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SA787052\Documents\BOM_compare\"/>
    </mc:Choice>
  </mc:AlternateContent>
  <xr:revisionPtr revIDLastSave="0" documentId="8_{72A998A3-6A5F-43B3-8959-88EEA4DFD4A7}" xr6:coauthVersionLast="47" xr6:coauthVersionMax="47" xr10:uidLastSave="{00000000-0000-0000-0000-000000000000}"/>
  <bookViews>
    <workbookView xWindow="-28920" yWindow="-120" windowWidth="29040" windowHeight="15720" xr2:uid="{174ACE05-7E89-4692-9AD8-EA83DA81B64A}"/>
  </bookViews>
  <sheets>
    <sheet name="Numéros de Spec" sheetId="1" r:id="rId1"/>
    <sheet name="Feuil1" sheetId="6" r:id="rId2"/>
    <sheet name="Offres Fournisseurs" sheetId="2" r:id="rId3"/>
    <sheet name="DATA_BASE" sheetId="5" r:id="rId4"/>
  </sheets>
  <definedNames>
    <definedName name="_xlnm._FilterDatabase" localSheetId="0" hidden="1">'Numéros de Spec'!$B$4:$B$14006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N4" i="1" s="1"/>
  <c r="L4" i="1"/>
  <c r="L5" i="1"/>
  <c r="E5" i="1" s="1"/>
  <c r="N5" i="1" s="1"/>
  <c r="L6" i="1"/>
  <c r="E6" i="1" s="1"/>
  <c r="N6" i="1" s="1"/>
  <c r="L7" i="1"/>
  <c r="N7" i="1" s="1"/>
  <c r="L8" i="1" l="1"/>
  <c r="E8" i="1" s="1"/>
  <c r="N8" i="1" s="1"/>
  <c r="L9" i="1"/>
  <c r="N9" i="1" s="1"/>
  <c r="L10" i="1"/>
  <c r="L11" i="1"/>
  <c r="N11" i="1"/>
  <c r="L12" i="1"/>
  <c r="N12" i="1" s="1"/>
  <c r="N10" i="1" l="1"/>
  <c r="L13" i="1"/>
  <c r="E13" i="1" s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19" i="1"/>
  <c r="N19" i="1" s="1"/>
  <c r="L20" i="1"/>
  <c r="L21" i="1"/>
  <c r="E21" i="1" s="1"/>
  <c r="N21" i="1" l="1"/>
  <c r="N20" i="1"/>
  <c r="L22" i="1"/>
  <c r="E22" i="1" s="1"/>
  <c r="N22" i="1" s="1"/>
  <c r="L23" i="1"/>
  <c r="E23" i="1" s="1"/>
  <c r="N23" i="1" s="1"/>
  <c r="L24" i="1"/>
  <c r="E24" i="1" s="1"/>
  <c r="N24" i="1" s="1"/>
  <c r="L25" i="1"/>
  <c r="N25" i="1" s="1"/>
  <c r="L26" i="1"/>
  <c r="N26" i="1" s="1"/>
  <c r="L27" i="1"/>
  <c r="N27" i="1" s="1"/>
  <c r="N28" i="1"/>
  <c r="L29" i="1" l="1"/>
  <c r="N29" i="1" s="1"/>
  <c r="L30" i="1"/>
  <c r="N30" i="1" s="1"/>
  <c r="N31" i="1"/>
  <c r="L31" i="1"/>
  <c r="N32" i="1"/>
  <c r="L32" i="1"/>
  <c r="L33" i="1"/>
  <c r="E33" i="1" s="1"/>
  <c r="N33" i="1" s="1"/>
  <c r="L34" i="1"/>
  <c r="E34" i="1" s="1"/>
  <c r="N34" i="1" s="1"/>
  <c r="L35" i="1"/>
  <c r="E35" i="1" s="1"/>
  <c r="N35" i="1" s="1"/>
  <c r="L36" i="1"/>
  <c r="N36" i="1" s="1"/>
  <c r="L37" i="1"/>
  <c r="N37" i="1" s="1"/>
  <c r="L38" i="1"/>
  <c r="N38" i="1" s="1"/>
  <c r="N39" i="1"/>
  <c r="L39" i="1"/>
  <c r="L40" i="1"/>
  <c r="N40" i="1" s="1"/>
  <c r="L41" i="1"/>
  <c r="N41" i="1" s="1"/>
  <c r="L42" i="1"/>
  <c r="N42" i="1" s="1"/>
  <c r="L43" i="1"/>
  <c r="N43" i="1" s="1"/>
  <c r="L44" i="1"/>
  <c r="N44" i="1" s="1"/>
  <c r="L45" i="1"/>
  <c r="N45" i="1" s="1"/>
  <c r="L46" i="1"/>
  <c r="N46" i="1" s="1"/>
  <c r="L47" i="1"/>
  <c r="N47" i="1" s="1"/>
  <c r="N48" i="1"/>
  <c r="L48" i="1"/>
  <c r="L49" i="1"/>
  <c r="N49" i="1" s="1"/>
  <c r="L50" i="1"/>
  <c r="N50" i="1" s="1"/>
  <c r="L51" i="1"/>
  <c r="N51" i="1" s="1"/>
  <c r="L52" i="1"/>
  <c r="N52" i="1" s="1"/>
  <c r="N53" i="1"/>
  <c r="L53" i="1"/>
  <c r="L54" i="1"/>
  <c r="N54" i="1" s="1"/>
  <c r="L55" i="1" l="1"/>
  <c r="N55" i="1" s="1"/>
  <c r="L56" i="1"/>
  <c r="N56" i="1" s="1"/>
  <c r="L57" i="1"/>
  <c r="L58" i="1"/>
  <c r="E58" i="1" s="1"/>
  <c r="L59" i="1"/>
  <c r="E59" i="1" s="1"/>
  <c r="N59" i="1" s="1"/>
  <c r="L60" i="1"/>
  <c r="N60" i="1" s="1"/>
  <c r="L61" i="1"/>
  <c r="E61" i="1" s="1"/>
  <c r="N61" i="1" s="1"/>
  <c r="N57" i="1" l="1"/>
  <c r="N58" i="1"/>
  <c r="L62" i="1"/>
  <c r="E62" i="1" s="1"/>
  <c r="N62" i="1" s="1"/>
  <c r="L63" i="1"/>
  <c r="E63" i="1" s="1"/>
  <c r="N63" i="1" s="1"/>
  <c r="L64" i="1"/>
  <c r="E64" i="1" s="1"/>
  <c r="N64" i="1" s="1"/>
  <c r="L65" i="1" l="1"/>
  <c r="E65" i="1" s="1"/>
  <c r="N65" i="1" s="1"/>
  <c r="L66" i="1"/>
  <c r="E66" i="1" s="1"/>
  <c r="N66" i="1" s="1"/>
  <c r="L67" i="1"/>
  <c r="N67" i="1" s="1"/>
  <c r="L68" i="1"/>
  <c r="N68" i="1" s="1"/>
  <c r="L69" i="1"/>
  <c r="N69" i="1" s="1"/>
  <c r="L70" i="1"/>
  <c r="E70" i="1" s="1"/>
  <c r="N70" i="1" s="1"/>
  <c r="L71" i="1" l="1"/>
  <c r="E71" i="1" s="1"/>
  <c r="N71" i="1" s="1"/>
  <c r="L72" i="1"/>
  <c r="L73" i="1"/>
  <c r="N74" i="1"/>
  <c r="L74" i="1"/>
  <c r="N75" i="1"/>
  <c r="L75" i="1"/>
  <c r="N76" i="1"/>
  <c r="L76" i="1"/>
  <c r="N77" i="1"/>
  <c r="L77" i="1"/>
  <c r="N78" i="1"/>
  <c r="L78" i="1"/>
  <c r="N79" i="1"/>
  <c r="L79" i="1"/>
  <c r="L80" i="1"/>
  <c r="E80" i="1" s="1"/>
  <c r="N80" i="1" s="1"/>
  <c r="L81" i="1"/>
  <c r="E81" i="1" s="1"/>
  <c r="N81" i="1" s="1"/>
  <c r="L82" i="1"/>
  <c r="E82" i="1" s="1"/>
  <c r="N82" i="1" s="1"/>
  <c r="L83" i="1"/>
  <c r="E83" i="1" s="1"/>
  <c r="N83" i="1" s="1"/>
  <c r="L84" i="1"/>
  <c r="E84" i="1" s="1"/>
  <c r="N84" i="1" s="1"/>
  <c r="L85" i="1"/>
  <c r="E85" i="1" s="1"/>
  <c r="N85" i="1" s="1"/>
  <c r="L86" i="1"/>
  <c r="E86" i="1" s="1"/>
  <c r="N86" i="1" s="1"/>
  <c r="L87" i="1"/>
  <c r="E87" i="1" s="1"/>
  <c r="N87" i="1" s="1"/>
  <c r="L88" i="1"/>
  <c r="E88" i="1" s="1"/>
  <c r="N88" i="1" s="1"/>
  <c r="L89" i="1"/>
  <c r="E89" i="1" s="1"/>
  <c r="N89" i="1" s="1"/>
  <c r="L90" i="1"/>
  <c r="E90" i="1" s="1"/>
  <c r="N90" i="1" s="1"/>
  <c r="L91" i="1"/>
  <c r="N91" i="1" l="1"/>
  <c r="L92" i="1" l="1"/>
  <c r="N92" i="1" s="1"/>
  <c r="L93" i="1" l="1"/>
  <c r="E93" i="1" s="1"/>
  <c r="N93" i="1" s="1"/>
  <c r="L94" i="1"/>
  <c r="E94" i="1" s="1"/>
  <c r="N94" i="1" s="1"/>
  <c r="L95" i="1"/>
  <c r="N95" i="1" s="1"/>
  <c r="L96" i="1"/>
  <c r="N96" i="1" l="1"/>
  <c r="L97" i="1" l="1"/>
  <c r="L98" i="1"/>
  <c r="N98" i="1" s="1"/>
  <c r="E97" i="1" l="1"/>
  <c r="N97" i="1" s="1"/>
  <c r="L99" i="1"/>
  <c r="N99" i="1" s="1"/>
  <c r="N100" i="1"/>
  <c r="L100" i="1"/>
  <c r="L101" i="1"/>
  <c r="N101" i="1" s="1"/>
  <c r="L102" i="1"/>
  <c r="N102" i="1" s="1"/>
  <c r="L103" i="1"/>
  <c r="N103" i="1" s="1"/>
  <c r="L104" i="1"/>
  <c r="N104" i="1" s="1"/>
  <c r="L105" i="1"/>
  <c r="N105" i="1" s="1"/>
  <c r="N106" i="1"/>
  <c r="L107" i="1"/>
  <c r="N107" i="1" s="1"/>
  <c r="L108" i="1"/>
  <c r="N108" i="1" s="1"/>
  <c r="L109" i="1"/>
  <c r="E109" i="1" s="1"/>
  <c r="N109" i="1" s="1"/>
  <c r="L110" i="1"/>
  <c r="L111" i="1" l="1"/>
  <c r="N111" i="1" s="1"/>
  <c r="L112" i="1"/>
  <c r="N112" i="1" s="1"/>
  <c r="L113" i="1"/>
  <c r="E113" i="1" s="1"/>
  <c r="N113" i="1" s="1"/>
  <c r="L114" i="1"/>
  <c r="E114" i="1" s="1"/>
  <c r="N114" i="1" s="1"/>
  <c r="L115" i="1"/>
  <c r="E115" i="1" s="1"/>
  <c r="N115" i="1" s="1"/>
  <c r="L116" i="1"/>
  <c r="E116" i="1" s="1"/>
  <c r="N116" i="1" s="1"/>
  <c r="L117" i="1"/>
  <c r="E117" i="1" s="1"/>
  <c r="N117" i="1" s="1"/>
  <c r="L118" i="1"/>
  <c r="N118" i="1"/>
  <c r="L119" i="1"/>
  <c r="L120" i="1"/>
  <c r="N120" i="1" s="1"/>
  <c r="L121" i="1"/>
  <c r="N121" i="1" s="1"/>
  <c r="N122" i="1"/>
  <c r="L122" i="1"/>
  <c r="N123" i="1"/>
  <c r="L123" i="1"/>
  <c r="N124" i="1"/>
  <c r="L124" i="1"/>
  <c r="N125" i="1"/>
  <c r="L125" i="1"/>
  <c r="L126" i="1"/>
  <c r="E126" i="1" s="1"/>
  <c r="N126" i="1" s="1"/>
  <c r="L127" i="1"/>
  <c r="E127" i="1" s="1"/>
  <c r="N127" i="1" s="1"/>
  <c r="L128" i="1"/>
  <c r="E128" i="1" s="1"/>
  <c r="N128" i="1" s="1"/>
  <c r="L129" i="1"/>
  <c r="E129" i="1" s="1"/>
  <c r="N129" i="1" s="1"/>
  <c r="L130" i="1"/>
  <c r="E130" i="1" s="1"/>
  <c r="N130" i="1" s="1"/>
  <c r="L131" i="1"/>
  <c r="E131" i="1" s="1"/>
  <c r="N131" i="1" s="1"/>
  <c r="L132" i="1"/>
  <c r="E132" i="1" s="1"/>
  <c r="N132" i="1" s="1"/>
  <c r="L133" i="1"/>
  <c r="E133" i="1" s="1"/>
  <c r="N133" i="1" s="1"/>
  <c r="L134" i="1"/>
  <c r="E134" i="1" s="1"/>
  <c r="N134" i="1" s="1"/>
  <c r="L135" i="1"/>
  <c r="E135" i="1" s="1"/>
  <c r="N135" i="1" s="1"/>
  <c r="L136" i="1"/>
  <c r="E136" i="1" s="1"/>
  <c r="N136" i="1" s="1"/>
  <c r="L137" i="1"/>
  <c r="E137" i="1" s="1"/>
  <c r="N137" i="1" s="1"/>
  <c r="L138" i="1"/>
  <c r="E138" i="1" s="1"/>
  <c r="N138" i="1" s="1"/>
  <c r="L139" i="1"/>
  <c r="E139" i="1" s="1"/>
  <c r="N139" i="1" s="1"/>
  <c r="L140" i="1"/>
  <c r="E140" i="1" s="1"/>
  <c r="N140" i="1" s="1"/>
  <c r="L141" i="1"/>
  <c r="E141" i="1" s="1"/>
  <c r="N141" i="1" s="1"/>
  <c r="L142" i="1"/>
  <c r="N142" i="1" s="1"/>
  <c r="L143" i="1"/>
  <c r="N143" i="1" s="1"/>
  <c r="L144" i="1"/>
  <c r="N144" i="1" s="1"/>
  <c r="L145" i="1" l="1"/>
  <c r="N145" i="1" s="1"/>
  <c r="N146" i="1"/>
  <c r="L146" i="1"/>
  <c r="L147" i="1"/>
  <c r="N147" i="1" s="1"/>
  <c r="L148" i="1"/>
  <c r="N148" i="1" s="1"/>
  <c r="L149" i="1"/>
  <c r="L150" i="1"/>
  <c r="N150" i="1" s="1"/>
  <c r="N149" i="1" l="1"/>
  <c r="L151" i="1"/>
  <c r="E151" i="1" s="1"/>
  <c r="N151" i="1" s="1"/>
  <c r="L152" i="1"/>
  <c r="N152" i="1" s="1"/>
  <c r="L153" i="1"/>
  <c r="E153" i="1" s="1"/>
  <c r="N153" i="1" s="1"/>
  <c r="L154" i="1"/>
  <c r="E154" i="1" s="1"/>
  <c r="N154" i="1" s="1"/>
  <c r="L155" i="1"/>
  <c r="N155" i="1" s="1"/>
  <c r="L156" i="1"/>
  <c r="E156" i="1" s="1"/>
  <c r="N156" i="1" s="1"/>
  <c r="L157" i="1"/>
  <c r="E157" i="1" s="1"/>
  <c r="N157" i="1" s="1"/>
  <c r="L158" i="1"/>
  <c r="E158" i="1" s="1"/>
  <c r="N158" i="1" s="1"/>
  <c r="L159" i="1"/>
  <c r="E159" i="1" s="1"/>
  <c r="N159" i="1" s="1"/>
  <c r="L160" i="1"/>
  <c r="E160" i="1" s="1"/>
  <c r="N160" i="1" s="1"/>
  <c r="L161" i="1"/>
  <c r="E161" i="1" s="1"/>
  <c r="N161" i="1" s="1"/>
  <c r="L162" i="1"/>
  <c r="E162" i="1" s="1"/>
  <c r="N162" i="1" s="1"/>
  <c r="L163" i="1"/>
  <c r="E163" i="1" s="1"/>
  <c r="N163" i="1" s="1"/>
  <c r="L164" i="1"/>
  <c r="N164" i="1" s="1"/>
  <c r="L165" i="1"/>
  <c r="N165" i="1" s="1"/>
  <c r="L166" i="1"/>
  <c r="N166" i="1" s="1"/>
  <c r="L167" i="1" l="1"/>
  <c r="N167" i="1" s="1"/>
  <c r="L168" i="1"/>
  <c r="N168" i="1" s="1"/>
  <c r="L169" i="1"/>
  <c r="N169" i="1" s="1"/>
  <c r="L170" i="1"/>
  <c r="N170" i="1" s="1"/>
  <c r="L171" i="1"/>
  <c r="N171" i="1" s="1"/>
  <c r="L172" i="1" l="1"/>
  <c r="E172" i="1" s="1"/>
  <c r="N172" i="1" s="1"/>
  <c r="L173" i="1"/>
  <c r="E173" i="1" s="1"/>
  <c r="N173" i="1" s="1"/>
  <c r="L174" i="1"/>
  <c r="E174" i="1" s="1"/>
  <c r="N174" i="1" s="1"/>
  <c r="L175" i="1"/>
  <c r="E175" i="1" s="1"/>
  <c r="N175" i="1" s="1"/>
  <c r="L176" i="1"/>
  <c r="E176" i="1" s="1"/>
  <c r="N176" i="1" s="1"/>
  <c r="L177" i="1"/>
  <c r="E177" i="1" s="1"/>
  <c r="N177" i="1" s="1"/>
  <c r="L178" i="1"/>
  <c r="E178" i="1" s="1"/>
  <c r="N178" i="1" s="1"/>
  <c r="L179" i="1"/>
  <c r="E179" i="1" s="1"/>
  <c r="N179" i="1" s="1"/>
  <c r="L180" i="1"/>
  <c r="E180" i="1" s="1"/>
  <c r="N180" i="1" s="1"/>
  <c r="L181" i="1"/>
  <c r="E181" i="1" s="1"/>
  <c r="N181" i="1" s="1"/>
  <c r="L182" i="1"/>
  <c r="E182" i="1" s="1"/>
  <c r="N182" i="1" s="1"/>
  <c r="L183" i="1"/>
  <c r="E183" i="1" s="1"/>
  <c r="N183" i="1" s="1"/>
  <c r="L184" i="1"/>
  <c r="E184" i="1" s="1"/>
  <c r="N184" i="1" s="1"/>
  <c r="L185" i="1"/>
  <c r="E185" i="1" s="1"/>
  <c r="N185" i="1" s="1"/>
  <c r="L186" i="1"/>
  <c r="E186" i="1" s="1"/>
  <c r="N186" i="1" s="1"/>
  <c r="L187" i="1"/>
  <c r="E187" i="1" s="1"/>
  <c r="N187" i="1" s="1"/>
  <c r="L188" i="1"/>
  <c r="E188" i="1" s="1"/>
  <c r="N188" i="1" s="1"/>
  <c r="L189" i="1"/>
  <c r="E189" i="1" s="1"/>
  <c r="N189" i="1" s="1"/>
  <c r="L190" i="1"/>
  <c r="E190" i="1" s="1"/>
  <c r="N190" i="1" s="1"/>
  <c r="L191" i="1"/>
  <c r="E191" i="1" s="1"/>
  <c r="N191" i="1" s="1"/>
  <c r="L192" i="1"/>
  <c r="E192" i="1" s="1"/>
  <c r="N192" i="1" s="1"/>
  <c r="L193" i="1"/>
  <c r="E193" i="1" s="1"/>
  <c r="N193" i="1" s="1"/>
  <c r="L194" i="1"/>
  <c r="E194" i="1" s="1"/>
  <c r="N194" i="1" s="1"/>
  <c r="L195" i="1"/>
  <c r="E195" i="1" s="1"/>
  <c r="N195" i="1" s="1"/>
  <c r="L196" i="1"/>
  <c r="E196" i="1" s="1"/>
  <c r="N196" i="1" s="1"/>
  <c r="L197" i="1"/>
  <c r="E197" i="1" s="1"/>
  <c r="N197" i="1" s="1"/>
  <c r="L198" i="1"/>
  <c r="E198" i="1" s="1"/>
  <c r="N198" i="1" s="1"/>
  <c r="L199" i="1"/>
  <c r="E199" i="1" s="1"/>
  <c r="N199" i="1" s="1"/>
  <c r="L200" i="1"/>
  <c r="E200" i="1" s="1"/>
  <c r="N200" i="1" s="1"/>
  <c r="L201" i="1"/>
  <c r="E201" i="1" s="1"/>
  <c r="N201" i="1" s="1"/>
  <c r="L202" i="1"/>
  <c r="E202" i="1" s="1"/>
  <c r="N202" i="1" s="1"/>
  <c r="L203" i="1"/>
  <c r="E203" i="1" s="1"/>
  <c r="N203" i="1" s="1"/>
  <c r="L204" i="1"/>
  <c r="E204" i="1" s="1"/>
  <c r="N204" i="1" s="1"/>
  <c r="L205" i="1"/>
  <c r="N205" i="1" s="1"/>
  <c r="L206" i="1"/>
  <c r="N206" i="1" s="1"/>
  <c r="L207" i="1"/>
  <c r="N207" i="1" s="1"/>
  <c r="L208" i="1"/>
  <c r="E208" i="1" s="1"/>
  <c r="N208" i="1" s="1"/>
  <c r="L209" i="1"/>
  <c r="N209" i="1" s="1"/>
  <c r="L210" i="1"/>
  <c r="N210" i="1" s="1"/>
  <c r="L211" i="1" l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E219" i="1" s="1"/>
  <c r="N219" i="1" s="1"/>
  <c r="L220" i="1"/>
  <c r="L221" i="1"/>
  <c r="E221" i="1" s="1"/>
  <c r="N221" i="1" s="1"/>
  <c r="L222" i="1"/>
  <c r="E222" i="1" s="1"/>
  <c r="N222" i="1" s="1"/>
  <c r="L223" i="1"/>
  <c r="E223" i="1" s="1"/>
  <c r="N223" i="1" s="1"/>
  <c r="N220" i="1" l="1"/>
  <c r="L224" i="1" l="1"/>
  <c r="N224" i="1" s="1"/>
  <c r="L225" i="1"/>
  <c r="N225" i="1" s="1"/>
  <c r="L226" i="1"/>
  <c r="E226" i="1" s="1"/>
  <c r="N226" i="1" s="1"/>
  <c r="L227" i="1"/>
  <c r="E227" i="1" s="1"/>
  <c r="N227" i="1" s="1"/>
  <c r="L228" i="1"/>
  <c r="E228" i="1" s="1"/>
  <c r="N228" i="1" s="1"/>
  <c r="L229" i="1"/>
  <c r="E229" i="1" s="1"/>
  <c r="N229" i="1" s="1"/>
  <c r="L230" i="1"/>
  <c r="E230" i="1" s="1"/>
  <c r="N230" i="1" s="1"/>
  <c r="L231" i="1"/>
  <c r="E231" i="1" s="1"/>
  <c r="N231" i="1" s="1"/>
  <c r="L232" i="1"/>
  <c r="E232" i="1" s="1"/>
  <c r="N232" i="1" s="1"/>
  <c r="L233" i="1"/>
  <c r="E233" i="1" s="1"/>
  <c r="N233" i="1" s="1"/>
  <c r="L234" i="1"/>
  <c r="E234" i="1" s="1"/>
  <c r="N234" i="1" s="1"/>
  <c r="L235" i="1"/>
  <c r="E235" i="1" s="1"/>
  <c r="N235" i="1" s="1"/>
  <c r="L236" i="1"/>
  <c r="E236" i="1" s="1"/>
  <c r="N236" i="1" s="1"/>
  <c r="L237" i="1"/>
  <c r="E237" i="1" s="1"/>
  <c r="N237" i="1" s="1"/>
  <c r="L238" i="1"/>
  <c r="L239" i="1"/>
  <c r="E239" i="1" s="1"/>
  <c r="N239" i="1" s="1"/>
  <c r="L240" i="1"/>
  <c r="E240" i="1" s="1"/>
  <c r="N240" i="1" s="1"/>
  <c r="N241" i="1"/>
  <c r="L241" i="1"/>
  <c r="L242" i="1"/>
  <c r="E242" i="1" s="1"/>
  <c r="N242" i="1" s="1"/>
  <c r="L243" i="1"/>
  <c r="E243" i="1" s="1"/>
  <c r="N243" i="1" s="1"/>
  <c r="L244" i="1"/>
  <c r="E244" i="1" s="1"/>
  <c r="N244" i="1" s="1"/>
  <c r="L245" i="1"/>
  <c r="E245" i="1" s="1"/>
  <c r="N245" i="1" s="1"/>
  <c r="L246" i="1"/>
  <c r="E246" i="1" s="1"/>
  <c r="N246" i="1" s="1"/>
  <c r="L247" i="1"/>
  <c r="E247" i="1" s="1"/>
  <c r="N247" i="1" s="1"/>
  <c r="L248" i="1"/>
  <c r="E248" i="1" s="1"/>
  <c r="N248" i="1" s="1"/>
  <c r="L249" i="1"/>
  <c r="N249" i="1" s="1"/>
  <c r="L250" i="1" l="1"/>
  <c r="N251" i="1"/>
  <c r="L251" i="1"/>
  <c r="L252" i="1"/>
  <c r="E252" i="1" s="1"/>
  <c r="N252" i="1" s="1"/>
  <c r="L253" i="1"/>
  <c r="E253" i="1" s="1"/>
  <c r="N253" i="1" s="1"/>
  <c r="L254" i="1"/>
  <c r="E254" i="1" s="1"/>
  <c r="N254" i="1" s="1"/>
  <c r="L255" i="1"/>
  <c r="E255" i="1" s="1"/>
  <c r="N255" i="1" s="1"/>
  <c r="L256" i="1"/>
  <c r="E256" i="1" s="1"/>
  <c r="N256" i="1" s="1"/>
  <c r="L257" i="1"/>
  <c r="E257" i="1" s="1"/>
  <c r="N257" i="1" s="1"/>
  <c r="L258" i="1"/>
  <c r="E258" i="1" s="1"/>
  <c r="N258" i="1" s="1"/>
  <c r="L259" i="1"/>
  <c r="E259" i="1" s="1"/>
  <c r="N259" i="1" s="1"/>
  <c r="L260" i="1"/>
  <c r="E260" i="1" s="1"/>
  <c r="N260" i="1" s="1"/>
  <c r="L261" i="1"/>
  <c r="E261" i="1" s="1"/>
  <c r="N261" i="1" s="1"/>
  <c r="L262" i="1"/>
  <c r="E262" i="1" s="1"/>
  <c r="N262" i="1" s="1"/>
  <c r="L263" i="1"/>
  <c r="E263" i="1" s="1"/>
  <c r="N263" i="1" s="1"/>
  <c r="L264" i="1"/>
  <c r="E264" i="1" s="1"/>
  <c r="N264" i="1" s="1"/>
  <c r="L265" i="1"/>
  <c r="E265" i="1" s="1"/>
  <c r="N265" i="1" s="1"/>
  <c r="L266" i="1" l="1"/>
  <c r="N266" i="1" s="1"/>
  <c r="L267" i="1" l="1"/>
  <c r="N267" i="1" s="1"/>
  <c r="L268" i="1"/>
  <c r="N268" i="1" s="1"/>
  <c r="L269" i="1"/>
  <c r="N269" i="1" s="1"/>
  <c r="L270" i="1"/>
  <c r="N270" i="1" s="1"/>
  <c r="L271" i="1"/>
  <c r="N271" i="1" s="1"/>
  <c r="L272" i="1"/>
  <c r="L273" i="1"/>
  <c r="E273" i="1" s="1"/>
  <c r="N273" i="1" s="1"/>
  <c r="L274" i="1"/>
  <c r="E274" i="1" s="1"/>
  <c r="N274" i="1" s="1"/>
  <c r="L275" i="1"/>
  <c r="E275" i="1" s="1"/>
  <c r="N275" i="1" s="1"/>
  <c r="L276" i="1"/>
  <c r="E276" i="1" s="1"/>
  <c r="N276" i="1" s="1"/>
  <c r="L277" i="1" l="1"/>
  <c r="N277" i="1" s="1"/>
  <c r="N278" i="1"/>
  <c r="L278" i="1"/>
  <c r="L279" i="1"/>
  <c r="E279" i="1" s="1"/>
  <c r="N279" i="1" s="1"/>
  <c r="L280" i="1"/>
  <c r="N280" i="1" s="1"/>
  <c r="L281" i="1"/>
  <c r="E281" i="1" s="1"/>
  <c r="N281" i="1" s="1"/>
  <c r="N282" i="1"/>
  <c r="L282" i="1"/>
  <c r="L283" i="1"/>
  <c r="N283" i="1" s="1"/>
  <c r="L284" i="1"/>
  <c r="N284" i="1" s="1"/>
  <c r="L285" i="1"/>
  <c r="N285" i="1" s="1"/>
  <c r="L286" i="1"/>
  <c r="E286" i="1" s="1"/>
  <c r="N286" i="1" s="1"/>
  <c r="L287" i="1"/>
  <c r="E287" i="1" s="1"/>
  <c r="N287" i="1" s="1"/>
  <c r="L288" i="1" l="1"/>
  <c r="E288" i="1" s="1"/>
  <c r="N288" i="1" s="1"/>
  <c r="L289" i="1"/>
  <c r="E289" i="1" s="1"/>
  <c r="N289" i="1" s="1"/>
  <c r="L290" i="1"/>
  <c r="E290" i="1" s="1"/>
  <c r="N290" i="1" s="1"/>
  <c r="L291" i="1"/>
  <c r="E291" i="1" s="1"/>
  <c r="N291" i="1" s="1"/>
  <c r="L292" i="1"/>
  <c r="E292" i="1" s="1"/>
  <c r="N292" i="1" s="1"/>
  <c r="L293" i="1"/>
  <c r="E293" i="1" s="1"/>
  <c r="N293" i="1" s="1"/>
  <c r="L294" i="1"/>
  <c r="E294" i="1" s="1"/>
  <c r="N294" i="1" s="1"/>
  <c r="L295" i="1"/>
  <c r="E295" i="1" s="1"/>
  <c r="N295" i="1" s="1"/>
  <c r="L296" i="1"/>
  <c r="E296" i="1" s="1"/>
  <c r="N296" i="1" s="1"/>
  <c r="L297" i="1"/>
  <c r="E297" i="1" s="1"/>
  <c r="N297" i="1" s="1"/>
  <c r="L298" i="1"/>
  <c r="E298" i="1" s="1"/>
  <c r="N298" i="1" s="1"/>
  <c r="L299" i="1"/>
  <c r="E299" i="1" s="1"/>
  <c r="N299" i="1" s="1"/>
  <c r="L300" i="1"/>
  <c r="E300" i="1" s="1"/>
  <c r="N300" i="1" s="1"/>
  <c r="L301" i="1"/>
  <c r="E301" i="1" s="1"/>
  <c r="N301" i="1" s="1"/>
  <c r="L302" i="1"/>
  <c r="E302" i="1" s="1"/>
  <c r="N302" i="1" s="1"/>
  <c r="L303" i="1"/>
  <c r="E303" i="1" s="1"/>
  <c r="N303" i="1" s="1"/>
  <c r="L304" i="1"/>
  <c r="E304" i="1" s="1"/>
  <c r="N304" i="1" s="1"/>
  <c r="L305" i="1"/>
  <c r="E305" i="1" s="1"/>
  <c r="N305" i="1" s="1"/>
  <c r="L306" i="1"/>
  <c r="E306" i="1" s="1"/>
  <c r="N306" i="1" s="1"/>
  <c r="L307" i="1"/>
  <c r="E307" i="1" s="1"/>
  <c r="N307" i="1" s="1"/>
  <c r="L308" i="1"/>
  <c r="E308" i="1" s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N316" i="1"/>
  <c r="L316" i="1"/>
  <c r="L317" i="1"/>
  <c r="N317" i="1" s="1"/>
  <c r="L318" i="1"/>
  <c r="N318" i="1" s="1"/>
  <c r="L319" i="1"/>
  <c r="N319" i="1" s="1"/>
  <c r="L320" i="1"/>
  <c r="N320" i="1" s="1"/>
  <c r="L321" i="1"/>
  <c r="L322" i="1"/>
  <c r="N321" i="1" l="1"/>
  <c r="L323" i="1"/>
  <c r="N323" i="1" s="1"/>
  <c r="L324" i="1"/>
  <c r="N324" i="1" s="1"/>
  <c r="L325" i="1"/>
  <c r="N325" i="1" s="1"/>
  <c r="L326" i="1"/>
  <c r="N326" i="1" s="1"/>
  <c r="L327" i="1"/>
  <c r="N327" i="1" s="1"/>
  <c r="L328" i="1" l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E336" i="1" s="1"/>
  <c r="N336" i="1" s="1"/>
  <c r="L337" i="1"/>
  <c r="E337" i="1" s="1"/>
  <c r="N337" i="1" s="1"/>
  <c r="L338" i="1"/>
  <c r="E338" i="1" s="1"/>
  <c r="N338" i="1" s="1"/>
  <c r="L339" i="1"/>
  <c r="E339" i="1" s="1"/>
  <c r="N339" i="1" s="1"/>
  <c r="L340" i="1"/>
  <c r="E340" i="1" s="1"/>
  <c r="N340" i="1" s="1"/>
  <c r="L341" i="1"/>
  <c r="E341" i="1" s="1"/>
  <c r="N341" i="1" s="1"/>
  <c r="L342" i="1"/>
  <c r="E342" i="1" s="1"/>
  <c r="N342" i="1" s="1"/>
  <c r="L343" i="1" l="1"/>
  <c r="N343" i="1" s="1"/>
  <c r="L344" i="1"/>
  <c r="N344" i="1" s="1"/>
  <c r="L345" i="1"/>
  <c r="N345" i="1" s="1"/>
  <c r="L346" i="1"/>
  <c r="L347" i="1"/>
  <c r="E347" i="1" s="1"/>
  <c r="N347" i="1" s="1"/>
  <c r="L348" i="1"/>
  <c r="E348" i="1" s="1"/>
  <c r="N348" i="1" s="1"/>
  <c r="L349" i="1"/>
  <c r="E349" i="1" s="1"/>
  <c r="N349" i="1" s="1"/>
  <c r="N346" i="1" l="1"/>
  <c r="L350" i="1"/>
  <c r="E350" i="1" s="1"/>
  <c r="N350" i="1" s="1"/>
  <c r="L351" i="1"/>
  <c r="E351" i="1" s="1"/>
  <c r="N351" i="1" s="1"/>
  <c r="L352" i="1"/>
  <c r="E352" i="1" s="1"/>
  <c r="N352" i="1" s="1"/>
  <c r="L353" i="1"/>
  <c r="E353" i="1" s="1"/>
  <c r="N353" i="1" s="1"/>
  <c r="L354" i="1"/>
  <c r="E354" i="1" s="1"/>
  <c r="N354" i="1" s="1"/>
  <c r="L355" i="1"/>
  <c r="N355" i="1" s="1"/>
  <c r="L356" i="1"/>
  <c r="E356" i="1" s="1"/>
  <c r="N356" i="1" s="1"/>
  <c r="L357" i="1" l="1"/>
  <c r="E357" i="1" s="1"/>
  <c r="N357" i="1" s="1"/>
  <c r="L358" i="1"/>
  <c r="E358" i="1" s="1"/>
  <c r="N358" i="1" s="1"/>
  <c r="L359" i="1"/>
  <c r="N359" i="1" s="1"/>
  <c r="L360" i="1"/>
  <c r="N360" i="1" s="1"/>
  <c r="L361" i="1"/>
  <c r="N361" i="1" s="1"/>
  <c r="L362" i="1"/>
  <c r="N362" i="1" s="1"/>
  <c r="L363" i="1"/>
  <c r="E363" i="1" s="1"/>
  <c r="N363" i="1" s="1"/>
  <c r="L364" i="1"/>
  <c r="E364" i="1" s="1"/>
  <c r="N364" i="1" s="1"/>
  <c r="L365" i="1"/>
  <c r="E365" i="1" s="1"/>
  <c r="N365" i="1" s="1"/>
  <c r="L366" i="1"/>
  <c r="E366" i="1" s="1"/>
  <c r="N366" i="1" s="1"/>
  <c r="L367" i="1" l="1"/>
  <c r="E367" i="1" s="1"/>
  <c r="N367" i="1" s="1"/>
  <c r="L368" i="1" l="1"/>
  <c r="E368" i="1" s="1"/>
  <c r="N368" i="1" s="1"/>
  <c r="L369" i="1"/>
  <c r="E369" i="1" s="1"/>
  <c r="N369" i="1" s="1"/>
  <c r="L370" i="1"/>
  <c r="E370" i="1" s="1"/>
  <c r="N370" i="1" s="1"/>
  <c r="L371" i="1"/>
  <c r="E371" i="1" s="1"/>
  <c r="N371" i="1" s="1"/>
  <c r="L372" i="1"/>
  <c r="E372" i="1" s="1"/>
  <c r="N372" i="1" s="1"/>
  <c r="L373" i="1"/>
  <c r="E373" i="1" s="1"/>
  <c r="N373" i="1" s="1"/>
  <c r="L374" i="1"/>
  <c r="E374" i="1" s="1"/>
  <c r="N374" i="1" s="1"/>
  <c r="L375" i="1"/>
  <c r="N375" i="1" s="1"/>
  <c r="L376" i="1"/>
  <c r="E376" i="1" s="1"/>
  <c r="N376" i="1" s="1"/>
  <c r="L377" i="1"/>
  <c r="E377" i="1" s="1"/>
  <c r="N377" i="1" s="1"/>
  <c r="L378" i="1" l="1"/>
  <c r="E378" i="1" s="1"/>
  <c r="N378" i="1" s="1"/>
  <c r="L379" i="1"/>
  <c r="E379" i="1" s="1"/>
  <c r="N379" i="1" s="1"/>
  <c r="L380" i="1"/>
  <c r="E380" i="1" s="1"/>
  <c r="N380" i="1" s="1"/>
  <c r="L381" i="1"/>
  <c r="E381" i="1" s="1"/>
  <c r="N381" i="1" s="1"/>
  <c r="L382" i="1" l="1"/>
  <c r="E382" i="1" s="1"/>
  <c r="N382" i="1" s="1"/>
  <c r="L383" i="1" l="1"/>
  <c r="E383" i="1" s="1"/>
  <c r="N383" i="1" s="1"/>
  <c r="L384" i="1"/>
  <c r="E384" i="1" s="1"/>
  <c r="N384" i="1" s="1"/>
  <c r="L385" i="1"/>
  <c r="E385" i="1" s="1"/>
  <c r="N385" i="1" s="1"/>
  <c r="L386" i="1"/>
  <c r="E386" i="1" s="1"/>
  <c r="N386" i="1" s="1"/>
  <c r="L387" i="1"/>
  <c r="E387" i="1" s="1"/>
  <c r="N387" i="1" s="1"/>
  <c r="L388" i="1"/>
  <c r="E388" i="1" s="1"/>
  <c r="N388" i="1" s="1"/>
  <c r="L389" i="1"/>
  <c r="E389" i="1" s="1"/>
  <c r="N389" i="1" s="1"/>
  <c r="N390" i="1"/>
  <c r="L390" i="1"/>
  <c r="L391" i="1"/>
  <c r="L392" i="1"/>
  <c r="E392" i="1" s="1"/>
  <c r="N392" i="1" s="1"/>
  <c r="L393" i="1"/>
  <c r="E393" i="1" s="1"/>
  <c r="N393" i="1" s="1"/>
  <c r="L394" i="1"/>
  <c r="E394" i="1" s="1"/>
  <c r="N394" i="1" s="1"/>
  <c r="L395" i="1"/>
  <c r="E395" i="1" s="1"/>
  <c r="N395" i="1" s="1"/>
  <c r="L396" i="1"/>
  <c r="E396" i="1" s="1"/>
  <c r="N396" i="1" s="1"/>
  <c r="L397" i="1"/>
  <c r="E397" i="1" s="1"/>
  <c r="N397" i="1" s="1"/>
  <c r="L398" i="1"/>
  <c r="E398" i="1" s="1"/>
  <c r="N398" i="1" s="1"/>
  <c r="L399" i="1"/>
  <c r="E399" i="1" s="1"/>
  <c r="N399" i="1" s="1"/>
  <c r="L400" i="1"/>
  <c r="E400" i="1" s="1"/>
  <c r="N400" i="1" s="1"/>
  <c r="L401" i="1"/>
  <c r="E401" i="1" s="1"/>
  <c r="N401" i="1" s="1"/>
  <c r="L402" i="1"/>
  <c r="E402" i="1" s="1"/>
  <c r="N402" i="1" s="1"/>
  <c r="L403" i="1"/>
  <c r="E403" i="1" s="1"/>
  <c r="N403" i="1" s="1"/>
  <c r="L404" i="1"/>
  <c r="E404" i="1" s="1"/>
  <c r="N404" i="1" s="1"/>
  <c r="L405" i="1"/>
  <c r="E405" i="1" s="1"/>
  <c r="N405" i="1" s="1"/>
  <c r="L406" i="1"/>
  <c r="E406" i="1" s="1"/>
  <c r="N406" i="1" s="1"/>
  <c r="L407" i="1"/>
  <c r="E407" i="1" s="1"/>
  <c r="N407" i="1" s="1"/>
  <c r="L408" i="1"/>
  <c r="E408" i="1" s="1"/>
  <c r="N408" i="1" s="1"/>
  <c r="L409" i="1"/>
  <c r="E409" i="1" s="1"/>
  <c r="N409" i="1" s="1"/>
  <c r="L410" i="1"/>
  <c r="E410" i="1" s="1"/>
  <c r="N410" i="1" s="1"/>
  <c r="L411" i="1"/>
  <c r="E411" i="1" s="1"/>
  <c r="N411" i="1" s="1"/>
  <c r="L412" i="1"/>
  <c r="E412" i="1" s="1"/>
  <c r="N412" i="1" s="1"/>
  <c r="L413" i="1"/>
  <c r="E413" i="1" s="1"/>
  <c r="N413" i="1" s="1"/>
  <c r="L414" i="1"/>
  <c r="E414" i="1" s="1"/>
  <c r="N414" i="1" s="1"/>
  <c r="L415" i="1"/>
  <c r="E415" i="1" s="1"/>
  <c r="N415" i="1" s="1"/>
  <c r="L416" i="1"/>
  <c r="E416" i="1" s="1"/>
  <c r="N416" i="1" s="1"/>
  <c r="L417" i="1"/>
  <c r="E417" i="1" s="1"/>
  <c r="N417" i="1" s="1"/>
  <c r="L418" i="1"/>
  <c r="E418" i="1" s="1"/>
  <c r="N418" i="1" s="1"/>
  <c r="L419" i="1"/>
  <c r="E419" i="1" s="1"/>
  <c r="N419" i="1" s="1"/>
  <c r="L420" i="1"/>
  <c r="N420" i="1" s="1"/>
  <c r="L421" i="1"/>
  <c r="E421" i="1" s="1"/>
  <c r="N421" i="1" s="1"/>
  <c r="L422" i="1"/>
  <c r="E422" i="1" s="1"/>
  <c r="N422" i="1" s="1"/>
  <c r="L423" i="1"/>
  <c r="E423" i="1" s="1"/>
  <c r="N423" i="1" s="1"/>
  <c r="L424" i="1"/>
  <c r="E424" i="1" s="1"/>
  <c r="N424" i="1" s="1"/>
  <c r="L425" i="1"/>
  <c r="N425" i="1" s="1"/>
  <c r="L426" i="1"/>
  <c r="N426" i="1" s="1"/>
  <c r="L427" i="1"/>
  <c r="E427" i="1" s="1"/>
  <c r="N427" i="1" s="1"/>
  <c r="L428" i="1"/>
  <c r="E428" i="1" s="1"/>
  <c r="N428" i="1" s="1"/>
  <c r="L429" i="1"/>
  <c r="E429" i="1" s="1"/>
  <c r="N429" i="1" s="1"/>
  <c r="L430" i="1"/>
  <c r="E430" i="1" s="1"/>
  <c r="N430" i="1" s="1"/>
  <c r="L431" i="1"/>
  <c r="E431" i="1" s="1"/>
  <c r="N431" i="1" s="1"/>
  <c r="L432" i="1"/>
  <c r="E432" i="1" s="1"/>
  <c r="N432" i="1" s="1"/>
  <c r="L433" i="1"/>
  <c r="E433" i="1" s="1"/>
  <c r="N433" i="1" s="1"/>
  <c r="L434" i="1"/>
  <c r="E434" i="1" s="1"/>
  <c r="N434" i="1" s="1"/>
  <c r="L435" i="1" l="1"/>
  <c r="E435" i="1" s="1"/>
  <c r="N435" i="1" s="1"/>
  <c r="L436" i="1"/>
  <c r="E436" i="1" s="1"/>
  <c r="N436" i="1" s="1"/>
  <c r="L437" i="1"/>
  <c r="E437" i="1" s="1"/>
  <c r="N437" i="1" s="1"/>
  <c r="L438" i="1"/>
  <c r="E438" i="1" s="1"/>
  <c r="N438" i="1" s="1"/>
  <c r="L439" i="1"/>
  <c r="E439" i="1" s="1"/>
  <c r="N439" i="1" s="1"/>
  <c r="L440" i="1" l="1"/>
  <c r="N440" i="1" s="1"/>
  <c r="L441" i="1"/>
  <c r="E441" i="1" s="1"/>
  <c r="N441" i="1" s="1"/>
  <c r="L442" i="1"/>
  <c r="E442" i="1" s="1"/>
  <c r="N442" i="1" s="1"/>
  <c r="L443" i="1" l="1"/>
  <c r="E443" i="1" s="1"/>
  <c r="N443" i="1" s="1"/>
  <c r="L444" i="1" l="1"/>
  <c r="N444" i="1" s="1"/>
  <c r="L445" i="1"/>
  <c r="E445" i="1" s="1"/>
  <c r="N445" i="1" s="1"/>
  <c r="L446" i="1"/>
  <c r="E446" i="1" s="1"/>
  <c r="N446" i="1" s="1"/>
  <c r="L447" i="1"/>
  <c r="E447" i="1" s="1"/>
  <c r="N447" i="1" s="1"/>
  <c r="L448" i="1"/>
  <c r="E448" i="1" s="1"/>
  <c r="N448" i="1" s="1"/>
  <c r="L449" i="1"/>
  <c r="E449" i="1" s="1"/>
  <c r="N449" i="1" s="1"/>
  <c r="L450" i="1" l="1"/>
  <c r="N450" i="1" s="1"/>
  <c r="L451" i="1" l="1"/>
  <c r="E451" i="1" s="1"/>
  <c r="N451" i="1" s="1"/>
  <c r="L452" i="1"/>
  <c r="E452" i="1" s="1"/>
  <c r="N452" i="1" s="1"/>
  <c r="L453" i="1"/>
  <c r="E453" i="1" s="1"/>
  <c r="N453" i="1" s="1"/>
  <c r="L454" i="1"/>
  <c r="E454" i="1" s="1"/>
  <c r="N454" i="1" s="1"/>
  <c r="L455" i="1"/>
  <c r="E455" i="1" s="1"/>
  <c r="N455" i="1" s="1"/>
  <c r="L456" i="1"/>
  <c r="E456" i="1" s="1"/>
  <c r="N456" i="1" s="1"/>
  <c r="L457" i="1" l="1"/>
  <c r="E457" i="1" s="1"/>
  <c r="N457" i="1" s="1"/>
  <c r="L458" i="1"/>
  <c r="E458" i="1" s="1"/>
  <c r="N458" i="1" s="1"/>
  <c r="L459" i="1"/>
  <c r="E459" i="1" s="1"/>
  <c r="N459" i="1" s="1"/>
  <c r="L460" i="1"/>
  <c r="E460" i="1" s="1"/>
  <c r="N460" i="1" s="1"/>
  <c r="L461" i="1"/>
  <c r="E461" i="1" s="1"/>
  <c r="N461" i="1" s="1"/>
  <c r="L462" i="1"/>
  <c r="E462" i="1" s="1"/>
  <c r="N462" i="1" s="1"/>
  <c r="L463" i="1"/>
  <c r="E463" i="1" s="1"/>
  <c r="N463" i="1" s="1"/>
  <c r="L464" i="1"/>
  <c r="E464" i="1" s="1"/>
  <c r="N464" i="1" s="1"/>
  <c r="L465" i="1"/>
  <c r="E465" i="1" s="1"/>
  <c r="N465" i="1" s="1"/>
  <c r="L466" i="1"/>
  <c r="E466" i="1" s="1"/>
  <c r="N466" i="1" s="1"/>
  <c r="L467" i="1"/>
  <c r="N467" i="1" s="1"/>
  <c r="L468" i="1" l="1"/>
  <c r="E468" i="1" s="1"/>
  <c r="N468" i="1" s="1"/>
  <c r="L469" i="1" l="1"/>
  <c r="E469" i="1" s="1"/>
  <c r="N469" i="1" s="1"/>
  <c r="L470" i="1"/>
  <c r="E470" i="1" s="1"/>
  <c r="N470" i="1" s="1"/>
  <c r="L471" i="1" l="1"/>
  <c r="E471" i="1" s="1"/>
  <c r="N471" i="1" s="1"/>
  <c r="L472" i="1"/>
  <c r="E472" i="1" s="1"/>
  <c r="N472" i="1" s="1"/>
  <c r="N473" i="1"/>
  <c r="L473" i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E479" i="1" s="1"/>
  <c r="N479" i="1" s="1"/>
  <c r="L480" i="1"/>
  <c r="E480" i="1" s="1"/>
  <c r="N480" i="1" s="1"/>
  <c r="L481" i="1"/>
  <c r="N481" i="1" s="1"/>
  <c r="L482" i="1"/>
  <c r="N482" i="1" s="1"/>
  <c r="L483" i="1"/>
  <c r="N483" i="1" s="1"/>
  <c r="L484" i="1"/>
  <c r="E484" i="1" s="1"/>
  <c r="N484" i="1" s="1"/>
  <c r="L485" i="1"/>
  <c r="E485" i="1" s="1"/>
  <c r="N485" i="1" s="1"/>
  <c r="L486" i="1"/>
  <c r="E486" i="1" s="1"/>
  <c r="N486" i="1" s="1"/>
  <c r="L487" i="1"/>
  <c r="E487" i="1" s="1"/>
  <c r="N487" i="1" s="1"/>
  <c r="L488" i="1"/>
  <c r="E488" i="1" s="1"/>
  <c r="N488" i="1" s="1"/>
  <c r="L489" i="1"/>
  <c r="E489" i="1" s="1"/>
  <c r="N489" i="1" s="1"/>
  <c r="L490" i="1"/>
  <c r="E490" i="1" s="1"/>
  <c r="N490" i="1" s="1"/>
  <c r="L491" i="1"/>
  <c r="E491" i="1" s="1"/>
  <c r="N491" i="1" s="1"/>
  <c r="L492" i="1"/>
  <c r="E492" i="1" s="1"/>
  <c r="N492" i="1" s="1"/>
  <c r="L493" i="1"/>
  <c r="E493" i="1" s="1"/>
  <c r="N493" i="1" s="1"/>
  <c r="L494" i="1"/>
  <c r="E494" i="1" s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E502" i="1" s="1"/>
  <c r="N502" i="1" s="1"/>
  <c r="L503" i="1"/>
  <c r="E503" i="1" s="1"/>
  <c r="N503" i="1" s="1"/>
  <c r="L504" i="1"/>
  <c r="E504" i="1" s="1"/>
  <c r="N504" i="1" s="1"/>
  <c r="L505" i="1"/>
  <c r="E505" i="1" s="1"/>
  <c r="N505" i="1" s="1"/>
  <c r="L506" i="1"/>
  <c r="E506" i="1" s="1"/>
  <c r="N506" i="1" s="1"/>
  <c r="L507" i="1"/>
  <c r="E507" i="1" s="1"/>
  <c r="N507" i="1" s="1"/>
  <c r="L508" i="1"/>
  <c r="E508" i="1" s="1"/>
  <c r="N508" i="1" s="1"/>
  <c r="L509" i="1"/>
  <c r="E509" i="1" s="1"/>
  <c r="N509" i="1" s="1"/>
  <c r="L510" i="1"/>
  <c r="E510" i="1" s="1"/>
  <c r="N510" i="1" s="1"/>
  <c r="L511" i="1"/>
  <c r="E511" i="1" s="1"/>
  <c r="N511" i="1" s="1"/>
  <c r="L512" i="1"/>
  <c r="N512" i="1"/>
  <c r="L513" i="1"/>
  <c r="N513" i="1" s="1"/>
  <c r="N514" i="1"/>
  <c r="L514" i="1"/>
  <c r="L515" i="1"/>
  <c r="E515" i="1" s="1"/>
  <c r="N515" i="1" s="1"/>
  <c r="L516" i="1"/>
  <c r="E516" i="1" s="1"/>
  <c r="N516" i="1" s="1"/>
  <c r="L517" i="1"/>
  <c r="E517" i="1" s="1"/>
  <c r="N517" i="1" s="1"/>
  <c r="L518" i="1"/>
  <c r="E518" i="1" s="1"/>
  <c r="N518" i="1" s="1"/>
  <c r="L519" i="1"/>
  <c r="E519" i="1" s="1"/>
  <c r="N519" i="1" s="1"/>
  <c r="L520" i="1"/>
  <c r="E520" i="1" s="1"/>
  <c r="N520" i="1" s="1"/>
  <c r="L521" i="1"/>
  <c r="E521" i="1" s="1"/>
  <c r="N521" i="1" s="1"/>
  <c r="L522" i="1"/>
  <c r="E522" i="1" s="1"/>
  <c r="N522" i="1" s="1"/>
  <c r="L523" i="1"/>
  <c r="E523" i="1" s="1"/>
  <c r="N523" i="1" s="1"/>
  <c r="L524" i="1"/>
  <c r="E524" i="1" s="1"/>
  <c r="N524" i="1" s="1"/>
  <c r="L525" i="1"/>
  <c r="E525" i="1" s="1"/>
  <c r="N525" i="1" s="1"/>
  <c r="L526" i="1" l="1"/>
  <c r="N526" i="1" s="1"/>
  <c r="L527" i="1" l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E537" i="1" s="1"/>
  <c r="N537" i="1" s="1"/>
  <c r="L538" i="1"/>
  <c r="E538" i="1" s="1"/>
  <c r="N538" i="1" s="1"/>
  <c r="L539" i="1"/>
  <c r="E539" i="1" s="1"/>
  <c r="N539" i="1" s="1"/>
  <c r="L540" i="1"/>
  <c r="E540" i="1" s="1"/>
  <c r="N540" i="1" s="1"/>
  <c r="L541" i="1"/>
  <c r="N541" i="1" s="1"/>
  <c r="L542" i="1"/>
  <c r="N542" i="1" s="1"/>
  <c r="L543" i="1"/>
  <c r="E543" i="1" s="1"/>
  <c r="N543" i="1" s="1"/>
  <c r="L544" i="1"/>
  <c r="E544" i="1" s="1"/>
  <c r="N544" i="1" s="1"/>
  <c r="L545" i="1"/>
  <c r="E545" i="1" s="1"/>
  <c r="N545" i="1" s="1"/>
  <c r="L546" i="1"/>
  <c r="L547" i="1"/>
  <c r="L548" i="1"/>
  <c r="E548" i="1" s="1"/>
  <c r="N548" i="1" s="1"/>
  <c r="L549" i="1"/>
  <c r="E549" i="1" s="1"/>
  <c r="N549" i="1" s="1"/>
  <c r="L550" i="1"/>
  <c r="E550" i="1" s="1"/>
  <c r="N550" i="1" s="1"/>
  <c r="L551" i="1"/>
  <c r="E551" i="1" s="1"/>
  <c r="N551" i="1" s="1"/>
  <c r="L552" i="1"/>
  <c r="E552" i="1" s="1"/>
  <c r="N552" i="1" s="1"/>
  <c r="L553" i="1"/>
  <c r="N553" i="1" s="1"/>
  <c r="L554" i="1"/>
  <c r="E554" i="1" s="1"/>
  <c r="N554" i="1" s="1"/>
  <c r="L555" i="1"/>
  <c r="E555" i="1" s="1"/>
  <c r="N555" i="1" s="1"/>
  <c r="L556" i="1"/>
  <c r="E556" i="1" s="1"/>
  <c r="N556" i="1" s="1"/>
  <c r="L557" i="1"/>
  <c r="E557" i="1" s="1"/>
  <c r="N557" i="1" s="1"/>
  <c r="L558" i="1"/>
  <c r="E558" i="1" s="1"/>
  <c r="N558" i="1" s="1"/>
  <c r="L559" i="1"/>
  <c r="E559" i="1" s="1"/>
  <c r="N559" i="1" s="1"/>
  <c r="L560" i="1"/>
  <c r="E560" i="1" s="1"/>
  <c r="N560" i="1" s="1"/>
  <c r="L561" i="1"/>
  <c r="E561" i="1" s="1"/>
  <c r="N561" i="1" s="1"/>
  <c r="L562" i="1"/>
  <c r="E562" i="1" s="1"/>
  <c r="N562" i="1" s="1"/>
  <c r="L563" i="1"/>
  <c r="E563" i="1" s="1"/>
  <c r="N563" i="1" s="1"/>
  <c r="L564" i="1"/>
  <c r="E564" i="1" s="1"/>
  <c r="N564" i="1" s="1"/>
  <c r="L565" i="1"/>
  <c r="N565" i="1" s="1"/>
  <c r="E546" i="1" l="1"/>
  <c r="N546" i="1" s="1"/>
  <c r="E547" i="1"/>
  <c r="N547" i="1" s="1"/>
  <c r="L566" i="1"/>
  <c r="N566" i="1" s="1"/>
  <c r="L567" i="1" l="1"/>
  <c r="E567" i="1" s="1"/>
  <c r="N567" i="1" s="1"/>
  <c r="L568" i="1"/>
  <c r="E568" i="1" s="1"/>
  <c r="N568" i="1" s="1"/>
  <c r="L569" i="1"/>
  <c r="E569" i="1" s="1"/>
  <c r="N569" i="1" s="1"/>
  <c r="L570" i="1"/>
  <c r="N570" i="1" s="1"/>
  <c r="L571" i="1"/>
  <c r="N571" i="1" s="1"/>
  <c r="L572" i="1"/>
  <c r="E572" i="1" s="1"/>
  <c r="N572" i="1" s="1"/>
  <c r="L573" i="1"/>
  <c r="E573" i="1" s="1"/>
  <c r="N573" i="1" s="1"/>
  <c r="L574" i="1"/>
  <c r="E574" i="1" s="1"/>
  <c r="N574" i="1" s="1"/>
  <c r="L575" i="1"/>
  <c r="E575" i="1" s="1"/>
  <c r="N575" i="1" s="1"/>
  <c r="L576" i="1"/>
  <c r="N576" i="1" s="1"/>
  <c r="L577" i="1"/>
  <c r="E577" i="1" s="1"/>
  <c r="N577" i="1" s="1"/>
  <c r="L578" i="1"/>
  <c r="E578" i="1" s="1"/>
  <c r="N578" i="1" s="1"/>
  <c r="L579" i="1"/>
  <c r="E579" i="1" s="1"/>
  <c r="N579" i="1" s="1"/>
  <c r="L580" i="1"/>
  <c r="E580" i="1" s="1"/>
  <c r="N580" i="1" s="1"/>
  <c r="L581" i="1"/>
  <c r="L582" i="1"/>
  <c r="L583" i="1"/>
  <c r="L584" i="1"/>
  <c r="L585" i="1"/>
  <c r="E585" i="1" s="1"/>
  <c r="N585" i="1" s="1"/>
  <c r="E584" i="1" l="1"/>
  <c r="N584" i="1" s="1"/>
  <c r="E583" i="1"/>
  <c r="N583" i="1" s="1"/>
  <c r="E582" i="1"/>
  <c r="N582" i="1" s="1"/>
  <c r="E581" i="1"/>
  <c r="N581" i="1" s="1"/>
  <c r="L586" i="1"/>
  <c r="E586" i="1" s="1"/>
  <c r="N586" i="1" s="1"/>
  <c r="L587" i="1"/>
  <c r="N587" i="1" s="1"/>
  <c r="L588" i="1"/>
  <c r="L590" i="1"/>
  <c r="L589" i="1"/>
  <c r="N589" i="1" s="1"/>
  <c r="N590" i="1"/>
  <c r="L591" i="1"/>
  <c r="N591" i="1" s="1"/>
  <c r="L592" i="1"/>
  <c r="E592" i="1" s="1"/>
  <c r="N592" i="1" s="1"/>
  <c r="L593" i="1"/>
  <c r="E593" i="1" s="1"/>
  <c r="N593" i="1" s="1"/>
  <c r="L594" i="1"/>
  <c r="E594" i="1" s="1"/>
  <c r="N594" i="1" s="1"/>
  <c r="L595" i="1"/>
  <c r="E595" i="1" s="1"/>
  <c r="N595" i="1" s="1"/>
  <c r="L596" i="1"/>
  <c r="E596" i="1" s="1"/>
  <c r="N596" i="1" s="1"/>
  <c r="L597" i="1"/>
  <c r="E597" i="1" s="1"/>
  <c r="N597" i="1" s="1"/>
  <c r="L598" i="1"/>
  <c r="E598" i="1" s="1"/>
  <c r="N598" i="1" s="1"/>
  <c r="L599" i="1"/>
  <c r="L600" i="1"/>
  <c r="L601" i="1"/>
  <c r="L602" i="1"/>
  <c r="E602" i="1" s="1"/>
  <c r="N602" i="1" s="1"/>
  <c r="L603" i="1"/>
  <c r="E603" i="1" s="1"/>
  <c r="N603" i="1" s="1"/>
  <c r="L604" i="1"/>
  <c r="E604" i="1" s="1"/>
  <c r="N604" i="1" s="1"/>
  <c r="L605" i="1"/>
  <c r="E605" i="1" s="1"/>
  <c r="N605" i="1" s="1"/>
  <c r="L606" i="1"/>
  <c r="E606" i="1" s="1"/>
  <c r="N606" i="1" s="1"/>
  <c r="L607" i="1"/>
  <c r="E607" i="1" s="1"/>
  <c r="N607" i="1" s="1"/>
  <c r="L608" i="1"/>
  <c r="E608" i="1" s="1"/>
  <c r="N608" i="1" s="1"/>
  <c r="L609" i="1"/>
  <c r="E609" i="1" s="1"/>
  <c r="N609" i="1" s="1"/>
  <c r="L610" i="1"/>
  <c r="E610" i="1" s="1"/>
  <c r="N610" i="1" s="1"/>
  <c r="L611" i="1"/>
  <c r="E611" i="1" s="1"/>
  <c r="N611" i="1" s="1"/>
  <c r="L612" i="1"/>
  <c r="E612" i="1" s="1"/>
  <c r="N612" i="1" s="1"/>
  <c r="L613" i="1"/>
  <c r="E613" i="1" s="1"/>
  <c r="N613" i="1" s="1"/>
  <c r="L614" i="1"/>
  <c r="E614" i="1" s="1"/>
  <c r="N614" i="1" s="1"/>
  <c r="L615" i="1"/>
  <c r="E615" i="1" s="1"/>
  <c r="N615" i="1" s="1"/>
  <c r="L616" i="1"/>
  <c r="E616" i="1" s="1"/>
  <c r="N616" i="1" s="1"/>
  <c r="L617" i="1"/>
  <c r="E617" i="1" s="1"/>
  <c r="N617" i="1" s="1"/>
  <c r="L618" i="1"/>
  <c r="E618" i="1" s="1"/>
  <c r="N618" i="1" s="1"/>
  <c r="L619" i="1"/>
  <c r="E619" i="1" s="1"/>
  <c r="N619" i="1" s="1"/>
  <c r="L620" i="1"/>
  <c r="E620" i="1" s="1"/>
  <c r="N620" i="1" s="1"/>
  <c r="L621" i="1"/>
  <c r="E621" i="1" s="1"/>
  <c r="N621" i="1" s="1"/>
  <c r="L622" i="1"/>
  <c r="E622" i="1" s="1"/>
  <c r="N622" i="1" s="1"/>
  <c r="L623" i="1"/>
  <c r="E623" i="1" s="1"/>
  <c r="N623" i="1" s="1"/>
  <c r="L624" i="1"/>
  <c r="E624" i="1" s="1"/>
  <c r="N624" i="1" s="1"/>
  <c r="L625" i="1"/>
  <c r="E625" i="1" s="1"/>
  <c r="N625" i="1" s="1"/>
  <c r="L626" i="1"/>
  <c r="E626" i="1" s="1"/>
  <c r="N626" i="1" s="1"/>
  <c r="L627" i="1"/>
  <c r="E627" i="1" s="1"/>
  <c r="N627" i="1" s="1"/>
  <c r="L628" i="1"/>
  <c r="E628" i="1" s="1"/>
  <c r="N628" i="1" s="1"/>
  <c r="L629" i="1"/>
  <c r="E629" i="1" s="1"/>
  <c r="N629" i="1" s="1"/>
  <c r="L630" i="1"/>
  <c r="E630" i="1" s="1"/>
  <c r="L631" i="1"/>
  <c r="E631" i="1" s="1"/>
  <c r="N631" i="1" s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E827" i="1" s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90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E588" i="1" l="1"/>
  <c r="N588" i="1" s="1"/>
  <c r="E601" i="1"/>
  <c r="N601" i="1" s="1"/>
  <c r="E600" i="1"/>
  <c r="N600" i="1" s="1"/>
  <c r="E599" i="1"/>
  <c r="N599" i="1" s="1"/>
  <c r="N630" i="1"/>
  <c r="E632" i="1"/>
  <c r="N632" i="1" s="1"/>
  <c r="N633" i="1"/>
  <c r="E634" i="1"/>
  <c r="N634" i="1" s="1"/>
  <c r="E635" i="1"/>
  <c r="N635" i="1" s="1"/>
  <c r="E636" i="1"/>
  <c r="N636" i="1" s="1"/>
  <c r="E637" i="1"/>
  <c r="N637" i="1" s="1"/>
  <c r="E638" i="1"/>
  <c r="N638" i="1" s="1"/>
  <c r="E639" i="1"/>
  <c r="N639" i="1" s="1"/>
  <c r="N640" i="1"/>
  <c r="N641" i="1" l="1"/>
  <c r="E662" i="1"/>
  <c r="N662" i="1" s="1"/>
  <c r="E663" i="1"/>
  <c r="N663" i="1" s="1"/>
  <c r="E664" i="1"/>
  <c r="N664" i="1" s="1"/>
  <c r="E665" i="1"/>
  <c r="N665" i="1" s="1"/>
  <c r="E666" i="1"/>
  <c r="N666" i="1" s="1"/>
  <c r="E667" i="1"/>
  <c r="N667" i="1" s="1"/>
  <c r="E668" i="1"/>
  <c r="N668" i="1" s="1"/>
  <c r="E669" i="1"/>
  <c r="N669" i="1" s="1"/>
  <c r="N670" i="1"/>
  <c r="N671" i="1"/>
  <c r="N672" i="1"/>
  <c r="N673" i="1"/>
  <c r="N674" i="1"/>
  <c r="N675" i="1"/>
  <c r="N676" i="1"/>
  <c r="N677" i="1"/>
  <c r="N678" i="1"/>
  <c r="E679" i="1"/>
  <c r="N679" i="1" s="1"/>
  <c r="E680" i="1"/>
  <c r="N680" i="1" s="1"/>
  <c r="E681" i="1"/>
  <c r="N681" i="1" s="1"/>
  <c r="E682" i="1"/>
  <c r="N682" i="1" s="1"/>
  <c r="E683" i="1"/>
  <c r="N683" i="1" s="1"/>
  <c r="E684" i="1"/>
  <c r="N684" i="1" s="1"/>
  <c r="E685" i="1"/>
  <c r="N685" i="1" s="1"/>
  <c r="E686" i="1"/>
  <c r="N686" i="1" s="1"/>
  <c r="E687" i="1"/>
  <c r="N687" i="1" s="1"/>
  <c r="E688" i="1"/>
  <c r="N688" i="1" s="1"/>
  <c r="E689" i="1"/>
  <c r="N689" i="1" s="1"/>
  <c r="E690" i="1"/>
  <c r="N690" i="1" s="1"/>
  <c r="E691" i="1"/>
  <c r="N691" i="1" s="1"/>
  <c r="E692" i="1"/>
  <c r="N692" i="1" s="1"/>
  <c r="E693" i="1"/>
  <c r="N693" i="1" s="1"/>
  <c r="E643" i="1" l="1"/>
  <c r="N643" i="1" s="1"/>
  <c r="E642" i="1"/>
  <c r="N642" i="1" s="1"/>
  <c r="E654" i="1"/>
  <c r="N654" i="1" s="1"/>
  <c r="E651" i="1"/>
  <c r="N651" i="1" s="1"/>
  <c r="E655" i="1"/>
  <c r="N655" i="1" s="1"/>
  <c r="E648" i="1"/>
  <c r="N648" i="1" s="1"/>
  <c r="E646" i="1"/>
  <c r="N646" i="1" s="1"/>
  <c r="E656" i="1"/>
  <c r="N656" i="1" s="1"/>
  <c r="E650" i="1"/>
  <c r="N650" i="1" s="1"/>
  <c r="E649" i="1"/>
  <c r="N649" i="1" s="1"/>
  <c r="E657" i="1"/>
  <c r="N657" i="1" s="1"/>
  <c r="E653" i="1"/>
  <c r="N653" i="1" s="1"/>
  <c r="E652" i="1"/>
  <c r="N652" i="1" s="1"/>
  <c r="E647" i="1"/>
  <c r="N647" i="1" s="1"/>
  <c r="E645" i="1"/>
  <c r="N645" i="1" s="1"/>
  <c r="E644" i="1"/>
  <c r="N644" i="1" s="1"/>
  <c r="E660" i="1"/>
  <c r="N660" i="1" s="1"/>
  <c r="E659" i="1"/>
  <c r="N659" i="1" s="1"/>
  <c r="E658" i="1"/>
  <c r="N658" i="1" s="1"/>
  <c r="E661" i="1"/>
  <c r="N661" i="1" s="1"/>
  <c r="E694" i="1"/>
  <c r="N694" i="1" s="1"/>
  <c r="N695" i="1"/>
  <c r="E696" i="1"/>
  <c r="N696" i="1" s="1"/>
  <c r="E697" i="1"/>
  <c r="N697" i="1" s="1"/>
  <c r="E698" i="1"/>
  <c r="N698" i="1" s="1"/>
  <c r="N699" i="1"/>
  <c r="N700" i="1"/>
  <c r="N701" i="1"/>
  <c r="N702" i="1"/>
  <c r="E703" i="1"/>
  <c r="N703" i="1" s="1"/>
  <c r="E704" i="1"/>
  <c r="N704" i="1" s="1"/>
  <c r="E705" i="1"/>
  <c r="N705" i="1" s="1"/>
  <c r="E706" i="1"/>
  <c r="N706" i="1" s="1"/>
  <c r="E707" i="1"/>
  <c r="N707" i="1" s="1"/>
  <c r="E708" i="1"/>
  <c r="N708" i="1" s="1"/>
  <c r="E709" i="1"/>
  <c r="N709" i="1" s="1"/>
  <c r="N710" i="1"/>
  <c r="N711" i="1"/>
  <c r="N712" i="1"/>
  <c r="N713" i="1"/>
  <c r="N714" i="1"/>
  <c r="N715" i="1"/>
  <c r="E716" i="1"/>
  <c r="N716" i="1" s="1"/>
  <c r="E717" i="1"/>
  <c r="N717" i="1" s="1"/>
  <c r="E718" i="1"/>
  <c r="N718" i="1" s="1"/>
  <c r="E719" i="1"/>
  <c r="N719" i="1" s="1"/>
  <c r="E720" i="1"/>
  <c r="N720" i="1" s="1"/>
  <c r="E721" i="1"/>
  <c r="N721" i="1" s="1"/>
  <c r="E722" i="1"/>
  <c r="N722" i="1" s="1"/>
  <c r="E723" i="1"/>
  <c r="N723" i="1" s="1"/>
  <c r="E724" i="1"/>
  <c r="N724" i="1" s="1"/>
  <c r="E725" i="1"/>
  <c r="N725" i="1" s="1"/>
  <c r="E726" i="1"/>
  <c r="N726" i="1" s="1"/>
  <c r="E727" i="1"/>
  <c r="N727" i="1" s="1"/>
  <c r="E728" i="1"/>
  <c r="N728" i="1" s="1"/>
  <c r="E729" i="1"/>
  <c r="N729" i="1" s="1"/>
  <c r="E730" i="1"/>
  <c r="N730" i="1" s="1"/>
  <c r="E745" i="1"/>
  <c r="N745" i="1" s="1"/>
  <c r="E746" i="1"/>
  <c r="N746" i="1" s="1"/>
  <c r="E747" i="1"/>
  <c r="N747" i="1" s="1"/>
  <c r="E748" i="1"/>
  <c r="N748" i="1" s="1"/>
  <c r="E749" i="1"/>
  <c r="N749" i="1" s="1"/>
  <c r="E750" i="1"/>
  <c r="N750" i="1" s="1"/>
  <c r="E751" i="1"/>
  <c r="N751" i="1" s="1"/>
  <c r="N731" i="1"/>
  <c r="N732" i="1"/>
  <c r="N733" i="1"/>
  <c r="N734" i="1"/>
  <c r="E735" i="1"/>
  <c r="N735" i="1" s="1"/>
  <c r="N736" i="1"/>
  <c r="E737" i="1"/>
  <c r="N737" i="1" s="1"/>
  <c r="E738" i="1"/>
  <c r="N738" i="1" s="1"/>
  <c r="E739" i="1"/>
  <c r="N739" i="1" s="1"/>
  <c r="E740" i="1"/>
  <c r="N740" i="1" s="1"/>
  <c r="E741" i="1"/>
  <c r="N741" i="1" s="1"/>
  <c r="E742" i="1"/>
  <c r="N742" i="1" s="1"/>
  <c r="E743" i="1"/>
  <c r="N743" i="1" s="1"/>
  <c r="E744" i="1"/>
  <c r="N744" i="1" s="1"/>
  <c r="E752" i="1"/>
  <c r="N752" i="1" s="1"/>
  <c r="E753" i="1"/>
  <c r="N753" i="1" s="1"/>
  <c r="E754" i="1"/>
  <c r="N754" i="1" s="1"/>
  <c r="E755" i="1"/>
  <c r="N755" i="1" s="1"/>
  <c r="E756" i="1"/>
  <c r="N756" i="1" s="1"/>
  <c r="E757" i="1"/>
  <c r="N757" i="1" s="1"/>
  <c r="E758" i="1"/>
  <c r="N758" i="1" s="1"/>
  <c r="N759" i="1"/>
  <c r="N760" i="1"/>
  <c r="N761" i="1"/>
  <c r="N762" i="1"/>
  <c r="N763" i="1"/>
  <c r="N764" i="1"/>
  <c r="N765" i="1"/>
  <c r="E766" i="1"/>
  <c r="N766" i="1" s="1"/>
  <c r="E767" i="1"/>
  <c r="N767" i="1" s="1"/>
  <c r="E768" i="1"/>
  <c r="N768" i="1" s="1"/>
  <c r="E769" i="1"/>
  <c r="N769" i="1" s="1"/>
  <c r="E770" i="1"/>
  <c r="N770" i="1" s="1"/>
  <c r="E771" i="1"/>
  <c r="N771" i="1" s="1"/>
  <c r="E772" i="1"/>
  <c r="N772" i="1" s="1"/>
  <c r="E773" i="1"/>
  <c r="N773" i="1" s="1"/>
  <c r="N774" i="1"/>
  <c r="N775" i="1"/>
  <c r="N777" i="1" l="1"/>
  <c r="N778" i="1"/>
  <c r="N779" i="1"/>
  <c r="N780" i="1"/>
  <c r="N781" i="1"/>
  <c r="N782" i="1"/>
  <c r="E783" i="1"/>
  <c r="N783" i="1" s="1"/>
  <c r="E784" i="1"/>
  <c r="N784" i="1" s="1"/>
  <c r="E785" i="1"/>
  <c r="N785" i="1" s="1"/>
  <c r="E786" i="1"/>
  <c r="N786" i="1" s="1"/>
  <c r="E787" i="1"/>
  <c r="N787" i="1" s="1"/>
  <c r="N788" i="1"/>
  <c r="N789" i="1"/>
  <c r="N790" i="1"/>
  <c r="N791" i="1"/>
  <c r="N792" i="1"/>
  <c r="N793" i="1"/>
  <c r="N794" i="1"/>
  <c r="E797" i="1"/>
  <c r="N797" i="1" s="1"/>
  <c r="N798" i="1"/>
  <c r="N799" i="1"/>
  <c r="N800" i="1"/>
  <c r="N796" i="1" l="1"/>
  <c r="N795" i="1"/>
  <c r="N801" i="1"/>
  <c r="E802" i="1"/>
  <c r="N802" i="1" s="1"/>
  <c r="E803" i="1" l="1"/>
  <c r="N803" i="1" s="1"/>
  <c r="N804" i="1"/>
  <c r="N805" i="1"/>
  <c r="N807" i="1"/>
  <c r="N808" i="1"/>
  <c r="E810" i="1"/>
  <c r="N810" i="1" s="1"/>
  <c r="N806" i="1" l="1"/>
  <c r="N811" i="1"/>
  <c r="E812" i="1"/>
  <c r="N812" i="1" s="1"/>
  <c r="E813" i="1"/>
  <c r="N813" i="1" s="1"/>
  <c r="E814" i="1"/>
  <c r="N814" i="1" s="1"/>
  <c r="E815" i="1"/>
  <c r="N815" i="1" s="1"/>
  <c r="E816" i="1"/>
  <c r="N816" i="1" s="1"/>
  <c r="E817" i="1"/>
  <c r="N817" i="1" s="1"/>
  <c r="E818" i="1"/>
  <c r="N818" i="1" s="1"/>
  <c r="N819" i="1"/>
  <c r="N820" i="1" l="1"/>
  <c r="E821" i="1" l="1"/>
  <c r="N821" i="1" s="1"/>
  <c r="N822" i="1"/>
  <c r="E823" i="1"/>
  <c r="N823" i="1" s="1"/>
  <c r="E824" i="1"/>
  <c r="N824" i="1" s="1"/>
  <c r="E825" i="1"/>
  <c r="N825" i="1" s="1"/>
  <c r="E826" i="1"/>
  <c r="N826" i="1" s="1"/>
  <c r="N827" i="1"/>
  <c r="E828" i="1"/>
  <c r="N828" i="1" s="1"/>
  <c r="E829" i="1"/>
  <c r="N829" i="1" s="1"/>
  <c r="E830" i="1"/>
  <c r="N830" i="1" s="1"/>
  <c r="E831" i="1"/>
  <c r="N831" i="1" s="1"/>
  <c r="E832" i="1"/>
  <c r="N832" i="1" s="1"/>
  <c r="E833" i="1"/>
  <c r="N833" i="1" s="1"/>
  <c r="E834" i="1"/>
  <c r="N834" i="1" s="1"/>
  <c r="E835" i="1"/>
  <c r="N835" i="1" s="1"/>
  <c r="E836" i="1"/>
  <c r="N836" i="1" s="1"/>
  <c r="E837" i="1"/>
  <c r="N837" i="1" s="1"/>
  <c r="E838" i="1"/>
  <c r="N838" i="1" s="1"/>
  <c r="E839" i="1"/>
  <c r="N839" i="1" s="1"/>
  <c r="N840" i="1"/>
  <c r="N841" i="1"/>
  <c r="E842" i="1"/>
  <c r="N842" i="1" s="1"/>
  <c r="E843" i="1"/>
  <c r="N843" i="1" s="1"/>
  <c r="E844" i="1"/>
  <c r="N844" i="1" s="1"/>
  <c r="E845" i="1"/>
  <c r="N846" i="1"/>
  <c r="N847" i="1"/>
  <c r="N848" i="1"/>
  <c r="N849" i="1"/>
  <c r="N850" i="1"/>
  <c r="N851" i="1"/>
  <c r="N845" i="1" l="1"/>
  <c r="E852" i="1"/>
  <c r="N852" i="1" s="1"/>
  <c r="E853" i="1"/>
  <c r="N853" i="1" s="1"/>
  <c r="E854" i="1"/>
  <c r="N854" i="1" s="1"/>
  <c r="E855" i="1"/>
  <c r="N855" i="1" s="1"/>
  <c r="N856" i="1" l="1"/>
  <c r="N857" i="1"/>
  <c r="N858" i="1"/>
  <c r="N859" i="1" l="1"/>
  <c r="N860" i="1"/>
  <c r="N861" i="1"/>
  <c r="N862" i="1"/>
  <c r="N863" i="1"/>
  <c r="N864" i="1"/>
  <c r="N865" i="1"/>
  <c r="N866" i="1"/>
  <c r="N867" i="1"/>
  <c r="N868" i="1"/>
  <c r="N869" i="1"/>
  <c r="N870" i="1"/>
  <c r="N873" i="1"/>
  <c r="E874" i="1"/>
  <c r="N874" i="1" s="1"/>
  <c r="E875" i="1"/>
  <c r="N875" i="1" s="1"/>
  <c r="E876" i="1"/>
  <c r="N876" i="1" s="1"/>
  <c r="E877" i="1"/>
  <c r="N877" i="1" s="1"/>
  <c r="E878" i="1"/>
  <c r="N878" i="1" s="1"/>
  <c r="E879" i="1"/>
  <c r="N879" i="1" s="1"/>
  <c r="N880" i="1"/>
  <c r="N881" i="1"/>
  <c r="N882" i="1"/>
  <c r="N883" i="1"/>
  <c r="E884" i="1"/>
  <c r="N884" i="1" s="1"/>
  <c r="E885" i="1"/>
  <c r="N885" i="1" s="1"/>
  <c r="E886" i="1"/>
  <c r="N886" i="1" s="1"/>
  <c r="N888" i="1"/>
  <c r="N889" i="1"/>
  <c r="N890" i="1"/>
  <c r="N891" i="1"/>
  <c r="N892" i="1"/>
  <c r="N893" i="1"/>
  <c r="E894" i="1"/>
  <c r="N894" i="1" s="1"/>
  <c r="N895" i="1"/>
  <c r="N896" i="1"/>
  <c r="N897" i="1"/>
  <c r="E898" i="1"/>
  <c r="N898" i="1" s="1"/>
  <c r="E899" i="1"/>
  <c r="N899" i="1" s="1"/>
  <c r="E900" i="1"/>
  <c r="N900" i="1" s="1"/>
  <c r="N901" i="1"/>
  <c r="N902" i="1"/>
  <c r="N903" i="1"/>
  <c r="N904" i="1"/>
  <c r="E905" i="1"/>
  <c r="N905" i="1" s="1"/>
  <c r="E906" i="1"/>
  <c r="N906" i="1" s="1"/>
  <c r="E907" i="1"/>
  <c r="N907" i="1" s="1"/>
  <c r="N887" i="1" l="1"/>
  <c r="N872" i="1"/>
  <c r="N871" i="1"/>
  <c r="E908" i="1"/>
  <c r="N908" i="1" s="1"/>
  <c r="E909" i="1"/>
  <c r="N909" i="1" s="1"/>
  <c r="E910" i="1"/>
  <c r="N910" i="1" s="1"/>
  <c r="E911" i="1"/>
  <c r="N911" i="1" s="1"/>
  <c r="E912" i="1"/>
  <c r="N912" i="1" s="1"/>
  <c r="E913" i="1"/>
  <c r="N913" i="1" s="1"/>
  <c r="E914" i="1"/>
  <c r="N914" i="1" s="1"/>
  <c r="E915" i="1"/>
  <c r="N915" i="1" s="1"/>
  <c r="E916" i="1"/>
  <c r="N916" i="1" s="1"/>
  <c r="E917" i="1"/>
  <c r="N917" i="1" s="1"/>
  <c r="E918" i="1"/>
  <c r="N918" i="1" s="1"/>
  <c r="E919" i="1"/>
  <c r="N919" i="1" s="1"/>
  <c r="N920" i="1"/>
  <c r="N921" i="1"/>
  <c r="N922" i="1"/>
  <c r="N923" i="1"/>
  <c r="N924" i="1"/>
  <c r="N925" i="1"/>
  <c r="N926" i="1"/>
  <c r="N927" i="1"/>
  <c r="N928" i="1"/>
  <c r="N929" i="1"/>
  <c r="E930" i="1"/>
  <c r="N930" i="1" s="1"/>
  <c r="N931" i="1"/>
  <c r="N932" i="1"/>
  <c r="E933" i="1"/>
  <c r="N933" i="1" s="1"/>
  <c r="N934" i="1"/>
  <c r="E935" i="1"/>
  <c r="N935" i="1" s="1"/>
  <c r="E936" i="1"/>
  <c r="N936" i="1" s="1"/>
  <c r="E937" i="1"/>
  <c r="N937" i="1" s="1"/>
  <c r="E938" i="1"/>
  <c r="N938" i="1" s="1"/>
  <c r="E939" i="1"/>
  <c r="N939" i="1" s="1"/>
  <c r="E940" i="1"/>
  <c r="N940" i="1" s="1"/>
  <c r="E941" i="1"/>
  <c r="N941" i="1" s="1"/>
  <c r="E942" i="1"/>
  <c r="N942" i="1" s="1"/>
  <c r="E943" i="1"/>
  <c r="N943" i="1" s="1"/>
  <c r="E944" i="1"/>
  <c r="N944" i="1" s="1"/>
  <c r="E945" i="1"/>
  <c r="N945" i="1" s="1"/>
  <c r="N946" i="1"/>
  <c r="E947" i="1"/>
  <c r="N947" i="1" s="1"/>
  <c r="E948" i="1"/>
  <c r="N948" i="1" s="1"/>
  <c r="E949" i="1"/>
  <c r="N949" i="1" s="1"/>
  <c r="E950" i="1"/>
  <c r="N950" i="1" s="1"/>
  <c r="E951" i="1"/>
  <c r="N951" i="1" s="1"/>
  <c r="E952" i="1" l="1"/>
  <c r="N952" i="1" s="1"/>
  <c r="E953" i="1"/>
  <c r="N953" i="1" s="1"/>
  <c r="E954" i="1"/>
  <c r="N954" i="1" s="1"/>
  <c r="E955" i="1"/>
  <c r="N955" i="1" s="1"/>
  <c r="N956" i="1"/>
  <c r="E957" i="1"/>
  <c r="N957" i="1" s="1"/>
  <c r="E958" i="1"/>
  <c r="N958" i="1" s="1"/>
  <c r="N959" i="1"/>
  <c r="E960" i="1"/>
  <c r="N960" i="1" s="1"/>
  <c r="E961" i="1"/>
  <c r="N961" i="1" s="1"/>
  <c r="E962" i="1"/>
  <c r="N962" i="1" s="1"/>
  <c r="E963" i="1"/>
  <c r="N963" i="1" s="1"/>
  <c r="E964" i="1"/>
  <c r="N964" i="1" s="1"/>
  <c r="E965" i="1"/>
  <c r="N965" i="1" s="1"/>
  <c r="E966" i="1"/>
  <c r="N966" i="1" s="1"/>
  <c r="E967" i="1"/>
  <c r="N967" i="1" s="1"/>
  <c r="E968" i="1"/>
  <c r="N968" i="1" s="1"/>
  <c r="E969" i="1"/>
  <c r="N969" i="1" s="1"/>
  <c r="E970" i="1"/>
  <c r="N970" i="1" s="1"/>
  <c r="E971" i="1"/>
  <c r="N971" i="1" s="1"/>
  <c r="N972" i="1"/>
  <c r="N973" i="1"/>
  <c r="N974" i="1"/>
  <c r="N975" i="1"/>
  <c r="N976" i="1"/>
  <c r="N977" i="1"/>
  <c r="N978" i="1"/>
  <c r="N979" i="1"/>
  <c r="E980" i="1"/>
  <c r="N980" i="1" s="1"/>
  <c r="E981" i="1"/>
  <c r="N981" i="1" s="1"/>
  <c r="E982" i="1"/>
  <c r="N982" i="1" s="1"/>
  <c r="E983" i="1"/>
  <c r="N983" i="1" s="1"/>
  <c r="E984" i="1" l="1"/>
  <c r="N984" i="1" s="1"/>
  <c r="E985" i="1"/>
  <c r="N985" i="1" s="1"/>
  <c r="E986" i="1"/>
  <c r="N986" i="1" s="1"/>
  <c r="E987" i="1"/>
  <c r="N987" i="1" s="1"/>
  <c r="E988" i="1"/>
  <c r="N988" i="1" s="1"/>
  <c r="E989" i="1"/>
  <c r="N989" i="1" s="1"/>
  <c r="E990" i="1"/>
  <c r="N990" i="1" s="1"/>
  <c r="E991" i="1"/>
  <c r="N991" i="1" s="1"/>
  <c r="E992" i="1"/>
  <c r="N992" i="1" s="1"/>
  <c r="E993" i="1"/>
  <c r="N993" i="1" s="1"/>
  <c r="E994" i="1"/>
  <c r="E995" i="1"/>
  <c r="N995" i="1" s="1"/>
  <c r="E996" i="1"/>
  <c r="N996" i="1" s="1"/>
  <c r="N997" i="1"/>
  <c r="N998" i="1"/>
  <c r="N999" i="1"/>
  <c r="N1000" i="1"/>
  <c r="N1001" i="1"/>
  <c r="N1002" i="1"/>
  <c r="N1003" i="1"/>
  <c r="N1004" i="1"/>
  <c r="N994" i="1" l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 l="1"/>
  <c r="N1019" i="1"/>
  <c r="N1020" i="1"/>
  <c r="N1021" i="1"/>
  <c r="N1022" i="1"/>
  <c r="N1023" i="1"/>
  <c r="N1024" i="1" l="1"/>
  <c r="N1025" i="1"/>
  <c r="N1026" i="1"/>
  <c r="N1028" i="1"/>
  <c r="E1030" i="1"/>
  <c r="N1030" i="1" s="1"/>
  <c r="E1031" i="1"/>
  <c r="N1031" i="1" s="1"/>
  <c r="E1032" i="1"/>
  <c r="N1032" i="1" s="1"/>
  <c r="E1034" i="1"/>
  <c r="N1034" i="1" s="1"/>
  <c r="E1035" i="1"/>
  <c r="N1035" i="1" s="1"/>
  <c r="E1037" i="1"/>
  <c r="N1037" i="1" s="1"/>
  <c r="E1038" i="1"/>
  <c r="N1038" i="1" s="1"/>
  <c r="E1039" i="1"/>
  <c r="N1039" i="1" s="1"/>
  <c r="E1040" i="1"/>
  <c r="N1040" i="1" s="1"/>
  <c r="E1041" i="1"/>
  <c r="N1041" i="1" s="1"/>
  <c r="E1042" i="1"/>
  <c r="N1042" i="1" s="1"/>
  <c r="E1043" i="1"/>
  <c r="N1043" i="1" s="1"/>
  <c r="E1044" i="1"/>
  <c r="N1045" i="1"/>
  <c r="N1046" i="1"/>
  <c r="N1047" i="1"/>
  <c r="N1048" i="1"/>
  <c r="N1049" i="1"/>
  <c r="N1050" i="1"/>
  <c r="E1051" i="1"/>
  <c r="N1051" i="1" s="1"/>
  <c r="E1052" i="1"/>
  <c r="N1052" i="1" s="1"/>
  <c r="E1053" i="1"/>
  <c r="N1053" i="1" s="1"/>
  <c r="E1054" i="1"/>
  <c r="N1054" i="1" s="1"/>
  <c r="E1055" i="1"/>
  <c r="N1055" i="1" s="1"/>
  <c r="E1056" i="1"/>
  <c r="N1056" i="1" s="1"/>
  <c r="N1057" i="1"/>
  <c r="N1058" i="1"/>
  <c r="N1059" i="1"/>
  <c r="N1060" i="1"/>
  <c r="E1061" i="1"/>
  <c r="N1061" i="1" s="1"/>
  <c r="N1062" i="1"/>
  <c r="N1063" i="1"/>
  <c r="E1064" i="1"/>
  <c r="N1064" i="1" s="1"/>
  <c r="N1066" i="1"/>
  <c r="N1067" i="1"/>
  <c r="N1068" i="1"/>
  <c r="E1036" i="1" l="1"/>
  <c r="N1036" i="1" s="1"/>
  <c r="N1044" i="1"/>
  <c r="N1065" i="1"/>
  <c r="N1070" i="1"/>
  <c r="N1071" i="1" l="1"/>
  <c r="N1072" i="1"/>
  <c r="N1075" i="1" l="1"/>
  <c r="N1076" i="1"/>
  <c r="N1077" i="1"/>
  <c r="N1078" i="1"/>
  <c r="N1079" i="1"/>
  <c r="N1080" i="1"/>
  <c r="N1081" i="1"/>
  <c r="N1082" i="1"/>
  <c r="N14006" i="1"/>
  <c r="N1084" i="1"/>
  <c r="N1085" i="1"/>
  <c r="N1086" i="1"/>
  <c r="N1087" i="1"/>
  <c r="N1088" i="1"/>
  <c r="E1089" i="1"/>
  <c r="N1089" i="1" s="1"/>
  <c r="N1090" i="1"/>
  <c r="N1091" i="1"/>
  <c r="N1093" i="1"/>
  <c r="N1094" i="1"/>
  <c r="N1095" i="1"/>
  <c r="E1096" i="1"/>
  <c r="N1097" i="1"/>
  <c r="N1098" i="1"/>
  <c r="N1099" i="1"/>
  <c r="N1100" i="1"/>
  <c r="N1101" i="1"/>
  <c r="E1102" i="1"/>
  <c r="N1102" i="1" s="1"/>
  <c r="E1103" i="1"/>
  <c r="N1103" i="1" s="1"/>
  <c r="E1104" i="1"/>
  <c r="N1104" i="1" s="1"/>
  <c r="E1105" i="1"/>
  <c r="N1105" i="1" s="1"/>
  <c r="E1106" i="1"/>
  <c r="N1106" i="1" s="1"/>
  <c r="E1107" i="1"/>
  <c r="N1107" i="1" s="1"/>
  <c r="E1108" i="1"/>
  <c r="N1108" i="1" s="1"/>
  <c r="N1073" i="1" l="1"/>
  <c r="N1083" i="1"/>
  <c r="N1092" i="1"/>
  <c r="N1096" i="1"/>
  <c r="E1109" i="1"/>
  <c r="N1109" i="1" s="1"/>
  <c r="E1110" i="1"/>
  <c r="N1110" i="1" s="1"/>
  <c r="N1111" i="1"/>
  <c r="E1112" i="1"/>
  <c r="N1112" i="1" s="1"/>
  <c r="E1113" i="1"/>
  <c r="N1113" i="1" s="1"/>
  <c r="N1114" i="1" l="1"/>
  <c r="N1115" i="1"/>
  <c r="E1116" i="1"/>
  <c r="N1116" i="1" s="1"/>
  <c r="E1117" i="1"/>
  <c r="N1117" i="1" s="1"/>
  <c r="N1118" i="1"/>
  <c r="N1119" i="1"/>
  <c r="N1120" i="1"/>
  <c r="N1121" i="1"/>
  <c r="E1122" i="1"/>
  <c r="N1122" i="1" s="1"/>
  <c r="E1123" i="1"/>
  <c r="N1123" i="1" s="1"/>
  <c r="E1124" i="1"/>
  <c r="N1124" i="1" s="1"/>
  <c r="E1125" i="1"/>
  <c r="N1125" i="1" s="1"/>
  <c r="E1126" i="1"/>
  <c r="N1126" i="1" s="1"/>
  <c r="E1127" i="1"/>
  <c r="N1127" i="1" s="1"/>
  <c r="E1128" i="1"/>
  <c r="N1128" i="1" s="1"/>
  <c r="E1129" i="1"/>
  <c r="N1129" i="1" s="1"/>
  <c r="E1130" i="1"/>
  <c r="N1130" i="1" s="1"/>
  <c r="E1131" i="1"/>
  <c r="N1131" i="1" s="1"/>
  <c r="E1132" i="1"/>
  <c r="N1132" i="1" s="1"/>
  <c r="E1133" i="1"/>
  <c r="N1133" i="1" s="1"/>
  <c r="E1134" i="1"/>
  <c r="N1134" i="1" s="1"/>
  <c r="E1135" i="1"/>
  <c r="N1135" i="1" s="1"/>
  <c r="E1136" i="1"/>
  <c r="N1136" i="1" s="1"/>
  <c r="E1137" i="1"/>
  <c r="N1137" i="1" s="1"/>
  <c r="E1138" i="1"/>
  <c r="N1138" i="1" s="1"/>
  <c r="E1139" i="1"/>
  <c r="N1139" i="1" s="1"/>
  <c r="E1140" i="1"/>
  <c r="N1140" i="1" s="1"/>
  <c r="E1141" i="1"/>
  <c r="N1141" i="1" s="1"/>
  <c r="E1142" i="1"/>
  <c r="N1142" i="1" s="1"/>
  <c r="E1143" i="1"/>
  <c r="N1143" i="1" s="1"/>
  <c r="E1144" i="1"/>
  <c r="N1144" i="1" s="1"/>
  <c r="E1145" i="1"/>
  <c r="N1145" i="1" s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E1162" i="1"/>
  <c r="N1162" i="1" s="1"/>
  <c r="E1163" i="1"/>
  <c r="N1163" i="1" s="1"/>
  <c r="E1164" i="1"/>
  <c r="N1164" i="1" s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E1180" i="1"/>
  <c r="N1180" i="1" s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201" i="1"/>
  <c r="E1203" i="1"/>
  <c r="N1203" i="1" s="1"/>
  <c r="N1204" i="1"/>
  <c r="E1205" i="1"/>
  <c r="N1205" i="1" s="1"/>
  <c r="E1206" i="1"/>
  <c r="N1206" i="1" s="1"/>
  <c r="E1207" i="1"/>
  <c r="N1207" i="1" s="1"/>
  <c r="E1208" i="1"/>
  <c r="N1208" i="1" s="1"/>
  <c r="E1209" i="1"/>
  <c r="N1209" i="1" s="1"/>
  <c r="N1210" i="1"/>
  <c r="N1211" i="1"/>
  <c r="E1212" i="1"/>
  <c r="N1212" i="1" s="1"/>
  <c r="E1213" i="1"/>
  <c r="N1213" i="1" s="1"/>
  <c r="E1214" i="1"/>
  <c r="N1214" i="1" s="1"/>
  <c r="E1215" i="1"/>
  <c r="N1215" i="1" s="1"/>
  <c r="N1216" i="1"/>
  <c r="N1217" i="1"/>
  <c r="N1218" i="1"/>
  <c r="E1219" i="1"/>
  <c r="N1219" i="1" s="1"/>
  <c r="N1220" i="1"/>
  <c r="N1221" i="1"/>
  <c r="N1222" i="1"/>
  <c r="N1223" i="1"/>
  <c r="N1224" i="1"/>
  <c r="N1225" i="1"/>
  <c r="N1226" i="1"/>
  <c r="N1227" i="1" l="1"/>
  <c r="N1228" i="1" l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B2" i="6"/>
  <c r="D2" i="6" s="1"/>
  <c r="B3" i="6"/>
  <c r="D3" i="6" s="1"/>
  <c r="B4" i="6"/>
  <c r="D4" i="6" s="1"/>
  <c r="B5" i="6"/>
  <c r="D5" i="6" s="1"/>
  <c r="B6" i="6"/>
  <c r="D6" i="6" s="1"/>
  <c r="B7" i="6"/>
  <c r="D7" i="6" s="1"/>
  <c r="B8" i="6"/>
  <c r="D8" i="6" s="1"/>
  <c r="B9" i="6"/>
  <c r="D9" i="6" s="1"/>
  <c r="B10" i="6"/>
  <c r="D10" i="6" s="1"/>
  <c r="B11" i="6"/>
  <c r="D11" i="6" s="1"/>
  <c r="B12" i="6"/>
  <c r="D12" i="6" s="1"/>
  <c r="B13" i="6"/>
  <c r="D13" i="6" s="1"/>
  <c r="B14" i="6"/>
  <c r="D14" i="6" s="1"/>
  <c r="B15" i="6"/>
  <c r="D15" i="6" s="1"/>
  <c r="B16" i="6"/>
  <c r="D16" i="6" s="1"/>
  <c r="B17" i="6"/>
  <c r="D17" i="6" s="1"/>
  <c r="B18" i="6"/>
  <c r="D18" i="6" s="1"/>
  <c r="B19" i="6"/>
  <c r="D19" i="6" s="1"/>
  <c r="B20" i="6"/>
  <c r="D20" i="6" s="1"/>
  <c r="B21" i="6"/>
  <c r="D21" i="6" s="1"/>
  <c r="B22" i="6"/>
  <c r="D22" i="6" s="1"/>
  <c r="B23" i="6"/>
  <c r="D23" i="6" s="1"/>
  <c r="B24" i="6"/>
  <c r="D24" i="6" s="1"/>
  <c r="B25" i="6"/>
  <c r="D25" i="6" s="1"/>
  <c r="B26" i="6"/>
  <c r="D26" i="6" s="1"/>
  <c r="B27" i="6"/>
  <c r="D27" i="6" s="1"/>
  <c r="B28" i="6"/>
  <c r="D28" i="6" s="1"/>
  <c r="B29" i="6"/>
  <c r="D29" i="6" s="1"/>
  <c r="B30" i="6"/>
  <c r="D30" i="6" s="1"/>
  <c r="B31" i="6"/>
  <c r="D31" i="6" s="1"/>
  <c r="B32" i="6"/>
  <c r="D32" i="6" s="1"/>
  <c r="B33" i="6"/>
  <c r="D33" i="6" s="1"/>
  <c r="B34" i="6"/>
  <c r="D34" i="6" s="1"/>
  <c r="B35" i="6"/>
  <c r="D35" i="6" s="1"/>
  <c r="B36" i="6"/>
  <c r="D36" i="6" s="1"/>
  <c r="B37" i="6"/>
  <c r="D37" i="6" s="1"/>
  <c r="B38" i="6"/>
  <c r="D38" i="6" s="1"/>
  <c r="B39" i="6"/>
  <c r="D39" i="6" s="1"/>
  <c r="B40" i="6"/>
  <c r="D40" i="6" s="1"/>
  <c r="B41" i="6"/>
  <c r="D41" i="6" s="1"/>
  <c r="B42" i="6"/>
  <c r="D42" i="6" s="1"/>
  <c r="B43" i="6"/>
  <c r="D43" i="6" s="1"/>
  <c r="B44" i="6"/>
  <c r="D44" i="6" s="1"/>
  <c r="B45" i="6"/>
  <c r="D45" i="6" s="1"/>
  <c r="B46" i="6"/>
  <c r="D46" i="6" s="1"/>
  <c r="B47" i="6"/>
  <c r="D47" i="6" s="1"/>
  <c r="B48" i="6"/>
  <c r="D48" i="6" s="1"/>
  <c r="B49" i="6"/>
  <c r="D49" i="6" s="1"/>
  <c r="B50" i="6"/>
  <c r="D50" i="6" s="1"/>
  <c r="B51" i="6"/>
  <c r="D51" i="6" s="1"/>
  <c r="B52" i="6"/>
  <c r="D52" i="6" s="1"/>
  <c r="B53" i="6"/>
  <c r="D53" i="6" s="1"/>
  <c r="B54" i="6"/>
  <c r="D54" i="6" s="1"/>
  <c r="B55" i="6"/>
  <c r="D55" i="6" s="1"/>
  <c r="B56" i="6"/>
  <c r="D56" i="6" s="1"/>
  <c r="B57" i="6"/>
  <c r="D57" i="6" s="1"/>
  <c r="B58" i="6"/>
  <c r="D58" i="6" s="1"/>
  <c r="B59" i="6"/>
  <c r="D59" i="6" s="1"/>
  <c r="B60" i="6"/>
  <c r="D60" i="6" s="1"/>
  <c r="B61" i="6"/>
  <c r="D61" i="6" s="1"/>
  <c r="B62" i="6"/>
  <c r="D62" i="6" s="1"/>
  <c r="B63" i="6"/>
  <c r="D63" i="6" s="1"/>
  <c r="B64" i="6"/>
  <c r="D64" i="6" s="1"/>
  <c r="B65" i="6"/>
  <c r="D65" i="6" s="1"/>
  <c r="B66" i="6"/>
  <c r="D66" i="6" s="1"/>
  <c r="B67" i="6"/>
  <c r="D67" i="6" s="1"/>
  <c r="B68" i="6"/>
  <c r="D68" i="6" s="1"/>
  <c r="B69" i="6"/>
  <c r="D69" i="6" s="1"/>
  <c r="B70" i="6"/>
  <c r="D70" i="6" s="1"/>
  <c r="B71" i="6"/>
  <c r="D71" i="6" s="1"/>
  <c r="B72" i="6"/>
  <c r="D72" i="6" s="1"/>
  <c r="B73" i="6"/>
  <c r="D73" i="6" s="1"/>
  <c r="B74" i="6"/>
  <c r="D74" i="6" s="1"/>
  <c r="B75" i="6"/>
  <c r="D75" i="6" s="1"/>
  <c r="B76" i="6"/>
  <c r="D76" i="6" s="1"/>
  <c r="B77" i="6"/>
  <c r="D77" i="6" s="1"/>
  <c r="B78" i="6"/>
  <c r="D78" i="6" s="1"/>
  <c r="B79" i="6"/>
  <c r="D79" i="6" s="1"/>
  <c r="B80" i="6"/>
  <c r="D80" i="6" s="1"/>
  <c r="B81" i="6"/>
  <c r="D81" i="6" s="1"/>
  <c r="B82" i="6"/>
  <c r="D82" i="6" s="1"/>
  <c r="B83" i="6"/>
  <c r="D83" i="6" s="1"/>
  <c r="B84" i="6"/>
  <c r="D84" i="6" s="1"/>
  <c r="B85" i="6"/>
  <c r="D85" i="6" s="1"/>
  <c r="B86" i="6"/>
  <c r="D86" i="6" s="1"/>
  <c r="B87" i="6"/>
  <c r="D87" i="6" s="1"/>
  <c r="B88" i="6"/>
  <c r="D88" i="6" s="1"/>
  <c r="B89" i="6"/>
  <c r="D89" i="6" s="1"/>
  <c r="B90" i="6"/>
  <c r="D90" i="6" s="1"/>
  <c r="B91" i="6"/>
  <c r="D91" i="6" s="1"/>
  <c r="B92" i="6"/>
  <c r="D92" i="6" s="1"/>
  <c r="B93" i="6"/>
  <c r="D93" i="6" s="1"/>
  <c r="B94" i="6"/>
  <c r="D94" i="6" s="1"/>
  <c r="B95" i="6"/>
  <c r="D95" i="6" s="1"/>
  <c r="B96" i="6"/>
  <c r="D96" i="6" s="1"/>
  <c r="B97" i="6"/>
  <c r="D97" i="6" s="1"/>
  <c r="B98" i="6"/>
  <c r="D98" i="6" s="1"/>
  <c r="B99" i="6"/>
  <c r="D99" i="6" s="1"/>
  <c r="B100" i="6"/>
  <c r="D100" i="6" s="1"/>
  <c r="B101" i="6"/>
  <c r="D101" i="6" s="1"/>
  <c r="B102" i="6"/>
  <c r="D102" i="6" s="1"/>
  <c r="B103" i="6"/>
  <c r="D103" i="6" s="1"/>
  <c r="B104" i="6"/>
  <c r="D104" i="6" s="1"/>
  <c r="B105" i="6"/>
  <c r="D105" i="6" s="1"/>
  <c r="B106" i="6"/>
  <c r="D106" i="6" s="1"/>
  <c r="B107" i="6"/>
  <c r="D107" i="6" s="1"/>
  <c r="B108" i="6"/>
  <c r="D108" i="6" s="1"/>
  <c r="B109" i="6"/>
  <c r="D109" i="6" s="1"/>
  <c r="B110" i="6"/>
  <c r="D110" i="6" s="1"/>
  <c r="B111" i="6"/>
  <c r="D111" i="6" s="1"/>
  <c r="B112" i="6"/>
  <c r="D112" i="6" s="1"/>
  <c r="B113" i="6"/>
  <c r="D113" i="6" s="1"/>
  <c r="B114" i="6"/>
  <c r="D114" i="6" s="1"/>
  <c r="B115" i="6"/>
  <c r="D115" i="6" s="1"/>
  <c r="B116" i="6"/>
  <c r="D116" i="6" s="1"/>
  <c r="B117" i="6"/>
  <c r="D117" i="6" s="1"/>
  <c r="B118" i="6"/>
  <c r="D118" i="6" s="1"/>
  <c r="B119" i="6"/>
  <c r="D119" i="6" s="1"/>
  <c r="B120" i="6"/>
  <c r="D120" i="6" s="1"/>
  <c r="B121" i="6"/>
  <c r="D121" i="6" s="1"/>
  <c r="B122" i="6"/>
  <c r="D122" i="6" s="1"/>
  <c r="B123" i="6"/>
  <c r="D123" i="6" s="1"/>
  <c r="B124" i="6"/>
  <c r="D124" i="6" s="1"/>
  <c r="B125" i="6"/>
  <c r="D125" i="6" s="1"/>
  <c r="B126" i="6"/>
  <c r="D126" i="6" s="1"/>
  <c r="B127" i="6"/>
  <c r="D127" i="6" s="1"/>
  <c r="B128" i="6"/>
  <c r="D128" i="6" s="1"/>
  <c r="B129" i="6"/>
  <c r="D129" i="6" s="1"/>
  <c r="B130" i="6"/>
  <c r="D130" i="6" s="1"/>
  <c r="B131" i="6"/>
  <c r="D131" i="6" s="1"/>
  <c r="B132" i="6"/>
  <c r="D132" i="6" s="1"/>
  <c r="B133" i="6"/>
  <c r="D133" i="6" s="1"/>
  <c r="B134" i="6"/>
  <c r="D134" i="6" s="1"/>
  <c r="B135" i="6"/>
  <c r="D135" i="6" s="1"/>
  <c r="B136" i="6"/>
  <c r="D136" i="6" s="1"/>
  <c r="B137" i="6"/>
  <c r="D137" i="6" s="1"/>
  <c r="B138" i="6"/>
  <c r="D138" i="6" s="1"/>
  <c r="B139" i="6"/>
  <c r="D139" i="6" s="1"/>
  <c r="B140" i="6"/>
  <c r="D140" i="6" s="1"/>
  <c r="B141" i="6"/>
  <c r="D141" i="6" s="1"/>
  <c r="B142" i="6"/>
  <c r="D142" i="6" s="1"/>
  <c r="B143" i="6"/>
  <c r="D143" i="6" s="1"/>
  <c r="B144" i="6"/>
  <c r="D144" i="6" s="1"/>
  <c r="B145" i="6"/>
  <c r="D145" i="6" s="1"/>
  <c r="B146" i="6"/>
  <c r="D146" i="6" s="1"/>
  <c r="B147" i="6"/>
  <c r="D147" i="6" s="1"/>
  <c r="B148" i="6"/>
  <c r="D148" i="6" s="1"/>
  <c r="B149" i="6"/>
  <c r="D149" i="6" s="1"/>
  <c r="B150" i="6"/>
  <c r="D150" i="6" s="1"/>
  <c r="B151" i="6"/>
  <c r="D151" i="6" s="1"/>
  <c r="B152" i="6"/>
  <c r="D152" i="6" s="1"/>
  <c r="B153" i="6"/>
  <c r="D153" i="6" s="1"/>
  <c r="B154" i="6"/>
  <c r="D154" i="6" s="1"/>
  <c r="B155" i="6"/>
  <c r="D155" i="6" s="1"/>
  <c r="B156" i="6"/>
  <c r="D156" i="6" s="1"/>
  <c r="B157" i="6"/>
  <c r="D157" i="6" s="1"/>
  <c r="B158" i="6"/>
  <c r="D158" i="6" s="1"/>
  <c r="B159" i="6"/>
  <c r="D159" i="6" s="1"/>
  <c r="B160" i="6"/>
  <c r="D160" i="6" s="1"/>
  <c r="B161" i="6"/>
  <c r="D161" i="6" s="1"/>
  <c r="B162" i="6"/>
  <c r="D162" i="6" s="1"/>
  <c r="B163" i="6"/>
  <c r="D163" i="6" s="1"/>
  <c r="B164" i="6"/>
  <c r="D164" i="6" s="1"/>
  <c r="B165" i="6"/>
  <c r="D165" i="6" s="1"/>
  <c r="B166" i="6"/>
  <c r="D166" i="6" s="1"/>
  <c r="B167" i="6"/>
  <c r="D167" i="6" s="1"/>
  <c r="B168" i="6"/>
  <c r="D168" i="6" s="1"/>
  <c r="B169" i="6"/>
  <c r="D169" i="6" s="1"/>
  <c r="B170" i="6"/>
  <c r="D170" i="6" s="1"/>
  <c r="B171" i="6"/>
  <c r="D171" i="6" s="1"/>
  <c r="B172" i="6"/>
  <c r="D172" i="6" s="1"/>
  <c r="B173" i="6"/>
  <c r="D173" i="6" s="1"/>
  <c r="B174" i="6"/>
  <c r="D174" i="6" s="1"/>
  <c r="B175" i="6"/>
  <c r="D175" i="6" s="1"/>
  <c r="B176" i="6"/>
  <c r="D176" i="6" s="1"/>
  <c r="B177" i="6"/>
  <c r="D177" i="6" s="1"/>
  <c r="B178" i="6"/>
  <c r="D178" i="6" s="1"/>
  <c r="B179" i="6"/>
  <c r="D179" i="6" s="1"/>
  <c r="B180" i="6"/>
  <c r="D180" i="6" s="1"/>
  <c r="B181" i="6"/>
  <c r="D181" i="6" s="1"/>
  <c r="B182" i="6"/>
  <c r="D182" i="6" s="1"/>
  <c r="B183" i="6"/>
  <c r="D183" i="6" s="1"/>
  <c r="B184" i="6"/>
  <c r="D184" i="6" s="1"/>
  <c r="B185" i="6"/>
  <c r="D185" i="6" s="1"/>
  <c r="B186" i="6"/>
  <c r="D186" i="6" s="1"/>
  <c r="B187" i="6"/>
  <c r="D187" i="6" s="1"/>
  <c r="B188" i="6"/>
  <c r="D188" i="6" s="1"/>
  <c r="B189" i="6"/>
  <c r="D189" i="6" s="1"/>
  <c r="B190" i="6"/>
  <c r="D190" i="6" s="1"/>
  <c r="B191" i="6"/>
  <c r="D191" i="6" s="1"/>
  <c r="B192" i="6"/>
  <c r="D192" i="6" s="1"/>
  <c r="B193" i="6"/>
  <c r="D193" i="6" s="1"/>
  <c r="B194" i="6"/>
  <c r="D194" i="6" s="1"/>
  <c r="B195" i="6"/>
  <c r="D195" i="6" s="1"/>
  <c r="B196" i="6"/>
  <c r="D196" i="6" s="1"/>
  <c r="B197" i="6"/>
  <c r="D197" i="6" s="1"/>
  <c r="B198" i="6"/>
  <c r="D198" i="6" s="1"/>
  <c r="B199" i="6"/>
  <c r="D199" i="6" s="1"/>
  <c r="B200" i="6"/>
  <c r="D200" i="6" s="1"/>
  <c r="B201" i="6"/>
  <c r="D201" i="6" s="1"/>
  <c r="B202" i="6"/>
  <c r="D202" i="6" s="1"/>
  <c r="B203" i="6"/>
  <c r="D203" i="6" s="1"/>
  <c r="B204" i="6"/>
  <c r="D204" i="6" s="1"/>
  <c r="B205" i="6"/>
  <c r="D205" i="6" s="1"/>
  <c r="B206" i="6"/>
  <c r="D206" i="6" s="1"/>
  <c r="B207" i="6"/>
  <c r="D207" i="6" s="1"/>
  <c r="B208" i="6"/>
  <c r="D208" i="6" s="1"/>
  <c r="B209" i="6"/>
  <c r="D209" i="6" s="1"/>
  <c r="B210" i="6"/>
  <c r="D210" i="6" s="1"/>
  <c r="B211" i="6"/>
  <c r="D211" i="6" s="1"/>
  <c r="B212" i="6"/>
  <c r="D212" i="6" s="1"/>
  <c r="B213" i="6"/>
  <c r="D213" i="6" s="1"/>
  <c r="B214" i="6"/>
  <c r="D214" i="6" s="1"/>
  <c r="B215" i="6"/>
  <c r="D215" i="6" s="1"/>
  <c r="B216" i="6"/>
  <c r="D216" i="6" s="1"/>
  <c r="B217" i="6"/>
  <c r="D217" i="6" s="1"/>
  <c r="B218" i="6"/>
  <c r="D218" i="6" s="1"/>
  <c r="B219" i="6"/>
  <c r="D219" i="6" s="1"/>
  <c r="B220" i="6"/>
  <c r="D220" i="6" s="1"/>
  <c r="B221" i="6"/>
  <c r="D221" i="6" s="1"/>
  <c r="B222" i="6"/>
  <c r="D222" i="6" s="1"/>
  <c r="B223" i="6"/>
  <c r="D223" i="6" s="1"/>
  <c r="B224" i="6"/>
  <c r="D224" i="6" s="1"/>
  <c r="B225" i="6"/>
  <c r="D225" i="6" s="1"/>
  <c r="B226" i="6"/>
  <c r="D226" i="6" s="1"/>
  <c r="B227" i="6"/>
  <c r="D227" i="6" s="1"/>
  <c r="B228" i="6"/>
  <c r="D228" i="6" s="1"/>
  <c r="B229" i="6"/>
  <c r="D229" i="6" s="1"/>
  <c r="B230" i="6"/>
  <c r="D230" i="6" s="1"/>
  <c r="B231" i="6"/>
  <c r="D231" i="6" s="1"/>
  <c r="B232" i="6"/>
  <c r="D232" i="6" s="1"/>
  <c r="B233" i="6"/>
  <c r="D233" i="6" s="1"/>
  <c r="B234" i="6"/>
  <c r="D234" i="6" s="1"/>
  <c r="B235" i="6"/>
  <c r="D235" i="6" s="1"/>
  <c r="B236" i="6"/>
  <c r="D236" i="6" s="1"/>
  <c r="B237" i="6"/>
  <c r="D237" i="6" s="1"/>
  <c r="B238" i="6"/>
  <c r="D238" i="6" s="1"/>
  <c r="B239" i="6"/>
  <c r="D239" i="6" s="1"/>
  <c r="B240" i="6"/>
  <c r="D240" i="6" s="1"/>
  <c r="B241" i="6"/>
  <c r="D241" i="6" s="1"/>
  <c r="B242" i="6"/>
  <c r="D242" i="6" s="1"/>
  <c r="B243" i="6"/>
  <c r="D243" i="6" s="1"/>
  <c r="B244" i="6"/>
  <c r="D244" i="6" s="1"/>
  <c r="B245" i="6"/>
  <c r="D245" i="6" s="1"/>
  <c r="B246" i="6"/>
  <c r="D246" i="6" s="1"/>
  <c r="B247" i="6"/>
  <c r="D247" i="6" s="1"/>
  <c r="B248" i="6"/>
  <c r="D248" i="6" s="1"/>
  <c r="B249" i="6"/>
  <c r="D249" i="6" s="1"/>
  <c r="B250" i="6"/>
  <c r="D250" i="6" s="1"/>
  <c r="B251" i="6"/>
  <c r="D251" i="6" s="1"/>
  <c r="B252" i="6"/>
  <c r="D252" i="6" s="1"/>
  <c r="B253" i="6"/>
  <c r="D253" i="6" s="1"/>
  <c r="B254" i="6"/>
  <c r="D254" i="6" s="1"/>
  <c r="B255" i="6"/>
  <c r="D255" i="6" s="1"/>
  <c r="B256" i="6"/>
  <c r="D256" i="6" s="1"/>
  <c r="B257" i="6"/>
  <c r="D257" i="6" s="1"/>
  <c r="B258" i="6"/>
  <c r="D258" i="6" s="1"/>
  <c r="B259" i="6"/>
  <c r="D259" i="6" s="1"/>
  <c r="B260" i="6"/>
  <c r="D260" i="6" s="1"/>
  <c r="B261" i="6"/>
  <c r="D261" i="6" s="1"/>
  <c r="B262" i="6"/>
  <c r="D262" i="6" s="1"/>
  <c r="B263" i="6"/>
  <c r="D263" i="6" s="1"/>
  <c r="B264" i="6"/>
  <c r="D264" i="6" s="1"/>
  <c r="B265" i="6"/>
  <c r="D265" i="6" s="1"/>
  <c r="B266" i="6"/>
  <c r="D266" i="6" s="1"/>
  <c r="B267" i="6"/>
  <c r="D267" i="6" s="1"/>
  <c r="B268" i="6"/>
  <c r="D268" i="6" s="1"/>
  <c r="B269" i="6"/>
  <c r="D269" i="6" s="1"/>
  <c r="B270" i="6"/>
  <c r="D270" i="6" s="1"/>
  <c r="B271" i="6"/>
  <c r="D271" i="6" s="1"/>
  <c r="B272" i="6"/>
  <c r="D272" i="6" s="1"/>
  <c r="B273" i="6"/>
  <c r="D273" i="6" s="1"/>
  <c r="B274" i="6"/>
  <c r="D274" i="6" s="1"/>
  <c r="B275" i="6"/>
  <c r="D275" i="6" s="1"/>
  <c r="B276" i="6"/>
  <c r="D276" i="6" s="1"/>
  <c r="B277" i="6"/>
  <c r="D277" i="6" s="1"/>
  <c r="B278" i="6"/>
  <c r="D278" i="6" s="1"/>
  <c r="B279" i="6"/>
  <c r="D279" i="6" s="1"/>
  <c r="B280" i="6"/>
  <c r="D280" i="6" s="1"/>
  <c r="B281" i="6"/>
  <c r="D281" i="6" s="1"/>
  <c r="B282" i="6"/>
  <c r="D282" i="6" s="1"/>
  <c r="B283" i="6"/>
  <c r="D283" i="6" s="1"/>
  <c r="B284" i="6"/>
  <c r="D284" i="6" s="1"/>
  <c r="B285" i="6"/>
  <c r="D285" i="6" s="1"/>
  <c r="B286" i="6"/>
  <c r="D286" i="6" s="1"/>
  <c r="B287" i="6"/>
  <c r="D287" i="6" s="1"/>
  <c r="B288" i="6"/>
  <c r="D288" i="6" s="1"/>
  <c r="B289" i="6"/>
  <c r="D289" i="6" s="1"/>
  <c r="B290" i="6"/>
  <c r="D290" i="6" s="1"/>
  <c r="B291" i="6"/>
  <c r="D291" i="6" s="1"/>
  <c r="B292" i="6"/>
  <c r="D292" i="6" s="1"/>
  <c r="B293" i="6"/>
  <c r="D293" i="6" s="1"/>
  <c r="B294" i="6"/>
  <c r="D294" i="6" s="1"/>
  <c r="B295" i="6"/>
  <c r="D295" i="6" s="1"/>
  <c r="B296" i="6"/>
  <c r="D296" i="6" s="1"/>
  <c r="B297" i="6"/>
  <c r="D297" i="6" s="1"/>
  <c r="B298" i="6"/>
  <c r="D298" i="6" s="1"/>
  <c r="B299" i="6"/>
  <c r="D299" i="6" s="1"/>
  <c r="B300" i="6"/>
  <c r="D300" i="6" s="1"/>
  <c r="B301" i="6"/>
  <c r="D301" i="6" s="1"/>
  <c r="B302" i="6"/>
  <c r="D302" i="6" s="1"/>
  <c r="B303" i="6"/>
  <c r="D303" i="6" s="1"/>
  <c r="B304" i="6"/>
  <c r="D304" i="6" s="1"/>
  <c r="B305" i="6"/>
  <c r="D305" i="6" s="1"/>
  <c r="B306" i="6"/>
  <c r="D306" i="6" s="1"/>
  <c r="B307" i="6"/>
  <c r="D307" i="6" s="1"/>
  <c r="B308" i="6"/>
  <c r="D308" i="6" s="1"/>
  <c r="B309" i="6"/>
  <c r="D309" i="6" s="1"/>
  <c r="B310" i="6"/>
  <c r="D310" i="6" s="1"/>
  <c r="B311" i="6"/>
  <c r="D311" i="6" s="1"/>
  <c r="B312" i="6"/>
  <c r="D312" i="6" s="1"/>
  <c r="B313" i="6"/>
  <c r="D313" i="6" s="1"/>
  <c r="B314" i="6"/>
  <c r="D314" i="6" s="1"/>
  <c r="B315" i="6"/>
  <c r="D315" i="6" s="1"/>
  <c r="B316" i="6"/>
  <c r="D316" i="6" s="1"/>
  <c r="B317" i="6"/>
  <c r="D317" i="6" s="1"/>
  <c r="B318" i="6"/>
  <c r="D318" i="6" s="1"/>
  <c r="B319" i="6"/>
  <c r="D319" i="6" s="1"/>
  <c r="B320" i="6"/>
  <c r="D320" i="6" s="1"/>
  <c r="B321" i="6"/>
  <c r="D321" i="6" s="1"/>
  <c r="B322" i="6"/>
  <c r="D322" i="6" s="1"/>
  <c r="B323" i="6"/>
  <c r="D323" i="6" s="1"/>
  <c r="B324" i="6"/>
  <c r="D324" i="6" s="1"/>
  <c r="B325" i="6"/>
  <c r="D325" i="6" s="1"/>
  <c r="B326" i="6"/>
  <c r="D326" i="6" s="1"/>
  <c r="B327" i="6"/>
  <c r="D327" i="6" s="1"/>
  <c r="B328" i="6"/>
  <c r="D328" i="6" s="1"/>
  <c r="B329" i="6"/>
  <c r="D329" i="6" s="1"/>
  <c r="B330" i="6"/>
  <c r="D330" i="6" s="1"/>
  <c r="B331" i="6"/>
  <c r="D331" i="6" s="1"/>
  <c r="B332" i="6"/>
  <c r="D332" i="6" s="1"/>
  <c r="B333" i="6"/>
  <c r="D333" i="6" s="1"/>
  <c r="B334" i="6"/>
  <c r="D334" i="6" s="1"/>
  <c r="B335" i="6"/>
  <c r="D335" i="6" s="1"/>
  <c r="B336" i="6"/>
  <c r="D336" i="6" s="1"/>
  <c r="B337" i="6"/>
  <c r="D337" i="6" s="1"/>
  <c r="B338" i="6"/>
  <c r="D338" i="6" s="1"/>
  <c r="B339" i="6"/>
  <c r="D339" i="6" s="1"/>
  <c r="B340" i="6"/>
  <c r="D340" i="6" s="1"/>
  <c r="B341" i="6"/>
  <c r="D341" i="6" s="1"/>
  <c r="B342" i="6"/>
  <c r="D342" i="6" s="1"/>
  <c r="B343" i="6"/>
  <c r="D343" i="6" s="1"/>
  <c r="B344" i="6"/>
  <c r="D344" i="6" s="1"/>
  <c r="B345" i="6"/>
  <c r="D345" i="6" s="1"/>
  <c r="B346" i="6"/>
  <c r="D346" i="6" s="1"/>
  <c r="B347" i="6"/>
  <c r="D347" i="6" s="1"/>
  <c r="B348" i="6"/>
  <c r="D348" i="6" s="1"/>
  <c r="B349" i="6"/>
  <c r="D349" i="6" s="1"/>
  <c r="B350" i="6"/>
  <c r="D350" i="6" s="1"/>
  <c r="B351" i="6"/>
  <c r="D351" i="6" s="1"/>
  <c r="B352" i="6"/>
  <c r="D352" i="6" s="1"/>
  <c r="B353" i="6"/>
  <c r="D353" i="6" s="1"/>
  <c r="B354" i="6"/>
  <c r="D354" i="6" s="1"/>
  <c r="B355" i="6"/>
  <c r="D355" i="6" s="1"/>
  <c r="B356" i="6"/>
  <c r="D356" i="6" s="1"/>
  <c r="B357" i="6"/>
  <c r="D357" i="6" s="1"/>
  <c r="B358" i="6"/>
  <c r="D358" i="6" s="1"/>
  <c r="B359" i="6"/>
  <c r="D359" i="6" s="1"/>
  <c r="B360" i="6"/>
  <c r="D360" i="6" s="1"/>
  <c r="B361" i="6"/>
  <c r="D361" i="6" s="1"/>
  <c r="B362" i="6"/>
  <c r="D362" i="6" s="1"/>
  <c r="B363" i="6"/>
  <c r="D363" i="6" s="1"/>
  <c r="B364" i="6"/>
  <c r="D364" i="6" s="1"/>
  <c r="B365" i="6"/>
  <c r="D365" i="6" s="1"/>
  <c r="B366" i="6"/>
  <c r="D366" i="6" s="1"/>
  <c r="B367" i="6"/>
  <c r="D367" i="6" s="1"/>
  <c r="B368" i="6"/>
  <c r="D368" i="6" s="1"/>
  <c r="B369" i="6"/>
  <c r="D369" i="6" s="1"/>
  <c r="B370" i="6"/>
  <c r="D370" i="6" s="1"/>
  <c r="B371" i="6"/>
  <c r="D371" i="6" s="1"/>
  <c r="B372" i="6"/>
  <c r="D372" i="6" s="1"/>
  <c r="B373" i="6"/>
  <c r="D373" i="6" s="1"/>
  <c r="B374" i="6"/>
  <c r="D374" i="6" s="1"/>
  <c r="B375" i="6"/>
  <c r="D375" i="6" s="1"/>
  <c r="B376" i="6"/>
  <c r="D376" i="6" s="1"/>
  <c r="B377" i="6"/>
  <c r="D377" i="6" s="1"/>
  <c r="B378" i="6"/>
  <c r="D378" i="6" s="1"/>
  <c r="B379" i="6"/>
  <c r="D379" i="6" s="1"/>
  <c r="B380" i="6"/>
  <c r="D380" i="6" s="1"/>
  <c r="B381" i="6"/>
  <c r="D381" i="6" s="1"/>
  <c r="B382" i="6"/>
  <c r="D382" i="6" s="1"/>
  <c r="B383" i="6"/>
  <c r="D383" i="6" s="1"/>
  <c r="B384" i="6"/>
  <c r="D384" i="6" s="1"/>
  <c r="B385" i="6"/>
  <c r="D385" i="6" s="1"/>
  <c r="B386" i="6"/>
  <c r="D386" i="6" s="1"/>
  <c r="B387" i="6"/>
  <c r="D387" i="6" s="1"/>
  <c r="B388" i="6"/>
  <c r="D388" i="6" s="1"/>
  <c r="B389" i="6"/>
  <c r="D389" i="6" s="1"/>
  <c r="B390" i="6"/>
  <c r="D390" i="6" s="1"/>
  <c r="B391" i="6"/>
  <c r="D391" i="6" s="1"/>
  <c r="B392" i="6"/>
  <c r="D392" i="6" s="1"/>
  <c r="B393" i="6"/>
  <c r="D393" i="6" s="1"/>
  <c r="B394" i="6"/>
  <c r="D394" i="6" s="1"/>
  <c r="B395" i="6"/>
  <c r="D395" i="6" s="1"/>
  <c r="B396" i="6"/>
  <c r="D396" i="6" s="1"/>
  <c r="B397" i="6"/>
  <c r="D397" i="6" s="1"/>
  <c r="B398" i="6"/>
  <c r="D398" i="6" s="1"/>
  <c r="B399" i="6"/>
  <c r="D399" i="6" s="1"/>
  <c r="B400" i="6"/>
  <c r="D400" i="6" s="1"/>
  <c r="B401" i="6"/>
  <c r="D401" i="6" s="1"/>
  <c r="B402" i="6"/>
  <c r="D402" i="6" s="1"/>
  <c r="B403" i="6"/>
  <c r="D403" i="6" s="1"/>
  <c r="B404" i="6"/>
  <c r="D404" i="6" s="1"/>
  <c r="B405" i="6"/>
  <c r="D405" i="6" s="1"/>
  <c r="B406" i="6"/>
  <c r="D406" i="6" s="1"/>
  <c r="B407" i="6"/>
  <c r="D407" i="6" s="1"/>
  <c r="B408" i="6"/>
  <c r="D408" i="6" s="1"/>
  <c r="B409" i="6"/>
  <c r="D409" i="6" s="1"/>
  <c r="B410" i="6"/>
  <c r="D410" i="6" s="1"/>
  <c r="B411" i="6"/>
  <c r="D411" i="6" s="1"/>
  <c r="B412" i="6"/>
  <c r="D412" i="6" s="1"/>
  <c r="B413" i="6"/>
  <c r="D413" i="6" s="1"/>
  <c r="B414" i="6"/>
  <c r="D414" i="6" s="1"/>
  <c r="B415" i="6"/>
  <c r="D415" i="6" s="1"/>
  <c r="B416" i="6"/>
  <c r="D416" i="6" s="1"/>
  <c r="B417" i="6"/>
  <c r="D417" i="6" s="1"/>
  <c r="B418" i="6"/>
  <c r="D418" i="6" s="1"/>
  <c r="B419" i="6"/>
  <c r="D419" i="6" s="1"/>
  <c r="B420" i="6"/>
  <c r="D420" i="6" s="1"/>
  <c r="B421" i="6"/>
  <c r="D421" i="6" s="1"/>
  <c r="B422" i="6"/>
  <c r="D422" i="6" s="1"/>
  <c r="B423" i="6"/>
  <c r="D423" i="6" s="1"/>
  <c r="B424" i="6"/>
  <c r="D424" i="6" s="1"/>
  <c r="B425" i="6"/>
  <c r="D425" i="6" s="1"/>
  <c r="B426" i="6"/>
  <c r="D426" i="6" s="1"/>
  <c r="B427" i="6"/>
  <c r="D427" i="6" s="1"/>
  <c r="B428" i="6"/>
  <c r="D428" i="6" s="1"/>
  <c r="B429" i="6"/>
  <c r="D429" i="6" s="1"/>
  <c r="B430" i="6"/>
  <c r="D430" i="6" s="1"/>
  <c r="B431" i="6"/>
  <c r="D431" i="6" s="1"/>
  <c r="B432" i="6"/>
  <c r="D432" i="6" s="1"/>
  <c r="B433" i="6"/>
  <c r="D433" i="6" s="1"/>
  <c r="B434" i="6"/>
  <c r="D434" i="6" s="1"/>
  <c r="B435" i="6"/>
  <c r="D435" i="6" s="1"/>
  <c r="B436" i="6"/>
  <c r="D436" i="6" s="1"/>
  <c r="B437" i="6"/>
  <c r="D437" i="6" s="1"/>
  <c r="B438" i="6"/>
  <c r="D438" i="6" s="1"/>
  <c r="B439" i="6"/>
  <c r="D439" i="6" s="1"/>
  <c r="B440" i="6"/>
  <c r="D440" i="6" s="1"/>
  <c r="B441" i="6"/>
  <c r="D441" i="6" s="1"/>
  <c r="B442" i="6"/>
  <c r="D442" i="6" s="1"/>
  <c r="B443" i="6"/>
  <c r="D443" i="6" s="1"/>
  <c r="B444" i="6"/>
  <c r="D444" i="6" s="1"/>
  <c r="B445" i="6"/>
  <c r="D445" i="6" s="1"/>
  <c r="B446" i="6"/>
  <c r="D446" i="6" s="1"/>
  <c r="B447" i="6"/>
  <c r="D447" i="6" s="1"/>
  <c r="B448" i="6"/>
  <c r="D448" i="6" s="1"/>
  <c r="B449" i="6"/>
  <c r="D449" i="6" s="1"/>
  <c r="B450" i="6"/>
  <c r="D450" i="6" s="1"/>
  <c r="B451" i="6"/>
  <c r="D451" i="6" s="1"/>
  <c r="B452" i="6"/>
  <c r="D452" i="6" s="1"/>
  <c r="B453" i="6"/>
  <c r="D453" i="6" s="1"/>
  <c r="B454" i="6"/>
  <c r="D454" i="6" s="1"/>
  <c r="B455" i="6"/>
  <c r="D455" i="6" s="1"/>
  <c r="B456" i="6"/>
  <c r="D456" i="6" s="1"/>
  <c r="B457" i="6"/>
  <c r="D457" i="6" s="1"/>
  <c r="B458" i="6"/>
  <c r="D458" i="6" s="1"/>
  <c r="B459" i="6"/>
  <c r="D459" i="6" s="1"/>
  <c r="B460" i="6"/>
  <c r="D460" i="6" s="1"/>
  <c r="B461" i="6"/>
  <c r="D461" i="6" s="1"/>
  <c r="B462" i="6"/>
  <c r="D462" i="6" s="1"/>
  <c r="B463" i="6"/>
  <c r="D463" i="6" s="1"/>
  <c r="B464" i="6"/>
  <c r="D464" i="6" s="1"/>
  <c r="B465" i="6"/>
  <c r="D465" i="6" s="1"/>
  <c r="B466" i="6"/>
  <c r="D466" i="6" s="1"/>
  <c r="B467" i="6"/>
  <c r="D467" i="6" s="1"/>
  <c r="B468" i="6"/>
  <c r="D468" i="6" s="1"/>
  <c r="B469" i="6"/>
  <c r="D469" i="6" s="1"/>
  <c r="B470" i="6"/>
  <c r="D470" i="6" s="1"/>
  <c r="B471" i="6"/>
  <c r="D471" i="6" s="1"/>
  <c r="B472" i="6"/>
  <c r="D472" i="6" s="1"/>
  <c r="B473" i="6"/>
  <c r="D473" i="6" s="1"/>
  <c r="B474" i="6"/>
  <c r="D474" i="6" s="1"/>
  <c r="B475" i="6"/>
  <c r="D475" i="6" s="1"/>
  <c r="B476" i="6"/>
  <c r="D476" i="6" s="1"/>
  <c r="B477" i="6"/>
  <c r="D477" i="6" s="1"/>
  <c r="B478" i="6"/>
  <c r="D478" i="6" s="1"/>
  <c r="B479" i="6"/>
  <c r="D479" i="6" s="1"/>
  <c r="B480" i="6"/>
  <c r="D480" i="6" s="1"/>
  <c r="B481" i="6"/>
  <c r="D481" i="6" s="1"/>
  <c r="B482" i="6"/>
  <c r="D482" i="6" s="1"/>
  <c r="B483" i="6"/>
  <c r="D483" i="6" s="1"/>
  <c r="B484" i="6"/>
  <c r="D484" i="6" s="1"/>
  <c r="B485" i="6"/>
  <c r="D485" i="6" s="1"/>
  <c r="B486" i="6"/>
  <c r="D486" i="6" s="1"/>
  <c r="B487" i="6"/>
  <c r="D487" i="6" s="1"/>
  <c r="B488" i="6"/>
  <c r="D488" i="6" s="1"/>
  <c r="B489" i="6"/>
  <c r="D489" i="6" s="1"/>
  <c r="B490" i="6"/>
  <c r="D490" i="6" s="1"/>
  <c r="B491" i="6"/>
  <c r="D491" i="6" s="1"/>
  <c r="B492" i="6"/>
  <c r="D492" i="6" s="1"/>
  <c r="B493" i="6"/>
  <c r="D493" i="6" s="1"/>
  <c r="B494" i="6"/>
  <c r="D494" i="6" s="1"/>
  <c r="B495" i="6"/>
  <c r="D495" i="6" s="1"/>
  <c r="B496" i="6"/>
  <c r="D496" i="6" s="1"/>
  <c r="B497" i="6"/>
  <c r="D497" i="6" s="1"/>
  <c r="B498" i="6"/>
  <c r="D498" i="6" s="1"/>
  <c r="B499" i="6"/>
  <c r="D499" i="6" s="1"/>
  <c r="B500" i="6"/>
  <c r="D500" i="6" s="1"/>
  <c r="B501" i="6"/>
  <c r="D501" i="6" s="1"/>
  <c r="B502" i="6"/>
  <c r="D502" i="6" s="1"/>
  <c r="B503" i="6"/>
  <c r="D503" i="6" s="1"/>
  <c r="B504" i="6"/>
  <c r="D504" i="6" s="1"/>
  <c r="B505" i="6"/>
  <c r="D505" i="6" s="1"/>
  <c r="B506" i="6"/>
  <c r="D506" i="6" s="1"/>
  <c r="B507" i="6"/>
  <c r="D507" i="6" s="1"/>
  <c r="B508" i="6"/>
  <c r="D508" i="6" s="1"/>
  <c r="B509" i="6"/>
  <c r="D509" i="6" s="1"/>
  <c r="B510" i="6"/>
  <c r="D510" i="6" s="1"/>
  <c r="B511" i="6"/>
  <c r="D511" i="6" s="1"/>
  <c r="B512" i="6"/>
  <c r="D512" i="6" s="1"/>
  <c r="B513" i="6"/>
  <c r="D513" i="6" s="1"/>
  <c r="B514" i="6"/>
  <c r="D514" i="6" s="1"/>
  <c r="B515" i="6"/>
  <c r="D515" i="6" s="1"/>
  <c r="B516" i="6"/>
  <c r="D516" i="6" s="1"/>
  <c r="B517" i="6"/>
  <c r="D517" i="6" s="1"/>
  <c r="B518" i="6"/>
  <c r="D518" i="6" s="1"/>
  <c r="B519" i="6"/>
  <c r="D519" i="6" s="1"/>
  <c r="B520" i="6"/>
  <c r="D520" i="6" s="1"/>
  <c r="B521" i="6"/>
  <c r="D521" i="6" s="1"/>
  <c r="B522" i="6"/>
  <c r="D522" i="6" s="1"/>
  <c r="B523" i="6"/>
  <c r="D523" i="6" s="1"/>
  <c r="B524" i="6"/>
  <c r="D524" i="6" s="1"/>
  <c r="B525" i="6"/>
  <c r="D525" i="6" s="1"/>
  <c r="B526" i="6"/>
  <c r="D526" i="6" s="1"/>
  <c r="B527" i="6"/>
  <c r="D527" i="6" s="1"/>
  <c r="B528" i="6"/>
  <c r="D528" i="6" s="1"/>
  <c r="B529" i="6"/>
  <c r="D529" i="6" s="1"/>
  <c r="B530" i="6"/>
  <c r="D530" i="6" s="1"/>
  <c r="B531" i="6"/>
  <c r="D531" i="6" s="1"/>
  <c r="B532" i="6"/>
  <c r="D532" i="6" s="1"/>
  <c r="B533" i="6"/>
  <c r="D533" i="6" s="1"/>
  <c r="B534" i="6"/>
  <c r="D534" i="6" s="1"/>
  <c r="B535" i="6"/>
  <c r="D535" i="6" s="1"/>
  <c r="B536" i="6"/>
  <c r="D536" i="6" s="1"/>
  <c r="B537" i="6"/>
  <c r="D537" i="6" s="1"/>
  <c r="B538" i="6"/>
  <c r="D538" i="6" s="1"/>
  <c r="B539" i="6"/>
  <c r="D539" i="6" s="1"/>
  <c r="B540" i="6"/>
  <c r="D540" i="6" s="1"/>
  <c r="B541" i="6"/>
  <c r="D541" i="6" s="1"/>
  <c r="B542" i="6"/>
  <c r="D542" i="6" s="1"/>
  <c r="B543" i="6"/>
  <c r="D543" i="6" s="1"/>
  <c r="B544" i="6"/>
  <c r="D544" i="6" s="1"/>
  <c r="B545" i="6"/>
  <c r="D545" i="6" s="1"/>
  <c r="B546" i="6"/>
  <c r="D546" i="6" s="1"/>
  <c r="B547" i="6"/>
  <c r="D547" i="6" s="1"/>
  <c r="B548" i="6"/>
  <c r="D548" i="6" s="1"/>
  <c r="B549" i="6"/>
  <c r="D549" i="6" s="1"/>
  <c r="B550" i="6"/>
  <c r="D550" i="6" s="1"/>
  <c r="B551" i="6"/>
  <c r="D551" i="6" s="1"/>
  <c r="B552" i="6"/>
  <c r="D552" i="6" s="1"/>
  <c r="B553" i="6"/>
  <c r="D553" i="6" s="1"/>
  <c r="B554" i="6"/>
  <c r="D554" i="6" s="1"/>
  <c r="B555" i="6"/>
  <c r="D555" i="6" s="1"/>
  <c r="B556" i="6"/>
  <c r="D556" i="6" s="1"/>
  <c r="B557" i="6"/>
  <c r="D557" i="6" s="1"/>
  <c r="B558" i="6"/>
  <c r="D558" i="6" s="1"/>
  <c r="B559" i="6"/>
  <c r="D559" i="6" s="1"/>
  <c r="B560" i="6"/>
  <c r="D560" i="6" s="1"/>
  <c r="B561" i="6"/>
  <c r="D561" i="6" s="1"/>
  <c r="B562" i="6"/>
  <c r="D562" i="6" s="1"/>
  <c r="B563" i="6"/>
  <c r="D563" i="6" s="1"/>
  <c r="B564" i="6"/>
  <c r="D564" i="6" s="1"/>
  <c r="B565" i="6"/>
  <c r="D565" i="6" s="1"/>
  <c r="B566" i="6"/>
  <c r="D566" i="6" s="1"/>
  <c r="B567" i="6"/>
  <c r="D567" i="6" s="1"/>
  <c r="B568" i="6"/>
  <c r="D568" i="6" s="1"/>
  <c r="B569" i="6"/>
  <c r="D569" i="6" s="1"/>
  <c r="B570" i="6"/>
  <c r="D570" i="6" s="1"/>
  <c r="B571" i="6"/>
  <c r="D571" i="6" s="1"/>
  <c r="B572" i="6"/>
  <c r="D572" i="6" s="1"/>
  <c r="B573" i="6"/>
  <c r="D573" i="6" s="1"/>
  <c r="B574" i="6"/>
  <c r="D574" i="6" s="1"/>
  <c r="B575" i="6"/>
  <c r="D575" i="6" s="1"/>
  <c r="B576" i="6"/>
  <c r="D576" i="6" s="1"/>
  <c r="B577" i="6"/>
  <c r="D577" i="6" s="1"/>
  <c r="B578" i="6"/>
  <c r="D578" i="6" s="1"/>
  <c r="B579" i="6"/>
  <c r="D579" i="6" s="1"/>
  <c r="B580" i="6"/>
  <c r="D580" i="6" s="1"/>
  <c r="B581" i="6"/>
  <c r="D581" i="6" s="1"/>
  <c r="B582" i="6"/>
  <c r="D582" i="6" s="1"/>
  <c r="B583" i="6"/>
  <c r="D583" i="6" s="1"/>
  <c r="B584" i="6"/>
  <c r="D584" i="6" s="1"/>
  <c r="B585" i="6"/>
  <c r="D585" i="6" s="1"/>
  <c r="B586" i="6"/>
  <c r="D586" i="6" s="1"/>
  <c r="B587" i="6"/>
  <c r="D587" i="6" s="1"/>
  <c r="B588" i="6"/>
  <c r="D588" i="6" s="1"/>
  <c r="B589" i="6"/>
  <c r="D589" i="6" s="1"/>
  <c r="B590" i="6"/>
  <c r="D590" i="6" s="1"/>
  <c r="B591" i="6"/>
  <c r="D591" i="6" s="1"/>
  <c r="B592" i="6"/>
  <c r="D592" i="6" s="1"/>
  <c r="B593" i="6"/>
  <c r="D593" i="6" s="1"/>
  <c r="B594" i="6"/>
  <c r="D594" i="6" s="1"/>
  <c r="B595" i="6"/>
  <c r="D595" i="6" s="1"/>
  <c r="B596" i="6"/>
  <c r="D596" i="6" s="1"/>
  <c r="B597" i="6"/>
  <c r="D597" i="6" s="1"/>
  <c r="B598" i="6"/>
  <c r="D598" i="6" s="1"/>
  <c r="B599" i="6"/>
  <c r="D599" i="6" s="1"/>
  <c r="B600" i="6"/>
  <c r="D600" i="6" s="1"/>
  <c r="B601" i="6"/>
  <c r="D601" i="6" s="1"/>
  <c r="B602" i="6"/>
  <c r="D602" i="6" s="1"/>
  <c r="B603" i="6"/>
  <c r="D603" i="6" s="1"/>
  <c r="B604" i="6"/>
  <c r="D604" i="6" s="1"/>
  <c r="B605" i="6"/>
  <c r="D605" i="6" s="1"/>
  <c r="B606" i="6"/>
  <c r="D606" i="6" s="1"/>
  <c r="B607" i="6"/>
  <c r="D607" i="6" s="1"/>
  <c r="B608" i="6"/>
  <c r="D608" i="6" s="1"/>
  <c r="B609" i="6"/>
  <c r="D609" i="6" s="1"/>
  <c r="B610" i="6"/>
  <c r="D610" i="6" s="1"/>
  <c r="B611" i="6"/>
  <c r="D611" i="6" s="1"/>
  <c r="B612" i="6"/>
  <c r="D612" i="6" s="1"/>
  <c r="B613" i="6"/>
  <c r="D613" i="6" s="1"/>
  <c r="B614" i="6"/>
  <c r="D614" i="6" s="1"/>
  <c r="B615" i="6"/>
  <c r="D615" i="6" s="1"/>
  <c r="B616" i="6"/>
  <c r="D616" i="6" s="1"/>
  <c r="B617" i="6"/>
  <c r="D617" i="6" s="1"/>
  <c r="B618" i="6"/>
  <c r="D618" i="6" s="1"/>
  <c r="B619" i="6"/>
  <c r="D619" i="6" s="1"/>
  <c r="B620" i="6"/>
  <c r="D620" i="6" s="1"/>
  <c r="B621" i="6"/>
  <c r="D621" i="6" s="1"/>
  <c r="B622" i="6"/>
  <c r="D622" i="6" s="1"/>
  <c r="B623" i="6"/>
  <c r="D623" i="6" s="1"/>
  <c r="B624" i="6"/>
  <c r="D624" i="6" s="1"/>
  <c r="B625" i="6"/>
  <c r="D625" i="6" s="1"/>
  <c r="B626" i="6"/>
  <c r="D626" i="6" s="1"/>
  <c r="B627" i="6"/>
  <c r="D627" i="6" s="1"/>
  <c r="B628" i="6"/>
  <c r="D628" i="6" s="1"/>
  <c r="N1246" i="1"/>
  <c r="E1247" i="1"/>
  <c r="N1248" i="1"/>
  <c r="N1249" i="1"/>
  <c r="N1250" i="1"/>
  <c r="N1251" i="1"/>
  <c r="N1252" i="1"/>
  <c r="N1255" i="1"/>
  <c r="N1254" i="1"/>
  <c r="N1253" i="1"/>
  <c r="N1257" i="1"/>
  <c r="N1256" i="1"/>
  <c r="N1258" i="1"/>
  <c r="N1259" i="1"/>
  <c r="N1260" i="1"/>
  <c r="N1262" i="1"/>
  <c r="E1263" i="1"/>
  <c r="N1263" i="1" s="1"/>
  <c r="N1264" i="1"/>
  <c r="N1265" i="1"/>
  <c r="N1266" i="1"/>
  <c r="N1267" i="1"/>
  <c r="N1268" i="1"/>
  <c r="N1269" i="1"/>
  <c r="N1270" i="1"/>
  <c r="N1272" i="1"/>
  <c r="N1273" i="1"/>
  <c r="N1274" i="1"/>
  <c r="N1275" i="1"/>
  <c r="N1276" i="1"/>
  <c r="N1277" i="1"/>
  <c r="N1278" i="1"/>
  <c r="N1279" i="1"/>
  <c r="N1280" i="1"/>
  <c r="N1281" i="1"/>
  <c r="N1283" i="1"/>
  <c r="N1284" i="1"/>
  <c r="N1285" i="1"/>
  <c r="N1286" i="1"/>
  <c r="N1287" i="1"/>
  <c r="N1288" i="1"/>
  <c r="N1289" i="1" l="1"/>
  <c r="N1290" i="1"/>
  <c r="N1291" i="1"/>
  <c r="N1292" i="1"/>
  <c r="N1293" i="1"/>
  <c r="N1294" i="1"/>
  <c r="N1295" i="1"/>
  <c r="N1296" i="1"/>
  <c r="E1297" i="1"/>
  <c r="N1297" i="1" s="1"/>
  <c r="N1298" i="1" l="1"/>
  <c r="E1299" i="1"/>
  <c r="N1299" i="1" s="1"/>
  <c r="E1300" i="1"/>
  <c r="N1300" i="1" s="1"/>
  <c r="E1301" i="1"/>
  <c r="N1301" i="1" s="1"/>
  <c r="E1302" i="1"/>
  <c r="N1302" i="1" s="1"/>
  <c r="E1303" i="1"/>
  <c r="N1303" i="1" s="1"/>
  <c r="N1305" i="1"/>
  <c r="E1306" i="1" l="1"/>
  <c r="N1306" i="1" s="1"/>
  <c r="E1307" i="1"/>
  <c r="N1307" i="1" s="1"/>
  <c r="E1308" i="1"/>
  <c r="N1308" i="1" s="1"/>
  <c r="E1309" i="1"/>
  <c r="N1309" i="1" s="1"/>
  <c r="E1310" i="1"/>
  <c r="N1310" i="1" s="1"/>
  <c r="E1311" i="1"/>
  <c r="N1311" i="1" s="1"/>
  <c r="E1313" i="1"/>
  <c r="N1313" i="1" s="1"/>
  <c r="E1314" i="1"/>
  <c r="N1314" i="1" s="1"/>
  <c r="E1315" i="1"/>
  <c r="N1315" i="1" s="1"/>
  <c r="E1316" i="1"/>
  <c r="N1316" i="1" s="1"/>
  <c r="E1317" i="1"/>
  <c r="N1317" i="1" s="1"/>
  <c r="E1318" i="1"/>
  <c r="N1318" i="1" s="1"/>
  <c r="E1319" i="1"/>
  <c r="N1319" i="1" s="1"/>
  <c r="N1320" i="1"/>
  <c r="N1321" i="1"/>
  <c r="N1322" i="1"/>
  <c r="N1323" i="1"/>
  <c r="E1324" i="1"/>
  <c r="N1324" i="1" s="1"/>
  <c r="E1325" i="1"/>
  <c r="N1325" i="1" s="1"/>
  <c r="N1326" i="1"/>
  <c r="N1327" i="1"/>
  <c r="N1328" i="1"/>
  <c r="N1329" i="1"/>
  <c r="N1330" i="1"/>
  <c r="N1331" i="1" l="1"/>
  <c r="N1332" i="1"/>
  <c r="N1333" i="1"/>
  <c r="N1334" i="1"/>
  <c r="N1335" i="1"/>
  <c r="N1336" i="1"/>
  <c r="N1337" i="1"/>
  <c r="N1339" i="1"/>
  <c r="E1340" i="1"/>
  <c r="N1340" i="1" s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E1353" i="1"/>
  <c r="N1353" i="1" s="1"/>
  <c r="N1354" i="1"/>
  <c r="E1355" i="1"/>
  <c r="N1355" i="1" s="1"/>
  <c r="E1356" i="1"/>
  <c r="N1356" i="1" s="1"/>
  <c r="E1357" i="1"/>
  <c r="N1357" i="1" s="1"/>
  <c r="E1358" i="1"/>
  <c r="N1358" i="1" s="1"/>
  <c r="E1359" i="1"/>
  <c r="N1359" i="1" s="1"/>
  <c r="N1360" i="1"/>
  <c r="N1361" i="1"/>
  <c r="N1362" i="1"/>
  <c r="E1363" i="1"/>
  <c r="N1363" i="1" s="1"/>
  <c r="E1364" i="1"/>
  <c r="N1364" i="1" s="1"/>
  <c r="E1365" i="1"/>
  <c r="N1365" i="1" s="1"/>
  <c r="E1366" i="1"/>
  <c r="N1366" i="1" s="1"/>
  <c r="E1367" i="1"/>
  <c r="N1367" i="1" s="1"/>
  <c r="E1368" i="1"/>
  <c r="N1368" i="1" s="1"/>
  <c r="E1369" i="1"/>
  <c r="N1369" i="1" s="1"/>
  <c r="E1370" i="1"/>
  <c r="N1370" i="1" s="1"/>
  <c r="N1371" i="1" l="1"/>
  <c r="N1372" i="1"/>
  <c r="N1373" i="1"/>
  <c r="N1374" i="1"/>
  <c r="N1375" i="1"/>
  <c r="N1376" i="1"/>
  <c r="N1377" i="1"/>
  <c r="N1378" i="1"/>
  <c r="E1379" i="1"/>
  <c r="N1379" i="1" s="1"/>
  <c r="N1380" i="1"/>
  <c r="N1381" i="1"/>
  <c r="E1382" i="1"/>
  <c r="N1382" i="1" s="1"/>
  <c r="E1383" i="1" l="1"/>
  <c r="N1383" i="1" s="1"/>
  <c r="E1384" i="1"/>
  <c r="N1384" i="1" s="1"/>
  <c r="E1385" i="1"/>
  <c r="N1385" i="1" s="1"/>
  <c r="E1386" i="1"/>
  <c r="N1386" i="1" s="1"/>
  <c r="E1387" i="1"/>
  <c r="N1387" i="1" s="1"/>
  <c r="E1388" i="1"/>
  <c r="N1388" i="1" s="1"/>
  <c r="E1389" i="1"/>
  <c r="N1389" i="1" s="1"/>
  <c r="E1390" i="1"/>
  <c r="N1390" i="1" s="1"/>
  <c r="E1391" i="1"/>
  <c r="N1391" i="1" s="1"/>
  <c r="E1392" i="1"/>
  <c r="N1392" i="1" s="1"/>
  <c r="E1393" i="1"/>
  <c r="N1393" i="1" s="1"/>
  <c r="E1394" i="1"/>
  <c r="N1394" i="1" s="1"/>
  <c r="E1395" i="1"/>
  <c r="N1395" i="1" s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9" i="1"/>
  <c r="N1410" i="1"/>
  <c r="N1411" i="1"/>
  <c r="N1412" i="1"/>
  <c r="N1413" i="1"/>
  <c r="N1414" i="1"/>
  <c r="N1415" i="1"/>
  <c r="N1417" i="1"/>
  <c r="N1418" i="1"/>
  <c r="E1419" i="1"/>
  <c r="N1419" i="1" s="1"/>
  <c r="N1420" i="1" l="1"/>
  <c r="N1421" i="1" l="1"/>
  <c r="N1422" i="1"/>
  <c r="N1423" i="1"/>
  <c r="N1424" i="1"/>
  <c r="N1425" i="1"/>
  <c r="N1426" i="1"/>
  <c r="N1427" i="1"/>
  <c r="N1429" i="1" l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6" i="1"/>
  <c r="N1447" i="1"/>
  <c r="N1448" i="1"/>
  <c r="N1449" i="1"/>
  <c r="N1450" i="1"/>
  <c r="N1451" i="1"/>
  <c r="N1454" i="1"/>
  <c r="N1455" i="1"/>
  <c r="N1456" i="1"/>
  <c r="N1457" i="1"/>
  <c r="N1458" i="1"/>
  <c r="N1445" i="1" l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 l="1"/>
  <c r="N1475" i="1"/>
  <c r="N1476" i="1"/>
  <c r="N1477" i="1"/>
  <c r="N1478" i="1" l="1"/>
  <c r="N1479" i="1"/>
  <c r="N1480" i="1"/>
  <c r="N1481" i="1"/>
  <c r="N1482" i="1"/>
  <c r="N1483" i="1"/>
  <c r="N1484" i="1"/>
  <c r="N1485" i="1"/>
  <c r="N1486" i="1"/>
  <c r="N1487" i="1"/>
  <c r="N1488" i="1"/>
  <c r="N1490" i="1"/>
  <c r="N1492" i="1"/>
  <c r="N1493" i="1"/>
  <c r="N1494" i="1" l="1"/>
  <c r="N1495" i="1"/>
  <c r="N1496" i="1"/>
  <c r="N1497" i="1" l="1"/>
  <c r="N1498" i="1"/>
  <c r="N1499" i="1"/>
  <c r="N1504" i="1"/>
  <c r="N1505" i="1"/>
  <c r="N1506" i="1"/>
  <c r="N1507" i="1"/>
  <c r="N1508" i="1"/>
  <c r="N1509" i="1" l="1"/>
  <c r="N1510" i="1"/>
  <c r="N1511" i="1"/>
  <c r="N1512" i="1"/>
  <c r="N1513" i="1"/>
  <c r="N1514" i="1"/>
  <c r="N1515" i="1"/>
  <c r="N1516" i="1"/>
  <c r="N1517" i="1"/>
  <c r="E1518" i="1"/>
  <c r="N1518" i="1" s="1"/>
  <c r="E1519" i="1"/>
  <c r="N1519" i="1" s="1"/>
  <c r="E1520" i="1"/>
  <c r="N1520" i="1" s="1"/>
  <c r="N1521" i="1"/>
  <c r="N1522" i="1"/>
  <c r="E1524" i="1"/>
  <c r="N1524" i="1" s="1"/>
  <c r="E1523" i="1"/>
  <c r="N1523" i="1" s="1"/>
  <c r="N1525" i="1"/>
  <c r="N1526" i="1"/>
  <c r="N1527" i="1"/>
  <c r="N1528" i="1"/>
  <c r="N1529" i="1"/>
  <c r="N1530" i="1"/>
  <c r="E1531" i="1"/>
  <c r="N1531" i="1" s="1"/>
  <c r="E1532" i="1"/>
  <c r="N1532" i="1" s="1"/>
  <c r="E1533" i="1"/>
  <c r="N1533" i="1" s="1"/>
  <c r="E1534" i="1"/>
  <c r="N1534" i="1" s="1"/>
  <c r="N1535" i="1"/>
  <c r="N1536" i="1"/>
  <c r="N1537" i="1"/>
  <c r="N1538" i="1"/>
  <c r="N1539" i="1"/>
  <c r="N1540" i="1"/>
  <c r="N1541" i="1"/>
  <c r="N1542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L2741" i="1"/>
  <c r="N1608" i="1"/>
  <c r="N1609" i="1"/>
  <c r="N1640" i="1"/>
  <c r="N1641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8" i="1"/>
  <c r="N1670" i="1"/>
  <c r="N1671" i="1"/>
  <c r="N1672" i="1"/>
  <c r="N1673" i="1"/>
  <c r="N1556" i="1"/>
  <c r="N1563" i="1"/>
  <c r="N1567" i="1"/>
  <c r="N1591" i="1"/>
  <c r="N1592" i="1"/>
  <c r="N1594" i="1"/>
  <c r="N1601" i="1"/>
  <c r="N1602" i="1"/>
  <c r="N1603" i="1"/>
  <c r="N1604" i="1"/>
  <c r="N1605" i="1"/>
  <c r="N1606" i="1"/>
  <c r="N1675" i="1"/>
  <c r="N1676" i="1"/>
  <c r="N1677" i="1"/>
  <c r="N1680" i="1"/>
  <c r="N1681" i="1"/>
  <c r="N1682" i="1"/>
  <c r="N1683" i="1"/>
  <c r="N1684" i="1"/>
  <c r="N1685" i="1"/>
  <c r="N1687" i="1"/>
  <c r="N1688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4" i="1"/>
  <c r="N1755" i="1"/>
  <c r="N1756" i="1"/>
  <c r="N1757" i="1"/>
  <c r="N1758" i="1"/>
  <c r="N1759" i="1"/>
  <c r="N1760" i="1"/>
  <c r="N1761" i="1"/>
  <c r="N1762" i="1"/>
  <c r="N1765" i="1"/>
  <c r="N1766" i="1"/>
  <c r="N1767" i="1"/>
  <c r="N1768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7" i="1"/>
  <c r="N1788" i="1"/>
  <c r="N1789" i="1"/>
  <c r="N1790" i="1"/>
  <c r="N1792" i="1"/>
  <c r="N1793" i="1"/>
  <c r="N1794" i="1"/>
  <c r="N1795" i="1"/>
  <c r="N1796" i="1"/>
  <c r="N1797" i="1"/>
  <c r="N1801" i="1"/>
  <c r="N1807" i="1"/>
  <c r="N1808" i="1"/>
  <c r="N1809" i="1"/>
  <c r="N1810" i="1"/>
  <c r="N1811" i="1"/>
  <c r="N1812" i="1"/>
  <c r="N1813" i="1"/>
  <c r="N1814" i="1"/>
  <c r="N1815" i="1"/>
  <c r="N1820" i="1"/>
  <c r="N1821" i="1"/>
  <c r="N1822" i="1"/>
  <c r="N1823" i="1"/>
  <c r="N1824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90" i="1"/>
  <c r="N2091" i="1"/>
  <c r="N2092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6" i="1"/>
  <c r="N2117" i="1"/>
  <c r="N2118" i="1"/>
  <c r="N2119" i="1"/>
  <c r="N2120" i="1"/>
  <c r="N2121" i="1"/>
  <c r="N2122" i="1"/>
  <c r="N2123" i="1"/>
  <c r="N2124" i="1"/>
  <c r="N2125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83" i="1"/>
  <c r="N2184" i="1"/>
  <c r="N2185" i="1"/>
  <c r="N2186" i="1"/>
  <c r="N2187" i="1"/>
  <c r="N2203" i="1"/>
  <c r="N2204" i="1"/>
  <c r="N2209" i="1"/>
  <c r="N2210" i="1"/>
  <c r="N2217" i="1"/>
  <c r="N2222" i="1"/>
  <c r="N2224" i="1"/>
  <c r="N2225" i="1"/>
  <c r="N2226" i="1"/>
  <c r="N2227" i="1"/>
  <c r="N2228" i="1"/>
  <c r="N2229" i="1"/>
  <c r="N2230" i="1"/>
  <c r="N2231" i="1"/>
  <c r="N2244" i="1"/>
  <c r="N2245" i="1"/>
  <c r="N2246" i="1"/>
  <c r="N2256" i="1"/>
  <c r="N2282" i="1"/>
  <c r="N2286" i="1"/>
  <c r="N2287" i="1"/>
  <c r="N2288" i="1"/>
  <c r="N2291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7" i="1"/>
  <c r="N2321" i="1"/>
  <c r="N2322" i="1"/>
  <c r="N2323" i="1"/>
  <c r="N2324" i="1"/>
  <c r="N2325" i="1"/>
  <c r="N2326" i="1"/>
  <c r="N2327" i="1"/>
  <c r="N2328" i="1"/>
  <c r="N2329" i="1"/>
  <c r="N2330" i="1"/>
  <c r="N2333" i="1"/>
  <c r="N2334" i="1"/>
  <c r="N2338" i="1"/>
  <c r="N2349" i="1"/>
  <c r="N2350" i="1"/>
  <c r="N2351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5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40" i="1"/>
  <c r="N2441" i="1"/>
  <c r="N2443" i="1"/>
  <c r="N2445" i="1"/>
  <c r="N2448" i="1"/>
  <c r="N2454" i="1"/>
  <c r="N2455" i="1"/>
  <c r="N2462" i="1"/>
  <c r="N2463" i="1"/>
  <c r="N2467" i="1"/>
  <c r="N2480" i="1"/>
  <c r="N2484" i="1"/>
  <c r="N2485" i="1"/>
  <c r="N2494" i="1"/>
  <c r="N2495" i="1"/>
  <c r="N2496" i="1"/>
  <c r="N2497" i="1"/>
  <c r="N2498" i="1"/>
  <c r="N2499" i="1"/>
  <c r="N2505" i="1"/>
  <c r="N2507" i="1"/>
  <c r="N2508" i="1"/>
  <c r="N2509" i="1"/>
  <c r="N2510" i="1"/>
  <c r="N2511" i="1"/>
  <c r="N2512" i="1"/>
  <c r="N2513" i="1"/>
  <c r="N2514" i="1"/>
  <c r="N2517" i="1"/>
  <c r="N2518" i="1"/>
  <c r="N2519" i="1"/>
  <c r="N2520" i="1"/>
  <c r="N2539" i="1"/>
  <c r="N2540" i="1"/>
  <c r="N2541" i="1"/>
  <c r="N2542" i="1"/>
  <c r="N2551" i="1"/>
  <c r="N2552" i="1"/>
  <c r="N2553" i="1"/>
  <c r="N2554" i="1"/>
  <c r="N2555" i="1"/>
  <c r="N2556" i="1"/>
  <c r="N2566" i="1"/>
  <c r="N2567" i="1"/>
  <c r="N2575" i="1"/>
  <c r="N2578" i="1"/>
  <c r="N2583" i="1"/>
  <c r="N2591" i="1"/>
  <c r="N2596" i="1"/>
  <c r="N2598" i="1"/>
  <c r="N2599" i="1"/>
  <c r="N2600" i="1"/>
  <c r="N2601" i="1"/>
  <c r="N2602" i="1"/>
  <c r="N2647" i="1"/>
  <c r="N2649" i="1"/>
  <c r="N2652" i="1"/>
  <c r="N2653" i="1"/>
  <c r="N2654" i="1"/>
  <c r="N2659" i="1"/>
  <c r="N2660" i="1"/>
  <c r="N2661" i="1"/>
  <c r="N2662" i="1"/>
  <c r="N2663" i="1"/>
  <c r="N2664" i="1"/>
  <c r="N2665" i="1"/>
  <c r="N2666" i="1"/>
  <c r="N2667" i="1"/>
  <c r="N2670" i="1"/>
  <c r="N2671" i="1"/>
  <c r="N2674" i="1"/>
  <c r="N2675" i="1"/>
  <c r="N2676" i="1"/>
  <c r="N2677" i="1"/>
  <c r="N2678" i="1"/>
  <c r="N2698" i="1"/>
  <c r="N2699" i="1"/>
  <c r="N2702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51" i="1"/>
  <c r="N2752" i="1"/>
  <c r="N2753" i="1"/>
  <c r="N2754" i="1"/>
  <c r="N2755" i="1"/>
  <c r="N2756" i="1"/>
  <c r="N2757" i="1"/>
  <c r="N2758" i="1"/>
  <c r="N2759" i="1"/>
  <c r="N2760" i="1"/>
  <c r="N2761" i="1"/>
  <c r="N2784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13" i="1"/>
  <c r="N2814" i="1"/>
  <c r="N2815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8" i="1"/>
  <c r="N2865" i="1"/>
  <c r="N2866" i="1"/>
  <c r="N2867" i="1"/>
  <c r="N2869" i="1"/>
  <c r="N2871" i="1"/>
  <c r="N2872" i="1"/>
  <c r="N2875" i="1"/>
  <c r="N2876" i="1"/>
  <c r="N2877" i="1"/>
  <c r="N2878" i="1"/>
  <c r="N2879" i="1"/>
  <c r="N2880" i="1"/>
  <c r="N2881" i="1"/>
  <c r="N2882" i="1"/>
  <c r="N2884" i="1"/>
  <c r="N2886" i="1"/>
  <c r="N2887" i="1"/>
  <c r="N2890" i="1"/>
  <c r="N2891" i="1"/>
  <c r="N2892" i="1"/>
  <c r="N2896" i="1"/>
  <c r="N2897" i="1"/>
  <c r="N2903" i="1"/>
  <c r="N2906" i="1"/>
  <c r="N2908" i="1"/>
  <c r="N2909" i="1"/>
  <c r="N2910" i="1"/>
  <c r="N2920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1" i="1"/>
  <c r="N2993" i="1"/>
  <c r="N2994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4" i="1"/>
  <c r="N3865" i="1"/>
  <c r="N3866" i="1"/>
  <c r="N3867" i="1"/>
  <c r="N3870" i="1"/>
  <c r="N3888" i="1"/>
  <c r="N3889" i="1"/>
  <c r="N3890" i="1"/>
  <c r="N3891" i="1"/>
  <c r="N3894" i="1"/>
  <c r="N3895" i="1"/>
  <c r="N3896" i="1"/>
  <c r="N3897" i="1"/>
  <c r="N3898" i="1"/>
  <c r="N3899" i="1"/>
  <c r="N3900" i="1"/>
  <c r="N3901" i="1"/>
  <c r="N3902" i="1"/>
  <c r="N3903" i="1"/>
  <c r="N3905" i="1"/>
  <c r="N3906" i="1"/>
  <c r="N3907" i="1"/>
  <c r="N3908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8" i="1"/>
  <c r="N4059" i="1"/>
  <c r="N4060" i="1"/>
  <c r="N4061" i="1"/>
  <c r="N4062" i="1"/>
  <c r="N4063" i="1"/>
  <c r="N4064" i="1"/>
  <c r="N4065" i="1"/>
  <c r="N4066" i="1"/>
  <c r="N4067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2" i="1"/>
  <c r="N4613" i="1"/>
  <c r="N4614" i="1"/>
  <c r="N4615" i="1"/>
  <c r="N4616" i="1"/>
  <c r="N4617" i="1"/>
  <c r="N4618" i="1"/>
  <c r="N4619" i="1"/>
  <c r="N4620" i="1"/>
  <c r="N4621" i="1"/>
  <c r="N4625" i="1"/>
  <c r="N4626" i="1"/>
  <c r="N4627" i="1"/>
  <c r="N4628" i="1"/>
  <c r="N4629" i="1"/>
  <c r="N4630" i="1"/>
  <c r="N4631" i="1"/>
  <c r="N4632" i="1"/>
  <c r="N4634" i="1"/>
  <c r="N4635" i="1"/>
  <c r="N4636" i="1"/>
  <c r="N4637" i="1"/>
  <c r="N4638" i="1"/>
  <c r="N4639" i="1"/>
  <c r="N4640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10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3" i="1"/>
  <c r="N5354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N10001" i="1"/>
  <c r="N10002" i="1"/>
  <c r="N10003" i="1"/>
  <c r="N10004" i="1"/>
  <c r="N10005" i="1"/>
  <c r="N10006" i="1"/>
  <c r="N10007" i="1"/>
  <c r="N10008" i="1"/>
  <c r="N10009" i="1"/>
  <c r="N10010" i="1"/>
  <c r="N10011" i="1"/>
  <c r="N10012" i="1"/>
  <c r="N10013" i="1"/>
  <c r="N10014" i="1"/>
  <c r="N10015" i="1"/>
  <c r="N10016" i="1"/>
  <c r="N10017" i="1"/>
  <c r="N10018" i="1"/>
  <c r="N10019" i="1"/>
  <c r="N10020" i="1"/>
  <c r="N10021" i="1"/>
  <c r="N10022" i="1"/>
  <c r="N10023" i="1"/>
  <c r="N10024" i="1"/>
  <c r="N10025" i="1"/>
  <c r="N10026" i="1"/>
  <c r="N10027" i="1"/>
  <c r="N10028" i="1"/>
  <c r="N10029" i="1"/>
  <c r="N10030" i="1"/>
  <c r="N10031" i="1"/>
  <c r="N10032" i="1"/>
  <c r="N10033" i="1"/>
  <c r="N10034" i="1"/>
  <c r="N10035" i="1"/>
  <c r="N10036" i="1"/>
  <c r="N10037" i="1"/>
  <c r="N10038" i="1"/>
  <c r="N10039" i="1"/>
  <c r="N10040" i="1"/>
  <c r="N10041" i="1"/>
  <c r="N10042" i="1"/>
  <c r="N10043" i="1"/>
  <c r="N10044" i="1"/>
  <c r="N10045" i="1"/>
  <c r="N10046" i="1"/>
  <c r="N10047" i="1"/>
  <c r="N10048" i="1"/>
  <c r="N10049" i="1"/>
  <c r="N10050" i="1"/>
  <c r="N10051" i="1"/>
  <c r="N10052" i="1"/>
  <c r="N10053" i="1"/>
  <c r="N10054" i="1"/>
  <c r="N10055" i="1"/>
  <c r="N10056" i="1"/>
  <c r="N10057" i="1"/>
  <c r="N10058" i="1"/>
  <c r="N10059" i="1"/>
  <c r="N10060" i="1"/>
  <c r="N10061" i="1"/>
  <c r="N10062" i="1"/>
  <c r="N10063" i="1"/>
  <c r="N10064" i="1"/>
  <c r="N10065" i="1"/>
  <c r="N10066" i="1"/>
  <c r="N10067" i="1"/>
  <c r="N10068" i="1"/>
  <c r="N10069" i="1"/>
  <c r="N10070" i="1"/>
  <c r="N10071" i="1"/>
  <c r="N10072" i="1"/>
  <c r="N10073" i="1"/>
  <c r="N10074" i="1"/>
  <c r="N10075" i="1"/>
  <c r="N10076" i="1"/>
  <c r="N10077" i="1"/>
  <c r="N10078" i="1"/>
  <c r="N10079" i="1"/>
  <c r="N10080" i="1"/>
  <c r="N10081" i="1"/>
  <c r="N10082" i="1"/>
  <c r="N10083" i="1"/>
  <c r="N10084" i="1"/>
  <c r="N10085" i="1"/>
  <c r="N10086" i="1"/>
  <c r="N10087" i="1"/>
  <c r="N10088" i="1"/>
  <c r="N10089" i="1"/>
  <c r="N10090" i="1"/>
  <c r="N10091" i="1"/>
  <c r="N10092" i="1"/>
  <c r="N10093" i="1"/>
  <c r="N10094" i="1"/>
  <c r="N10095" i="1"/>
  <c r="N10096" i="1"/>
  <c r="N10097" i="1"/>
  <c r="N10098" i="1"/>
  <c r="N10099" i="1"/>
  <c r="N10100" i="1"/>
  <c r="N10101" i="1"/>
  <c r="N10102" i="1"/>
  <c r="N10103" i="1"/>
  <c r="N10104" i="1"/>
  <c r="N10105" i="1"/>
  <c r="N10106" i="1"/>
  <c r="N10107" i="1"/>
  <c r="N10108" i="1"/>
  <c r="N10109" i="1"/>
  <c r="N10110" i="1"/>
  <c r="N10111" i="1"/>
  <c r="N10112" i="1"/>
  <c r="N10113" i="1"/>
  <c r="N10114" i="1"/>
  <c r="N10115" i="1"/>
  <c r="N10116" i="1"/>
  <c r="N10117" i="1"/>
  <c r="N10118" i="1"/>
  <c r="N10119" i="1"/>
  <c r="N10120" i="1"/>
  <c r="N10121" i="1"/>
  <c r="N10122" i="1"/>
  <c r="N10123" i="1"/>
  <c r="N10124" i="1"/>
  <c r="N10125" i="1"/>
  <c r="N10126" i="1"/>
  <c r="N10127" i="1"/>
  <c r="N10128" i="1"/>
  <c r="N10129" i="1"/>
  <c r="N10130" i="1"/>
  <c r="N10131" i="1"/>
  <c r="N10132" i="1"/>
  <c r="N10133" i="1"/>
  <c r="N10134" i="1"/>
  <c r="N10135" i="1"/>
  <c r="N10136" i="1"/>
  <c r="N10137" i="1"/>
  <c r="N10138" i="1"/>
  <c r="N10139" i="1"/>
  <c r="N10140" i="1"/>
  <c r="N10141" i="1"/>
  <c r="N10142" i="1"/>
  <c r="N10143" i="1"/>
  <c r="N10144" i="1"/>
  <c r="N10145" i="1"/>
  <c r="N10146" i="1"/>
  <c r="N10147" i="1"/>
  <c r="N10148" i="1"/>
  <c r="N10149" i="1"/>
  <c r="N10150" i="1"/>
  <c r="N10151" i="1"/>
  <c r="N10152" i="1"/>
  <c r="N10153" i="1"/>
  <c r="N10154" i="1"/>
  <c r="N10155" i="1"/>
  <c r="N10156" i="1"/>
  <c r="N10157" i="1"/>
  <c r="N10158" i="1"/>
  <c r="N10159" i="1"/>
  <c r="N10160" i="1"/>
  <c r="N10161" i="1"/>
  <c r="N10162" i="1"/>
  <c r="N10163" i="1"/>
  <c r="N10164" i="1"/>
  <c r="N10165" i="1"/>
  <c r="N10166" i="1"/>
  <c r="N10167" i="1"/>
  <c r="N10168" i="1"/>
  <c r="N10169" i="1"/>
  <c r="N10170" i="1"/>
  <c r="N10171" i="1"/>
  <c r="N10172" i="1"/>
  <c r="N10173" i="1"/>
  <c r="N10174" i="1"/>
  <c r="N10175" i="1"/>
  <c r="N10176" i="1"/>
  <c r="N10177" i="1"/>
  <c r="N10178" i="1"/>
  <c r="N10179" i="1"/>
  <c r="N10180" i="1"/>
  <c r="N10181" i="1"/>
  <c r="N10182" i="1"/>
  <c r="N10183" i="1"/>
  <c r="N10184" i="1"/>
  <c r="N10185" i="1"/>
  <c r="N10186" i="1"/>
  <c r="N10187" i="1"/>
  <c r="N10188" i="1"/>
  <c r="N10189" i="1"/>
  <c r="N10190" i="1"/>
  <c r="N10191" i="1"/>
  <c r="N10192" i="1"/>
  <c r="N10193" i="1"/>
  <c r="N10194" i="1"/>
  <c r="N10195" i="1"/>
  <c r="N10196" i="1"/>
  <c r="N10197" i="1"/>
  <c r="N10198" i="1"/>
  <c r="N10199" i="1"/>
  <c r="N10200" i="1"/>
  <c r="N10201" i="1"/>
  <c r="N10202" i="1"/>
  <c r="N10203" i="1"/>
  <c r="N10204" i="1"/>
  <c r="N10205" i="1"/>
  <c r="N10206" i="1"/>
  <c r="N10207" i="1"/>
  <c r="N10208" i="1"/>
  <c r="N10209" i="1"/>
  <c r="N10210" i="1"/>
  <c r="N10211" i="1"/>
  <c r="N10212" i="1"/>
  <c r="N10213" i="1"/>
  <c r="N10214" i="1"/>
  <c r="N10215" i="1"/>
  <c r="N10216" i="1"/>
  <c r="N10217" i="1"/>
  <c r="N10218" i="1"/>
  <c r="N10219" i="1"/>
  <c r="N10220" i="1"/>
  <c r="N10221" i="1"/>
  <c r="N10222" i="1"/>
  <c r="N10223" i="1"/>
  <c r="N10224" i="1"/>
  <c r="N10225" i="1"/>
  <c r="N10226" i="1"/>
  <c r="N10227" i="1"/>
  <c r="N10228" i="1"/>
  <c r="N10229" i="1"/>
  <c r="N10230" i="1"/>
  <c r="N10231" i="1"/>
  <c r="N10232" i="1"/>
  <c r="N10233" i="1"/>
  <c r="N10234" i="1"/>
  <c r="N10235" i="1"/>
  <c r="N10236" i="1"/>
  <c r="N10237" i="1"/>
  <c r="N10238" i="1"/>
  <c r="N10239" i="1"/>
  <c r="N10240" i="1"/>
  <c r="N10241" i="1"/>
  <c r="N10242" i="1"/>
  <c r="N10243" i="1"/>
  <c r="N10244" i="1"/>
  <c r="N10245" i="1"/>
  <c r="N10246" i="1"/>
  <c r="N10247" i="1"/>
  <c r="N10248" i="1"/>
  <c r="N10249" i="1"/>
  <c r="N10250" i="1"/>
  <c r="N10251" i="1"/>
  <c r="N10252" i="1"/>
  <c r="N10253" i="1"/>
  <c r="N10254" i="1"/>
  <c r="N10255" i="1"/>
  <c r="N10256" i="1"/>
  <c r="N10257" i="1"/>
  <c r="N10258" i="1"/>
  <c r="N10259" i="1"/>
  <c r="N10260" i="1"/>
  <c r="N10261" i="1"/>
  <c r="N10262" i="1"/>
  <c r="N10263" i="1"/>
  <c r="N10264" i="1"/>
  <c r="N10265" i="1"/>
  <c r="N10266" i="1"/>
  <c r="N10267" i="1"/>
  <c r="N10268" i="1"/>
  <c r="N10269" i="1"/>
  <c r="N10270" i="1"/>
  <c r="N10271" i="1"/>
  <c r="N10272" i="1"/>
  <c r="N10273" i="1"/>
  <c r="N10274" i="1"/>
  <c r="N10275" i="1"/>
  <c r="N10276" i="1"/>
  <c r="N10277" i="1"/>
  <c r="N10278" i="1"/>
  <c r="N10279" i="1"/>
  <c r="N10280" i="1"/>
  <c r="N10281" i="1"/>
  <c r="N10282" i="1"/>
  <c r="N10283" i="1"/>
  <c r="N10284" i="1"/>
  <c r="N10285" i="1"/>
  <c r="N10286" i="1"/>
  <c r="N10287" i="1"/>
  <c r="N10288" i="1"/>
  <c r="N10289" i="1"/>
  <c r="N10290" i="1"/>
  <c r="N10291" i="1"/>
  <c r="N10292" i="1"/>
  <c r="N10293" i="1"/>
  <c r="N10294" i="1"/>
  <c r="N10295" i="1"/>
  <c r="N10296" i="1"/>
  <c r="N10297" i="1"/>
  <c r="N10298" i="1"/>
  <c r="N10299" i="1"/>
  <c r="N10300" i="1"/>
  <c r="N10301" i="1"/>
  <c r="N10302" i="1"/>
  <c r="N10303" i="1"/>
  <c r="N10304" i="1"/>
  <c r="N10305" i="1"/>
  <c r="N10306" i="1"/>
  <c r="N10307" i="1"/>
  <c r="N10308" i="1"/>
  <c r="N10309" i="1"/>
  <c r="N10310" i="1"/>
  <c r="N10311" i="1"/>
  <c r="N10312" i="1"/>
  <c r="N10313" i="1"/>
  <c r="N10314" i="1"/>
  <c r="N10315" i="1"/>
  <c r="N10316" i="1"/>
  <c r="N10317" i="1"/>
  <c r="N10318" i="1"/>
  <c r="N10319" i="1"/>
  <c r="N10320" i="1"/>
  <c r="N10321" i="1"/>
  <c r="N10322" i="1"/>
  <c r="N10323" i="1"/>
  <c r="N10324" i="1"/>
  <c r="N10325" i="1"/>
  <c r="N10326" i="1"/>
  <c r="N10327" i="1"/>
  <c r="N10328" i="1"/>
  <c r="N10329" i="1"/>
  <c r="N10330" i="1"/>
  <c r="N10331" i="1"/>
  <c r="N10332" i="1"/>
  <c r="N10333" i="1"/>
  <c r="N10334" i="1"/>
  <c r="N10335" i="1"/>
  <c r="N10336" i="1"/>
  <c r="N10337" i="1"/>
  <c r="N10338" i="1"/>
  <c r="N10339" i="1"/>
  <c r="N10340" i="1"/>
  <c r="N10341" i="1"/>
  <c r="N10342" i="1"/>
  <c r="N10343" i="1"/>
  <c r="N10344" i="1"/>
  <c r="N10345" i="1"/>
  <c r="N10346" i="1"/>
  <c r="N10347" i="1"/>
  <c r="N10348" i="1"/>
  <c r="N10349" i="1"/>
  <c r="N10350" i="1"/>
  <c r="N10351" i="1"/>
  <c r="N10352" i="1"/>
  <c r="N10353" i="1"/>
  <c r="N10354" i="1"/>
  <c r="N10355" i="1"/>
  <c r="N10356" i="1"/>
  <c r="N10357" i="1"/>
  <c r="N10358" i="1"/>
  <c r="N10359" i="1"/>
  <c r="N10360" i="1"/>
  <c r="N10361" i="1"/>
  <c r="N10362" i="1"/>
  <c r="N10363" i="1"/>
  <c r="N10364" i="1"/>
  <c r="N10365" i="1"/>
  <c r="N10366" i="1"/>
  <c r="N10367" i="1"/>
  <c r="N10368" i="1"/>
  <c r="N10369" i="1"/>
  <c r="N10370" i="1"/>
  <c r="N10371" i="1"/>
  <c r="N10372" i="1"/>
  <c r="N10373" i="1"/>
  <c r="N10374" i="1"/>
  <c r="N10375" i="1"/>
  <c r="N10376" i="1"/>
  <c r="N10377" i="1"/>
  <c r="N10378" i="1"/>
  <c r="N10379" i="1"/>
  <c r="N10380" i="1"/>
  <c r="N10381" i="1"/>
  <c r="N10382" i="1"/>
  <c r="N10383" i="1"/>
  <c r="N10384" i="1"/>
  <c r="N10385" i="1"/>
  <c r="N10386" i="1"/>
  <c r="N10387" i="1"/>
  <c r="N10388" i="1"/>
  <c r="N10389" i="1"/>
  <c r="N10390" i="1"/>
  <c r="N10391" i="1"/>
  <c r="N10392" i="1"/>
  <c r="N10393" i="1"/>
  <c r="N10394" i="1"/>
  <c r="N10395" i="1"/>
  <c r="N10396" i="1"/>
  <c r="N10397" i="1"/>
  <c r="N10398" i="1"/>
  <c r="N10399" i="1"/>
  <c r="N10400" i="1"/>
  <c r="N10401" i="1"/>
  <c r="N10402" i="1"/>
  <c r="N10403" i="1"/>
  <c r="N10404" i="1"/>
  <c r="N10405" i="1"/>
  <c r="N10406" i="1"/>
  <c r="N10407" i="1"/>
  <c r="N10408" i="1"/>
  <c r="N10409" i="1"/>
  <c r="N10410" i="1"/>
  <c r="N10411" i="1"/>
  <c r="N10412" i="1"/>
  <c r="N10413" i="1"/>
  <c r="N10414" i="1"/>
  <c r="N10415" i="1"/>
  <c r="N10416" i="1"/>
  <c r="N10417" i="1"/>
  <c r="N10418" i="1"/>
  <c r="N10419" i="1"/>
  <c r="N10420" i="1"/>
  <c r="N10421" i="1"/>
  <c r="N10422" i="1"/>
  <c r="N10423" i="1"/>
  <c r="N10424" i="1"/>
  <c r="N10425" i="1"/>
  <c r="N10426" i="1"/>
  <c r="N10427" i="1"/>
  <c r="N10428" i="1"/>
  <c r="N10429" i="1"/>
  <c r="N10430" i="1"/>
  <c r="N10431" i="1"/>
  <c r="N10432" i="1"/>
  <c r="N10433" i="1"/>
  <c r="N10434" i="1"/>
  <c r="N10435" i="1"/>
  <c r="N10436" i="1"/>
  <c r="N10437" i="1"/>
  <c r="N10438" i="1"/>
  <c r="N10439" i="1"/>
  <c r="N10440" i="1"/>
  <c r="N10441" i="1"/>
  <c r="N10442" i="1"/>
  <c r="N10443" i="1"/>
  <c r="N10444" i="1"/>
  <c r="N10445" i="1"/>
  <c r="N10446" i="1"/>
  <c r="N10447" i="1"/>
  <c r="N10448" i="1"/>
  <c r="N10449" i="1"/>
  <c r="N10450" i="1"/>
  <c r="N10451" i="1"/>
  <c r="N10452" i="1"/>
  <c r="N10453" i="1"/>
  <c r="N10454" i="1"/>
  <c r="N10455" i="1"/>
  <c r="N10456" i="1"/>
  <c r="N10457" i="1"/>
  <c r="N10458" i="1"/>
  <c r="N10459" i="1"/>
  <c r="N10460" i="1"/>
  <c r="N10461" i="1"/>
  <c r="N10462" i="1"/>
  <c r="N10463" i="1"/>
  <c r="N10464" i="1"/>
  <c r="N10465" i="1"/>
  <c r="N10466" i="1"/>
  <c r="N10467" i="1"/>
  <c r="N10468" i="1"/>
  <c r="N10469" i="1"/>
  <c r="N10470" i="1"/>
  <c r="N10471" i="1"/>
  <c r="N10472" i="1"/>
  <c r="N10473" i="1"/>
  <c r="N10474" i="1"/>
  <c r="N10475" i="1"/>
  <c r="N10476" i="1"/>
  <c r="N10477" i="1"/>
  <c r="N10478" i="1"/>
  <c r="N10479" i="1"/>
  <c r="N10480" i="1"/>
  <c r="N10481" i="1"/>
  <c r="N10482" i="1"/>
  <c r="N10483" i="1"/>
  <c r="N10484" i="1"/>
  <c r="N10485" i="1"/>
  <c r="N10486" i="1"/>
  <c r="N10487" i="1"/>
  <c r="N10488" i="1"/>
  <c r="N10489" i="1"/>
  <c r="N10490" i="1"/>
  <c r="N10491" i="1"/>
  <c r="N10492" i="1"/>
  <c r="N10493" i="1"/>
  <c r="N10494" i="1"/>
  <c r="N10495" i="1"/>
  <c r="N10496" i="1"/>
  <c r="N10497" i="1"/>
  <c r="N10498" i="1"/>
  <c r="N10499" i="1"/>
  <c r="N10500" i="1"/>
  <c r="N10501" i="1"/>
  <c r="N10502" i="1"/>
  <c r="N10503" i="1"/>
  <c r="N10504" i="1"/>
  <c r="N10505" i="1"/>
  <c r="N10506" i="1"/>
  <c r="N10507" i="1"/>
  <c r="N10508" i="1"/>
  <c r="N10509" i="1"/>
  <c r="N10510" i="1"/>
  <c r="N10511" i="1"/>
  <c r="N10512" i="1"/>
  <c r="N10513" i="1"/>
  <c r="N10514" i="1"/>
  <c r="N10515" i="1"/>
  <c r="N10516" i="1"/>
  <c r="N10517" i="1"/>
  <c r="N10518" i="1"/>
  <c r="N10519" i="1"/>
  <c r="N10520" i="1"/>
  <c r="N10521" i="1"/>
  <c r="N10522" i="1"/>
  <c r="N10523" i="1"/>
  <c r="N10524" i="1"/>
  <c r="N10525" i="1"/>
  <c r="N10526" i="1"/>
  <c r="N10527" i="1"/>
  <c r="N10528" i="1"/>
  <c r="N10529" i="1"/>
  <c r="N10530" i="1"/>
  <c r="N10531" i="1"/>
  <c r="N10532" i="1"/>
  <c r="N10533" i="1"/>
  <c r="N10534" i="1"/>
  <c r="N10535" i="1"/>
  <c r="N10536" i="1"/>
  <c r="N10537" i="1"/>
  <c r="N10538" i="1"/>
  <c r="N10539" i="1"/>
  <c r="N10540" i="1"/>
  <c r="N10541" i="1"/>
  <c r="N10542" i="1"/>
  <c r="N10543" i="1"/>
  <c r="N10544" i="1"/>
  <c r="N10545" i="1"/>
  <c r="N10546" i="1"/>
  <c r="N10547" i="1"/>
  <c r="N10548" i="1"/>
  <c r="N10549" i="1"/>
  <c r="N10550" i="1"/>
  <c r="N10551" i="1"/>
  <c r="N10552" i="1"/>
  <c r="N10553" i="1"/>
  <c r="N10554" i="1"/>
  <c r="N10555" i="1"/>
  <c r="N10556" i="1"/>
  <c r="N10557" i="1"/>
  <c r="N10558" i="1"/>
  <c r="N10559" i="1"/>
  <c r="N10560" i="1"/>
  <c r="N10561" i="1"/>
  <c r="N10562" i="1"/>
  <c r="N10563" i="1"/>
  <c r="N10564" i="1"/>
  <c r="N10565" i="1"/>
  <c r="N10566" i="1"/>
  <c r="N10567" i="1"/>
  <c r="N10568" i="1"/>
  <c r="N10569" i="1"/>
  <c r="N10570" i="1"/>
  <c r="N10571" i="1"/>
  <c r="N10572" i="1"/>
  <c r="N10573" i="1"/>
  <c r="N10574" i="1"/>
  <c r="N10575" i="1"/>
  <c r="N10576" i="1"/>
  <c r="N10577" i="1"/>
  <c r="N10578" i="1"/>
  <c r="N10579" i="1"/>
  <c r="N10580" i="1"/>
  <c r="N10581" i="1"/>
  <c r="N10582" i="1"/>
  <c r="N10583" i="1"/>
  <c r="N10584" i="1"/>
  <c r="N10585" i="1"/>
  <c r="N10586" i="1"/>
  <c r="N10587" i="1"/>
  <c r="N10588" i="1"/>
  <c r="N10589" i="1"/>
  <c r="N10590" i="1"/>
  <c r="N10591" i="1"/>
  <c r="N10592" i="1"/>
  <c r="N10593" i="1"/>
  <c r="N10594" i="1"/>
  <c r="N10595" i="1"/>
  <c r="N10596" i="1"/>
  <c r="N10597" i="1"/>
  <c r="N10598" i="1"/>
  <c r="N10599" i="1"/>
  <c r="N10600" i="1"/>
  <c r="N10601" i="1"/>
  <c r="N10602" i="1"/>
  <c r="N10603" i="1"/>
  <c r="N10604" i="1"/>
  <c r="N10605" i="1"/>
  <c r="N10606" i="1"/>
  <c r="N10607" i="1"/>
  <c r="N10608" i="1"/>
  <c r="N10609" i="1"/>
  <c r="N10610" i="1"/>
  <c r="N10611" i="1"/>
  <c r="N10612" i="1"/>
  <c r="N10613" i="1"/>
  <c r="N10614" i="1"/>
  <c r="N10615" i="1"/>
  <c r="N10616" i="1"/>
  <c r="N10617" i="1"/>
  <c r="N10618" i="1"/>
  <c r="N10619" i="1"/>
  <c r="N10620" i="1"/>
  <c r="N10621" i="1"/>
  <c r="N10622" i="1"/>
  <c r="N10623" i="1"/>
  <c r="N10624" i="1"/>
  <c r="N10625" i="1"/>
  <c r="N10626" i="1"/>
  <c r="N10627" i="1"/>
  <c r="N10628" i="1"/>
  <c r="N10629" i="1"/>
  <c r="N10630" i="1"/>
  <c r="N10631" i="1"/>
  <c r="N10632" i="1"/>
  <c r="N10633" i="1"/>
  <c r="N10634" i="1"/>
  <c r="N10635" i="1"/>
  <c r="N10636" i="1"/>
  <c r="N10637" i="1"/>
  <c r="N10638" i="1"/>
  <c r="N10639" i="1"/>
  <c r="N10640" i="1"/>
  <c r="N10641" i="1"/>
  <c r="N10642" i="1"/>
  <c r="N10643" i="1"/>
  <c r="N10644" i="1"/>
  <c r="N10645" i="1"/>
  <c r="N10646" i="1"/>
  <c r="N10647" i="1"/>
  <c r="N10648" i="1"/>
  <c r="N10649" i="1"/>
  <c r="N10650" i="1"/>
  <c r="N10651" i="1"/>
  <c r="N10652" i="1"/>
  <c r="N10653" i="1"/>
  <c r="N10654" i="1"/>
  <c r="N10655" i="1"/>
  <c r="N10656" i="1"/>
  <c r="N10657" i="1"/>
  <c r="N10658" i="1"/>
  <c r="N10659" i="1"/>
  <c r="N10660" i="1"/>
  <c r="N10661" i="1"/>
  <c r="N10662" i="1"/>
  <c r="N10663" i="1"/>
  <c r="N10664" i="1"/>
  <c r="N10665" i="1"/>
  <c r="N10666" i="1"/>
  <c r="N10667" i="1"/>
  <c r="N10668" i="1"/>
  <c r="N10669" i="1"/>
  <c r="N10670" i="1"/>
  <c r="N10671" i="1"/>
  <c r="N10672" i="1"/>
  <c r="N10673" i="1"/>
  <c r="N10674" i="1"/>
  <c r="N10675" i="1"/>
  <c r="N10676" i="1"/>
  <c r="N10677" i="1"/>
  <c r="N10678" i="1"/>
  <c r="N10679" i="1"/>
  <c r="N10680" i="1"/>
  <c r="N10681" i="1"/>
  <c r="N10682" i="1"/>
  <c r="N10683" i="1"/>
  <c r="N10684" i="1"/>
  <c r="N10685" i="1"/>
  <c r="N10686" i="1"/>
  <c r="N10687" i="1"/>
  <c r="N10688" i="1"/>
  <c r="N10689" i="1"/>
  <c r="N10690" i="1"/>
  <c r="N10691" i="1"/>
  <c r="N10692" i="1"/>
  <c r="N10693" i="1"/>
  <c r="N10694" i="1"/>
  <c r="N10695" i="1"/>
  <c r="N10696" i="1"/>
  <c r="N10697" i="1"/>
  <c r="N10698" i="1"/>
  <c r="N10699" i="1"/>
  <c r="N10700" i="1"/>
  <c r="N10701" i="1"/>
  <c r="N10702" i="1"/>
  <c r="N10703" i="1"/>
  <c r="N10704" i="1"/>
  <c r="N10705" i="1"/>
  <c r="N10706" i="1"/>
  <c r="N10707" i="1"/>
  <c r="N10708" i="1"/>
  <c r="N10709" i="1"/>
  <c r="N10710" i="1"/>
  <c r="N10711" i="1"/>
  <c r="N10712" i="1"/>
  <c r="N10713" i="1"/>
  <c r="N10714" i="1"/>
  <c r="N10715" i="1"/>
  <c r="N10716" i="1"/>
  <c r="N10717" i="1"/>
  <c r="N10718" i="1"/>
  <c r="N10719" i="1"/>
  <c r="N10720" i="1"/>
  <c r="N10721" i="1"/>
  <c r="N10722" i="1"/>
  <c r="N10723" i="1"/>
  <c r="N10724" i="1"/>
  <c r="N10725" i="1"/>
  <c r="N10726" i="1"/>
  <c r="N10727" i="1"/>
  <c r="N10728" i="1"/>
  <c r="N10729" i="1"/>
  <c r="N10730" i="1"/>
  <c r="N10731" i="1"/>
  <c r="N10732" i="1"/>
  <c r="N10733" i="1"/>
  <c r="N10734" i="1"/>
  <c r="N10735" i="1"/>
  <c r="N10736" i="1"/>
  <c r="N10737" i="1"/>
  <c r="N10738" i="1"/>
  <c r="N10739" i="1"/>
  <c r="N10740" i="1"/>
  <c r="N10741" i="1"/>
  <c r="N10742" i="1"/>
  <c r="N10743" i="1"/>
  <c r="N10744" i="1"/>
  <c r="N10745" i="1"/>
  <c r="N10746" i="1"/>
  <c r="N10747" i="1"/>
  <c r="N10748" i="1"/>
  <c r="N10749" i="1"/>
  <c r="N10750" i="1"/>
  <c r="N10751" i="1"/>
  <c r="N10752" i="1"/>
  <c r="N10753" i="1"/>
  <c r="N10754" i="1"/>
  <c r="N10755" i="1"/>
  <c r="N10756" i="1"/>
  <c r="N10757" i="1"/>
  <c r="N10758" i="1"/>
  <c r="N10759" i="1"/>
  <c r="N10760" i="1"/>
  <c r="N10761" i="1"/>
  <c r="N10762" i="1"/>
  <c r="N10763" i="1"/>
  <c r="N10764" i="1"/>
  <c r="N10765" i="1"/>
  <c r="N10766" i="1"/>
  <c r="N10767" i="1"/>
  <c r="N10768" i="1"/>
  <c r="N10769" i="1"/>
  <c r="N10770" i="1"/>
  <c r="N10771" i="1"/>
  <c r="N10772" i="1"/>
  <c r="N10773" i="1"/>
  <c r="N10774" i="1"/>
  <c r="N10775" i="1"/>
  <c r="N10776" i="1"/>
  <c r="N10777" i="1"/>
  <c r="N10778" i="1"/>
  <c r="N10779" i="1"/>
  <c r="N10780" i="1"/>
  <c r="N10781" i="1"/>
  <c r="N10782" i="1"/>
  <c r="N10783" i="1"/>
  <c r="N10784" i="1"/>
  <c r="N10785" i="1"/>
  <c r="N10786" i="1"/>
  <c r="N10787" i="1"/>
  <c r="N10788" i="1"/>
  <c r="N10789" i="1"/>
  <c r="N10790" i="1"/>
  <c r="N10791" i="1"/>
  <c r="N10792" i="1"/>
  <c r="N10793" i="1"/>
  <c r="N10794" i="1"/>
  <c r="N10795" i="1"/>
  <c r="N10796" i="1"/>
  <c r="N10797" i="1"/>
  <c r="N10798" i="1"/>
  <c r="N10799" i="1"/>
  <c r="N10800" i="1"/>
  <c r="N10801" i="1"/>
  <c r="N10802" i="1"/>
  <c r="N10803" i="1"/>
  <c r="N10804" i="1"/>
  <c r="N10805" i="1"/>
  <c r="N10806" i="1"/>
  <c r="N10807" i="1"/>
  <c r="N10808" i="1"/>
  <c r="N10809" i="1"/>
  <c r="N10810" i="1"/>
  <c r="N10811" i="1"/>
  <c r="N10812" i="1"/>
  <c r="N10813" i="1"/>
  <c r="N10814" i="1"/>
  <c r="N10815" i="1"/>
  <c r="N10816" i="1"/>
  <c r="N10817" i="1"/>
  <c r="N10818" i="1"/>
  <c r="N10819" i="1"/>
  <c r="N10820" i="1"/>
  <c r="N10821" i="1"/>
  <c r="N10822" i="1"/>
  <c r="N10823" i="1"/>
  <c r="N10824" i="1"/>
  <c r="N10825" i="1"/>
  <c r="N10826" i="1"/>
  <c r="N10827" i="1"/>
  <c r="N10828" i="1"/>
  <c r="N10829" i="1"/>
  <c r="N10830" i="1"/>
  <c r="N10831" i="1"/>
  <c r="N10832" i="1"/>
  <c r="N10833" i="1"/>
  <c r="N10834" i="1"/>
  <c r="N10835" i="1"/>
  <c r="N10836" i="1"/>
  <c r="N10837" i="1"/>
  <c r="N10838" i="1"/>
  <c r="N10839" i="1"/>
  <c r="N10840" i="1"/>
  <c r="N10841" i="1"/>
  <c r="N10842" i="1"/>
  <c r="N10843" i="1"/>
  <c r="N10844" i="1"/>
  <c r="N10845" i="1"/>
  <c r="N10846" i="1"/>
  <c r="N10847" i="1"/>
  <c r="N10848" i="1"/>
  <c r="N10849" i="1"/>
  <c r="N10850" i="1"/>
  <c r="N10851" i="1"/>
  <c r="N10852" i="1"/>
  <c r="N10853" i="1"/>
  <c r="N10854" i="1"/>
  <c r="N10855" i="1"/>
  <c r="N10856" i="1"/>
  <c r="N10857" i="1"/>
  <c r="N10858" i="1"/>
  <c r="N10859" i="1"/>
  <c r="N10860" i="1"/>
  <c r="N10861" i="1"/>
  <c r="N10862" i="1"/>
  <c r="N10863" i="1"/>
  <c r="N10864" i="1"/>
  <c r="N10865" i="1"/>
  <c r="N10866" i="1"/>
  <c r="N10867" i="1"/>
  <c r="N10868" i="1"/>
  <c r="N10869" i="1"/>
  <c r="N10870" i="1"/>
  <c r="N10871" i="1"/>
  <c r="N10872" i="1"/>
  <c r="N10873" i="1"/>
  <c r="N10874" i="1"/>
  <c r="N10875" i="1"/>
  <c r="N10876" i="1"/>
  <c r="N10877" i="1"/>
  <c r="N10878" i="1"/>
  <c r="N10879" i="1"/>
  <c r="N10880" i="1"/>
  <c r="N10881" i="1"/>
  <c r="N10882" i="1"/>
  <c r="N10883" i="1"/>
  <c r="N10884" i="1"/>
  <c r="N10885" i="1"/>
  <c r="N10886" i="1"/>
  <c r="N10887" i="1"/>
  <c r="N10888" i="1"/>
  <c r="N10889" i="1"/>
  <c r="N10890" i="1"/>
  <c r="N10891" i="1"/>
  <c r="N10892" i="1"/>
  <c r="N10893" i="1"/>
  <c r="N10894" i="1"/>
  <c r="N10895" i="1"/>
  <c r="N10896" i="1"/>
  <c r="N10897" i="1"/>
  <c r="N10898" i="1"/>
  <c r="N10899" i="1"/>
  <c r="N10900" i="1"/>
  <c r="N10901" i="1"/>
  <c r="N10902" i="1"/>
  <c r="N10903" i="1"/>
  <c r="N10904" i="1"/>
  <c r="N10905" i="1"/>
  <c r="N10906" i="1"/>
  <c r="N10907" i="1"/>
  <c r="N10908" i="1"/>
  <c r="N10909" i="1"/>
  <c r="N10910" i="1"/>
  <c r="N10911" i="1"/>
  <c r="N10912" i="1"/>
  <c r="N10913" i="1"/>
  <c r="N10914" i="1"/>
  <c r="N10915" i="1"/>
  <c r="N10916" i="1"/>
  <c r="N10917" i="1"/>
  <c r="N10918" i="1"/>
  <c r="N10919" i="1"/>
  <c r="N10920" i="1"/>
  <c r="N10921" i="1"/>
  <c r="N10922" i="1"/>
  <c r="N10923" i="1"/>
  <c r="N10924" i="1"/>
  <c r="N10925" i="1"/>
  <c r="N10926" i="1"/>
  <c r="N10927" i="1"/>
  <c r="N10928" i="1"/>
  <c r="N10929" i="1"/>
  <c r="N10930" i="1"/>
  <c r="N10931" i="1"/>
  <c r="N10932" i="1"/>
  <c r="N10933" i="1"/>
  <c r="N10934" i="1"/>
  <c r="N10935" i="1"/>
  <c r="N10936" i="1"/>
  <c r="N10937" i="1"/>
  <c r="N10938" i="1"/>
  <c r="N10939" i="1"/>
  <c r="N10940" i="1"/>
  <c r="N10941" i="1"/>
  <c r="N10942" i="1"/>
  <c r="N10943" i="1"/>
  <c r="N10944" i="1"/>
  <c r="N10945" i="1"/>
  <c r="N10946" i="1"/>
  <c r="N10947" i="1"/>
  <c r="N10948" i="1"/>
  <c r="N10949" i="1"/>
  <c r="N10950" i="1"/>
  <c r="N10951" i="1"/>
  <c r="N10952" i="1"/>
  <c r="N10953" i="1"/>
  <c r="N10954" i="1"/>
  <c r="N10955" i="1"/>
  <c r="N10956" i="1"/>
  <c r="N10957" i="1"/>
  <c r="N10958" i="1"/>
  <c r="N10959" i="1"/>
  <c r="N10960" i="1"/>
  <c r="N10961" i="1"/>
  <c r="N10962" i="1"/>
  <c r="N10963" i="1"/>
  <c r="N10964" i="1"/>
  <c r="N10965" i="1"/>
  <c r="N10966" i="1"/>
  <c r="N10967" i="1"/>
  <c r="N10968" i="1"/>
  <c r="N10969" i="1"/>
  <c r="N10970" i="1"/>
  <c r="N10971" i="1"/>
  <c r="N10972" i="1"/>
  <c r="N10973" i="1"/>
  <c r="N10974" i="1"/>
  <c r="N10975" i="1"/>
  <c r="N10976" i="1"/>
  <c r="N10977" i="1"/>
  <c r="N10978" i="1"/>
  <c r="N10979" i="1"/>
  <c r="N10980" i="1"/>
  <c r="N10981" i="1"/>
  <c r="N10982" i="1"/>
  <c r="N10983" i="1"/>
  <c r="N10984" i="1"/>
  <c r="N10985" i="1"/>
  <c r="N10986" i="1"/>
  <c r="N10987" i="1"/>
  <c r="N10988" i="1"/>
  <c r="N10989" i="1"/>
  <c r="N10990" i="1"/>
  <c r="N10991" i="1"/>
  <c r="N10992" i="1"/>
  <c r="N10993" i="1"/>
  <c r="N10994" i="1"/>
  <c r="N10995" i="1"/>
  <c r="N10996" i="1"/>
  <c r="N10997" i="1"/>
  <c r="N10998" i="1"/>
  <c r="N10999" i="1"/>
  <c r="N11000" i="1"/>
  <c r="N11001" i="1"/>
  <c r="N11002" i="1"/>
  <c r="N11003" i="1"/>
  <c r="N11004" i="1"/>
  <c r="N11005" i="1"/>
  <c r="N11006" i="1"/>
  <c r="N11007" i="1"/>
  <c r="N11008" i="1"/>
  <c r="N11009" i="1"/>
  <c r="N11010" i="1"/>
  <c r="N11011" i="1"/>
  <c r="N11012" i="1"/>
  <c r="N11013" i="1"/>
  <c r="N11014" i="1"/>
  <c r="N11015" i="1"/>
  <c r="N11016" i="1"/>
  <c r="N11017" i="1"/>
  <c r="N11018" i="1"/>
  <c r="N11019" i="1"/>
  <c r="N11020" i="1"/>
  <c r="N11021" i="1"/>
  <c r="N11022" i="1"/>
  <c r="N11023" i="1"/>
  <c r="N11024" i="1"/>
  <c r="N11025" i="1"/>
  <c r="N11026" i="1"/>
  <c r="N11027" i="1"/>
  <c r="N11028" i="1"/>
  <c r="N11029" i="1"/>
  <c r="N11030" i="1"/>
  <c r="N11031" i="1"/>
  <c r="N11032" i="1"/>
  <c r="N11033" i="1"/>
  <c r="N11034" i="1"/>
  <c r="N11035" i="1"/>
  <c r="N11036" i="1"/>
  <c r="N11037" i="1"/>
  <c r="N11038" i="1"/>
  <c r="N11039" i="1"/>
  <c r="N11040" i="1"/>
  <c r="N11041" i="1"/>
  <c r="N11042" i="1"/>
  <c r="N11043" i="1"/>
  <c r="N11044" i="1"/>
  <c r="N11045" i="1"/>
  <c r="N11046" i="1"/>
  <c r="N11047" i="1"/>
  <c r="N11048" i="1"/>
  <c r="N11049" i="1"/>
  <c r="N11050" i="1"/>
  <c r="N11051" i="1"/>
  <c r="N11052" i="1"/>
  <c r="N11053" i="1"/>
  <c r="N11054" i="1"/>
  <c r="N11055" i="1"/>
  <c r="N11056" i="1"/>
  <c r="N11057" i="1"/>
  <c r="N11058" i="1"/>
  <c r="N11059" i="1"/>
  <c r="N11060" i="1"/>
  <c r="N11061" i="1"/>
  <c r="N11062" i="1"/>
  <c r="N11063" i="1"/>
  <c r="N11064" i="1"/>
  <c r="N11065" i="1"/>
  <c r="N11066" i="1"/>
  <c r="N11067" i="1"/>
  <c r="N11068" i="1"/>
  <c r="N11069" i="1"/>
  <c r="N11070" i="1"/>
  <c r="N11071" i="1"/>
  <c r="N11072" i="1"/>
  <c r="N11073" i="1"/>
  <c r="N11074" i="1"/>
  <c r="N11075" i="1"/>
  <c r="N11076" i="1"/>
  <c r="N11077" i="1"/>
  <c r="N11078" i="1"/>
  <c r="N11079" i="1"/>
  <c r="N11080" i="1"/>
  <c r="N11081" i="1"/>
  <c r="N11082" i="1"/>
  <c r="N11083" i="1"/>
  <c r="N11084" i="1"/>
  <c r="N11085" i="1"/>
  <c r="N11086" i="1"/>
  <c r="N11087" i="1"/>
  <c r="N11088" i="1"/>
  <c r="N11089" i="1"/>
  <c r="N11090" i="1"/>
  <c r="N11091" i="1"/>
  <c r="N11092" i="1"/>
  <c r="N11093" i="1"/>
  <c r="N11094" i="1"/>
  <c r="N11095" i="1"/>
  <c r="N11096" i="1"/>
  <c r="N11097" i="1"/>
  <c r="N11098" i="1"/>
  <c r="N11099" i="1"/>
  <c r="N11100" i="1"/>
  <c r="N11101" i="1"/>
  <c r="N11102" i="1"/>
  <c r="N11103" i="1"/>
  <c r="N11104" i="1"/>
  <c r="N11105" i="1"/>
  <c r="N11106" i="1"/>
  <c r="N11107" i="1"/>
  <c r="N11108" i="1"/>
  <c r="N11109" i="1"/>
  <c r="N11110" i="1"/>
  <c r="N11111" i="1"/>
  <c r="N11112" i="1"/>
  <c r="N11113" i="1"/>
  <c r="N11114" i="1"/>
  <c r="N11115" i="1"/>
  <c r="N11116" i="1"/>
  <c r="N11117" i="1"/>
  <c r="N11118" i="1"/>
  <c r="N11119" i="1"/>
  <c r="N11120" i="1"/>
  <c r="N11121" i="1"/>
  <c r="N11122" i="1"/>
  <c r="N11123" i="1"/>
  <c r="N11124" i="1"/>
  <c r="N11125" i="1"/>
  <c r="N11126" i="1"/>
  <c r="N11127" i="1"/>
  <c r="N11128" i="1"/>
  <c r="N11129" i="1"/>
  <c r="N11130" i="1"/>
  <c r="N11131" i="1"/>
  <c r="N11132" i="1"/>
  <c r="N11133" i="1"/>
  <c r="N11134" i="1"/>
  <c r="N11135" i="1"/>
  <c r="N11136" i="1"/>
  <c r="N11137" i="1"/>
  <c r="N11138" i="1"/>
  <c r="N11139" i="1"/>
  <c r="N11140" i="1"/>
  <c r="N11141" i="1"/>
  <c r="N11142" i="1"/>
  <c r="N11143" i="1"/>
  <c r="N11144" i="1"/>
  <c r="N11145" i="1"/>
  <c r="N11146" i="1"/>
  <c r="N11147" i="1"/>
  <c r="N11148" i="1"/>
  <c r="N11149" i="1"/>
  <c r="N11150" i="1"/>
  <c r="N11151" i="1"/>
  <c r="N11152" i="1"/>
  <c r="N11153" i="1"/>
  <c r="N11154" i="1"/>
  <c r="N11155" i="1"/>
  <c r="N11156" i="1"/>
  <c r="N11157" i="1"/>
  <c r="N11158" i="1"/>
  <c r="N11159" i="1"/>
  <c r="N11160" i="1"/>
  <c r="N11161" i="1"/>
  <c r="N11162" i="1"/>
  <c r="N11163" i="1"/>
  <c r="N11164" i="1"/>
  <c r="N11165" i="1"/>
  <c r="N11166" i="1"/>
  <c r="N11167" i="1"/>
  <c r="N11168" i="1"/>
  <c r="N11169" i="1"/>
  <c r="N11170" i="1"/>
  <c r="N11171" i="1"/>
  <c r="N11172" i="1"/>
  <c r="N11173" i="1"/>
  <c r="N11174" i="1"/>
  <c r="N11175" i="1"/>
  <c r="N11176" i="1"/>
  <c r="N11177" i="1"/>
  <c r="N11178" i="1"/>
  <c r="N11179" i="1"/>
  <c r="N11180" i="1"/>
  <c r="N11181" i="1"/>
  <c r="N11182" i="1"/>
  <c r="N11183" i="1"/>
  <c r="N11184" i="1"/>
  <c r="N11185" i="1"/>
  <c r="N11186" i="1"/>
  <c r="N11187" i="1"/>
  <c r="N11188" i="1"/>
  <c r="N11189" i="1"/>
  <c r="N11190" i="1"/>
  <c r="N11191" i="1"/>
  <c r="N11192" i="1"/>
  <c r="N11193" i="1"/>
  <c r="N11194" i="1"/>
  <c r="N11195" i="1"/>
  <c r="N11196" i="1"/>
  <c r="N11197" i="1"/>
  <c r="N11198" i="1"/>
  <c r="N11199" i="1"/>
  <c r="N11200" i="1"/>
  <c r="N11201" i="1"/>
  <c r="N11202" i="1"/>
  <c r="N11203" i="1"/>
  <c r="N11204" i="1"/>
  <c r="N11205" i="1"/>
  <c r="N11206" i="1"/>
  <c r="N11207" i="1"/>
  <c r="N11208" i="1"/>
  <c r="N11209" i="1"/>
  <c r="N11210" i="1"/>
  <c r="N11211" i="1"/>
  <c r="N11212" i="1"/>
  <c r="N11213" i="1"/>
  <c r="N11214" i="1"/>
  <c r="N11215" i="1"/>
  <c r="N11216" i="1"/>
  <c r="N11217" i="1"/>
  <c r="N11218" i="1"/>
  <c r="N11219" i="1"/>
  <c r="N11220" i="1"/>
  <c r="N11221" i="1"/>
  <c r="N11222" i="1"/>
  <c r="N11223" i="1"/>
  <c r="N11224" i="1"/>
  <c r="N11225" i="1"/>
  <c r="N11226" i="1"/>
  <c r="N11227" i="1"/>
  <c r="N11228" i="1"/>
  <c r="N11229" i="1"/>
  <c r="N11230" i="1"/>
  <c r="N11231" i="1"/>
  <c r="N11232" i="1"/>
  <c r="N11233" i="1"/>
  <c r="N11234" i="1"/>
  <c r="N11235" i="1"/>
  <c r="N11236" i="1"/>
  <c r="N11237" i="1"/>
  <c r="N11238" i="1"/>
  <c r="N11239" i="1"/>
  <c r="N11240" i="1"/>
  <c r="N11241" i="1"/>
  <c r="N11242" i="1"/>
  <c r="N11243" i="1"/>
  <c r="N11244" i="1"/>
  <c r="N11245" i="1"/>
  <c r="N11246" i="1"/>
  <c r="N11247" i="1"/>
  <c r="N11248" i="1"/>
  <c r="N11249" i="1"/>
  <c r="N11250" i="1"/>
  <c r="N11251" i="1"/>
  <c r="N11252" i="1"/>
  <c r="N11253" i="1"/>
  <c r="N11254" i="1"/>
  <c r="N11255" i="1"/>
  <c r="N11256" i="1"/>
  <c r="N11257" i="1"/>
  <c r="N11258" i="1"/>
  <c r="N11259" i="1"/>
  <c r="N11260" i="1"/>
  <c r="N11261" i="1"/>
  <c r="N11262" i="1"/>
  <c r="N11263" i="1"/>
  <c r="N11264" i="1"/>
  <c r="N11265" i="1"/>
  <c r="N11266" i="1"/>
  <c r="N11267" i="1"/>
  <c r="N11268" i="1"/>
  <c r="N11269" i="1"/>
  <c r="N11270" i="1"/>
  <c r="N11271" i="1"/>
  <c r="N11272" i="1"/>
  <c r="N11273" i="1"/>
  <c r="N11274" i="1"/>
  <c r="N11275" i="1"/>
  <c r="N11276" i="1"/>
  <c r="N11277" i="1"/>
  <c r="N11278" i="1"/>
  <c r="N11279" i="1"/>
  <c r="N11280" i="1"/>
  <c r="N11281" i="1"/>
  <c r="N11282" i="1"/>
  <c r="N11283" i="1"/>
  <c r="N11284" i="1"/>
  <c r="N11285" i="1"/>
  <c r="N11286" i="1"/>
  <c r="N11287" i="1"/>
  <c r="N11288" i="1"/>
  <c r="N11289" i="1"/>
  <c r="N11290" i="1"/>
  <c r="N11291" i="1"/>
  <c r="N11292" i="1"/>
  <c r="N11293" i="1"/>
  <c r="N11294" i="1"/>
  <c r="N11295" i="1"/>
  <c r="N11296" i="1"/>
  <c r="N11297" i="1"/>
  <c r="N11298" i="1"/>
  <c r="N11299" i="1"/>
  <c r="N11300" i="1"/>
  <c r="N11301" i="1"/>
  <c r="N11302" i="1"/>
  <c r="N11303" i="1"/>
  <c r="N11304" i="1"/>
  <c r="N11305" i="1"/>
  <c r="N11306" i="1"/>
  <c r="N11307" i="1"/>
  <c r="N11308" i="1"/>
  <c r="N11309" i="1"/>
  <c r="N11310" i="1"/>
  <c r="N11311" i="1"/>
  <c r="N11312" i="1"/>
  <c r="N11313" i="1"/>
  <c r="N11314" i="1"/>
  <c r="N11315" i="1"/>
  <c r="N11316" i="1"/>
  <c r="N11317" i="1"/>
  <c r="N11318" i="1"/>
  <c r="N11319" i="1"/>
  <c r="N11320" i="1"/>
  <c r="N11321" i="1"/>
  <c r="N11322" i="1"/>
  <c r="N11323" i="1"/>
  <c r="N11324" i="1"/>
  <c r="N11325" i="1"/>
  <c r="N11326" i="1"/>
  <c r="N11327" i="1"/>
  <c r="N11328" i="1"/>
  <c r="N11329" i="1"/>
  <c r="N11330" i="1"/>
  <c r="N11331" i="1"/>
  <c r="N11332" i="1"/>
  <c r="N11333" i="1"/>
  <c r="N11334" i="1"/>
  <c r="N11335" i="1"/>
  <c r="N11336" i="1"/>
  <c r="N11337" i="1"/>
  <c r="N11338" i="1"/>
  <c r="N11339" i="1"/>
  <c r="N11340" i="1"/>
  <c r="N11341" i="1"/>
  <c r="N11342" i="1"/>
  <c r="N11343" i="1"/>
  <c r="N11344" i="1"/>
  <c r="N11345" i="1"/>
  <c r="N11346" i="1"/>
  <c r="N11347" i="1"/>
  <c r="N11348" i="1"/>
  <c r="N11349" i="1"/>
  <c r="N11350" i="1"/>
  <c r="N11351" i="1"/>
  <c r="N11352" i="1"/>
  <c r="N11353" i="1"/>
  <c r="N11354" i="1"/>
  <c r="N11355" i="1"/>
  <c r="N11356" i="1"/>
  <c r="N11357" i="1"/>
  <c r="N11358" i="1"/>
  <c r="N11359" i="1"/>
  <c r="N11360" i="1"/>
  <c r="N11361" i="1"/>
  <c r="N11362" i="1"/>
  <c r="N11363" i="1"/>
  <c r="N11364" i="1"/>
  <c r="N11365" i="1"/>
  <c r="N11366" i="1"/>
  <c r="N11367" i="1"/>
  <c r="N11368" i="1"/>
  <c r="N11369" i="1"/>
  <c r="N11370" i="1"/>
  <c r="N11371" i="1"/>
  <c r="N11372" i="1"/>
  <c r="N11373" i="1"/>
  <c r="N11374" i="1"/>
  <c r="N11375" i="1"/>
  <c r="N11376" i="1"/>
  <c r="N11377" i="1"/>
  <c r="N11378" i="1"/>
  <c r="N11379" i="1"/>
  <c r="N11380" i="1"/>
  <c r="N11381" i="1"/>
  <c r="N11382" i="1"/>
  <c r="N11383" i="1"/>
  <c r="N11384" i="1"/>
  <c r="N11385" i="1"/>
  <c r="N11386" i="1"/>
  <c r="N11387" i="1"/>
  <c r="N11388" i="1"/>
  <c r="N11389" i="1"/>
  <c r="N11390" i="1"/>
  <c r="N11391" i="1"/>
  <c r="N11392" i="1"/>
  <c r="N11393" i="1"/>
  <c r="N11394" i="1"/>
  <c r="N11395" i="1"/>
  <c r="N11396" i="1"/>
  <c r="N11397" i="1"/>
  <c r="N11398" i="1"/>
  <c r="N11399" i="1"/>
  <c r="N11400" i="1"/>
  <c r="N11401" i="1"/>
  <c r="N11402" i="1"/>
  <c r="N11403" i="1"/>
  <c r="N11404" i="1"/>
  <c r="N11405" i="1"/>
  <c r="N11406" i="1"/>
  <c r="N11407" i="1"/>
  <c r="N11408" i="1"/>
  <c r="N11409" i="1"/>
  <c r="N11410" i="1"/>
  <c r="N11411" i="1"/>
  <c r="N11412" i="1"/>
  <c r="N11413" i="1"/>
  <c r="N11414" i="1"/>
  <c r="N11415" i="1"/>
  <c r="N11416" i="1"/>
  <c r="N11417" i="1"/>
  <c r="N11418" i="1"/>
  <c r="N11419" i="1"/>
  <c r="N11420" i="1"/>
  <c r="N11421" i="1"/>
  <c r="N11422" i="1"/>
  <c r="N11423" i="1"/>
  <c r="N11424" i="1"/>
  <c r="N11425" i="1"/>
  <c r="N11426" i="1"/>
  <c r="N11427" i="1"/>
  <c r="N11428" i="1"/>
  <c r="N11429" i="1"/>
  <c r="N11430" i="1"/>
  <c r="N11431" i="1"/>
  <c r="N11432" i="1"/>
  <c r="N11433" i="1"/>
  <c r="N11434" i="1"/>
  <c r="N11435" i="1"/>
  <c r="N11436" i="1"/>
  <c r="N11437" i="1"/>
  <c r="N11438" i="1"/>
  <c r="N11439" i="1"/>
  <c r="N11440" i="1"/>
  <c r="N11441" i="1"/>
  <c r="N11442" i="1"/>
  <c r="N11443" i="1"/>
  <c r="N11444" i="1"/>
  <c r="N11445" i="1"/>
  <c r="N11446" i="1"/>
  <c r="N11447" i="1"/>
  <c r="N11448" i="1"/>
  <c r="N11449" i="1"/>
  <c r="N11450" i="1"/>
  <c r="N11451" i="1"/>
  <c r="N11452" i="1"/>
  <c r="N11453" i="1"/>
  <c r="N11454" i="1"/>
  <c r="N11455" i="1"/>
  <c r="N11456" i="1"/>
  <c r="N11457" i="1"/>
  <c r="N11458" i="1"/>
  <c r="N11459" i="1"/>
  <c r="N11460" i="1"/>
  <c r="N11461" i="1"/>
  <c r="N11462" i="1"/>
  <c r="N11463" i="1"/>
  <c r="N11464" i="1"/>
  <c r="N11465" i="1"/>
  <c r="N11466" i="1"/>
  <c r="N11467" i="1"/>
  <c r="N11468" i="1"/>
  <c r="N11469" i="1"/>
  <c r="N11470" i="1"/>
  <c r="N11471" i="1"/>
  <c r="N11472" i="1"/>
  <c r="N11473" i="1"/>
  <c r="N11474" i="1"/>
  <c r="N11475" i="1"/>
  <c r="N11476" i="1"/>
  <c r="N11477" i="1"/>
  <c r="N11478" i="1"/>
  <c r="N11479" i="1"/>
  <c r="N11480" i="1"/>
  <c r="N11481" i="1"/>
  <c r="N11482" i="1"/>
  <c r="N11483" i="1"/>
  <c r="N11484" i="1"/>
  <c r="N11485" i="1"/>
  <c r="N11486" i="1"/>
  <c r="N11487" i="1"/>
  <c r="N11488" i="1"/>
  <c r="N11489" i="1"/>
  <c r="N11490" i="1"/>
  <c r="N11491" i="1"/>
  <c r="N11492" i="1"/>
  <c r="N11493" i="1"/>
  <c r="N11494" i="1"/>
  <c r="N11495" i="1"/>
  <c r="N11496" i="1"/>
  <c r="N11497" i="1"/>
  <c r="N11498" i="1"/>
  <c r="N11499" i="1"/>
  <c r="N11500" i="1"/>
  <c r="N11501" i="1"/>
  <c r="N11502" i="1"/>
  <c r="N11503" i="1"/>
  <c r="N11504" i="1"/>
  <c r="N11505" i="1"/>
  <c r="N11506" i="1"/>
  <c r="N11507" i="1"/>
  <c r="N11508" i="1"/>
  <c r="N11509" i="1"/>
  <c r="N11510" i="1"/>
  <c r="N11511" i="1"/>
  <c r="N11512" i="1"/>
  <c r="N11513" i="1"/>
  <c r="N11514" i="1"/>
  <c r="N11515" i="1"/>
  <c r="N11516" i="1"/>
  <c r="N11517" i="1"/>
  <c r="N11518" i="1"/>
  <c r="N11519" i="1"/>
  <c r="N11520" i="1"/>
  <c r="N11521" i="1"/>
  <c r="N11522" i="1"/>
  <c r="N11523" i="1"/>
  <c r="N11524" i="1"/>
  <c r="N11525" i="1"/>
  <c r="N11526" i="1"/>
  <c r="N11527" i="1"/>
  <c r="N11528" i="1"/>
  <c r="N11529" i="1"/>
  <c r="N11530" i="1"/>
  <c r="N11531" i="1"/>
  <c r="N11532" i="1"/>
  <c r="N11533" i="1"/>
  <c r="N11534" i="1"/>
  <c r="N11535" i="1"/>
  <c r="N11536" i="1"/>
  <c r="N11537" i="1"/>
  <c r="N11538" i="1"/>
  <c r="N11539" i="1"/>
  <c r="N11540" i="1"/>
  <c r="N11541" i="1"/>
  <c r="N11542" i="1"/>
  <c r="N11543" i="1"/>
  <c r="N11544" i="1"/>
  <c r="N11545" i="1"/>
  <c r="N11546" i="1"/>
  <c r="N11547" i="1"/>
  <c r="N11548" i="1"/>
  <c r="N11549" i="1"/>
  <c r="N11550" i="1"/>
  <c r="N11551" i="1"/>
  <c r="N11552" i="1"/>
  <c r="N11553" i="1"/>
  <c r="N11554" i="1"/>
  <c r="N11555" i="1"/>
  <c r="N11556" i="1"/>
  <c r="N11557" i="1"/>
  <c r="N11558" i="1"/>
  <c r="N11559" i="1"/>
  <c r="N11560" i="1"/>
  <c r="N11561" i="1"/>
  <c r="N11562" i="1"/>
  <c r="N11563" i="1"/>
  <c r="N11564" i="1"/>
  <c r="N11565" i="1"/>
  <c r="N11566" i="1"/>
  <c r="N11567" i="1"/>
  <c r="N11568" i="1"/>
  <c r="N11569" i="1"/>
  <c r="N11570" i="1"/>
  <c r="N11571" i="1"/>
  <c r="N11572" i="1"/>
  <c r="N11573" i="1"/>
  <c r="N11574" i="1"/>
  <c r="N11575" i="1"/>
  <c r="N11576" i="1"/>
  <c r="N11577" i="1"/>
  <c r="N11578" i="1"/>
  <c r="N11579" i="1"/>
  <c r="N11580" i="1"/>
  <c r="N11581" i="1"/>
  <c r="N11582" i="1"/>
  <c r="N11583" i="1"/>
  <c r="N11584" i="1"/>
  <c r="N11585" i="1"/>
  <c r="N11586" i="1"/>
  <c r="N11587" i="1"/>
  <c r="N11588" i="1"/>
  <c r="N11589" i="1"/>
  <c r="N11590" i="1"/>
  <c r="N11591" i="1"/>
  <c r="N11592" i="1"/>
  <c r="N11593" i="1"/>
  <c r="N11594" i="1"/>
  <c r="N11595" i="1"/>
  <c r="N11596" i="1"/>
  <c r="N11597" i="1"/>
  <c r="N11598" i="1"/>
  <c r="N11599" i="1"/>
  <c r="N11600" i="1"/>
  <c r="N11601" i="1"/>
  <c r="N11602" i="1"/>
  <c r="N11603" i="1"/>
  <c r="N11604" i="1"/>
  <c r="N11605" i="1"/>
  <c r="N11606" i="1"/>
  <c r="N11607" i="1"/>
  <c r="N11608" i="1"/>
  <c r="N11609" i="1"/>
  <c r="N11610" i="1"/>
  <c r="N11611" i="1"/>
  <c r="N11612" i="1"/>
  <c r="N11613" i="1"/>
  <c r="N11614" i="1"/>
  <c r="N11615" i="1"/>
  <c r="N11616" i="1"/>
  <c r="N11617" i="1"/>
  <c r="N11618" i="1"/>
  <c r="N11619" i="1"/>
  <c r="N11620" i="1"/>
  <c r="N11621" i="1"/>
  <c r="N11622" i="1"/>
  <c r="N11623" i="1"/>
  <c r="N11624" i="1"/>
  <c r="N11625" i="1"/>
  <c r="N11626" i="1"/>
  <c r="N11627" i="1"/>
  <c r="N11628" i="1"/>
  <c r="N11629" i="1"/>
  <c r="N11630" i="1"/>
  <c r="N11631" i="1"/>
  <c r="N11632" i="1"/>
  <c r="N11633" i="1"/>
  <c r="N11634" i="1"/>
  <c r="N11635" i="1"/>
  <c r="N11636" i="1"/>
  <c r="N11637" i="1"/>
  <c r="N11638" i="1"/>
  <c r="N11639" i="1"/>
  <c r="N11640" i="1"/>
  <c r="N11641" i="1"/>
  <c r="N11642" i="1"/>
  <c r="N11643" i="1"/>
  <c r="N11644" i="1"/>
  <c r="N11645" i="1"/>
  <c r="N11646" i="1"/>
  <c r="N11647" i="1"/>
  <c r="N11648" i="1"/>
  <c r="N11649" i="1"/>
  <c r="N11650" i="1"/>
  <c r="N11651" i="1"/>
  <c r="N11652" i="1"/>
  <c r="N11653" i="1"/>
  <c r="N11654" i="1"/>
  <c r="N11655" i="1"/>
  <c r="N11656" i="1"/>
  <c r="N11657" i="1"/>
  <c r="N11658" i="1"/>
  <c r="N11659" i="1"/>
  <c r="N11660" i="1"/>
  <c r="N11661" i="1"/>
  <c r="N11662" i="1"/>
  <c r="N11663" i="1"/>
  <c r="N11664" i="1"/>
  <c r="N11665" i="1"/>
  <c r="N11666" i="1"/>
  <c r="N11667" i="1"/>
  <c r="N11668" i="1"/>
  <c r="N11669" i="1"/>
  <c r="N11670" i="1"/>
  <c r="N11671" i="1"/>
  <c r="N11672" i="1"/>
  <c r="N11673" i="1"/>
  <c r="N11674" i="1"/>
  <c r="N11675" i="1"/>
  <c r="N11676" i="1"/>
  <c r="N11677" i="1"/>
  <c r="N11678" i="1"/>
  <c r="N11679" i="1"/>
  <c r="N11680" i="1"/>
  <c r="N11681" i="1"/>
  <c r="N11682" i="1"/>
  <c r="N11683" i="1"/>
  <c r="N11684" i="1"/>
  <c r="N11685" i="1"/>
  <c r="N11686" i="1"/>
  <c r="N11687" i="1"/>
  <c r="N11688" i="1"/>
  <c r="N11689" i="1"/>
  <c r="N11690" i="1"/>
  <c r="N11691" i="1"/>
  <c r="N11692" i="1"/>
  <c r="N11693" i="1"/>
  <c r="N11694" i="1"/>
  <c r="N11695" i="1"/>
  <c r="N11696" i="1"/>
  <c r="N11697" i="1"/>
  <c r="N11698" i="1"/>
  <c r="N11699" i="1"/>
  <c r="N11700" i="1"/>
  <c r="N11701" i="1"/>
  <c r="N11702" i="1"/>
  <c r="N11703" i="1"/>
  <c r="N11704" i="1"/>
  <c r="N11705" i="1"/>
  <c r="N11706" i="1"/>
  <c r="N11707" i="1"/>
  <c r="N11708" i="1"/>
  <c r="N11709" i="1"/>
  <c r="N11710" i="1"/>
  <c r="N11711" i="1"/>
  <c r="N11712" i="1"/>
  <c r="N11713" i="1"/>
  <c r="N11714" i="1"/>
  <c r="N11715" i="1"/>
  <c r="N11716" i="1"/>
  <c r="N11717" i="1"/>
  <c r="N11718" i="1"/>
  <c r="N11719" i="1"/>
  <c r="N11720" i="1"/>
  <c r="N11721" i="1"/>
  <c r="N11722" i="1"/>
  <c r="N11723" i="1"/>
  <c r="N11724" i="1"/>
  <c r="N11725" i="1"/>
  <c r="N11726" i="1"/>
  <c r="N11727" i="1"/>
  <c r="N11728" i="1"/>
  <c r="N11729" i="1"/>
  <c r="N11730" i="1"/>
  <c r="N11731" i="1"/>
  <c r="N11732" i="1"/>
  <c r="N11733" i="1"/>
  <c r="N11734" i="1"/>
  <c r="N11735" i="1"/>
  <c r="N11736" i="1"/>
  <c r="N11737" i="1"/>
  <c r="N11738" i="1"/>
  <c r="N11739" i="1"/>
  <c r="N11740" i="1"/>
  <c r="N11741" i="1"/>
  <c r="N11742" i="1"/>
  <c r="N11743" i="1"/>
  <c r="N11744" i="1"/>
  <c r="N11745" i="1"/>
  <c r="N11746" i="1"/>
  <c r="N11747" i="1"/>
  <c r="N11748" i="1"/>
  <c r="N11749" i="1"/>
  <c r="N11750" i="1"/>
  <c r="N11751" i="1"/>
  <c r="N11752" i="1"/>
  <c r="N11753" i="1"/>
  <c r="N11754" i="1"/>
  <c r="N11755" i="1"/>
  <c r="N11756" i="1"/>
  <c r="N11757" i="1"/>
  <c r="N11758" i="1"/>
  <c r="N11759" i="1"/>
  <c r="N11760" i="1"/>
  <c r="N11761" i="1"/>
  <c r="N11762" i="1"/>
  <c r="N11763" i="1"/>
  <c r="N11764" i="1"/>
  <c r="N11765" i="1"/>
  <c r="N11766" i="1"/>
  <c r="N11767" i="1"/>
  <c r="N11768" i="1"/>
  <c r="N11769" i="1"/>
  <c r="N11770" i="1"/>
  <c r="N11771" i="1"/>
  <c r="N11772" i="1"/>
  <c r="N11773" i="1"/>
  <c r="N11774" i="1"/>
  <c r="N11775" i="1"/>
  <c r="N11776" i="1"/>
  <c r="N11777" i="1"/>
  <c r="N11778" i="1"/>
  <c r="N11779" i="1"/>
  <c r="N11780" i="1"/>
  <c r="N11781" i="1"/>
  <c r="N11782" i="1"/>
  <c r="N11783" i="1"/>
  <c r="N11784" i="1"/>
  <c r="N11785" i="1"/>
  <c r="N11786" i="1"/>
  <c r="N11787" i="1"/>
  <c r="N11788" i="1"/>
  <c r="N11789" i="1"/>
  <c r="N11790" i="1"/>
  <c r="N11791" i="1"/>
  <c r="N11792" i="1"/>
  <c r="N11793" i="1"/>
  <c r="N11794" i="1"/>
  <c r="N11795" i="1"/>
  <c r="N11796" i="1"/>
  <c r="N11797" i="1"/>
  <c r="N11798" i="1"/>
  <c r="N11799" i="1"/>
  <c r="N11800" i="1"/>
  <c r="N11801" i="1"/>
  <c r="N11802" i="1"/>
  <c r="N11803" i="1"/>
  <c r="N11804" i="1"/>
  <c r="N11805" i="1"/>
  <c r="N11806" i="1"/>
  <c r="N11807" i="1"/>
  <c r="N11808" i="1"/>
  <c r="N11809" i="1"/>
  <c r="N11810" i="1"/>
  <c r="N11811" i="1"/>
  <c r="N11812" i="1"/>
  <c r="N11813" i="1"/>
  <c r="N11814" i="1"/>
  <c r="N11815" i="1"/>
  <c r="N11816" i="1"/>
  <c r="N11817" i="1"/>
  <c r="N11818" i="1"/>
  <c r="N11819" i="1"/>
  <c r="N11820" i="1"/>
  <c r="N11821" i="1"/>
  <c r="N11822" i="1"/>
  <c r="N11823" i="1"/>
  <c r="N11824" i="1"/>
  <c r="N11825" i="1"/>
  <c r="N11826" i="1"/>
  <c r="N11827" i="1"/>
  <c r="N11828" i="1"/>
  <c r="N11829" i="1"/>
  <c r="N11830" i="1"/>
  <c r="N11831" i="1"/>
  <c r="N11832" i="1"/>
  <c r="N11833" i="1"/>
  <c r="N11834" i="1"/>
  <c r="N11835" i="1"/>
  <c r="N11836" i="1"/>
  <c r="N11837" i="1"/>
  <c r="N11838" i="1"/>
  <c r="N11839" i="1"/>
  <c r="N11840" i="1"/>
  <c r="N11841" i="1"/>
  <c r="N11842" i="1"/>
  <c r="N11843" i="1"/>
  <c r="N11844" i="1"/>
  <c r="N11845" i="1"/>
  <c r="N11846" i="1"/>
  <c r="N11847" i="1"/>
  <c r="N11848" i="1"/>
  <c r="N11849" i="1"/>
  <c r="N11850" i="1"/>
  <c r="N11851" i="1"/>
  <c r="N11852" i="1"/>
  <c r="N11853" i="1"/>
  <c r="N11854" i="1"/>
  <c r="N11855" i="1"/>
  <c r="N11856" i="1"/>
  <c r="N11857" i="1"/>
  <c r="N11858" i="1"/>
  <c r="N11859" i="1"/>
  <c r="N11860" i="1"/>
  <c r="N11861" i="1"/>
  <c r="N11862" i="1"/>
  <c r="N11863" i="1"/>
  <c r="N11864" i="1"/>
  <c r="N11865" i="1"/>
  <c r="N11866" i="1"/>
  <c r="N11867" i="1"/>
  <c r="N11868" i="1"/>
  <c r="N11869" i="1"/>
  <c r="N11870" i="1"/>
  <c r="N11871" i="1"/>
  <c r="N11872" i="1"/>
  <c r="N11873" i="1"/>
  <c r="N11874" i="1"/>
  <c r="N11875" i="1"/>
  <c r="N11876" i="1"/>
  <c r="N11877" i="1"/>
  <c r="N11878" i="1"/>
  <c r="N11879" i="1"/>
  <c r="N11880" i="1"/>
  <c r="N11881" i="1"/>
  <c r="N11882" i="1"/>
  <c r="N11883" i="1"/>
  <c r="N11884" i="1"/>
  <c r="N11885" i="1"/>
  <c r="N11886" i="1"/>
  <c r="N11887" i="1"/>
  <c r="N11888" i="1"/>
  <c r="N11889" i="1"/>
  <c r="N11890" i="1"/>
  <c r="N11891" i="1"/>
  <c r="N11892" i="1"/>
  <c r="N11893" i="1"/>
  <c r="N11894" i="1"/>
  <c r="N11895" i="1"/>
  <c r="N11896" i="1"/>
  <c r="N11897" i="1"/>
  <c r="N11898" i="1"/>
  <c r="N11899" i="1"/>
  <c r="N11900" i="1"/>
  <c r="N11901" i="1"/>
  <c r="N11902" i="1"/>
  <c r="N11903" i="1"/>
  <c r="N11904" i="1"/>
  <c r="N11905" i="1"/>
  <c r="N11906" i="1"/>
  <c r="N11907" i="1"/>
  <c r="N11908" i="1"/>
  <c r="N11909" i="1"/>
  <c r="N11910" i="1"/>
  <c r="N11911" i="1"/>
  <c r="N11912" i="1"/>
  <c r="N11913" i="1"/>
  <c r="N11914" i="1"/>
  <c r="N11915" i="1"/>
  <c r="N11916" i="1"/>
  <c r="N11917" i="1"/>
  <c r="N11918" i="1"/>
  <c r="N11919" i="1"/>
  <c r="N11920" i="1"/>
  <c r="N11921" i="1"/>
  <c r="N11922" i="1"/>
  <c r="N11923" i="1"/>
  <c r="N11924" i="1"/>
  <c r="N11925" i="1"/>
  <c r="N11926" i="1"/>
  <c r="N11927" i="1"/>
  <c r="N11928" i="1"/>
  <c r="N11929" i="1"/>
  <c r="N11930" i="1"/>
  <c r="N11931" i="1"/>
  <c r="N11932" i="1"/>
  <c r="N11933" i="1"/>
  <c r="N11934" i="1"/>
  <c r="N11935" i="1"/>
  <c r="N11936" i="1"/>
  <c r="N11937" i="1"/>
  <c r="N11938" i="1"/>
  <c r="N11939" i="1"/>
  <c r="N11940" i="1"/>
  <c r="N11941" i="1"/>
  <c r="N11942" i="1"/>
  <c r="N11943" i="1"/>
  <c r="N11944" i="1"/>
  <c r="N11945" i="1"/>
  <c r="N11946" i="1"/>
  <c r="N11947" i="1"/>
  <c r="N11948" i="1"/>
  <c r="N11949" i="1"/>
  <c r="N11950" i="1"/>
  <c r="N11951" i="1"/>
  <c r="N11952" i="1"/>
  <c r="N11953" i="1"/>
  <c r="N11954" i="1"/>
  <c r="N11955" i="1"/>
  <c r="N11956" i="1"/>
  <c r="N11957" i="1"/>
  <c r="N11958" i="1"/>
  <c r="N11959" i="1"/>
  <c r="N11960" i="1"/>
  <c r="N11961" i="1"/>
  <c r="N11962" i="1"/>
  <c r="N11963" i="1"/>
  <c r="N11964" i="1"/>
  <c r="N11965" i="1"/>
  <c r="N11966" i="1"/>
  <c r="N11967" i="1"/>
  <c r="N11968" i="1"/>
  <c r="N11969" i="1"/>
  <c r="N11970" i="1"/>
  <c r="N11971" i="1"/>
  <c r="N11972" i="1"/>
  <c r="N11973" i="1"/>
  <c r="N11974" i="1"/>
  <c r="N11975" i="1"/>
  <c r="N11976" i="1"/>
  <c r="N11977" i="1"/>
  <c r="N11978" i="1"/>
  <c r="N11979" i="1"/>
  <c r="N11980" i="1"/>
  <c r="N11981" i="1"/>
  <c r="N11982" i="1"/>
  <c r="N11983" i="1"/>
  <c r="N11984" i="1"/>
  <c r="N11985" i="1"/>
  <c r="N11986" i="1"/>
  <c r="N11987" i="1"/>
  <c r="N11988" i="1"/>
  <c r="N11989" i="1"/>
  <c r="N11990" i="1"/>
  <c r="N11991" i="1"/>
  <c r="N11992" i="1"/>
  <c r="N11993" i="1"/>
  <c r="N11994" i="1"/>
  <c r="N11995" i="1"/>
  <c r="N11996" i="1"/>
  <c r="N11997" i="1"/>
  <c r="N11998" i="1"/>
  <c r="N11999" i="1"/>
  <c r="N12000" i="1"/>
  <c r="N12001" i="1"/>
  <c r="N12002" i="1"/>
  <c r="N12003" i="1"/>
  <c r="N12004" i="1"/>
  <c r="N12005" i="1"/>
  <c r="N12006" i="1"/>
  <c r="N12007" i="1"/>
  <c r="N12008" i="1"/>
  <c r="N12009" i="1"/>
  <c r="N12010" i="1"/>
  <c r="N12011" i="1"/>
  <c r="N12012" i="1"/>
  <c r="N12013" i="1"/>
  <c r="N12014" i="1"/>
  <c r="N12015" i="1"/>
  <c r="N12016" i="1"/>
  <c r="N12017" i="1"/>
  <c r="N12018" i="1"/>
  <c r="N12019" i="1"/>
  <c r="N12020" i="1"/>
  <c r="N12021" i="1"/>
  <c r="N12022" i="1"/>
  <c r="N12023" i="1"/>
  <c r="N12024" i="1"/>
  <c r="N12025" i="1"/>
  <c r="N12026" i="1"/>
  <c r="N12027" i="1"/>
  <c r="N12028" i="1"/>
  <c r="N12029" i="1"/>
  <c r="N12030" i="1"/>
  <c r="N12031" i="1"/>
  <c r="N12032" i="1"/>
  <c r="N12033" i="1"/>
  <c r="N12034" i="1"/>
  <c r="N12035" i="1"/>
  <c r="N12036" i="1"/>
  <c r="N12037" i="1"/>
  <c r="N12038" i="1"/>
  <c r="N12039" i="1"/>
  <c r="N12040" i="1"/>
  <c r="N12041" i="1"/>
  <c r="N12042" i="1"/>
  <c r="N12043" i="1"/>
  <c r="N12044" i="1"/>
  <c r="N12045" i="1"/>
  <c r="N12046" i="1"/>
  <c r="N12047" i="1"/>
  <c r="N12048" i="1"/>
  <c r="N12049" i="1"/>
  <c r="N12050" i="1"/>
  <c r="N12051" i="1"/>
  <c r="N12052" i="1"/>
  <c r="N12053" i="1"/>
  <c r="N12054" i="1"/>
  <c r="N12055" i="1"/>
  <c r="N12056" i="1"/>
  <c r="N12057" i="1"/>
  <c r="N12058" i="1"/>
  <c r="N12059" i="1"/>
  <c r="N12060" i="1"/>
  <c r="N12061" i="1"/>
  <c r="N12062" i="1"/>
  <c r="N12063" i="1"/>
  <c r="N12064" i="1"/>
  <c r="N12065" i="1"/>
  <c r="N12066" i="1"/>
  <c r="N12067" i="1"/>
  <c r="N12068" i="1"/>
  <c r="N12069" i="1"/>
  <c r="N12070" i="1"/>
  <c r="N12071" i="1"/>
  <c r="N12072" i="1"/>
  <c r="N12073" i="1"/>
  <c r="N12074" i="1"/>
  <c r="N12075" i="1"/>
  <c r="N12076" i="1"/>
  <c r="N12077" i="1"/>
  <c r="N12078" i="1"/>
  <c r="N12079" i="1"/>
  <c r="N12080" i="1"/>
  <c r="N12081" i="1"/>
  <c r="N12082" i="1"/>
  <c r="N12083" i="1"/>
  <c r="N12084" i="1"/>
  <c r="N12085" i="1"/>
  <c r="N12086" i="1"/>
  <c r="N12087" i="1"/>
  <c r="N12088" i="1"/>
  <c r="N12089" i="1"/>
  <c r="N12090" i="1"/>
  <c r="N12091" i="1"/>
  <c r="N12092" i="1"/>
  <c r="N12093" i="1"/>
  <c r="N12094" i="1"/>
  <c r="N12095" i="1"/>
  <c r="N12096" i="1"/>
  <c r="N12097" i="1"/>
  <c r="N12098" i="1"/>
  <c r="N12099" i="1"/>
  <c r="N12100" i="1"/>
  <c r="N12101" i="1"/>
  <c r="N12102" i="1"/>
  <c r="N12103" i="1"/>
  <c r="N12104" i="1"/>
  <c r="N12105" i="1"/>
  <c r="N12106" i="1"/>
  <c r="N12107" i="1"/>
  <c r="N12108" i="1"/>
  <c r="N12109" i="1"/>
  <c r="N12110" i="1"/>
  <c r="N12111" i="1"/>
  <c r="N12112" i="1"/>
  <c r="N12113" i="1"/>
  <c r="N12114" i="1"/>
  <c r="N12115" i="1"/>
  <c r="N12116" i="1"/>
  <c r="N12117" i="1"/>
  <c r="N12118" i="1"/>
  <c r="N12119" i="1"/>
  <c r="N12120" i="1"/>
  <c r="N12121" i="1"/>
  <c r="N12122" i="1"/>
  <c r="N12123" i="1"/>
  <c r="N12124" i="1"/>
  <c r="N12125" i="1"/>
  <c r="N12126" i="1"/>
  <c r="N12127" i="1"/>
  <c r="N12128" i="1"/>
  <c r="N12129" i="1"/>
  <c r="N12130" i="1"/>
  <c r="N12131" i="1"/>
  <c r="N12132" i="1"/>
  <c r="N12133" i="1"/>
  <c r="N12134" i="1"/>
  <c r="N12135" i="1"/>
  <c r="N12136" i="1"/>
  <c r="N12137" i="1"/>
  <c r="N12138" i="1"/>
  <c r="N12139" i="1"/>
  <c r="N12140" i="1"/>
  <c r="N12141" i="1"/>
  <c r="N12142" i="1"/>
  <c r="N12143" i="1"/>
  <c r="N12144" i="1"/>
  <c r="N12145" i="1"/>
  <c r="N12146" i="1"/>
  <c r="N12147" i="1"/>
  <c r="N12148" i="1"/>
  <c r="N12149" i="1"/>
  <c r="N12150" i="1"/>
  <c r="N12151" i="1"/>
  <c r="N12152" i="1"/>
  <c r="N12153" i="1"/>
  <c r="N12154" i="1"/>
  <c r="N12155" i="1"/>
  <c r="N12156" i="1"/>
  <c r="N12157" i="1"/>
  <c r="N12158" i="1"/>
  <c r="N12159" i="1"/>
  <c r="N12160" i="1"/>
  <c r="N12161" i="1"/>
  <c r="N12162" i="1"/>
  <c r="N12163" i="1"/>
  <c r="N12164" i="1"/>
  <c r="N12165" i="1"/>
  <c r="N12166" i="1"/>
  <c r="N12167" i="1"/>
  <c r="N12168" i="1"/>
  <c r="N12169" i="1"/>
  <c r="N12170" i="1"/>
  <c r="N12171" i="1"/>
  <c r="N12172" i="1"/>
  <c r="N12173" i="1"/>
  <c r="N12174" i="1"/>
  <c r="N12175" i="1"/>
  <c r="N12176" i="1"/>
  <c r="N12177" i="1"/>
  <c r="N12178" i="1"/>
  <c r="N12179" i="1"/>
  <c r="N12180" i="1"/>
  <c r="N12181" i="1"/>
  <c r="N12182" i="1"/>
  <c r="N12183" i="1"/>
  <c r="N12184" i="1"/>
  <c r="N12185" i="1"/>
  <c r="N12186" i="1"/>
  <c r="N12187" i="1"/>
  <c r="N12188" i="1"/>
  <c r="N12189" i="1"/>
  <c r="N12190" i="1"/>
  <c r="N12191" i="1"/>
  <c r="N12192" i="1"/>
  <c r="N12193" i="1"/>
  <c r="N12194" i="1"/>
  <c r="N12195" i="1"/>
  <c r="N12196" i="1"/>
  <c r="N12197" i="1"/>
  <c r="N12198" i="1"/>
  <c r="N12199" i="1"/>
  <c r="N12200" i="1"/>
  <c r="N12201" i="1"/>
  <c r="N12202" i="1"/>
  <c r="N12203" i="1"/>
  <c r="N12204" i="1"/>
  <c r="N12205" i="1"/>
  <c r="N12206" i="1"/>
  <c r="N12207" i="1"/>
  <c r="N12208" i="1"/>
  <c r="N12209" i="1"/>
  <c r="N12210" i="1"/>
  <c r="N12211" i="1"/>
  <c r="N12212" i="1"/>
  <c r="N12213" i="1"/>
  <c r="N12214" i="1"/>
  <c r="N12215" i="1"/>
  <c r="N12216" i="1"/>
  <c r="N12217" i="1"/>
  <c r="N12218" i="1"/>
  <c r="N12219" i="1"/>
  <c r="N12220" i="1"/>
  <c r="N12221" i="1"/>
  <c r="N12222" i="1"/>
  <c r="N12223" i="1"/>
  <c r="N12224" i="1"/>
  <c r="N12225" i="1"/>
  <c r="N12226" i="1"/>
  <c r="N12227" i="1"/>
  <c r="N12228" i="1"/>
  <c r="N12229" i="1"/>
  <c r="N12230" i="1"/>
  <c r="N12231" i="1"/>
  <c r="N12232" i="1"/>
  <c r="N12233" i="1"/>
  <c r="N12234" i="1"/>
  <c r="N12235" i="1"/>
  <c r="N12236" i="1"/>
  <c r="N12237" i="1"/>
  <c r="N12238" i="1"/>
  <c r="N12239" i="1"/>
  <c r="N12240" i="1"/>
  <c r="N12241" i="1"/>
  <c r="N12242" i="1"/>
  <c r="N12243" i="1"/>
  <c r="N12244" i="1"/>
  <c r="N12245" i="1"/>
  <c r="N12246" i="1"/>
  <c r="N12247" i="1"/>
  <c r="N12248" i="1"/>
  <c r="N12249" i="1"/>
  <c r="N12250" i="1"/>
  <c r="N12251" i="1"/>
  <c r="N12252" i="1"/>
  <c r="N12253" i="1"/>
  <c r="N12254" i="1"/>
  <c r="N12255" i="1"/>
  <c r="N12256" i="1"/>
  <c r="N12257" i="1"/>
  <c r="N12258" i="1"/>
  <c r="N12259" i="1"/>
  <c r="N12260" i="1"/>
  <c r="N12261" i="1"/>
  <c r="N12262" i="1"/>
  <c r="N12263" i="1"/>
  <c r="N12264" i="1"/>
  <c r="N12265" i="1"/>
  <c r="N12266" i="1"/>
  <c r="N12267" i="1"/>
  <c r="N12268" i="1"/>
  <c r="N12269" i="1"/>
  <c r="N12270" i="1"/>
  <c r="N12271" i="1"/>
  <c r="N12272" i="1"/>
  <c r="N12273" i="1"/>
  <c r="N12274" i="1"/>
  <c r="N12275" i="1"/>
  <c r="N12276" i="1"/>
  <c r="N12277" i="1"/>
  <c r="N12278" i="1"/>
  <c r="N12279" i="1"/>
  <c r="N12280" i="1"/>
  <c r="N12281" i="1"/>
  <c r="N12282" i="1"/>
  <c r="N12283" i="1"/>
  <c r="N12284" i="1"/>
  <c r="N12285" i="1"/>
  <c r="N12286" i="1"/>
  <c r="N12287" i="1"/>
  <c r="N12288" i="1"/>
  <c r="N12289" i="1"/>
  <c r="N12290" i="1"/>
  <c r="N12291" i="1"/>
  <c r="N12292" i="1"/>
  <c r="N12293" i="1"/>
  <c r="N12294" i="1"/>
  <c r="N12295" i="1"/>
  <c r="N12296" i="1"/>
  <c r="N12297" i="1"/>
  <c r="N12298" i="1"/>
  <c r="N12299" i="1"/>
  <c r="N12300" i="1"/>
  <c r="N12301" i="1"/>
  <c r="N12302" i="1"/>
  <c r="N12303" i="1"/>
  <c r="N12304" i="1"/>
  <c r="N12305" i="1"/>
  <c r="N12306" i="1"/>
  <c r="N12307" i="1"/>
  <c r="N12308" i="1"/>
  <c r="N12309" i="1"/>
  <c r="N12310" i="1"/>
  <c r="N12311" i="1"/>
  <c r="N12312" i="1"/>
  <c r="N12313" i="1"/>
  <c r="N12314" i="1"/>
  <c r="N12315" i="1"/>
  <c r="N12316" i="1"/>
  <c r="N12317" i="1"/>
  <c r="N12318" i="1"/>
  <c r="N12319" i="1"/>
  <c r="N12320" i="1"/>
  <c r="N12321" i="1"/>
  <c r="N12322" i="1"/>
  <c r="N12323" i="1"/>
  <c r="N12324" i="1"/>
  <c r="N12325" i="1"/>
  <c r="N12326" i="1"/>
  <c r="N12327" i="1"/>
  <c r="N12328" i="1"/>
  <c r="N12329" i="1"/>
  <c r="N12330" i="1"/>
  <c r="N12331" i="1"/>
  <c r="N12332" i="1"/>
  <c r="N12333" i="1"/>
  <c r="N12334" i="1"/>
  <c r="N12335" i="1"/>
  <c r="N12336" i="1"/>
  <c r="N12337" i="1"/>
  <c r="N12338" i="1"/>
  <c r="N12339" i="1"/>
  <c r="N12340" i="1"/>
  <c r="N12341" i="1"/>
  <c r="N12342" i="1"/>
  <c r="N12343" i="1"/>
  <c r="N12344" i="1"/>
  <c r="N12345" i="1"/>
  <c r="N12346" i="1"/>
  <c r="N12347" i="1"/>
  <c r="N12348" i="1"/>
  <c r="N12349" i="1"/>
  <c r="N12350" i="1"/>
  <c r="N12351" i="1"/>
  <c r="N12352" i="1"/>
  <c r="N12353" i="1"/>
  <c r="N12354" i="1"/>
  <c r="N12355" i="1"/>
  <c r="N12356" i="1"/>
  <c r="N12357" i="1"/>
  <c r="N12358" i="1"/>
  <c r="N12359" i="1"/>
  <c r="N12360" i="1"/>
  <c r="N12361" i="1"/>
  <c r="N12362" i="1"/>
  <c r="N12363" i="1"/>
  <c r="N12364" i="1"/>
  <c r="N12365" i="1"/>
  <c r="N12366" i="1"/>
  <c r="N12367" i="1"/>
  <c r="N12368" i="1"/>
  <c r="N12369" i="1"/>
  <c r="N12370" i="1"/>
  <c r="N12371" i="1"/>
  <c r="N12372" i="1"/>
  <c r="N12373" i="1"/>
  <c r="N12374" i="1"/>
  <c r="N12375" i="1"/>
  <c r="N12376" i="1"/>
  <c r="N12377" i="1"/>
  <c r="N12378" i="1"/>
  <c r="N12379" i="1"/>
  <c r="N12380" i="1"/>
  <c r="N12381" i="1"/>
  <c r="N12382" i="1"/>
  <c r="N12383" i="1"/>
  <c r="N12384" i="1"/>
  <c r="N12385" i="1"/>
  <c r="N12386" i="1"/>
  <c r="N12387" i="1"/>
  <c r="N12388" i="1"/>
  <c r="N12389" i="1"/>
  <c r="N12390" i="1"/>
  <c r="N12391" i="1"/>
  <c r="N12392" i="1"/>
  <c r="N12393" i="1"/>
  <c r="N12394" i="1"/>
  <c r="N12395" i="1"/>
  <c r="N12396" i="1"/>
  <c r="N12397" i="1"/>
  <c r="N12398" i="1"/>
  <c r="N12399" i="1"/>
  <c r="N12400" i="1"/>
  <c r="N12401" i="1"/>
  <c r="N12402" i="1"/>
  <c r="N12403" i="1"/>
  <c r="N12404" i="1"/>
  <c r="N12405" i="1"/>
  <c r="N12406" i="1"/>
  <c r="N12407" i="1"/>
  <c r="N12408" i="1"/>
  <c r="N12409" i="1"/>
  <c r="N12410" i="1"/>
  <c r="N12411" i="1"/>
  <c r="N12412" i="1"/>
  <c r="N12413" i="1"/>
  <c r="N12414" i="1"/>
  <c r="N12415" i="1"/>
  <c r="N12416" i="1"/>
  <c r="N12417" i="1"/>
  <c r="N12418" i="1"/>
  <c r="N12419" i="1"/>
  <c r="N12420" i="1"/>
  <c r="N12421" i="1"/>
  <c r="N12422" i="1"/>
  <c r="N12423" i="1"/>
  <c r="N12424" i="1"/>
  <c r="N12425" i="1"/>
  <c r="N12426" i="1"/>
  <c r="N12427" i="1"/>
  <c r="N12428" i="1"/>
  <c r="N12429" i="1"/>
  <c r="N12430" i="1"/>
  <c r="N12431" i="1"/>
  <c r="N12432" i="1"/>
  <c r="N12433" i="1"/>
  <c r="N12434" i="1"/>
  <c r="N12435" i="1"/>
  <c r="N12436" i="1"/>
  <c r="N12437" i="1"/>
  <c r="N12438" i="1"/>
  <c r="N12439" i="1"/>
  <c r="N12440" i="1"/>
  <c r="N12441" i="1"/>
  <c r="N12442" i="1"/>
  <c r="N12443" i="1"/>
  <c r="N12444" i="1"/>
  <c r="N12445" i="1"/>
  <c r="N12446" i="1"/>
  <c r="N12447" i="1"/>
  <c r="N12448" i="1"/>
  <c r="N12449" i="1"/>
  <c r="N12450" i="1"/>
  <c r="N12451" i="1"/>
  <c r="N12452" i="1"/>
  <c r="N12453" i="1"/>
  <c r="N12454" i="1"/>
  <c r="N12455" i="1"/>
  <c r="N12456" i="1"/>
  <c r="N12457" i="1"/>
  <c r="N12458" i="1"/>
  <c r="N12459" i="1"/>
  <c r="N12460" i="1"/>
  <c r="N12461" i="1"/>
  <c r="N12462" i="1"/>
  <c r="N12463" i="1"/>
  <c r="N12464" i="1"/>
  <c r="N12465" i="1"/>
  <c r="N12466" i="1"/>
  <c r="N12467" i="1"/>
  <c r="N12468" i="1"/>
  <c r="N12469" i="1"/>
  <c r="N12470" i="1"/>
  <c r="N12471" i="1"/>
  <c r="N12472" i="1"/>
  <c r="N12473" i="1"/>
  <c r="N12474" i="1"/>
  <c r="N12475" i="1"/>
  <c r="N12476" i="1"/>
  <c r="N12477" i="1"/>
  <c r="N12478" i="1"/>
  <c r="N12479" i="1"/>
  <c r="N12480" i="1"/>
  <c r="N12481" i="1"/>
  <c r="N12482" i="1"/>
  <c r="N12483" i="1"/>
  <c r="N12484" i="1"/>
  <c r="N12485" i="1"/>
  <c r="N12486" i="1"/>
  <c r="N12487" i="1"/>
  <c r="N12488" i="1"/>
  <c r="N12489" i="1"/>
  <c r="N12490" i="1"/>
  <c r="N12491" i="1"/>
  <c r="N12492" i="1"/>
  <c r="N12493" i="1"/>
  <c r="N12494" i="1"/>
  <c r="N12495" i="1"/>
  <c r="N12496" i="1"/>
  <c r="N12497" i="1"/>
  <c r="N12498" i="1"/>
  <c r="N12499" i="1"/>
  <c r="N12500" i="1"/>
  <c r="N12501" i="1"/>
  <c r="N12502" i="1"/>
  <c r="N12503" i="1"/>
  <c r="N12504" i="1"/>
  <c r="N12505" i="1"/>
  <c r="N12506" i="1"/>
  <c r="N12507" i="1"/>
  <c r="N12508" i="1"/>
  <c r="N12509" i="1"/>
  <c r="N12510" i="1"/>
  <c r="N12511" i="1"/>
  <c r="N12512" i="1"/>
  <c r="N12513" i="1"/>
  <c r="N12514" i="1"/>
  <c r="N12515" i="1"/>
  <c r="N12516" i="1"/>
  <c r="N12517" i="1"/>
  <c r="N12518" i="1"/>
  <c r="N12519" i="1"/>
  <c r="N12520" i="1"/>
  <c r="N12521" i="1"/>
  <c r="N12522" i="1"/>
  <c r="N12523" i="1"/>
  <c r="N12524" i="1"/>
  <c r="N12525" i="1"/>
  <c r="N12526" i="1"/>
  <c r="N12527" i="1"/>
  <c r="N12528" i="1"/>
  <c r="N12529" i="1"/>
  <c r="N12530" i="1"/>
  <c r="N12531" i="1"/>
  <c r="N12532" i="1"/>
  <c r="N12533" i="1"/>
  <c r="N12534" i="1"/>
  <c r="N12535" i="1"/>
  <c r="N12536" i="1"/>
  <c r="N12537" i="1"/>
  <c r="N12538" i="1"/>
  <c r="N12539" i="1"/>
  <c r="N12540" i="1"/>
  <c r="N12541" i="1"/>
  <c r="N12542" i="1"/>
  <c r="N12543" i="1"/>
  <c r="N12544" i="1"/>
  <c r="N12545" i="1"/>
  <c r="N12546" i="1"/>
  <c r="N12547" i="1"/>
  <c r="N12548" i="1"/>
  <c r="N12549" i="1"/>
  <c r="N12550" i="1"/>
  <c r="N12551" i="1"/>
  <c r="N12552" i="1"/>
  <c r="N12553" i="1"/>
  <c r="N12554" i="1"/>
  <c r="N12555" i="1"/>
  <c r="N12556" i="1"/>
  <c r="N12557" i="1"/>
  <c r="N12558" i="1"/>
  <c r="N12559" i="1"/>
  <c r="N12560" i="1"/>
  <c r="N12561" i="1"/>
  <c r="N12562" i="1"/>
  <c r="N12563" i="1"/>
  <c r="N12564" i="1"/>
  <c r="N12565" i="1"/>
  <c r="N12566" i="1"/>
  <c r="N12567" i="1"/>
  <c r="N12568" i="1"/>
  <c r="N12569" i="1"/>
  <c r="N12570" i="1"/>
  <c r="N12571" i="1"/>
  <c r="N12572" i="1"/>
  <c r="N12573" i="1"/>
  <c r="N12574" i="1"/>
  <c r="N12575" i="1"/>
  <c r="N12576" i="1"/>
  <c r="N12577" i="1"/>
  <c r="N12578" i="1"/>
  <c r="N12579" i="1"/>
  <c r="N12580" i="1"/>
  <c r="N12581" i="1"/>
  <c r="N12582" i="1"/>
  <c r="N12583" i="1"/>
  <c r="N12584" i="1"/>
  <c r="N12585" i="1"/>
  <c r="N12586" i="1"/>
  <c r="N12587" i="1"/>
  <c r="N12588" i="1"/>
  <c r="N12589" i="1"/>
  <c r="N12590" i="1"/>
  <c r="N12591" i="1"/>
  <c r="N12592" i="1"/>
  <c r="N12593" i="1"/>
  <c r="N12594" i="1"/>
  <c r="N12595" i="1"/>
  <c r="N12596" i="1"/>
  <c r="N12597" i="1"/>
  <c r="N12598" i="1"/>
  <c r="N12599" i="1"/>
  <c r="N12600" i="1"/>
  <c r="N12601" i="1"/>
  <c r="N12602" i="1"/>
  <c r="N12603" i="1"/>
  <c r="N12604" i="1"/>
  <c r="N12605" i="1"/>
  <c r="N12606" i="1"/>
  <c r="N12607" i="1"/>
  <c r="N12608" i="1"/>
  <c r="N12609" i="1"/>
  <c r="N12610" i="1"/>
  <c r="N12611" i="1"/>
  <c r="N12612" i="1"/>
  <c r="N12613" i="1"/>
  <c r="N12614" i="1"/>
  <c r="N12615" i="1"/>
  <c r="N12616" i="1"/>
  <c r="N12617" i="1"/>
  <c r="N12618" i="1"/>
  <c r="N12619" i="1"/>
  <c r="N12620" i="1"/>
  <c r="N12621" i="1"/>
  <c r="N12622" i="1"/>
  <c r="N12623" i="1"/>
  <c r="N12624" i="1"/>
  <c r="N12625" i="1"/>
  <c r="N12626" i="1"/>
  <c r="N12627" i="1"/>
  <c r="N12628" i="1"/>
  <c r="N12629" i="1"/>
  <c r="N12630" i="1"/>
  <c r="N12631" i="1"/>
  <c r="N12632" i="1"/>
  <c r="N12633" i="1"/>
  <c r="N12634" i="1"/>
  <c r="N12635" i="1"/>
  <c r="N12636" i="1"/>
  <c r="N12637" i="1"/>
  <c r="N12638" i="1"/>
  <c r="N12639" i="1"/>
  <c r="N12640" i="1"/>
  <c r="N12641" i="1"/>
  <c r="N12642" i="1"/>
  <c r="N12643" i="1"/>
  <c r="N12644" i="1"/>
  <c r="N12645" i="1"/>
  <c r="N12646" i="1"/>
  <c r="N12647" i="1"/>
  <c r="N12648" i="1"/>
  <c r="N12649" i="1"/>
  <c r="N12650" i="1"/>
  <c r="N12651" i="1"/>
  <c r="N12652" i="1"/>
  <c r="N12653" i="1"/>
  <c r="N12654" i="1"/>
  <c r="N12655" i="1"/>
  <c r="N12656" i="1"/>
  <c r="N12657" i="1"/>
  <c r="N12658" i="1"/>
  <c r="N12659" i="1"/>
  <c r="N12660" i="1"/>
  <c r="N12661" i="1"/>
  <c r="N12662" i="1"/>
  <c r="N12663" i="1"/>
  <c r="N12664" i="1"/>
  <c r="N12665" i="1"/>
  <c r="N12666" i="1"/>
  <c r="N12667" i="1"/>
  <c r="N12668" i="1"/>
  <c r="N12669" i="1"/>
  <c r="N12670" i="1"/>
  <c r="N12671" i="1"/>
  <c r="N12672" i="1"/>
  <c r="N12673" i="1"/>
  <c r="N12674" i="1"/>
  <c r="N12675" i="1"/>
  <c r="N12676" i="1"/>
  <c r="N12677" i="1"/>
  <c r="N12678" i="1"/>
  <c r="N12679" i="1"/>
  <c r="N12680" i="1"/>
  <c r="N12681" i="1"/>
  <c r="N12682" i="1"/>
  <c r="N12683" i="1"/>
  <c r="N12684" i="1"/>
  <c r="N12685" i="1"/>
  <c r="N12686" i="1"/>
  <c r="N12687" i="1"/>
  <c r="N12688" i="1"/>
  <c r="N12689" i="1"/>
  <c r="N12690" i="1"/>
  <c r="N12691" i="1"/>
  <c r="N12692" i="1"/>
  <c r="N12693" i="1"/>
  <c r="N12694" i="1"/>
  <c r="N12695" i="1"/>
  <c r="N12696" i="1"/>
  <c r="N12697" i="1"/>
  <c r="N12698" i="1"/>
  <c r="N12699" i="1"/>
  <c r="N12700" i="1"/>
  <c r="N12701" i="1"/>
  <c r="N12702" i="1"/>
  <c r="N12703" i="1"/>
  <c r="N12704" i="1"/>
  <c r="N12705" i="1"/>
  <c r="N12706" i="1"/>
  <c r="N12707" i="1"/>
  <c r="N12708" i="1"/>
  <c r="N12709" i="1"/>
  <c r="N12710" i="1"/>
  <c r="N12711" i="1"/>
  <c r="N12712" i="1"/>
  <c r="N12713" i="1"/>
  <c r="N12714" i="1"/>
  <c r="N12715" i="1"/>
  <c r="N12716" i="1"/>
  <c r="N12717" i="1"/>
  <c r="N12718" i="1"/>
  <c r="N12719" i="1"/>
  <c r="N12720" i="1"/>
  <c r="N12721" i="1"/>
  <c r="N12722" i="1"/>
  <c r="N12723" i="1"/>
  <c r="N12724" i="1"/>
  <c r="N12725" i="1"/>
  <c r="N12726" i="1"/>
  <c r="N12727" i="1"/>
  <c r="N12728" i="1"/>
  <c r="N12729" i="1"/>
  <c r="N12730" i="1"/>
  <c r="N12731" i="1"/>
  <c r="N12732" i="1"/>
  <c r="N12733" i="1"/>
  <c r="N12734" i="1"/>
  <c r="N12735" i="1"/>
  <c r="N12736" i="1"/>
  <c r="N12737" i="1"/>
  <c r="N12738" i="1"/>
  <c r="N12739" i="1"/>
  <c r="N12740" i="1"/>
  <c r="N12741" i="1"/>
  <c r="N12742" i="1"/>
  <c r="N12743" i="1"/>
  <c r="N12744" i="1"/>
  <c r="N12745" i="1"/>
  <c r="N12746" i="1"/>
  <c r="N12747" i="1"/>
  <c r="N12748" i="1"/>
  <c r="N12749" i="1"/>
  <c r="N12750" i="1"/>
  <c r="N12751" i="1"/>
  <c r="N12752" i="1"/>
  <c r="N12753" i="1"/>
  <c r="N12754" i="1"/>
  <c r="N12755" i="1"/>
  <c r="N12756" i="1"/>
  <c r="N12757" i="1"/>
  <c r="N12758" i="1"/>
  <c r="N12759" i="1"/>
  <c r="N12760" i="1"/>
  <c r="N12761" i="1"/>
  <c r="N12762" i="1"/>
  <c r="N12763" i="1"/>
  <c r="N12764" i="1"/>
  <c r="N12765" i="1"/>
  <c r="N12766" i="1"/>
  <c r="N12767" i="1"/>
  <c r="N12768" i="1"/>
  <c r="N12769" i="1"/>
  <c r="N12770" i="1"/>
  <c r="N12771" i="1"/>
  <c r="N12772" i="1"/>
  <c r="N12773" i="1"/>
  <c r="N12774" i="1"/>
  <c r="N12775" i="1"/>
  <c r="N12776" i="1"/>
  <c r="N12777" i="1"/>
  <c r="N12778" i="1"/>
  <c r="N12779" i="1"/>
  <c r="N12780" i="1"/>
  <c r="N12781" i="1"/>
  <c r="N12782" i="1"/>
  <c r="N12783" i="1"/>
  <c r="N12784" i="1"/>
  <c r="N12785" i="1"/>
  <c r="N12786" i="1"/>
  <c r="N12787" i="1"/>
  <c r="N12788" i="1"/>
  <c r="N12789" i="1"/>
  <c r="N12790" i="1"/>
  <c r="N12791" i="1"/>
  <c r="N12792" i="1"/>
  <c r="N12793" i="1"/>
  <c r="N12794" i="1"/>
  <c r="N12795" i="1"/>
  <c r="N12796" i="1"/>
  <c r="N12797" i="1"/>
  <c r="N12798" i="1"/>
  <c r="N12799" i="1"/>
  <c r="N12800" i="1"/>
  <c r="N12801" i="1"/>
  <c r="N12802" i="1"/>
  <c r="N12803" i="1"/>
  <c r="N12804" i="1"/>
  <c r="N12805" i="1"/>
  <c r="N12806" i="1"/>
  <c r="N12807" i="1"/>
  <c r="N12808" i="1"/>
  <c r="N12809" i="1"/>
  <c r="N12810" i="1"/>
  <c r="N12811" i="1"/>
  <c r="N12812" i="1"/>
  <c r="N12813" i="1"/>
  <c r="N12814" i="1"/>
  <c r="N12815" i="1"/>
  <c r="N12816" i="1"/>
  <c r="N12817" i="1"/>
  <c r="N12818" i="1"/>
  <c r="N12819" i="1"/>
  <c r="N12820" i="1"/>
  <c r="N12821" i="1"/>
  <c r="N12822" i="1"/>
  <c r="N12823" i="1"/>
  <c r="N12824" i="1"/>
  <c r="N12825" i="1"/>
  <c r="N12826" i="1"/>
  <c r="N12827" i="1"/>
  <c r="N12828" i="1"/>
  <c r="N12829" i="1"/>
  <c r="N12830" i="1"/>
  <c r="N12831" i="1"/>
  <c r="N12832" i="1"/>
  <c r="N12833" i="1"/>
  <c r="N12834" i="1"/>
  <c r="N12835" i="1"/>
  <c r="N12836" i="1"/>
  <c r="N12837" i="1"/>
  <c r="N12838" i="1"/>
  <c r="N12839" i="1"/>
  <c r="N12840" i="1"/>
  <c r="N12841" i="1"/>
  <c r="N12842" i="1"/>
  <c r="N12843" i="1"/>
  <c r="N12844" i="1"/>
  <c r="N12845" i="1"/>
  <c r="N12846" i="1"/>
  <c r="N12847" i="1"/>
  <c r="N12848" i="1"/>
  <c r="N12849" i="1"/>
  <c r="N12850" i="1"/>
  <c r="N12851" i="1"/>
  <c r="N12852" i="1"/>
  <c r="N12853" i="1"/>
  <c r="N12854" i="1"/>
  <c r="N12855" i="1"/>
  <c r="N12856" i="1"/>
  <c r="N12857" i="1"/>
  <c r="N12858" i="1"/>
  <c r="N12859" i="1"/>
  <c r="N12860" i="1"/>
  <c r="N12861" i="1"/>
  <c r="N12862" i="1"/>
  <c r="N12863" i="1"/>
  <c r="N12864" i="1"/>
  <c r="N12865" i="1"/>
  <c r="N12866" i="1"/>
  <c r="N12867" i="1"/>
  <c r="N12868" i="1"/>
  <c r="N12869" i="1"/>
  <c r="N12870" i="1"/>
  <c r="N12871" i="1"/>
  <c r="N12872" i="1"/>
  <c r="N12873" i="1"/>
  <c r="N12874" i="1"/>
  <c r="N12875" i="1"/>
  <c r="N12876" i="1"/>
  <c r="N12877" i="1"/>
  <c r="N12878" i="1"/>
  <c r="N12879" i="1"/>
  <c r="N12880" i="1"/>
  <c r="N12881" i="1"/>
  <c r="N12882" i="1"/>
  <c r="N12883" i="1"/>
  <c r="N12884" i="1"/>
  <c r="N12885" i="1"/>
  <c r="N12886" i="1"/>
  <c r="N12887" i="1"/>
  <c r="N12888" i="1"/>
  <c r="N12889" i="1"/>
  <c r="N12890" i="1"/>
  <c r="N12891" i="1"/>
  <c r="N12892" i="1"/>
  <c r="N12893" i="1"/>
  <c r="N12894" i="1"/>
  <c r="N12895" i="1"/>
  <c r="N12896" i="1"/>
  <c r="N12897" i="1"/>
  <c r="N12898" i="1"/>
  <c r="N12899" i="1"/>
  <c r="N12900" i="1"/>
  <c r="N12901" i="1"/>
  <c r="N12902" i="1"/>
  <c r="N12903" i="1"/>
  <c r="N12904" i="1"/>
  <c r="N12905" i="1"/>
  <c r="N12906" i="1"/>
  <c r="N12907" i="1"/>
  <c r="N12908" i="1"/>
  <c r="N12909" i="1"/>
  <c r="N12910" i="1"/>
  <c r="N12911" i="1"/>
  <c r="N12912" i="1"/>
  <c r="N12913" i="1"/>
  <c r="N12914" i="1"/>
  <c r="N12915" i="1"/>
  <c r="N12916" i="1"/>
  <c r="N12917" i="1"/>
  <c r="N12918" i="1"/>
  <c r="N12919" i="1"/>
  <c r="N12920" i="1"/>
  <c r="N12921" i="1"/>
  <c r="N12922" i="1"/>
  <c r="N12923" i="1"/>
  <c r="N12924" i="1"/>
  <c r="N12925" i="1"/>
  <c r="N12926" i="1"/>
  <c r="N12927" i="1"/>
  <c r="N12928" i="1"/>
  <c r="N12929" i="1"/>
  <c r="N12930" i="1"/>
  <c r="N12931" i="1"/>
  <c r="N12932" i="1"/>
  <c r="N12933" i="1"/>
  <c r="N12934" i="1"/>
  <c r="N12935" i="1"/>
  <c r="N12936" i="1"/>
  <c r="N12937" i="1"/>
  <c r="N12938" i="1"/>
  <c r="N12939" i="1"/>
  <c r="N12940" i="1"/>
  <c r="N12941" i="1"/>
  <c r="N12942" i="1"/>
  <c r="N12943" i="1"/>
  <c r="N12944" i="1"/>
  <c r="N12945" i="1"/>
  <c r="N12946" i="1"/>
  <c r="N12947" i="1"/>
  <c r="N12948" i="1"/>
  <c r="N12949" i="1"/>
  <c r="N12950" i="1"/>
  <c r="N12951" i="1"/>
  <c r="N12952" i="1"/>
  <c r="N12953" i="1"/>
  <c r="N12954" i="1"/>
  <c r="N12955" i="1"/>
  <c r="N12956" i="1"/>
  <c r="N12957" i="1"/>
  <c r="N12958" i="1"/>
  <c r="N12959" i="1"/>
  <c r="N12960" i="1"/>
  <c r="N12961" i="1"/>
  <c r="N12962" i="1"/>
  <c r="N12963" i="1"/>
  <c r="N12964" i="1"/>
  <c r="N12965" i="1"/>
  <c r="N12966" i="1"/>
  <c r="N12967" i="1"/>
  <c r="N12968" i="1"/>
  <c r="N12969" i="1"/>
  <c r="N12970" i="1"/>
  <c r="N12971" i="1"/>
  <c r="N12972" i="1"/>
  <c r="N12973" i="1"/>
  <c r="N12974" i="1"/>
  <c r="N12975" i="1"/>
  <c r="N12976" i="1"/>
  <c r="N12977" i="1"/>
  <c r="N12978" i="1"/>
  <c r="N12979" i="1"/>
  <c r="N12980" i="1"/>
  <c r="N12981" i="1"/>
  <c r="N12982" i="1"/>
  <c r="N12983" i="1"/>
  <c r="N12984" i="1"/>
  <c r="N12985" i="1"/>
  <c r="N12986" i="1"/>
  <c r="N12987" i="1"/>
  <c r="N12988" i="1"/>
  <c r="N12989" i="1"/>
  <c r="N12990" i="1"/>
  <c r="N12991" i="1"/>
  <c r="N12992" i="1"/>
  <c r="N12993" i="1"/>
  <c r="N12994" i="1"/>
  <c r="N12995" i="1"/>
  <c r="N12996" i="1"/>
  <c r="N12997" i="1"/>
  <c r="N12998" i="1"/>
  <c r="N12999" i="1"/>
  <c r="N13000" i="1"/>
  <c r="N13001" i="1"/>
  <c r="N13002" i="1"/>
  <c r="N13003" i="1"/>
  <c r="N13004" i="1"/>
  <c r="N13005" i="1"/>
  <c r="N13006" i="1"/>
  <c r="N13007" i="1"/>
  <c r="N13008" i="1"/>
  <c r="N13009" i="1"/>
  <c r="N13010" i="1"/>
  <c r="N13011" i="1"/>
  <c r="N13012" i="1"/>
  <c r="N13013" i="1"/>
  <c r="N13014" i="1"/>
  <c r="N13015" i="1"/>
  <c r="N13016" i="1"/>
  <c r="N13017" i="1"/>
  <c r="N13018" i="1"/>
  <c r="N13019" i="1"/>
  <c r="N13020" i="1"/>
  <c r="N13021" i="1"/>
  <c r="N13022" i="1"/>
  <c r="N13023" i="1"/>
  <c r="N13024" i="1"/>
  <c r="N13025" i="1"/>
  <c r="N13026" i="1"/>
  <c r="N13027" i="1"/>
  <c r="N13028" i="1"/>
  <c r="N13029" i="1"/>
  <c r="N13030" i="1"/>
  <c r="N13031" i="1"/>
  <c r="N13032" i="1"/>
  <c r="N13033" i="1"/>
  <c r="N13034" i="1"/>
  <c r="N13035" i="1"/>
  <c r="N13036" i="1"/>
  <c r="N13037" i="1"/>
  <c r="N13038" i="1"/>
  <c r="N13039" i="1"/>
  <c r="N13040" i="1"/>
  <c r="N13041" i="1"/>
  <c r="N13042" i="1"/>
  <c r="N13043" i="1"/>
  <c r="N13044" i="1"/>
  <c r="N13045" i="1"/>
  <c r="N13046" i="1"/>
  <c r="N13047" i="1"/>
  <c r="N13048" i="1"/>
  <c r="N13049" i="1"/>
  <c r="N13050" i="1"/>
  <c r="N13051" i="1"/>
  <c r="N13052" i="1"/>
  <c r="N13053" i="1"/>
  <c r="N13054" i="1"/>
  <c r="N13055" i="1"/>
  <c r="N13056" i="1"/>
  <c r="N13057" i="1"/>
  <c r="N13058" i="1"/>
  <c r="N13059" i="1"/>
  <c r="N13060" i="1"/>
  <c r="N13061" i="1"/>
  <c r="N13062" i="1"/>
  <c r="N13063" i="1"/>
  <c r="N13064" i="1"/>
  <c r="N13065" i="1"/>
  <c r="N13066" i="1"/>
  <c r="N13067" i="1"/>
  <c r="N13068" i="1"/>
  <c r="N13069" i="1"/>
  <c r="N13070" i="1"/>
  <c r="N13071" i="1"/>
  <c r="N13072" i="1"/>
  <c r="N13073" i="1"/>
  <c r="N13074" i="1"/>
  <c r="N13075" i="1"/>
  <c r="N13076" i="1"/>
  <c r="N13077" i="1"/>
  <c r="N13078" i="1"/>
  <c r="N13079" i="1"/>
  <c r="N13080" i="1"/>
  <c r="N13081" i="1"/>
  <c r="N13082" i="1"/>
  <c r="N13083" i="1"/>
  <c r="N13084" i="1"/>
  <c r="N13085" i="1"/>
  <c r="N13086" i="1"/>
  <c r="N13087" i="1"/>
  <c r="N13088" i="1"/>
  <c r="N13089" i="1"/>
  <c r="N13090" i="1"/>
  <c r="N13091" i="1"/>
  <c r="N13092" i="1"/>
  <c r="N13093" i="1"/>
  <c r="N13094" i="1"/>
  <c r="N13095" i="1"/>
  <c r="N13096" i="1"/>
  <c r="N13097" i="1"/>
  <c r="N13098" i="1"/>
  <c r="N13099" i="1"/>
  <c r="N13100" i="1"/>
  <c r="N13101" i="1"/>
  <c r="N13102" i="1"/>
  <c r="N13103" i="1"/>
  <c r="N13104" i="1"/>
  <c r="N13105" i="1"/>
  <c r="N13106" i="1"/>
  <c r="N13107" i="1"/>
  <c r="N13108" i="1"/>
  <c r="N13109" i="1"/>
  <c r="N13110" i="1"/>
  <c r="N13111" i="1"/>
  <c r="N13112" i="1"/>
  <c r="N13113" i="1"/>
  <c r="N13114" i="1"/>
  <c r="N13115" i="1"/>
  <c r="N13116" i="1"/>
  <c r="N13117" i="1"/>
  <c r="N13118" i="1"/>
  <c r="N13119" i="1"/>
  <c r="N13120" i="1"/>
  <c r="N13121" i="1"/>
  <c r="N13122" i="1"/>
  <c r="N13123" i="1"/>
  <c r="N13124" i="1"/>
  <c r="N13125" i="1"/>
  <c r="N13126" i="1"/>
  <c r="N13127" i="1"/>
  <c r="N13128" i="1"/>
  <c r="N13129" i="1"/>
  <c r="N13130" i="1"/>
  <c r="N13131" i="1"/>
  <c r="N13132" i="1"/>
  <c r="N13133" i="1"/>
  <c r="N13134" i="1"/>
  <c r="N13135" i="1"/>
  <c r="N13136" i="1"/>
  <c r="N13137" i="1"/>
  <c r="N13138" i="1"/>
  <c r="N13139" i="1"/>
  <c r="N13140" i="1"/>
  <c r="N13141" i="1"/>
  <c r="N13142" i="1"/>
  <c r="N13143" i="1"/>
  <c r="N13144" i="1"/>
  <c r="N13145" i="1"/>
  <c r="N13146" i="1"/>
  <c r="N13147" i="1"/>
  <c r="N13148" i="1"/>
  <c r="N13149" i="1"/>
  <c r="N13150" i="1"/>
  <c r="N13151" i="1"/>
  <c r="N13152" i="1"/>
  <c r="N13153" i="1"/>
  <c r="N13154" i="1"/>
  <c r="N13155" i="1"/>
  <c r="N13156" i="1"/>
  <c r="N13157" i="1"/>
  <c r="N13158" i="1"/>
  <c r="N13159" i="1"/>
  <c r="N13160" i="1"/>
  <c r="N13161" i="1"/>
  <c r="N13162" i="1"/>
  <c r="N13163" i="1"/>
  <c r="N13164" i="1"/>
  <c r="N13165" i="1"/>
  <c r="N13166" i="1"/>
  <c r="N13167" i="1"/>
  <c r="N13168" i="1"/>
  <c r="N13169" i="1"/>
  <c r="N13170" i="1"/>
  <c r="N13171" i="1"/>
  <c r="N13172" i="1"/>
  <c r="N13173" i="1"/>
  <c r="N13174" i="1"/>
  <c r="N13175" i="1"/>
  <c r="N13176" i="1"/>
  <c r="N13177" i="1"/>
  <c r="N13178" i="1"/>
  <c r="N13179" i="1"/>
  <c r="N13180" i="1"/>
  <c r="N13181" i="1"/>
  <c r="N13182" i="1"/>
  <c r="N13183" i="1"/>
  <c r="N13184" i="1"/>
  <c r="N13185" i="1"/>
  <c r="N13186" i="1"/>
  <c r="N13187" i="1"/>
  <c r="N13188" i="1"/>
  <c r="N13189" i="1"/>
  <c r="N13190" i="1"/>
  <c r="N13191" i="1"/>
  <c r="N13192" i="1"/>
  <c r="N13193" i="1"/>
  <c r="N13194" i="1"/>
  <c r="N13195" i="1"/>
  <c r="N13196" i="1"/>
  <c r="N13197" i="1"/>
  <c r="N13198" i="1"/>
  <c r="N13199" i="1"/>
  <c r="N13200" i="1"/>
  <c r="N13201" i="1"/>
  <c r="N13202" i="1"/>
  <c r="N13203" i="1"/>
  <c r="N13204" i="1"/>
  <c r="N13205" i="1"/>
  <c r="N13206" i="1"/>
  <c r="N13207" i="1"/>
  <c r="N13208" i="1"/>
  <c r="N13209" i="1"/>
  <c r="N13210" i="1"/>
  <c r="N13211" i="1"/>
  <c r="N13212" i="1"/>
  <c r="N13213" i="1"/>
  <c r="N13214" i="1"/>
  <c r="N13215" i="1"/>
  <c r="N13216" i="1"/>
  <c r="N13217" i="1"/>
  <c r="N13218" i="1"/>
  <c r="N13219" i="1"/>
  <c r="N13220" i="1"/>
  <c r="N13221" i="1"/>
  <c r="N13222" i="1"/>
  <c r="N13223" i="1"/>
  <c r="N13224" i="1"/>
  <c r="N13225" i="1"/>
  <c r="N13226" i="1"/>
  <c r="N13227" i="1"/>
  <c r="N13228" i="1"/>
  <c r="N13229" i="1"/>
  <c r="N13230" i="1"/>
  <c r="N13231" i="1"/>
  <c r="N13232" i="1"/>
  <c r="N13233" i="1"/>
  <c r="N13234" i="1"/>
  <c r="N13235" i="1"/>
  <c r="N13236" i="1"/>
  <c r="N13237" i="1"/>
  <c r="N13238" i="1"/>
  <c r="N13239" i="1"/>
  <c r="N13240" i="1"/>
  <c r="N13241" i="1"/>
  <c r="N13242" i="1"/>
  <c r="N13243" i="1"/>
  <c r="N13244" i="1"/>
  <c r="N13245" i="1"/>
  <c r="N13246" i="1"/>
  <c r="N13247" i="1"/>
  <c r="N13248" i="1"/>
  <c r="N13249" i="1"/>
  <c r="N13250" i="1"/>
  <c r="N13251" i="1"/>
  <c r="N13252" i="1"/>
  <c r="N13253" i="1"/>
  <c r="N13254" i="1"/>
  <c r="N13255" i="1"/>
  <c r="N13256" i="1"/>
  <c r="N13257" i="1"/>
  <c r="N13258" i="1"/>
  <c r="N13259" i="1"/>
  <c r="N13260" i="1"/>
  <c r="N13261" i="1"/>
  <c r="N13262" i="1"/>
  <c r="N13263" i="1"/>
  <c r="N13264" i="1"/>
  <c r="N13265" i="1"/>
  <c r="N13266" i="1"/>
  <c r="N13267" i="1"/>
  <c r="N13268" i="1"/>
  <c r="N13269" i="1"/>
  <c r="N13270" i="1"/>
  <c r="N13271" i="1"/>
  <c r="N13272" i="1"/>
  <c r="N13273" i="1"/>
  <c r="N13274" i="1"/>
  <c r="N13275" i="1"/>
  <c r="N13276" i="1"/>
  <c r="N13277" i="1"/>
  <c r="N13278" i="1"/>
  <c r="N13279" i="1"/>
  <c r="N13280" i="1"/>
  <c r="N13281" i="1"/>
  <c r="N13282" i="1"/>
  <c r="N13283" i="1"/>
  <c r="N13284" i="1"/>
  <c r="N13285" i="1"/>
  <c r="N13286" i="1"/>
  <c r="N13287" i="1"/>
  <c r="N13288" i="1"/>
  <c r="N13289" i="1"/>
  <c r="N13290" i="1"/>
  <c r="N13291" i="1"/>
  <c r="N13292" i="1"/>
  <c r="N13293" i="1"/>
  <c r="N13294" i="1"/>
  <c r="N13295" i="1"/>
  <c r="N13296" i="1"/>
  <c r="N13297" i="1"/>
  <c r="N13298" i="1"/>
  <c r="N13299" i="1"/>
  <c r="N13300" i="1"/>
  <c r="N13301" i="1"/>
  <c r="N13302" i="1"/>
  <c r="N13303" i="1"/>
  <c r="N13304" i="1"/>
  <c r="N13305" i="1"/>
  <c r="N13306" i="1"/>
  <c r="N13307" i="1"/>
  <c r="N13308" i="1"/>
  <c r="N13309" i="1"/>
  <c r="N13310" i="1"/>
  <c r="N13311" i="1"/>
  <c r="N13312" i="1"/>
  <c r="N13313" i="1"/>
  <c r="N13314" i="1"/>
  <c r="N13315" i="1"/>
  <c r="N13316" i="1"/>
  <c r="N13317" i="1"/>
  <c r="N13318" i="1"/>
  <c r="N13319" i="1"/>
  <c r="N13320" i="1"/>
  <c r="N13321" i="1"/>
  <c r="N13322" i="1"/>
  <c r="N13323" i="1"/>
  <c r="N13324" i="1"/>
  <c r="N13325" i="1"/>
  <c r="N13326" i="1"/>
  <c r="N13327" i="1"/>
  <c r="N13328" i="1"/>
  <c r="N13329" i="1"/>
  <c r="N13330" i="1"/>
  <c r="N13331" i="1"/>
  <c r="N13332" i="1"/>
  <c r="N13333" i="1"/>
  <c r="N13334" i="1"/>
  <c r="N13335" i="1"/>
  <c r="N13336" i="1"/>
  <c r="N13337" i="1"/>
  <c r="N13338" i="1"/>
  <c r="N13339" i="1"/>
  <c r="N13340" i="1"/>
  <c r="N13341" i="1"/>
  <c r="N13342" i="1"/>
  <c r="N13343" i="1"/>
  <c r="N13344" i="1"/>
  <c r="N13345" i="1"/>
  <c r="N13346" i="1"/>
  <c r="N13347" i="1"/>
  <c r="N13348" i="1"/>
  <c r="N13349" i="1"/>
  <c r="N13350" i="1"/>
  <c r="N13351" i="1"/>
  <c r="N13352" i="1"/>
  <c r="N13353" i="1"/>
  <c r="N13354" i="1"/>
  <c r="N13355" i="1"/>
  <c r="N13356" i="1"/>
  <c r="N13357" i="1"/>
  <c r="N13358" i="1"/>
  <c r="N13359" i="1"/>
  <c r="N13360" i="1"/>
  <c r="N13361" i="1"/>
  <c r="N13362" i="1"/>
  <c r="N13363" i="1"/>
  <c r="N13364" i="1"/>
  <c r="N13365" i="1"/>
  <c r="N13366" i="1"/>
  <c r="N13367" i="1"/>
  <c r="N13368" i="1"/>
  <c r="N13369" i="1"/>
  <c r="N13370" i="1"/>
  <c r="N13371" i="1"/>
  <c r="N13372" i="1"/>
  <c r="N13373" i="1"/>
  <c r="N13374" i="1"/>
  <c r="N13375" i="1"/>
  <c r="N13376" i="1"/>
  <c r="N13377" i="1"/>
  <c r="N13378" i="1"/>
  <c r="N13379" i="1"/>
  <c r="N13380" i="1"/>
  <c r="N13381" i="1"/>
  <c r="N13382" i="1"/>
  <c r="N13383" i="1"/>
  <c r="N13384" i="1"/>
  <c r="N13385" i="1"/>
  <c r="N13386" i="1"/>
  <c r="N13387" i="1"/>
  <c r="N13388" i="1"/>
  <c r="N13389" i="1"/>
  <c r="N13390" i="1"/>
  <c r="N13391" i="1"/>
  <c r="N13392" i="1"/>
  <c r="N13393" i="1"/>
  <c r="N13394" i="1"/>
  <c r="N13395" i="1"/>
  <c r="N13396" i="1"/>
  <c r="N13397" i="1"/>
  <c r="N13398" i="1"/>
  <c r="N13399" i="1"/>
  <c r="N13400" i="1"/>
  <c r="N13401" i="1"/>
  <c r="N13402" i="1"/>
  <c r="N13403" i="1"/>
  <c r="N13404" i="1"/>
  <c r="N13405" i="1"/>
  <c r="N13406" i="1"/>
  <c r="N13407" i="1"/>
  <c r="N13408" i="1"/>
  <c r="N13409" i="1"/>
  <c r="N13410" i="1"/>
  <c r="N13411" i="1"/>
  <c r="N13412" i="1"/>
  <c r="N13413" i="1"/>
  <c r="N13414" i="1"/>
  <c r="N13415" i="1"/>
  <c r="N13416" i="1"/>
  <c r="N13417" i="1"/>
  <c r="N13418" i="1"/>
  <c r="N13419" i="1"/>
  <c r="N13420" i="1"/>
  <c r="N13421" i="1"/>
  <c r="N13422" i="1"/>
  <c r="N13423" i="1"/>
  <c r="N13424" i="1"/>
  <c r="N13425" i="1"/>
  <c r="N13426" i="1"/>
  <c r="N13427" i="1"/>
  <c r="N13428" i="1"/>
  <c r="N13429" i="1"/>
  <c r="N13430" i="1"/>
  <c r="N13431" i="1"/>
  <c r="N13432" i="1"/>
  <c r="N13433" i="1"/>
  <c r="N13434" i="1"/>
  <c r="N13435" i="1"/>
  <c r="N13436" i="1"/>
  <c r="N13437" i="1"/>
  <c r="N13438" i="1"/>
  <c r="N13439" i="1"/>
  <c r="N13440" i="1"/>
  <c r="N13441" i="1"/>
  <c r="N13442" i="1"/>
  <c r="N13443" i="1"/>
  <c r="N13444" i="1"/>
  <c r="N13445" i="1"/>
  <c r="N13446" i="1"/>
  <c r="N13447" i="1"/>
  <c r="N13448" i="1"/>
  <c r="N13449" i="1"/>
  <c r="N13450" i="1"/>
  <c r="N13451" i="1"/>
  <c r="N13452" i="1"/>
  <c r="N13453" i="1"/>
  <c r="N13454" i="1"/>
  <c r="N13455" i="1"/>
  <c r="N13456" i="1"/>
  <c r="N13457" i="1"/>
  <c r="N13458" i="1"/>
  <c r="N13459" i="1"/>
  <c r="N13460" i="1"/>
  <c r="N13461" i="1"/>
  <c r="N13462" i="1"/>
  <c r="N13463" i="1"/>
  <c r="N13464" i="1"/>
  <c r="N13465" i="1"/>
  <c r="N13466" i="1"/>
  <c r="N13467" i="1"/>
  <c r="N13468" i="1"/>
  <c r="N13469" i="1"/>
  <c r="N13470" i="1"/>
  <c r="N13471" i="1"/>
  <c r="N13472" i="1"/>
  <c r="N13473" i="1"/>
  <c r="N13474" i="1"/>
  <c r="N13475" i="1"/>
  <c r="N13476" i="1"/>
  <c r="N13477" i="1"/>
  <c r="N13478" i="1"/>
  <c r="N13479" i="1"/>
  <c r="N13480" i="1"/>
  <c r="N13481" i="1"/>
  <c r="N13482" i="1"/>
  <c r="N13483" i="1"/>
  <c r="N13484" i="1"/>
  <c r="N13485" i="1"/>
  <c r="N13486" i="1"/>
  <c r="N13487" i="1"/>
  <c r="N13488" i="1"/>
  <c r="N13489" i="1"/>
  <c r="N13490" i="1"/>
  <c r="N13491" i="1"/>
  <c r="N13492" i="1"/>
  <c r="N13493" i="1"/>
  <c r="N13494" i="1"/>
  <c r="N13495" i="1"/>
  <c r="N13496" i="1"/>
  <c r="N13497" i="1"/>
  <c r="N13498" i="1"/>
  <c r="N13499" i="1"/>
  <c r="N13500" i="1"/>
  <c r="N13501" i="1"/>
  <c r="N13502" i="1"/>
  <c r="N13503" i="1"/>
  <c r="N13504" i="1"/>
  <c r="N13505" i="1"/>
  <c r="N13506" i="1"/>
  <c r="N13507" i="1"/>
  <c r="N13508" i="1"/>
  <c r="N13509" i="1"/>
  <c r="N13510" i="1"/>
  <c r="N13511" i="1"/>
  <c r="N13512" i="1"/>
  <c r="N13513" i="1"/>
  <c r="N13514" i="1"/>
  <c r="N13515" i="1"/>
  <c r="N13516" i="1"/>
  <c r="N13517" i="1"/>
  <c r="N13518" i="1"/>
  <c r="N13519" i="1"/>
  <c r="N13520" i="1"/>
  <c r="N13521" i="1"/>
  <c r="N13522" i="1"/>
  <c r="N13523" i="1"/>
  <c r="N13524" i="1"/>
  <c r="N13525" i="1"/>
  <c r="N13526" i="1"/>
  <c r="N13527" i="1"/>
  <c r="N13528" i="1"/>
  <c r="N13529" i="1"/>
  <c r="N13530" i="1"/>
  <c r="N13531" i="1"/>
  <c r="N13532" i="1"/>
  <c r="N13533" i="1"/>
  <c r="N13534" i="1"/>
  <c r="N13535" i="1"/>
  <c r="N13536" i="1"/>
  <c r="N13537" i="1"/>
  <c r="N13538" i="1"/>
  <c r="N13539" i="1"/>
  <c r="N13540" i="1"/>
  <c r="N13541" i="1"/>
  <c r="N13542" i="1"/>
  <c r="N13543" i="1"/>
  <c r="N13544" i="1"/>
  <c r="N13545" i="1"/>
  <c r="N13546" i="1"/>
  <c r="N13547" i="1"/>
  <c r="N13548" i="1"/>
  <c r="N13549" i="1"/>
  <c r="N13550" i="1"/>
  <c r="N13551" i="1"/>
  <c r="N13552" i="1"/>
  <c r="N13553" i="1"/>
  <c r="N13554" i="1"/>
  <c r="N13555" i="1"/>
  <c r="N13556" i="1"/>
  <c r="N13557" i="1"/>
  <c r="N13558" i="1"/>
  <c r="N13559" i="1"/>
  <c r="N13560" i="1"/>
  <c r="N13561" i="1"/>
  <c r="N13562" i="1"/>
  <c r="N13563" i="1"/>
  <c r="N13564" i="1"/>
  <c r="N13565" i="1"/>
  <c r="N13566" i="1"/>
  <c r="N13567" i="1"/>
  <c r="N13568" i="1"/>
  <c r="N13569" i="1"/>
  <c r="N13570" i="1"/>
  <c r="N13571" i="1"/>
  <c r="N13572" i="1"/>
  <c r="N13573" i="1"/>
  <c r="N13574" i="1"/>
  <c r="N13575" i="1"/>
  <c r="N13576" i="1"/>
  <c r="N13577" i="1"/>
  <c r="N13578" i="1"/>
  <c r="N13579" i="1"/>
  <c r="N13580" i="1"/>
  <c r="N13581" i="1"/>
  <c r="N13582" i="1"/>
  <c r="N13583" i="1"/>
  <c r="N13584" i="1"/>
  <c r="N13585" i="1"/>
  <c r="N13586" i="1"/>
  <c r="N13587" i="1"/>
  <c r="N13588" i="1"/>
  <c r="N13589" i="1"/>
  <c r="N13590" i="1"/>
  <c r="N13591" i="1"/>
  <c r="N13592" i="1"/>
  <c r="N13593" i="1"/>
  <c r="N13594" i="1"/>
  <c r="N13595" i="1"/>
  <c r="N13596" i="1"/>
  <c r="N13597" i="1"/>
  <c r="N13598" i="1"/>
  <c r="N13599" i="1"/>
  <c r="N13600" i="1"/>
  <c r="N13601" i="1"/>
  <c r="N13602" i="1"/>
  <c r="N13603" i="1"/>
  <c r="N13604" i="1"/>
  <c r="N13605" i="1"/>
  <c r="N13606" i="1"/>
  <c r="N13607" i="1"/>
  <c r="N13608" i="1"/>
  <c r="N13609" i="1"/>
  <c r="N13610" i="1"/>
  <c r="N13611" i="1"/>
  <c r="N13612" i="1"/>
  <c r="N13613" i="1"/>
  <c r="N13614" i="1"/>
  <c r="N13615" i="1"/>
  <c r="N13616" i="1"/>
  <c r="N13617" i="1"/>
  <c r="N13618" i="1"/>
  <c r="N13619" i="1"/>
  <c r="N13620" i="1"/>
  <c r="N13621" i="1"/>
  <c r="N13622" i="1"/>
  <c r="N13623" i="1"/>
  <c r="N13624" i="1"/>
  <c r="N13625" i="1"/>
  <c r="N13626" i="1"/>
  <c r="N13627" i="1"/>
  <c r="N13628" i="1"/>
  <c r="N13629" i="1"/>
  <c r="N13630" i="1"/>
  <c r="N13631" i="1"/>
  <c r="N13632" i="1"/>
  <c r="N13633" i="1"/>
  <c r="N13634" i="1"/>
  <c r="N13635" i="1"/>
  <c r="N13636" i="1"/>
  <c r="N13637" i="1"/>
  <c r="N13638" i="1"/>
  <c r="N13639" i="1"/>
  <c r="N13640" i="1"/>
  <c r="N13641" i="1"/>
  <c r="N13642" i="1"/>
  <c r="N13643" i="1"/>
  <c r="N13644" i="1"/>
  <c r="N13645" i="1"/>
  <c r="N13646" i="1"/>
  <c r="N13647" i="1"/>
  <c r="N13648" i="1"/>
  <c r="N13649" i="1"/>
  <c r="N13650" i="1"/>
  <c r="N13651" i="1"/>
  <c r="N13652" i="1"/>
  <c r="N13653" i="1"/>
  <c r="N13654" i="1"/>
  <c r="N13655" i="1"/>
  <c r="N13656" i="1"/>
  <c r="N13657" i="1"/>
  <c r="N13658" i="1"/>
  <c r="N13659" i="1"/>
  <c r="N13660" i="1"/>
  <c r="N13661" i="1"/>
  <c r="N13662" i="1"/>
  <c r="N13663" i="1"/>
  <c r="N13664" i="1"/>
  <c r="N13665" i="1"/>
  <c r="N13666" i="1"/>
  <c r="N13667" i="1"/>
  <c r="N13668" i="1"/>
  <c r="N13669" i="1"/>
  <c r="N13670" i="1"/>
  <c r="N13671" i="1"/>
  <c r="N13672" i="1"/>
  <c r="N13673" i="1"/>
  <c r="N13674" i="1"/>
  <c r="N13675" i="1"/>
  <c r="N13676" i="1"/>
  <c r="N13677" i="1"/>
  <c r="N13678" i="1"/>
  <c r="N13679" i="1"/>
  <c r="N13680" i="1"/>
  <c r="N13681" i="1"/>
  <c r="N13682" i="1"/>
  <c r="N13683" i="1"/>
  <c r="N13684" i="1"/>
  <c r="N13685" i="1"/>
  <c r="N13686" i="1"/>
  <c r="N13687" i="1"/>
  <c r="N13688" i="1"/>
  <c r="N13689" i="1"/>
  <c r="N13690" i="1"/>
  <c r="N13691" i="1"/>
  <c r="N13692" i="1"/>
  <c r="N13693" i="1"/>
  <c r="N13694" i="1"/>
  <c r="N13695" i="1"/>
  <c r="N13696" i="1"/>
  <c r="N13697" i="1"/>
  <c r="N13698" i="1"/>
  <c r="N13699" i="1"/>
  <c r="N13700" i="1"/>
  <c r="N13701" i="1"/>
  <c r="N13702" i="1"/>
  <c r="N13703" i="1"/>
  <c r="N13704" i="1"/>
  <c r="N13705" i="1"/>
  <c r="N13706" i="1"/>
  <c r="N13707" i="1"/>
  <c r="N13708" i="1"/>
  <c r="N13709" i="1"/>
  <c r="N13710" i="1"/>
  <c r="N13711" i="1"/>
  <c r="N13712" i="1"/>
  <c r="N13713" i="1"/>
  <c r="N13714" i="1"/>
  <c r="N13715" i="1"/>
  <c r="N13716" i="1"/>
  <c r="N13717" i="1"/>
  <c r="N13718" i="1"/>
  <c r="N13719" i="1"/>
  <c r="N13720" i="1"/>
  <c r="N13721" i="1"/>
  <c r="N13722" i="1"/>
  <c r="N13723" i="1"/>
  <c r="N13724" i="1"/>
  <c r="N13725" i="1"/>
  <c r="N13726" i="1"/>
  <c r="N13727" i="1"/>
  <c r="N13728" i="1"/>
  <c r="N13729" i="1"/>
  <c r="N13730" i="1"/>
  <c r="N13731" i="1"/>
  <c r="N13732" i="1"/>
  <c r="N13733" i="1"/>
  <c r="N13734" i="1"/>
  <c r="N13735" i="1"/>
  <c r="N13736" i="1"/>
  <c r="N13737" i="1"/>
  <c r="N13738" i="1"/>
  <c r="N13739" i="1"/>
  <c r="N13740" i="1"/>
  <c r="N13741" i="1"/>
  <c r="N13742" i="1"/>
  <c r="N13743" i="1"/>
  <c r="N13744" i="1"/>
  <c r="N13745" i="1"/>
  <c r="N13746" i="1"/>
  <c r="N13747" i="1"/>
  <c r="N13748" i="1"/>
  <c r="N13749" i="1"/>
  <c r="N13750" i="1"/>
  <c r="N13751" i="1"/>
  <c r="N13752" i="1"/>
  <c r="N13753" i="1"/>
  <c r="N13754" i="1"/>
  <c r="N13755" i="1"/>
  <c r="N13756" i="1"/>
  <c r="N13757" i="1"/>
  <c r="N13758" i="1"/>
  <c r="N13759" i="1"/>
  <c r="N13760" i="1"/>
  <c r="N13761" i="1"/>
  <c r="N13762" i="1"/>
  <c r="N13763" i="1"/>
  <c r="N13764" i="1"/>
  <c r="N13765" i="1"/>
  <c r="N13766" i="1"/>
  <c r="N13767" i="1"/>
  <c r="N13768" i="1"/>
  <c r="N13769" i="1"/>
  <c r="N13770" i="1"/>
  <c r="N13771" i="1"/>
  <c r="N13772" i="1"/>
  <c r="N13773" i="1"/>
  <c r="N13774" i="1"/>
  <c r="N13775" i="1"/>
  <c r="N13776" i="1"/>
  <c r="N13777" i="1"/>
  <c r="N13778" i="1"/>
  <c r="N13779" i="1"/>
  <c r="N13780" i="1"/>
  <c r="N13781" i="1"/>
  <c r="N13782" i="1"/>
  <c r="N13783" i="1"/>
  <c r="N13784" i="1"/>
  <c r="N13785" i="1"/>
  <c r="N13786" i="1"/>
  <c r="N13787" i="1"/>
  <c r="N13788" i="1"/>
  <c r="N13789" i="1"/>
  <c r="N13790" i="1"/>
  <c r="N13791" i="1"/>
  <c r="N13792" i="1"/>
  <c r="N13793" i="1"/>
  <c r="N13794" i="1"/>
  <c r="N13795" i="1"/>
  <c r="N13796" i="1"/>
  <c r="N13797" i="1"/>
  <c r="N13798" i="1"/>
  <c r="N13799" i="1"/>
  <c r="N13800" i="1"/>
  <c r="N13801" i="1"/>
  <c r="N13802" i="1"/>
  <c r="N13803" i="1"/>
  <c r="N13804" i="1"/>
  <c r="N13805" i="1"/>
  <c r="N13806" i="1"/>
  <c r="N13807" i="1"/>
  <c r="N13808" i="1"/>
  <c r="N13809" i="1"/>
  <c r="N13810" i="1"/>
  <c r="N13811" i="1"/>
  <c r="N13812" i="1"/>
  <c r="N13813" i="1"/>
  <c r="N13814" i="1"/>
  <c r="N13815" i="1"/>
  <c r="N13816" i="1"/>
  <c r="N13817" i="1"/>
  <c r="N13818" i="1"/>
  <c r="N13819" i="1"/>
  <c r="N13820" i="1"/>
  <c r="N13821" i="1"/>
  <c r="N13822" i="1"/>
  <c r="N13823" i="1"/>
  <c r="N13824" i="1"/>
  <c r="N13825" i="1"/>
  <c r="N13826" i="1"/>
  <c r="N13827" i="1"/>
  <c r="N13828" i="1"/>
  <c r="N13829" i="1"/>
  <c r="N13830" i="1"/>
  <c r="N13831" i="1"/>
  <c r="N13832" i="1"/>
  <c r="N13833" i="1"/>
  <c r="N13834" i="1"/>
  <c r="N13835" i="1"/>
  <c r="N13836" i="1"/>
  <c r="N13837" i="1"/>
  <c r="N13838" i="1"/>
  <c r="N13839" i="1"/>
  <c r="N13840" i="1"/>
  <c r="N13841" i="1"/>
  <c r="N13842" i="1"/>
  <c r="N13843" i="1"/>
  <c r="N13844" i="1"/>
  <c r="N13845" i="1"/>
  <c r="N13846" i="1"/>
  <c r="N13847" i="1"/>
  <c r="N13848" i="1"/>
  <c r="N13849" i="1"/>
  <c r="N13850" i="1"/>
  <c r="N13851" i="1"/>
  <c r="N13852" i="1"/>
  <c r="N13853" i="1"/>
  <c r="N13854" i="1"/>
  <c r="N13855" i="1"/>
  <c r="N13856" i="1"/>
  <c r="N13857" i="1"/>
  <c r="N13858" i="1"/>
  <c r="N13859" i="1"/>
  <c r="N13860" i="1"/>
  <c r="N13861" i="1"/>
  <c r="N13862" i="1"/>
  <c r="N13863" i="1"/>
  <c r="N13864" i="1"/>
  <c r="N13865" i="1"/>
  <c r="N13866" i="1"/>
  <c r="N13867" i="1"/>
  <c r="N13868" i="1"/>
  <c r="N13869" i="1"/>
  <c r="N13870" i="1"/>
  <c r="N13871" i="1"/>
  <c r="N13872" i="1"/>
  <c r="N13873" i="1"/>
  <c r="N13874" i="1"/>
  <c r="N13875" i="1"/>
  <c r="N13876" i="1"/>
  <c r="N13877" i="1"/>
  <c r="N13878" i="1"/>
  <c r="N13879" i="1"/>
  <c r="N13880" i="1"/>
  <c r="N13881" i="1"/>
  <c r="N13882" i="1"/>
  <c r="N13883" i="1"/>
  <c r="N13884" i="1"/>
  <c r="N13885" i="1"/>
  <c r="N13886" i="1"/>
  <c r="N13887" i="1"/>
  <c r="N13888" i="1"/>
  <c r="N13889" i="1"/>
  <c r="N13890" i="1"/>
  <c r="N13891" i="1"/>
  <c r="N13892" i="1"/>
  <c r="N13893" i="1"/>
  <c r="N13894" i="1"/>
  <c r="N13895" i="1"/>
  <c r="N13896" i="1"/>
  <c r="N13897" i="1"/>
  <c r="N13898" i="1"/>
  <c r="N13899" i="1"/>
  <c r="N13900" i="1"/>
  <c r="N13901" i="1"/>
  <c r="N13902" i="1"/>
  <c r="N13903" i="1"/>
  <c r="N13904" i="1"/>
  <c r="N13905" i="1"/>
  <c r="N13906" i="1"/>
  <c r="N13907" i="1"/>
  <c r="N13908" i="1"/>
  <c r="N13909" i="1"/>
  <c r="N13910" i="1"/>
  <c r="N13911" i="1"/>
  <c r="N13912" i="1"/>
  <c r="N13913" i="1"/>
  <c r="N13914" i="1"/>
  <c r="N13915" i="1"/>
  <c r="N13916" i="1"/>
  <c r="N13917" i="1"/>
  <c r="N13918" i="1"/>
  <c r="N13919" i="1"/>
  <c r="N13920" i="1"/>
  <c r="N13921" i="1"/>
  <c r="N13922" i="1"/>
  <c r="N13923" i="1"/>
  <c r="N13924" i="1"/>
  <c r="N13925" i="1"/>
  <c r="N13926" i="1"/>
  <c r="N13927" i="1"/>
  <c r="N13928" i="1"/>
  <c r="N13929" i="1"/>
  <c r="N13930" i="1"/>
  <c r="N13931" i="1"/>
  <c r="N13932" i="1"/>
  <c r="N13933" i="1"/>
  <c r="N13934" i="1"/>
  <c r="N13935" i="1"/>
  <c r="N13936" i="1"/>
  <c r="N13937" i="1"/>
  <c r="N13938" i="1"/>
  <c r="N13939" i="1"/>
  <c r="N13940" i="1"/>
  <c r="N13941" i="1"/>
  <c r="N13942" i="1"/>
  <c r="N13943" i="1"/>
  <c r="N13944" i="1"/>
  <c r="N13945" i="1"/>
  <c r="N13946" i="1"/>
  <c r="N13947" i="1"/>
  <c r="N13948" i="1"/>
  <c r="N13949" i="1"/>
  <c r="N13950" i="1"/>
  <c r="N13951" i="1"/>
  <c r="N13952" i="1"/>
  <c r="N13953" i="1"/>
  <c r="N13954" i="1"/>
  <c r="N13955" i="1"/>
  <c r="N13956" i="1"/>
  <c r="N13957" i="1"/>
  <c r="N13958" i="1"/>
  <c r="N13959" i="1"/>
  <c r="N13960" i="1"/>
  <c r="N13961" i="1"/>
  <c r="N13962" i="1"/>
  <c r="N13963" i="1"/>
  <c r="N13964" i="1"/>
  <c r="N13965" i="1"/>
  <c r="N13966" i="1"/>
  <c r="N13967" i="1"/>
  <c r="N13968" i="1"/>
  <c r="N13969" i="1"/>
  <c r="N13970" i="1"/>
  <c r="N13971" i="1"/>
  <c r="N13972" i="1"/>
  <c r="N13973" i="1"/>
  <c r="N13974" i="1"/>
  <c r="N13975" i="1"/>
  <c r="N13976" i="1"/>
  <c r="N13977" i="1"/>
  <c r="N13978" i="1"/>
  <c r="N13979" i="1"/>
  <c r="N13980" i="1"/>
  <c r="N13981" i="1"/>
  <c r="N13982" i="1"/>
  <c r="N13983" i="1"/>
  <c r="N13984" i="1"/>
  <c r="N13985" i="1"/>
  <c r="N13986" i="1"/>
  <c r="N13987" i="1"/>
  <c r="N13988" i="1"/>
  <c r="N13989" i="1"/>
  <c r="N13990" i="1"/>
  <c r="N13991" i="1"/>
  <c r="N13992" i="1"/>
  <c r="N13993" i="1"/>
  <c r="N13994" i="1"/>
  <c r="N13995" i="1"/>
  <c r="N13996" i="1"/>
  <c r="N13997" i="1"/>
  <c r="N13998" i="1"/>
  <c r="N13999" i="1"/>
  <c r="N14000" i="1"/>
  <c r="N14001" i="1"/>
  <c r="N14002" i="1"/>
  <c r="N14003" i="1"/>
  <c r="N14004" i="1"/>
  <c r="N14005" i="1"/>
  <c r="E1557" i="1" l="1"/>
  <c r="N1557" i="1" s="1"/>
  <c r="E1558" i="1"/>
  <c r="N1558" i="1" s="1"/>
  <c r="E1559" i="1"/>
  <c r="N1559" i="1" s="1"/>
  <c r="E1560" i="1"/>
  <c r="N1560" i="1" s="1"/>
  <c r="E1561" i="1"/>
  <c r="N1561" i="1" s="1"/>
  <c r="E1562" i="1"/>
  <c r="N1562" i="1" s="1"/>
  <c r="E1564" i="1"/>
  <c r="N1564" i="1" s="1"/>
  <c r="E1565" i="1"/>
  <c r="N1565" i="1" s="1"/>
  <c r="E1566" i="1"/>
  <c r="N1566" i="1" s="1"/>
  <c r="E1568" i="1"/>
  <c r="N1568" i="1" s="1"/>
  <c r="E1569" i="1"/>
  <c r="N1569" i="1" s="1"/>
  <c r="E1570" i="1" l="1"/>
  <c r="N1570" i="1" s="1"/>
  <c r="E1571" i="1"/>
  <c r="N1571" i="1" s="1"/>
  <c r="E1572" i="1"/>
  <c r="N1572" i="1" s="1"/>
  <c r="E1573" i="1"/>
  <c r="N1573" i="1" s="1"/>
  <c r="E1574" i="1"/>
  <c r="N1574" i="1" s="1"/>
  <c r="E1575" i="1"/>
  <c r="N1575" i="1" s="1"/>
  <c r="E1576" i="1"/>
  <c r="N1576" i="1" s="1"/>
  <c r="E1577" i="1"/>
  <c r="N1577" i="1" s="1"/>
  <c r="E1578" i="1"/>
  <c r="N1578" i="1" s="1"/>
  <c r="E1579" i="1"/>
  <c r="N1579" i="1" s="1"/>
  <c r="E1580" i="1"/>
  <c r="N1580" i="1" s="1"/>
  <c r="E1581" i="1"/>
  <c r="N1581" i="1" s="1"/>
  <c r="E1582" i="1"/>
  <c r="N1582" i="1" s="1"/>
  <c r="E1583" i="1"/>
  <c r="N1583" i="1" s="1"/>
  <c r="E1584" i="1"/>
  <c r="N1584" i="1" s="1"/>
  <c r="E1585" i="1"/>
  <c r="N1585" i="1" s="1"/>
  <c r="E1586" i="1"/>
  <c r="N1586" i="1" s="1"/>
  <c r="E1587" i="1"/>
  <c r="N1587" i="1" s="1"/>
  <c r="E1588" i="1"/>
  <c r="N1588" i="1" s="1"/>
  <c r="E1589" i="1"/>
  <c r="N1589" i="1" s="1"/>
  <c r="E1590" i="1"/>
  <c r="N1590" i="1" s="1"/>
  <c r="E1593" i="1" l="1"/>
  <c r="N1593" i="1" s="1"/>
  <c r="E1595" i="1"/>
  <c r="N1595" i="1" s="1"/>
  <c r="E1596" i="1"/>
  <c r="N1596" i="1" s="1"/>
  <c r="E1597" i="1"/>
  <c r="N1597" i="1" s="1"/>
  <c r="E1598" i="1"/>
  <c r="N1598" i="1" s="1"/>
  <c r="E1599" i="1"/>
  <c r="N1599" i="1" s="1"/>
  <c r="E1600" i="1"/>
  <c r="N1600" i="1" s="1"/>
  <c r="E1610" i="1"/>
  <c r="N1610" i="1" s="1"/>
  <c r="E1611" i="1"/>
  <c r="N1611" i="1" s="1"/>
  <c r="E1612" i="1"/>
  <c r="N1612" i="1" s="1"/>
  <c r="E1613" i="1"/>
  <c r="N1613" i="1" s="1"/>
  <c r="E1614" i="1"/>
  <c r="N1614" i="1" s="1"/>
  <c r="E1615" i="1"/>
  <c r="N1615" i="1" s="1"/>
  <c r="E1616" i="1"/>
  <c r="N1616" i="1" s="1"/>
  <c r="E1617" i="1"/>
  <c r="N1617" i="1" s="1"/>
  <c r="E1618" i="1"/>
  <c r="N1618" i="1" s="1"/>
  <c r="E1619" i="1"/>
  <c r="N1619" i="1" s="1"/>
  <c r="E1620" i="1"/>
  <c r="N1620" i="1" s="1"/>
  <c r="E1621" i="1"/>
  <c r="N1621" i="1" s="1"/>
  <c r="E1622" i="1"/>
  <c r="N1622" i="1" s="1"/>
  <c r="E1623" i="1"/>
  <c r="N1623" i="1" s="1"/>
  <c r="E1624" i="1"/>
  <c r="N1624" i="1" s="1"/>
  <c r="E1625" i="1"/>
  <c r="N1625" i="1" s="1"/>
  <c r="E1626" i="1"/>
  <c r="N1626" i="1" s="1"/>
  <c r="E1627" i="1"/>
  <c r="N1627" i="1" s="1"/>
  <c r="E1628" i="1"/>
  <c r="N1628" i="1" s="1"/>
  <c r="E1629" i="1"/>
  <c r="N1629" i="1" s="1"/>
  <c r="E1630" i="1"/>
  <c r="N1630" i="1" s="1"/>
  <c r="E1631" i="1"/>
  <c r="N1631" i="1" s="1"/>
  <c r="E1632" i="1"/>
  <c r="N1632" i="1" s="1"/>
  <c r="E1633" i="1"/>
  <c r="N1633" i="1" s="1"/>
  <c r="E1634" i="1"/>
  <c r="N1634" i="1" s="1"/>
  <c r="E1635" i="1"/>
  <c r="N1635" i="1" s="1"/>
  <c r="E1636" i="1"/>
  <c r="N1636" i="1" s="1"/>
  <c r="E1637" i="1"/>
  <c r="N1637" i="1" s="1"/>
  <c r="E1638" i="1"/>
  <c r="N1638" i="1" s="1"/>
  <c r="E1639" i="1"/>
  <c r="N1639" i="1" s="1"/>
  <c r="E1642" i="1" l="1"/>
  <c r="N1642" i="1" s="1"/>
  <c r="E1643" i="1"/>
  <c r="N1643" i="1" s="1"/>
  <c r="E1662" i="1"/>
  <c r="N1662" i="1" s="1"/>
  <c r="E1663" i="1"/>
  <c r="N1663" i="1" s="1"/>
  <c r="E1664" i="1" l="1"/>
  <c r="N1664" i="1" s="1"/>
  <c r="E1665" i="1" l="1"/>
  <c r="N1665" i="1" s="1"/>
  <c r="E1666" i="1"/>
  <c r="N1666" i="1" s="1"/>
  <c r="E1667" i="1"/>
  <c r="N1667" i="1" s="1"/>
  <c r="E1669" i="1"/>
  <c r="N1669" i="1" s="1"/>
  <c r="E1674" i="1"/>
  <c r="N1674" i="1" s="1"/>
  <c r="E1678" i="1"/>
  <c r="N1678" i="1" s="1"/>
  <c r="E1679" i="1"/>
  <c r="N1679" i="1" s="1"/>
  <c r="E1711" i="1"/>
  <c r="N1711" i="1" s="1"/>
  <c r="E1712" i="1"/>
  <c r="N1712" i="1" s="1"/>
  <c r="E1713" i="1"/>
  <c r="N1713" i="1" s="1"/>
  <c r="E1714" i="1"/>
  <c r="N1714" i="1" s="1"/>
  <c r="E1715" i="1"/>
  <c r="N1715" i="1" s="1"/>
  <c r="E1716" i="1"/>
  <c r="N1716" i="1" s="1"/>
  <c r="E1717" i="1"/>
  <c r="N1717" i="1" s="1"/>
  <c r="E1718" i="1"/>
  <c r="N1718" i="1" s="1"/>
  <c r="E1719" i="1"/>
  <c r="N1719" i="1" s="1"/>
  <c r="E1720" i="1"/>
  <c r="N1720" i="1" s="1"/>
  <c r="E1721" i="1"/>
  <c r="N1721" i="1" s="1"/>
  <c r="E1734" i="1"/>
  <c r="N1734" i="1" s="1"/>
  <c r="E1735" i="1"/>
  <c r="N1735" i="1" s="1"/>
  <c r="L1752" i="1" l="1"/>
  <c r="E1752" i="1" s="1"/>
  <c r="N1752" i="1" s="1"/>
  <c r="L1753" i="1"/>
  <c r="E1753" i="1" s="1"/>
  <c r="N1753" i="1" s="1"/>
  <c r="L1755" i="1"/>
  <c r="L1756" i="1"/>
  <c r="L1757" i="1"/>
  <c r="L1758" i="1"/>
  <c r="L1759" i="1"/>
  <c r="L1760" i="1"/>
  <c r="L1761" i="1"/>
  <c r="L1762" i="1"/>
  <c r="L1765" i="1"/>
  <c r="L1764" i="1"/>
  <c r="E1764" i="1" s="1"/>
  <c r="N1764" i="1" s="1"/>
  <c r="L1763" i="1"/>
  <c r="E1763" i="1" s="1"/>
  <c r="N1763" i="1" s="1"/>
  <c r="L1766" i="1"/>
  <c r="L1767" i="1"/>
  <c r="L1768" i="1"/>
  <c r="L1769" i="1" l="1"/>
  <c r="E1769" i="1" s="1"/>
  <c r="N1769" i="1" s="1"/>
  <c r="L1770" i="1"/>
  <c r="L1771" i="1"/>
  <c r="L1772" i="1"/>
  <c r="L1773" i="1"/>
  <c r="L1774" i="1"/>
  <c r="L1775" i="1" l="1"/>
  <c r="L1776" i="1"/>
  <c r="L1777" i="1"/>
  <c r="L1778" i="1"/>
  <c r="L1779" i="1"/>
  <c r="L1780" i="1"/>
  <c r="L1782" i="1"/>
  <c r="L1781" i="1"/>
  <c r="L1783" i="1"/>
  <c r="L1784" i="1"/>
  <c r="L1785" i="1"/>
  <c r="L1786" i="1"/>
  <c r="E1786" i="1" s="1"/>
  <c r="N1786" i="1" s="1"/>
  <c r="L1787" i="1"/>
  <c r="L1788" i="1"/>
  <c r="L1789" i="1"/>
  <c r="L1791" i="1"/>
  <c r="E1791" i="1" s="1"/>
  <c r="N1791" i="1" s="1"/>
  <c r="L1793" i="1" l="1"/>
  <c r="L1792" i="1"/>
  <c r="L1794" i="1"/>
  <c r="L1795" i="1" l="1"/>
  <c r="L1796" i="1"/>
  <c r="L1797" i="1"/>
  <c r="L1798" i="1"/>
  <c r="N1798" i="1" s="1"/>
  <c r="L1799" i="1"/>
  <c r="L1800" i="1"/>
  <c r="N1800" i="1" s="1"/>
  <c r="L1801" i="1"/>
  <c r="L1802" i="1"/>
  <c r="N1802" i="1" s="1"/>
  <c r="L1803" i="1"/>
  <c r="N1803" i="1" s="1"/>
  <c r="L1804" i="1"/>
  <c r="E1804" i="1" s="1"/>
  <c r="N1804" i="1" s="1"/>
  <c r="L1805" i="1"/>
  <c r="E1805" i="1" s="1"/>
  <c r="N1805" i="1" s="1"/>
  <c r="L1806" i="1"/>
  <c r="E1806" i="1" s="1"/>
  <c r="N1806" i="1" s="1"/>
  <c r="L1807" i="1"/>
  <c r="L1808" i="1"/>
  <c r="L1809" i="1"/>
  <c r="L1810" i="1"/>
  <c r="L1811" i="1"/>
  <c r="L1812" i="1"/>
  <c r="L1813" i="1"/>
  <c r="L1814" i="1"/>
  <c r="L1815" i="1"/>
  <c r="L1816" i="1"/>
  <c r="E1816" i="1" s="1"/>
  <c r="N1816" i="1" s="1"/>
  <c r="L1817" i="1"/>
  <c r="E1817" i="1" s="1"/>
  <c r="N1817" i="1" s="1"/>
  <c r="L1818" i="1" l="1"/>
  <c r="E1818" i="1" s="1"/>
  <c r="N1818" i="1" s="1"/>
  <c r="L1819" i="1"/>
  <c r="E1819" i="1" s="1"/>
  <c r="N1819" i="1" s="1"/>
  <c r="L1820" i="1"/>
  <c r="L1821" i="1"/>
  <c r="L1822" i="1"/>
  <c r="L1823" i="1"/>
  <c r="L1824" i="1" l="1"/>
  <c r="L1825" i="1"/>
  <c r="E1825" i="1" s="1"/>
  <c r="N1825" i="1" s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 l="1"/>
  <c r="L1839" i="1"/>
  <c r="L1840" i="1"/>
  <c r="L1841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42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8" i="1"/>
  <c r="L1879" i="1"/>
  <c r="L1880" i="1"/>
  <c r="L1877" i="1"/>
  <c r="L1881" i="1"/>
  <c r="E1881" i="1" s="1"/>
  <c r="N1881" i="1" s="1"/>
  <c r="L1884" i="1"/>
  <c r="L1885" i="1"/>
  <c r="L1886" i="1"/>
  <c r="L1887" i="1"/>
  <c r="L1888" i="1"/>
  <c r="L1889" i="1"/>
  <c r="L1890" i="1"/>
  <c r="L1891" i="1"/>
  <c r="L1892" i="1" l="1"/>
  <c r="L1893" i="1"/>
  <c r="L1894" i="1"/>
  <c r="L1895" i="1"/>
  <c r="L1896" i="1"/>
  <c r="L1897" i="1"/>
  <c r="L1898" i="1"/>
  <c r="L1900" i="1"/>
  <c r="L1901" i="1"/>
  <c r="L1902" i="1"/>
  <c r="L1903" i="1"/>
  <c r="L1899" i="1"/>
  <c r="L1904" i="1"/>
  <c r="L1905" i="1"/>
  <c r="L1907" i="1"/>
  <c r="L1908" i="1"/>
  <c r="L1909" i="1"/>
  <c r="L1906" i="1"/>
  <c r="L1910" i="1"/>
  <c r="L1911" i="1"/>
  <c r="L1912" i="1"/>
  <c r="L1913" i="1"/>
  <c r="L1914" i="1"/>
  <c r="L1917" i="1"/>
  <c r="L1916" i="1"/>
  <c r="L1915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3" i="1"/>
  <c r="L1934" i="1"/>
  <c r="L1935" i="1"/>
  <c r="L1936" i="1"/>
  <c r="L1937" i="1"/>
  <c r="L1938" i="1"/>
  <c r="L1939" i="1"/>
  <c r="L1932" i="1"/>
  <c r="L1940" i="1"/>
  <c r="L1941" i="1"/>
  <c r="L1942" i="1" l="1"/>
  <c r="E1942" i="1" s="1"/>
  <c r="N1942" i="1" s="1"/>
  <c r="L1943" i="1"/>
  <c r="E1943" i="1" s="1"/>
  <c r="N1943" i="1" s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8" i="1"/>
  <c r="L1959" i="1"/>
  <c r="L1960" i="1"/>
  <c r="L1957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 l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E2003" i="1" s="1"/>
  <c r="N2003" i="1" s="1"/>
  <c r="L2004" i="1"/>
  <c r="E2004" i="1" s="1"/>
  <c r="N2004" i="1" s="1"/>
  <c r="L2005" i="1"/>
  <c r="E2005" i="1" s="1"/>
  <c r="N2005" i="1" s="1"/>
  <c r="L2006" i="1"/>
  <c r="E2006" i="1" s="1"/>
  <c r="N2006" i="1" s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6" i="1"/>
  <c r="L2037" i="1"/>
  <c r="L2035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E2086" i="1" s="1"/>
  <c r="N2086" i="1" s="1"/>
  <c r="L2087" i="1"/>
  <c r="E2087" i="1" s="1"/>
  <c r="N2087" i="1" s="1"/>
  <c r="L2088" i="1"/>
  <c r="E2088" i="1" s="1"/>
  <c r="N2088" i="1" s="1"/>
  <c r="L2089" i="1"/>
  <c r="E2089" i="1" s="1"/>
  <c r="N2089" i="1" s="1"/>
  <c r="L2090" i="1"/>
  <c r="L2091" i="1"/>
  <c r="L2092" i="1"/>
  <c r="L2093" i="1"/>
  <c r="E2093" i="1" s="1"/>
  <c r="N2093" i="1" s="1"/>
  <c r="L2094" i="1"/>
  <c r="L2095" i="1"/>
  <c r="L2096" i="1"/>
  <c r="L2097" i="1"/>
  <c r="L2098" i="1"/>
  <c r="L2099" i="1"/>
  <c r="L2100" i="1"/>
  <c r="L2101" i="1"/>
  <c r="L2102" i="1"/>
  <c r="L2103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E2126" i="1" s="1"/>
  <c r="N2126" i="1" s="1"/>
  <c r="L2127" i="1" l="1"/>
  <c r="L2128" i="1"/>
  <c r="L2129" i="1"/>
  <c r="L2130" i="1"/>
  <c r="L2131" i="1"/>
  <c r="L2132" i="1" l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 l="1"/>
  <c r="L2152" i="1"/>
  <c r="L2153" i="1" l="1"/>
  <c r="L2154" i="1" l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 l="1"/>
  <c r="L2174" i="1"/>
  <c r="L2175" i="1"/>
  <c r="L2176" i="1"/>
  <c r="L2177" i="1"/>
  <c r="E2177" i="1" s="1"/>
  <c r="N2177" i="1" s="1"/>
  <c r="L2178" i="1"/>
  <c r="E2178" i="1" s="1"/>
  <c r="N2178" i="1" s="1"/>
  <c r="L2179" i="1"/>
  <c r="E2179" i="1" s="1"/>
  <c r="N2179" i="1" s="1"/>
  <c r="L2180" i="1"/>
  <c r="E2180" i="1" s="1"/>
  <c r="N2180" i="1" s="1"/>
  <c r="L2181" i="1"/>
  <c r="E2181" i="1" s="1"/>
  <c r="N2181" i="1" s="1"/>
  <c r="L2182" i="1"/>
  <c r="E2182" i="1" s="1"/>
  <c r="N2182" i="1" s="1"/>
  <c r="L2183" i="1"/>
  <c r="L2184" i="1"/>
  <c r="L2185" i="1"/>
  <c r="L2186" i="1"/>
  <c r="L2187" i="1"/>
  <c r="L2188" i="1"/>
  <c r="E2188" i="1" s="1"/>
  <c r="N2188" i="1" s="1"/>
  <c r="L2189" i="1" l="1"/>
  <c r="E2189" i="1" s="1"/>
  <c r="N2189" i="1" s="1"/>
  <c r="L2190" i="1"/>
  <c r="E2190" i="1" s="1"/>
  <c r="N2190" i="1" s="1"/>
  <c r="L2191" i="1"/>
  <c r="E2191" i="1" s="1"/>
  <c r="N2191" i="1" s="1"/>
  <c r="L2192" i="1"/>
  <c r="E2192" i="1" s="1"/>
  <c r="N2192" i="1" s="1"/>
  <c r="L2193" i="1"/>
  <c r="E2193" i="1" s="1"/>
  <c r="N2193" i="1" s="1"/>
  <c r="L2194" i="1"/>
  <c r="E2194" i="1" s="1"/>
  <c r="N2194" i="1" s="1"/>
  <c r="L2195" i="1"/>
  <c r="E2195" i="1" s="1"/>
  <c r="N2195" i="1" s="1"/>
  <c r="L2196" i="1"/>
  <c r="E2196" i="1" s="1"/>
  <c r="N2196" i="1" s="1"/>
  <c r="L2197" i="1"/>
  <c r="E2197" i="1" s="1"/>
  <c r="N2197" i="1" s="1"/>
  <c r="L2198" i="1"/>
  <c r="E2198" i="1" s="1"/>
  <c r="N2198" i="1" s="1"/>
  <c r="L2199" i="1"/>
  <c r="E2199" i="1" s="1"/>
  <c r="N2199" i="1" s="1"/>
  <c r="L2200" i="1"/>
  <c r="E2200" i="1" s="1"/>
  <c r="N2200" i="1" s="1"/>
  <c r="L2201" i="1"/>
  <c r="E2201" i="1" s="1"/>
  <c r="N2201" i="1" s="1"/>
  <c r="L2202" i="1"/>
  <c r="E2202" i="1" s="1"/>
  <c r="N2202" i="1" s="1"/>
  <c r="L2203" i="1"/>
  <c r="L2204" i="1"/>
  <c r="L2205" i="1"/>
  <c r="E2205" i="1" s="1"/>
  <c r="N2205" i="1" s="1"/>
  <c r="L2206" i="1"/>
  <c r="E2206" i="1" s="1"/>
  <c r="N2206" i="1" s="1"/>
  <c r="L2207" i="1"/>
  <c r="E2207" i="1" s="1"/>
  <c r="N2207" i="1" s="1"/>
  <c r="L2208" i="1"/>
  <c r="E2208" i="1" s="1"/>
  <c r="N2208" i="1" s="1"/>
  <c r="L2209" i="1"/>
  <c r="L2210" i="1" l="1"/>
  <c r="L2211" i="1"/>
  <c r="E2211" i="1" s="1"/>
  <c r="N2211" i="1" s="1"/>
  <c r="L2212" i="1"/>
  <c r="E2212" i="1" s="1"/>
  <c r="N2212" i="1" s="1"/>
  <c r="L2213" i="1"/>
  <c r="E2213" i="1" s="1"/>
  <c r="N2213" i="1" s="1"/>
  <c r="L2214" i="1" l="1"/>
  <c r="E2214" i="1" s="1"/>
  <c r="N2214" i="1" s="1"/>
  <c r="L2215" i="1"/>
  <c r="E2215" i="1" s="1"/>
  <c r="N2215" i="1" s="1"/>
  <c r="L2216" i="1"/>
  <c r="E2216" i="1" s="1"/>
  <c r="N2216" i="1" s="1"/>
  <c r="L2217" i="1"/>
  <c r="L2218" i="1"/>
  <c r="E2218" i="1" s="1"/>
  <c r="N2218" i="1" s="1"/>
  <c r="L2219" i="1"/>
  <c r="E2219" i="1" s="1"/>
  <c r="N2219" i="1" s="1"/>
  <c r="L2220" i="1"/>
  <c r="E2220" i="1" s="1"/>
  <c r="N2220" i="1" s="1"/>
  <c r="L2221" i="1"/>
  <c r="E2221" i="1" s="1"/>
  <c r="N2221" i="1" s="1"/>
  <c r="L2222" i="1"/>
  <c r="L2223" i="1" l="1"/>
  <c r="E2223" i="1" s="1"/>
  <c r="N2223" i="1" s="1"/>
  <c r="L2224" i="1"/>
  <c r="L2225" i="1"/>
  <c r="L2226" i="1"/>
  <c r="L2227" i="1"/>
  <c r="L2228" i="1"/>
  <c r="L2229" i="1"/>
  <c r="L2230" i="1"/>
  <c r="L2231" i="1"/>
  <c r="L2232" i="1"/>
  <c r="E2232" i="1" s="1"/>
  <c r="N2232" i="1" s="1"/>
  <c r="L2233" i="1"/>
  <c r="E2233" i="1" s="1"/>
  <c r="N2233" i="1" s="1"/>
  <c r="L2234" i="1" l="1"/>
  <c r="E2234" i="1" s="1"/>
  <c r="N2234" i="1" s="1"/>
  <c r="L2235" i="1"/>
  <c r="E2235" i="1" s="1"/>
  <c r="N2235" i="1" s="1"/>
  <c r="L2236" i="1"/>
  <c r="E2236" i="1" s="1"/>
  <c r="N2236" i="1" s="1"/>
  <c r="L2237" i="1"/>
  <c r="E2237" i="1" s="1"/>
  <c r="N2237" i="1" s="1"/>
  <c r="L2238" i="1"/>
  <c r="E2238" i="1" s="1"/>
  <c r="N2238" i="1" s="1"/>
  <c r="L2239" i="1" l="1"/>
  <c r="E2239" i="1" s="1"/>
  <c r="N2239" i="1" s="1"/>
  <c r="L2240" i="1"/>
  <c r="E2240" i="1" s="1"/>
  <c r="N2240" i="1" s="1"/>
  <c r="L2241" i="1"/>
  <c r="E2241" i="1" s="1"/>
  <c r="N2241" i="1" s="1"/>
  <c r="L2242" i="1"/>
  <c r="E2242" i="1" s="1"/>
  <c r="N2242" i="1" s="1"/>
  <c r="L2243" i="1"/>
  <c r="E2243" i="1" s="1"/>
  <c r="N2243" i="1" s="1"/>
  <c r="L2245" i="1"/>
  <c r="L2246" i="1"/>
  <c r="L2247" i="1"/>
  <c r="E2247" i="1" s="1"/>
  <c r="N2247" i="1" s="1"/>
  <c r="L2248" i="1"/>
  <c r="E2248" i="1" s="1"/>
  <c r="N2248" i="1" s="1"/>
  <c r="L2249" i="1"/>
  <c r="E2249" i="1" s="1"/>
  <c r="N2249" i="1" s="1"/>
  <c r="L2250" i="1"/>
  <c r="E2250" i="1" s="1"/>
  <c r="N2250" i="1" s="1"/>
  <c r="L2251" i="1"/>
  <c r="E2251" i="1" s="1"/>
  <c r="N2251" i="1" s="1"/>
  <c r="L2252" i="1"/>
  <c r="E2252" i="1" s="1"/>
  <c r="N2252" i="1" s="1"/>
  <c r="L2253" i="1" l="1"/>
  <c r="E2253" i="1" s="1"/>
  <c r="N2253" i="1" s="1"/>
  <c r="L2254" i="1"/>
  <c r="E2254" i="1" s="1"/>
  <c r="N2254" i="1" s="1"/>
  <c r="L2255" i="1"/>
  <c r="E2255" i="1" s="1"/>
  <c r="N2255" i="1" s="1"/>
  <c r="L2256" i="1"/>
  <c r="L2257" i="1"/>
  <c r="E2257" i="1" s="1"/>
  <c r="N2257" i="1" s="1"/>
  <c r="L2258" i="1"/>
  <c r="E2258" i="1" s="1"/>
  <c r="N2258" i="1" s="1"/>
  <c r="L2259" i="1"/>
  <c r="E2259" i="1" s="1"/>
  <c r="N2259" i="1" s="1"/>
  <c r="L2260" i="1"/>
  <c r="E2260" i="1" s="1"/>
  <c r="N2260" i="1" s="1"/>
  <c r="L2261" i="1"/>
  <c r="E2261" i="1" s="1"/>
  <c r="N2261" i="1" s="1"/>
  <c r="L2262" i="1"/>
  <c r="E2262" i="1" s="1"/>
  <c r="N2262" i="1" s="1"/>
  <c r="L2263" i="1"/>
  <c r="E2263" i="1" s="1"/>
  <c r="N2263" i="1" s="1"/>
  <c r="L2264" i="1"/>
  <c r="E2264" i="1" s="1"/>
  <c r="N2264" i="1" s="1"/>
  <c r="L2265" i="1"/>
  <c r="E2265" i="1" s="1"/>
  <c r="N2265" i="1" s="1"/>
  <c r="L2266" i="1"/>
  <c r="E2266" i="1" s="1"/>
  <c r="N2266" i="1" s="1"/>
  <c r="L2267" i="1"/>
  <c r="E2267" i="1" s="1"/>
  <c r="N2267" i="1" s="1"/>
  <c r="L2268" i="1"/>
  <c r="E2268" i="1" s="1"/>
  <c r="N2268" i="1" s="1"/>
  <c r="L2269" i="1"/>
  <c r="E2269" i="1" s="1"/>
  <c r="N2269" i="1" s="1"/>
  <c r="L2270" i="1"/>
  <c r="E2270" i="1" s="1"/>
  <c r="N2270" i="1" s="1"/>
  <c r="L2271" i="1"/>
  <c r="E2271" i="1" s="1"/>
  <c r="N2271" i="1" s="1"/>
  <c r="L2272" i="1"/>
  <c r="E2272" i="1" s="1"/>
  <c r="N2272" i="1" s="1"/>
  <c r="L2273" i="1"/>
  <c r="E2273" i="1" s="1"/>
  <c r="N2273" i="1" s="1"/>
  <c r="L2274" i="1"/>
  <c r="E2274" i="1" s="1"/>
  <c r="N2274" i="1" s="1"/>
  <c r="L2275" i="1"/>
  <c r="E2275" i="1" s="1"/>
  <c r="N2275" i="1" s="1"/>
  <c r="L2276" i="1"/>
  <c r="E2276" i="1" s="1"/>
  <c r="N2276" i="1" s="1"/>
  <c r="L2277" i="1"/>
  <c r="E2277" i="1" s="1"/>
  <c r="N2277" i="1" s="1"/>
  <c r="L2278" i="1"/>
  <c r="E2278" i="1" s="1"/>
  <c r="N2278" i="1" s="1"/>
  <c r="L2279" i="1"/>
  <c r="E2279" i="1" s="1"/>
  <c r="N2279" i="1" s="1"/>
  <c r="L2280" i="1"/>
  <c r="E2280" i="1" s="1"/>
  <c r="N2280" i="1" s="1"/>
  <c r="L2281" i="1"/>
  <c r="E2281" i="1" s="1"/>
  <c r="N2281" i="1" s="1"/>
  <c r="L2282" i="1"/>
  <c r="L2283" i="1"/>
  <c r="E2283" i="1" s="1"/>
  <c r="N2283" i="1" s="1"/>
  <c r="L2284" i="1"/>
  <c r="E2284" i="1" s="1"/>
  <c r="N2284" i="1" s="1"/>
  <c r="L2285" i="1"/>
  <c r="E2285" i="1" s="1"/>
  <c r="N2285" i="1" s="1"/>
  <c r="L2286" i="1"/>
  <c r="L2287" i="1"/>
  <c r="L2288" i="1"/>
  <c r="L2289" i="1"/>
  <c r="E2289" i="1" s="1"/>
  <c r="N2289" i="1" s="1"/>
  <c r="L2290" i="1"/>
  <c r="E2290" i="1" s="1"/>
  <c r="N2290" i="1" s="1"/>
  <c r="L2291" i="1"/>
  <c r="L2292" i="1"/>
  <c r="E2292" i="1" s="1"/>
  <c r="N2292" i="1" s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E2316" i="1" s="1"/>
  <c r="N2316" i="1" s="1"/>
  <c r="L2317" i="1"/>
  <c r="L2318" i="1"/>
  <c r="E2318" i="1" s="1"/>
  <c r="N2318" i="1" s="1"/>
  <c r="L2319" i="1"/>
  <c r="E2319" i="1" s="1"/>
  <c r="N2319" i="1" s="1"/>
  <c r="L2320" i="1"/>
  <c r="E2320" i="1" s="1"/>
  <c r="N2320" i="1" s="1"/>
  <c r="L2321" i="1"/>
  <c r="L2322" i="1"/>
  <c r="L2323" i="1"/>
  <c r="L2324" i="1"/>
  <c r="L2325" i="1"/>
  <c r="L2326" i="1"/>
  <c r="L2327" i="1"/>
  <c r="L2328" i="1"/>
  <c r="L2329" i="1"/>
  <c r="L2330" i="1"/>
  <c r="L2331" i="1"/>
  <c r="E2331" i="1" s="1"/>
  <c r="N2331" i="1" s="1"/>
  <c r="L2332" i="1"/>
  <c r="E2332" i="1" s="1"/>
  <c r="N2332" i="1" s="1"/>
  <c r="L2333" i="1"/>
  <c r="L2334" i="1"/>
  <c r="L2335" i="1"/>
  <c r="E2335" i="1" s="1"/>
  <c r="N2335" i="1" s="1"/>
  <c r="L2336" i="1"/>
  <c r="E2336" i="1" s="1"/>
  <c r="N2336" i="1" s="1"/>
  <c r="L2337" i="1"/>
  <c r="E2337" i="1" s="1"/>
  <c r="N2337" i="1" s="1"/>
  <c r="L2338" i="1"/>
  <c r="L2339" i="1"/>
  <c r="E2339" i="1" s="1"/>
  <c r="N2339" i="1" s="1"/>
  <c r="L2340" i="1"/>
  <c r="E2340" i="1" s="1"/>
  <c r="N2340" i="1" s="1"/>
  <c r="L2341" i="1"/>
  <c r="E2341" i="1" s="1"/>
  <c r="N2341" i="1" s="1"/>
  <c r="L2342" i="1"/>
  <c r="E2342" i="1" s="1"/>
  <c r="N2342" i="1" s="1"/>
  <c r="L2343" i="1"/>
  <c r="E2343" i="1" s="1"/>
  <c r="N2343" i="1" s="1"/>
  <c r="L2344" i="1"/>
  <c r="E2344" i="1" s="1"/>
  <c r="N2344" i="1" s="1"/>
  <c r="L2345" i="1"/>
  <c r="E2345" i="1" s="1"/>
  <c r="N2345" i="1" s="1"/>
  <c r="L2346" i="1"/>
  <c r="E2346" i="1" s="1"/>
  <c r="N2346" i="1" s="1"/>
  <c r="L2347" i="1"/>
  <c r="E2347" i="1" s="1"/>
  <c r="N2347" i="1" s="1"/>
  <c r="L2348" i="1"/>
  <c r="E2348" i="1" s="1"/>
  <c r="N2348" i="1" s="1"/>
  <c r="L2349" i="1" l="1"/>
  <c r="L2350" i="1"/>
  <c r="L2351" i="1"/>
  <c r="L2352" i="1"/>
  <c r="E2352" i="1" s="1"/>
  <c r="N2352" i="1" s="1"/>
  <c r="L2353" i="1"/>
  <c r="E2353" i="1" s="1"/>
  <c r="N2353" i="1" s="1"/>
  <c r="L2354" i="1"/>
  <c r="E2354" i="1" s="1"/>
  <c r="N2354" i="1" s="1"/>
  <c r="L2355" i="1"/>
  <c r="E2355" i="1" s="1"/>
  <c r="N2355" i="1" s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E2371" i="1" s="1"/>
  <c r="N2371" i="1" s="1"/>
  <c r="L2372" i="1"/>
  <c r="L2373" i="1"/>
  <c r="L2375" i="1" l="1"/>
  <c r="L2376" i="1"/>
  <c r="L2377" i="1"/>
  <c r="L2378" i="1"/>
  <c r="L2379" i="1"/>
  <c r="L2380" i="1"/>
  <c r="L2381" i="1"/>
  <c r="L2382" i="1"/>
  <c r="L2383" i="1"/>
  <c r="L2384" i="1"/>
  <c r="E2384" i="1" s="1"/>
  <c r="N2384" i="1" s="1"/>
  <c r="L2385" i="1"/>
  <c r="L2386" i="1"/>
  <c r="E2386" i="1" s="1"/>
  <c r="N2386" i="1" s="1"/>
  <c r="L2387" i="1"/>
  <c r="E2387" i="1" s="1"/>
  <c r="N2387" i="1" s="1"/>
  <c r="L2388" i="1" l="1"/>
  <c r="E2388" i="1" s="1"/>
  <c r="N2388" i="1" s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E2401" i="1" s="1"/>
  <c r="N2401" i="1" s="1"/>
  <c r="L2402" i="1"/>
  <c r="E2402" i="1" s="1"/>
  <c r="N2402" i="1" s="1"/>
  <c r="L2403" i="1"/>
  <c r="E2403" i="1" s="1"/>
  <c r="N2403" i="1" s="1"/>
  <c r="L2404" i="1"/>
  <c r="E2404" i="1" s="1"/>
  <c r="N2404" i="1" s="1"/>
  <c r="L2405" i="1"/>
  <c r="E2405" i="1" s="1"/>
  <c r="N2405" i="1" s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 l="1"/>
  <c r="L2430" i="1"/>
  <c r="E2430" i="1" s="1"/>
  <c r="N2430" i="1" s="1"/>
  <c r="L2431" i="1"/>
  <c r="E2431" i="1" s="1"/>
  <c r="N2431" i="1" s="1"/>
  <c r="L2432" i="1" l="1"/>
  <c r="E2432" i="1" s="1"/>
  <c r="N2432" i="1" s="1"/>
  <c r="L2433" i="1"/>
  <c r="E2433" i="1" s="1"/>
  <c r="N2433" i="1" s="1"/>
  <c r="L2434" i="1"/>
  <c r="E2434" i="1" s="1"/>
  <c r="N2434" i="1" s="1"/>
  <c r="L2435" i="1"/>
  <c r="E2435" i="1" s="1"/>
  <c r="N2435" i="1" s="1"/>
  <c r="L2436" i="1"/>
  <c r="E2436" i="1" s="1"/>
  <c r="N2436" i="1" s="1"/>
  <c r="L2437" i="1"/>
  <c r="E2437" i="1" s="1"/>
  <c r="N2437" i="1" s="1"/>
  <c r="L2438" i="1"/>
  <c r="E2438" i="1" s="1"/>
  <c r="N2438" i="1" s="1"/>
  <c r="L2439" i="1"/>
  <c r="E2439" i="1" s="1"/>
  <c r="N2439" i="1" s="1"/>
  <c r="L2440" i="1"/>
  <c r="L2441" i="1"/>
  <c r="L2442" i="1"/>
  <c r="E2442" i="1" s="1"/>
  <c r="N2442" i="1" s="1"/>
  <c r="L2443" i="1"/>
  <c r="L2444" i="1"/>
  <c r="E2444" i="1" s="1"/>
  <c r="N2444" i="1" s="1"/>
  <c r="L2445" i="1"/>
  <c r="L2446" i="1"/>
  <c r="E2446" i="1" s="1"/>
  <c r="N2446" i="1" s="1"/>
  <c r="L2447" i="1"/>
  <c r="E2447" i="1" s="1"/>
  <c r="N2447" i="1" s="1"/>
  <c r="L2448" i="1"/>
  <c r="L2449" i="1"/>
  <c r="E2449" i="1" s="1"/>
  <c r="N2449" i="1" s="1"/>
  <c r="L2450" i="1"/>
  <c r="E2450" i="1" s="1"/>
  <c r="N2450" i="1" s="1"/>
  <c r="L2451" i="1"/>
  <c r="E2451" i="1" s="1"/>
  <c r="N2451" i="1" s="1"/>
  <c r="L2452" i="1"/>
  <c r="E2452" i="1" s="1"/>
  <c r="N2452" i="1" s="1"/>
  <c r="L2453" i="1"/>
  <c r="E2453" i="1" s="1"/>
  <c r="N2453" i="1" s="1"/>
  <c r="L2454" i="1"/>
  <c r="L2455" i="1"/>
  <c r="L2456" i="1"/>
  <c r="E2456" i="1" s="1"/>
  <c r="N2456" i="1" s="1"/>
  <c r="L2457" i="1"/>
  <c r="E2457" i="1" s="1"/>
  <c r="N2457" i="1" s="1"/>
  <c r="L2458" i="1"/>
  <c r="E2458" i="1" s="1"/>
  <c r="N2458" i="1" s="1"/>
  <c r="L2459" i="1"/>
  <c r="E2459" i="1" s="1"/>
  <c r="N2459" i="1" s="1"/>
  <c r="L2460" i="1"/>
  <c r="E2460" i="1" s="1"/>
  <c r="N2460" i="1" s="1"/>
  <c r="L2461" i="1"/>
  <c r="E2461" i="1" s="1"/>
  <c r="N2461" i="1" s="1"/>
  <c r="L2462" i="1"/>
  <c r="L2463" i="1"/>
  <c r="L2464" i="1"/>
  <c r="E2464" i="1" s="1"/>
  <c r="N2464" i="1" s="1"/>
  <c r="L2465" i="1"/>
  <c r="E2465" i="1" s="1"/>
  <c r="N2465" i="1" s="1"/>
  <c r="L2466" i="1"/>
  <c r="E2466" i="1" s="1"/>
  <c r="N2466" i="1" s="1"/>
  <c r="L2467" i="1"/>
  <c r="L2468" i="1"/>
  <c r="E2468" i="1" s="1"/>
  <c r="N2468" i="1" s="1"/>
  <c r="L2469" i="1"/>
  <c r="E2469" i="1" s="1"/>
  <c r="N2469" i="1" s="1"/>
  <c r="L2470" i="1"/>
  <c r="E2470" i="1" s="1"/>
  <c r="N2470" i="1" s="1"/>
  <c r="L2471" i="1"/>
  <c r="E2471" i="1" s="1"/>
  <c r="N2471" i="1" s="1"/>
  <c r="L2472" i="1"/>
  <c r="E2472" i="1" s="1"/>
  <c r="N2472" i="1" s="1"/>
  <c r="L2473" i="1" l="1"/>
  <c r="E2473" i="1" s="1"/>
  <c r="N2473" i="1" s="1"/>
  <c r="L2474" i="1"/>
  <c r="E2474" i="1" s="1"/>
  <c r="N2474" i="1" s="1"/>
  <c r="L2475" i="1"/>
  <c r="E2475" i="1" s="1"/>
  <c r="N2475" i="1" s="1"/>
  <c r="L2476" i="1"/>
  <c r="E2476" i="1" s="1"/>
  <c r="N2476" i="1" s="1"/>
  <c r="L2477" i="1" l="1"/>
  <c r="E2477" i="1" s="1"/>
  <c r="N2477" i="1" s="1"/>
  <c r="L2478" i="1"/>
  <c r="E2478" i="1" s="1"/>
  <c r="N2478" i="1" s="1"/>
  <c r="L2479" i="1"/>
  <c r="E2479" i="1" s="1"/>
  <c r="N2479" i="1" s="1"/>
  <c r="L2481" i="1"/>
  <c r="E2481" i="1" s="1"/>
  <c r="N2481" i="1" s="1"/>
  <c r="L2482" i="1"/>
  <c r="E2482" i="1" s="1"/>
  <c r="N2482" i="1" s="1"/>
  <c r="L2480" i="1"/>
  <c r="L2483" i="1"/>
  <c r="E2483" i="1" s="1"/>
  <c r="N2483" i="1" s="1"/>
  <c r="L2484" i="1"/>
  <c r="L2485" i="1"/>
  <c r="L2486" i="1"/>
  <c r="E2486" i="1" s="1"/>
  <c r="N2486" i="1" s="1"/>
  <c r="L2487" i="1"/>
  <c r="E2487" i="1" s="1"/>
  <c r="N2487" i="1" s="1"/>
  <c r="L2488" i="1"/>
  <c r="E2488" i="1" s="1"/>
  <c r="N2488" i="1" s="1"/>
  <c r="L2489" i="1"/>
  <c r="E2489" i="1" s="1"/>
  <c r="N2489" i="1" s="1"/>
  <c r="L2490" i="1"/>
  <c r="E2490" i="1" s="1"/>
  <c r="N2490" i="1" s="1"/>
  <c r="L2491" i="1"/>
  <c r="E2491" i="1" s="1"/>
  <c r="N2491" i="1" s="1"/>
  <c r="L2492" i="1"/>
  <c r="E2492" i="1" s="1"/>
  <c r="N2492" i="1" s="1"/>
  <c r="L2493" i="1"/>
  <c r="E2493" i="1" s="1"/>
  <c r="N2493" i="1" s="1"/>
  <c r="L2494" i="1"/>
  <c r="L2495" i="1"/>
  <c r="L2496" i="1"/>
  <c r="L2497" i="1"/>
  <c r="L2498" i="1"/>
  <c r="L2499" i="1"/>
  <c r="L2500" i="1"/>
  <c r="E2500" i="1" s="1"/>
  <c r="N2500" i="1" s="1"/>
  <c r="L2501" i="1"/>
  <c r="E2501" i="1" s="1"/>
  <c r="N2501" i="1" s="1"/>
  <c r="L2502" i="1"/>
  <c r="E2502" i="1" s="1"/>
  <c r="N2502" i="1" s="1"/>
  <c r="L2503" i="1"/>
  <c r="E2503" i="1" s="1"/>
  <c r="N2503" i="1" s="1"/>
  <c r="L2504" i="1"/>
  <c r="E2504" i="1" s="1"/>
  <c r="N2504" i="1" s="1"/>
  <c r="L2505" i="1"/>
  <c r="L2506" i="1"/>
  <c r="E2506" i="1" s="1"/>
  <c r="N2506" i="1" s="1"/>
  <c r="L2507" i="1"/>
  <c r="L2508" i="1"/>
  <c r="L2509" i="1"/>
  <c r="L2510" i="1"/>
  <c r="L2511" i="1"/>
  <c r="L2512" i="1"/>
  <c r="L2513" i="1"/>
  <c r="L2515" i="1"/>
  <c r="E2515" i="1" s="1"/>
  <c r="N2515" i="1" s="1"/>
  <c r="L2516" i="1"/>
  <c r="E2516" i="1" s="1"/>
  <c r="N2516" i="1" s="1"/>
  <c r="L2517" i="1"/>
  <c r="L2518" i="1"/>
  <c r="L2519" i="1"/>
  <c r="L2520" i="1"/>
  <c r="L2521" i="1"/>
  <c r="E2521" i="1" s="1"/>
  <c r="N2521" i="1" s="1"/>
  <c r="L2522" i="1"/>
  <c r="E2522" i="1" s="1"/>
  <c r="N2522" i="1" s="1"/>
  <c r="L2523" i="1"/>
  <c r="E2523" i="1" s="1"/>
  <c r="N2523" i="1" s="1"/>
  <c r="L2524" i="1"/>
  <c r="E2524" i="1" s="1"/>
  <c r="N2524" i="1" s="1"/>
  <c r="L2525" i="1"/>
  <c r="E2525" i="1" s="1"/>
  <c r="N2525" i="1" s="1"/>
  <c r="L2526" i="1"/>
  <c r="E2526" i="1" s="1"/>
  <c r="N2526" i="1" s="1"/>
  <c r="L2527" i="1"/>
  <c r="E2527" i="1" s="1"/>
  <c r="N2527" i="1" s="1"/>
  <c r="L2528" i="1"/>
  <c r="E2528" i="1" s="1"/>
  <c r="N2528" i="1" s="1"/>
  <c r="L2529" i="1"/>
  <c r="E2529" i="1" s="1"/>
  <c r="N2529" i="1" s="1"/>
  <c r="L2530" i="1"/>
  <c r="E2530" i="1" s="1"/>
  <c r="N2530" i="1" s="1"/>
  <c r="L2531" i="1"/>
  <c r="E2531" i="1" s="1"/>
  <c r="N2531" i="1" s="1"/>
  <c r="L2532" i="1"/>
  <c r="E2532" i="1" s="1"/>
  <c r="N2532" i="1" s="1"/>
  <c r="L2533" i="1"/>
  <c r="E2533" i="1" s="1"/>
  <c r="N2533" i="1" s="1"/>
  <c r="L2534" i="1" l="1"/>
  <c r="E2534" i="1" s="1"/>
  <c r="N2534" i="1" s="1"/>
  <c r="L2535" i="1"/>
  <c r="E2535" i="1" s="1"/>
  <c r="N2535" i="1" s="1"/>
  <c r="L2536" i="1"/>
  <c r="E2536" i="1" s="1"/>
  <c r="N2536" i="1" s="1"/>
  <c r="L2537" i="1"/>
  <c r="E2537" i="1" s="1"/>
  <c r="N2537" i="1" s="1"/>
  <c r="L2538" i="1"/>
  <c r="E2538" i="1" s="1"/>
  <c r="N2538" i="1" s="1"/>
  <c r="L2539" i="1"/>
  <c r="L2540" i="1"/>
  <c r="L2541" i="1"/>
  <c r="L2542" i="1"/>
  <c r="L2543" i="1"/>
  <c r="E2543" i="1" s="1"/>
  <c r="N2543" i="1" s="1"/>
  <c r="L2544" i="1"/>
  <c r="E2544" i="1" s="1"/>
  <c r="N2544" i="1" s="1"/>
  <c r="L2545" i="1"/>
  <c r="E2545" i="1" s="1"/>
  <c r="N2545" i="1" s="1"/>
  <c r="L2546" i="1"/>
  <c r="E2546" i="1" s="1"/>
  <c r="N2546" i="1" s="1"/>
  <c r="L2547" i="1"/>
  <c r="E2547" i="1" s="1"/>
  <c r="N2547" i="1" s="1"/>
  <c r="L2548" i="1" l="1"/>
  <c r="L2549" i="1"/>
  <c r="E2549" i="1" s="1"/>
  <c r="N2549" i="1" s="1"/>
  <c r="L2550" i="1"/>
  <c r="E2550" i="1" s="1"/>
  <c r="N2550" i="1" s="1"/>
  <c r="L2551" i="1"/>
  <c r="L2552" i="1"/>
  <c r="L2553" i="1"/>
  <c r="L2554" i="1"/>
  <c r="L2555" i="1"/>
  <c r="L2556" i="1"/>
  <c r="L2557" i="1"/>
  <c r="E2557" i="1" s="1"/>
  <c r="N2557" i="1" s="1"/>
  <c r="L2558" i="1"/>
  <c r="E2558" i="1" s="1"/>
  <c r="N2558" i="1" s="1"/>
  <c r="L2559" i="1"/>
  <c r="E2559" i="1" s="1"/>
  <c r="N2559" i="1" s="1"/>
  <c r="L2560" i="1"/>
  <c r="E2560" i="1" s="1"/>
  <c r="N2560" i="1" s="1"/>
  <c r="L2561" i="1"/>
  <c r="E2561" i="1" s="1"/>
  <c r="N2561" i="1" s="1"/>
  <c r="L2562" i="1"/>
  <c r="E2562" i="1" s="1"/>
  <c r="N2562" i="1" s="1"/>
  <c r="L2563" i="1"/>
  <c r="E2563" i="1" s="1"/>
  <c r="N2563" i="1" s="1"/>
  <c r="L2564" i="1"/>
  <c r="E2564" i="1" s="1"/>
  <c r="N2564" i="1" s="1"/>
  <c r="L2565" i="1"/>
  <c r="E2565" i="1" s="1"/>
  <c r="N2565" i="1" s="1"/>
  <c r="L2566" i="1"/>
  <c r="L2567" i="1"/>
  <c r="L2568" i="1"/>
  <c r="E2568" i="1" s="1"/>
  <c r="N2568" i="1" s="1"/>
  <c r="L2569" i="1"/>
  <c r="E2569" i="1" s="1"/>
  <c r="N2569" i="1" s="1"/>
  <c r="L2570" i="1"/>
  <c r="E2570" i="1" s="1"/>
  <c r="N2570" i="1" s="1"/>
  <c r="L2571" i="1" l="1"/>
  <c r="E2571" i="1" s="1"/>
  <c r="N2571" i="1" s="1"/>
  <c r="L2572" i="1"/>
  <c r="E2572" i="1" s="1"/>
  <c r="N2572" i="1" s="1"/>
  <c r="L2573" i="1"/>
  <c r="E2573" i="1" s="1"/>
  <c r="N2573" i="1" s="1"/>
  <c r="L2574" i="1" l="1"/>
  <c r="E2574" i="1" s="1"/>
  <c r="N2574" i="1" s="1"/>
  <c r="L2575" i="1"/>
  <c r="L2576" i="1"/>
  <c r="E2576" i="1" s="1"/>
  <c r="N2576" i="1" s="1"/>
  <c r="L2577" i="1"/>
  <c r="E2577" i="1" s="1"/>
  <c r="N2577" i="1" s="1"/>
  <c r="L2578" i="1" l="1"/>
  <c r="L2579" i="1"/>
  <c r="E2579" i="1" s="1"/>
  <c r="N2579" i="1" s="1"/>
  <c r="L2580" i="1"/>
  <c r="E2580" i="1" s="1"/>
  <c r="N2580" i="1" s="1"/>
  <c r="L2581" i="1"/>
  <c r="E2581" i="1" s="1"/>
  <c r="N2581" i="1" s="1"/>
  <c r="L2582" i="1"/>
  <c r="E2582" i="1" s="1"/>
  <c r="N2582" i="1" s="1"/>
  <c r="L2583" i="1"/>
  <c r="L2584" i="1"/>
  <c r="E2584" i="1" s="1"/>
  <c r="N2584" i="1" s="1"/>
  <c r="L2585" i="1"/>
  <c r="E2585" i="1" s="1"/>
  <c r="N2585" i="1" s="1"/>
  <c r="L2586" i="1"/>
  <c r="E2586" i="1" s="1"/>
  <c r="N2586" i="1" s="1"/>
  <c r="L2587" i="1"/>
  <c r="E2587" i="1" s="1"/>
  <c r="N2587" i="1" s="1"/>
  <c r="L2588" i="1"/>
  <c r="E2588" i="1" s="1"/>
  <c r="N2588" i="1" s="1"/>
  <c r="L2589" i="1"/>
  <c r="E2589" i="1" s="1"/>
  <c r="N2589" i="1" s="1"/>
  <c r="L2590" i="1"/>
  <c r="E2590" i="1" s="1"/>
  <c r="N2590" i="1" s="1"/>
  <c r="L2592" i="1"/>
  <c r="E2592" i="1" s="1"/>
  <c r="N2592" i="1" s="1"/>
  <c r="L2593" i="1"/>
  <c r="E2593" i="1" s="1"/>
  <c r="N2593" i="1" s="1"/>
  <c r="L2591" i="1"/>
  <c r="L2594" i="1"/>
  <c r="E2594" i="1" s="1"/>
  <c r="N2594" i="1" s="1"/>
  <c r="L2595" i="1"/>
  <c r="E2595" i="1" s="1"/>
  <c r="N2595" i="1" s="1"/>
  <c r="L2596" i="1"/>
  <c r="L2597" i="1"/>
  <c r="E2597" i="1" s="1"/>
  <c r="N2597" i="1" s="1"/>
  <c r="L2598" i="1"/>
  <c r="L2599" i="1"/>
  <c r="L2600" i="1"/>
  <c r="L2601" i="1"/>
  <c r="L2602" i="1" l="1"/>
  <c r="L2603" i="1"/>
  <c r="E2603" i="1" s="1"/>
  <c r="N2603" i="1" s="1"/>
  <c r="L2604" i="1"/>
  <c r="E2604" i="1" s="1"/>
  <c r="N2604" i="1" s="1"/>
  <c r="L2605" i="1"/>
  <c r="E2605" i="1" s="1"/>
  <c r="N2605" i="1" s="1"/>
  <c r="L2606" i="1"/>
  <c r="E2606" i="1" s="1"/>
  <c r="N2606" i="1" s="1"/>
  <c r="L2607" i="1"/>
  <c r="E2607" i="1" s="1"/>
  <c r="N2607" i="1" s="1"/>
  <c r="L2608" i="1"/>
  <c r="E2608" i="1" s="1"/>
  <c r="N2608" i="1" s="1"/>
  <c r="L2609" i="1"/>
  <c r="E2609" i="1" s="1"/>
  <c r="N2609" i="1" s="1"/>
  <c r="L2610" i="1"/>
  <c r="E2610" i="1" s="1"/>
  <c r="N2610" i="1" s="1"/>
  <c r="L2611" i="1"/>
  <c r="E2611" i="1" s="1"/>
  <c r="N2611" i="1" s="1"/>
  <c r="L2612" i="1"/>
  <c r="E2612" i="1" s="1"/>
  <c r="N2612" i="1" s="1"/>
  <c r="L2613" i="1"/>
  <c r="E2613" i="1" s="1"/>
  <c r="N2613" i="1" s="1"/>
  <c r="L2614" i="1"/>
  <c r="E2614" i="1" s="1"/>
  <c r="N2614" i="1" s="1"/>
  <c r="L2615" i="1"/>
  <c r="E2615" i="1" s="1"/>
  <c r="N2615" i="1" s="1"/>
  <c r="L2616" i="1"/>
  <c r="E2616" i="1" s="1"/>
  <c r="N2616" i="1" s="1"/>
  <c r="L2617" i="1"/>
  <c r="E2617" i="1" s="1"/>
  <c r="N2617" i="1" s="1"/>
  <c r="L2618" i="1"/>
  <c r="E2618" i="1" s="1"/>
  <c r="N2618" i="1" s="1"/>
  <c r="L2619" i="1"/>
  <c r="E2619" i="1" s="1"/>
  <c r="N2619" i="1" s="1"/>
  <c r="L2620" i="1"/>
  <c r="E2620" i="1" s="1"/>
  <c r="N2620" i="1" s="1"/>
  <c r="L2621" i="1"/>
  <c r="E2621" i="1" s="1"/>
  <c r="N2621" i="1" s="1"/>
  <c r="L2622" i="1"/>
  <c r="E2622" i="1" s="1"/>
  <c r="N2622" i="1" s="1"/>
  <c r="L2623" i="1"/>
  <c r="E2623" i="1" s="1"/>
  <c r="N2623" i="1" s="1"/>
  <c r="L2624" i="1"/>
  <c r="E2624" i="1" s="1"/>
  <c r="N2624" i="1" s="1"/>
  <c r="L2625" i="1"/>
  <c r="E2625" i="1" s="1"/>
  <c r="N2625" i="1" s="1"/>
  <c r="L2626" i="1"/>
  <c r="E2626" i="1" s="1"/>
  <c r="N2626" i="1" s="1"/>
  <c r="L2627" i="1"/>
  <c r="E2627" i="1" s="1"/>
  <c r="N2627" i="1" s="1"/>
  <c r="L2628" i="1"/>
  <c r="E2628" i="1" s="1"/>
  <c r="N2628" i="1" s="1"/>
  <c r="L2629" i="1"/>
  <c r="E2629" i="1" s="1"/>
  <c r="N2629" i="1" s="1"/>
  <c r="L2630" i="1"/>
  <c r="E2630" i="1" s="1"/>
  <c r="N2630" i="1" s="1"/>
  <c r="L2631" i="1"/>
  <c r="E2631" i="1" s="1"/>
  <c r="N2631" i="1" s="1"/>
  <c r="L2632" i="1"/>
  <c r="E2632" i="1" s="1"/>
  <c r="N2632" i="1" s="1"/>
  <c r="L2633" i="1"/>
  <c r="E2633" i="1" s="1"/>
  <c r="N2633" i="1" s="1"/>
  <c r="L2634" i="1"/>
  <c r="E2634" i="1" s="1"/>
  <c r="N2634" i="1" s="1"/>
  <c r="L2635" i="1"/>
  <c r="E2635" i="1" s="1"/>
  <c r="N2635" i="1" s="1"/>
  <c r="L2636" i="1"/>
  <c r="E2636" i="1" s="1"/>
  <c r="N2636" i="1" s="1"/>
  <c r="L2637" i="1"/>
  <c r="E2637" i="1" s="1"/>
  <c r="N2637" i="1" s="1"/>
  <c r="L2638" i="1"/>
  <c r="E2638" i="1" s="1"/>
  <c r="N2638" i="1" s="1"/>
  <c r="L2639" i="1"/>
  <c r="E2639" i="1" s="1"/>
  <c r="N2639" i="1" s="1"/>
  <c r="L2640" i="1"/>
  <c r="E2640" i="1" s="1"/>
  <c r="N2640" i="1" s="1"/>
  <c r="L2641" i="1"/>
  <c r="E2641" i="1" s="1"/>
  <c r="N2641" i="1" s="1"/>
  <c r="L2642" i="1"/>
  <c r="E2642" i="1" s="1"/>
  <c r="N2642" i="1" s="1"/>
  <c r="L2643" i="1"/>
  <c r="E2643" i="1" s="1"/>
  <c r="N2643" i="1" s="1"/>
  <c r="L2644" i="1"/>
  <c r="E2644" i="1" s="1"/>
  <c r="N2644" i="1" s="1"/>
  <c r="L2645" i="1"/>
  <c r="E2645" i="1" s="1"/>
  <c r="N2645" i="1" s="1"/>
  <c r="L2646" i="1" l="1"/>
  <c r="E2646" i="1" s="1"/>
  <c r="N2646" i="1" s="1"/>
  <c r="L2647" i="1"/>
  <c r="L2648" i="1"/>
  <c r="E2648" i="1" s="1"/>
  <c r="N2648" i="1" s="1"/>
  <c r="L2649" i="1"/>
  <c r="L2650" i="1"/>
  <c r="E2650" i="1" s="1"/>
  <c r="N2650" i="1" s="1"/>
  <c r="L2651" i="1"/>
  <c r="E2651" i="1" s="1"/>
  <c r="N2651" i="1" s="1"/>
  <c r="L2652" i="1"/>
  <c r="L2653" i="1" l="1"/>
  <c r="L2654" i="1"/>
  <c r="L2655" i="1"/>
  <c r="E2655" i="1" s="1"/>
  <c r="N2655" i="1" s="1"/>
  <c r="L2656" i="1"/>
  <c r="E2656" i="1" s="1"/>
  <c r="N2656" i="1" s="1"/>
  <c r="L2657" i="1"/>
  <c r="E2657" i="1" s="1"/>
  <c r="N2657" i="1" s="1"/>
  <c r="L2658" i="1"/>
  <c r="E2658" i="1" s="1"/>
  <c r="N2658" i="1" s="1"/>
  <c r="L2659" i="1"/>
  <c r="L2660" i="1"/>
  <c r="L2661" i="1"/>
  <c r="L2662" i="1"/>
  <c r="L2663" i="1"/>
  <c r="L2664" i="1"/>
  <c r="L2665" i="1"/>
  <c r="L2666" i="1"/>
  <c r="L2667" i="1"/>
  <c r="L2668" i="1"/>
  <c r="E2668" i="1" s="1"/>
  <c r="N2668" i="1" s="1"/>
  <c r="L2669" i="1"/>
  <c r="E2669" i="1" s="1"/>
  <c r="N2669" i="1" s="1"/>
  <c r="L2670" i="1"/>
  <c r="L2671" i="1"/>
  <c r="L2672" i="1"/>
  <c r="E2672" i="1" s="1"/>
  <c r="N2672" i="1" s="1"/>
  <c r="L2673" i="1"/>
  <c r="E2673" i="1" s="1"/>
  <c r="N2673" i="1" s="1"/>
  <c r="L2674" i="1"/>
  <c r="L2675" i="1" l="1"/>
  <c r="L2676" i="1"/>
  <c r="L2677" i="1"/>
  <c r="L2678" i="1"/>
  <c r="L2679" i="1"/>
  <c r="E2679" i="1" s="1"/>
  <c r="N2679" i="1" s="1"/>
  <c r="L2680" i="1"/>
  <c r="E2680" i="1" s="1"/>
  <c r="N2680" i="1" s="1"/>
  <c r="L2681" i="1"/>
  <c r="E2681" i="1" s="1"/>
  <c r="N2681" i="1" s="1"/>
  <c r="L2682" i="1"/>
  <c r="E2682" i="1" s="1"/>
  <c r="N2682" i="1" s="1"/>
  <c r="L2683" i="1"/>
  <c r="E2683" i="1" s="1"/>
  <c r="N2683" i="1" s="1"/>
  <c r="L2684" i="1"/>
  <c r="E2684" i="1" s="1"/>
  <c r="N2684" i="1" s="1"/>
  <c r="L2685" i="1"/>
  <c r="E2685" i="1" s="1"/>
  <c r="N2685" i="1" s="1"/>
  <c r="L2686" i="1"/>
  <c r="E2686" i="1" s="1"/>
  <c r="N2686" i="1" s="1"/>
  <c r="L2687" i="1"/>
  <c r="E2687" i="1" s="1"/>
  <c r="N2687" i="1" s="1"/>
  <c r="L2690" i="1"/>
  <c r="E2690" i="1" s="1"/>
  <c r="N2690" i="1" s="1"/>
  <c r="L2689" i="1"/>
  <c r="E2689" i="1" s="1"/>
  <c r="N2689" i="1" s="1"/>
  <c r="L2688" i="1"/>
  <c r="E2688" i="1" s="1"/>
  <c r="N2688" i="1" s="1"/>
  <c r="L2691" i="1"/>
  <c r="E2691" i="1" s="1"/>
  <c r="N2691" i="1" s="1"/>
  <c r="L2697" i="1"/>
  <c r="E2697" i="1" s="1"/>
  <c r="N2697" i="1" s="1"/>
  <c r="L2696" i="1"/>
  <c r="E2696" i="1" s="1"/>
  <c r="N2696" i="1" s="1"/>
  <c r="L2695" i="1"/>
  <c r="E2695" i="1" s="1"/>
  <c r="N2695" i="1" s="1"/>
  <c r="L2694" i="1"/>
  <c r="E2694" i="1" s="1"/>
  <c r="N2694" i="1" s="1"/>
  <c r="L2693" i="1"/>
  <c r="E2693" i="1" s="1"/>
  <c r="N2693" i="1" s="1"/>
  <c r="L2692" i="1"/>
  <c r="E2692" i="1" s="1"/>
  <c r="N2692" i="1" s="1"/>
  <c r="L2698" i="1"/>
  <c r="L2699" i="1"/>
  <c r="L2700" i="1"/>
  <c r="E2700" i="1" s="1"/>
  <c r="N2700" i="1" s="1"/>
  <c r="L2701" i="1"/>
  <c r="E2701" i="1" s="1"/>
  <c r="N2701" i="1" s="1"/>
  <c r="L2702" i="1"/>
  <c r="L2703" i="1"/>
  <c r="E2703" i="1" s="1"/>
  <c r="N2703" i="1" s="1"/>
  <c r="L2704" i="1"/>
  <c r="E2704" i="1" s="1"/>
  <c r="N2704" i="1" s="1"/>
  <c r="L2705" i="1"/>
  <c r="E2705" i="1" s="1"/>
  <c r="N2705" i="1" s="1"/>
  <c r="L2706" i="1"/>
  <c r="E2706" i="1" s="1"/>
  <c r="N2706" i="1" s="1"/>
  <c r="L2707" i="1"/>
  <c r="E2707" i="1" s="1"/>
  <c r="N2707" i="1" s="1"/>
  <c r="L2708" i="1"/>
  <c r="L2709" i="1"/>
  <c r="L2710" i="1"/>
  <c r="L2711" i="1"/>
  <c r="L2712" i="1"/>
  <c r="L2713" i="1"/>
  <c r="L2714" i="1"/>
  <c r="L2715" i="1"/>
  <c r="L2716" i="1"/>
  <c r="L2717" i="1" l="1"/>
  <c r="L2718" i="1"/>
  <c r="L2719" i="1"/>
  <c r="L2720" i="1"/>
  <c r="L2721" i="1"/>
  <c r="L2722" i="1"/>
  <c r="L2723" i="1"/>
  <c r="L2724" i="1"/>
  <c r="L2725" i="1"/>
  <c r="L2726" i="1"/>
  <c r="L2727" i="1" l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2" i="1"/>
  <c r="L2743" i="1"/>
  <c r="E2743" i="1" s="1"/>
  <c r="N2743" i="1" s="1"/>
  <c r="L2744" i="1"/>
  <c r="E2744" i="1" s="1"/>
  <c r="N2744" i="1" s="1"/>
  <c r="L2745" i="1"/>
  <c r="E2745" i="1" s="1"/>
  <c r="N2745" i="1" s="1"/>
  <c r="L2746" i="1"/>
  <c r="E2746" i="1" s="1"/>
  <c r="N2746" i="1" s="1"/>
  <c r="L2747" i="1"/>
  <c r="E2747" i="1" s="1"/>
  <c r="N2747" i="1" s="1"/>
  <c r="L2748" i="1"/>
  <c r="E2748" i="1" s="1"/>
  <c r="N2748" i="1" s="1"/>
  <c r="L2749" i="1"/>
  <c r="E2749" i="1" s="1"/>
  <c r="N2749" i="1" s="1"/>
  <c r="L2750" i="1"/>
  <c r="E2750" i="1" s="1"/>
  <c r="N2750" i="1" s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E2762" i="1" s="1"/>
  <c r="N2762" i="1" s="1"/>
  <c r="L2763" i="1"/>
  <c r="E2763" i="1" s="1"/>
  <c r="N2763" i="1" s="1"/>
  <c r="L2764" i="1"/>
  <c r="E2764" i="1" s="1"/>
  <c r="N2764" i="1" s="1"/>
  <c r="L2765" i="1"/>
  <c r="E2765" i="1" s="1"/>
  <c r="N2765" i="1" s="1"/>
  <c r="L2766" i="1"/>
  <c r="E2766" i="1" s="1"/>
  <c r="N2766" i="1" s="1"/>
  <c r="L2767" i="1"/>
  <c r="E2767" i="1" s="1"/>
  <c r="N2767" i="1" s="1"/>
  <c r="L2768" i="1"/>
  <c r="E2768" i="1" s="1"/>
  <c r="N2768" i="1" s="1"/>
  <c r="L2769" i="1"/>
  <c r="E2769" i="1" s="1"/>
  <c r="N2769" i="1" s="1"/>
  <c r="L2770" i="1"/>
  <c r="E2770" i="1" s="1"/>
  <c r="N2770" i="1" s="1"/>
  <c r="L2771" i="1"/>
  <c r="E2771" i="1" s="1"/>
  <c r="N2771" i="1" s="1"/>
  <c r="L2772" i="1"/>
  <c r="E2772" i="1" s="1"/>
  <c r="N2772" i="1" s="1"/>
  <c r="L2773" i="1"/>
  <c r="E2773" i="1" s="1"/>
  <c r="N2773" i="1" s="1"/>
  <c r="L2774" i="1"/>
  <c r="E2774" i="1" s="1"/>
  <c r="N2774" i="1" s="1"/>
  <c r="L2775" i="1"/>
  <c r="E2775" i="1" s="1"/>
  <c r="N2775" i="1" s="1"/>
  <c r="L2776" i="1"/>
  <c r="E2776" i="1" s="1"/>
  <c r="N2776" i="1" s="1"/>
  <c r="L2777" i="1"/>
  <c r="E2777" i="1" s="1"/>
  <c r="N2777" i="1" s="1"/>
  <c r="L2778" i="1"/>
  <c r="E2778" i="1" s="1"/>
  <c r="N2778" i="1" s="1"/>
  <c r="L2779" i="1"/>
  <c r="E2779" i="1" s="1"/>
  <c r="N2779" i="1" s="1"/>
  <c r="L2780" i="1"/>
  <c r="E2780" i="1" s="1"/>
  <c r="N2780" i="1" s="1"/>
  <c r="L2781" i="1"/>
  <c r="E2781" i="1" s="1"/>
  <c r="N2781" i="1" s="1"/>
  <c r="L2782" i="1"/>
  <c r="E2782" i="1" s="1"/>
  <c r="N2782" i="1" s="1"/>
  <c r="L2783" i="1"/>
  <c r="E2783" i="1" s="1"/>
  <c r="N2783" i="1" s="1"/>
  <c r="L2784" i="1"/>
  <c r="L2785" i="1"/>
  <c r="E2785" i="1" s="1"/>
  <c r="N2785" i="1" s="1"/>
  <c r="L2786" i="1"/>
  <c r="E2786" i="1" s="1"/>
  <c r="N2786" i="1" s="1"/>
  <c r="L2787" i="1"/>
  <c r="E2787" i="1" s="1"/>
  <c r="N2787" i="1" s="1"/>
  <c r="L2788" i="1"/>
  <c r="E2788" i="1" s="1"/>
  <c r="N2788" i="1" s="1"/>
  <c r="L2789" i="1"/>
  <c r="E2789" i="1" s="1"/>
  <c r="N2789" i="1" s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E2809" i="1" s="1"/>
  <c r="N2809" i="1" s="1"/>
  <c r="L2810" i="1"/>
  <c r="E2810" i="1" s="1"/>
  <c r="N2810" i="1" s="1"/>
  <c r="L2811" i="1"/>
  <c r="E2811" i="1" s="1"/>
  <c r="N2811" i="1" s="1"/>
  <c r="L2812" i="1"/>
  <c r="E2812" i="1" s="1"/>
  <c r="N2812" i="1" s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 l="1"/>
  <c r="E2831" i="1" s="1"/>
  <c r="N2831" i="1" s="1"/>
  <c r="L2832" i="1"/>
  <c r="E2832" i="1" s="1"/>
  <c r="N2832" i="1" s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 l="1"/>
  <c r="L2846" i="1"/>
  <c r="L2848" i="1" l="1"/>
  <c r="L2849" i="1" l="1"/>
  <c r="L2850" i="1"/>
  <c r="L2851" i="1"/>
  <c r="L2852" i="1"/>
  <c r="L2853" i="1"/>
  <c r="L2854" i="1"/>
  <c r="L2855" i="1"/>
  <c r="L2856" i="1"/>
  <c r="E2856" i="1" s="1"/>
  <c r="N2856" i="1" s="1"/>
  <c r="L2857" i="1"/>
  <c r="E2857" i="1" s="1"/>
  <c r="N2857" i="1" s="1"/>
  <c r="L2858" i="1"/>
  <c r="L2859" i="1"/>
  <c r="E2859" i="1" s="1"/>
  <c r="N2859" i="1" s="1"/>
  <c r="L2860" i="1"/>
  <c r="E2860" i="1" s="1"/>
  <c r="N2860" i="1" s="1"/>
  <c r="L2861" i="1"/>
  <c r="E2861" i="1" s="1"/>
  <c r="N2861" i="1" s="1"/>
  <c r="L2862" i="1"/>
  <c r="E2862" i="1" s="1"/>
  <c r="N2862" i="1" s="1"/>
  <c r="L2863" i="1"/>
  <c r="E2863" i="1" s="1"/>
  <c r="N2863" i="1" s="1"/>
  <c r="L2864" i="1"/>
  <c r="E2864" i="1" s="1"/>
  <c r="N2864" i="1" s="1"/>
  <c r="L2865" i="1" l="1"/>
  <c r="L2866" i="1"/>
  <c r="L2867" i="1"/>
  <c r="L2868" i="1"/>
  <c r="E2868" i="1" s="1"/>
  <c r="N2868" i="1" s="1"/>
  <c r="L2869" i="1"/>
  <c r="L2870" i="1"/>
  <c r="E2870" i="1" s="1"/>
  <c r="N2870" i="1" s="1"/>
  <c r="L2871" i="1"/>
  <c r="L2872" i="1"/>
  <c r="L2873" i="1" l="1"/>
  <c r="E2873" i="1" s="1"/>
  <c r="N2873" i="1" s="1"/>
  <c r="L2874" i="1"/>
  <c r="E2874" i="1" s="1"/>
  <c r="N2874" i="1" s="1"/>
  <c r="L2875" i="1"/>
  <c r="L2876" i="1"/>
  <c r="L2877" i="1"/>
  <c r="L2878" i="1"/>
  <c r="L2879" i="1"/>
  <c r="L2880" i="1"/>
  <c r="L2881" i="1"/>
  <c r="L2882" i="1"/>
  <c r="L2883" i="1"/>
  <c r="E2883" i="1" s="1"/>
  <c r="N2883" i="1" s="1"/>
  <c r="L2884" i="1"/>
  <c r="L2885" i="1" l="1"/>
  <c r="E2885" i="1" s="1"/>
  <c r="N2885" i="1" s="1"/>
  <c r="L2886" i="1"/>
  <c r="L2887" i="1"/>
  <c r="L2888" i="1"/>
  <c r="E2888" i="1" s="1"/>
  <c r="N2888" i="1" s="1"/>
  <c r="L2889" i="1" l="1"/>
  <c r="E2889" i="1" s="1"/>
  <c r="N2889" i="1" s="1"/>
  <c r="L2890" i="1"/>
  <c r="L2891" i="1" l="1"/>
  <c r="L2892" i="1"/>
  <c r="L2893" i="1"/>
  <c r="E2893" i="1" s="1"/>
  <c r="N2893" i="1" s="1"/>
  <c r="L2894" i="1"/>
  <c r="E2894" i="1" s="1"/>
  <c r="N2894" i="1" s="1"/>
  <c r="L2895" i="1"/>
  <c r="E2895" i="1" s="1"/>
  <c r="N2895" i="1" s="1"/>
  <c r="L2896" i="1"/>
  <c r="L2897" i="1"/>
  <c r="L2898" i="1" l="1"/>
  <c r="E2898" i="1" s="1"/>
  <c r="N2898" i="1" s="1"/>
  <c r="L2899" i="1"/>
  <c r="E2899" i="1" s="1"/>
  <c r="N2899" i="1" s="1"/>
  <c r="L2900" i="1"/>
  <c r="E2900" i="1" s="1"/>
  <c r="N2900" i="1" s="1"/>
  <c r="L2901" i="1"/>
  <c r="E2901" i="1" s="1"/>
  <c r="N2901" i="1" s="1"/>
  <c r="L2902" i="1"/>
  <c r="E2902" i="1" s="1"/>
  <c r="N2902" i="1" s="1"/>
  <c r="L2903" i="1"/>
  <c r="L2904" i="1" l="1"/>
  <c r="E2904" i="1" s="1"/>
  <c r="N2904" i="1" s="1"/>
  <c r="L2905" i="1"/>
  <c r="E2905" i="1" s="1"/>
  <c r="N2905" i="1" s="1"/>
  <c r="L2906" i="1"/>
  <c r="L2907" i="1"/>
  <c r="E2907" i="1" s="1"/>
  <c r="N2907" i="1" s="1"/>
  <c r="L2908" i="1"/>
  <c r="L2909" i="1"/>
  <c r="L2910" i="1"/>
  <c r="L2911" i="1"/>
  <c r="E2911" i="1" s="1"/>
  <c r="N2911" i="1" s="1"/>
  <c r="L2912" i="1"/>
  <c r="E2912" i="1" s="1"/>
  <c r="N2912" i="1" s="1"/>
  <c r="L2913" i="1"/>
  <c r="E2913" i="1" s="1"/>
  <c r="N2913" i="1" s="1"/>
  <c r="L2914" i="1"/>
  <c r="E2914" i="1" s="1"/>
  <c r="N2914" i="1" s="1"/>
  <c r="L2915" i="1" l="1"/>
  <c r="E2915" i="1" s="1"/>
  <c r="N2915" i="1" s="1"/>
  <c r="L2916" i="1"/>
  <c r="E2916" i="1" s="1"/>
  <c r="N2916" i="1" s="1"/>
  <c r="L2917" i="1"/>
  <c r="E2917" i="1" s="1"/>
  <c r="N2917" i="1" s="1"/>
  <c r="L2918" i="1"/>
  <c r="E2918" i="1" s="1"/>
  <c r="N2918" i="1" s="1"/>
  <c r="L2920" i="1"/>
  <c r="L2919" i="1"/>
  <c r="E2919" i="1" s="1"/>
  <c r="N2919" i="1" s="1"/>
  <c r="L2921" i="1"/>
  <c r="E2921" i="1" s="1"/>
  <c r="N2921" i="1" s="1"/>
  <c r="L2922" i="1"/>
  <c r="E2922" i="1" s="1"/>
  <c r="N2922" i="1" s="1"/>
  <c r="L2923" i="1"/>
  <c r="L2924" i="1"/>
  <c r="L2925" i="1"/>
  <c r="L2926" i="1"/>
  <c r="L2927" i="1"/>
  <c r="L2928" i="1"/>
  <c r="L2929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E2974" i="1" s="1"/>
  <c r="N2974" i="1" s="1"/>
  <c r="L2975" i="1"/>
  <c r="L2976" i="1"/>
  <c r="L2977" i="1"/>
  <c r="L2978" i="1"/>
  <c r="L2979" i="1"/>
  <c r="L2980" i="1"/>
  <c r="L2981" i="1"/>
  <c r="L2982" i="1"/>
  <c r="L2983" i="1"/>
  <c r="L2984" i="1"/>
  <c r="L2986" i="1"/>
  <c r="L2987" i="1"/>
  <c r="L2988" i="1"/>
  <c r="L2989" i="1"/>
  <c r="L2990" i="1" l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8" i="1"/>
  <c r="L3197" i="1"/>
  <c r="L3200" i="1"/>
  <c r="L3199" i="1"/>
  <c r="L3202" i="1"/>
  <c r="L3201" i="1"/>
  <c r="L3204" i="1"/>
  <c r="L3203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L10001" i="1"/>
  <c r="L10002" i="1"/>
  <c r="L10003" i="1"/>
  <c r="L10004" i="1"/>
  <c r="L10005" i="1"/>
  <c r="L10006" i="1"/>
  <c r="L10007" i="1"/>
  <c r="L10008" i="1"/>
  <c r="L10009" i="1"/>
  <c r="L10010" i="1"/>
  <c r="L10011" i="1"/>
  <c r="L10012" i="1"/>
  <c r="L10013" i="1"/>
  <c r="L10014" i="1"/>
  <c r="L10015" i="1"/>
  <c r="L10016" i="1"/>
  <c r="L10017" i="1"/>
  <c r="L10018" i="1"/>
  <c r="L10019" i="1"/>
  <c r="L10020" i="1"/>
  <c r="L10021" i="1"/>
  <c r="L10022" i="1"/>
  <c r="L10023" i="1"/>
  <c r="L10024" i="1"/>
  <c r="L10025" i="1"/>
  <c r="L10026" i="1"/>
  <c r="L10027" i="1"/>
  <c r="L10028" i="1"/>
  <c r="L10029" i="1"/>
  <c r="L10030" i="1"/>
  <c r="L10031" i="1"/>
  <c r="L10032" i="1"/>
  <c r="L10033" i="1"/>
  <c r="L10034" i="1"/>
  <c r="L10035" i="1"/>
  <c r="L10036" i="1"/>
  <c r="L10037" i="1"/>
  <c r="L10038" i="1"/>
  <c r="L10039" i="1"/>
  <c r="L10040" i="1"/>
  <c r="L10041" i="1"/>
  <c r="L10042" i="1"/>
  <c r="L10043" i="1"/>
  <c r="L10044" i="1"/>
  <c r="L10045" i="1"/>
  <c r="L10046" i="1"/>
  <c r="L10047" i="1"/>
  <c r="L10048" i="1"/>
  <c r="L10049" i="1"/>
  <c r="L10050" i="1"/>
  <c r="L10051" i="1"/>
  <c r="L10052" i="1"/>
  <c r="L10053" i="1"/>
  <c r="L10054" i="1"/>
  <c r="L10055" i="1"/>
  <c r="L10056" i="1"/>
  <c r="L10057" i="1"/>
  <c r="L10058" i="1"/>
  <c r="L10059" i="1"/>
  <c r="L10060" i="1"/>
  <c r="L10061" i="1"/>
  <c r="L10062" i="1"/>
  <c r="L10063" i="1"/>
  <c r="L10064" i="1"/>
  <c r="L10065" i="1"/>
  <c r="L10066" i="1"/>
  <c r="L10067" i="1"/>
  <c r="L10068" i="1"/>
  <c r="L10069" i="1"/>
  <c r="L10070" i="1"/>
  <c r="L10071" i="1"/>
  <c r="L10072" i="1"/>
  <c r="L10073" i="1"/>
  <c r="L10074" i="1"/>
  <c r="L10075" i="1"/>
  <c r="L10076" i="1"/>
  <c r="L10077" i="1"/>
  <c r="L10078" i="1"/>
  <c r="L10079" i="1"/>
  <c r="L10080" i="1"/>
  <c r="L10081" i="1"/>
  <c r="L10082" i="1"/>
  <c r="L10083" i="1"/>
  <c r="L10084" i="1"/>
  <c r="L10085" i="1"/>
  <c r="L10086" i="1"/>
  <c r="L10087" i="1"/>
  <c r="L10088" i="1"/>
  <c r="L10089" i="1"/>
  <c r="L10090" i="1"/>
  <c r="L10091" i="1"/>
  <c r="L10092" i="1"/>
  <c r="L10093" i="1"/>
  <c r="L10094" i="1"/>
  <c r="L10095" i="1"/>
  <c r="L10096" i="1"/>
  <c r="L10097" i="1"/>
  <c r="L10098" i="1"/>
  <c r="L10099" i="1"/>
  <c r="L10100" i="1"/>
  <c r="L10101" i="1"/>
  <c r="L10102" i="1"/>
  <c r="L10103" i="1"/>
  <c r="L10104" i="1"/>
  <c r="L10105" i="1"/>
  <c r="L10106" i="1"/>
  <c r="L10107" i="1"/>
  <c r="L10108" i="1"/>
  <c r="L10109" i="1"/>
  <c r="L10110" i="1"/>
  <c r="L10111" i="1"/>
  <c r="L10112" i="1"/>
  <c r="L10113" i="1"/>
  <c r="L10114" i="1"/>
  <c r="L10115" i="1"/>
  <c r="L10116" i="1"/>
  <c r="L10117" i="1"/>
  <c r="L10118" i="1"/>
  <c r="L10119" i="1"/>
  <c r="L10120" i="1"/>
  <c r="L10121" i="1"/>
  <c r="L10122" i="1"/>
  <c r="L10123" i="1"/>
  <c r="L10124" i="1"/>
  <c r="L10125" i="1"/>
  <c r="L10126" i="1"/>
  <c r="L10127" i="1"/>
  <c r="L10128" i="1"/>
  <c r="L10129" i="1"/>
  <c r="L10130" i="1"/>
  <c r="L10131" i="1"/>
  <c r="L10132" i="1"/>
  <c r="L10133" i="1"/>
  <c r="L10134" i="1"/>
  <c r="L10135" i="1"/>
  <c r="L10136" i="1"/>
  <c r="L10137" i="1"/>
  <c r="L10138" i="1"/>
  <c r="L10139" i="1"/>
  <c r="L10140" i="1"/>
  <c r="L10141" i="1"/>
  <c r="L10142" i="1"/>
  <c r="L10143" i="1"/>
  <c r="L10144" i="1"/>
  <c r="L10145" i="1"/>
  <c r="L10146" i="1"/>
  <c r="L10147" i="1"/>
  <c r="L10148" i="1"/>
  <c r="L10149" i="1"/>
  <c r="L10150" i="1"/>
  <c r="L10151" i="1"/>
  <c r="L10152" i="1"/>
  <c r="L10153" i="1"/>
  <c r="L10154" i="1"/>
  <c r="L10155" i="1"/>
  <c r="L10156" i="1"/>
  <c r="L10157" i="1"/>
  <c r="L10158" i="1"/>
  <c r="L10159" i="1"/>
  <c r="L10160" i="1"/>
  <c r="L10161" i="1"/>
  <c r="L10162" i="1"/>
  <c r="L10163" i="1"/>
  <c r="L10164" i="1"/>
  <c r="L10165" i="1"/>
  <c r="L10166" i="1"/>
  <c r="L10167" i="1"/>
  <c r="L10168" i="1"/>
  <c r="L10169" i="1"/>
  <c r="L10170" i="1"/>
  <c r="L10171" i="1"/>
  <c r="L10172" i="1"/>
  <c r="L10173" i="1"/>
  <c r="L10174" i="1"/>
  <c r="L10175" i="1"/>
  <c r="L10176" i="1"/>
  <c r="L10177" i="1"/>
  <c r="L10178" i="1"/>
  <c r="L10179" i="1"/>
  <c r="L10180" i="1"/>
  <c r="L10181" i="1"/>
  <c r="L10182" i="1"/>
  <c r="L10183" i="1"/>
  <c r="L10184" i="1"/>
  <c r="L10185" i="1"/>
  <c r="L10186" i="1"/>
  <c r="L10187" i="1"/>
  <c r="L10188" i="1"/>
  <c r="L10189" i="1"/>
  <c r="L10190" i="1"/>
  <c r="L10191" i="1"/>
  <c r="L10192" i="1"/>
  <c r="L10193" i="1"/>
  <c r="L10194" i="1"/>
  <c r="L10195" i="1"/>
  <c r="L10196" i="1"/>
  <c r="L10197" i="1"/>
  <c r="L10198" i="1"/>
  <c r="L10199" i="1"/>
  <c r="L10200" i="1"/>
  <c r="L10201" i="1"/>
  <c r="L10202" i="1"/>
  <c r="L10203" i="1"/>
  <c r="L10204" i="1"/>
  <c r="L10205" i="1"/>
  <c r="L10206" i="1"/>
  <c r="L10207" i="1"/>
  <c r="L10208" i="1"/>
  <c r="L10209" i="1"/>
  <c r="L10210" i="1"/>
  <c r="L10211" i="1"/>
  <c r="L10212" i="1"/>
  <c r="L10213" i="1"/>
  <c r="L10214" i="1"/>
  <c r="L10215" i="1"/>
  <c r="L10216" i="1"/>
  <c r="L10217" i="1"/>
  <c r="L10218" i="1"/>
  <c r="L10219" i="1"/>
  <c r="L10220" i="1"/>
  <c r="L10221" i="1"/>
  <c r="L10222" i="1"/>
  <c r="L10223" i="1"/>
  <c r="L10224" i="1"/>
  <c r="L10225" i="1"/>
  <c r="L10226" i="1"/>
  <c r="L10227" i="1"/>
  <c r="L10228" i="1"/>
  <c r="L10229" i="1"/>
  <c r="L10230" i="1"/>
  <c r="L10231" i="1"/>
  <c r="L10232" i="1"/>
  <c r="L10233" i="1"/>
  <c r="L10234" i="1"/>
  <c r="L10235" i="1"/>
  <c r="L10236" i="1"/>
  <c r="L10237" i="1"/>
  <c r="L10238" i="1"/>
  <c r="L10239" i="1"/>
  <c r="L10240" i="1"/>
  <c r="L10241" i="1"/>
  <c r="L10242" i="1"/>
  <c r="L10243" i="1"/>
  <c r="L10244" i="1"/>
  <c r="L10245" i="1"/>
  <c r="L10246" i="1"/>
  <c r="L10247" i="1"/>
  <c r="L10248" i="1"/>
  <c r="L10249" i="1"/>
  <c r="L10250" i="1"/>
  <c r="L10251" i="1"/>
  <c r="L10252" i="1"/>
  <c r="L10253" i="1"/>
  <c r="L10254" i="1"/>
  <c r="L10255" i="1"/>
  <c r="L10256" i="1"/>
  <c r="L10257" i="1"/>
  <c r="L10258" i="1"/>
  <c r="L10259" i="1"/>
  <c r="L10260" i="1"/>
  <c r="L10261" i="1"/>
  <c r="L10262" i="1"/>
  <c r="L10263" i="1"/>
  <c r="L10264" i="1"/>
  <c r="L10265" i="1"/>
  <c r="L10266" i="1"/>
  <c r="L10267" i="1"/>
  <c r="L10268" i="1"/>
  <c r="L10269" i="1"/>
  <c r="L10270" i="1"/>
  <c r="L10271" i="1"/>
  <c r="L10272" i="1"/>
  <c r="L10273" i="1"/>
  <c r="L10274" i="1"/>
  <c r="L10275" i="1"/>
  <c r="L10276" i="1"/>
  <c r="L10277" i="1"/>
  <c r="L10278" i="1"/>
  <c r="L10279" i="1"/>
  <c r="L10280" i="1"/>
  <c r="L10281" i="1"/>
  <c r="L10282" i="1"/>
  <c r="L10283" i="1"/>
  <c r="L10284" i="1"/>
  <c r="L10285" i="1"/>
  <c r="L10286" i="1"/>
  <c r="L10287" i="1"/>
  <c r="L10288" i="1"/>
  <c r="L10289" i="1"/>
  <c r="L10290" i="1"/>
  <c r="L10291" i="1"/>
  <c r="L10292" i="1"/>
  <c r="L10293" i="1"/>
  <c r="L10294" i="1"/>
  <c r="L10295" i="1"/>
  <c r="L10296" i="1"/>
  <c r="L10297" i="1"/>
  <c r="L10298" i="1"/>
  <c r="L10299" i="1"/>
  <c r="L10300" i="1"/>
  <c r="L10301" i="1"/>
  <c r="L10302" i="1"/>
  <c r="L10303" i="1"/>
  <c r="L10304" i="1"/>
  <c r="L10305" i="1"/>
  <c r="L10306" i="1"/>
  <c r="L10307" i="1"/>
  <c r="L10308" i="1"/>
  <c r="L10309" i="1"/>
  <c r="L10310" i="1"/>
  <c r="L10311" i="1"/>
  <c r="L10312" i="1"/>
  <c r="L10313" i="1"/>
  <c r="L10314" i="1"/>
  <c r="L10315" i="1"/>
  <c r="L10316" i="1"/>
  <c r="L10317" i="1"/>
  <c r="L10318" i="1"/>
  <c r="L10319" i="1"/>
  <c r="L10320" i="1"/>
  <c r="L10321" i="1"/>
  <c r="L10322" i="1"/>
  <c r="L10323" i="1"/>
  <c r="L10324" i="1"/>
  <c r="L10325" i="1"/>
  <c r="L10326" i="1"/>
  <c r="L10327" i="1"/>
  <c r="L10328" i="1"/>
  <c r="L10329" i="1"/>
  <c r="L10330" i="1"/>
  <c r="L10331" i="1"/>
  <c r="L10332" i="1"/>
  <c r="L10333" i="1"/>
  <c r="L10334" i="1"/>
  <c r="L10335" i="1"/>
  <c r="L10336" i="1"/>
  <c r="L10337" i="1"/>
  <c r="L10338" i="1"/>
  <c r="L10339" i="1"/>
  <c r="L10340" i="1"/>
  <c r="L10341" i="1"/>
  <c r="L10342" i="1"/>
  <c r="L10343" i="1"/>
  <c r="L10344" i="1"/>
  <c r="L10345" i="1"/>
  <c r="L10346" i="1"/>
  <c r="L10347" i="1"/>
  <c r="L10348" i="1"/>
  <c r="L10349" i="1"/>
  <c r="L10350" i="1"/>
  <c r="L10351" i="1"/>
  <c r="L10352" i="1"/>
  <c r="L10353" i="1"/>
  <c r="L10354" i="1"/>
  <c r="L10355" i="1"/>
  <c r="L10356" i="1"/>
  <c r="L10357" i="1"/>
  <c r="L10358" i="1"/>
  <c r="L10359" i="1"/>
  <c r="L10360" i="1"/>
  <c r="L10361" i="1"/>
  <c r="L10362" i="1"/>
  <c r="L10363" i="1"/>
  <c r="L10364" i="1"/>
  <c r="L10365" i="1"/>
  <c r="L10366" i="1"/>
  <c r="L10367" i="1"/>
  <c r="L10368" i="1"/>
  <c r="L10369" i="1"/>
  <c r="L10370" i="1"/>
  <c r="L10371" i="1"/>
  <c r="L10372" i="1"/>
  <c r="L10373" i="1"/>
  <c r="L10374" i="1"/>
  <c r="L10375" i="1"/>
  <c r="L10376" i="1"/>
  <c r="L10377" i="1"/>
  <c r="L10378" i="1"/>
  <c r="L10379" i="1"/>
  <c r="L10380" i="1"/>
  <c r="L10381" i="1"/>
  <c r="L10382" i="1"/>
  <c r="L10383" i="1"/>
  <c r="L10384" i="1"/>
  <c r="L10385" i="1"/>
  <c r="L10386" i="1"/>
  <c r="L10387" i="1"/>
  <c r="L10388" i="1"/>
  <c r="L10389" i="1"/>
  <c r="L10390" i="1"/>
  <c r="L10391" i="1"/>
  <c r="L10392" i="1"/>
  <c r="L10393" i="1"/>
  <c r="L10394" i="1"/>
  <c r="L10395" i="1"/>
  <c r="L10396" i="1"/>
  <c r="L10397" i="1"/>
  <c r="L10398" i="1"/>
  <c r="L10399" i="1"/>
  <c r="L10400" i="1"/>
  <c r="L10401" i="1"/>
  <c r="L10402" i="1"/>
  <c r="L10403" i="1"/>
  <c r="L10404" i="1"/>
  <c r="L10405" i="1"/>
  <c r="L10406" i="1"/>
  <c r="L10407" i="1"/>
  <c r="L10408" i="1"/>
  <c r="L10409" i="1"/>
  <c r="L10410" i="1"/>
  <c r="L10411" i="1"/>
  <c r="L10412" i="1"/>
  <c r="L10413" i="1"/>
  <c r="L10414" i="1"/>
  <c r="L10415" i="1"/>
  <c r="L10416" i="1"/>
  <c r="L10417" i="1"/>
  <c r="L10418" i="1"/>
  <c r="L10419" i="1"/>
  <c r="L10420" i="1"/>
  <c r="L10421" i="1"/>
  <c r="L10422" i="1"/>
  <c r="L10423" i="1"/>
  <c r="L10424" i="1"/>
  <c r="L10425" i="1"/>
  <c r="L10426" i="1"/>
  <c r="L10427" i="1"/>
  <c r="L10428" i="1"/>
  <c r="L10429" i="1"/>
  <c r="L10430" i="1"/>
  <c r="L10431" i="1"/>
  <c r="L10432" i="1"/>
  <c r="L10433" i="1"/>
  <c r="L10434" i="1"/>
  <c r="L10435" i="1"/>
  <c r="L10436" i="1"/>
  <c r="L10437" i="1"/>
  <c r="L10438" i="1"/>
  <c r="L10439" i="1"/>
  <c r="L10440" i="1"/>
  <c r="L10441" i="1"/>
  <c r="L10442" i="1"/>
  <c r="L10443" i="1"/>
  <c r="L10444" i="1"/>
  <c r="L10445" i="1"/>
  <c r="L10446" i="1"/>
  <c r="L10447" i="1"/>
  <c r="L10448" i="1"/>
  <c r="L10449" i="1"/>
  <c r="L10450" i="1"/>
  <c r="L10451" i="1"/>
  <c r="L10452" i="1"/>
  <c r="L10453" i="1"/>
  <c r="L10454" i="1"/>
  <c r="L10455" i="1"/>
  <c r="L10456" i="1"/>
  <c r="L10457" i="1"/>
  <c r="L10458" i="1"/>
  <c r="L10459" i="1"/>
  <c r="L10460" i="1"/>
  <c r="L10461" i="1"/>
  <c r="L10462" i="1"/>
  <c r="L10463" i="1"/>
  <c r="L10464" i="1"/>
  <c r="L10465" i="1"/>
  <c r="L10466" i="1"/>
  <c r="L10467" i="1"/>
  <c r="L10468" i="1"/>
  <c r="L10469" i="1"/>
  <c r="L10470" i="1"/>
  <c r="L10471" i="1"/>
  <c r="L10472" i="1"/>
  <c r="L10473" i="1"/>
  <c r="L10474" i="1"/>
  <c r="L10475" i="1"/>
  <c r="L10476" i="1"/>
  <c r="L10477" i="1"/>
  <c r="L10478" i="1"/>
  <c r="L10479" i="1"/>
  <c r="L10480" i="1"/>
  <c r="L10481" i="1"/>
  <c r="L10482" i="1"/>
  <c r="L10483" i="1"/>
  <c r="L10484" i="1"/>
  <c r="L10485" i="1"/>
  <c r="L10486" i="1"/>
  <c r="L10487" i="1"/>
  <c r="L10488" i="1"/>
  <c r="L10489" i="1"/>
  <c r="L10490" i="1"/>
  <c r="L10491" i="1"/>
  <c r="L10492" i="1"/>
  <c r="L10493" i="1"/>
  <c r="L10494" i="1"/>
  <c r="L10495" i="1"/>
  <c r="L10496" i="1"/>
  <c r="L10497" i="1"/>
  <c r="L10498" i="1"/>
  <c r="L10499" i="1"/>
  <c r="L10500" i="1"/>
  <c r="L10501" i="1"/>
  <c r="L10502" i="1"/>
  <c r="L10503" i="1"/>
  <c r="L10504" i="1"/>
  <c r="L10505" i="1"/>
  <c r="L10506" i="1"/>
  <c r="L10507" i="1"/>
  <c r="L10508" i="1"/>
  <c r="L10509" i="1"/>
  <c r="L10510" i="1"/>
  <c r="L10511" i="1"/>
  <c r="L10512" i="1"/>
  <c r="L10513" i="1"/>
  <c r="L10514" i="1"/>
  <c r="L10515" i="1"/>
  <c r="L10516" i="1"/>
  <c r="L10517" i="1"/>
  <c r="L10518" i="1"/>
  <c r="L10519" i="1"/>
  <c r="L10520" i="1"/>
  <c r="L10521" i="1"/>
  <c r="L10522" i="1"/>
  <c r="L10523" i="1"/>
  <c r="L10524" i="1"/>
  <c r="L10525" i="1"/>
  <c r="L10526" i="1"/>
  <c r="L10527" i="1"/>
  <c r="L10528" i="1"/>
  <c r="L10529" i="1"/>
  <c r="L10530" i="1"/>
  <c r="L10531" i="1"/>
  <c r="L10532" i="1"/>
  <c r="L10533" i="1"/>
  <c r="L10534" i="1"/>
  <c r="L10535" i="1"/>
  <c r="L10536" i="1"/>
  <c r="L10537" i="1"/>
  <c r="L10538" i="1"/>
  <c r="L10539" i="1"/>
  <c r="L10540" i="1"/>
  <c r="L10541" i="1"/>
  <c r="L10542" i="1"/>
  <c r="L10543" i="1"/>
  <c r="L10544" i="1"/>
  <c r="L10545" i="1"/>
  <c r="L10546" i="1"/>
  <c r="L10547" i="1"/>
  <c r="L10548" i="1"/>
  <c r="L10549" i="1"/>
  <c r="L10550" i="1"/>
  <c r="L10551" i="1"/>
  <c r="L10552" i="1"/>
  <c r="L10553" i="1"/>
  <c r="L10554" i="1"/>
  <c r="L10555" i="1"/>
  <c r="L10556" i="1"/>
  <c r="L10557" i="1"/>
  <c r="L10558" i="1"/>
  <c r="L10559" i="1"/>
  <c r="L10560" i="1"/>
  <c r="L10561" i="1"/>
  <c r="L10562" i="1"/>
  <c r="L10563" i="1"/>
  <c r="L10564" i="1"/>
  <c r="L10565" i="1"/>
  <c r="L10566" i="1"/>
  <c r="L10567" i="1"/>
  <c r="L10568" i="1"/>
  <c r="L10569" i="1"/>
  <c r="L10570" i="1"/>
  <c r="L10571" i="1"/>
  <c r="L10572" i="1"/>
  <c r="L10573" i="1"/>
  <c r="L10574" i="1"/>
  <c r="L10575" i="1"/>
  <c r="L10576" i="1"/>
  <c r="L10577" i="1"/>
  <c r="L10578" i="1"/>
  <c r="L10579" i="1"/>
  <c r="L10580" i="1"/>
  <c r="L10581" i="1"/>
  <c r="L10582" i="1"/>
  <c r="L10583" i="1"/>
  <c r="L10584" i="1"/>
  <c r="L10585" i="1"/>
  <c r="L10586" i="1"/>
  <c r="L10587" i="1"/>
  <c r="L10588" i="1"/>
  <c r="L10589" i="1"/>
  <c r="L10590" i="1"/>
  <c r="L10591" i="1"/>
  <c r="L10592" i="1"/>
  <c r="L10593" i="1"/>
  <c r="L10594" i="1"/>
  <c r="L10595" i="1"/>
  <c r="L10596" i="1"/>
  <c r="L10597" i="1"/>
  <c r="L10598" i="1"/>
  <c r="L10599" i="1"/>
  <c r="L10600" i="1"/>
  <c r="L10601" i="1"/>
  <c r="L10602" i="1"/>
  <c r="L10603" i="1"/>
  <c r="L10604" i="1"/>
  <c r="L10605" i="1"/>
  <c r="L10606" i="1"/>
  <c r="L10607" i="1"/>
  <c r="L10608" i="1"/>
  <c r="L10609" i="1"/>
  <c r="L10610" i="1"/>
  <c r="L10611" i="1"/>
  <c r="L10612" i="1"/>
  <c r="L10613" i="1"/>
  <c r="L10614" i="1"/>
  <c r="L10615" i="1"/>
  <c r="L10616" i="1"/>
  <c r="L10617" i="1"/>
  <c r="L10618" i="1"/>
  <c r="L10619" i="1"/>
  <c r="L10620" i="1"/>
  <c r="L10621" i="1"/>
  <c r="L10622" i="1"/>
  <c r="L10623" i="1"/>
  <c r="L10624" i="1"/>
  <c r="L10625" i="1"/>
  <c r="L10626" i="1"/>
  <c r="L10627" i="1"/>
  <c r="L10628" i="1"/>
  <c r="L10629" i="1"/>
  <c r="L10630" i="1"/>
  <c r="L10631" i="1"/>
  <c r="L10632" i="1"/>
  <c r="L10633" i="1"/>
  <c r="L10634" i="1"/>
  <c r="L10635" i="1"/>
  <c r="L10636" i="1"/>
  <c r="L10637" i="1"/>
  <c r="L10638" i="1"/>
  <c r="L10639" i="1"/>
  <c r="L10640" i="1"/>
  <c r="L10641" i="1"/>
  <c r="L10642" i="1"/>
  <c r="L10643" i="1"/>
  <c r="L10644" i="1"/>
  <c r="L10645" i="1"/>
  <c r="L10646" i="1"/>
  <c r="L10647" i="1"/>
  <c r="L10648" i="1"/>
  <c r="L10649" i="1"/>
  <c r="L10650" i="1"/>
  <c r="L10651" i="1"/>
  <c r="L10652" i="1"/>
  <c r="L10653" i="1"/>
  <c r="L10654" i="1"/>
  <c r="L10655" i="1"/>
  <c r="L10656" i="1"/>
  <c r="L10657" i="1"/>
  <c r="L10658" i="1"/>
  <c r="L10659" i="1"/>
  <c r="L10660" i="1"/>
  <c r="L10661" i="1"/>
  <c r="L10662" i="1"/>
  <c r="L10663" i="1"/>
  <c r="L10664" i="1"/>
  <c r="L10665" i="1"/>
  <c r="L10666" i="1"/>
  <c r="L10667" i="1"/>
  <c r="L10668" i="1"/>
  <c r="L10669" i="1"/>
  <c r="L10670" i="1"/>
  <c r="L10671" i="1"/>
  <c r="L10672" i="1"/>
  <c r="L10673" i="1"/>
  <c r="L10674" i="1"/>
  <c r="L10675" i="1"/>
  <c r="L10676" i="1"/>
  <c r="L10677" i="1"/>
  <c r="L10678" i="1"/>
  <c r="L10679" i="1"/>
  <c r="L10680" i="1"/>
  <c r="L10681" i="1"/>
  <c r="L10682" i="1"/>
  <c r="L10683" i="1"/>
  <c r="L10684" i="1"/>
  <c r="L10685" i="1"/>
  <c r="L10686" i="1"/>
  <c r="L10687" i="1"/>
  <c r="L10688" i="1"/>
  <c r="L10689" i="1"/>
  <c r="L10690" i="1"/>
  <c r="L10691" i="1"/>
  <c r="L10692" i="1"/>
  <c r="L10693" i="1"/>
  <c r="L10694" i="1"/>
  <c r="L10695" i="1"/>
  <c r="L10696" i="1"/>
  <c r="L10697" i="1"/>
  <c r="L10698" i="1"/>
  <c r="L10699" i="1"/>
  <c r="L10700" i="1"/>
  <c r="L10701" i="1"/>
  <c r="L10702" i="1"/>
  <c r="L10703" i="1"/>
  <c r="L10704" i="1"/>
  <c r="L10705" i="1"/>
  <c r="L10706" i="1"/>
  <c r="L10707" i="1"/>
  <c r="L10708" i="1"/>
  <c r="L10709" i="1"/>
  <c r="L10710" i="1"/>
  <c r="L10711" i="1"/>
  <c r="L10712" i="1"/>
  <c r="L10713" i="1"/>
  <c r="L10714" i="1"/>
  <c r="L10715" i="1"/>
  <c r="L10716" i="1"/>
  <c r="L10717" i="1"/>
  <c r="L10718" i="1"/>
  <c r="L10719" i="1"/>
  <c r="L10720" i="1"/>
  <c r="L10721" i="1"/>
  <c r="L10722" i="1"/>
  <c r="L10723" i="1"/>
  <c r="L10724" i="1"/>
  <c r="L10725" i="1"/>
  <c r="L10726" i="1"/>
  <c r="L10727" i="1"/>
  <c r="L10728" i="1"/>
  <c r="L10729" i="1"/>
  <c r="L10730" i="1"/>
  <c r="L10731" i="1"/>
  <c r="L10732" i="1"/>
  <c r="L10733" i="1"/>
  <c r="L10734" i="1"/>
  <c r="L10735" i="1"/>
  <c r="L10736" i="1"/>
  <c r="L10737" i="1"/>
  <c r="L10738" i="1"/>
  <c r="L10739" i="1"/>
  <c r="L10740" i="1"/>
  <c r="L10741" i="1"/>
  <c r="L10742" i="1"/>
  <c r="L10743" i="1"/>
  <c r="L10744" i="1"/>
  <c r="L10745" i="1"/>
  <c r="L10746" i="1"/>
  <c r="L10747" i="1"/>
  <c r="L10748" i="1"/>
  <c r="L10749" i="1"/>
  <c r="L10750" i="1"/>
  <c r="L10751" i="1"/>
  <c r="L10752" i="1"/>
  <c r="L10753" i="1"/>
  <c r="L10754" i="1"/>
  <c r="L10755" i="1"/>
  <c r="L10756" i="1"/>
  <c r="L10757" i="1"/>
  <c r="L10758" i="1"/>
  <c r="L10759" i="1"/>
  <c r="L10760" i="1"/>
  <c r="L10761" i="1"/>
  <c r="L10762" i="1"/>
  <c r="L10763" i="1"/>
  <c r="L10764" i="1"/>
  <c r="L10765" i="1"/>
  <c r="L10766" i="1"/>
  <c r="L10767" i="1"/>
  <c r="L10768" i="1"/>
  <c r="L10769" i="1"/>
  <c r="L10770" i="1"/>
  <c r="L10771" i="1"/>
  <c r="L10772" i="1"/>
  <c r="L10773" i="1"/>
  <c r="L10774" i="1"/>
  <c r="L10775" i="1"/>
  <c r="L10776" i="1"/>
  <c r="L10777" i="1"/>
  <c r="L10778" i="1"/>
  <c r="L10779" i="1"/>
  <c r="L10780" i="1"/>
  <c r="L10781" i="1"/>
  <c r="L10782" i="1"/>
  <c r="L10783" i="1"/>
  <c r="L10784" i="1"/>
  <c r="L10785" i="1"/>
  <c r="L10786" i="1"/>
  <c r="L10787" i="1"/>
  <c r="L10788" i="1"/>
  <c r="L10789" i="1"/>
  <c r="L10790" i="1"/>
  <c r="L10791" i="1"/>
  <c r="L10792" i="1"/>
  <c r="L10793" i="1"/>
  <c r="L10794" i="1"/>
  <c r="L10795" i="1"/>
  <c r="L10796" i="1"/>
  <c r="L10797" i="1"/>
  <c r="L10798" i="1"/>
  <c r="L10799" i="1"/>
  <c r="L10800" i="1"/>
  <c r="L10801" i="1"/>
  <c r="L10802" i="1"/>
  <c r="L10803" i="1"/>
  <c r="L10804" i="1"/>
  <c r="L10805" i="1"/>
  <c r="L10806" i="1"/>
  <c r="L10807" i="1"/>
  <c r="L10808" i="1"/>
  <c r="L10809" i="1"/>
  <c r="L10810" i="1"/>
  <c r="L10811" i="1"/>
  <c r="L10812" i="1"/>
  <c r="L10813" i="1"/>
  <c r="L10814" i="1"/>
  <c r="L10815" i="1"/>
  <c r="L10816" i="1"/>
  <c r="L10817" i="1"/>
  <c r="L10818" i="1"/>
  <c r="L10819" i="1"/>
  <c r="L10820" i="1"/>
  <c r="L10821" i="1"/>
  <c r="L10822" i="1"/>
  <c r="L10823" i="1"/>
  <c r="L10824" i="1"/>
  <c r="L10825" i="1"/>
  <c r="L10826" i="1"/>
  <c r="L10827" i="1"/>
  <c r="L10828" i="1"/>
  <c r="L10829" i="1"/>
  <c r="L10830" i="1"/>
  <c r="L10831" i="1"/>
  <c r="L10832" i="1"/>
  <c r="L10833" i="1"/>
  <c r="L10834" i="1"/>
  <c r="L10835" i="1"/>
  <c r="L10836" i="1"/>
  <c r="L10837" i="1"/>
  <c r="L10838" i="1"/>
  <c r="L10839" i="1"/>
  <c r="L10840" i="1"/>
  <c r="L10841" i="1"/>
  <c r="L10842" i="1"/>
  <c r="L10843" i="1"/>
  <c r="L10844" i="1"/>
  <c r="L10845" i="1"/>
  <c r="L10846" i="1"/>
  <c r="L10847" i="1"/>
  <c r="L10848" i="1"/>
  <c r="L10849" i="1"/>
  <c r="L10850" i="1"/>
  <c r="L10851" i="1"/>
  <c r="L10852" i="1"/>
  <c r="L10853" i="1"/>
  <c r="L10854" i="1"/>
  <c r="L10855" i="1"/>
  <c r="L10856" i="1"/>
  <c r="L10857" i="1"/>
  <c r="L10858" i="1"/>
  <c r="L10859" i="1"/>
  <c r="L10860" i="1"/>
  <c r="L10861" i="1"/>
  <c r="L10862" i="1"/>
  <c r="L10863" i="1"/>
  <c r="L10864" i="1"/>
  <c r="L10865" i="1"/>
  <c r="L10866" i="1"/>
  <c r="L10867" i="1"/>
  <c r="L10868" i="1"/>
  <c r="L10869" i="1"/>
  <c r="L10870" i="1"/>
  <c r="L10871" i="1"/>
  <c r="L10872" i="1"/>
  <c r="L10873" i="1"/>
  <c r="L10874" i="1"/>
  <c r="L10875" i="1"/>
  <c r="L10876" i="1"/>
  <c r="L10877" i="1"/>
  <c r="L10878" i="1"/>
  <c r="L10879" i="1"/>
  <c r="L10880" i="1"/>
  <c r="L10881" i="1"/>
  <c r="L10882" i="1"/>
  <c r="L10883" i="1"/>
  <c r="L10884" i="1"/>
  <c r="L10885" i="1"/>
  <c r="L10886" i="1"/>
  <c r="L10887" i="1"/>
  <c r="L10888" i="1"/>
  <c r="L10889" i="1"/>
  <c r="L10890" i="1"/>
  <c r="L10891" i="1"/>
  <c r="L10892" i="1"/>
  <c r="L10893" i="1"/>
  <c r="L10894" i="1"/>
  <c r="L10895" i="1"/>
  <c r="L10896" i="1"/>
  <c r="L10897" i="1"/>
  <c r="L10898" i="1"/>
  <c r="L10899" i="1"/>
  <c r="L10900" i="1"/>
  <c r="L10901" i="1"/>
  <c r="L10902" i="1"/>
  <c r="L10903" i="1"/>
  <c r="L10904" i="1"/>
  <c r="L10905" i="1"/>
  <c r="L10906" i="1"/>
  <c r="L10907" i="1"/>
  <c r="L10908" i="1"/>
  <c r="L10909" i="1"/>
  <c r="L10910" i="1"/>
  <c r="L10911" i="1"/>
  <c r="L10912" i="1"/>
  <c r="L10913" i="1"/>
  <c r="L10914" i="1"/>
  <c r="L10915" i="1"/>
  <c r="L10916" i="1"/>
  <c r="L10917" i="1"/>
  <c r="L10918" i="1"/>
  <c r="L10919" i="1"/>
  <c r="L10920" i="1"/>
  <c r="L10921" i="1"/>
  <c r="L10922" i="1"/>
  <c r="L10923" i="1"/>
  <c r="L10924" i="1"/>
  <c r="L10925" i="1"/>
  <c r="L10926" i="1"/>
  <c r="L10927" i="1"/>
  <c r="L10928" i="1"/>
  <c r="L10929" i="1"/>
  <c r="L10930" i="1"/>
  <c r="L10931" i="1"/>
  <c r="L10932" i="1"/>
  <c r="L10933" i="1"/>
  <c r="L10934" i="1"/>
  <c r="L10935" i="1"/>
  <c r="L10936" i="1"/>
  <c r="L10937" i="1"/>
  <c r="L10938" i="1"/>
  <c r="L10939" i="1"/>
  <c r="L10940" i="1"/>
  <c r="L10941" i="1"/>
  <c r="L10942" i="1"/>
  <c r="L10943" i="1"/>
  <c r="L10944" i="1"/>
  <c r="L10945" i="1"/>
  <c r="L10946" i="1"/>
  <c r="L10947" i="1"/>
  <c r="L10948" i="1"/>
  <c r="L10949" i="1"/>
  <c r="L10950" i="1"/>
  <c r="L10951" i="1"/>
  <c r="L10952" i="1"/>
  <c r="L10953" i="1"/>
  <c r="L10954" i="1"/>
  <c r="L10955" i="1"/>
  <c r="L10956" i="1"/>
  <c r="L10957" i="1"/>
  <c r="L10958" i="1"/>
  <c r="L10959" i="1"/>
  <c r="L10960" i="1"/>
  <c r="L10961" i="1"/>
  <c r="L10962" i="1"/>
  <c r="L10963" i="1"/>
  <c r="L10964" i="1"/>
  <c r="L10965" i="1"/>
  <c r="L10966" i="1"/>
  <c r="L10967" i="1"/>
  <c r="L10968" i="1"/>
  <c r="L10969" i="1"/>
  <c r="L10970" i="1"/>
  <c r="L10971" i="1"/>
  <c r="L10972" i="1"/>
  <c r="L10973" i="1"/>
  <c r="L10974" i="1"/>
  <c r="L10975" i="1"/>
  <c r="L10976" i="1"/>
  <c r="L10977" i="1"/>
  <c r="L10978" i="1"/>
  <c r="L10979" i="1"/>
  <c r="L10980" i="1"/>
  <c r="L10981" i="1"/>
  <c r="L10982" i="1"/>
  <c r="L10983" i="1"/>
  <c r="L10984" i="1"/>
  <c r="L10985" i="1"/>
  <c r="L10986" i="1"/>
  <c r="L10987" i="1"/>
  <c r="L10988" i="1"/>
  <c r="L10989" i="1"/>
  <c r="L10990" i="1"/>
  <c r="L10991" i="1"/>
  <c r="L10992" i="1"/>
  <c r="L10993" i="1"/>
  <c r="L10994" i="1"/>
  <c r="L10995" i="1"/>
  <c r="L10996" i="1"/>
  <c r="L10997" i="1"/>
  <c r="L10998" i="1"/>
  <c r="L10999" i="1"/>
  <c r="L11000" i="1"/>
  <c r="L11001" i="1"/>
  <c r="L11002" i="1"/>
  <c r="L11003" i="1"/>
  <c r="L11004" i="1"/>
  <c r="L11005" i="1"/>
  <c r="L11006" i="1"/>
  <c r="L11007" i="1"/>
  <c r="L11008" i="1"/>
  <c r="L11009" i="1"/>
  <c r="L11010" i="1"/>
  <c r="L11011" i="1"/>
  <c r="L11012" i="1"/>
  <c r="L11013" i="1"/>
  <c r="L11014" i="1"/>
  <c r="L11015" i="1"/>
  <c r="L11016" i="1"/>
  <c r="L11017" i="1"/>
  <c r="L11018" i="1"/>
  <c r="L11019" i="1"/>
  <c r="L11020" i="1"/>
  <c r="L11021" i="1"/>
  <c r="L11022" i="1"/>
  <c r="L11023" i="1"/>
  <c r="L11024" i="1"/>
  <c r="L11025" i="1"/>
  <c r="L11026" i="1"/>
  <c r="L11027" i="1"/>
  <c r="L11028" i="1"/>
  <c r="L11029" i="1"/>
  <c r="L11030" i="1"/>
  <c r="L11031" i="1"/>
  <c r="L11032" i="1"/>
  <c r="L11033" i="1"/>
  <c r="L11034" i="1"/>
  <c r="L11035" i="1"/>
  <c r="L11036" i="1"/>
  <c r="L11037" i="1"/>
  <c r="L11038" i="1"/>
  <c r="L11039" i="1"/>
  <c r="L11040" i="1"/>
  <c r="L11041" i="1"/>
  <c r="L11042" i="1"/>
  <c r="L11043" i="1"/>
  <c r="L11044" i="1"/>
  <c r="L11045" i="1"/>
  <c r="L11046" i="1"/>
  <c r="L11047" i="1"/>
  <c r="L11048" i="1"/>
  <c r="L11049" i="1"/>
  <c r="L11050" i="1"/>
  <c r="L11051" i="1"/>
  <c r="L11052" i="1"/>
  <c r="L11053" i="1"/>
  <c r="L11054" i="1"/>
  <c r="L11055" i="1"/>
  <c r="L11056" i="1"/>
  <c r="L11057" i="1"/>
  <c r="L11058" i="1"/>
  <c r="L11059" i="1"/>
  <c r="L11060" i="1"/>
  <c r="L11061" i="1"/>
  <c r="L11062" i="1"/>
  <c r="L11063" i="1"/>
  <c r="L11064" i="1"/>
  <c r="L11065" i="1"/>
  <c r="L11066" i="1"/>
  <c r="L11067" i="1"/>
  <c r="L11068" i="1"/>
  <c r="L11069" i="1"/>
  <c r="L11070" i="1"/>
  <c r="L11071" i="1"/>
  <c r="L11072" i="1"/>
  <c r="L11073" i="1"/>
  <c r="L11074" i="1"/>
  <c r="L11075" i="1"/>
  <c r="L11076" i="1"/>
  <c r="L11077" i="1"/>
  <c r="L11078" i="1"/>
  <c r="L11079" i="1"/>
  <c r="L11080" i="1"/>
  <c r="L11081" i="1"/>
  <c r="L11082" i="1"/>
  <c r="L11083" i="1"/>
  <c r="L11084" i="1"/>
  <c r="L11085" i="1"/>
  <c r="L11086" i="1"/>
  <c r="L11087" i="1"/>
  <c r="L11088" i="1"/>
  <c r="L11089" i="1"/>
  <c r="L11090" i="1"/>
  <c r="L11091" i="1"/>
  <c r="L11092" i="1"/>
  <c r="L11093" i="1"/>
  <c r="L11094" i="1"/>
  <c r="L11095" i="1"/>
  <c r="L11096" i="1"/>
  <c r="L11097" i="1"/>
  <c r="L11098" i="1"/>
  <c r="L11099" i="1"/>
  <c r="L11100" i="1"/>
  <c r="L11101" i="1"/>
  <c r="L11102" i="1"/>
  <c r="L11103" i="1"/>
  <c r="L11104" i="1"/>
  <c r="L11105" i="1"/>
  <c r="L11106" i="1"/>
  <c r="L11107" i="1"/>
  <c r="L11108" i="1"/>
  <c r="L11109" i="1"/>
  <c r="L11110" i="1"/>
  <c r="L11111" i="1"/>
  <c r="L11112" i="1"/>
  <c r="L11113" i="1"/>
  <c r="L11114" i="1"/>
  <c r="L11115" i="1"/>
  <c r="L11116" i="1"/>
  <c r="L11117" i="1"/>
  <c r="L11118" i="1"/>
  <c r="L11119" i="1"/>
  <c r="L11120" i="1"/>
  <c r="L11121" i="1"/>
  <c r="L11122" i="1"/>
  <c r="L11123" i="1"/>
  <c r="L11124" i="1"/>
  <c r="L11125" i="1"/>
  <c r="L11126" i="1"/>
  <c r="L11127" i="1"/>
  <c r="L11128" i="1"/>
  <c r="L11129" i="1"/>
  <c r="L11130" i="1"/>
  <c r="L11131" i="1"/>
  <c r="L11132" i="1"/>
  <c r="L11133" i="1"/>
  <c r="L11134" i="1"/>
  <c r="L11135" i="1"/>
  <c r="L11136" i="1"/>
  <c r="L11137" i="1"/>
  <c r="L11138" i="1"/>
  <c r="L11139" i="1"/>
  <c r="L11140" i="1"/>
  <c r="L11141" i="1"/>
  <c r="L11142" i="1"/>
  <c r="L11143" i="1"/>
  <c r="L11144" i="1"/>
  <c r="L11145" i="1"/>
  <c r="L11146" i="1"/>
  <c r="L11147" i="1"/>
  <c r="L11148" i="1"/>
  <c r="L11149" i="1"/>
  <c r="L11150" i="1"/>
  <c r="L11151" i="1"/>
  <c r="L11152" i="1"/>
  <c r="L11153" i="1"/>
  <c r="L11154" i="1"/>
  <c r="L11155" i="1"/>
  <c r="L11156" i="1"/>
  <c r="L11157" i="1"/>
  <c r="L11158" i="1"/>
  <c r="L11159" i="1"/>
  <c r="L11160" i="1"/>
  <c r="L11161" i="1"/>
  <c r="L11162" i="1"/>
  <c r="L11163" i="1"/>
  <c r="L11164" i="1"/>
  <c r="L11165" i="1"/>
  <c r="L11166" i="1"/>
  <c r="L11167" i="1"/>
  <c r="L11168" i="1"/>
  <c r="L11169" i="1"/>
  <c r="L11170" i="1"/>
  <c r="L11171" i="1"/>
  <c r="L11172" i="1"/>
  <c r="L11173" i="1"/>
  <c r="L11174" i="1"/>
  <c r="L11175" i="1"/>
  <c r="L11176" i="1"/>
  <c r="L11177" i="1"/>
  <c r="L11178" i="1"/>
  <c r="L11179" i="1"/>
  <c r="L11180" i="1"/>
  <c r="L11181" i="1"/>
  <c r="L11182" i="1"/>
  <c r="L11183" i="1"/>
  <c r="L11184" i="1"/>
  <c r="L11185" i="1"/>
  <c r="L11186" i="1"/>
  <c r="L11187" i="1"/>
  <c r="L11188" i="1"/>
  <c r="L11189" i="1"/>
  <c r="L11190" i="1"/>
  <c r="L11191" i="1"/>
  <c r="L11192" i="1"/>
  <c r="L11193" i="1"/>
  <c r="L11194" i="1"/>
  <c r="L11195" i="1"/>
  <c r="L11196" i="1"/>
  <c r="L11197" i="1"/>
  <c r="L11198" i="1"/>
  <c r="L11199" i="1"/>
  <c r="L11200" i="1"/>
  <c r="L11201" i="1"/>
  <c r="L11202" i="1"/>
  <c r="L11203" i="1"/>
  <c r="L11204" i="1"/>
  <c r="L11205" i="1"/>
  <c r="L11206" i="1"/>
  <c r="L11207" i="1"/>
  <c r="L11208" i="1"/>
  <c r="L11209" i="1"/>
  <c r="L11210" i="1"/>
  <c r="L11211" i="1"/>
  <c r="L11212" i="1"/>
  <c r="L11213" i="1"/>
  <c r="L11214" i="1"/>
  <c r="L11215" i="1"/>
  <c r="L11216" i="1"/>
  <c r="L11217" i="1"/>
  <c r="L11218" i="1"/>
  <c r="L11219" i="1"/>
  <c r="L11220" i="1"/>
  <c r="L11221" i="1"/>
  <c r="L11222" i="1"/>
  <c r="L11223" i="1"/>
  <c r="L11224" i="1"/>
  <c r="L11225" i="1"/>
  <c r="L11226" i="1"/>
  <c r="L11227" i="1"/>
  <c r="L11228" i="1"/>
  <c r="L11229" i="1"/>
  <c r="L11230" i="1"/>
  <c r="L11231" i="1"/>
  <c r="L11232" i="1"/>
  <c r="L11233" i="1"/>
  <c r="L11234" i="1"/>
  <c r="L11235" i="1"/>
  <c r="L11236" i="1"/>
  <c r="L11237" i="1"/>
  <c r="L11238" i="1"/>
  <c r="L11239" i="1"/>
  <c r="L11240" i="1"/>
  <c r="L11241" i="1"/>
  <c r="L11242" i="1"/>
  <c r="L11243" i="1"/>
  <c r="L11244" i="1"/>
  <c r="L11245" i="1"/>
  <c r="L11246" i="1"/>
  <c r="L11247" i="1"/>
  <c r="L11248" i="1"/>
  <c r="L11249" i="1"/>
  <c r="L11250" i="1"/>
  <c r="L11251" i="1"/>
  <c r="L11252" i="1"/>
  <c r="L11253" i="1"/>
  <c r="L11254" i="1"/>
  <c r="L11255" i="1"/>
  <c r="L11256" i="1"/>
  <c r="L11257" i="1"/>
  <c r="L11258" i="1"/>
  <c r="L11259" i="1"/>
  <c r="L11260" i="1"/>
  <c r="L11261" i="1"/>
  <c r="L11262" i="1"/>
  <c r="L11263" i="1"/>
  <c r="L11264" i="1"/>
  <c r="L11265" i="1"/>
  <c r="L11266" i="1"/>
  <c r="L11267" i="1"/>
  <c r="L11268" i="1"/>
  <c r="L11269" i="1"/>
  <c r="L11270" i="1"/>
  <c r="L11271" i="1"/>
  <c r="L11272" i="1"/>
  <c r="L11273" i="1"/>
  <c r="L11274" i="1"/>
  <c r="L11275" i="1"/>
  <c r="L11276" i="1"/>
  <c r="L11277" i="1"/>
  <c r="L11278" i="1"/>
  <c r="L11279" i="1"/>
  <c r="L11280" i="1"/>
  <c r="L11281" i="1"/>
  <c r="L11282" i="1"/>
  <c r="L11283" i="1"/>
  <c r="L11284" i="1"/>
  <c r="L11285" i="1"/>
  <c r="L11286" i="1"/>
  <c r="L11287" i="1"/>
  <c r="L11288" i="1"/>
  <c r="L11289" i="1"/>
  <c r="L11290" i="1"/>
  <c r="L11291" i="1"/>
  <c r="L11292" i="1"/>
  <c r="L11293" i="1"/>
  <c r="L11294" i="1"/>
  <c r="L11295" i="1"/>
  <c r="L11296" i="1"/>
  <c r="L11297" i="1"/>
  <c r="L11298" i="1"/>
  <c r="L11299" i="1"/>
  <c r="L11300" i="1"/>
  <c r="L11301" i="1"/>
  <c r="L11302" i="1"/>
  <c r="L11303" i="1"/>
  <c r="L11304" i="1"/>
  <c r="L11305" i="1"/>
  <c r="L11306" i="1"/>
  <c r="L11307" i="1"/>
  <c r="L11308" i="1"/>
  <c r="L11309" i="1"/>
  <c r="L11310" i="1"/>
  <c r="L11311" i="1"/>
  <c r="L11312" i="1"/>
  <c r="L11313" i="1"/>
  <c r="L11314" i="1"/>
  <c r="L11315" i="1"/>
  <c r="L11316" i="1"/>
  <c r="L11317" i="1"/>
  <c r="L11318" i="1"/>
  <c r="L11319" i="1"/>
  <c r="L11320" i="1"/>
  <c r="L11321" i="1"/>
  <c r="L11322" i="1"/>
  <c r="L11323" i="1"/>
  <c r="L11324" i="1"/>
  <c r="L11325" i="1"/>
  <c r="L11326" i="1"/>
  <c r="L11327" i="1"/>
  <c r="L11328" i="1"/>
  <c r="L11329" i="1"/>
  <c r="L11330" i="1"/>
  <c r="L11331" i="1"/>
  <c r="L11332" i="1"/>
  <c r="L11333" i="1"/>
  <c r="L11334" i="1"/>
  <c r="L11335" i="1"/>
  <c r="L11336" i="1"/>
  <c r="L11337" i="1"/>
  <c r="L11338" i="1"/>
  <c r="L11339" i="1"/>
  <c r="L11340" i="1"/>
  <c r="L11341" i="1"/>
  <c r="L11342" i="1"/>
  <c r="L11343" i="1"/>
  <c r="L11344" i="1"/>
  <c r="L11345" i="1"/>
  <c r="L11346" i="1"/>
  <c r="L11347" i="1"/>
  <c r="L11348" i="1"/>
  <c r="L11349" i="1"/>
  <c r="L11350" i="1"/>
  <c r="L11351" i="1"/>
  <c r="L11352" i="1"/>
  <c r="L11353" i="1"/>
  <c r="L11354" i="1"/>
  <c r="L11355" i="1"/>
  <c r="L11356" i="1"/>
  <c r="L11357" i="1"/>
  <c r="L11358" i="1"/>
  <c r="L11359" i="1"/>
  <c r="L11360" i="1"/>
  <c r="L11361" i="1"/>
  <c r="L11362" i="1"/>
  <c r="L11363" i="1"/>
  <c r="L11364" i="1"/>
  <c r="L11365" i="1"/>
  <c r="L11366" i="1"/>
  <c r="L11367" i="1"/>
  <c r="L11368" i="1"/>
  <c r="L11369" i="1"/>
  <c r="L11370" i="1"/>
  <c r="L11371" i="1"/>
  <c r="L11372" i="1"/>
  <c r="L11373" i="1"/>
  <c r="L11374" i="1"/>
  <c r="L11375" i="1"/>
  <c r="L11376" i="1"/>
  <c r="L11377" i="1"/>
  <c r="L11378" i="1"/>
  <c r="L11379" i="1"/>
  <c r="L11380" i="1"/>
  <c r="L11381" i="1"/>
  <c r="L11382" i="1"/>
  <c r="L11383" i="1"/>
  <c r="L11384" i="1"/>
  <c r="L11385" i="1"/>
  <c r="L11386" i="1"/>
  <c r="L11387" i="1"/>
  <c r="L11388" i="1"/>
  <c r="L11389" i="1"/>
  <c r="L11390" i="1"/>
  <c r="L11391" i="1"/>
  <c r="L11392" i="1"/>
  <c r="L11393" i="1"/>
  <c r="L11394" i="1"/>
  <c r="L11395" i="1"/>
  <c r="L11396" i="1"/>
  <c r="L11397" i="1"/>
  <c r="L11398" i="1"/>
  <c r="L11399" i="1"/>
  <c r="L11400" i="1"/>
  <c r="L11401" i="1"/>
  <c r="L11402" i="1"/>
  <c r="L11403" i="1"/>
  <c r="L11404" i="1"/>
  <c r="L11405" i="1"/>
  <c r="L11406" i="1"/>
  <c r="L11407" i="1"/>
  <c r="L11408" i="1"/>
  <c r="L11409" i="1"/>
  <c r="L11410" i="1"/>
  <c r="L11411" i="1"/>
  <c r="L11412" i="1"/>
  <c r="L11413" i="1"/>
  <c r="L11414" i="1"/>
  <c r="L11415" i="1"/>
  <c r="L11416" i="1"/>
  <c r="L11417" i="1"/>
  <c r="L11418" i="1"/>
  <c r="L11419" i="1"/>
  <c r="L11420" i="1"/>
  <c r="L11421" i="1"/>
  <c r="L11422" i="1"/>
  <c r="L11423" i="1"/>
  <c r="L11424" i="1"/>
  <c r="L11425" i="1"/>
  <c r="L11426" i="1"/>
  <c r="L11427" i="1"/>
  <c r="L11428" i="1"/>
  <c r="L11429" i="1"/>
  <c r="L11430" i="1"/>
  <c r="L11431" i="1"/>
  <c r="L11432" i="1"/>
  <c r="L11433" i="1"/>
  <c r="L11434" i="1"/>
  <c r="L11435" i="1"/>
  <c r="L11436" i="1"/>
  <c r="L11437" i="1"/>
  <c r="L11438" i="1"/>
  <c r="L11439" i="1"/>
  <c r="L11440" i="1"/>
  <c r="L11441" i="1"/>
  <c r="L11442" i="1"/>
  <c r="L11443" i="1"/>
  <c r="L11444" i="1"/>
  <c r="L11445" i="1"/>
  <c r="L11446" i="1"/>
  <c r="L11447" i="1"/>
  <c r="L11448" i="1"/>
  <c r="L11449" i="1"/>
  <c r="L11450" i="1"/>
  <c r="L11451" i="1"/>
  <c r="L11452" i="1"/>
  <c r="L11453" i="1"/>
  <c r="L11454" i="1"/>
  <c r="L11455" i="1"/>
  <c r="L11456" i="1"/>
  <c r="L11457" i="1"/>
  <c r="L11458" i="1"/>
  <c r="L11459" i="1"/>
  <c r="L11460" i="1"/>
  <c r="L11461" i="1"/>
  <c r="L11462" i="1"/>
  <c r="L11463" i="1"/>
  <c r="L11464" i="1"/>
  <c r="L11465" i="1"/>
  <c r="L11466" i="1"/>
  <c r="L11467" i="1"/>
  <c r="L11468" i="1"/>
  <c r="L11469" i="1"/>
  <c r="L11470" i="1"/>
  <c r="L11471" i="1"/>
  <c r="L11472" i="1"/>
  <c r="L11473" i="1"/>
  <c r="L11474" i="1"/>
  <c r="L11475" i="1"/>
  <c r="L11476" i="1"/>
  <c r="L11477" i="1"/>
  <c r="L11478" i="1"/>
  <c r="L11479" i="1"/>
  <c r="L11480" i="1"/>
  <c r="L11481" i="1"/>
  <c r="L11482" i="1"/>
  <c r="L11483" i="1"/>
  <c r="L11484" i="1"/>
  <c r="L11485" i="1"/>
  <c r="L11486" i="1"/>
  <c r="L11487" i="1"/>
  <c r="L11488" i="1"/>
  <c r="L11489" i="1"/>
  <c r="L11490" i="1"/>
  <c r="L11491" i="1"/>
  <c r="L11492" i="1"/>
  <c r="L11493" i="1"/>
  <c r="L11494" i="1"/>
  <c r="L11495" i="1"/>
  <c r="L11496" i="1"/>
  <c r="L11497" i="1"/>
  <c r="L11498" i="1"/>
  <c r="L11499" i="1"/>
  <c r="L11500" i="1"/>
  <c r="L11501" i="1"/>
  <c r="L11502" i="1"/>
  <c r="L11503" i="1"/>
  <c r="L11504" i="1"/>
  <c r="L11505" i="1"/>
  <c r="L11506" i="1"/>
  <c r="L11507" i="1"/>
  <c r="L11508" i="1"/>
  <c r="L11509" i="1"/>
  <c r="L11510" i="1"/>
  <c r="L11511" i="1"/>
  <c r="L11512" i="1"/>
  <c r="L11513" i="1"/>
  <c r="L11514" i="1"/>
  <c r="L11515" i="1"/>
  <c r="L11516" i="1"/>
  <c r="L11517" i="1"/>
  <c r="L11518" i="1"/>
  <c r="L11519" i="1"/>
  <c r="L11520" i="1"/>
  <c r="L11521" i="1"/>
  <c r="L11522" i="1"/>
  <c r="L11523" i="1"/>
  <c r="L11524" i="1"/>
  <c r="L11525" i="1"/>
  <c r="L11526" i="1"/>
  <c r="L11527" i="1"/>
  <c r="L11528" i="1"/>
  <c r="L11529" i="1"/>
  <c r="L11530" i="1"/>
  <c r="L11531" i="1"/>
  <c r="L11532" i="1"/>
  <c r="L11533" i="1"/>
  <c r="L11534" i="1"/>
  <c r="L11535" i="1"/>
  <c r="L11536" i="1"/>
  <c r="L11537" i="1"/>
  <c r="L11538" i="1"/>
  <c r="L11539" i="1"/>
  <c r="L11540" i="1"/>
  <c r="L11541" i="1"/>
  <c r="L11542" i="1"/>
  <c r="L11543" i="1"/>
  <c r="L11544" i="1"/>
  <c r="L11545" i="1"/>
  <c r="L11546" i="1"/>
  <c r="L11547" i="1"/>
  <c r="L11548" i="1"/>
  <c r="L11549" i="1"/>
  <c r="L11550" i="1"/>
  <c r="L11551" i="1"/>
  <c r="L11552" i="1"/>
  <c r="L11553" i="1"/>
  <c r="L11554" i="1"/>
  <c r="L11555" i="1"/>
  <c r="L11556" i="1"/>
  <c r="L11557" i="1"/>
  <c r="L11558" i="1"/>
  <c r="L11559" i="1"/>
  <c r="L11560" i="1"/>
  <c r="L11561" i="1"/>
  <c r="L11562" i="1"/>
  <c r="L11563" i="1"/>
  <c r="L11564" i="1"/>
  <c r="L11565" i="1"/>
  <c r="L11566" i="1"/>
  <c r="L11567" i="1"/>
  <c r="L11568" i="1"/>
  <c r="L11569" i="1"/>
  <c r="L11570" i="1"/>
  <c r="L11571" i="1"/>
  <c r="L11572" i="1"/>
  <c r="L11573" i="1"/>
  <c r="L11574" i="1"/>
  <c r="L11575" i="1"/>
  <c r="L11576" i="1"/>
  <c r="L11577" i="1"/>
  <c r="L11578" i="1"/>
  <c r="L11579" i="1"/>
  <c r="L11580" i="1"/>
  <c r="L11581" i="1"/>
  <c r="L11582" i="1"/>
  <c r="L11583" i="1"/>
  <c r="L11584" i="1"/>
  <c r="L11585" i="1"/>
  <c r="L11586" i="1"/>
  <c r="L11587" i="1"/>
  <c r="L11588" i="1"/>
  <c r="L11589" i="1"/>
  <c r="L11590" i="1"/>
  <c r="L11591" i="1"/>
  <c r="L11592" i="1"/>
  <c r="L11593" i="1"/>
  <c r="L11594" i="1"/>
  <c r="L11595" i="1"/>
  <c r="L11596" i="1"/>
  <c r="L11597" i="1"/>
  <c r="L11598" i="1"/>
  <c r="L11599" i="1"/>
  <c r="L11600" i="1"/>
  <c r="L11601" i="1"/>
  <c r="L11602" i="1"/>
  <c r="L11603" i="1"/>
  <c r="L11604" i="1"/>
  <c r="L11605" i="1"/>
  <c r="L11606" i="1"/>
  <c r="L11607" i="1"/>
  <c r="L11608" i="1"/>
  <c r="L11609" i="1"/>
  <c r="L11610" i="1"/>
  <c r="L11611" i="1"/>
  <c r="L11612" i="1"/>
  <c r="L11613" i="1"/>
  <c r="L11614" i="1"/>
  <c r="L11615" i="1"/>
  <c r="L11616" i="1"/>
  <c r="L11617" i="1"/>
  <c r="L11618" i="1"/>
  <c r="L11619" i="1"/>
  <c r="L11620" i="1"/>
  <c r="L11621" i="1"/>
  <c r="L11622" i="1"/>
  <c r="L11623" i="1"/>
  <c r="L11624" i="1"/>
  <c r="L11625" i="1"/>
  <c r="L11626" i="1"/>
  <c r="L11627" i="1"/>
  <c r="L11628" i="1"/>
  <c r="L11629" i="1"/>
  <c r="L11630" i="1"/>
  <c r="L11631" i="1"/>
  <c r="L11632" i="1"/>
  <c r="L11633" i="1"/>
  <c r="L11634" i="1"/>
  <c r="L11635" i="1"/>
  <c r="L11636" i="1"/>
  <c r="L11637" i="1"/>
  <c r="L11638" i="1"/>
  <c r="L11639" i="1"/>
  <c r="L11640" i="1"/>
  <c r="L11641" i="1"/>
  <c r="L11642" i="1"/>
  <c r="L11643" i="1"/>
  <c r="L11644" i="1"/>
  <c r="L11645" i="1"/>
  <c r="L11646" i="1"/>
  <c r="L11647" i="1"/>
  <c r="L11648" i="1"/>
  <c r="L11649" i="1"/>
  <c r="L11650" i="1"/>
  <c r="L11651" i="1"/>
  <c r="L11652" i="1"/>
  <c r="L11653" i="1"/>
  <c r="L11654" i="1"/>
  <c r="L11655" i="1"/>
  <c r="L11656" i="1"/>
  <c r="L11657" i="1"/>
  <c r="L11658" i="1"/>
  <c r="L11659" i="1"/>
  <c r="L11660" i="1"/>
  <c r="L11661" i="1"/>
  <c r="L11662" i="1"/>
  <c r="L11663" i="1"/>
  <c r="L11664" i="1"/>
  <c r="L11665" i="1"/>
  <c r="L11666" i="1"/>
  <c r="L11667" i="1"/>
  <c r="L11668" i="1"/>
  <c r="L11669" i="1"/>
  <c r="L11670" i="1"/>
  <c r="L11671" i="1"/>
  <c r="L11672" i="1"/>
  <c r="L11673" i="1"/>
  <c r="L11674" i="1"/>
  <c r="L11675" i="1"/>
  <c r="L11676" i="1"/>
  <c r="L11677" i="1"/>
  <c r="L11678" i="1"/>
  <c r="L11679" i="1"/>
  <c r="L11680" i="1"/>
  <c r="L11681" i="1"/>
  <c r="L11682" i="1"/>
  <c r="L11683" i="1"/>
  <c r="L11684" i="1"/>
  <c r="L11685" i="1"/>
  <c r="L11686" i="1"/>
  <c r="L11687" i="1"/>
  <c r="L11688" i="1"/>
  <c r="L11689" i="1"/>
  <c r="L11690" i="1"/>
  <c r="L11691" i="1"/>
  <c r="L11692" i="1"/>
  <c r="L11693" i="1"/>
  <c r="L11694" i="1"/>
  <c r="L11695" i="1"/>
  <c r="L11696" i="1"/>
  <c r="L11697" i="1"/>
  <c r="L11698" i="1"/>
  <c r="L11699" i="1"/>
  <c r="L11700" i="1"/>
  <c r="L11701" i="1"/>
  <c r="L11702" i="1"/>
  <c r="L11703" i="1"/>
  <c r="L11704" i="1"/>
  <c r="L11705" i="1"/>
  <c r="L11706" i="1"/>
  <c r="L11707" i="1"/>
  <c r="L11708" i="1"/>
  <c r="L11709" i="1"/>
  <c r="L11710" i="1"/>
  <c r="L11711" i="1"/>
  <c r="L11712" i="1"/>
  <c r="L11713" i="1"/>
  <c r="L11714" i="1"/>
  <c r="L11715" i="1"/>
  <c r="L11716" i="1"/>
  <c r="L11717" i="1"/>
  <c r="L11718" i="1"/>
  <c r="L11719" i="1"/>
  <c r="L11720" i="1"/>
  <c r="L11721" i="1"/>
  <c r="L11722" i="1"/>
  <c r="L11723" i="1"/>
  <c r="L11724" i="1"/>
  <c r="L11725" i="1"/>
  <c r="L11726" i="1"/>
  <c r="L11727" i="1"/>
  <c r="L11728" i="1"/>
  <c r="L11729" i="1"/>
  <c r="L11730" i="1"/>
  <c r="L11731" i="1"/>
  <c r="L11732" i="1"/>
  <c r="L11733" i="1"/>
  <c r="L11734" i="1"/>
  <c r="L11735" i="1"/>
  <c r="L11736" i="1"/>
  <c r="L11737" i="1"/>
  <c r="L11738" i="1"/>
  <c r="L11739" i="1"/>
  <c r="L11740" i="1"/>
  <c r="L11741" i="1"/>
  <c r="L11742" i="1"/>
  <c r="L11743" i="1"/>
  <c r="L11744" i="1"/>
  <c r="L11745" i="1"/>
  <c r="L11746" i="1"/>
  <c r="L11747" i="1"/>
  <c r="L11748" i="1"/>
  <c r="L11749" i="1"/>
  <c r="L11750" i="1"/>
  <c r="L11751" i="1"/>
  <c r="L11752" i="1"/>
  <c r="L11753" i="1"/>
  <c r="L11754" i="1"/>
  <c r="L11755" i="1"/>
  <c r="L11756" i="1"/>
  <c r="L11757" i="1"/>
  <c r="L11758" i="1"/>
  <c r="L11759" i="1"/>
  <c r="L11760" i="1"/>
  <c r="L11761" i="1"/>
  <c r="L11762" i="1"/>
  <c r="L11763" i="1"/>
  <c r="L11764" i="1"/>
  <c r="L11765" i="1"/>
  <c r="L11766" i="1"/>
  <c r="L11767" i="1"/>
  <c r="L11768" i="1"/>
  <c r="L11769" i="1"/>
  <c r="L11770" i="1"/>
  <c r="L11771" i="1"/>
  <c r="L11772" i="1"/>
  <c r="L11773" i="1"/>
  <c r="L11774" i="1"/>
  <c r="L11775" i="1"/>
  <c r="L11776" i="1"/>
  <c r="L11777" i="1"/>
  <c r="L11778" i="1"/>
  <c r="L11779" i="1"/>
  <c r="L11780" i="1"/>
  <c r="L11781" i="1"/>
  <c r="L11782" i="1"/>
  <c r="L11783" i="1"/>
  <c r="L11784" i="1"/>
  <c r="L11785" i="1"/>
  <c r="L11786" i="1"/>
  <c r="L11787" i="1"/>
  <c r="L11788" i="1"/>
  <c r="L11789" i="1"/>
  <c r="L11790" i="1"/>
  <c r="L11791" i="1"/>
  <c r="L11792" i="1"/>
  <c r="L11793" i="1"/>
  <c r="L11794" i="1"/>
  <c r="L11795" i="1"/>
  <c r="L11796" i="1"/>
  <c r="L11797" i="1"/>
  <c r="L11798" i="1"/>
  <c r="L11799" i="1"/>
  <c r="L11800" i="1"/>
  <c r="L11801" i="1"/>
  <c r="L11802" i="1"/>
  <c r="L11803" i="1"/>
  <c r="L11804" i="1"/>
  <c r="L11805" i="1"/>
  <c r="L11806" i="1"/>
  <c r="L11807" i="1"/>
  <c r="L11808" i="1"/>
  <c r="L11809" i="1"/>
  <c r="L11810" i="1"/>
  <c r="L11811" i="1"/>
  <c r="L11812" i="1"/>
  <c r="L11813" i="1"/>
  <c r="L11814" i="1"/>
  <c r="L11815" i="1"/>
  <c r="L11816" i="1"/>
  <c r="L11817" i="1"/>
  <c r="L11818" i="1"/>
  <c r="L11819" i="1"/>
  <c r="L11820" i="1"/>
  <c r="L11821" i="1"/>
  <c r="L11822" i="1"/>
  <c r="L11823" i="1"/>
  <c r="L11824" i="1"/>
  <c r="L11825" i="1"/>
  <c r="L11826" i="1"/>
  <c r="L11827" i="1"/>
  <c r="L11828" i="1"/>
  <c r="L11829" i="1"/>
  <c r="L11830" i="1"/>
  <c r="L11831" i="1"/>
  <c r="L11832" i="1"/>
  <c r="L11833" i="1"/>
  <c r="L11834" i="1"/>
  <c r="L11835" i="1"/>
  <c r="L11836" i="1"/>
  <c r="L11837" i="1"/>
  <c r="L11838" i="1"/>
  <c r="L11839" i="1"/>
  <c r="L11840" i="1"/>
  <c r="L11841" i="1"/>
  <c r="L11842" i="1"/>
  <c r="L11843" i="1"/>
  <c r="L11844" i="1"/>
  <c r="L11845" i="1"/>
  <c r="L11846" i="1"/>
  <c r="L11847" i="1"/>
  <c r="L11848" i="1"/>
  <c r="L11849" i="1"/>
  <c r="L11850" i="1"/>
  <c r="L11851" i="1"/>
  <c r="L11852" i="1"/>
  <c r="L11853" i="1"/>
  <c r="L11854" i="1"/>
  <c r="L11855" i="1"/>
  <c r="L11856" i="1"/>
  <c r="L11857" i="1"/>
  <c r="L11858" i="1"/>
  <c r="L11859" i="1"/>
  <c r="L11860" i="1"/>
  <c r="L11861" i="1"/>
  <c r="L11862" i="1"/>
  <c r="L11863" i="1"/>
  <c r="L11864" i="1"/>
  <c r="L11865" i="1"/>
  <c r="L11866" i="1"/>
  <c r="L11867" i="1"/>
  <c r="L11868" i="1"/>
  <c r="L11869" i="1"/>
  <c r="L11870" i="1"/>
  <c r="L11871" i="1"/>
  <c r="L11872" i="1"/>
  <c r="L11873" i="1"/>
  <c r="L11874" i="1"/>
  <c r="L11875" i="1"/>
  <c r="L11876" i="1"/>
  <c r="L11877" i="1"/>
  <c r="L11878" i="1"/>
  <c r="L11879" i="1"/>
  <c r="L11880" i="1"/>
  <c r="L11881" i="1"/>
  <c r="L11882" i="1"/>
  <c r="L11883" i="1"/>
  <c r="L11884" i="1"/>
  <c r="L11885" i="1"/>
  <c r="L11886" i="1"/>
  <c r="L11887" i="1"/>
  <c r="L11888" i="1"/>
  <c r="L11889" i="1"/>
  <c r="L11890" i="1"/>
  <c r="L11891" i="1"/>
  <c r="L11892" i="1"/>
  <c r="L11893" i="1"/>
  <c r="L11894" i="1"/>
  <c r="L11895" i="1"/>
  <c r="L11896" i="1"/>
  <c r="L11897" i="1"/>
  <c r="L11898" i="1"/>
  <c r="L11899" i="1"/>
  <c r="L11900" i="1"/>
  <c r="L11901" i="1"/>
  <c r="L11902" i="1"/>
  <c r="L11903" i="1"/>
  <c r="L11904" i="1"/>
  <c r="L11905" i="1"/>
  <c r="L11906" i="1"/>
  <c r="L11907" i="1"/>
  <c r="L11908" i="1"/>
  <c r="L11909" i="1"/>
  <c r="L11910" i="1"/>
  <c r="L11911" i="1"/>
  <c r="L11912" i="1"/>
  <c r="L11913" i="1"/>
  <c r="L11914" i="1"/>
  <c r="L11915" i="1"/>
  <c r="L11916" i="1"/>
  <c r="L11917" i="1"/>
  <c r="L11918" i="1"/>
  <c r="L11919" i="1"/>
  <c r="L11920" i="1"/>
  <c r="L11921" i="1"/>
  <c r="L11922" i="1"/>
  <c r="L11923" i="1"/>
  <c r="L11924" i="1"/>
  <c r="L11925" i="1"/>
  <c r="L11926" i="1"/>
  <c r="L11927" i="1"/>
  <c r="L11928" i="1"/>
  <c r="L11929" i="1"/>
  <c r="L11930" i="1"/>
  <c r="L11931" i="1"/>
  <c r="L11932" i="1"/>
  <c r="L11933" i="1"/>
  <c r="L11934" i="1"/>
  <c r="L11935" i="1"/>
  <c r="L11936" i="1"/>
  <c r="L11937" i="1"/>
  <c r="L11938" i="1"/>
  <c r="L11939" i="1"/>
  <c r="L11940" i="1"/>
  <c r="L11941" i="1"/>
  <c r="L11942" i="1"/>
  <c r="L11943" i="1"/>
  <c r="L11944" i="1"/>
  <c r="L11945" i="1"/>
  <c r="L11946" i="1"/>
  <c r="L11947" i="1"/>
  <c r="L11948" i="1"/>
  <c r="L11949" i="1"/>
  <c r="L11950" i="1"/>
  <c r="L11951" i="1"/>
  <c r="L11952" i="1"/>
  <c r="L11953" i="1"/>
  <c r="L11954" i="1"/>
  <c r="L11955" i="1"/>
  <c r="L11956" i="1"/>
  <c r="L11957" i="1"/>
  <c r="L11958" i="1"/>
  <c r="L11959" i="1"/>
  <c r="L11960" i="1"/>
  <c r="L11961" i="1"/>
  <c r="L11962" i="1"/>
  <c r="L11963" i="1"/>
  <c r="L11964" i="1"/>
  <c r="L11965" i="1"/>
  <c r="L11966" i="1"/>
  <c r="L11967" i="1"/>
  <c r="L11968" i="1"/>
  <c r="L11969" i="1"/>
  <c r="L11970" i="1"/>
  <c r="L11971" i="1"/>
  <c r="L11972" i="1"/>
  <c r="L11973" i="1"/>
  <c r="L11974" i="1"/>
  <c r="L11975" i="1"/>
  <c r="L11976" i="1"/>
  <c r="L11977" i="1"/>
  <c r="L11978" i="1"/>
  <c r="L11979" i="1"/>
  <c r="L11980" i="1"/>
  <c r="L11981" i="1"/>
  <c r="L11982" i="1"/>
  <c r="L11983" i="1"/>
  <c r="L11984" i="1"/>
  <c r="L11985" i="1"/>
  <c r="L11986" i="1"/>
  <c r="L11987" i="1"/>
  <c r="L11988" i="1"/>
  <c r="L11989" i="1"/>
  <c r="L11990" i="1"/>
  <c r="L11991" i="1"/>
  <c r="L11992" i="1"/>
  <c r="L11993" i="1"/>
  <c r="L11994" i="1"/>
  <c r="L11995" i="1"/>
  <c r="L11996" i="1"/>
  <c r="L11997" i="1"/>
  <c r="L11998" i="1"/>
  <c r="L11999" i="1"/>
  <c r="L12000" i="1"/>
  <c r="L12001" i="1"/>
  <c r="L12002" i="1"/>
  <c r="L12003" i="1"/>
  <c r="L12004" i="1"/>
  <c r="L12005" i="1"/>
  <c r="L12006" i="1"/>
  <c r="L12007" i="1"/>
  <c r="L12008" i="1"/>
  <c r="L12009" i="1"/>
  <c r="L12010" i="1"/>
  <c r="L12011" i="1"/>
  <c r="L12012" i="1"/>
  <c r="L12013" i="1"/>
  <c r="L12014" i="1"/>
  <c r="L12015" i="1"/>
  <c r="L12016" i="1"/>
  <c r="L12017" i="1"/>
  <c r="L12018" i="1"/>
  <c r="L12019" i="1"/>
  <c r="L12020" i="1"/>
  <c r="L12021" i="1"/>
  <c r="L12022" i="1"/>
  <c r="L12023" i="1"/>
  <c r="L12024" i="1"/>
  <c r="L12025" i="1"/>
  <c r="L12026" i="1"/>
  <c r="L12027" i="1"/>
  <c r="L12028" i="1"/>
  <c r="L12029" i="1"/>
  <c r="L12030" i="1"/>
  <c r="L12031" i="1"/>
  <c r="L12032" i="1"/>
  <c r="L12033" i="1"/>
  <c r="L12034" i="1"/>
  <c r="L12035" i="1"/>
  <c r="L12036" i="1"/>
  <c r="L12037" i="1"/>
  <c r="L12038" i="1"/>
  <c r="L12039" i="1"/>
  <c r="L12040" i="1"/>
  <c r="L12041" i="1"/>
  <c r="L12042" i="1"/>
  <c r="L12043" i="1"/>
  <c r="L12044" i="1"/>
  <c r="L12045" i="1"/>
  <c r="L12046" i="1"/>
  <c r="L12047" i="1"/>
  <c r="L12048" i="1"/>
  <c r="L12049" i="1"/>
  <c r="L12050" i="1"/>
  <c r="L12051" i="1"/>
  <c r="L12052" i="1"/>
  <c r="L12053" i="1"/>
  <c r="L12054" i="1"/>
  <c r="L12055" i="1"/>
  <c r="L12056" i="1"/>
  <c r="L12057" i="1"/>
  <c r="L12058" i="1"/>
  <c r="L12059" i="1"/>
  <c r="L12060" i="1"/>
  <c r="L12061" i="1"/>
  <c r="L12062" i="1"/>
  <c r="L12063" i="1"/>
  <c r="L12064" i="1"/>
  <c r="L12065" i="1"/>
  <c r="L12066" i="1"/>
  <c r="L12067" i="1"/>
  <c r="L12068" i="1"/>
  <c r="L12069" i="1"/>
  <c r="L12070" i="1"/>
  <c r="L12071" i="1"/>
  <c r="L12072" i="1"/>
  <c r="L12073" i="1"/>
  <c r="L12074" i="1"/>
  <c r="L12075" i="1"/>
  <c r="L12076" i="1"/>
  <c r="L12077" i="1"/>
  <c r="L12078" i="1"/>
  <c r="L12079" i="1"/>
  <c r="L12080" i="1"/>
  <c r="L12081" i="1"/>
  <c r="L12082" i="1"/>
  <c r="L12083" i="1"/>
  <c r="L12084" i="1"/>
  <c r="L12085" i="1"/>
  <c r="L12086" i="1"/>
  <c r="L12087" i="1"/>
  <c r="L12088" i="1"/>
  <c r="L12089" i="1"/>
  <c r="L12090" i="1"/>
  <c r="L12091" i="1"/>
  <c r="L12092" i="1"/>
  <c r="L12093" i="1"/>
  <c r="L12094" i="1"/>
  <c r="L12095" i="1"/>
  <c r="L12096" i="1"/>
  <c r="L12097" i="1"/>
  <c r="L12098" i="1"/>
  <c r="L12099" i="1"/>
  <c r="L12100" i="1"/>
  <c r="L12101" i="1"/>
  <c r="L12102" i="1"/>
  <c r="L12103" i="1"/>
  <c r="L12104" i="1"/>
  <c r="L12105" i="1"/>
  <c r="L12106" i="1"/>
  <c r="L12107" i="1"/>
  <c r="L12108" i="1"/>
  <c r="L12109" i="1"/>
  <c r="L12110" i="1"/>
  <c r="L12111" i="1"/>
  <c r="L12112" i="1"/>
  <c r="L12113" i="1"/>
  <c r="L12114" i="1"/>
  <c r="L12115" i="1"/>
  <c r="L12116" i="1"/>
  <c r="L12117" i="1"/>
  <c r="L12118" i="1"/>
  <c r="L12119" i="1"/>
  <c r="L12120" i="1"/>
  <c r="L12121" i="1"/>
  <c r="L12122" i="1"/>
  <c r="L12123" i="1"/>
  <c r="L12124" i="1"/>
  <c r="L12125" i="1"/>
  <c r="L12126" i="1"/>
  <c r="L12127" i="1"/>
  <c r="L12128" i="1"/>
  <c r="L12129" i="1"/>
  <c r="L12130" i="1"/>
  <c r="L12131" i="1"/>
  <c r="L12132" i="1"/>
  <c r="L12133" i="1"/>
  <c r="L12134" i="1"/>
  <c r="L12135" i="1"/>
  <c r="L12136" i="1"/>
  <c r="L12137" i="1"/>
  <c r="L12138" i="1"/>
  <c r="L12139" i="1"/>
  <c r="L12140" i="1"/>
  <c r="L12141" i="1"/>
  <c r="L12142" i="1"/>
  <c r="L12143" i="1"/>
  <c r="L12144" i="1"/>
  <c r="L12145" i="1"/>
  <c r="L12146" i="1"/>
  <c r="L12147" i="1"/>
  <c r="L12148" i="1"/>
  <c r="L12149" i="1"/>
  <c r="L12150" i="1"/>
  <c r="L12151" i="1"/>
  <c r="L12152" i="1"/>
  <c r="L12153" i="1"/>
  <c r="L12154" i="1"/>
  <c r="L12155" i="1"/>
  <c r="L12156" i="1"/>
  <c r="L12157" i="1"/>
  <c r="L12158" i="1"/>
  <c r="L12159" i="1"/>
  <c r="L12160" i="1"/>
  <c r="L12161" i="1"/>
  <c r="L12162" i="1"/>
  <c r="L12163" i="1"/>
  <c r="L12164" i="1"/>
  <c r="L12165" i="1"/>
  <c r="L12166" i="1"/>
  <c r="L12167" i="1"/>
  <c r="L12168" i="1"/>
  <c r="L12169" i="1"/>
  <c r="L12170" i="1"/>
  <c r="L12171" i="1"/>
  <c r="L12172" i="1"/>
  <c r="L12173" i="1"/>
  <c r="L12174" i="1"/>
  <c r="L12175" i="1"/>
  <c r="L12176" i="1"/>
  <c r="L12177" i="1"/>
  <c r="L12178" i="1"/>
  <c r="L12179" i="1"/>
  <c r="L12180" i="1"/>
  <c r="L12181" i="1"/>
  <c r="L12182" i="1"/>
  <c r="L12183" i="1"/>
  <c r="L12184" i="1"/>
  <c r="L12185" i="1"/>
  <c r="L12186" i="1"/>
  <c r="L12187" i="1"/>
  <c r="L12188" i="1"/>
  <c r="L12189" i="1"/>
  <c r="L12190" i="1"/>
  <c r="L12191" i="1"/>
  <c r="L12192" i="1"/>
  <c r="L12193" i="1"/>
  <c r="L12194" i="1"/>
  <c r="L12195" i="1"/>
  <c r="L12196" i="1"/>
  <c r="L12197" i="1"/>
  <c r="L12198" i="1"/>
  <c r="L12199" i="1"/>
  <c r="L12200" i="1"/>
  <c r="L12201" i="1"/>
  <c r="L12202" i="1"/>
  <c r="L12203" i="1"/>
  <c r="L12204" i="1"/>
  <c r="L12205" i="1"/>
  <c r="L12206" i="1"/>
  <c r="L12207" i="1"/>
  <c r="L12208" i="1"/>
  <c r="L12209" i="1"/>
  <c r="L12210" i="1"/>
  <c r="L12211" i="1"/>
  <c r="L12212" i="1"/>
  <c r="L12213" i="1"/>
  <c r="L12214" i="1"/>
  <c r="L12215" i="1"/>
  <c r="L12216" i="1"/>
  <c r="L12217" i="1"/>
  <c r="L12218" i="1"/>
  <c r="L12219" i="1"/>
  <c r="L12220" i="1"/>
  <c r="L12221" i="1"/>
  <c r="L12222" i="1"/>
  <c r="L12223" i="1"/>
  <c r="L12224" i="1"/>
  <c r="L12225" i="1"/>
  <c r="L12226" i="1"/>
  <c r="L12227" i="1"/>
  <c r="L12228" i="1"/>
  <c r="L12229" i="1"/>
  <c r="L12230" i="1"/>
  <c r="L12231" i="1"/>
  <c r="L12232" i="1"/>
  <c r="L12233" i="1"/>
  <c r="L12234" i="1"/>
  <c r="L12235" i="1"/>
  <c r="L12236" i="1"/>
  <c r="L12237" i="1"/>
  <c r="L12238" i="1"/>
  <c r="L12239" i="1"/>
  <c r="L12240" i="1"/>
  <c r="L12241" i="1"/>
  <c r="L12242" i="1"/>
  <c r="L12243" i="1"/>
  <c r="L12244" i="1"/>
  <c r="L12245" i="1"/>
  <c r="L12246" i="1"/>
  <c r="L12247" i="1"/>
  <c r="L12248" i="1"/>
  <c r="L12249" i="1"/>
  <c r="L12250" i="1"/>
  <c r="L12251" i="1"/>
  <c r="L12252" i="1"/>
  <c r="L12253" i="1"/>
  <c r="L12254" i="1"/>
  <c r="L12255" i="1"/>
  <c r="L12256" i="1"/>
  <c r="L12257" i="1"/>
  <c r="L12258" i="1"/>
  <c r="L12259" i="1"/>
  <c r="L12260" i="1"/>
  <c r="L12261" i="1"/>
  <c r="L12262" i="1"/>
  <c r="L12263" i="1"/>
  <c r="L12264" i="1"/>
  <c r="L12265" i="1"/>
  <c r="L12266" i="1"/>
  <c r="L12267" i="1"/>
  <c r="L12268" i="1"/>
  <c r="L12269" i="1"/>
  <c r="L12270" i="1"/>
  <c r="L12271" i="1"/>
  <c r="L12272" i="1"/>
  <c r="L12273" i="1"/>
  <c r="L12274" i="1"/>
  <c r="L12275" i="1"/>
  <c r="L12276" i="1"/>
  <c r="L12277" i="1"/>
  <c r="L12278" i="1"/>
  <c r="L12279" i="1"/>
  <c r="L12280" i="1"/>
  <c r="L12281" i="1"/>
  <c r="L12282" i="1"/>
  <c r="L12283" i="1"/>
  <c r="L12284" i="1"/>
  <c r="L12285" i="1"/>
  <c r="L12286" i="1"/>
  <c r="L12287" i="1"/>
  <c r="L12288" i="1"/>
  <c r="L12289" i="1"/>
  <c r="L12290" i="1"/>
  <c r="L12291" i="1"/>
  <c r="L12292" i="1"/>
  <c r="L12293" i="1"/>
  <c r="L12294" i="1"/>
  <c r="L12295" i="1"/>
  <c r="L12296" i="1"/>
  <c r="L12297" i="1"/>
  <c r="L12298" i="1"/>
  <c r="L12299" i="1"/>
  <c r="L12300" i="1"/>
  <c r="L12301" i="1"/>
  <c r="L12302" i="1"/>
  <c r="L12303" i="1"/>
  <c r="L12304" i="1"/>
  <c r="L12305" i="1"/>
  <c r="L12306" i="1"/>
  <c r="L12307" i="1"/>
  <c r="L12308" i="1"/>
  <c r="L12309" i="1"/>
  <c r="L12310" i="1"/>
  <c r="L12311" i="1"/>
  <c r="L12312" i="1"/>
  <c r="L12313" i="1"/>
  <c r="L12314" i="1"/>
  <c r="L12315" i="1"/>
  <c r="L12316" i="1"/>
  <c r="L12317" i="1"/>
  <c r="L12318" i="1"/>
  <c r="L12319" i="1"/>
  <c r="L12320" i="1"/>
  <c r="L12321" i="1"/>
  <c r="L12322" i="1"/>
  <c r="L12323" i="1"/>
  <c r="L12324" i="1"/>
  <c r="L12325" i="1"/>
  <c r="L12326" i="1"/>
  <c r="L12327" i="1"/>
  <c r="L12328" i="1"/>
  <c r="L12329" i="1"/>
  <c r="L12330" i="1"/>
  <c r="L12331" i="1"/>
  <c r="L12332" i="1"/>
  <c r="L12333" i="1"/>
  <c r="L12334" i="1"/>
  <c r="L12335" i="1"/>
  <c r="L12336" i="1"/>
  <c r="L12337" i="1"/>
  <c r="L12338" i="1"/>
  <c r="L12339" i="1"/>
  <c r="L12340" i="1"/>
  <c r="L12341" i="1"/>
  <c r="L12342" i="1"/>
  <c r="L12343" i="1"/>
  <c r="L12344" i="1"/>
  <c r="L12345" i="1"/>
  <c r="L12346" i="1"/>
  <c r="L12347" i="1"/>
  <c r="L12348" i="1"/>
  <c r="L12349" i="1"/>
  <c r="L12350" i="1"/>
  <c r="L12351" i="1"/>
  <c r="L12352" i="1"/>
  <c r="L12353" i="1"/>
  <c r="L12354" i="1"/>
  <c r="L12355" i="1"/>
  <c r="L12356" i="1"/>
  <c r="L12357" i="1"/>
  <c r="L12358" i="1"/>
  <c r="L12359" i="1"/>
  <c r="L12360" i="1"/>
  <c r="L12361" i="1"/>
  <c r="L12362" i="1"/>
  <c r="L12363" i="1"/>
  <c r="L12364" i="1"/>
  <c r="L12365" i="1"/>
  <c r="L12366" i="1"/>
  <c r="L12367" i="1"/>
  <c r="L12368" i="1"/>
  <c r="L12369" i="1"/>
  <c r="L12370" i="1"/>
  <c r="L12371" i="1"/>
  <c r="L12372" i="1"/>
  <c r="L12373" i="1"/>
  <c r="L12374" i="1"/>
  <c r="L12375" i="1"/>
  <c r="L12376" i="1"/>
  <c r="L12377" i="1"/>
  <c r="L12378" i="1"/>
  <c r="L12379" i="1"/>
  <c r="L12380" i="1"/>
  <c r="L12381" i="1"/>
  <c r="L12382" i="1"/>
  <c r="L12383" i="1"/>
  <c r="L12384" i="1"/>
  <c r="L12385" i="1"/>
  <c r="L12386" i="1"/>
  <c r="L12387" i="1"/>
  <c r="L12388" i="1"/>
  <c r="L12389" i="1"/>
  <c r="L12390" i="1"/>
  <c r="L12391" i="1"/>
  <c r="L12392" i="1"/>
  <c r="L12393" i="1"/>
  <c r="L12394" i="1"/>
  <c r="L12395" i="1"/>
  <c r="L12396" i="1"/>
  <c r="L12397" i="1"/>
  <c r="L12398" i="1"/>
  <c r="L12399" i="1"/>
  <c r="L12400" i="1"/>
  <c r="L12401" i="1"/>
  <c r="L12402" i="1"/>
  <c r="L12403" i="1"/>
  <c r="L12404" i="1"/>
  <c r="L12405" i="1"/>
  <c r="L12406" i="1"/>
  <c r="L12407" i="1"/>
  <c r="L12408" i="1"/>
  <c r="L12409" i="1"/>
  <c r="L12410" i="1"/>
  <c r="L12411" i="1"/>
  <c r="L12412" i="1"/>
  <c r="L12413" i="1"/>
  <c r="L12414" i="1"/>
  <c r="L12415" i="1"/>
  <c r="L12416" i="1"/>
  <c r="L12417" i="1"/>
  <c r="L12418" i="1"/>
  <c r="L12419" i="1"/>
  <c r="L12420" i="1"/>
  <c r="L12421" i="1"/>
  <c r="L12422" i="1"/>
  <c r="L12423" i="1"/>
  <c r="L12424" i="1"/>
  <c r="L12425" i="1"/>
  <c r="L12426" i="1"/>
  <c r="L12427" i="1"/>
  <c r="L12428" i="1"/>
  <c r="L12429" i="1"/>
  <c r="L12430" i="1"/>
  <c r="L12431" i="1"/>
  <c r="L12432" i="1"/>
  <c r="L12433" i="1"/>
  <c r="L12434" i="1"/>
  <c r="L12435" i="1"/>
  <c r="L12436" i="1"/>
  <c r="L12437" i="1"/>
  <c r="L12438" i="1"/>
  <c r="L12439" i="1"/>
  <c r="L12440" i="1"/>
  <c r="L12441" i="1"/>
  <c r="L12442" i="1"/>
  <c r="L12443" i="1"/>
  <c r="L12444" i="1"/>
  <c r="L12445" i="1"/>
  <c r="L12446" i="1"/>
  <c r="L12447" i="1"/>
  <c r="L12448" i="1"/>
  <c r="L12449" i="1"/>
  <c r="L12450" i="1"/>
  <c r="L12451" i="1"/>
  <c r="L12452" i="1"/>
  <c r="L12453" i="1"/>
  <c r="L12454" i="1"/>
  <c r="L12455" i="1"/>
  <c r="L12456" i="1"/>
  <c r="L12457" i="1"/>
  <c r="L12458" i="1"/>
  <c r="L12459" i="1"/>
  <c r="L12460" i="1"/>
  <c r="L12461" i="1"/>
  <c r="L12462" i="1"/>
  <c r="L12463" i="1"/>
  <c r="L12464" i="1"/>
  <c r="L12465" i="1"/>
  <c r="L12466" i="1"/>
  <c r="L12467" i="1"/>
  <c r="L12468" i="1"/>
  <c r="L12469" i="1"/>
  <c r="L12470" i="1"/>
  <c r="L12471" i="1"/>
  <c r="L12472" i="1"/>
  <c r="L12473" i="1"/>
  <c r="L12474" i="1"/>
  <c r="L12475" i="1"/>
  <c r="L12476" i="1"/>
  <c r="L12477" i="1"/>
  <c r="L12478" i="1"/>
  <c r="L12479" i="1"/>
  <c r="L12480" i="1"/>
  <c r="L12481" i="1"/>
  <c r="L12482" i="1"/>
  <c r="L12483" i="1"/>
  <c r="L12484" i="1"/>
  <c r="L12485" i="1"/>
  <c r="L12486" i="1"/>
  <c r="L12487" i="1"/>
  <c r="L12488" i="1"/>
  <c r="L12489" i="1"/>
  <c r="L12490" i="1"/>
  <c r="L12491" i="1"/>
  <c r="L12492" i="1"/>
  <c r="L12493" i="1"/>
  <c r="L12494" i="1"/>
  <c r="L12495" i="1"/>
  <c r="L12496" i="1"/>
  <c r="L12497" i="1"/>
  <c r="L12498" i="1"/>
  <c r="L12499" i="1"/>
  <c r="L12500" i="1"/>
  <c r="L12501" i="1"/>
  <c r="L12502" i="1"/>
  <c r="L12503" i="1"/>
  <c r="L12504" i="1"/>
  <c r="L12505" i="1"/>
  <c r="L12506" i="1"/>
  <c r="L12507" i="1"/>
  <c r="L12508" i="1"/>
  <c r="L12509" i="1"/>
  <c r="L12510" i="1"/>
  <c r="L12511" i="1"/>
  <c r="L12512" i="1"/>
  <c r="L12513" i="1"/>
  <c r="L12514" i="1"/>
  <c r="L12515" i="1"/>
  <c r="L12516" i="1"/>
  <c r="L12517" i="1"/>
  <c r="L12518" i="1"/>
  <c r="L12519" i="1"/>
  <c r="L12520" i="1"/>
  <c r="L12521" i="1"/>
  <c r="L12522" i="1"/>
  <c r="L12523" i="1"/>
  <c r="L12524" i="1"/>
  <c r="L12525" i="1"/>
  <c r="L12526" i="1"/>
  <c r="L12527" i="1"/>
  <c r="L12528" i="1"/>
  <c r="L12529" i="1"/>
  <c r="L12530" i="1"/>
  <c r="L12531" i="1"/>
  <c r="L12532" i="1"/>
  <c r="L12533" i="1"/>
  <c r="L12534" i="1"/>
  <c r="L12535" i="1"/>
  <c r="L12536" i="1"/>
  <c r="L12537" i="1"/>
  <c r="L12538" i="1"/>
  <c r="L12539" i="1"/>
  <c r="L12540" i="1"/>
  <c r="L12541" i="1"/>
  <c r="L12542" i="1"/>
  <c r="L12543" i="1"/>
  <c r="L12544" i="1"/>
  <c r="L12545" i="1"/>
  <c r="L12546" i="1"/>
  <c r="L12547" i="1"/>
  <c r="L12548" i="1"/>
  <c r="L12549" i="1"/>
  <c r="L12550" i="1"/>
  <c r="L12551" i="1"/>
  <c r="L12552" i="1"/>
  <c r="L12553" i="1"/>
  <c r="L12554" i="1"/>
  <c r="L12555" i="1"/>
  <c r="L12556" i="1"/>
  <c r="L12557" i="1"/>
  <c r="L12558" i="1"/>
  <c r="L12559" i="1"/>
  <c r="L12560" i="1"/>
  <c r="L12561" i="1"/>
  <c r="L12562" i="1"/>
  <c r="L12563" i="1"/>
  <c r="L12564" i="1"/>
  <c r="L12565" i="1"/>
  <c r="L12566" i="1"/>
  <c r="L12567" i="1"/>
  <c r="L12568" i="1"/>
  <c r="L12569" i="1"/>
  <c r="L12570" i="1"/>
  <c r="L12571" i="1"/>
  <c r="L12572" i="1"/>
  <c r="L12573" i="1"/>
  <c r="L12574" i="1"/>
  <c r="L12575" i="1"/>
  <c r="L12576" i="1"/>
  <c r="L12577" i="1"/>
  <c r="L12578" i="1"/>
  <c r="L12579" i="1"/>
  <c r="L12580" i="1"/>
  <c r="L12581" i="1"/>
  <c r="L12582" i="1"/>
  <c r="L12583" i="1"/>
  <c r="L12584" i="1"/>
  <c r="L12585" i="1"/>
  <c r="L12586" i="1"/>
  <c r="L12587" i="1"/>
  <c r="L12588" i="1"/>
  <c r="L12589" i="1"/>
  <c r="L12590" i="1"/>
  <c r="L12591" i="1"/>
  <c r="L12592" i="1"/>
  <c r="L12593" i="1"/>
  <c r="L12594" i="1"/>
  <c r="L12595" i="1"/>
  <c r="L12596" i="1"/>
  <c r="L12597" i="1"/>
  <c r="L12598" i="1"/>
  <c r="L12599" i="1"/>
  <c r="L12600" i="1"/>
  <c r="L12601" i="1"/>
  <c r="L12602" i="1"/>
  <c r="L12603" i="1"/>
  <c r="L12604" i="1"/>
  <c r="L12605" i="1"/>
  <c r="L12606" i="1"/>
  <c r="L12607" i="1"/>
  <c r="L12608" i="1"/>
  <c r="L12609" i="1"/>
  <c r="L12610" i="1"/>
  <c r="L12611" i="1"/>
  <c r="L12612" i="1"/>
  <c r="L12613" i="1"/>
  <c r="L12614" i="1"/>
  <c r="L12615" i="1"/>
  <c r="L12616" i="1"/>
  <c r="L12617" i="1"/>
  <c r="L12618" i="1"/>
  <c r="L12619" i="1"/>
  <c r="L12620" i="1"/>
  <c r="L12621" i="1"/>
  <c r="L12622" i="1"/>
  <c r="L12623" i="1"/>
  <c r="L12624" i="1"/>
  <c r="L12625" i="1"/>
  <c r="L12626" i="1"/>
  <c r="L12627" i="1"/>
  <c r="L12628" i="1"/>
  <c r="L12629" i="1"/>
  <c r="L12630" i="1"/>
  <c r="L12631" i="1"/>
  <c r="L12632" i="1"/>
  <c r="L12633" i="1"/>
  <c r="L12634" i="1"/>
  <c r="L12635" i="1"/>
  <c r="L12636" i="1"/>
  <c r="L12637" i="1"/>
  <c r="L12638" i="1"/>
  <c r="L12639" i="1"/>
  <c r="L12640" i="1"/>
  <c r="L12641" i="1"/>
  <c r="L12642" i="1"/>
  <c r="L12643" i="1"/>
  <c r="L12644" i="1"/>
  <c r="L12645" i="1"/>
  <c r="L12646" i="1"/>
  <c r="L12647" i="1"/>
  <c r="L12648" i="1"/>
  <c r="L12649" i="1"/>
  <c r="L12650" i="1"/>
  <c r="L12651" i="1"/>
  <c r="L12652" i="1"/>
  <c r="L12653" i="1"/>
  <c r="L12654" i="1"/>
  <c r="L12655" i="1"/>
  <c r="L12656" i="1"/>
  <c r="L12657" i="1"/>
  <c r="L12658" i="1"/>
  <c r="L12659" i="1"/>
  <c r="L12660" i="1"/>
  <c r="L12661" i="1"/>
  <c r="L12662" i="1"/>
  <c r="L12663" i="1"/>
  <c r="L12664" i="1"/>
  <c r="L12665" i="1"/>
  <c r="L12666" i="1"/>
  <c r="L12667" i="1"/>
  <c r="L12668" i="1"/>
  <c r="L12669" i="1"/>
  <c r="L12670" i="1"/>
  <c r="L12671" i="1"/>
  <c r="L12672" i="1"/>
  <c r="L12673" i="1"/>
  <c r="L12674" i="1"/>
  <c r="L12675" i="1"/>
  <c r="L12676" i="1"/>
  <c r="L12677" i="1"/>
  <c r="L12678" i="1"/>
  <c r="L12679" i="1"/>
  <c r="L12680" i="1"/>
  <c r="L12681" i="1"/>
  <c r="L12682" i="1"/>
  <c r="L12683" i="1"/>
  <c r="L12684" i="1"/>
  <c r="L12685" i="1"/>
  <c r="L12686" i="1"/>
  <c r="L12687" i="1"/>
  <c r="L12688" i="1"/>
  <c r="L12689" i="1"/>
  <c r="L12690" i="1"/>
  <c r="L12691" i="1"/>
  <c r="L12692" i="1"/>
  <c r="L12693" i="1"/>
  <c r="L12694" i="1"/>
  <c r="L12695" i="1"/>
  <c r="L12696" i="1"/>
  <c r="L12697" i="1"/>
  <c r="L12698" i="1"/>
  <c r="L12699" i="1"/>
  <c r="L12700" i="1"/>
  <c r="L12701" i="1"/>
  <c r="L12702" i="1"/>
  <c r="L12703" i="1"/>
  <c r="L12704" i="1"/>
  <c r="L12705" i="1"/>
  <c r="L12706" i="1"/>
  <c r="L12707" i="1"/>
  <c r="L12708" i="1"/>
  <c r="L12709" i="1"/>
  <c r="L12710" i="1"/>
  <c r="L12711" i="1"/>
  <c r="L12712" i="1"/>
  <c r="L12713" i="1"/>
  <c r="L12714" i="1"/>
  <c r="L12715" i="1"/>
  <c r="L12716" i="1"/>
  <c r="L12717" i="1"/>
  <c r="L12718" i="1"/>
  <c r="L12719" i="1"/>
  <c r="L12720" i="1"/>
  <c r="L12721" i="1"/>
  <c r="L12722" i="1"/>
  <c r="L12723" i="1"/>
  <c r="L12724" i="1"/>
  <c r="L12725" i="1"/>
  <c r="L12726" i="1"/>
  <c r="L12727" i="1"/>
  <c r="L12728" i="1"/>
  <c r="L12729" i="1"/>
  <c r="L12730" i="1"/>
  <c r="L12731" i="1"/>
  <c r="L12732" i="1"/>
  <c r="L12733" i="1"/>
  <c r="L12734" i="1"/>
  <c r="L12735" i="1"/>
  <c r="L12736" i="1"/>
  <c r="L12737" i="1"/>
  <c r="L12738" i="1"/>
  <c r="L12739" i="1"/>
  <c r="L12740" i="1"/>
  <c r="L12741" i="1"/>
  <c r="L12742" i="1"/>
  <c r="L12743" i="1"/>
  <c r="L12744" i="1"/>
  <c r="L12745" i="1"/>
  <c r="L12746" i="1"/>
  <c r="L12747" i="1"/>
  <c r="L12748" i="1"/>
  <c r="L12749" i="1"/>
  <c r="L12750" i="1"/>
  <c r="L12751" i="1"/>
  <c r="L12752" i="1"/>
  <c r="L12753" i="1"/>
  <c r="L12754" i="1"/>
  <c r="L12755" i="1"/>
  <c r="L12756" i="1"/>
  <c r="L12757" i="1"/>
  <c r="L12758" i="1"/>
  <c r="L12759" i="1"/>
  <c r="L12760" i="1"/>
  <c r="L12761" i="1"/>
  <c r="L12762" i="1"/>
  <c r="L12763" i="1"/>
  <c r="L12764" i="1"/>
  <c r="L12765" i="1"/>
  <c r="L12766" i="1"/>
  <c r="L12767" i="1"/>
  <c r="L12768" i="1"/>
  <c r="L12769" i="1"/>
  <c r="L12770" i="1"/>
  <c r="L12771" i="1"/>
  <c r="L12772" i="1"/>
  <c r="L12773" i="1"/>
  <c r="L12774" i="1"/>
  <c r="L12775" i="1"/>
  <c r="L12776" i="1"/>
  <c r="L12777" i="1"/>
  <c r="L12778" i="1"/>
  <c r="L12779" i="1"/>
  <c r="L12780" i="1"/>
  <c r="L12781" i="1"/>
  <c r="L12782" i="1"/>
  <c r="L12783" i="1"/>
  <c r="L12784" i="1"/>
  <c r="L12785" i="1"/>
  <c r="L12786" i="1"/>
  <c r="L12787" i="1"/>
  <c r="L12788" i="1"/>
  <c r="L12789" i="1"/>
  <c r="L12790" i="1"/>
  <c r="L12791" i="1"/>
  <c r="L12792" i="1"/>
  <c r="L12793" i="1"/>
  <c r="L12794" i="1"/>
  <c r="L12795" i="1"/>
  <c r="L12796" i="1"/>
  <c r="L12797" i="1"/>
  <c r="L12798" i="1"/>
  <c r="L12799" i="1"/>
  <c r="L12800" i="1"/>
  <c r="L12801" i="1"/>
  <c r="L12802" i="1"/>
  <c r="L12803" i="1"/>
  <c r="L12804" i="1"/>
  <c r="L12805" i="1"/>
  <c r="L12806" i="1"/>
  <c r="L12807" i="1"/>
  <c r="L12808" i="1"/>
  <c r="L12809" i="1"/>
  <c r="L12810" i="1"/>
  <c r="L12811" i="1"/>
  <c r="L12812" i="1"/>
  <c r="L12813" i="1"/>
  <c r="L12814" i="1"/>
  <c r="L12815" i="1"/>
  <c r="L12816" i="1"/>
  <c r="L12817" i="1"/>
  <c r="L12818" i="1"/>
  <c r="L12819" i="1"/>
  <c r="L12820" i="1"/>
  <c r="L12821" i="1"/>
  <c r="L12822" i="1"/>
  <c r="L12823" i="1"/>
  <c r="L12824" i="1"/>
  <c r="L12825" i="1"/>
  <c r="L12826" i="1"/>
  <c r="L12827" i="1"/>
  <c r="L12828" i="1"/>
  <c r="L12829" i="1"/>
  <c r="L12830" i="1"/>
  <c r="L12831" i="1"/>
  <c r="L12832" i="1"/>
  <c r="L12833" i="1"/>
  <c r="L12834" i="1"/>
  <c r="L12835" i="1"/>
  <c r="L12836" i="1"/>
  <c r="L12837" i="1"/>
  <c r="L12838" i="1"/>
  <c r="L12839" i="1"/>
  <c r="L12840" i="1"/>
  <c r="L12841" i="1"/>
  <c r="L12842" i="1"/>
  <c r="L12843" i="1"/>
  <c r="L12844" i="1"/>
  <c r="L12845" i="1"/>
  <c r="L12846" i="1"/>
  <c r="L12847" i="1"/>
  <c r="L12848" i="1"/>
  <c r="L12849" i="1"/>
  <c r="L12850" i="1"/>
  <c r="L12851" i="1"/>
  <c r="L12852" i="1"/>
  <c r="L12853" i="1"/>
  <c r="L12854" i="1"/>
  <c r="L12855" i="1"/>
  <c r="L12856" i="1"/>
  <c r="L12857" i="1"/>
  <c r="L12858" i="1"/>
  <c r="L12859" i="1"/>
  <c r="L12860" i="1"/>
  <c r="L12861" i="1"/>
  <c r="L12862" i="1"/>
  <c r="L12863" i="1"/>
  <c r="L12864" i="1"/>
  <c r="L12865" i="1"/>
  <c r="L12866" i="1"/>
  <c r="L12867" i="1"/>
  <c r="L12868" i="1"/>
  <c r="L12869" i="1"/>
  <c r="L12870" i="1"/>
  <c r="L12871" i="1"/>
  <c r="L12872" i="1"/>
  <c r="L12873" i="1"/>
  <c r="L12874" i="1"/>
  <c r="L12875" i="1"/>
  <c r="L12876" i="1"/>
  <c r="L12877" i="1"/>
  <c r="L12878" i="1"/>
  <c r="L12879" i="1"/>
  <c r="L12880" i="1"/>
  <c r="L12881" i="1"/>
  <c r="L12882" i="1"/>
  <c r="L12883" i="1"/>
  <c r="L12884" i="1"/>
  <c r="L12885" i="1"/>
  <c r="L12886" i="1"/>
  <c r="L12887" i="1"/>
  <c r="L12888" i="1"/>
  <c r="L12889" i="1"/>
  <c r="L12890" i="1"/>
  <c r="L12891" i="1"/>
  <c r="L12892" i="1"/>
  <c r="L12893" i="1"/>
  <c r="L12894" i="1"/>
  <c r="L12895" i="1"/>
  <c r="L12896" i="1"/>
  <c r="L12897" i="1"/>
  <c r="L12898" i="1"/>
  <c r="L12899" i="1"/>
  <c r="L12900" i="1"/>
  <c r="L12901" i="1"/>
  <c r="L12902" i="1"/>
  <c r="L12903" i="1"/>
  <c r="L12904" i="1"/>
  <c r="L12905" i="1"/>
  <c r="L12906" i="1"/>
  <c r="L12907" i="1"/>
  <c r="L12908" i="1"/>
  <c r="L12909" i="1"/>
  <c r="L12910" i="1"/>
  <c r="L12911" i="1"/>
  <c r="L12912" i="1"/>
  <c r="L12913" i="1"/>
  <c r="L12914" i="1"/>
  <c r="L12915" i="1"/>
  <c r="L12916" i="1"/>
  <c r="L12917" i="1"/>
  <c r="L12918" i="1"/>
  <c r="L12919" i="1"/>
  <c r="L12920" i="1"/>
  <c r="L12921" i="1"/>
  <c r="L12922" i="1"/>
  <c r="L12923" i="1"/>
  <c r="L12924" i="1"/>
  <c r="L12925" i="1"/>
  <c r="L12926" i="1"/>
  <c r="L12927" i="1"/>
  <c r="L12928" i="1"/>
  <c r="L12929" i="1"/>
  <c r="L12930" i="1"/>
  <c r="L12931" i="1"/>
  <c r="L12932" i="1"/>
  <c r="L12933" i="1"/>
  <c r="L12934" i="1"/>
  <c r="L12935" i="1"/>
  <c r="L12936" i="1"/>
  <c r="L12937" i="1"/>
  <c r="L12938" i="1"/>
  <c r="L12939" i="1"/>
  <c r="L12940" i="1"/>
  <c r="L12941" i="1"/>
  <c r="L12942" i="1"/>
  <c r="L12943" i="1"/>
  <c r="L12944" i="1"/>
  <c r="L12945" i="1"/>
  <c r="L12946" i="1"/>
  <c r="L12947" i="1"/>
  <c r="L12948" i="1"/>
  <c r="L12949" i="1"/>
  <c r="L12950" i="1"/>
  <c r="L12951" i="1"/>
  <c r="L12952" i="1"/>
  <c r="L12953" i="1"/>
  <c r="L12954" i="1"/>
  <c r="L12955" i="1"/>
  <c r="L12956" i="1"/>
  <c r="L12957" i="1"/>
  <c r="L12958" i="1"/>
  <c r="L12959" i="1"/>
  <c r="L12960" i="1"/>
  <c r="L12961" i="1"/>
  <c r="L12962" i="1"/>
  <c r="L12963" i="1"/>
  <c r="L12964" i="1"/>
  <c r="L12965" i="1"/>
  <c r="L12966" i="1"/>
  <c r="L12967" i="1"/>
  <c r="L12968" i="1"/>
  <c r="L12969" i="1"/>
  <c r="L12970" i="1"/>
  <c r="L12971" i="1"/>
  <c r="L12972" i="1"/>
  <c r="L12973" i="1"/>
  <c r="L12974" i="1"/>
  <c r="L12975" i="1"/>
  <c r="L12976" i="1"/>
  <c r="L12977" i="1"/>
  <c r="L12978" i="1"/>
  <c r="L12979" i="1"/>
  <c r="L12980" i="1"/>
  <c r="L12981" i="1"/>
  <c r="L12982" i="1"/>
  <c r="L12983" i="1"/>
  <c r="L12984" i="1"/>
  <c r="L12985" i="1"/>
  <c r="L12986" i="1"/>
  <c r="L12987" i="1"/>
  <c r="L12988" i="1"/>
  <c r="L12989" i="1"/>
  <c r="L12990" i="1"/>
  <c r="L12991" i="1"/>
  <c r="L12992" i="1"/>
  <c r="L12993" i="1"/>
  <c r="L12994" i="1"/>
  <c r="L12995" i="1"/>
  <c r="L12996" i="1"/>
  <c r="L12997" i="1"/>
  <c r="L12998" i="1"/>
  <c r="L12999" i="1"/>
  <c r="L13000" i="1"/>
  <c r="L13001" i="1"/>
  <c r="L13002" i="1"/>
  <c r="L13003" i="1"/>
  <c r="L13004" i="1"/>
  <c r="L13005" i="1"/>
  <c r="L13006" i="1"/>
  <c r="L13007" i="1"/>
  <c r="L13008" i="1"/>
  <c r="L13009" i="1"/>
  <c r="L13010" i="1"/>
  <c r="L13011" i="1"/>
  <c r="L13012" i="1"/>
  <c r="L13013" i="1"/>
  <c r="L13014" i="1"/>
  <c r="L13015" i="1"/>
  <c r="L13016" i="1"/>
  <c r="L13017" i="1"/>
  <c r="L13018" i="1"/>
  <c r="L13019" i="1"/>
  <c r="L13020" i="1"/>
  <c r="L13021" i="1"/>
  <c r="L13022" i="1"/>
  <c r="L13023" i="1"/>
  <c r="L13024" i="1"/>
  <c r="L13025" i="1"/>
  <c r="L13026" i="1"/>
  <c r="L13027" i="1"/>
  <c r="L13028" i="1"/>
  <c r="L13029" i="1"/>
  <c r="L13030" i="1"/>
  <c r="L13031" i="1"/>
  <c r="L13032" i="1"/>
  <c r="L13033" i="1"/>
  <c r="L13034" i="1"/>
  <c r="L13035" i="1"/>
  <c r="L13036" i="1"/>
  <c r="L13037" i="1"/>
  <c r="L13038" i="1"/>
  <c r="L13039" i="1"/>
  <c r="L13040" i="1"/>
  <c r="L13041" i="1"/>
  <c r="L13042" i="1"/>
  <c r="L13043" i="1"/>
  <c r="L13044" i="1"/>
  <c r="L13045" i="1"/>
  <c r="L13046" i="1"/>
  <c r="L13047" i="1"/>
  <c r="L13048" i="1"/>
  <c r="L13049" i="1"/>
  <c r="L13050" i="1"/>
  <c r="L13051" i="1"/>
  <c r="L13052" i="1"/>
  <c r="L13053" i="1"/>
  <c r="L13054" i="1"/>
  <c r="L13055" i="1"/>
  <c r="L13056" i="1"/>
  <c r="L13057" i="1"/>
  <c r="L13058" i="1"/>
  <c r="L13059" i="1"/>
  <c r="L13060" i="1"/>
  <c r="L13061" i="1"/>
  <c r="L13062" i="1"/>
  <c r="L13063" i="1"/>
  <c r="L13064" i="1"/>
  <c r="L13065" i="1"/>
  <c r="L13066" i="1"/>
  <c r="L13067" i="1"/>
  <c r="L13068" i="1"/>
  <c r="L13069" i="1"/>
  <c r="L13070" i="1"/>
  <c r="L13071" i="1"/>
  <c r="L13072" i="1"/>
  <c r="L13073" i="1"/>
  <c r="L13074" i="1"/>
  <c r="L13075" i="1"/>
  <c r="L13076" i="1"/>
  <c r="L13077" i="1"/>
  <c r="L13078" i="1"/>
  <c r="L13079" i="1"/>
  <c r="L13080" i="1"/>
  <c r="L13081" i="1"/>
  <c r="L13082" i="1"/>
  <c r="L13083" i="1"/>
  <c r="L13084" i="1"/>
  <c r="L13085" i="1"/>
  <c r="L13086" i="1"/>
  <c r="L13087" i="1"/>
  <c r="L13088" i="1"/>
  <c r="L13089" i="1"/>
  <c r="L13090" i="1"/>
  <c r="L13091" i="1"/>
  <c r="L13092" i="1"/>
  <c r="L13093" i="1"/>
  <c r="L13094" i="1"/>
  <c r="L13095" i="1"/>
  <c r="L13096" i="1"/>
  <c r="L13097" i="1"/>
  <c r="L13098" i="1"/>
  <c r="L13099" i="1"/>
  <c r="L13100" i="1"/>
  <c r="L13101" i="1"/>
  <c r="L13102" i="1"/>
  <c r="L13103" i="1"/>
  <c r="L13104" i="1"/>
  <c r="L13105" i="1"/>
  <c r="L13106" i="1"/>
  <c r="L13107" i="1"/>
  <c r="L13108" i="1"/>
  <c r="L13109" i="1"/>
  <c r="L13110" i="1"/>
  <c r="L13111" i="1"/>
  <c r="L13112" i="1"/>
  <c r="L13113" i="1"/>
  <c r="L13114" i="1"/>
  <c r="L13115" i="1"/>
  <c r="L13116" i="1"/>
  <c r="L13117" i="1"/>
  <c r="L13118" i="1"/>
  <c r="L13119" i="1"/>
  <c r="L13120" i="1"/>
  <c r="L13121" i="1"/>
  <c r="L13122" i="1"/>
  <c r="L13123" i="1"/>
  <c r="L13124" i="1"/>
  <c r="L13125" i="1"/>
  <c r="L13126" i="1"/>
  <c r="L13127" i="1"/>
  <c r="L13128" i="1"/>
  <c r="L13129" i="1"/>
  <c r="L13130" i="1"/>
  <c r="L13131" i="1"/>
  <c r="L13132" i="1"/>
  <c r="L13133" i="1"/>
  <c r="L13134" i="1"/>
  <c r="L13135" i="1"/>
  <c r="L13136" i="1"/>
  <c r="L13137" i="1"/>
  <c r="L13138" i="1"/>
  <c r="L13139" i="1"/>
  <c r="L13140" i="1"/>
  <c r="L13141" i="1"/>
  <c r="L13142" i="1"/>
  <c r="L13143" i="1"/>
  <c r="L13144" i="1"/>
  <c r="L13145" i="1"/>
  <c r="L13146" i="1"/>
  <c r="L13147" i="1"/>
  <c r="L13148" i="1"/>
  <c r="L13149" i="1"/>
  <c r="L13150" i="1"/>
  <c r="L13151" i="1"/>
  <c r="L13152" i="1"/>
  <c r="L13153" i="1"/>
  <c r="L13154" i="1"/>
  <c r="L13155" i="1"/>
  <c r="L13156" i="1"/>
  <c r="L13157" i="1"/>
  <c r="L13158" i="1"/>
  <c r="L13159" i="1"/>
  <c r="L13160" i="1"/>
  <c r="L13161" i="1"/>
  <c r="L13162" i="1"/>
  <c r="L13163" i="1"/>
  <c r="L13164" i="1"/>
  <c r="L13165" i="1"/>
  <c r="L13166" i="1"/>
  <c r="L13167" i="1"/>
  <c r="L13168" i="1"/>
  <c r="L13169" i="1"/>
  <c r="L13170" i="1"/>
  <c r="L13171" i="1"/>
  <c r="L13172" i="1"/>
  <c r="L13173" i="1"/>
  <c r="L13174" i="1"/>
  <c r="L13175" i="1"/>
  <c r="L13176" i="1"/>
  <c r="L13177" i="1"/>
  <c r="L13178" i="1"/>
  <c r="L13179" i="1"/>
  <c r="L13180" i="1"/>
  <c r="L13181" i="1"/>
  <c r="L13182" i="1"/>
  <c r="L13183" i="1"/>
  <c r="L13184" i="1"/>
  <c r="L13185" i="1"/>
  <c r="L13186" i="1"/>
  <c r="L13187" i="1"/>
  <c r="L13188" i="1"/>
  <c r="L13189" i="1"/>
  <c r="L13190" i="1"/>
  <c r="L13191" i="1"/>
  <c r="L13192" i="1"/>
  <c r="L13193" i="1"/>
  <c r="L13194" i="1"/>
  <c r="L13195" i="1"/>
  <c r="L13196" i="1"/>
  <c r="L13197" i="1"/>
  <c r="L13198" i="1"/>
  <c r="L13199" i="1"/>
  <c r="L13200" i="1"/>
  <c r="L13201" i="1"/>
  <c r="L13202" i="1"/>
  <c r="L13203" i="1"/>
  <c r="L13204" i="1"/>
  <c r="L13205" i="1"/>
  <c r="L13206" i="1"/>
  <c r="L13207" i="1"/>
  <c r="L13208" i="1"/>
  <c r="L13209" i="1"/>
  <c r="L13210" i="1"/>
  <c r="L13211" i="1"/>
  <c r="L13212" i="1"/>
  <c r="L13213" i="1"/>
  <c r="L13214" i="1"/>
  <c r="L13215" i="1"/>
  <c r="L13216" i="1"/>
  <c r="L13217" i="1"/>
  <c r="L13218" i="1"/>
  <c r="L13219" i="1"/>
  <c r="L13220" i="1"/>
  <c r="L13221" i="1"/>
  <c r="L13222" i="1"/>
  <c r="L13223" i="1"/>
  <c r="L13224" i="1"/>
  <c r="L13225" i="1"/>
  <c r="L13226" i="1"/>
  <c r="L13227" i="1"/>
  <c r="L13228" i="1"/>
  <c r="L13229" i="1"/>
  <c r="L13230" i="1"/>
  <c r="L13231" i="1"/>
  <c r="L13232" i="1"/>
  <c r="L13233" i="1"/>
  <c r="L13234" i="1"/>
  <c r="L13235" i="1"/>
  <c r="L13236" i="1"/>
  <c r="L13237" i="1"/>
  <c r="L13238" i="1"/>
  <c r="L13239" i="1"/>
  <c r="L13240" i="1"/>
  <c r="L13241" i="1"/>
  <c r="L13242" i="1"/>
  <c r="L13243" i="1"/>
  <c r="L13244" i="1"/>
  <c r="L13245" i="1"/>
  <c r="L13246" i="1"/>
  <c r="L13247" i="1"/>
  <c r="L13248" i="1"/>
  <c r="L13249" i="1"/>
  <c r="L13250" i="1"/>
  <c r="L13251" i="1"/>
  <c r="L13252" i="1"/>
  <c r="L13253" i="1"/>
  <c r="L13254" i="1"/>
  <c r="L13255" i="1"/>
  <c r="L13256" i="1"/>
  <c r="L13257" i="1"/>
  <c r="L13258" i="1"/>
  <c r="L13259" i="1"/>
  <c r="L13260" i="1"/>
  <c r="L13261" i="1"/>
  <c r="L13262" i="1"/>
  <c r="L13263" i="1"/>
  <c r="L13264" i="1"/>
  <c r="L13265" i="1"/>
  <c r="L13266" i="1"/>
  <c r="L13267" i="1"/>
  <c r="L13268" i="1"/>
  <c r="L13269" i="1"/>
  <c r="L13270" i="1"/>
  <c r="L13271" i="1"/>
  <c r="L13272" i="1"/>
  <c r="L13273" i="1"/>
  <c r="L13274" i="1"/>
  <c r="L13275" i="1"/>
  <c r="L13276" i="1"/>
  <c r="L13277" i="1"/>
  <c r="L13278" i="1"/>
  <c r="L13279" i="1"/>
  <c r="L13280" i="1"/>
  <c r="L13281" i="1"/>
  <c r="L13282" i="1"/>
  <c r="L13283" i="1"/>
  <c r="L13284" i="1"/>
  <c r="L13285" i="1"/>
  <c r="L13286" i="1"/>
  <c r="L13287" i="1"/>
  <c r="L13288" i="1"/>
  <c r="L13289" i="1"/>
  <c r="L13290" i="1"/>
  <c r="L13291" i="1"/>
  <c r="L13292" i="1"/>
  <c r="L13293" i="1"/>
  <c r="L13294" i="1"/>
  <c r="L13295" i="1"/>
  <c r="L13296" i="1"/>
  <c r="L13297" i="1"/>
  <c r="L13298" i="1"/>
  <c r="L13299" i="1"/>
  <c r="L13300" i="1"/>
  <c r="L13301" i="1"/>
  <c r="L13302" i="1"/>
  <c r="L13303" i="1"/>
  <c r="L13304" i="1"/>
  <c r="L13305" i="1"/>
  <c r="L13306" i="1"/>
  <c r="L13307" i="1"/>
  <c r="L13308" i="1"/>
  <c r="L13309" i="1"/>
  <c r="L13310" i="1"/>
  <c r="L13311" i="1"/>
  <c r="L13312" i="1"/>
  <c r="L13313" i="1"/>
  <c r="L13314" i="1"/>
  <c r="L13315" i="1"/>
  <c r="L13316" i="1"/>
  <c r="L13317" i="1"/>
  <c r="L13318" i="1"/>
  <c r="L13319" i="1"/>
  <c r="L13320" i="1"/>
  <c r="L13321" i="1"/>
  <c r="L13322" i="1"/>
  <c r="L13323" i="1"/>
  <c r="L13324" i="1"/>
  <c r="L13325" i="1"/>
  <c r="L13326" i="1"/>
  <c r="L13327" i="1"/>
  <c r="L13328" i="1"/>
  <c r="L13329" i="1"/>
  <c r="L13330" i="1"/>
  <c r="L13331" i="1"/>
  <c r="L13332" i="1"/>
  <c r="L13333" i="1"/>
  <c r="L13334" i="1"/>
  <c r="L13335" i="1"/>
  <c r="L13336" i="1"/>
  <c r="L13337" i="1"/>
  <c r="L13338" i="1"/>
  <c r="L13339" i="1"/>
  <c r="L13340" i="1"/>
  <c r="L13341" i="1"/>
  <c r="L13342" i="1"/>
  <c r="L13343" i="1"/>
  <c r="L13344" i="1"/>
  <c r="L13345" i="1"/>
  <c r="L13346" i="1"/>
  <c r="L13347" i="1"/>
  <c r="L13348" i="1"/>
  <c r="L13349" i="1"/>
  <c r="L13350" i="1"/>
  <c r="L13351" i="1"/>
  <c r="L13352" i="1"/>
  <c r="L13353" i="1"/>
  <c r="L13354" i="1"/>
  <c r="L13355" i="1"/>
  <c r="L13356" i="1"/>
  <c r="L13357" i="1"/>
  <c r="L13358" i="1"/>
  <c r="L13359" i="1"/>
  <c r="L13360" i="1"/>
  <c r="L13361" i="1"/>
  <c r="L13362" i="1"/>
  <c r="L13363" i="1"/>
  <c r="L13364" i="1"/>
  <c r="L13365" i="1"/>
  <c r="L13366" i="1"/>
  <c r="L13367" i="1"/>
  <c r="L13368" i="1"/>
  <c r="L13369" i="1"/>
  <c r="L13370" i="1"/>
  <c r="L13371" i="1"/>
  <c r="L13372" i="1"/>
  <c r="L13373" i="1"/>
  <c r="L13374" i="1"/>
  <c r="L13375" i="1"/>
  <c r="L13376" i="1"/>
  <c r="L13377" i="1"/>
  <c r="L13378" i="1"/>
  <c r="L13379" i="1"/>
  <c r="L13380" i="1"/>
  <c r="L13381" i="1"/>
  <c r="L13382" i="1"/>
  <c r="L13383" i="1"/>
  <c r="L13384" i="1"/>
  <c r="L13385" i="1"/>
  <c r="L13386" i="1"/>
  <c r="L13387" i="1"/>
  <c r="L13388" i="1"/>
  <c r="L13389" i="1"/>
  <c r="L13390" i="1"/>
  <c r="L13391" i="1"/>
  <c r="L13392" i="1"/>
  <c r="L13393" i="1"/>
  <c r="L13394" i="1"/>
  <c r="L13395" i="1"/>
  <c r="L13396" i="1"/>
  <c r="L13397" i="1"/>
  <c r="L13398" i="1"/>
  <c r="L13399" i="1"/>
  <c r="L13400" i="1"/>
  <c r="L13401" i="1"/>
  <c r="L13402" i="1"/>
  <c r="L13403" i="1"/>
  <c r="L13404" i="1"/>
  <c r="L13405" i="1"/>
  <c r="L13406" i="1"/>
  <c r="L13407" i="1"/>
  <c r="L13408" i="1"/>
  <c r="L13409" i="1"/>
  <c r="L13410" i="1"/>
  <c r="L13411" i="1"/>
  <c r="L13412" i="1"/>
  <c r="L13413" i="1"/>
  <c r="L13414" i="1"/>
  <c r="L13415" i="1"/>
  <c r="L13416" i="1"/>
  <c r="L13417" i="1"/>
  <c r="L13418" i="1"/>
  <c r="L13419" i="1"/>
  <c r="L13420" i="1"/>
  <c r="L13421" i="1"/>
  <c r="L13422" i="1"/>
  <c r="L13423" i="1"/>
  <c r="L13424" i="1"/>
  <c r="L13425" i="1"/>
  <c r="L13426" i="1"/>
  <c r="L13427" i="1"/>
  <c r="L13428" i="1"/>
  <c r="L13429" i="1"/>
  <c r="L13430" i="1"/>
  <c r="L13431" i="1"/>
  <c r="L13432" i="1"/>
  <c r="L13433" i="1"/>
  <c r="L13434" i="1"/>
  <c r="L13435" i="1"/>
  <c r="L13436" i="1"/>
  <c r="L13437" i="1"/>
  <c r="L13438" i="1"/>
  <c r="L13439" i="1"/>
  <c r="L13440" i="1"/>
  <c r="L13441" i="1"/>
  <c r="L13442" i="1"/>
  <c r="L13443" i="1"/>
  <c r="L13444" i="1"/>
  <c r="L13445" i="1"/>
  <c r="L13446" i="1"/>
  <c r="L13447" i="1"/>
  <c r="L13448" i="1"/>
  <c r="L13449" i="1"/>
  <c r="L13450" i="1"/>
  <c r="L13451" i="1"/>
  <c r="L13452" i="1"/>
  <c r="L13453" i="1"/>
  <c r="L13454" i="1"/>
  <c r="L13455" i="1"/>
  <c r="L13456" i="1"/>
  <c r="L13457" i="1"/>
  <c r="L13458" i="1"/>
  <c r="L13459" i="1"/>
  <c r="L13460" i="1"/>
  <c r="L13461" i="1"/>
  <c r="L13462" i="1"/>
  <c r="L13463" i="1"/>
  <c r="L13464" i="1"/>
  <c r="L13465" i="1"/>
  <c r="L13466" i="1"/>
  <c r="L13467" i="1"/>
  <c r="L13468" i="1"/>
  <c r="L13469" i="1"/>
  <c r="L13470" i="1"/>
  <c r="L13471" i="1"/>
  <c r="L13472" i="1"/>
  <c r="L13473" i="1"/>
  <c r="L13474" i="1"/>
  <c r="L13475" i="1"/>
  <c r="L13476" i="1"/>
  <c r="L13477" i="1"/>
  <c r="L13478" i="1"/>
  <c r="L13479" i="1"/>
  <c r="L13480" i="1"/>
  <c r="L13481" i="1"/>
  <c r="L13482" i="1"/>
  <c r="L13483" i="1"/>
  <c r="L13484" i="1"/>
  <c r="L13485" i="1"/>
  <c r="L13486" i="1"/>
  <c r="L13487" i="1"/>
  <c r="L13488" i="1"/>
  <c r="L13489" i="1"/>
  <c r="L13490" i="1"/>
  <c r="L13491" i="1"/>
  <c r="L13492" i="1"/>
  <c r="L13493" i="1"/>
  <c r="L13494" i="1"/>
  <c r="L13495" i="1"/>
  <c r="L13496" i="1"/>
  <c r="L13497" i="1"/>
  <c r="L13498" i="1"/>
  <c r="L13499" i="1"/>
  <c r="L13500" i="1"/>
  <c r="L13501" i="1"/>
  <c r="L13502" i="1"/>
  <c r="L13503" i="1"/>
  <c r="L13504" i="1"/>
  <c r="L13505" i="1"/>
  <c r="L13506" i="1"/>
  <c r="L13507" i="1"/>
  <c r="L13508" i="1"/>
  <c r="L13509" i="1"/>
  <c r="L13510" i="1"/>
  <c r="L13511" i="1"/>
  <c r="L13512" i="1"/>
  <c r="L13513" i="1"/>
  <c r="L13514" i="1"/>
  <c r="L13515" i="1"/>
  <c r="L13516" i="1"/>
  <c r="L13517" i="1"/>
  <c r="L13518" i="1"/>
  <c r="L13519" i="1"/>
  <c r="L13520" i="1"/>
  <c r="L13521" i="1"/>
  <c r="L13522" i="1"/>
  <c r="L13523" i="1"/>
  <c r="L13524" i="1"/>
  <c r="L13525" i="1"/>
  <c r="L13526" i="1"/>
  <c r="L13527" i="1"/>
  <c r="L13528" i="1"/>
  <c r="L13529" i="1"/>
  <c r="L13530" i="1"/>
  <c r="L13531" i="1"/>
  <c r="L13532" i="1"/>
  <c r="L13533" i="1"/>
  <c r="L13534" i="1"/>
  <c r="L13535" i="1"/>
  <c r="L13536" i="1"/>
  <c r="L13537" i="1"/>
  <c r="L13538" i="1"/>
  <c r="L13539" i="1"/>
  <c r="L13540" i="1"/>
  <c r="L13541" i="1"/>
  <c r="L13542" i="1"/>
  <c r="L13543" i="1"/>
  <c r="L13544" i="1"/>
  <c r="L13545" i="1"/>
  <c r="L13546" i="1"/>
  <c r="L13547" i="1"/>
  <c r="L13548" i="1"/>
  <c r="L13549" i="1"/>
  <c r="L13550" i="1"/>
  <c r="L13551" i="1"/>
  <c r="L13552" i="1"/>
  <c r="L13553" i="1"/>
  <c r="L13554" i="1"/>
  <c r="L13555" i="1"/>
  <c r="L13556" i="1"/>
  <c r="L13557" i="1"/>
  <c r="L13558" i="1"/>
  <c r="L13559" i="1"/>
  <c r="L13560" i="1"/>
  <c r="L13561" i="1"/>
  <c r="L13562" i="1"/>
  <c r="L13563" i="1"/>
  <c r="L13564" i="1"/>
  <c r="L13565" i="1"/>
  <c r="L13566" i="1"/>
  <c r="L13567" i="1"/>
  <c r="L13568" i="1"/>
  <c r="L13569" i="1"/>
  <c r="L13570" i="1"/>
  <c r="L13571" i="1"/>
  <c r="L13572" i="1"/>
  <c r="L13573" i="1"/>
  <c r="L13574" i="1"/>
  <c r="L13575" i="1"/>
  <c r="L13576" i="1"/>
  <c r="L13577" i="1"/>
  <c r="L13578" i="1"/>
  <c r="L13579" i="1"/>
  <c r="L13580" i="1"/>
  <c r="L13581" i="1"/>
  <c r="L13582" i="1"/>
  <c r="L13583" i="1"/>
  <c r="L13584" i="1"/>
  <c r="L13585" i="1"/>
  <c r="L13586" i="1"/>
  <c r="L13587" i="1"/>
  <c r="L13588" i="1"/>
  <c r="L13589" i="1"/>
  <c r="L13590" i="1"/>
  <c r="L13591" i="1"/>
  <c r="L13592" i="1"/>
  <c r="L13593" i="1"/>
  <c r="L13594" i="1"/>
  <c r="L13595" i="1"/>
  <c r="L13596" i="1"/>
  <c r="L13597" i="1"/>
  <c r="L13598" i="1"/>
  <c r="L13599" i="1"/>
  <c r="L13600" i="1"/>
  <c r="L13601" i="1"/>
  <c r="L13602" i="1"/>
  <c r="L13603" i="1"/>
  <c r="L13604" i="1"/>
  <c r="L13605" i="1"/>
  <c r="L13606" i="1"/>
  <c r="L13607" i="1"/>
  <c r="L13608" i="1"/>
  <c r="L13609" i="1"/>
  <c r="L13610" i="1"/>
  <c r="L13611" i="1"/>
  <c r="L13612" i="1"/>
  <c r="L13613" i="1"/>
  <c r="L13614" i="1"/>
  <c r="L13615" i="1"/>
  <c r="L13616" i="1"/>
  <c r="L13617" i="1"/>
  <c r="L13618" i="1"/>
  <c r="L13619" i="1"/>
  <c r="L13620" i="1"/>
  <c r="L13621" i="1"/>
  <c r="L13622" i="1"/>
  <c r="L13623" i="1"/>
  <c r="L13624" i="1"/>
  <c r="L13625" i="1"/>
  <c r="L13626" i="1"/>
  <c r="L13627" i="1"/>
  <c r="L13628" i="1"/>
  <c r="L13629" i="1"/>
  <c r="L13630" i="1"/>
  <c r="L13631" i="1"/>
  <c r="L13632" i="1"/>
  <c r="L13633" i="1"/>
  <c r="L13634" i="1"/>
  <c r="L13635" i="1"/>
  <c r="L13636" i="1"/>
  <c r="L13637" i="1"/>
  <c r="L13638" i="1"/>
  <c r="L13639" i="1"/>
  <c r="L13640" i="1"/>
  <c r="L13641" i="1"/>
  <c r="L13642" i="1"/>
  <c r="L13643" i="1"/>
  <c r="L13644" i="1"/>
  <c r="L13645" i="1"/>
  <c r="L13646" i="1"/>
  <c r="L13647" i="1"/>
  <c r="L13648" i="1"/>
  <c r="L13649" i="1"/>
  <c r="L13650" i="1"/>
  <c r="L13651" i="1"/>
  <c r="L13652" i="1"/>
  <c r="L13653" i="1"/>
  <c r="L13654" i="1"/>
  <c r="L13655" i="1"/>
  <c r="L13656" i="1"/>
  <c r="L13657" i="1"/>
  <c r="L13658" i="1"/>
  <c r="L13659" i="1"/>
  <c r="L13660" i="1"/>
  <c r="L13661" i="1"/>
  <c r="L13662" i="1"/>
  <c r="L13663" i="1"/>
  <c r="L13664" i="1"/>
  <c r="L13665" i="1"/>
  <c r="L13666" i="1"/>
  <c r="L13667" i="1"/>
  <c r="L13668" i="1"/>
  <c r="L13669" i="1"/>
  <c r="L13670" i="1"/>
  <c r="L13671" i="1"/>
  <c r="L13672" i="1"/>
  <c r="L13673" i="1"/>
  <c r="L13674" i="1"/>
  <c r="L13675" i="1"/>
  <c r="L13676" i="1"/>
  <c r="L13677" i="1"/>
  <c r="L13678" i="1"/>
  <c r="L13679" i="1"/>
  <c r="L13680" i="1"/>
  <c r="L13681" i="1"/>
  <c r="L13682" i="1"/>
  <c r="L13683" i="1"/>
  <c r="L13684" i="1"/>
  <c r="L13685" i="1"/>
  <c r="L13686" i="1"/>
  <c r="L13687" i="1"/>
  <c r="L13688" i="1"/>
  <c r="L13689" i="1"/>
  <c r="L13690" i="1"/>
  <c r="L13691" i="1"/>
  <c r="L13692" i="1"/>
  <c r="L13693" i="1"/>
  <c r="L13694" i="1"/>
  <c r="L13695" i="1"/>
  <c r="L13696" i="1"/>
  <c r="L13697" i="1"/>
  <c r="L13698" i="1"/>
  <c r="L13699" i="1"/>
  <c r="L13700" i="1"/>
  <c r="L13701" i="1"/>
  <c r="L13702" i="1"/>
  <c r="L13703" i="1"/>
  <c r="L13704" i="1"/>
  <c r="L13705" i="1"/>
  <c r="L13706" i="1"/>
  <c r="L13707" i="1"/>
  <c r="L13708" i="1"/>
  <c r="L13709" i="1"/>
  <c r="L13710" i="1"/>
  <c r="L13711" i="1"/>
  <c r="L13712" i="1"/>
  <c r="L13713" i="1"/>
  <c r="L13714" i="1"/>
  <c r="L13715" i="1"/>
  <c r="L13716" i="1"/>
  <c r="L13717" i="1"/>
  <c r="L13718" i="1"/>
  <c r="L13719" i="1"/>
  <c r="L13720" i="1"/>
  <c r="L13721" i="1"/>
  <c r="L13722" i="1"/>
  <c r="L13723" i="1"/>
  <c r="L13724" i="1"/>
  <c r="L13725" i="1"/>
  <c r="L13726" i="1"/>
  <c r="L13727" i="1"/>
  <c r="L13728" i="1"/>
  <c r="L13729" i="1"/>
  <c r="L13730" i="1"/>
  <c r="L13731" i="1"/>
  <c r="L13732" i="1"/>
  <c r="L13733" i="1"/>
  <c r="L13734" i="1"/>
  <c r="L13735" i="1"/>
  <c r="L13736" i="1"/>
  <c r="L13737" i="1"/>
  <c r="L13738" i="1"/>
  <c r="L13739" i="1"/>
  <c r="L13740" i="1"/>
  <c r="L13741" i="1"/>
  <c r="L13742" i="1"/>
  <c r="L13743" i="1"/>
  <c r="L13744" i="1"/>
  <c r="L13745" i="1"/>
  <c r="L13746" i="1"/>
  <c r="L13747" i="1"/>
  <c r="L13748" i="1"/>
  <c r="L13749" i="1"/>
  <c r="L13750" i="1"/>
  <c r="L13751" i="1"/>
  <c r="L13752" i="1"/>
  <c r="L13753" i="1"/>
  <c r="L13754" i="1"/>
  <c r="L13755" i="1"/>
  <c r="L13756" i="1"/>
  <c r="L13757" i="1"/>
  <c r="L13758" i="1"/>
  <c r="L13759" i="1"/>
  <c r="L13760" i="1"/>
  <c r="L13761" i="1"/>
  <c r="L13762" i="1"/>
  <c r="L13763" i="1"/>
  <c r="L13764" i="1"/>
  <c r="L13765" i="1"/>
  <c r="L13766" i="1"/>
  <c r="L13767" i="1"/>
  <c r="L13768" i="1"/>
  <c r="L13769" i="1"/>
  <c r="L13770" i="1"/>
  <c r="L13771" i="1"/>
  <c r="L13772" i="1"/>
  <c r="L13773" i="1"/>
  <c r="L13774" i="1"/>
  <c r="L13775" i="1"/>
  <c r="L13776" i="1"/>
  <c r="L13777" i="1"/>
  <c r="L13778" i="1"/>
  <c r="L13779" i="1"/>
  <c r="L13780" i="1"/>
  <c r="L13781" i="1"/>
  <c r="L13782" i="1"/>
  <c r="L13783" i="1"/>
  <c r="L13784" i="1"/>
  <c r="L13785" i="1"/>
  <c r="L13786" i="1"/>
  <c r="L13787" i="1"/>
  <c r="L13788" i="1"/>
  <c r="L13789" i="1"/>
  <c r="L13790" i="1"/>
  <c r="L13791" i="1"/>
  <c r="L13792" i="1"/>
  <c r="L13793" i="1"/>
  <c r="L13794" i="1"/>
  <c r="L13795" i="1"/>
  <c r="L13796" i="1"/>
  <c r="L13797" i="1"/>
  <c r="L13798" i="1"/>
  <c r="L13799" i="1"/>
  <c r="L13800" i="1"/>
  <c r="L13801" i="1"/>
  <c r="L13802" i="1"/>
  <c r="L13803" i="1"/>
  <c r="L13804" i="1"/>
  <c r="L13805" i="1"/>
  <c r="L13806" i="1"/>
  <c r="L13807" i="1"/>
  <c r="L13808" i="1"/>
  <c r="L13809" i="1"/>
  <c r="L13810" i="1"/>
  <c r="L13811" i="1"/>
  <c r="L13812" i="1"/>
  <c r="L13813" i="1"/>
  <c r="L13814" i="1"/>
  <c r="L13815" i="1"/>
  <c r="L13816" i="1"/>
  <c r="L13817" i="1"/>
  <c r="L13818" i="1"/>
  <c r="L13819" i="1"/>
  <c r="L13820" i="1"/>
  <c r="L13821" i="1"/>
  <c r="L13822" i="1"/>
  <c r="L13823" i="1"/>
  <c r="L13824" i="1"/>
  <c r="L13825" i="1"/>
  <c r="L13826" i="1"/>
  <c r="L13827" i="1"/>
  <c r="L13828" i="1"/>
  <c r="L13829" i="1"/>
  <c r="L13830" i="1"/>
  <c r="L13831" i="1"/>
  <c r="L13832" i="1"/>
  <c r="L13833" i="1"/>
  <c r="L13834" i="1"/>
  <c r="L13835" i="1"/>
  <c r="L13836" i="1"/>
  <c r="L13837" i="1"/>
  <c r="L13838" i="1"/>
  <c r="L13839" i="1"/>
  <c r="L13840" i="1"/>
  <c r="L13841" i="1"/>
  <c r="L13842" i="1"/>
  <c r="L13843" i="1"/>
  <c r="L13844" i="1"/>
  <c r="L13845" i="1"/>
  <c r="L13846" i="1"/>
  <c r="L13847" i="1"/>
  <c r="L13848" i="1"/>
  <c r="L13849" i="1"/>
  <c r="L13850" i="1"/>
  <c r="L13851" i="1"/>
  <c r="L13852" i="1"/>
  <c r="L13853" i="1"/>
  <c r="L13854" i="1"/>
  <c r="L13855" i="1"/>
  <c r="L13856" i="1"/>
  <c r="L13857" i="1"/>
  <c r="L13858" i="1"/>
  <c r="L13859" i="1"/>
  <c r="L13860" i="1"/>
  <c r="L13861" i="1"/>
  <c r="L13862" i="1"/>
  <c r="L13863" i="1"/>
  <c r="L13864" i="1"/>
  <c r="L13865" i="1"/>
  <c r="L13866" i="1"/>
  <c r="L13867" i="1"/>
  <c r="L13868" i="1"/>
  <c r="L13869" i="1"/>
  <c r="L13870" i="1"/>
  <c r="L13871" i="1"/>
  <c r="L13872" i="1"/>
  <c r="L13873" i="1"/>
  <c r="L13874" i="1"/>
  <c r="L13875" i="1"/>
  <c r="L13876" i="1"/>
  <c r="L13877" i="1"/>
  <c r="L13878" i="1"/>
  <c r="L13879" i="1"/>
  <c r="L13880" i="1"/>
  <c r="L13881" i="1"/>
  <c r="L13882" i="1"/>
  <c r="L13883" i="1"/>
  <c r="L13884" i="1"/>
  <c r="L13885" i="1"/>
  <c r="L13886" i="1"/>
  <c r="L13887" i="1"/>
  <c r="L13888" i="1"/>
  <c r="L13889" i="1"/>
  <c r="L13890" i="1"/>
  <c r="L13891" i="1"/>
  <c r="L13892" i="1"/>
  <c r="L13893" i="1"/>
  <c r="L13894" i="1"/>
  <c r="L13895" i="1"/>
  <c r="L13896" i="1"/>
  <c r="L13897" i="1"/>
  <c r="L13898" i="1"/>
  <c r="L13899" i="1"/>
  <c r="L13900" i="1"/>
  <c r="L13901" i="1"/>
  <c r="L13902" i="1"/>
  <c r="L13903" i="1"/>
  <c r="L13904" i="1"/>
  <c r="L13905" i="1"/>
  <c r="L13906" i="1"/>
  <c r="L13907" i="1"/>
  <c r="L13908" i="1"/>
  <c r="L13909" i="1"/>
  <c r="L13910" i="1"/>
  <c r="L13911" i="1"/>
  <c r="L13912" i="1"/>
  <c r="L13913" i="1"/>
  <c r="L13914" i="1"/>
  <c r="L13915" i="1"/>
  <c r="L13916" i="1"/>
  <c r="L13917" i="1"/>
  <c r="L13918" i="1"/>
  <c r="L13919" i="1"/>
  <c r="L13920" i="1"/>
  <c r="L13921" i="1"/>
  <c r="L13922" i="1"/>
  <c r="L13923" i="1"/>
  <c r="L13924" i="1"/>
  <c r="L13925" i="1"/>
  <c r="L13926" i="1"/>
  <c r="L13927" i="1"/>
  <c r="L13928" i="1"/>
  <c r="L13929" i="1"/>
  <c r="L13930" i="1"/>
  <c r="L13931" i="1"/>
  <c r="L13932" i="1"/>
  <c r="L13933" i="1"/>
  <c r="L13934" i="1"/>
  <c r="L13935" i="1"/>
  <c r="L13936" i="1"/>
  <c r="L13937" i="1"/>
  <c r="L13938" i="1"/>
  <c r="L13939" i="1"/>
  <c r="L13940" i="1"/>
  <c r="L13941" i="1"/>
  <c r="L13942" i="1"/>
  <c r="L13943" i="1"/>
  <c r="L13944" i="1"/>
  <c r="L13945" i="1"/>
  <c r="L13946" i="1"/>
  <c r="L13947" i="1"/>
  <c r="L13948" i="1"/>
  <c r="L13949" i="1"/>
  <c r="L13950" i="1"/>
  <c r="L13951" i="1"/>
  <c r="L13952" i="1"/>
  <c r="L13953" i="1"/>
  <c r="L13954" i="1"/>
  <c r="L13955" i="1"/>
  <c r="L13956" i="1"/>
  <c r="L13957" i="1"/>
  <c r="L13958" i="1"/>
  <c r="L13959" i="1"/>
  <c r="L13960" i="1"/>
  <c r="L13961" i="1"/>
  <c r="L13962" i="1"/>
  <c r="L13963" i="1"/>
  <c r="L13964" i="1"/>
  <c r="L13965" i="1"/>
  <c r="L13966" i="1"/>
  <c r="L13967" i="1"/>
  <c r="L13968" i="1"/>
  <c r="L13969" i="1"/>
  <c r="L13970" i="1"/>
  <c r="L13971" i="1"/>
  <c r="L13972" i="1"/>
  <c r="L13973" i="1"/>
  <c r="L13974" i="1"/>
  <c r="L13975" i="1"/>
  <c r="L13976" i="1"/>
  <c r="L13977" i="1"/>
  <c r="L13978" i="1"/>
  <c r="L13979" i="1"/>
  <c r="L13980" i="1"/>
  <c r="L13981" i="1"/>
  <c r="L13982" i="1"/>
  <c r="L13983" i="1"/>
  <c r="L13984" i="1"/>
  <c r="L13985" i="1"/>
  <c r="L13986" i="1"/>
  <c r="L13987" i="1"/>
  <c r="L13988" i="1"/>
  <c r="L13989" i="1"/>
  <c r="L13990" i="1"/>
  <c r="L13991" i="1"/>
  <c r="L13992" i="1"/>
  <c r="L13993" i="1"/>
  <c r="L13994" i="1"/>
  <c r="L13995" i="1"/>
  <c r="L13996" i="1"/>
  <c r="L13997" i="1"/>
  <c r="L13998" i="1"/>
  <c r="L13999" i="1"/>
  <c r="L14000" i="1"/>
  <c r="L14001" i="1"/>
  <c r="L14002" i="1"/>
  <c r="L14003" i="1"/>
  <c r="L14004" i="1"/>
  <c r="L14005" i="1"/>
  <c r="E3923" i="1"/>
  <c r="N3923" i="1" s="1"/>
  <c r="E3909" i="1"/>
  <c r="N3909" i="1" s="1"/>
  <c r="E3904" i="1"/>
  <c r="N3904" i="1" s="1"/>
  <c r="E3893" i="1"/>
  <c r="N3893" i="1" s="1"/>
  <c r="E3892" i="1"/>
  <c r="N3892" i="1" s="1"/>
  <c r="E3887" i="1"/>
  <c r="N3887" i="1" s="1"/>
  <c r="E3886" i="1"/>
  <c r="N3886" i="1" s="1"/>
  <c r="E3885" i="1"/>
  <c r="N3885" i="1" s="1"/>
  <c r="E3884" i="1"/>
  <c r="N3884" i="1" s="1"/>
  <c r="E3883" i="1"/>
  <c r="N3883" i="1" s="1"/>
  <c r="E3882" i="1"/>
  <c r="N3882" i="1" s="1"/>
  <c r="E3881" i="1"/>
  <c r="N3881" i="1" s="1"/>
  <c r="E3880" i="1"/>
  <c r="N3880" i="1" s="1"/>
  <c r="E3879" i="1"/>
  <c r="N3879" i="1" s="1"/>
  <c r="E3878" i="1"/>
  <c r="N3878" i="1" s="1"/>
  <c r="E3877" i="1"/>
  <c r="N3877" i="1" s="1"/>
  <c r="E3876" i="1"/>
  <c r="N3876" i="1" s="1"/>
  <c r="E3875" i="1"/>
  <c r="N3875" i="1" s="1"/>
  <c r="E3874" i="1"/>
  <c r="N3874" i="1" s="1"/>
  <c r="E3873" i="1"/>
  <c r="N3873" i="1" s="1"/>
  <c r="E3872" i="1"/>
  <c r="N3872" i="1" s="1"/>
  <c r="E3871" i="1"/>
  <c r="N3871" i="1" s="1"/>
  <c r="E3869" i="1"/>
  <c r="N3869" i="1" s="1"/>
  <c r="E3863" i="1"/>
  <c r="N3863" i="1" s="1"/>
  <c r="E2996" i="1"/>
  <c r="N2996" i="1" s="1"/>
  <c r="E2995" i="1"/>
  <c r="N2995" i="1" s="1"/>
  <c r="E2992" i="1"/>
  <c r="N2992" i="1" s="1"/>
  <c r="E2990" i="1"/>
  <c r="N2990" i="1" s="1"/>
  <c r="B1449" i="2"/>
  <c r="C1449" i="2"/>
  <c r="D1449" i="2"/>
  <c r="E1449" i="2"/>
  <c r="B1443" i="2"/>
  <c r="C1443" i="2"/>
  <c r="D1443" i="2"/>
  <c r="E1443" i="2"/>
  <c r="B1441" i="2"/>
  <c r="C1441" i="2"/>
  <c r="D1441" i="2"/>
  <c r="E1441" i="2"/>
  <c r="B1442" i="2"/>
  <c r="C1442" i="2"/>
  <c r="D1442" i="2"/>
  <c r="E1442" i="2"/>
  <c r="B1444" i="2"/>
  <c r="C1444" i="2"/>
  <c r="D1444" i="2"/>
  <c r="E1444" i="2"/>
  <c r="B1445" i="2"/>
  <c r="C1445" i="2"/>
  <c r="D1445" i="2"/>
  <c r="E1445" i="2"/>
  <c r="B1446" i="2"/>
  <c r="C1446" i="2"/>
  <c r="D1446" i="2"/>
  <c r="E1446" i="2"/>
  <c r="B1447" i="2"/>
  <c r="C1447" i="2"/>
  <c r="D1447" i="2"/>
  <c r="E1447" i="2"/>
  <c r="B1448" i="2"/>
  <c r="C1448" i="2"/>
  <c r="D1448" i="2"/>
  <c r="E1448" i="2"/>
  <c r="B1450" i="2"/>
  <c r="C1450" i="2"/>
  <c r="D1450" i="2"/>
  <c r="E1450" i="2"/>
  <c r="B1451" i="2"/>
  <c r="C1451" i="2"/>
  <c r="D1451" i="2"/>
  <c r="E1451" i="2"/>
  <c r="B1452" i="2"/>
  <c r="C1452" i="2"/>
  <c r="D1452" i="2"/>
  <c r="E1452" i="2"/>
  <c r="B1439" i="2"/>
  <c r="B1440" i="2"/>
  <c r="C1439" i="2"/>
  <c r="C1440" i="2"/>
  <c r="D1439" i="2"/>
  <c r="D1440" i="2"/>
  <c r="E1439" i="2"/>
  <c r="E1440" i="2"/>
  <c r="B1437" i="2"/>
  <c r="B1438" i="2"/>
  <c r="C1437" i="2"/>
  <c r="C1438" i="2"/>
  <c r="D1437" i="2"/>
  <c r="D1438" i="2"/>
  <c r="E1437" i="2"/>
  <c r="E1438" i="2"/>
  <c r="B1431" i="2"/>
  <c r="B1432" i="2"/>
  <c r="B1433" i="2"/>
  <c r="B1434" i="2"/>
  <c r="B1435" i="2"/>
  <c r="B1436" i="2"/>
  <c r="C1431" i="2"/>
  <c r="C1432" i="2"/>
  <c r="C1433" i="2"/>
  <c r="C1434" i="2"/>
  <c r="C1435" i="2"/>
  <c r="C1436" i="2"/>
  <c r="D1431" i="2"/>
  <c r="D1432" i="2"/>
  <c r="D1433" i="2"/>
  <c r="D1434" i="2"/>
  <c r="D1435" i="2"/>
  <c r="D1436" i="2"/>
  <c r="E1431" i="2"/>
  <c r="E1432" i="2"/>
  <c r="E1433" i="2"/>
  <c r="E1434" i="2"/>
  <c r="E1435" i="2"/>
  <c r="E1436" i="2"/>
  <c r="B1425" i="2"/>
  <c r="B1426" i="2"/>
  <c r="B1427" i="2"/>
  <c r="B1428" i="2"/>
  <c r="B1429" i="2"/>
  <c r="B1430" i="2"/>
  <c r="C1425" i="2"/>
  <c r="C1426" i="2"/>
  <c r="C1427" i="2"/>
  <c r="C1428" i="2"/>
  <c r="C1429" i="2"/>
  <c r="C1430" i="2"/>
  <c r="D1425" i="2"/>
  <c r="D1426" i="2"/>
  <c r="D1427" i="2"/>
  <c r="D1428" i="2"/>
  <c r="D1429" i="2"/>
  <c r="D1430" i="2"/>
  <c r="E1425" i="2"/>
  <c r="E1426" i="2"/>
  <c r="E1427" i="2"/>
  <c r="E1428" i="2"/>
  <c r="E1429" i="2"/>
  <c r="E1430" i="2"/>
  <c r="B1424" i="2"/>
  <c r="C1424" i="2"/>
  <c r="D1424" i="2"/>
  <c r="E1424" i="2"/>
  <c r="B1421" i="2"/>
  <c r="B1422" i="2"/>
  <c r="B1423" i="2"/>
  <c r="C1421" i="2"/>
  <c r="C1422" i="2"/>
  <c r="C1423" i="2"/>
  <c r="D1421" i="2"/>
  <c r="D1422" i="2"/>
  <c r="D1423" i="2"/>
  <c r="E1421" i="2"/>
  <c r="E1422" i="2"/>
  <c r="E1423" i="2"/>
  <c r="E1420" i="2"/>
  <c r="D1420" i="2"/>
  <c r="C1420" i="2"/>
  <c r="B1420" i="2"/>
  <c r="E1419" i="2"/>
  <c r="D1419" i="2"/>
  <c r="C1419" i="2"/>
  <c r="B1419" i="2"/>
  <c r="E1418" i="2"/>
  <c r="D1418" i="2"/>
  <c r="C1418" i="2"/>
  <c r="B1418" i="2"/>
  <c r="E1414" i="2"/>
  <c r="E1415" i="2"/>
  <c r="E1416" i="2"/>
  <c r="E1417" i="2"/>
  <c r="D1414" i="2"/>
  <c r="D1415" i="2"/>
  <c r="D1416" i="2"/>
  <c r="D1417" i="2"/>
  <c r="C1414" i="2"/>
  <c r="C1415" i="2"/>
  <c r="C1416" i="2"/>
  <c r="C1417" i="2"/>
  <c r="B1414" i="2"/>
  <c r="B1415" i="2"/>
  <c r="B1416" i="2"/>
  <c r="B1417" i="2"/>
  <c r="B1413" i="2"/>
  <c r="C1413" i="2"/>
  <c r="D1413" i="2"/>
  <c r="E1413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B1350" i="2"/>
  <c r="B1351" i="2"/>
  <c r="B1352" i="2"/>
  <c r="B1353" i="2"/>
  <c r="B1354" i="2"/>
  <c r="B1355" i="2"/>
  <c r="B1356" i="2"/>
  <c r="C1350" i="2"/>
  <c r="C1351" i="2"/>
  <c r="C1352" i="2"/>
  <c r="C1353" i="2"/>
  <c r="C1354" i="2"/>
  <c r="C1355" i="2"/>
  <c r="C1356" i="2"/>
  <c r="D1350" i="2"/>
  <c r="D1351" i="2"/>
  <c r="D1352" i="2"/>
  <c r="D1353" i="2"/>
  <c r="D1354" i="2"/>
  <c r="D1355" i="2"/>
  <c r="D1356" i="2"/>
  <c r="E1350" i="2"/>
  <c r="E1351" i="2"/>
  <c r="E1352" i="2"/>
  <c r="E1353" i="2"/>
  <c r="E1354" i="2"/>
  <c r="E1355" i="2"/>
  <c r="E1356" i="2"/>
  <c r="B1343" i="2"/>
  <c r="B1344" i="2"/>
  <c r="B1345" i="2"/>
  <c r="B1346" i="2"/>
  <c r="B1347" i="2"/>
  <c r="B1348" i="2"/>
  <c r="B1349" i="2"/>
  <c r="C1343" i="2"/>
  <c r="C1344" i="2"/>
  <c r="C1345" i="2"/>
  <c r="C1346" i="2"/>
  <c r="C1347" i="2"/>
  <c r="C1348" i="2"/>
  <c r="C1349" i="2"/>
  <c r="D1343" i="2"/>
  <c r="D1344" i="2"/>
  <c r="D1345" i="2"/>
  <c r="D1346" i="2"/>
  <c r="D1347" i="2"/>
  <c r="D1348" i="2"/>
  <c r="D1349" i="2"/>
  <c r="E1343" i="2"/>
  <c r="E1344" i="2"/>
  <c r="E1345" i="2"/>
  <c r="E1346" i="2"/>
  <c r="E1347" i="2"/>
  <c r="E1348" i="2"/>
  <c r="E1349" i="2"/>
  <c r="B1336" i="2"/>
  <c r="B1337" i="2"/>
  <c r="B1338" i="2"/>
  <c r="B1339" i="2"/>
  <c r="B1340" i="2"/>
  <c r="B1341" i="2"/>
  <c r="B1342" i="2"/>
  <c r="C1336" i="2"/>
  <c r="C1337" i="2"/>
  <c r="C1338" i="2"/>
  <c r="C1339" i="2"/>
  <c r="C1340" i="2"/>
  <c r="C1341" i="2"/>
  <c r="C1342" i="2"/>
  <c r="D1336" i="2"/>
  <c r="D1337" i="2"/>
  <c r="D1338" i="2"/>
  <c r="D1339" i="2"/>
  <c r="D1340" i="2"/>
  <c r="D1341" i="2"/>
  <c r="D1342" i="2"/>
  <c r="E1336" i="2"/>
  <c r="E1337" i="2"/>
  <c r="E1338" i="2"/>
  <c r="E1339" i="2"/>
  <c r="E1340" i="2"/>
  <c r="E1341" i="2"/>
  <c r="E1342" i="2"/>
  <c r="B1329" i="2"/>
  <c r="B1330" i="2"/>
  <c r="B1331" i="2"/>
  <c r="B1332" i="2"/>
  <c r="B1333" i="2"/>
  <c r="B1334" i="2"/>
  <c r="B1335" i="2"/>
  <c r="C1329" i="2"/>
  <c r="C1330" i="2"/>
  <c r="C1331" i="2"/>
  <c r="C1332" i="2"/>
  <c r="C1333" i="2"/>
  <c r="C1334" i="2"/>
  <c r="C1335" i="2"/>
  <c r="D1329" i="2"/>
  <c r="D1330" i="2"/>
  <c r="D1331" i="2"/>
  <c r="D1332" i="2"/>
  <c r="D1333" i="2"/>
  <c r="D1334" i="2"/>
  <c r="D1335" i="2"/>
  <c r="E1329" i="2"/>
  <c r="E1330" i="2"/>
  <c r="E1331" i="2"/>
  <c r="E1332" i="2"/>
  <c r="E1333" i="2"/>
  <c r="E1334" i="2"/>
  <c r="E1335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197" i="2"/>
  <c r="C1197" i="2"/>
  <c r="D1197" i="2"/>
  <c r="E1197" i="2"/>
  <c r="B1198" i="2"/>
  <c r="C1198" i="2"/>
  <c r="D1198" i="2"/>
  <c r="E1198" i="2"/>
  <c r="B1199" i="2"/>
  <c r="C1199" i="2"/>
  <c r="D1199" i="2"/>
  <c r="E1199" i="2"/>
  <c r="B1200" i="2"/>
  <c r="C1200" i="2"/>
  <c r="D1200" i="2"/>
  <c r="E1200" i="2"/>
  <c r="B1201" i="2"/>
  <c r="C1201" i="2"/>
  <c r="D1201" i="2"/>
  <c r="E1201" i="2"/>
  <c r="B1202" i="2"/>
  <c r="C1202" i="2"/>
  <c r="D1202" i="2"/>
  <c r="E1202" i="2"/>
  <c r="B1203" i="2"/>
  <c r="C1203" i="2"/>
  <c r="D1203" i="2"/>
  <c r="E1203" i="2"/>
  <c r="B1204" i="2"/>
  <c r="C1204" i="2"/>
  <c r="D1204" i="2"/>
  <c r="E1204" i="2"/>
  <c r="B1205" i="2"/>
  <c r="C1205" i="2"/>
  <c r="D1205" i="2"/>
  <c r="E1205" i="2"/>
  <c r="B1206" i="2"/>
  <c r="C1206" i="2"/>
  <c r="D1206" i="2"/>
  <c r="E1206" i="2"/>
  <c r="B1207" i="2"/>
  <c r="C1207" i="2"/>
  <c r="D1207" i="2"/>
  <c r="E1207" i="2"/>
  <c r="B1208" i="2"/>
  <c r="C1208" i="2"/>
  <c r="D1208" i="2"/>
  <c r="E1208" i="2"/>
  <c r="B1209" i="2"/>
  <c r="C1209" i="2"/>
  <c r="D1209" i="2"/>
  <c r="E1209" i="2"/>
  <c r="B1210" i="2"/>
  <c r="C1210" i="2"/>
  <c r="D1210" i="2"/>
  <c r="E1210" i="2"/>
  <c r="B1211" i="2"/>
  <c r="C1211" i="2"/>
  <c r="D1211" i="2"/>
  <c r="E1211" i="2"/>
  <c r="B1212" i="2"/>
  <c r="C1212" i="2"/>
  <c r="D1212" i="2"/>
  <c r="E1212" i="2"/>
  <c r="B1213" i="2"/>
  <c r="C1213" i="2"/>
  <c r="D1213" i="2"/>
  <c r="E1213" i="2"/>
  <c r="B1214" i="2"/>
  <c r="C1214" i="2"/>
  <c r="D1214" i="2"/>
  <c r="E1214" i="2"/>
  <c r="B1215" i="2"/>
  <c r="C1215" i="2"/>
  <c r="D1215" i="2"/>
  <c r="E1215" i="2"/>
  <c r="B1216" i="2"/>
  <c r="C1216" i="2"/>
  <c r="D1216" i="2"/>
  <c r="E1216" i="2"/>
  <c r="B1217" i="2"/>
  <c r="C1217" i="2"/>
  <c r="D1217" i="2"/>
  <c r="E1217" i="2"/>
  <c r="B1218" i="2"/>
  <c r="C1218" i="2"/>
  <c r="D1218" i="2"/>
  <c r="E1218" i="2"/>
  <c r="B1219" i="2"/>
  <c r="C1219" i="2"/>
  <c r="D1219" i="2"/>
  <c r="E1219" i="2"/>
  <c r="B1220" i="2"/>
  <c r="C1220" i="2"/>
  <c r="D1220" i="2"/>
  <c r="E1220" i="2"/>
  <c r="B1221" i="2"/>
  <c r="C1221" i="2"/>
  <c r="D1221" i="2"/>
  <c r="E1221" i="2"/>
  <c r="B1222" i="2"/>
  <c r="C1222" i="2"/>
  <c r="D1222" i="2"/>
  <c r="E1222" i="2"/>
  <c r="B1223" i="2"/>
  <c r="C1223" i="2"/>
  <c r="D1223" i="2"/>
  <c r="E1223" i="2"/>
  <c r="B1224" i="2"/>
  <c r="C1224" i="2"/>
  <c r="D1224" i="2"/>
  <c r="E1224" i="2"/>
  <c r="B1225" i="2"/>
  <c r="C1225" i="2"/>
  <c r="D1225" i="2"/>
  <c r="E1225" i="2"/>
  <c r="B1226" i="2"/>
  <c r="C1226" i="2"/>
  <c r="D1226" i="2"/>
  <c r="E1226" i="2"/>
  <c r="B1227" i="2"/>
  <c r="C1227" i="2"/>
  <c r="D1227" i="2"/>
  <c r="E1227" i="2"/>
  <c r="B1228" i="2"/>
  <c r="C1228" i="2"/>
  <c r="D1228" i="2"/>
  <c r="E1228" i="2"/>
  <c r="B1229" i="2"/>
  <c r="C1229" i="2"/>
  <c r="D1229" i="2"/>
  <c r="E1229" i="2"/>
  <c r="B1164" i="2"/>
  <c r="C1164" i="2"/>
  <c r="D1164" i="2"/>
  <c r="E1164" i="2"/>
  <c r="B1165" i="2"/>
  <c r="C1165" i="2"/>
  <c r="D1165" i="2"/>
  <c r="E1165" i="2"/>
  <c r="B1166" i="2"/>
  <c r="C1166" i="2"/>
  <c r="D1166" i="2"/>
  <c r="E1166" i="2"/>
  <c r="B1167" i="2"/>
  <c r="C1167" i="2"/>
  <c r="D1167" i="2"/>
  <c r="E1167" i="2"/>
  <c r="B1168" i="2"/>
  <c r="C1168" i="2"/>
  <c r="D1168" i="2"/>
  <c r="E1168" i="2"/>
  <c r="B1169" i="2"/>
  <c r="C1169" i="2"/>
  <c r="D1169" i="2"/>
  <c r="E1169" i="2"/>
  <c r="B1170" i="2"/>
  <c r="C1170" i="2"/>
  <c r="D1170" i="2"/>
  <c r="E1170" i="2"/>
  <c r="B1171" i="2"/>
  <c r="C1171" i="2"/>
  <c r="D1171" i="2"/>
  <c r="E1171" i="2"/>
  <c r="B1172" i="2"/>
  <c r="C1172" i="2"/>
  <c r="D1172" i="2"/>
  <c r="E1172" i="2"/>
  <c r="B1173" i="2"/>
  <c r="C1173" i="2"/>
  <c r="D1173" i="2"/>
  <c r="E1173" i="2"/>
  <c r="B1174" i="2"/>
  <c r="C1174" i="2"/>
  <c r="D1174" i="2"/>
  <c r="E1174" i="2"/>
  <c r="B1175" i="2"/>
  <c r="C1175" i="2"/>
  <c r="D1175" i="2"/>
  <c r="E1175" i="2"/>
  <c r="B1176" i="2"/>
  <c r="C1176" i="2"/>
  <c r="D1176" i="2"/>
  <c r="E1176" i="2"/>
  <c r="B1177" i="2"/>
  <c r="C1177" i="2"/>
  <c r="D1177" i="2"/>
  <c r="E1177" i="2"/>
  <c r="B1178" i="2"/>
  <c r="C1178" i="2"/>
  <c r="D1178" i="2"/>
  <c r="E1178" i="2"/>
  <c r="B1179" i="2"/>
  <c r="C1179" i="2"/>
  <c r="D1179" i="2"/>
  <c r="E1179" i="2"/>
  <c r="B1180" i="2"/>
  <c r="C1180" i="2"/>
  <c r="D1180" i="2"/>
  <c r="E1180" i="2"/>
  <c r="B1181" i="2"/>
  <c r="C1181" i="2"/>
  <c r="D1181" i="2"/>
  <c r="E1181" i="2"/>
  <c r="B1182" i="2"/>
  <c r="C1182" i="2"/>
  <c r="D1182" i="2"/>
  <c r="E1182" i="2"/>
  <c r="B1183" i="2"/>
  <c r="C1183" i="2"/>
  <c r="D1183" i="2"/>
  <c r="E1183" i="2"/>
  <c r="B1184" i="2"/>
  <c r="C1184" i="2"/>
  <c r="D1184" i="2"/>
  <c r="E1184" i="2"/>
  <c r="B1185" i="2"/>
  <c r="C1185" i="2"/>
  <c r="D1185" i="2"/>
  <c r="E1185" i="2"/>
  <c r="B1186" i="2"/>
  <c r="C1186" i="2"/>
  <c r="D1186" i="2"/>
  <c r="E1186" i="2"/>
  <c r="B1187" i="2"/>
  <c r="C1187" i="2"/>
  <c r="D1187" i="2"/>
  <c r="E1187" i="2"/>
  <c r="B1188" i="2"/>
  <c r="C1188" i="2"/>
  <c r="D1188" i="2"/>
  <c r="E1188" i="2"/>
  <c r="B1189" i="2"/>
  <c r="C1189" i="2"/>
  <c r="D1189" i="2"/>
  <c r="E1189" i="2"/>
  <c r="B1190" i="2"/>
  <c r="C1190" i="2"/>
  <c r="D1190" i="2"/>
  <c r="E1190" i="2"/>
  <c r="B1191" i="2"/>
  <c r="C1191" i="2"/>
  <c r="D1191" i="2"/>
  <c r="E1191" i="2"/>
  <c r="B1192" i="2"/>
  <c r="C1192" i="2"/>
  <c r="D1192" i="2"/>
  <c r="E1192" i="2"/>
  <c r="B1193" i="2"/>
  <c r="C1193" i="2"/>
  <c r="D1193" i="2"/>
  <c r="E1193" i="2"/>
  <c r="B1194" i="2"/>
  <c r="C1194" i="2"/>
  <c r="D1194" i="2"/>
  <c r="E1194" i="2"/>
  <c r="B1195" i="2"/>
  <c r="C1195" i="2"/>
  <c r="D1195" i="2"/>
  <c r="E1195" i="2"/>
  <c r="B1196" i="2"/>
  <c r="C1196" i="2"/>
  <c r="D1196" i="2"/>
  <c r="E1196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E1130" i="2"/>
  <c r="D1130" i="2"/>
  <c r="C1130" i="2"/>
  <c r="B1130" i="2"/>
  <c r="B1129" i="2"/>
  <c r="C1129" i="2"/>
  <c r="D1129" i="2"/>
  <c r="E1129" i="2"/>
  <c r="B1128" i="2"/>
  <c r="C1128" i="2"/>
  <c r="D1128" i="2"/>
  <c r="E1128" i="2"/>
  <c r="B1127" i="2"/>
  <c r="C1127" i="2"/>
  <c r="D1127" i="2"/>
  <c r="E1127" i="2"/>
  <c r="B1126" i="2"/>
  <c r="C1126" i="2"/>
  <c r="D1126" i="2"/>
  <c r="E1126" i="2"/>
  <c r="B1125" i="2"/>
  <c r="C1125" i="2"/>
  <c r="D1125" i="2"/>
  <c r="E1125" i="2"/>
  <c r="B1124" i="2"/>
  <c r="C1124" i="2"/>
  <c r="D1124" i="2"/>
  <c r="E1124" i="2"/>
  <c r="B1123" i="2"/>
  <c r="C1123" i="2"/>
  <c r="D1123" i="2"/>
  <c r="E1123" i="2"/>
  <c r="B1122" i="2"/>
  <c r="C1122" i="2"/>
  <c r="D1122" i="2"/>
  <c r="E1122" i="2"/>
  <c r="B1121" i="2"/>
  <c r="C1121" i="2"/>
  <c r="D1121" i="2"/>
  <c r="E1121" i="2"/>
  <c r="B1120" i="2"/>
  <c r="C1120" i="2"/>
  <c r="D1120" i="2"/>
  <c r="E1120" i="2"/>
  <c r="B1117" i="2"/>
  <c r="B1118" i="2"/>
  <c r="B1119" i="2"/>
  <c r="C1117" i="2"/>
  <c r="C1118" i="2"/>
  <c r="C1119" i="2"/>
  <c r="D1117" i="2"/>
  <c r="D1118" i="2"/>
  <c r="D1119" i="2"/>
  <c r="E1117" i="2"/>
  <c r="E1118" i="2"/>
  <c r="E1119" i="2"/>
  <c r="B1116" i="2"/>
  <c r="C1116" i="2"/>
  <c r="D1116" i="2"/>
  <c r="E1116" i="2"/>
  <c r="E1115" i="2"/>
  <c r="D1115" i="2"/>
  <c r="C1115" i="2"/>
  <c r="B1115" i="2"/>
  <c r="B1114" i="2"/>
  <c r="C1114" i="2"/>
  <c r="D1114" i="2"/>
  <c r="E1114" i="2"/>
  <c r="B1113" i="2"/>
  <c r="C1113" i="2"/>
  <c r="D1113" i="2"/>
  <c r="E1113" i="2"/>
  <c r="B1112" i="2"/>
  <c r="C1112" i="2"/>
  <c r="D1112" i="2"/>
  <c r="E1112" i="2"/>
  <c r="E1111" i="2"/>
  <c r="D1111" i="2"/>
  <c r="C1111" i="2"/>
  <c r="B1111" i="2"/>
  <c r="E1110" i="2"/>
  <c r="D1110" i="2"/>
  <c r="C1110" i="2"/>
  <c r="B1110" i="2"/>
  <c r="B1108" i="2"/>
  <c r="B1109" i="2"/>
  <c r="C1108" i="2"/>
  <c r="C1109" i="2"/>
  <c r="D1108" i="2"/>
  <c r="D1109" i="2"/>
  <c r="E1108" i="2"/>
  <c r="E1109" i="2"/>
  <c r="E1107" i="2"/>
  <c r="D1107" i="2"/>
  <c r="C1107" i="2"/>
  <c r="B1107" i="2"/>
  <c r="E1106" i="2"/>
  <c r="D1106" i="2"/>
  <c r="C1106" i="2"/>
  <c r="B1106" i="2"/>
  <c r="E1105" i="2"/>
  <c r="D1105" i="2"/>
  <c r="C1105" i="2"/>
  <c r="B1105" i="2"/>
  <c r="E1104" i="2"/>
  <c r="D1104" i="2"/>
  <c r="C1104" i="2"/>
  <c r="B1104" i="2"/>
  <c r="E1103" i="2"/>
  <c r="D1103" i="2"/>
  <c r="C1103" i="2"/>
  <c r="B1103" i="2"/>
  <c r="E1102" i="2"/>
  <c r="D1102" i="2"/>
  <c r="C1102" i="2"/>
  <c r="B1102" i="2"/>
  <c r="E1101" i="2"/>
  <c r="D1101" i="2"/>
  <c r="C1101" i="2"/>
  <c r="B1101" i="2"/>
  <c r="E1100" i="2"/>
  <c r="D1100" i="2"/>
  <c r="C1100" i="2"/>
  <c r="B1100" i="2"/>
  <c r="E1099" i="2"/>
  <c r="D1099" i="2"/>
  <c r="C1099" i="2"/>
  <c r="B1099" i="2"/>
  <c r="E1098" i="2"/>
  <c r="D1098" i="2"/>
  <c r="C1098" i="2"/>
  <c r="B1098" i="2"/>
  <c r="E1097" i="2"/>
  <c r="D1097" i="2"/>
  <c r="C1097" i="2"/>
  <c r="B1097" i="2"/>
  <c r="E1096" i="2"/>
  <c r="D1096" i="2"/>
  <c r="C1096" i="2"/>
  <c r="B1096" i="2"/>
  <c r="E1095" i="2"/>
  <c r="D1095" i="2"/>
  <c r="C1095" i="2"/>
  <c r="B1095" i="2"/>
  <c r="E1094" i="2"/>
  <c r="D1094" i="2"/>
  <c r="C1094" i="2"/>
  <c r="B1094" i="2"/>
  <c r="E1093" i="2"/>
  <c r="D1093" i="2"/>
  <c r="C1093" i="2"/>
  <c r="B1093" i="2"/>
  <c r="E1092" i="2"/>
  <c r="D1092" i="2"/>
  <c r="C1092" i="2"/>
  <c r="B1092" i="2"/>
  <c r="E1091" i="2"/>
  <c r="D1091" i="2"/>
  <c r="C1091" i="2"/>
  <c r="B1091" i="2"/>
  <c r="E1090" i="2"/>
  <c r="D1090" i="2"/>
  <c r="C1090" i="2"/>
  <c r="B1090" i="2"/>
  <c r="B1084" i="2"/>
  <c r="B1085" i="2"/>
  <c r="B1086" i="2"/>
  <c r="B1087" i="2"/>
  <c r="B1088" i="2"/>
  <c r="B1089" i="2"/>
  <c r="C1084" i="2"/>
  <c r="C1085" i="2"/>
  <c r="C1086" i="2"/>
  <c r="C1087" i="2"/>
  <c r="C1088" i="2"/>
  <c r="C1089" i="2"/>
  <c r="D1084" i="2"/>
  <c r="D1085" i="2"/>
  <c r="D1086" i="2"/>
  <c r="D1087" i="2"/>
  <c r="D1088" i="2"/>
  <c r="D1089" i="2"/>
  <c r="E1084" i="2"/>
  <c r="E1085" i="2"/>
  <c r="E1086" i="2"/>
  <c r="E1087" i="2"/>
  <c r="E1088" i="2"/>
  <c r="E1089" i="2"/>
  <c r="E1083" i="2"/>
  <c r="D1083" i="2"/>
  <c r="C1083" i="2"/>
  <c r="B1083" i="2"/>
  <c r="B1081" i="2"/>
  <c r="C1081" i="2"/>
  <c r="D1081" i="2"/>
  <c r="E1081" i="2"/>
  <c r="B1077" i="2"/>
  <c r="C1077" i="2"/>
  <c r="D1077" i="2"/>
  <c r="E1077" i="2"/>
  <c r="B1082" i="2"/>
  <c r="C1082" i="2"/>
  <c r="D1082" i="2"/>
  <c r="E1082" i="2"/>
  <c r="B1080" i="2"/>
  <c r="C1080" i="2"/>
  <c r="D1080" i="2"/>
  <c r="E1080" i="2"/>
  <c r="B1074" i="2"/>
  <c r="B1075" i="2"/>
  <c r="B1076" i="2"/>
  <c r="B1078" i="2"/>
  <c r="B1079" i="2"/>
  <c r="C1074" i="2"/>
  <c r="C1075" i="2"/>
  <c r="C1076" i="2"/>
  <c r="C1078" i="2"/>
  <c r="C1079" i="2"/>
  <c r="D1074" i="2"/>
  <c r="D1075" i="2"/>
  <c r="D1076" i="2"/>
  <c r="D1078" i="2"/>
  <c r="D1079" i="2"/>
  <c r="E1074" i="2"/>
  <c r="E1075" i="2"/>
  <c r="E1076" i="2"/>
  <c r="E1078" i="2"/>
  <c r="E1079" i="2"/>
  <c r="B1073" i="2"/>
  <c r="C1073" i="2"/>
  <c r="D1073" i="2"/>
  <c r="E1073" i="2"/>
  <c r="B1009" i="2"/>
  <c r="C1009" i="2"/>
  <c r="D1009" i="2"/>
  <c r="E1009" i="2"/>
  <c r="B1010" i="2"/>
  <c r="C1010" i="2"/>
  <c r="D1010" i="2"/>
  <c r="E1010" i="2"/>
  <c r="B1011" i="2"/>
  <c r="C1011" i="2"/>
  <c r="D1011" i="2"/>
  <c r="E1011" i="2"/>
  <c r="B1012" i="2"/>
  <c r="C1012" i="2"/>
  <c r="D1012" i="2"/>
  <c r="E1012" i="2"/>
  <c r="B1013" i="2"/>
  <c r="C1013" i="2"/>
  <c r="D1013" i="2"/>
  <c r="E1013" i="2"/>
  <c r="B1014" i="2"/>
  <c r="C1014" i="2"/>
  <c r="D1014" i="2"/>
  <c r="E1014" i="2"/>
  <c r="B1015" i="2"/>
  <c r="C1015" i="2"/>
  <c r="D1015" i="2"/>
  <c r="E1015" i="2"/>
  <c r="B1016" i="2"/>
  <c r="C1016" i="2"/>
  <c r="D1016" i="2"/>
  <c r="E1016" i="2"/>
  <c r="B1017" i="2"/>
  <c r="C1017" i="2"/>
  <c r="D1017" i="2"/>
  <c r="E1017" i="2"/>
  <c r="B1018" i="2"/>
  <c r="C1018" i="2"/>
  <c r="D1018" i="2"/>
  <c r="E1018" i="2"/>
  <c r="B1019" i="2"/>
  <c r="C1019" i="2"/>
  <c r="D1019" i="2"/>
  <c r="E1019" i="2"/>
  <c r="B1020" i="2"/>
  <c r="C1020" i="2"/>
  <c r="D1020" i="2"/>
  <c r="E1020" i="2"/>
  <c r="B1021" i="2"/>
  <c r="C1021" i="2"/>
  <c r="D1021" i="2"/>
  <c r="E1021" i="2"/>
  <c r="B1022" i="2"/>
  <c r="C1022" i="2"/>
  <c r="D1022" i="2"/>
  <c r="E1022" i="2"/>
  <c r="B1023" i="2"/>
  <c r="C1023" i="2"/>
  <c r="D1023" i="2"/>
  <c r="E1023" i="2"/>
  <c r="B1024" i="2"/>
  <c r="C1024" i="2"/>
  <c r="D1024" i="2"/>
  <c r="E1024" i="2"/>
  <c r="B1025" i="2"/>
  <c r="C1025" i="2"/>
  <c r="D1025" i="2"/>
  <c r="E1025" i="2"/>
  <c r="B1026" i="2"/>
  <c r="C1026" i="2"/>
  <c r="D1026" i="2"/>
  <c r="E1026" i="2"/>
  <c r="B1027" i="2"/>
  <c r="C1027" i="2"/>
  <c r="D1027" i="2"/>
  <c r="E1027" i="2"/>
  <c r="B1028" i="2"/>
  <c r="C1028" i="2"/>
  <c r="D1028" i="2"/>
  <c r="E1028" i="2"/>
  <c r="B1029" i="2"/>
  <c r="C1029" i="2"/>
  <c r="D1029" i="2"/>
  <c r="E1029" i="2"/>
  <c r="B1030" i="2"/>
  <c r="C1030" i="2"/>
  <c r="D1030" i="2"/>
  <c r="E1030" i="2"/>
  <c r="B1072" i="2"/>
  <c r="C1072" i="2"/>
  <c r="D1072" i="2"/>
  <c r="E1072" i="2"/>
  <c r="B1071" i="2"/>
  <c r="C1071" i="2"/>
  <c r="D1071" i="2"/>
  <c r="E1071" i="2"/>
  <c r="B1064" i="2"/>
  <c r="C1064" i="2"/>
  <c r="D1064" i="2"/>
  <c r="E1064" i="2"/>
  <c r="B1065" i="2"/>
  <c r="C1065" i="2"/>
  <c r="D1065" i="2"/>
  <c r="E1065" i="2"/>
  <c r="B1066" i="2"/>
  <c r="C1066" i="2"/>
  <c r="D1066" i="2"/>
  <c r="E1066" i="2"/>
  <c r="B1067" i="2"/>
  <c r="C1067" i="2"/>
  <c r="D1067" i="2"/>
  <c r="E1067" i="2"/>
  <c r="B1068" i="2"/>
  <c r="C1068" i="2"/>
  <c r="D1068" i="2"/>
  <c r="E1068" i="2"/>
  <c r="B1069" i="2"/>
  <c r="C1069" i="2"/>
  <c r="D1069" i="2"/>
  <c r="E1069" i="2"/>
  <c r="B1070" i="2"/>
  <c r="C1070" i="2"/>
  <c r="D1070" i="2"/>
  <c r="E1070" i="2"/>
  <c r="E1057" i="2"/>
  <c r="E1058" i="2"/>
  <c r="E1059" i="2"/>
  <c r="E1060" i="2"/>
  <c r="E1061" i="2"/>
  <c r="E1062" i="2"/>
  <c r="E1063" i="2"/>
  <c r="D1057" i="2"/>
  <c r="D1058" i="2"/>
  <c r="D1059" i="2"/>
  <c r="D1060" i="2"/>
  <c r="D1061" i="2"/>
  <c r="D1062" i="2"/>
  <c r="D1063" i="2"/>
  <c r="C1057" i="2"/>
  <c r="C1058" i="2"/>
  <c r="C1059" i="2"/>
  <c r="C1060" i="2"/>
  <c r="C1061" i="2"/>
  <c r="C1062" i="2"/>
  <c r="C1063" i="2"/>
  <c r="B1057" i="2"/>
  <c r="B1058" i="2"/>
  <c r="B1059" i="2"/>
  <c r="B1060" i="2"/>
  <c r="B1061" i="2"/>
  <c r="B1062" i="2"/>
  <c r="B1063" i="2"/>
  <c r="B1056" i="2"/>
  <c r="C1056" i="2"/>
  <c r="D1056" i="2"/>
  <c r="E1056" i="2"/>
  <c r="B1052" i="2"/>
  <c r="B1053" i="2"/>
  <c r="B1054" i="2"/>
  <c r="B1055" i="2"/>
  <c r="C1052" i="2"/>
  <c r="C1053" i="2"/>
  <c r="C1054" i="2"/>
  <c r="C1055" i="2"/>
  <c r="D1052" i="2"/>
  <c r="D1053" i="2"/>
  <c r="D1054" i="2"/>
  <c r="D1055" i="2"/>
  <c r="E1052" i="2"/>
  <c r="E1053" i="2"/>
  <c r="E1054" i="2"/>
  <c r="E1055" i="2"/>
  <c r="B1048" i="2"/>
  <c r="B1049" i="2"/>
  <c r="B1050" i="2"/>
  <c r="B1051" i="2"/>
  <c r="C1048" i="2"/>
  <c r="C1049" i="2"/>
  <c r="C1050" i="2"/>
  <c r="C1051" i="2"/>
  <c r="D1048" i="2"/>
  <c r="D1049" i="2"/>
  <c r="D1050" i="2"/>
  <c r="D1051" i="2"/>
  <c r="E1048" i="2"/>
  <c r="E1049" i="2"/>
  <c r="E1050" i="2"/>
  <c r="E1051" i="2"/>
  <c r="B1044" i="2"/>
  <c r="B1045" i="2"/>
  <c r="B1046" i="2"/>
  <c r="B1047" i="2"/>
  <c r="C1044" i="2"/>
  <c r="C1045" i="2"/>
  <c r="C1046" i="2"/>
  <c r="C1047" i="2"/>
  <c r="D1044" i="2"/>
  <c r="D1045" i="2"/>
  <c r="D1046" i="2"/>
  <c r="D1047" i="2"/>
  <c r="E1044" i="2"/>
  <c r="E1045" i="2"/>
  <c r="E1046" i="2"/>
  <c r="E1047" i="2"/>
  <c r="B1040" i="2"/>
  <c r="B1041" i="2"/>
  <c r="B1042" i="2"/>
  <c r="B1043" i="2"/>
  <c r="C1040" i="2"/>
  <c r="C1041" i="2"/>
  <c r="C1042" i="2"/>
  <c r="C1043" i="2"/>
  <c r="D1040" i="2"/>
  <c r="D1041" i="2"/>
  <c r="D1042" i="2"/>
  <c r="D1043" i="2"/>
  <c r="E1040" i="2"/>
  <c r="E1041" i="2"/>
  <c r="E1042" i="2"/>
  <c r="E1043" i="2"/>
  <c r="B1039" i="2"/>
  <c r="C1039" i="2"/>
  <c r="D1039" i="2"/>
  <c r="E1039" i="2"/>
  <c r="B1038" i="2"/>
  <c r="C1038" i="2"/>
  <c r="D1038" i="2"/>
  <c r="E1038" i="2"/>
  <c r="B1035" i="2"/>
  <c r="B1036" i="2"/>
  <c r="B1037" i="2"/>
  <c r="C1035" i="2"/>
  <c r="C1036" i="2"/>
  <c r="C1037" i="2"/>
  <c r="D1035" i="2"/>
  <c r="D1036" i="2"/>
  <c r="D1037" i="2"/>
  <c r="E1035" i="2"/>
  <c r="E1036" i="2"/>
  <c r="E1037" i="2"/>
  <c r="B1034" i="2"/>
  <c r="C1034" i="2"/>
  <c r="D1034" i="2"/>
  <c r="E1034" i="2"/>
  <c r="B1033" i="2"/>
  <c r="C1033" i="2"/>
  <c r="D1033" i="2"/>
  <c r="E1033" i="2"/>
  <c r="B1032" i="2"/>
  <c r="C1032" i="2"/>
  <c r="D1032" i="2"/>
  <c r="E1032" i="2"/>
  <c r="B1031" i="2"/>
  <c r="C1031" i="2"/>
  <c r="D1031" i="2"/>
  <c r="E1031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B926" i="2"/>
  <c r="B927" i="2"/>
  <c r="B928" i="2"/>
  <c r="B929" i="2"/>
  <c r="B930" i="2"/>
  <c r="C926" i="2"/>
  <c r="C927" i="2"/>
  <c r="C928" i="2"/>
  <c r="C929" i="2"/>
  <c r="C930" i="2"/>
  <c r="D926" i="2"/>
  <c r="D927" i="2"/>
  <c r="D928" i="2"/>
  <c r="D929" i="2"/>
  <c r="D930" i="2"/>
  <c r="E926" i="2"/>
  <c r="E927" i="2"/>
  <c r="E928" i="2"/>
  <c r="E929" i="2"/>
  <c r="E930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B904" i="2"/>
  <c r="C904" i="2"/>
  <c r="D904" i="2"/>
  <c r="E904" i="2"/>
  <c r="B903" i="2"/>
  <c r="C903" i="2"/>
  <c r="D903" i="2"/>
  <c r="E903" i="2"/>
  <c r="B902" i="2"/>
  <c r="C902" i="2"/>
  <c r="D902" i="2"/>
  <c r="E902" i="2"/>
  <c r="E901" i="2"/>
  <c r="D901" i="2"/>
  <c r="C901" i="2"/>
  <c r="B901" i="2"/>
  <c r="E900" i="2"/>
  <c r="D900" i="2"/>
  <c r="C900" i="2"/>
  <c r="B900" i="2"/>
  <c r="E899" i="2"/>
  <c r="D899" i="2"/>
  <c r="C899" i="2"/>
  <c r="B899" i="2"/>
  <c r="E898" i="2"/>
  <c r="D898" i="2"/>
  <c r="C898" i="2"/>
  <c r="B898" i="2"/>
  <c r="E897" i="2"/>
  <c r="D897" i="2"/>
  <c r="C897" i="2"/>
  <c r="B897" i="2"/>
  <c r="E896" i="2"/>
  <c r="D896" i="2"/>
  <c r="C896" i="2"/>
  <c r="B896" i="2"/>
  <c r="E895" i="2"/>
  <c r="D895" i="2"/>
  <c r="C895" i="2"/>
  <c r="B895" i="2"/>
  <c r="B888" i="2"/>
  <c r="B889" i="2"/>
  <c r="B890" i="2"/>
  <c r="B891" i="2"/>
  <c r="B892" i="2"/>
  <c r="B893" i="2"/>
  <c r="B894" i="2"/>
  <c r="C888" i="2"/>
  <c r="C889" i="2"/>
  <c r="C890" i="2"/>
  <c r="C891" i="2"/>
  <c r="C892" i="2"/>
  <c r="C893" i="2"/>
  <c r="C894" i="2"/>
  <c r="D888" i="2"/>
  <c r="D889" i="2"/>
  <c r="D890" i="2"/>
  <c r="D891" i="2"/>
  <c r="D892" i="2"/>
  <c r="D893" i="2"/>
  <c r="D894" i="2"/>
  <c r="E888" i="2"/>
  <c r="E889" i="2"/>
  <c r="E890" i="2"/>
  <c r="E891" i="2"/>
  <c r="E892" i="2"/>
  <c r="E893" i="2"/>
  <c r="E894" i="2"/>
  <c r="B887" i="2"/>
  <c r="C887" i="2"/>
  <c r="D887" i="2"/>
  <c r="E887" i="2"/>
  <c r="B885" i="2"/>
  <c r="B886" i="2"/>
  <c r="C885" i="2"/>
  <c r="C886" i="2"/>
  <c r="D885" i="2"/>
  <c r="D886" i="2"/>
  <c r="E885" i="2"/>
  <c r="E886" i="2"/>
  <c r="B884" i="2"/>
  <c r="C884" i="2"/>
  <c r="D884" i="2"/>
  <c r="E884" i="2"/>
  <c r="B883" i="2"/>
  <c r="C883" i="2"/>
  <c r="D883" i="2"/>
  <c r="E883" i="2"/>
  <c r="B880" i="2"/>
  <c r="B881" i="2"/>
  <c r="B882" i="2"/>
  <c r="C880" i="2"/>
  <c r="C881" i="2"/>
  <c r="C882" i="2"/>
  <c r="D880" i="2"/>
  <c r="D881" i="2"/>
  <c r="D882" i="2"/>
  <c r="E880" i="2"/>
  <c r="E881" i="2"/>
  <c r="E882" i="2"/>
  <c r="B879" i="2"/>
  <c r="C879" i="2"/>
  <c r="D879" i="2"/>
  <c r="E879" i="2"/>
  <c r="B866" i="2"/>
  <c r="C866" i="2"/>
  <c r="D866" i="2"/>
  <c r="E866" i="2"/>
  <c r="B867" i="2"/>
  <c r="C867" i="2"/>
  <c r="D867" i="2"/>
  <c r="E867" i="2"/>
  <c r="B868" i="2"/>
  <c r="C868" i="2"/>
  <c r="D868" i="2"/>
  <c r="E868" i="2"/>
  <c r="B869" i="2"/>
  <c r="C869" i="2"/>
  <c r="D869" i="2"/>
  <c r="E869" i="2"/>
  <c r="B870" i="2"/>
  <c r="C870" i="2"/>
  <c r="D870" i="2"/>
  <c r="E870" i="2"/>
  <c r="B871" i="2"/>
  <c r="C871" i="2"/>
  <c r="D871" i="2"/>
  <c r="E871" i="2"/>
  <c r="B872" i="2"/>
  <c r="C872" i="2"/>
  <c r="D872" i="2"/>
  <c r="E872" i="2"/>
  <c r="B873" i="2"/>
  <c r="C873" i="2"/>
  <c r="D873" i="2"/>
  <c r="E873" i="2"/>
  <c r="B874" i="2"/>
  <c r="C874" i="2"/>
  <c r="D874" i="2"/>
  <c r="E874" i="2"/>
  <c r="B875" i="2"/>
  <c r="C875" i="2"/>
  <c r="D875" i="2"/>
  <c r="E875" i="2"/>
  <c r="B876" i="2"/>
  <c r="C876" i="2"/>
  <c r="D876" i="2"/>
  <c r="E876" i="2"/>
  <c r="B877" i="2"/>
  <c r="C877" i="2"/>
  <c r="D877" i="2"/>
  <c r="E877" i="2"/>
  <c r="B878" i="2"/>
  <c r="C878" i="2"/>
  <c r="D878" i="2"/>
  <c r="E878" i="2"/>
  <c r="B853" i="2"/>
  <c r="C853" i="2"/>
  <c r="D853" i="2"/>
  <c r="E853" i="2"/>
  <c r="B854" i="2"/>
  <c r="C854" i="2"/>
  <c r="D854" i="2"/>
  <c r="E854" i="2"/>
  <c r="B855" i="2"/>
  <c r="C855" i="2"/>
  <c r="D855" i="2"/>
  <c r="E855" i="2"/>
  <c r="B856" i="2"/>
  <c r="C856" i="2"/>
  <c r="D856" i="2"/>
  <c r="E856" i="2"/>
  <c r="B857" i="2"/>
  <c r="C857" i="2"/>
  <c r="D857" i="2"/>
  <c r="E857" i="2"/>
  <c r="B858" i="2"/>
  <c r="C858" i="2"/>
  <c r="D858" i="2"/>
  <c r="E858" i="2"/>
  <c r="B859" i="2"/>
  <c r="C859" i="2"/>
  <c r="D859" i="2"/>
  <c r="E859" i="2"/>
  <c r="B860" i="2"/>
  <c r="C860" i="2"/>
  <c r="D860" i="2"/>
  <c r="E860" i="2"/>
  <c r="B861" i="2"/>
  <c r="C861" i="2"/>
  <c r="D861" i="2"/>
  <c r="E861" i="2"/>
  <c r="B862" i="2"/>
  <c r="C862" i="2"/>
  <c r="D862" i="2"/>
  <c r="E862" i="2"/>
  <c r="B863" i="2"/>
  <c r="C863" i="2"/>
  <c r="D863" i="2"/>
  <c r="E863" i="2"/>
  <c r="B864" i="2"/>
  <c r="C864" i="2"/>
  <c r="D864" i="2"/>
  <c r="E864" i="2"/>
  <c r="B865" i="2"/>
  <c r="C865" i="2"/>
  <c r="D865" i="2"/>
  <c r="E865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39" i="2"/>
  <c r="C839" i="2"/>
  <c r="D839" i="2"/>
  <c r="E839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18" i="2"/>
  <c r="D818" i="2"/>
  <c r="C818" i="2"/>
  <c r="B818" i="2"/>
  <c r="E817" i="2"/>
  <c r="D817" i="2"/>
  <c r="C817" i="2"/>
  <c r="B817" i="2"/>
  <c r="E816" i="2"/>
  <c r="D816" i="2"/>
  <c r="C816" i="2"/>
  <c r="B816" i="2"/>
  <c r="B815" i="2"/>
  <c r="C815" i="2"/>
  <c r="D815" i="2"/>
  <c r="E815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B772" i="2"/>
  <c r="B773" i="2"/>
  <c r="B774" i="2"/>
  <c r="C772" i="2"/>
  <c r="C773" i="2"/>
  <c r="C774" i="2"/>
  <c r="D772" i="2"/>
  <c r="D773" i="2"/>
  <c r="D774" i="2"/>
  <c r="E772" i="2"/>
  <c r="E773" i="2"/>
  <c r="E774" i="2"/>
  <c r="B769" i="2"/>
  <c r="B770" i="2"/>
  <c r="B771" i="2"/>
  <c r="C769" i="2"/>
  <c r="C770" i="2"/>
  <c r="C771" i="2"/>
  <c r="D769" i="2"/>
  <c r="D770" i="2"/>
  <c r="D771" i="2"/>
  <c r="E769" i="2"/>
  <c r="E770" i="2"/>
  <c r="E771" i="2"/>
  <c r="B768" i="2"/>
  <c r="C768" i="2"/>
  <c r="D768" i="2"/>
  <c r="E768" i="2"/>
  <c r="B767" i="2"/>
  <c r="C767" i="2"/>
  <c r="D767" i="2"/>
  <c r="E767" i="2"/>
  <c r="B766" i="2"/>
  <c r="C766" i="2"/>
  <c r="D766" i="2"/>
  <c r="E766" i="2"/>
  <c r="E765" i="2"/>
  <c r="D765" i="2"/>
  <c r="C765" i="2"/>
  <c r="B765" i="2"/>
  <c r="E764" i="2"/>
  <c r="D764" i="2"/>
  <c r="C764" i="2"/>
  <c r="B763" i="2"/>
  <c r="C763" i="2"/>
  <c r="D763" i="2"/>
  <c r="E763" i="2"/>
  <c r="B762" i="2"/>
  <c r="C762" i="2"/>
  <c r="D762" i="2"/>
  <c r="E762" i="2"/>
  <c r="B761" i="2"/>
  <c r="C761" i="2"/>
  <c r="D761" i="2"/>
  <c r="E761" i="2"/>
  <c r="B760" i="2"/>
  <c r="C760" i="2"/>
  <c r="D760" i="2"/>
  <c r="E760" i="2"/>
  <c r="B757" i="2"/>
  <c r="B758" i="2"/>
  <c r="B759" i="2"/>
  <c r="C757" i="2"/>
  <c r="C758" i="2"/>
  <c r="C759" i="2"/>
  <c r="D757" i="2"/>
  <c r="D758" i="2"/>
  <c r="D759" i="2"/>
  <c r="E757" i="2"/>
  <c r="E758" i="2"/>
  <c r="E759" i="2"/>
  <c r="B752" i="2"/>
  <c r="B753" i="2"/>
  <c r="B754" i="2"/>
  <c r="B755" i="2"/>
  <c r="B756" i="2"/>
  <c r="C752" i="2"/>
  <c r="C753" i="2"/>
  <c r="C754" i="2"/>
  <c r="C755" i="2"/>
  <c r="C756" i="2"/>
  <c r="D752" i="2"/>
  <c r="D753" i="2"/>
  <c r="D754" i="2"/>
  <c r="D755" i="2"/>
  <c r="D756" i="2"/>
  <c r="E752" i="2"/>
  <c r="E753" i="2"/>
  <c r="E754" i="2"/>
  <c r="E755" i="2"/>
  <c r="E756" i="2"/>
  <c r="B747" i="2"/>
  <c r="B748" i="2"/>
  <c r="B749" i="2"/>
  <c r="B750" i="2"/>
  <c r="B751" i="2"/>
  <c r="C747" i="2"/>
  <c r="C748" i="2"/>
  <c r="C749" i="2"/>
  <c r="C750" i="2"/>
  <c r="C751" i="2"/>
  <c r="D747" i="2"/>
  <c r="D748" i="2"/>
  <c r="D749" i="2"/>
  <c r="D750" i="2"/>
  <c r="D751" i="2"/>
  <c r="E747" i="2"/>
  <c r="E748" i="2"/>
  <c r="E749" i="2"/>
  <c r="E750" i="2"/>
  <c r="E751" i="2"/>
  <c r="E746" i="2"/>
  <c r="D746" i="2"/>
  <c r="C746" i="2"/>
  <c r="B746" i="2"/>
  <c r="E745" i="2"/>
  <c r="D745" i="2"/>
  <c r="C745" i="2"/>
  <c r="B745" i="2"/>
  <c r="B744" i="2"/>
  <c r="C744" i="2"/>
  <c r="D744" i="2"/>
  <c r="E744" i="2"/>
  <c r="B743" i="2"/>
  <c r="C743" i="2"/>
  <c r="D743" i="2"/>
  <c r="E743" i="2"/>
  <c r="B742" i="2"/>
  <c r="C742" i="2"/>
  <c r="D742" i="2"/>
  <c r="E742" i="2"/>
  <c r="B740" i="2"/>
  <c r="B741" i="2"/>
  <c r="C740" i="2"/>
  <c r="C741" i="2"/>
  <c r="D740" i="2"/>
  <c r="D741" i="2"/>
  <c r="E740" i="2"/>
  <c r="E741" i="2"/>
  <c r="E739" i="2"/>
  <c r="D739" i="2"/>
  <c r="C739" i="2"/>
  <c r="B739" i="2"/>
  <c r="B738" i="2"/>
  <c r="C738" i="2"/>
  <c r="D738" i="2"/>
  <c r="E738" i="2"/>
  <c r="B737" i="2"/>
  <c r="C737" i="2"/>
  <c r="D737" i="2"/>
  <c r="E737" i="2"/>
  <c r="E736" i="2"/>
  <c r="D736" i="2"/>
  <c r="C736" i="2"/>
  <c r="B736" i="2"/>
  <c r="B735" i="2"/>
  <c r="C735" i="2"/>
  <c r="D735" i="2"/>
  <c r="E735" i="2"/>
  <c r="B734" i="2"/>
  <c r="C734" i="2"/>
  <c r="D734" i="2"/>
  <c r="E734" i="2"/>
  <c r="E733" i="2"/>
  <c r="D733" i="2"/>
  <c r="C733" i="2"/>
  <c r="B733" i="2"/>
  <c r="B731" i="2"/>
  <c r="B732" i="2"/>
  <c r="C731" i="2"/>
  <c r="C732" i="2"/>
  <c r="D731" i="2"/>
  <c r="D732" i="2"/>
  <c r="E731" i="2"/>
  <c r="E732" i="2"/>
  <c r="B730" i="2"/>
  <c r="C730" i="2"/>
  <c r="D730" i="2"/>
  <c r="E730" i="2"/>
  <c r="B729" i="2"/>
  <c r="C729" i="2"/>
  <c r="D729" i="2"/>
  <c r="E729" i="2"/>
  <c r="B728" i="2"/>
  <c r="C728" i="2"/>
  <c r="D728" i="2"/>
  <c r="E728" i="2"/>
  <c r="B727" i="2"/>
  <c r="C727" i="2"/>
  <c r="D727" i="2"/>
  <c r="E727" i="2"/>
  <c r="B726" i="2"/>
  <c r="C726" i="2"/>
  <c r="D726" i="2"/>
  <c r="E726" i="2"/>
  <c r="B725" i="2"/>
  <c r="C725" i="2"/>
  <c r="D725" i="2"/>
  <c r="E725" i="2"/>
  <c r="B724" i="2"/>
  <c r="C724" i="2"/>
  <c r="D724" i="2"/>
  <c r="E724" i="2"/>
  <c r="B723" i="2"/>
  <c r="C723" i="2"/>
  <c r="D723" i="2"/>
  <c r="E723" i="2"/>
  <c r="B722" i="2"/>
  <c r="C722" i="2"/>
  <c r="D722" i="2"/>
  <c r="E722" i="2"/>
  <c r="B721" i="2"/>
  <c r="C721" i="2"/>
  <c r="D721" i="2"/>
  <c r="E721" i="2"/>
  <c r="B720" i="2"/>
  <c r="C720" i="2"/>
  <c r="D720" i="2"/>
  <c r="E720" i="2"/>
  <c r="B719" i="2"/>
  <c r="C719" i="2"/>
  <c r="D719" i="2"/>
  <c r="E719" i="2"/>
  <c r="B718" i="2"/>
  <c r="C718" i="2"/>
  <c r="D718" i="2"/>
  <c r="E718" i="2"/>
  <c r="B717" i="2"/>
  <c r="C717" i="2"/>
  <c r="D717" i="2"/>
  <c r="E717" i="2"/>
  <c r="B716" i="2"/>
  <c r="C716" i="2"/>
  <c r="D716" i="2"/>
  <c r="E716" i="2"/>
  <c r="E715" i="2"/>
  <c r="D715" i="2"/>
  <c r="C715" i="2"/>
  <c r="B715" i="2"/>
  <c r="E714" i="2"/>
  <c r="D714" i="2"/>
  <c r="C714" i="2"/>
  <c r="B714" i="2"/>
  <c r="E713" i="2"/>
  <c r="D713" i="2"/>
  <c r="C713" i="2"/>
  <c r="B713" i="2"/>
  <c r="E712" i="2"/>
  <c r="D712" i="2"/>
  <c r="C712" i="2"/>
  <c r="B712" i="2"/>
  <c r="E711" i="2"/>
  <c r="D711" i="2"/>
  <c r="C711" i="2"/>
  <c r="B711" i="2"/>
  <c r="E710" i="2"/>
  <c r="D710" i="2"/>
  <c r="C710" i="2"/>
  <c r="B710" i="2"/>
  <c r="E709" i="2"/>
  <c r="D709" i="2"/>
  <c r="C709" i="2"/>
  <c r="B709" i="2"/>
  <c r="E708" i="2"/>
  <c r="D708" i="2"/>
  <c r="C708" i="2"/>
  <c r="B708" i="2"/>
  <c r="E707" i="2"/>
  <c r="D707" i="2"/>
  <c r="C707" i="2"/>
  <c r="B707" i="2"/>
  <c r="B700" i="2"/>
  <c r="B701" i="2"/>
  <c r="B702" i="2"/>
  <c r="B703" i="2"/>
  <c r="B704" i="2"/>
  <c r="B705" i="2"/>
  <c r="B706" i="2"/>
  <c r="C700" i="2"/>
  <c r="C701" i="2"/>
  <c r="C702" i="2"/>
  <c r="C703" i="2"/>
  <c r="C704" i="2"/>
  <c r="C705" i="2"/>
  <c r="C706" i="2"/>
  <c r="D700" i="2"/>
  <c r="D701" i="2"/>
  <c r="D702" i="2"/>
  <c r="D703" i="2"/>
  <c r="D704" i="2"/>
  <c r="D705" i="2"/>
  <c r="D706" i="2"/>
  <c r="E700" i="2"/>
  <c r="E701" i="2"/>
  <c r="E702" i="2"/>
  <c r="E703" i="2"/>
  <c r="E704" i="2"/>
  <c r="E705" i="2"/>
  <c r="E706" i="2"/>
  <c r="B699" i="2"/>
  <c r="C699" i="2"/>
  <c r="D699" i="2"/>
  <c r="E699" i="2"/>
  <c r="B698" i="2"/>
  <c r="C698" i="2"/>
  <c r="D698" i="2"/>
  <c r="E698" i="2"/>
  <c r="E695" i="2"/>
  <c r="D695" i="2"/>
  <c r="C695" i="2"/>
  <c r="B695" i="2"/>
  <c r="E696" i="2"/>
  <c r="D696" i="2"/>
  <c r="C696" i="2"/>
  <c r="B696" i="2"/>
  <c r="B697" i="2"/>
  <c r="C697" i="2"/>
  <c r="D697" i="2"/>
  <c r="E697" i="2"/>
  <c r="B694" i="2"/>
  <c r="C694" i="2"/>
  <c r="D694" i="2"/>
  <c r="E694" i="2"/>
  <c r="B693" i="2"/>
  <c r="C693" i="2"/>
  <c r="D693" i="2"/>
  <c r="E693" i="2"/>
  <c r="E692" i="2"/>
  <c r="D692" i="2"/>
  <c r="C692" i="2"/>
  <c r="B692" i="2"/>
  <c r="B690" i="2"/>
  <c r="B691" i="2"/>
  <c r="C690" i="2"/>
  <c r="C691" i="2"/>
  <c r="D690" i="2"/>
  <c r="D691" i="2"/>
  <c r="E690" i="2"/>
  <c r="E691" i="2"/>
  <c r="B689" i="2"/>
  <c r="C689" i="2"/>
  <c r="D689" i="2"/>
  <c r="E689" i="2"/>
  <c r="B688" i="2"/>
  <c r="C688" i="2"/>
  <c r="D688" i="2"/>
  <c r="E688" i="2"/>
  <c r="B687" i="2"/>
  <c r="C687" i="2"/>
  <c r="D687" i="2"/>
  <c r="E687" i="2"/>
  <c r="B685" i="2"/>
  <c r="B686" i="2"/>
  <c r="C685" i="2"/>
  <c r="C686" i="2"/>
  <c r="D685" i="2"/>
  <c r="D686" i="2"/>
  <c r="E685" i="2"/>
  <c r="E686" i="2"/>
  <c r="F685" i="2"/>
  <c r="F686" i="2"/>
  <c r="G685" i="2"/>
  <c r="G686" i="2"/>
  <c r="B684" i="2"/>
  <c r="C684" i="2"/>
  <c r="D684" i="2"/>
  <c r="E684" i="2"/>
  <c r="F684" i="2"/>
  <c r="G684" i="2"/>
  <c r="B683" i="2"/>
  <c r="C683" i="2"/>
  <c r="D683" i="2"/>
  <c r="E683" i="2"/>
  <c r="F683" i="2"/>
  <c r="G683" i="2"/>
  <c r="B681" i="2"/>
  <c r="B682" i="2"/>
  <c r="C681" i="2"/>
  <c r="C682" i="2"/>
  <c r="D681" i="2"/>
  <c r="D682" i="2"/>
  <c r="E681" i="2"/>
  <c r="E682" i="2"/>
  <c r="F681" i="2"/>
  <c r="F682" i="2"/>
  <c r="G681" i="2"/>
  <c r="G682" i="2"/>
  <c r="B675" i="2"/>
  <c r="B676" i="2"/>
  <c r="B677" i="2"/>
  <c r="B678" i="2"/>
  <c r="B679" i="2"/>
  <c r="B680" i="2"/>
  <c r="C675" i="2"/>
  <c r="C676" i="2"/>
  <c r="C677" i="2"/>
  <c r="C678" i="2"/>
  <c r="C679" i="2"/>
  <c r="C680" i="2"/>
  <c r="D675" i="2"/>
  <c r="D676" i="2"/>
  <c r="D677" i="2"/>
  <c r="D678" i="2"/>
  <c r="D679" i="2"/>
  <c r="D680" i="2"/>
  <c r="E675" i="2"/>
  <c r="E676" i="2"/>
  <c r="E677" i="2"/>
  <c r="E678" i="2"/>
  <c r="E679" i="2"/>
  <c r="E680" i="2"/>
  <c r="F675" i="2"/>
  <c r="F676" i="2"/>
  <c r="F677" i="2"/>
  <c r="F678" i="2"/>
  <c r="F679" i="2"/>
  <c r="F680" i="2"/>
  <c r="G675" i="2"/>
  <c r="G676" i="2"/>
  <c r="G677" i="2"/>
  <c r="G678" i="2"/>
  <c r="G679" i="2"/>
  <c r="G680" i="2"/>
  <c r="B665" i="2"/>
  <c r="B666" i="2"/>
  <c r="B667" i="2"/>
  <c r="B668" i="2"/>
  <c r="B669" i="2"/>
  <c r="B670" i="2"/>
  <c r="B671" i="2"/>
  <c r="B672" i="2"/>
  <c r="B673" i="2"/>
  <c r="B674" i="2"/>
  <c r="C665" i="2"/>
  <c r="C666" i="2"/>
  <c r="C667" i="2"/>
  <c r="C668" i="2"/>
  <c r="C669" i="2"/>
  <c r="C670" i="2"/>
  <c r="C671" i="2"/>
  <c r="C672" i="2"/>
  <c r="C673" i="2"/>
  <c r="C674" i="2"/>
  <c r="D665" i="2"/>
  <c r="D666" i="2"/>
  <c r="D667" i="2"/>
  <c r="D668" i="2"/>
  <c r="D669" i="2"/>
  <c r="D670" i="2"/>
  <c r="D671" i="2"/>
  <c r="D672" i="2"/>
  <c r="D673" i="2"/>
  <c r="D674" i="2"/>
  <c r="E665" i="2"/>
  <c r="E666" i="2"/>
  <c r="E667" i="2"/>
  <c r="E668" i="2"/>
  <c r="E669" i="2"/>
  <c r="E670" i="2"/>
  <c r="E671" i="2"/>
  <c r="E672" i="2"/>
  <c r="E673" i="2"/>
  <c r="E674" i="2"/>
  <c r="F665" i="2"/>
  <c r="F666" i="2"/>
  <c r="F667" i="2"/>
  <c r="F668" i="2"/>
  <c r="F669" i="2"/>
  <c r="F670" i="2"/>
  <c r="F671" i="2"/>
  <c r="F672" i="2"/>
  <c r="F673" i="2"/>
  <c r="F674" i="2"/>
  <c r="G665" i="2"/>
  <c r="G666" i="2"/>
  <c r="G667" i="2"/>
  <c r="G668" i="2"/>
  <c r="G669" i="2"/>
  <c r="G670" i="2"/>
  <c r="G671" i="2"/>
  <c r="G672" i="2"/>
  <c r="G673" i="2"/>
  <c r="G674" i="2"/>
  <c r="B664" i="2"/>
  <c r="C664" i="2"/>
  <c r="D664" i="2"/>
  <c r="E664" i="2"/>
  <c r="F664" i="2"/>
  <c r="G664" i="2"/>
  <c r="B663" i="2"/>
  <c r="C663" i="2"/>
  <c r="D663" i="2"/>
  <c r="E663" i="2"/>
  <c r="F663" i="2"/>
  <c r="G663" i="2"/>
  <c r="B655" i="2"/>
  <c r="B656" i="2"/>
  <c r="B657" i="2"/>
  <c r="B658" i="2"/>
  <c r="B659" i="2"/>
  <c r="B660" i="2"/>
  <c r="B661" i="2"/>
  <c r="B662" i="2"/>
  <c r="C655" i="2"/>
  <c r="C656" i="2"/>
  <c r="C657" i="2"/>
  <c r="C658" i="2"/>
  <c r="C659" i="2"/>
  <c r="C660" i="2"/>
  <c r="C661" i="2"/>
  <c r="C662" i="2"/>
  <c r="D655" i="2"/>
  <c r="D656" i="2"/>
  <c r="D657" i="2"/>
  <c r="D658" i="2"/>
  <c r="D659" i="2"/>
  <c r="D660" i="2"/>
  <c r="D661" i="2"/>
  <c r="D662" i="2"/>
  <c r="E655" i="2"/>
  <c r="E656" i="2"/>
  <c r="E657" i="2"/>
  <c r="E658" i="2"/>
  <c r="E659" i="2"/>
  <c r="E660" i="2"/>
  <c r="E661" i="2"/>
  <c r="E662" i="2"/>
  <c r="F655" i="2"/>
  <c r="F656" i="2"/>
  <c r="F657" i="2"/>
  <c r="F658" i="2"/>
  <c r="F659" i="2"/>
  <c r="F660" i="2"/>
  <c r="F661" i="2"/>
  <c r="F662" i="2"/>
  <c r="G655" i="2"/>
  <c r="G656" i="2"/>
  <c r="G657" i="2"/>
  <c r="G658" i="2"/>
  <c r="G659" i="2"/>
  <c r="G660" i="2"/>
  <c r="G661" i="2"/>
  <c r="G662" i="2"/>
  <c r="B647" i="2"/>
  <c r="B648" i="2"/>
  <c r="B649" i="2"/>
  <c r="B650" i="2"/>
  <c r="B651" i="2"/>
  <c r="B652" i="2"/>
  <c r="B653" i="2"/>
  <c r="B654" i="2"/>
  <c r="C647" i="2"/>
  <c r="C648" i="2"/>
  <c r="C649" i="2"/>
  <c r="C650" i="2"/>
  <c r="C651" i="2"/>
  <c r="C652" i="2"/>
  <c r="C653" i="2"/>
  <c r="C654" i="2"/>
  <c r="D647" i="2"/>
  <c r="D648" i="2"/>
  <c r="D649" i="2"/>
  <c r="D650" i="2"/>
  <c r="D651" i="2"/>
  <c r="D652" i="2"/>
  <c r="D653" i="2"/>
  <c r="D654" i="2"/>
  <c r="E647" i="2"/>
  <c r="E648" i="2"/>
  <c r="E649" i="2"/>
  <c r="E650" i="2"/>
  <c r="E651" i="2"/>
  <c r="E652" i="2"/>
  <c r="E653" i="2"/>
  <c r="E654" i="2"/>
  <c r="F647" i="2"/>
  <c r="F648" i="2"/>
  <c r="F649" i="2"/>
  <c r="F650" i="2"/>
  <c r="F651" i="2"/>
  <c r="F652" i="2"/>
  <c r="F653" i="2"/>
  <c r="F654" i="2"/>
  <c r="G647" i="2"/>
  <c r="G648" i="2"/>
  <c r="G649" i="2"/>
  <c r="G650" i="2"/>
  <c r="G651" i="2"/>
  <c r="G652" i="2"/>
  <c r="G653" i="2"/>
  <c r="G654" i="2"/>
  <c r="B639" i="2"/>
  <c r="B640" i="2"/>
  <c r="B641" i="2"/>
  <c r="B642" i="2"/>
  <c r="B643" i="2"/>
  <c r="B644" i="2"/>
  <c r="B645" i="2"/>
  <c r="B646" i="2"/>
  <c r="C639" i="2"/>
  <c r="C640" i="2"/>
  <c r="C641" i="2"/>
  <c r="C642" i="2"/>
  <c r="C643" i="2"/>
  <c r="C644" i="2"/>
  <c r="C645" i="2"/>
  <c r="C646" i="2"/>
  <c r="D639" i="2"/>
  <c r="D640" i="2"/>
  <c r="D641" i="2"/>
  <c r="D642" i="2"/>
  <c r="D643" i="2"/>
  <c r="D644" i="2"/>
  <c r="D645" i="2"/>
  <c r="D646" i="2"/>
  <c r="E639" i="2"/>
  <c r="E640" i="2"/>
  <c r="E641" i="2"/>
  <c r="E642" i="2"/>
  <c r="E643" i="2"/>
  <c r="E644" i="2"/>
  <c r="E645" i="2"/>
  <c r="E646" i="2"/>
  <c r="F639" i="2"/>
  <c r="F640" i="2"/>
  <c r="F641" i="2"/>
  <c r="F642" i="2"/>
  <c r="F643" i="2"/>
  <c r="F644" i="2"/>
  <c r="F645" i="2"/>
  <c r="F646" i="2"/>
  <c r="G639" i="2"/>
  <c r="G640" i="2"/>
  <c r="G641" i="2"/>
  <c r="G642" i="2"/>
  <c r="G643" i="2"/>
  <c r="G644" i="2"/>
  <c r="G645" i="2"/>
  <c r="G64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B625" i="2"/>
  <c r="B626" i="2"/>
  <c r="C625" i="2"/>
  <c r="C626" i="2"/>
  <c r="D625" i="2"/>
  <c r="D626" i="2"/>
  <c r="E625" i="2"/>
  <c r="E626" i="2"/>
  <c r="F625" i="2"/>
  <c r="F626" i="2"/>
  <c r="G625" i="2"/>
  <c r="G626" i="2"/>
  <c r="B623" i="2"/>
  <c r="B624" i="2"/>
  <c r="C623" i="2"/>
  <c r="C624" i="2"/>
  <c r="D623" i="2"/>
  <c r="D624" i="2"/>
  <c r="E623" i="2"/>
  <c r="E624" i="2"/>
  <c r="F623" i="2"/>
  <c r="F624" i="2"/>
  <c r="G623" i="2"/>
  <c r="G624" i="2"/>
  <c r="B622" i="2"/>
  <c r="C622" i="2"/>
  <c r="D622" i="2"/>
  <c r="E622" i="2"/>
  <c r="F622" i="2"/>
  <c r="G622" i="2"/>
  <c r="B621" i="2"/>
  <c r="C621" i="2"/>
  <c r="D621" i="2"/>
  <c r="E621" i="2"/>
  <c r="F621" i="2"/>
  <c r="G621" i="2"/>
  <c r="B620" i="2"/>
  <c r="C620" i="2"/>
  <c r="D620" i="2"/>
  <c r="E620" i="2"/>
  <c r="F620" i="2"/>
  <c r="G620" i="2"/>
  <c r="B619" i="2"/>
  <c r="C619" i="2"/>
  <c r="D619" i="2"/>
  <c r="E619" i="2"/>
  <c r="F619" i="2"/>
  <c r="G619" i="2"/>
  <c r="B618" i="2"/>
  <c r="C618" i="2"/>
  <c r="D618" i="2"/>
  <c r="E618" i="2"/>
  <c r="F618" i="2"/>
  <c r="G618" i="2"/>
  <c r="B612" i="2"/>
  <c r="B613" i="2"/>
  <c r="B614" i="2"/>
  <c r="B615" i="2"/>
  <c r="B616" i="2"/>
  <c r="B617" i="2"/>
  <c r="C612" i="2"/>
  <c r="C613" i="2"/>
  <c r="C614" i="2"/>
  <c r="C615" i="2"/>
  <c r="C616" i="2"/>
  <c r="C617" i="2"/>
  <c r="D612" i="2"/>
  <c r="D613" i="2"/>
  <c r="D614" i="2"/>
  <c r="D615" i="2"/>
  <c r="D616" i="2"/>
  <c r="D617" i="2"/>
  <c r="E612" i="2"/>
  <c r="E613" i="2"/>
  <c r="E614" i="2"/>
  <c r="E615" i="2"/>
  <c r="E616" i="2"/>
  <c r="E617" i="2"/>
  <c r="F612" i="2"/>
  <c r="F613" i="2"/>
  <c r="F614" i="2"/>
  <c r="F615" i="2"/>
  <c r="F616" i="2"/>
  <c r="F617" i="2"/>
  <c r="G612" i="2"/>
  <c r="G613" i="2"/>
  <c r="G614" i="2"/>
  <c r="G615" i="2"/>
  <c r="G616" i="2"/>
  <c r="G617" i="2"/>
  <c r="B606" i="2"/>
  <c r="B607" i="2"/>
  <c r="B608" i="2"/>
  <c r="B609" i="2"/>
  <c r="B610" i="2"/>
  <c r="B611" i="2"/>
  <c r="C606" i="2"/>
  <c r="C607" i="2"/>
  <c r="C608" i="2"/>
  <c r="C609" i="2"/>
  <c r="C610" i="2"/>
  <c r="C611" i="2"/>
  <c r="D606" i="2"/>
  <c r="D607" i="2"/>
  <c r="D608" i="2"/>
  <c r="D609" i="2"/>
  <c r="D610" i="2"/>
  <c r="D611" i="2"/>
  <c r="E606" i="2"/>
  <c r="E607" i="2"/>
  <c r="E608" i="2"/>
  <c r="E609" i="2"/>
  <c r="E610" i="2"/>
  <c r="E611" i="2"/>
  <c r="F606" i="2"/>
  <c r="F607" i="2"/>
  <c r="F608" i="2"/>
  <c r="F609" i="2"/>
  <c r="F610" i="2"/>
  <c r="F611" i="2"/>
  <c r="G606" i="2"/>
  <c r="G607" i="2"/>
  <c r="G608" i="2"/>
  <c r="G609" i="2"/>
  <c r="G610" i="2"/>
  <c r="G611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466" i="2"/>
  <c r="F466" i="2"/>
  <c r="E466" i="2"/>
  <c r="D466" i="2"/>
  <c r="C466" i="2"/>
  <c r="B466" i="2"/>
  <c r="B581" i="2"/>
  <c r="C581" i="2"/>
  <c r="D581" i="2"/>
  <c r="E581" i="2"/>
  <c r="F581" i="2"/>
  <c r="G581" i="2"/>
  <c r="B580" i="2"/>
  <c r="C580" i="2"/>
  <c r="D580" i="2"/>
  <c r="E580" i="2"/>
  <c r="F580" i="2"/>
  <c r="G580" i="2"/>
  <c r="B579" i="2"/>
  <c r="C579" i="2"/>
  <c r="D579" i="2"/>
  <c r="E579" i="2"/>
  <c r="F579" i="2"/>
  <c r="G579" i="2"/>
  <c r="B578" i="2"/>
  <c r="C578" i="2"/>
  <c r="D578" i="2"/>
  <c r="E578" i="2"/>
  <c r="F578" i="2"/>
  <c r="G578" i="2"/>
  <c r="B516" i="2"/>
  <c r="C516" i="2"/>
  <c r="D516" i="2"/>
  <c r="E516" i="2"/>
  <c r="F516" i="2"/>
  <c r="G516" i="2"/>
  <c r="E565" i="2"/>
  <c r="B577" i="2"/>
  <c r="C577" i="2"/>
  <c r="D577" i="2"/>
  <c r="E577" i="2"/>
  <c r="F577" i="2"/>
  <c r="G577" i="2"/>
  <c r="B576" i="2"/>
  <c r="C576" i="2"/>
  <c r="D576" i="2"/>
  <c r="E576" i="2"/>
  <c r="F576" i="2"/>
  <c r="G576" i="2"/>
  <c r="B575" i="2"/>
  <c r="C575" i="2"/>
  <c r="D575" i="2"/>
  <c r="E575" i="2"/>
  <c r="F575" i="2"/>
  <c r="G575" i="2"/>
  <c r="B574" i="2"/>
  <c r="C574" i="2"/>
  <c r="D574" i="2"/>
  <c r="E574" i="2"/>
  <c r="F574" i="2"/>
  <c r="G574" i="2"/>
  <c r="B573" i="2"/>
  <c r="C573" i="2"/>
  <c r="D573" i="2"/>
  <c r="E573" i="2"/>
  <c r="F573" i="2"/>
  <c r="G573" i="2"/>
  <c r="B572" i="2"/>
  <c r="C572" i="2"/>
  <c r="D572" i="2"/>
  <c r="E572" i="2"/>
  <c r="F572" i="2"/>
  <c r="G572" i="2"/>
  <c r="B571" i="2"/>
  <c r="C571" i="2"/>
  <c r="D571" i="2"/>
  <c r="E571" i="2"/>
  <c r="B570" i="2"/>
  <c r="C570" i="2"/>
  <c r="D570" i="2"/>
  <c r="E570" i="2"/>
  <c r="B569" i="2"/>
  <c r="C569" i="2"/>
  <c r="D569" i="2"/>
  <c r="E569" i="2"/>
  <c r="B559" i="2"/>
  <c r="B560" i="2"/>
  <c r="B561" i="2"/>
  <c r="B562" i="2"/>
  <c r="B563" i="2"/>
  <c r="B564" i="2"/>
  <c r="B565" i="2"/>
  <c r="B566" i="2"/>
  <c r="B567" i="2"/>
  <c r="B568" i="2"/>
  <c r="C559" i="2"/>
  <c r="C560" i="2"/>
  <c r="C561" i="2"/>
  <c r="C562" i="2"/>
  <c r="C563" i="2"/>
  <c r="C564" i="2"/>
  <c r="C565" i="2"/>
  <c r="C566" i="2"/>
  <c r="C567" i="2"/>
  <c r="C568" i="2"/>
  <c r="D559" i="2"/>
  <c r="D560" i="2"/>
  <c r="D561" i="2"/>
  <c r="D562" i="2"/>
  <c r="D563" i="2"/>
  <c r="D564" i="2"/>
  <c r="D565" i="2"/>
  <c r="D566" i="2"/>
  <c r="D567" i="2"/>
  <c r="D568" i="2"/>
  <c r="E559" i="2"/>
  <c r="E560" i="2"/>
  <c r="E561" i="2"/>
  <c r="E562" i="2"/>
  <c r="E563" i="2"/>
  <c r="E564" i="2"/>
  <c r="E566" i="2"/>
  <c r="E567" i="2"/>
  <c r="E568" i="2"/>
  <c r="F559" i="2"/>
  <c r="F560" i="2"/>
  <c r="F561" i="2"/>
  <c r="F562" i="2"/>
  <c r="F563" i="2"/>
  <c r="F564" i="2"/>
  <c r="F565" i="2"/>
  <c r="F566" i="2"/>
  <c r="F567" i="2"/>
  <c r="F568" i="2"/>
  <c r="G559" i="2"/>
  <c r="G560" i="2"/>
  <c r="G561" i="2"/>
  <c r="G562" i="2"/>
  <c r="G563" i="2"/>
  <c r="G564" i="2"/>
  <c r="G565" i="2"/>
  <c r="G566" i="2"/>
  <c r="G567" i="2"/>
  <c r="G568" i="2"/>
  <c r="B546" i="2"/>
  <c r="C546" i="2"/>
  <c r="D546" i="2"/>
  <c r="E546" i="2"/>
  <c r="F546" i="2"/>
  <c r="G546" i="2"/>
  <c r="B544" i="2"/>
  <c r="C544" i="2"/>
  <c r="D544" i="2"/>
  <c r="E544" i="2"/>
  <c r="F544" i="2"/>
  <c r="G544" i="2"/>
  <c r="B542" i="2"/>
  <c r="C542" i="2"/>
  <c r="D542" i="2"/>
  <c r="E542" i="2"/>
  <c r="F542" i="2"/>
  <c r="G542" i="2"/>
  <c r="B540" i="2"/>
  <c r="C540" i="2"/>
  <c r="D540" i="2"/>
  <c r="E540" i="2"/>
  <c r="F540" i="2"/>
  <c r="G540" i="2"/>
  <c r="B538" i="2"/>
  <c r="C538" i="2"/>
  <c r="D538" i="2"/>
  <c r="E538" i="2"/>
  <c r="F538" i="2"/>
  <c r="G538" i="2"/>
  <c r="B536" i="2"/>
  <c r="C536" i="2"/>
  <c r="D536" i="2"/>
  <c r="E536" i="2"/>
  <c r="F536" i="2"/>
  <c r="G536" i="2"/>
  <c r="B534" i="2"/>
  <c r="C534" i="2"/>
  <c r="D534" i="2"/>
  <c r="E534" i="2"/>
  <c r="F534" i="2"/>
  <c r="G534" i="2"/>
  <c r="B532" i="2"/>
  <c r="C532" i="2"/>
  <c r="D532" i="2"/>
  <c r="E532" i="2"/>
  <c r="F532" i="2"/>
  <c r="G532" i="2"/>
  <c r="B558" i="2"/>
  <c r="C558" i="2"/>
  <c r="D558" i="2"/>
  <c r="E558" i="2"/>
  <c r="F558" i="2"/>
  <c r="G558" i="2"/>
  <c r="B557" i="2"/>
  <c r="C557" i="2"/>
  <c r="D557" i="2"/>
  <c r="E557" i="2"/>
  <c r="F557" i="2"/>
  <c r="G557" i="2"/>
  <c r="B556" i="2"/>
  <c r="C556" i="2"/>
  <c r="D556" i="2"/>
  <c r="E556" i="2"/>
  <c r="F556" i="2"/>
  <c r="G556" i="2"/>
  <c r="B555" i="2"/>
  <c r="C555" i="2"/>
  <c r="D555" i="2"/>
  <c r="E555" i="2"/>
  <c r="F555" i="2"/>
  <c r="G555" i="2"/>
  <c r="B554" i="2"/>
  <c r="C554" i="2"/>
  <c r="D554" i="2"/>
  <c r="E554" i="2"/>
  <c r="F554" i="2"/>
  <c r="G554" i="2"/>
  <c r="B553" i="2"/>
  <c r="C553" i="2"/>
  <c r="D553" i="2"/>
  <c r="E553" i="2"/>
  <c r="F553" i="2"/>
  <c r="G553" i="2"/>
  <c r="B552" i="2"/>
  <c r="C552" i="2"/>
  <c r="D552" i="2"/>
  <c r="E552" i="2"/>
  <c r="F552" i="2"/>
  <c r="G552" i="2"/>
  <c r="B551" i="2"/>
  <c r="C551" i="2"/>
  <c r="D551" i="2"/>
  <c r="E551" i="2"/>
  <c r="F551" i="2"/>
  <c r="G551" i="2"/>
  <c r="B550" i="2"/>
  <c r="C550" i="2"/>
  <c r="D550" i="2"/>
  <c r="E550" i="2"/>
  <c r="F550" i="2"/>
  <c r="G550" i="2"/>
  <c r="B549" i="2"/>
  <c r="C549" i="2"/>
  <c r="D549" i="2"/>
  <c r="E549" i="2"/>
  <c r="F549" i="2"/>
  <c r="G549" i="2"/>
  <c r="B548" i="2"/>
  <c r="C548" i="2"/>
  <c r="D548" i="2"/>
  <c r="E548" i="2"/>
  <c r="F548" i="2"/>
  <c r="G548" i="2"/>
  <c r="G547" i="2"/>
  <c r="F547" i="2"/>
  <c r="E547" i="2"/>
  <c r="D547" i="2"/>
  <c r="C547" i="2"/>
  <c r="B547" i="2"/>
  <c r="B545" i="2"/>
  <c r="C545" i="2"/>
  <c r="D545" i="2"/>
  <c r="E545" i="2"/>
  <c r="F545" i="2"/>
  <c r="G545" i="2"/>
  <c r="B543" i="2"/>
  <c r="C543" i="2"/>
  <c r="D543" i="2"/>
  <c r="E543" i="2"/>
  <c r="F543" i="2"/>
  <c r="G543" i="2"/>
  <c r="B541" i="2"/>
  <c r="C541" i="2"/>
  <c r="D541" i="2"/>
  <c r="E541" i="2"/>
  <c r="F541" i="2"/>
  <c r="G541" i="2"/>
  <c r="B539" i="2"/>
  <c r="C539" i="2"/>
  <c r="D539" i="2"/>
  <c r="E539" i="2"/>
  <c r="F539" i="2"/>
  <c r="G539" i="2"/>
  <c r="B537" i="2"/>
  <c r="C537" i="2"/>
  <c r="D537" i="2"/>
  <c r="E537" i="2"/>
  <c r="F537" i="2"/>
  <c r="G537" i="2"/>
  <c r="B535" i="2"/>
  <c r="C535" i="2"/>
  <c r="D535" i="2"/>
  <c r="E535" i="2"/>
  <c r="F535" i="2"/>
  <c r="G535" i="2"/>
  <c r="B533" i="2"/>
  <c r="C533" i="2"/>
  <c r="D533" i="2"/>
  <c r="E533" i="2"/>
  <c r="F533" i="2"/>
  <c r="G533" i="2"/>
  <c r="B531" i="2"/>
  <c r="C531" i="2"/>
  <c r="D531" i="2"/>
  <c r="E531" i="2"/>
  <c r="F531" i="2"/>
  <c r="G531" i="2"/>
  <c r="B530" i="2"/>
  <c r="C530" i="2"/>
  <c r="D530" i="2"/>
  <c r="E530" i="2"/>
  <c r="F530" i="2"/>
  <c r="G530" i="2"/>
  <c r="B529" i="2"/>
  <c r="C529" i="2"/>
  <c r="D529" i="2"/>
  <c r="E529" i="2"/>
  <c r="F529" i="2"/>
  <c r="G529" i="2"/>
  <c r="B528" i="2"/>
  <c r="C528" i="2"/>
  <c r="D528" i="2"/>
  <c r="E528" i="2"/>
  <c r="F528" i="2"/>
  <c r="G528" i="2"/>
  <c r="B527" i="2"/>
  <c r="C527" i="2"/>
  <c r="D527" i="2"/>
  <c r="E527" i="2"/>
  <c r="F527" i="2"/>
  <c r="G527" i="2"/>
  <c r="G526" i="2"/>
  <c r="F526" i="2"/>
  <c r="E526" i="2"/>
  <c r="D526" i="2"/>
  <c r="C526" i="2"/>
  <c r="B526" i="2"/>
  <c r="G525" i="2"/>
  <c r="F525" i="2"/>
  <c r="E525" i="2"/>
  <c r="D525" i="2"/>
  <c r="C525" i="2"/>
  <c r="B525" i="2"/>
  <c r="G524" i="2"/>
  <c r="F524" i="2"/>
  <c r="E524" i="2"/>
  <c r="D524" i="2"/>
  <c r="C524" i="2"/>
  <c r="B524" i="2"/>
  <c r="G523" i="2"/>
  <c r="F523" i="2"/>
  <c r="E523" i="2"/>
  <c r="D523" i="2"/>
  <c r="C523" i="2"/>
  <c r="B523" i="2"/>
  <c r="G522" i="2"/>
  <c r="F522" i="2"/>
  <c r="E522" i="2"/>
  <c r="D522" i="2"/>
  <c r="C522" i="2"/>
  <c r="B522" i="2"/>
  <c r="G521" i="2"/>
  <c r="F521" i="2"/>
  <c r="E521" i="2"/>
  <c r="D521" i="2"/>
  <c r="C521" i="2"/>
  <c r="B521" i="2"/>
  <c r="G520" i="2"/>
  <c r="F520" i="2"/>
  <c r="E520" i="2"/>
  <c r="D520" i="2"/>
  <c r="C520" i="2"/>
  <c r="B520" i="2"/>
  <c r="G519" i="2"/>
  <c r="F519" i="2"/>
  <c r="E519" i="2"/>
  <c r="D519" i="2"/>
  <c r="C519" i="2"/>
  <c r="B519" i="2"/>
  <c r="G518" i="2"/>
  <c r="F518" i="2"/>
  <c r="E518" i="2"/>
  <c r="D518" i="2"/>
  <c r="C518" i="2"/>
  <c r="B518" i="2"/>
  <c r="G517" i="2"/>
  <c r="F517" i="2"/>
  <c r="E517" i="2"/>
  <c r="D517" i="2"/>
  <c r="C517" i="2"/>
  <c r="B517" i="2"/>
  <c r="B515" i="2"/>
  <c r="C515" i="2"/>
  <c r="D515" i="2"/>
  <c r="E515" i="2"/>
  <c r="F515" i="2"/>
  <c r="G515" i="2"/>
  <c r="B514" i="2"/>
  <c r="C514" i="2"/>
  <c r="D514" i="2"/>
  <c r="E514" i="2"/>
  <c r="F514" i="2"/>
  <c r="G514" i="2"/>
  <c r="B513" i="2"/>
  <c r="C513" i="2"/>
  <c r="D513" i="2"/>
  <c r="E513" i="2"/>
  <c r="F513" i="2"/>
  <c r="G513" i="2"/>
  <c r="B512" i="2"/>
  <c r="C512" i="2"/>
  <c r="D512" i="2"/>
  <c r="E512" i="2"/>
  <c r="F512" i="2"/>
  <c r="G512" i="2"/>
  <c r="B511" i="2"/>
  <c r="C511" i="2"/>
  <c r="D511" i="2"/>
  <c r="E511" i="2"/>
  <c r="F511" i="2"/>
  <c r="G511" i="2"/>
  <c r="B510" i="2"/>
  <c r="C510" i="2"/>
  <c r="D510" i="2"/>
  <c r="E510" i="2"/>
  <c r="F510" i="2"/>
  <c r="G510" i="2"/>
  <c r="B509" i="2"/>
  <c r="C509" i="2"/>
  <c r="D509" i="2"/>
  <c r="E509" i="2"/>
  <c r="F509" i="2"/>
  <c r="G509" i="2"/>
  <c r="B508" i="2"/>
  <c r="C508" i="2"/>
  <c r="D508" i="2"/>
  <c r="E508" i="2"/>
  <c r="F508" i="2"/>
  <c r="G508" i="2"/>
  <c r="B507" i="2"/>
  <c r="C507" i="2"/>
  <c r="D507" i="2"/>
  <c r="E507" i="2"/>
  <c r="F507" i="2"/>
  <c r="G507" i="2"/>
  <c r="B506" i="2"/>
  <c r="C506" i="2"/>
  <c r="D506" i="2"/>
  <c r="E506" i="2"/>
  <c r="F506" i="2"/>
  <c r="G506" i="2"/>
  <c r="B505" i="2"/>
  <c r="C505" i="2"/>
  <c r="D505" i="2"/>
  <c r="E505" i="2"/>
  <c r="F505" i="2"/>
  <c r="G505" i="2"/>
  <c r="B504" i="2"/>
  <c r="C504" i="2"/>
  <c r="B453" i="2"/>
  <c r="C453" i="2"/>
  <c r="D453" i="2"/>
  <c r="E453" i="2"/>
  <c r="F453" i="2"/>
  <c r="G453" i="2"/>
  <c r="B454" i="2"/>
  <c r="C454" i="2"/>
  <c r="D454" i="2"/>
  <c r="E454" i="2"/>
  <c r="F454" i="2"/>
  <c r="G454" i="2"/>
  <c r="B455" i="2"/>
  <c r="C455" i="2"/>
  <c r="D455" i="2"/>
  <c r="E455" i="2"/>
  <c r="F455" i="2"/>
  <c r="G455" i="2"/>
  <c r="B456" i="2"/>
  <c r="C456" i="2"/>
  <c r="D456" i="2"/>
  <c r="E456" i="2"/>
  <c r="F456" i="2"/>
  <c r="G456" i="2"/>
  <c r="B457" i="2"/>
  <c r="C457" i="2"/>
  <c r="D457" i="2"/>
  <c r="E457" i="2"/>
  <c r="F457" i="2"/>
  <c r="G457" i="2"/>
  <c r="B458" i="2"/>
  <c r="C458" i="2"/>
  <c r="D458" i="2"/>
  <c r="E458" i="2"/>
  <c r="F458" i="2"/>
  <c r="G458" i="2"/>
  <c r="B459" i="2"/>
  <c r="C459" i="2"/>
  <c r="D459" i="2"/>
  <c r="E459" i="2"/>
  <c r="F459" i="2"/>
  <c r="G459" i="2"/>
  <c r="B460" i="2"/>
  <c r="C460" i="2"/>
  <c r="D460" i="2"/>
  <c r="E460" i="2"/>
  <c r="F460" i="2"/>
  <c r="G460" i="2"/>
  <c r="B461" i="2"/>
  <c r="C461" i="2"/>
  <c r="D461" i="2"/>
  <c r="E461" i="2"/>
  <c r="F461" i="2"/>
  <c r="G461" i="2"/>
  <c r="B462" i="2"/>
  <c r="C462" i="2"/>
  <c r="D462" i="2"/>
  <c r="E462" i="2"/>
  <c r="F462" i="2"/>
  <c r="G462" i="2"/>
  <c r="B468" i="2"/>
  <c r="C468" i="2"/>
  <c r="D468" i="2"/>
  <c r="E468" i="2"/>
  <c r="F468" i="2"/>
  <c r="G468" i="2"/>
  <c r="B469" i="2"/>
  <c r="C469" i="2"/>
  <c r="D469" i="2"/>
  <c r="E469" i="2"/>
  <c r="F469" i="2"/>
  <c r="G469" i="2"/>
  <c r="B470" i="2"/>
  <c r="C470" i="2"/>
  <c r="D470" i="2"/>
  <c r="E470" i="2"/>
  <c r="F470" i="2"/>
  <c r="G470" i="2"/>
  <c r="B471" i="2"/>
  <c r="C471" i="2"/>
  <c r="D471" i="2"/>
  <c r="E471" i="2"/>
  <c r="F471" i="2"/>
  <c r="G471" i="2"/>
  <c r="B472" i="2"/>
  <c r="C472" i="2"/>
  <c r="D472" i="2"/>
  <c r="E472" i="2"/>
  <c r="F472" i="2"/>
  <c r="G472" i="2"/>
  <c r="B473" i="2"/>
  <c r="C473" i="2"/>
  <c r="D473" i="2"/>
  <c r="E473" i="2"/>
  <c r="F473" i="2"/>
  <c r="G473" i="2"/>
  <c r="B474" i="2"/>
  <c r="C474" i="2"/>
  <c r="D474" i="2"/>
  <c r="E474" i="2"/>
  <c r="F474" i="2"/>
  <c r="G474" i="2"/>
  <c r="B475" i="2"/>
  <c r="C475" i="2"/>
  <c r="D475" i="2"/>
  <c r="E475" i="2"/>
  <c r="F475" i="2"/>
  <c r="G475" i="2"/>
  <c r="B476" i="2"/>
  <c r="C476" i="2"/>
  <c r="D476" i="2"/>
  <c r="E476" i="2"/>
  <c r="F476" i="2"/>
  <c r="G476" i="2"/>
  <c r="B477" i="2"/>
  <c r="C477" i="2"/>
  <c r="D477" i="2"/>
  <c r="E477" i="2"/>
  <c r="F477" i="2"/>
  <c r="G477" i="2"/>
  <c r="B480" i="2"/>
  <c r="C480" i="2"/>
  <c r="D480" i="2"/>
  <c r="E480" i="2"/>
  <c r="F480" i="2"/>
  <c r="G480" i="2"/>
  <c r="B481" i="2"/>
  <c r="C481" i="2"/>
  <c r="D481" i="2"/>
  <c r="E481" i="2"/>
  <c r="F481" i="2"/>
  <c r="G481" i="2"/>
  <c r="B482" i="2"/>
  <c r="C482" i="2"/>
  <c r="D482" i="2"/>
  <c r="E482" i="2"/>
  <c r="F482" i="2"/>
  <c r="G482" i="2"/>
  <c r="B483" i="2"/>
  <c r="C483" i="2"/>
  <c r="D483" i="2"/>
  <c r="E483" i="2"/>
  <c r="F483" i="2"/>
  <c r="G483" i="2"/>
  <c r="B484" i="2"/>
  <c r="C484" i="2"/>
  <c r="D484" i="2"/>
  <c r="E484" i="2"/>
  <c r="F484" i="2"/>
  <c r="G484" i="2"/>
  <c r="B485" i="2"/>
  <c r="C485" i="2"/>
  <c r="D485" i="2"/>
  <c r="E485" i="2"/>
  <c r="F485" i="2"/>
  <c r="G485" i="2"/>
  <c r="B486" i="2"/>
  <c r="C486" i="2"/>
  <c r="D486" i="2"/>
  <c r="E486" i="2"/>
  <c r="F486" i="2"/>
  <c r="G486" i="2"/>
  <c r="B487" i="2"/>
  <c r="C487" i="2"/>
  <c r="D487" i="2"/>
  <c r="E487" i="2"/>
  <c r="F487" i="2"/>
  <c r="G487" i="2"/>
  <c r="B488" i="2"/>
  <c r="C488" i="2"/>
  <c r="D488" i="2"/>
  <c r="E488" i="2"/>
  <c r="F488" i="2"/>
  <c r="G488" i="2"/>
  <c r="B489" i="2"/>
  <c r="C489" i="2"/>
  <c r="D489" i="2"/>
  <c r="E489" i="2"/>
  <c r="F489" i="2"/>
  <c r="G489" i="2"/>
  <c r="B492" i="2"/>
  <c r="C492" i="2"/>
  <c r="D492" i="2"/>
  <c r="E492" i="2"/>
  <c r="F492" i="2"/>
  <c r="G492" i="2"/>
  <c r="B493" i="2"/>
  <c r="C493" i="2"/>
  <c r="D493" i="2"/>
  <c r="E493" i="2"/>
  <c r="F493" i="2"/>
  <c r="G493" i="2"/>
  <c r="B494" i="2"/>
  <c r="C494" i="2"/>
  <c r="D494" i="2"/>
  <c r="E494" i="2"/>
  <c r="F494" i="2"/>
  <c r="G494" i="2"/>
  <c r="B495" i="2"/>
  <c r="C495" i="2"/>
  <c r="D495" i="2"/>
  <c r="E495" i="2"/>
  <c r="F495" i="2"/>
  <c r="G495" i="2"/>
  <c r="B496" i="2"/>
  <c r="C496" i="2"/>
  <c r="D496" i="2"/>
  <c r="E496" i="2"/>
  <c r="F496" i="2"/>
  <c r="G496" i="2"/>
  <c r="D504" i="2"/>
  <c r="E504" i="2"/>
  <c r="G504" i="2"/>
  <c r="B503" i="2"/>
  <c r="C503" i="2"/>
  <c r="D503" i="2"/>
  <c r="E503" i="2"/>
  <c r="F503" i="2"/>
  <c r="G503" i="2"/>
  <c r="B502" i="2"/>
  <c r="C502" i="2"/>
  <c r="D502" i="2"/>
  <c r="E502" i="2"/>
  <c r="F502" i="2"/>
  <c r="G502" i="2"/>
  <c r="B501" i="2"/>
  <c r="C501" i="2"/>
  <c r="D501" i="2"/>
  <c r="E501" i="2"/>
  <c r="F501" i="2"/>
  <c r="G501" i="2"/>
  <c r="G479" i="2"/>
  <c r="F479" i="2"/>
  <c r="E479" i="2"/>
  <c r="D479" i="2"/>
  <c r="C479" i="2"/>
  <c r="B479" i="2"/>
  <c r="B499" i="2"/>
  <c r="C499" i="2"/>
  <c r="D499" i="2"/>
  <c r="E499" i="2"/>
  <c r="F499" i="2"/>
  <c r="G499" i="2"/>
  <c r="B464" i="2"/>
  <c r="C464" i="2"/>
  <c r="D464" i="2"/>
  <c r="E464" i="2"/>
  <c r="F464" i="2"/>
  <c r="G464" i="2"/>
  <c r="G491" i="2"/>
  <c r="F491" i="2"/>
  <c r="E491" i="2"/>
  <c r="D491" i="2"/>
  <c r="C491" i="2"/>
  <c r="B491" i="2"/>
  <c r="B490" i="2"/>
  <c r="C490" i="2"/>
  <c r="D490" i="2"/>
  <c r="E490" i="2"/>
  <c r="F490" i="2"/>
  <c r="G490" i="2"/>
  <c r="B500" i="2"/>
  <c r="C500" i="2"/>
  <c r="D500" i="2"/>
  <c r="E500" i="2"/>
  <c r="F500" i="2"/>
  <c r="G500" i="2"/>
  <c r="B498" i="2"/>
  <c r="C498" i="2"/>
  <c r="D498" i="2"/>
  <c r="E498" i="2"/>
  <c r="F498" i="2"/>
  <c r="G498" i="2"/>
  <c r="B497" i="2"/>
  <c r="C497" i="2"/>
  <c r="D497" i="2"/>
  <c r="E497" i="2"/>
  <c r="F497" i="2"/>
  <c r="G497" i="2"/>
  <c r="B478" i="2"/>
  <c r="C478" i="2"/>
  <c r="D478" i="2"/>
  <c r="E478" i="2"/>
  <c r="F478" i="2"/>
  <c r="G478" i="2"/>
  <c r="B467" i="2"/>
  <c r="C467" i="2"/>
  <c r="D467" i="2"/>
  <c r="E467" i="2"/>
  <c r="F467" i="2"/>
  <c r="G467" i="2"/>
  <c r="B452" i="2"/>
  <c r="C452" i="2"/>
  <c r="D452" i="2"/>
  <c r="E452" i="2"/>
  <c r="F452" i="2"/>
  <c r="G452" i="2"/>
  <c r="B449" i="2"/>
  <c r="C449" i="2"/>
  <c r="D449" i="2"/>
  <c r="E449" i="2"/>
  <c r="F449" i="2"/>
  <c r="G449" i="2"/>
  <c r="G465" i="2"/>
  <c r="F465" i="2"/>
  <c r="E465" i="2"/>
  <c r="D465" i="2"/>
  <c r="C465" i="2"/>
  <c r="B465" i="2"/>
  <c r="G463" i="2"/>
  <c r="F463" i="2"/>
  <c r="E463" i="2"/>
  <c r="D463" i="2"/>
  <c r="C463" i="2"/>
  <c r="B463" i="2"/>
  <c r="G451" i="2"/>
  <c r="F451" i="2"/>
  <c r="E451" i="2"/>
  <c r="D451" i="2"/>
  <c r="C451" i="2"/>
  <c r="B451" i="2"/>
  <c r="G450" i="2"/>
  <c r="F450" i="2"/>
  <c r="E450" i="2"/>
  <c r="D450" i="2"/>
  <c r="C450" i="2"/>
  <c r="B450" i="2"/>
  <c r="B448" i="2"/>
  <c r="C448" i="2"/>
  <c r="D448" i="2"/>
  <c r="B444" i="2"/>
  <c r="C444" i="2"/>
  <c r="D444" i="2"/>
  <c r="E444" i="2"/>
  <c r="F444" i="2"/>
  <c r="G444" i="2"/>
  <c r="B436" i="2"/>
  <c r="C436" i="2"/>
  <c r="D436" i="2"/>
  <c r="E436" i="2"/>
  <c r="F436" i="2"/>
  <c r="G436" i="2"/>
  <c r="B428" i="2"/>
  <c r="C428" i="2"/>
  <c r="D428" i="2"/>
  <c r="E428" i="2"/>
  <c r="F428" i="2"/>
  <c r="G428" i="2"/>
  <c r="C420" i="2"/>
  <c r="E420" i="2"/>
  <c r="G420" i="2"/>
  <c r="C416" i="2"/>
  <c r="E416" i="2"/>
  <c r="G416" i="2"/>
  <c r="C412" i="2"/>
  <c r="E412" i="2"/>
  <c r="G412" i="2"/>
  <c r="F402" i="2"/>
  <c r="E434" i="2"/>
  <c r="G426" i="2"/>
  <c r="F418" i="2"/>
  <c r="C443" i="2"/>
  <c r="C435" i="2"/>
  <c r="G427" i="2"/>
  <c r="F419" i="2"/>
  <c r="E448" i="2"/>
  <c r="B445" i="2"/>
  <c r="C445" i="2"/>
  <c r="D445" i="2"/>
  <c r="E445" i="2"/>
  <c r="F445" i="2"/>
  <c r="G445" i="2"/>
  <c r="B437" i="2"/>
  <c r="C437" i="2"/>
  <c r="D437" i="2"/>
  <c r="E437" i="2"/>
  <c r="F437" i="2"/>
  <c r="G437" i="2"/>
  <c r="B429" i="2"/>
  <c r="C429" i="2"/>
  <c r="D429" i="2"/>
  <c r="E429" i="2"/>
  <c r="F429" i="2"/>
  <c r="G429" i="2"/>
  <c r="C421" i="2"/>
  <c r="E421" i="2"/>
  <c r="G421" i="2"/>
  <c r="C417" i="2"/>
  <c r="E417" i="2"/>
  <c r="G417" i="2"/>
  <c r="C413" i="2"/>
  <c r="E413" i="2"/>
  <c r="G413" i="2"/>
  <c r="G402" i="2"/>
  <c r="B426" i="2"/>
  <c r="F422" i="2"/>
  <c r="D443" i="2"/>
  <c r="F435" i="2"/>
  <c r="B423" i="2"/>
  <c r="B415" i="2"/>
  <c r="F448" i="2"/>
  <c r="B446" i="2"/>
  <c r="C446" i="2"/>
  <c r="D446" i="2"/>
  <c r="E446" i="2"/>
  <c r="F446" i="2"/>
  <c r="G446" i="2"/>
  <c r="B438" i="2"/>
  <c r="C438" i="2"/>
  <c r="D438" i="2"/>
  <c r="E438" i="2"/>
  <c r="F438" i="2"/>
  <c r="G438" i="2"/>
  <c r="B430" i="2"/>
  <c r="C430" i="2"/>
  <c r="D430" i="2"/>
  <c r="E430" i="2"/>
  <c r="F430" i="2"/>
  <c r="G430" i="2"/>
  <c r="C422" i="2"/>
  <c r="E422" i="2"/>
  <c r="G422" i="2"/>
  <c r="C418" i="2"/>
  <c r="E418" i="2"/>
  <c r="G418" i="2"/>
  <c r="C414" i="2"/>
  <c r="E414" i="2"/>
  <c r="G414" i="2"/>
  <c r="B403" i="2"/>
  <c r="C403" i="2"/>
  <c r="D403" i="2"/>
  <c r="E442" i="2"/>
  <c r="C434" i="2"/>
  <c r="D426" i="2"/>
  <c r="B422" i="2"/>
  <c r="B414" i="2"/>
  <c r="F403" i="2"/>
  <c r="G443" i="2"/>
  <c r="G435" i="2"/>
  <c r="D427" i="2"/>
  <c r="F423" i="2"/>
  <c r="D415" i="2"/>
  <c r="G448" i="2"/>
  <c r="B447" i="2"/>
  <c r="C447" i="2"/>
  <c r="D447" i="2"/>
  <c r="E447" i="2"/>
  <c r="F447" i="2"/>
  <c r="G447" i="2"/>
  <c r="B439" i="2"/>
  <c r="C439" i="2"/>
  <c r="D439" i="2"/>
  <c r="E439" i="2"/>
  <c r="F439" i="2"/>
  <c r="G439" i="2"/>
  <c r="B431" i="2"/>
  <c r="C431" i="2"/>
  <c r="D431" i="2"/>
  <c r="E431" i="2"/>
  <c r="F431" i="2"/>
  <c r="G431" i="2"/>
  <c r="C423" i="2"/>
  <c r="E423" i="2"/>
  <c r="G423" i="2"/>
  <c r="C419" i="2"/>
  <c r="E419" i="2"/>
  <c r="G419" i="2"/>
  <c r="C415" i="2"/>
  <c r="E415" i="2"/>
  <c r="G415" i="2"/>
  <c r="D442" i="2"/>
  <c r="G442" i="2"/>
  <c r="F434" i="2"/>
  <c r="F426" i="2"/>
  <c r="B418" i="2"/>
  <c r="D402" i="2"/>
  <c r="F443" i="2"/>
  <c r="D435" i="2"/>
  <c r="C427" i="2"/>
  <c r="D423" i="2"/>
  <c r="E402" i="2"/>
  <c r="B440" i="2"/>
  <c r="C440" i="2"/>
  <c r="D440" i="2"/>
  <c r="E440" i="2"/>
  <c r="F440" i="2"/>
  <c r="G440" i="2"/>
  <c r="B432" i="2"/>
  <c r="C432" i="2"/>
  <c r="D432" i="2"/>
  <c r="E432" i="2"/>
  <c r="F432" i="2"/>
  <c r="G432" i="2"/>
  <c r="B424" i="2"/>
  <c r="C424" i="2"/>
  <c r="D424" i="2"/>
  <c r="E424" i="2"/>
  <c r="F424" i="2"/>
  <c r="G424" i="2"/>
  <c r="B420" i="2"/>
  <c r="D420" i="2"/>
  <c r="F420" i="2"/>
  <c r="B416" i="2"/>
  <c r="D416" i="2"/>
  <c r="F416" i="2"/>
  <c r="B412" i="2"/>
  <c r="D412" i="2"/>
  <c r="F412" i="2"/>
  <c r="B402" i="2"/>
  <c r="C442" i="2"/>
  <c r="B434" i="2"/>
  <c r="G434" i="2"/>
  <c r="E426" i="2"/>
  <c r="D418" i="2"/>
  <c r="F414" i="2"/>
  <c r="E443" i="2"/>
  <c r="E435" i="2"/>
  <c r="E427" i="2"/>
  <c r="B419" i="2"/>
  <c r="G403" i="2"/>
  <c r="B441" i="2"/>
  <c r="C441" i="2"/>
  <c r="D441" i="2"/>
  <c r="E441" i="2"/>
  <c r="F441" i="2"/>
  <c r="G441" i="2"/>
  <c r="B433" i="2"/>
  <c r="C433" i="2"/>
  <c r="D433" i="2"/>
  <c r="E433" i="2"/>
  <c r="F433" i="2"/>
  <c r="G433" i="2"/>
  <c r="B425" i="2"/>
  <c r="C425" i="2"/>
  <c r="D425" i="2"/>
  <c r="E425" i="2"/>
  <c r="F425" i="2"/>
  <c r="G425" i="2"/>
  <c r="B421" i="2"/>
  <c r="D421" i="2"/>
  <c r="F421" i="2"/>
  <c r="B417" i="2"/>
  <c r="D417" i="2"/>
  <c r="F417" i="2"/>
  <c r="B413" i="2"/>
  <c r="D413" i="2"/>
  <c r="F413" i="2"/>
  <c r="C402" i="2"/>
  <c r="E403" i="2"/>
  <c r="B442" i="2"/>
  <c r="F442" i="2"/>
  <c r="D434" i="2"/>
  <c r="C426" i="2"/>
  <c r="D422" i="2"/>
  <c r="D414" i="2"/>
  <c r="B443" i="2"/>
  <c r="B435" i="2"/>
  <c r="B427" i="2"/>
  <c r="F427" i="2"/>
  <c r="D419" i="2"/>
  <c r="F415" i="2"/>
  <c r="G404" i="2"/>
  <c r="F404" i="2"/>
  <c r="E404" i="2"/>
  <c r="D404" i="2"/>
  <c r="C404" i="2"/>
  <c r="B404" i="2"/>
  <c r="B407" i="2"/>
  <c r="E408" i="2"/>
  <c r="B408" i="2"/>
  <c r="G405" i="2"/>
  <c r="F405" i="2"/>
  <c r="E405" i="2"/>
  <c r="D405" i="2"/>
  <c r="C405" i="2"/>
  <c r="B405" i="2"/>
  <c r="C406" i="2"/>
  <c r="C407" i="2"/>
  <c r="F408" i="2"/>
  <c r="D408" i="2"/>
  <c r="G406" i="2"/>
  <c r="F406" i="2"/>
  <c r="E406" i="2"/>
  <c r="D406" i="2"/>
  <c r="B406" i="2"/>
  <c r="D407" i="2"/>
  <c r="G408" i="2"/>
  <c r="C408" i="2"/>
  <c r="G407" i="2"/>
  <c r="F407" i="2"/>
  <c r="E407" i="2"/>
  <c r="G409" i="2"/>
  <c r="F409" i="2"/>
  <c r="E409" i="2"/>
  <c r="D409" i="2"/>
  <c r="C409" i="2"/>
  <c r="B409" i="2"/>
  <c r="B410" i="2"/>
  <c r="F411" i="2"/>
  <c r="D411" i="2"/>
  <c r="B411" i="2"/>
  <c r="G410" i="2"/>
  <c r="F410" i="2"/>
  <c r="E410" i="2"/>
  <c r="D410" i="2"/>
  <c r="C410" i="2"/>
  <c r="G411" i="2"/>
  <c r="E411" i="2"/>
  <c r="C411" i="2"/>
  <c r="B401" i="2"/>
  <c r="F401" i="2"/>
  <c r="C401" i="2"/>
  <c r="E401" i="2"/>
  <c r="D401" i="2"/>
  <c r="G401" i="2"/>
  <c r="B395" i="2"/>
  <c r="C397" i="2"/>
  <c r="D399" i="2"/>
  <c r="F395" i="2"/>
  <c r="G397" i="2"/>
  <c r="F394" i="2"/>
  <c r="E392" i="2"/>
  <c r="B391" i="2"/>
  <c r="E390" i="2"/>
  <c r="B388" i="2"/>
  <c r="D387" i="2"/>
  <c r="F386" i="2"/>
  <c r="B385" i="2"/>
  <c r="B399" i="2"/>
  <c r="B394" i="2"/>
  <c r="F388" i="2"/>
  <c r="B390" i="2"/>
  <c r="B396" i="2"/>
  <c r="C398" i="2"/>
  <c r="D400" i="2"/>
  <c r="F396" i="2"/>
  <c r="G398" i="2"/>
  <c r="G394" i="2"/>
  <c r="E393" i="2"/>
  <c r="C389" i="2"/>
  <c r="E391" i="2"/>
  <c r="C388" i="2"/>
  <c r="E387" i="2"/>
  <c r="G386" i="2"/>
  <c r="G387" i="2"/>
  <c r="E397" i="2"/>
  <c r="G392" i="2"/>
  <c r="F391" i="2"/>
  <c r="D385" i="2"/>
  <c r="G385" i="2"/>
  <c r="B397" i="2"/>
  <c r="C399" i="2"/>
  <c r="E395" i="2"/>
  <c r="F397" i="2"/>
  <c r="G399" i="2"/>
  <c r="B392" i="2"/>
  <c r="F392" i="2"/>
  <c r="C390" i="2"/>
  <c r="F389" i="2"/>
  <c r="D388" i="2"/>
  <c r="F387" i="2"/>
  <c r="E388" i="2"/>
  <c r="D395" i="2"/>
  <c r="F399" i="2"/>
  <c r="D389" i="2"/>
  <c r="D393" i="2"/>
  <c r="E386" i="2"/>
  <c r="B398" i="2"/>
  <c r="C400" i="2"/>
  <c r="E396" i="2"/>
  <c r="F398" i="2"/>
  <c r="G400" i="2"/>
  <c r="B393" i="2"/>
  <c r="F393" i="2"/>
  <c r="C391" i="2"/>
  <c r="F390" i="2"/>
  <c r="C385" i="2"/>
  <c r="C392" i="2"/>
  <c r="B386" i="2"/>
  <c r="G391" i="2"/>
  <c r="B400" i="2"/>
  <c r="D396" i="2"/>
  <c r="E398" i="2"/>
  <c r="F400" i="2"/>
  <c r="C394" i="2"/>
  <c r="C393" i="2"/>
  <c r="G393" i="2"/>
  <c r="D390" i="2"/>
  <c r="G389" i="2"/>
  <c r="G388" i="2"/>
  <c r="C386" i="2"/>
  <c r="E385" i="2"/>
  <c r="C396" i="2"/>
  <c r="E400" i="2"/>
  <c r="E394" i="2"/>
  <c r="C387" i="2"/>
  <c r="C395" i="2"/>
  <c r="D397" i="2"/>
  <c r="E399" i="2"/>
  <c r="G395" i="2"/>
  <c r="D394" i="2"/>
  <c r="D392" i="2"/>
  <c r="B389" i="2"/>
  <c r="D391" i="2"/>
  <c r="G390" i="2"/>
  <c r="B387" i="2"/>
  <c r="D386" i="2"/>
  <c r="F385" i="2"/>
  <c r="D398" i="2"/>
  <c r="G396" i="2"/>
  <c r="E389" i="2"/>
  <c r="B384" i="2"/>
  <c r="D383" i="2"/>
  <c r="F382" i="2"/>
  <c r="C384" i="2"/>
  <c r="E383" i="2"/>
  <c r="G382" i="2"/>
  <c r="F384" i="2"/>
  <c r="D384" i="2"/>
  <c r="F383" i="2"/>
  <c r="B382" i="2"/>
  <c r="E384" i="2"/>
  <c r="G383" i="2"/>
  <c r="E382" i="2"/>
  <c r="G384" i="2"/>
  <c r="C382" i="2"/>
  <c r="C383" i="2"/>
  <c r="B383" i="2"/>
  <c r="D382" i="2"/>
  <c r="G379" i="2"/>
  <c r="F379" i="2"/>
  <c r="C379" i="2"/>
  <c r="E379" i="2"/>
  <c r="D379" i="2"/>
  <c r="B379" i="2"/>
  <c r="B4" i="2"/>
  <c r="B12" i="2"/>
  <c r="B20" i="2"/>
  <c r="B28" i="2"/>
  <c r="B36" i="2"/>
  <c r="B44" i="2"/>
  <c r="B52" i="2"/>
  <c r="B60" i="2"/>
  <c r="B68" i="2"/>
  <c r="B76" i="2"/>
  <c r="B84" i="2"/>
  <c r="B92" i="2"/>
  <c r="B100" i="2"/>
  <c r="B108" i="2"/>
  <c r="B116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B348" i="2"/>
  <c r="B356" i="2"/>
  <c r="B364" i="2"/>
  <c r="B372" i="2"/>
  <c r="B381" i="2"/>
  <c r="C11" i="2"/>
  <c r="C19" i="2"/>
  <c r="C27" i="2"/>
  <c r="C35" i="2"/>
  <c r="C43" i="2"/>
  <c r="C51" i="2"/>
  <c r="C59" i="2"/>
  <c r="C67" i="2"/>
  <c r="C75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B5" i="2"/>
  <c r="B13" i="2"/>
  <c r="B21" i="2"/>
  <c r="B29" i="2"/>
  <c r="B37" i="2"/>
  <c r="B45" i="2"/>
  <c r="B53" i="2"/>
  <c r="B61" i="2"/>
  <c r="B69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77" i="2"/>
  <c r="B285" i="2"/>
  <c r="B293" i="2"/>
  <c r="B301" i="2"/>
  <c r="B309" i="2"/>
  <c r="B317" i="2"/>
  <c r="B325" i="2"/>
  <c r="B333" i="2"/>
  <c r="B341" i="2"/>
  <c r="B349" i="2"/>
  <c r="B357" i="2"/>
  <c r="B365" i="2"/>
  <c r="B373" i="2"/>
  <c r="C4" i="2"/>
  <c r="C12" i="2"/>
  <c r="C20" i="2"/>
  <c r="C28" i="2"/>
  <c r="C36" i="2"/>
  <c r="C44" i="2"/>
  <c r="C52" i="2"/>
  <c r="C60" i="2"/>
  <c r="C68" i="2"/>
  <c r="C76" i="2"/>
  <c r="C84" i="2"/>
  <c r="C92" i="2"/>
  <c r="C100" i="2"/>
  <c r="C108" i="2"/>
  <c r="C116" i="2"/>
  <c r="C124" i="2"/>
  <c r="C132" i="2"/>
  <c r="C140" i="2"/>
  <c r="C148" i="2"/>
  <c r="C156" i="2"/>
  <c r="B6" i="2"/>
  <c r="B14" i="2"/>
  <c r="B22" i="2"/>
  <c r="B30" i="2"/>
  <c r="B38" i="2"/>
  <c r="B46" i="2"/>
  <c r="B54" i="2"/>
  <c r="B62" i="2"/>
  <c r="B70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6" i="2"/>
  <c r="B294" i="2"/>
  <c r="B302" i="2"/>
  <c r="B310" i="2"/>
  <c r="B318" i="2"/>
  <c r="B326" i="2"/>
  <c r="B334" i="2"/>
  <c r="B342" i="2"/>
  <c r="B350" i="2"/>
  <c r="B358" i="2"/>
  <c r="B366" i="2"/>
  <c r="B374" i="2"/>
  <c r="C5" i="2"/>
  <c r="C13" i="2"/>
  <c r="C21" i="2"/>
  <c r="C29" i="2"/>
  <c r="C37" i="2"/>
  <c r="C45" i="2"/>
  <c r="C53" i="2"/>
  <c r="C61" i="2"/>
  <c r="C69" i="2"/>
  <c r="C77" i="2"/>
  <c r="C85" i="2"/>
  <c r="C93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7" i="2"/>
  <c r="C245" i="2"/>
  <c r="C253" i="2"/>
  <c r="C261" i="2"/>
  <c r="C269" i="2"/>
  <c r="C277" i="2"/>
  <c r="C285" i="2"/>
  <c r="C293" i="2"/>
  <c r="C301" i="2"/>
  <c r="B7" i="2"/>
  <c r="B15" i="2"/>
  <c r="B23" i="2"/>
  <c r="B31" i="2"/>
  <c r="B39" i="2"/>
  <c r="B47" i="2"/>
  <c r="B55" i="2"/>
  <c r="B63" i="2"/>
  <c r="B71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367" i="2"/>
  <c r="B375" i="2"/>
  <c r="C6" i="2"/>
  <c r="C14" i="2"/>
  <c r="C22" i="2"/>
  <c r="C30" i="2"/>
  <c r="C38" i="2"/>
  <c r="C46" i="2"/>
  <c r="C54" i="2"/>
  <c r="C62" i="2"/>
  <c r="C70" i="2"/>
  <c r="C78" i="2"/>
  <c r="C86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238" i="2"/>
  <c r="C246" i="2"/>
  <c r="B8" i="2"/>
  <c r="B16" i="2"/>
  <c r="B24" i="2"/>
  <c r="B32" i="2"/>
  <c r="B40" i="2"/>
  <c r="B48" i="2"/>
  <c r="B56" i="2"/>
  <c r="B64" i="2"/>
  <c r="B72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272" i="2"/>
  <c r="B280" i="2"/>
  <c r="B288" i="2"/>
  <c r="B296" i="2"/>
  <c r="B304" i="2"/>
  <c r="B312" i="2"/>
  <c r="B320" i="2"/>
  <c r="B328" i="2"/>
  <c r="B336" i="2"/>
  <c r="B344" i="2"/>
  <c r="B352" i="2"/>
  <c r="B360" i="2"/>
  <c r="B368" i="2"/>
  <c r="B376" i="2"/>
  <c r="C7" i="2"/>
  <c r="C15" i="2"/>
  <c r="C23" i="2"/>
  <c r="B10" i="2"/>
  <c r="B18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74" i="2"/>
  <c r="B282" i="2"/>
  <c r="B290" i="2"/>
  <c r="B298" i="2"/>
  <c r="B306" i="2"/>
  <c r="B314" i="2"/>
  <c r="B322" i="2"/>
  <c r="B330" i="2"/>
  <c r="B338" i="2"/>
  <c r="B346" i="2"/>
  <c r="B354" i="2"/>
  <c r="B362" i="2"/>
  <c r="B370" i="2"/>
  <c r="B378" i="2"/>
  <c r="C9" i="2"/>
  <c r="C17" i="2"/>
  <c r="C25" i="2"/>
  <c r="C33" i="2"/>
  <c r="C41" i="2"/>
  <c r="C49" i="2"/>
  <c r="C57" i="2"/>
  <c r="C65" i="2"/>
  <c r="C73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B9" i="2"/>
  <c r="B41" i="2"/>
  <c r="B73" i="2"/>
  <c r="B105" i="2"/>
  <c r="B137" i="2"/>
  <c r="B169" i="2"/>
  <c r="B201" i="2"/>
  <c r="B233" i="2"/>
  <c r="B265" i="2"/>
  <c r="B297" i="2"/>
  <c r="B329" i="2"/>
  <c r="B361" i="2"/>
  <c r="C16" i="2"/>
  <c r="C40" i="2"/>
  <c r="C63" i="2"/>
  <c r="C82" i="2"/>
  <c r="C104" i="2"/>
  <c r="C127" i="2"/>
  <c r="C146" i="2"/>
  <c r="C167" i="2"/>
  <c r="C183" i="2"/>
  <c r="C199" i="2"/>
  <c r="C210" i="2"/>
  <c r="C224" i="2"/>
  <c r="C236" i="2"/>
  <c r="C249" i="2"/>
  <c r="C260" i="2"/>
  <c r="C271" i="2"/>
  <c r="C281" i="2"/>
  <c r="C290" i="2"/>
  <c r="C299" i="2"/>
  <c r="C308" i="2"/>
  <c r="C316" i="2"/>
  <c r="C324" i="2"/>
  <c r="C332" i="2"/>
  <c r="C340" i="2"/>
  <c r="C348" i="2"/>
  <c r="C356" i="2"/>
  <c r="C364" i="2"/>
  <c r="C372" i="2"/>
  <c r="C381" i="2"/>
  <c r="D11" i="2"/>
  <c r="D19" i="2"/>
  <c r="D27" i="2"/>
  <c r="D35" i="2"/>
  <c r="D43" i="2"/>
  <c r="D51" i="2"/>
  <c r="D59" i="2"/>
  <c r="D67" i="2"/>
  <c r="D75" i="2"/>
  <c r="D83" i="2"/>
  <c r="D91" i="2"/>
  <c r="D99" i="2"/>
  <c r="D107" i="2"/>
  <c r="D115" i="2"/>
  <c r="D123" i="2"/>
  <c r="D131" i="2"/>
  <c r="D139" i="2"/>
  <c r="D147" i="2"/>
  <c r="D155" i="2"/>
  <c r="D163" i="2"/>
  <c r="D171" i="2"/>
  <c r="D179" i="2"/>
  <c r="D187" i="2"/>
  <c r="D195" i="2"/>
  <c r="D203" i="2"/>
  <c r="D211" i="2"/>
  <c r="D219" i="2"/>
  <c r="D227" i="2"/>
  <c r="D235" i="2"/>
  <c r="D243" i="2"/>
  <c r="D251" i="2"/>
  <c r="D259" i="2"/>
  <c r="D267" i="2"/>
  <c r="D275" i="2"/>
  <c r="D283" i="2"/>
  <c r="D291" i="2"/>
  <c r="D299" i="2"/>
  <c r="D307" i="2"/>
  <c r="B11" i="2"/>
  <c r="B43" i="2"/>
  <c r="B75" i="2"/>
  <c r="B107" i="2"/>
  <c r="B139" i="2"/>
  <c r="B171" i="2"/>
  <c r="B203" i="2"/>
  <c r="B235" i="2"/>
  <c r="B267" i="2"/>
  <c r="B299" i="2"/>
  <c r="B331" i="2"/>
  <c r="B363" i="2"/>
  <c r="C18" i="2"/>
  <c r="C42" i="2"/>
  <c r="C64" i="2"/>
  <c r="C87" i="2"/>
  <c r="C106" i="2"/>
  <c r="C128" i="2"/>
  <c r="C151" i="2"/>
  <c r="C168" i="2"/>
  <c r="C184" i="2"/>
  <c r="C200" i="2"/>
  <c r="C212" i="2"/>
  <c r="C225" i="2"/>
  <c r="C239" i="2"/>
  <c r="C250" i="2"/>
  <c r="C262" i="2"/>
  <c r="C272" i="2"/>
  <c r="C282" i="2"/>
  <c r="C291" i="2"/>
  <c r="C300" i="2"/>
  <c r="C309" i="2"/>
  <c r="C317" i="2"/>
  <c r="C325" i="2"/>
  <c r="C333" i="2"/>
  <c r="C341" i="2"/>
  <c r="C349" i="2"/>
  <c r="C357" i="2"/>
  <c r="C365" i="2"/>
  <c r="C373" i="2"/>
  <c r="D4" i="2"/>
  <c r="D12" i="2"/>
  <c r="D20" i="2"/>
  <c r="D28" i="2"/>
  <c r="D36" i="2"/>
  <c r="D44" i="2"/>
  <c r="D52" i="2"/>
  <c r="D60" i="2"/>
  <c r="D68" i="2"/>
  <c r="D76" i="2"/>
  <c r="D84" i="2"/>
  <c r="D92" i="2"/>
  <c r="D100" i="2"/>
  <c r="D108" i="2"/>
  <c r="D116" i="2"/>
  <c r="D124" i="2"/>
  <c r="D132" i="2"/>
  <c r="D140" i="2"/>
  <c r="D148" i="2"/>
  <c r="D156" i="2"/>
  <c r="D164" i="2"/>
  <c r="D172" i="2"/>
  <c r="D180" i="2"/>
  <c r="D188" i="2"/>
  <c r="D196" i="2"/>
  <c r="D204" i="2"/>
  <c r="D212" i="2"/>
  <c r="D220" i="2"/>
  <c r="D228" i="2"/>
  <c r="D236" i="2"/>
  <c r="D244" i="2"/>
  <c r="D252" i="2"/>
  <c r="D260" i="2"/>
  <c r="D268" i="2"/>
  <c r="D276" i="2"/>
  <c r="D284" i="2"/>
  <c r="D292" i="2"/>
  <c r="D300" i="2"/>
  <c r="D308" i="2"/>
  <c r="D316" i="2"/>
  <c r="D324" i="2"/>
  <c r="D332" i="2"/>
  <c r="D340" i="2"/>
  <c r="D348" i="2"/>
  <c r="D356" i="2"/>
  <c r="B17" i="2"/>
  <c r="B49" i="2"/>
  <c r="B81" i="2"/>
  <c r="B113" i="2"/>
  <c r="B145" i="2"/>
  <c r="B177" i="2"/>
  <c r="B209" i="2"/>
  <c r="B241" i="2"/>
  <c r="B273" i="2"/>
  <c r="B305" i="2"/>
  <c r="B337" i="2"/>
  <c r="B369" i="2"/>
  <c r="C24" i="2"/>
  <c r="C47" i="2"/>
  <c r="C66" i="2"/>
  <c r="C88" i="2"/>
  <c r="C111" i="2"/>
  <c r="C130" i="2"/>
  <c r="C152" i="2"/>
  <c r="C170" i="2"/>
  <c r="C186" i="2"/>
  <c r="C201" i="2"/>
  <c r="C215" i="2"/>
  <c r="C226" i="2"/>
  <c r="C240" i="2"/>
  <c r="C252" i="2"/>
  <c r="C263" i="2"/>
  <c r="C273" i="2"/>
  <c r="C283" i="2"/>
  <c r="C292" i="2"/>
  <c r="C302" i="2"/>
  <c r="C310" i="2"/>
  <c r="C318" i="2"/>
  <c r="C326" i="2"/>
  <c r="C334" i="2"/>
  <c r="C342" i="2"/>
  <c r="C350" i="2"/>
  <c r="C358" i="2"/>
  <c r="C366" i="2"/>
  <c r="C374" i="2"/>
  <c r="D5" i="2"/>
  <c r="D13" i="2"/>
  <c r="D21" i="2"/>
  <c r="D29" i="2"/>
  <c r="D37" i="2"/>
  <c r="D45" i="2"/>
  <c r="D53" i="2"/>
  <c r="D61" i="2"/>
  <c r="D69" i="2"/>
  <c r="D77" i="2"/>
  <c r="D85" i="2"/>
  <c r="D93" i="2"/>
  <c r="D101" i="2"/>
  <c r="D109" i="2"/>
  <c r="D117" i="2"/>
  <c r="D125" i="2"/>
  <c r="D133" i="2"/>
  <c r="D141" i="2"/>
  <c r="D149" i="2"/>
  <c r="D157" i="2"/>
  <c r="D165" i="2"/>
  <c r="D173" i="2"/>
  <c r="D181" i="2"/>
  <c r="D189" i="2"/>
  <c r="D197" i="2"/>
  <c r="D205" i="2"/>
  <c r="D213" i="2"/>
  <c r="D221" i="2"/>
  <c r="B19" i="2"/>
  <c r="B51" i="2"/>
  <c r="B83" i="2"/>
  <c r="B115" i="2"/>
  <c r="B147" i="2"/>
  <c r="B179" i="2"/>
  <c r="B211" i="2"/>
  <c r="B243" i="2"/>
  <c r="B275" i="2"/>
  <c r="B307" i="2"/>
  <c r="B339" i="2"/>
  <c r="B371" i="2"/>
  <c r="C26" i="2"/>
  <c r="C48" i="2"/>
  <c r="C71" i="2"/>
  <c r="C90" i="2"/>
  <c r="C112" i="2"/>
  <c r="C135" i="2"/>
  <c r="C154" i="2"/>
  <c r="C172" i="2"/>
  <c r="C188" i="2"/>
  <c r="C202" i="2"/>
  <c r="C216" i="2"/>
  <c r="C228" i="2"/>
  <c r="C241" i="2"/>
  <c r="C254" i="2"/>
  <c r="C264" i="2"/>
  <c r="C274" i="2"/>
  <c r="C284" i="2"/>
  <c r="C294" i="2"/>
  <c r="C303" i="2"/>
  <c r="C311" i="2"/>
  <c r="C319" i="2"/>
  <c r="C327" i="2"/>
  <c r="C335" i="2"/>
  <c r="C343" i="2"/>
  <c r="C351" i="2"/>
  <c r="C359" i="2"/>
  <c r="C367" i="2"/>
  <c r="C375" i="2"/>
  <c r="D6" i="2"/>
  <c r="D14" i="2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238" i="2"/>
  <c r="D246" i="2"/>
  <c r="D254" i="2"/>
  <c r="D262" i="2"/>
  <c r="D270" i="2"/>
  <c r="D278" i="2"/>
  <c r="D286" i="2"/>
  <c r="D294" i="2"/>
  <c r="D302" i="2"/>
  <c r="D310" i="2"/>
  <c r="B25" i="2"/>
  <c r="B57" i="2"/>
  <c r="B89" i="2"/>
  <c r="B121" i="2"/>
  <c r="B153" i="2"/>
  <c r="B185" i="2"/>
  <c r="B217" i="2"/>
  <c r="B249" i="2"/>
  <c r="B281" i="2"/>
  <c r="B313" i="2"/>
  <c r="B345" i="2"/>
  <c r="B377" i="2"/>
  <c r="C31" i="2"/>
  <c r="C50" i="2"/>
  <c r="C72" i="2"/>
  <c r="C95" i="2"/>
  <c r="C114" i="2"/>
  <c r="C136" i="2"/>
  <c r="C159" i="2"/>
  <c r="C175" i="2"/>
  <c r="C191" i="2"/>
  <c r="C204" i="2"/>
  <c r="C217" i="2"/>
  <c r="C231" i="2"/>
  <c r="C242" i="2"/>
  <c r="C255" i="2"/>
  <c r="C265" i="2"/>
  <c r="C276" i="2"/>
  <c r="C286" i="2"/>
  <c r="C295" i="2"/>
  <c r="C304" i="2"/>
  <c r="C312" i="2"/>
  <c r="C320" i="2"/>
  <c r="C328" i="2"/>
  <c r="C336" i="2"/>
  <c r="C344" i="2"/>
  <c r="C352" i="2"/>
  <c r="C360" i="2"/>
  <c r="C368" i="2"/>
  <c r="C376" i="2"/>
  <c r="D7" i="2"/>
  <c r="D15" i="2"/>
  <c r="D23" i="2"/>
  <c r="D31" i="2"/>
  <c r="D39" i="2"/>
  <c r="D47" i="2"/>
  <c r="D55" i="2"/>
  <c r="D63" i="2"/>
  <c r="D71" i="2"/>
  <c r="D79" i="2"/>
  <c r="D87" i="2"/>
  <c r="D95" i="2"/>
  <c r="D103" i="2"/>
  <c r="D111" i="2"/>
  <c r="D119" i="2"/>
  <c r="D127" i="2"/>
  <c r="D135" i="2"/>
  <c r="D143" i="2"/>
  <c r="D151" i="2"/>
  <c r="D159" i="2"/>
  <c r="D167" i="2"/>
  <c r="D175" i="2"/>
  <c r="D183" i="2"/>
  <c r="D191" i="2"/>
  <c r="D199" i="2"/>
  <c r="D207" i="2"/>
  <c r="D215" i="2"/>
  <c r="D223" i="2"/>
  <c r="D231" i="2"/>
  <c r="D239" i="2"/>
  <c r="D247" i="2"/>
  <c r="D255" i="2"/>
  <c r="D263" i="2"/>
  <c r="D271" i="2"/>
  <c r="D279" i="2"/>
  <c r="D287" i="2"/>
  <c r="D295" i="2"/>
  <c r="D303" i="2"/>
  <c r="D311" i="2"/>
  <c r="D319" i="2"/>
  <c r="D327" i="2"/>
  <c r="D335" i="2"/>
  <c r="D343" i="2"/>
  <c r="D351" i="2"/>
  <c r="B33" i="2"/>
  <c r="B65" i="2"/>
  <c r="B97" i="2"/>
  <c r="B129" i="2"/>
  <c r="B161" i="2"/>
  <c r="B193" i="2"/>
  <c r="B225" i="2"/>
  <c r="B257" i="2"/>
  <c r="B289" i="2"/>
  <c r="B321" i="2"/>
  <c r="B353" i="2"/>
  <c r="C8" i="2"/>
  <c r="C34" i="2"/>
  <c r="C56" i="2"/>
  <c r="C79" i="2"/>
  <c r="C98" i="2"/>
  <c r="C120" i="2"/>
  <c r="C143" i="2"/>
  <c r="C162" i="2"/>
  <c r="C178" i="2"/>
  <c r="C194" i="2"/>
  <c r="C208" i="2"/>
  <c r="C220" i="2"/>
  <c r="C233" i="2"/>
  <c r="C247" i="2"/>
  <c r="C257" i="2"/>
  <c r="C268" i="2"/>
  <c r="C279" i="2"/>
  <c r="C288" i="2"/>
  <c r="C297" i="2"/>
  <c r="C306" i="2"/>
  <c r="C314" i="2"/>
  <c r="C322" i="2"/>
  <c r="C330" i="2"/>
  <c r="C338" i="2"/>
  <c r="C346" i="2"/>
  <c r="C354" i="2"/>
  <c r="C362" i="2"/>
  <c r="C370" i="2"/>
  <c r="C378" i="2"/>
  <c r="D9" i="2"/>
  <c r="D17" i="2"/>
  <c r="D25" i="2"/>
  <c r="D33" i="2"/>
  <c r="D41" i="2"/>
  <c r="D49" i="2"/>
  <c r="D57" i="2"/>
  <c r="D65" i="2"/>
  <c r="D73" i="2"/>
  <c r="D81" i="2"/>
  <c r="D89" i="2"/>
  <c r="D97" i="2"/>
  <c r="D105" i="2"/>
  <c r="D113" i="2"/>
  <c r="D121" i="2"/>
  <c r="D129" i="2"/>
  <c r="D137" i="2"/>
  <c r="D145" i="2"/>
  <c r="D153" i="2"/>
  <c r="D161" i="2"/>
  <c r="D169" i="2"/>
  <c r="D177" i="2"/>
  <c r="D185" i="2"/>
  <c r="D193" i="2"/>
  <c r="D201" i="2"/>
  <c r="B35" i="2"/>
  <c r="B67" i="2"/>
  <c r="B99" i="2"/>
  <c r="B131" i="2"/>
  <c r="B163" i="2"/>
  <c r="B195" i="2"/>
  <c r="B227" i="2"/>
  <c r="B259" i="2"/>
  <c r="B291" i="2"/>
  <c r="B323" i="2"/>
  <c r="B355" i="2"/>
  <c r="C10" i="2"/>
  <c r="C39" i="2"/>
  <c r="C58" i="2"/>
  <c r="C80" i="2"/>
  <c r="C103" i="2"/>
  <c r="C122" i="2"/>
  <c r="C144" i="2"/>
  <c r="C164" i="2"/>
  <c r="C180" i="2"/>
  <c r="C196" i="2"/>
  <c r="C209" i="2"/>
  <c r="C223" i="2"/>
  <c r="C234" i="2"/>
  <c r="C248" i="2"/>
  <c r="C258" i="2"/>
  <c r="C270" i="2"/>
  <c r="C280" i="2"/>
  <c r="C289" i="2"/>
  <c r="C298" i="2"/>
  <c r="C307" i="2"/>
  <c r="C315" i="2"/>
  <c r="C323" i="2"/>
  <c r="C331" i="2"/>
  <c r="C339" i="2"/>
  <c r="C347" i="2"/>
  <c r="C355" i="2"/>
  <c r="C363" i="2"/>
  <c r="C371" i="2"/>
  <c r="C380" i="2"/>
  <c r="B27" i="2"/>
  <c r="B283" i="2"/>
  <c r="C119" i="2"/>
  <c r="C244" i="2"/>
  <c r="C321" i="2"/>
  <c r="D8" i="2"/>
  <c r="D40" i="2"/>
  <c r="D72" i="2"/>
  <c r="D104" i="2"/>
  <c r="D136" i="2"/>
  <c r="D168" i="2"/>
  <c r="D200" i="2"/>
  <c r="D224" i="2"/>
  <c r="D240" i="2"/>
  <c r="D256" i="2"/>
  <c r="D272" i="2"/>
  <c r="D288" i="2"/>
  <c r="D304" i="2"/>
  <c r="D317" i="2"/>
  <c r="D328" i="2"/>
  <c r="D338" i="2"/>
  <c r="D349" i="2"/>
  <c r="D359" i="2"/>
  <c r="D367" i="2"/>
  <c r="D375" i="2"/>
  <c r="E6" i="2"/>
  <c r="E14" i="2"/>
  <c r="E22" i="2"/>
  <c r="E30" i="2"/>
  <c r="E38" i="2"/>
  <c r="E46" i="2"/>
  <c r="E54" i="2"/>
  <c r="E62" i="2"/>
  <c r="E70" i="2"/>
  <c r="E78" i="2"/>
  <c r="E86" i="2"/>
  <c r="E94" i="2"/>
  <c r="E102" i="2"/>
  <c r="E110" i="2"/>
  <c r="E118" i="2"/>
  <c r="E126" i="2"/>
  <c r="E134" i="2"/>
  <c r="E142" i="2"/>
  <c r="E150" i="2"/>
  <c r="E158" i="2"/>
  <c r="E166" i="2"/>
  <c r="E174" i="2"/>
  <c r="E182" i="2"/>
  <c r="E190" i="2"/>
  <c r="E198" i="2"/>
  <c r="E206" i="2"/>
  <c r="E214" i="2"/>
  <c r="E222" i="2"/>
  <c r="E230" i="2"/>
  <c r="E238" i="2"/>
  <c r="E246" i="2"/>
  <c r="E254" i="2"/>
  <c r="E262" i="2"/>
  <c r="E270" i="2"/>
  <c r="E278" i="2"/>
  <c r="E286" i="2"/>
  <c r="E294" i="2"/>
  <c r="E302" i="2"/>
  <c r="E310" i="2"/>
  <c r="E318" i="2"/>
  <c r="E326" i="2"/>
  <c r="E334" i="2"/>
  <c r="E342" i="2"/>
  <c r="E350" i="2"/>
  <c r="E358" i="2"/>
  <c r="E366" i="2"/>
  <c r="E374" i="2"/>
  <c r="F5" i="2"/>
  <c r="F13" i="2"/>
  <c r="F21" i="2"/>
  <c r="F29" i="2"/>
  <c r="F37" i="2"/>
  <c r="F45" i="2"/>
  <c r="F53" i="2"/>
  <c r="F61" i="2"/>
  <c r="F69" i="2"/>
  <c r="F77" i="2"/>
  <c r="F85" i="2"/>
  <c r="F93" i="2"/>
  <c r="F101" i="2"/>
  <c r="B59" i="2"/>
  <c r="B315" i="2"/>
  <c r="C138" i="2"/>
  <c r="C256" i="2"/>
  <c r="C329" i="2"/>
  <c r="D10" i="2"/>
  <c r="D42" i="2"/>
  <c r="D74" i="2"/>
  <c r="D106" i="2"/>
  <c r="D138" i="2"/>
  <c r="D170" i="2"/>
  <c r="D202" i="2"/>
  <c r="D225" i="2"/>
  <c r="D241" i="2"/>
  <c r="D257" i="2"/>
  <c r="D273" i="2"/>
  <c r="D289" i="2"/>
  <c r="D305" i="2"/>
  <c r="D318" i="2"/>
  <c r="D329" i="2"/>
  <c r="D339" i="2"/>
  <c r="D350" i="2"/>
  <c r="D360" i="2"/>
  <c r="D368" i="2"/>
  <c r="D376" i="2"/>
  <c r="E7" i="2"/>
  <c r="E15" i="2"/>
  <c r="E23" i="2"/>
  <c r="E31" i="2"/>
  <c r="E39" i="2"/>
  <c r="E47" i="2"/>
  <c r="E55" i="2"/>
  <c r="E63" i="2"/>
  <c r="E71" i="2"/>
  <c r="E79" i="2"/>
  <c r="E87" i="2"/>
  <c r="E95" i="2"/>
  <c r="E103" i="2"/>
  <c r="E111" i="2"/>
  <c r="E119" i="2"/>
  <c r="E127" i="2"/>
  <c r="E135" i="2"/>
  <c r="E143" i="2"/>
  <c r="E151" i="2"/>
  <c r="E159" i="2"/>
  <c r="E167" i="2"/>
  <c r="E175" i="2"/>
  <c r="E183" i="2"/>
  <c r="E191" i="2"/>
  <c r="E199" i="2"/>
  <c r="E207" i="2"/>
  <c r="E215" i="2"/>
  <c r="E223" i="2"/>
  <c r="E231" i="2"/>
  <c r="E239" i="2"/>
  <c r="E247" i="2"/>
  <c r="E255" i="2"/>
  <c r="E263" i="2"/>
  <c r="E271" i="2"/>
  <c r="E279" i="2"/>
  <c r="E287" i="2"/>
  <c r="E295" i="2"/>
  <c r="E303" i="2"/>
  <c r="E311" i="2"/>
  <c r="E319" i="2"/>
  <c r="E327" i="2"/>
  <c r="E335" i="2"/>
  <c r="E343" i="2"/>
  <c r="E351" i="2"/>
  <c r="E359" i="2"/>
  <c r="E367" i="2"/>
  <c r="E375" i="2"/>
  <c r="F6" i="2"/>
  <c r="F14" i="2"/>
  <c r="F22" i="2"/>
  <c r="F30" i="2"/>
  <c r="F38" i="2"/>
  <c r="F46" i="2"/>
  <c r="F54" i="2"/>
  <c r="F62" i="2"/>
  <c r="F70" i="2"/>
  <c r="F78" i="2"/>
  <c r="F86" i="2"/>
  <c r="F94" i="2"/>
  <c r="F102" i="2"/>
  <c r="F110" i="2"/>
  <c r="B91" i="2"/>
  <c r="B347" i="2"/>
  <c r="C160" i="2"/>
  <c r="C266" i="2"/>
  <c r="C337" i="2"/>
  <c r="D16" i="2"/>
  <c r="D48" i="2"/>
  <c r="D80" i="2"/>
  <c r="D112" i="2"/>
  <c r="D144" i="2"/>
  <c r="D176" i="2"/>
  <c r="D208" i="2"/>
  <c r="D226" i="2"/>
  <c r="D242" i="2"/>
  <c r="D258" i="2"/>
  <c r="D274" i="2"/>
  <c r="D290" i="2"/>
  <c r="D306" i="2"/>
  <c r="D320" i="2"/>
  <c r="D330" i="2"/>
  <c r="D341" i="2"/>
  <c r="D352" i="2"/>
  <c r="D361" i="2"/>
  <c r="D369" i="2"/>
  <c r="D377" i="2"/>
  <c r="E8" i="2"/>
  <c r="E16" i="2"/>
  <c r="E24" i="2"/>
  <c r="E32" i="2"/>
  <c r="E40" i="2"/>
  <c r="E48" i="2"/>
  <c r="E56" i="2"/>
  <c r="E64" i="2"/>
  <c r="E72" i="2"/>
  <c r="E80" i="2"/>
  <c r="E88" i="2"/>
  <c r="E96" i="2"/>
  <c r="E104" i="2"/>
  <c r="E112" i="2"/>
  <c r="E120" i="2"/>
  <c r="E128" i="2"/>
  <c r="E136" i="2"/>
  <c r="E144" i="2"/>
  <c r="E152" i="2"/>
  <c r="E160" i="2"/>
  <c r="E168" i="2"/>
  <c r="E176" i="2"/>
  <c r="E184" i="2"/>
  <c r="E192" i="2"/>
  <c r="E200" i="2"/>
  <c r="E208" i="2"/>
  <c r="E216" i="2"/>
  <c r="E224" i="2"/>
  <c r="E232" i="2"/>
  <c r="E240" i="2"/>
  <c r="E248" i="2"/>
  <c r="E256" i="2"/>
  <c r="E264" i="2"/>
  <c r="E272" i="2"/>
  <c r="E280" i="2"/>
  <c r="E288" i="2"/>
  <c r="E296" i="2"/>
  <c r="E304" i="2"/>
  <c r="E312" i="2"/>
  <c r="E320" i="2"/>
  <c r="E328" i="2"/>
  <c r="E336" i="2"/>
  <c r="B123" i="2"/>
  <c r="B380" i="2"/>
  <c r="C176" i="2"/>
  <c r="C278" i="2"/>
  <c r="C345" i="2"/>
  <c r="D18" i="2"/>
  <c r="D50" i="2"/>
  <c r="D82" i="2"/>
  <c r="D114" i="2"/>
  <c r="D146" i="2"/>
  <c r="D178" i="2"/>
  <c r="D209" i="2"/>
  <c r="D229" i="2"/>
  <c r="D245" i="2"/>
  <c r="D261" i="2"/>
  <c r="D277" i="2"/>
  <c r="D293" i="2"/>
  <c r="D309" i="2"/>
  <c r="D321" i="2"/>
  <c r="D331" i="2"/>
  <c r="D342" i="2"/>
  <c r="D353" i="2"/>
  <c r="D362" i="2"/>
  <c r="D370" i="2"/>
  <c r="D378" i="2"/>
  <c r="E9" i="2"/>
  <c r="E17" i="2"/>
  <c r="E25" i="2"/>
  <c r="E33" i="2"/>
  <c r="E41" i="2"/>
  <c r="E49" i="2"/>
  <c r="E57" i="2"/>
  <c r="E65" i="2"/>
  <c r="E73" i="2"/>
  <c r="E81" i="2"/>
  <c r="E89" i="2"/>
  <c r="E97" i="2"/>
  <c r="E105" i="2"/>
  <c r="E113" i="2"/>
  <c r="E121" i="2"/>
  <c r="E129" i="2"/>
  <c r="E137" i="2"/>
  <c r="E145" i="2"/>
  <c r="E153" i="2"/>
  <c r="E161" i="2"/>
  <c r="E169" i="2"/>
  <c r="E177" i="2"/>
  <c r="E185" i="2"/>
  <c r="E193" i="2"/>
  <c r="E201" i="2"/>
  <c r="E209" i="2"/>
  <c r="E217" i="2"/>
  <c r="E225" i="2"/>
  <c r="E233" i="2"/>
  <c r="E241" i="2"/>
  <c r="E249" i="2"/>
  <c r="E257" i="2"/>
  <c r="E265" i="2"/>
  <c r="E273" i="2"/>
  <c r="E281" i="2"/>
  <c r="E289" i="2"/>
  <c r="E297" i="2"/>
  <c r="E305" i="2"/>
  <c r="E313" i="2"/>
  <c r="B155" i="2"/>
  <c r="C32" i="2"/>
  <c r="C192" i="2"/>
  <c r="C287" i="2"/>
  <c r="C353" i="2"/>
  <c r="D24" i="2"/>
  <c r="D56" i="2"/>
  <c r="D88" i="2"/>
  <c r="D120" i="2"/>
  <c r="D152" i="2"/>
  <c r="D184" i="2"/>
  <c r="D210" i="2"/>
  <c r="D232" i="2"/>
  <c r="D248" i="2"/>
  <c r="D264" i="2"/>
  <c r="D280" i="2"/>
  <c r="D296" i="2"/>
  <c r="D312" i="2"/>
  <c r="D322" i="2"/>
  <c r="D333" i="2"/>
  <c r="D344" i="2"/>
  <c r="D354" i="2"/>
  <c r="D363" i="2"/>
  <c r="D371" i="2"/>
  <c r="D380" i="2"/>
  <c r="E10" i="2"/>
  <c r="E18" i="2"/>
  <c r="E26" i="2"/>
  <c r="E34" i="2"/>
  <c r="E42" i="2"/>
  <c r="E50" i="2"/>
  <c r="E58" i="2"/>
  <c r="E66" i="2"/>
  <c r="E74" i="2"/>
  <c r="E82" i="2"/>
  <c r="E90" i="2"/>
  <c r="E98" i="2"/>
  <c r="E106" i="2"/>
  <c r="E114" i="2"/>
  <c r="E122" i="2"/>
  <c r="E130" i="2"/>
  <c r="E138" i="2"/>
  <c r="E146" i="2"/>
  <c r="E154" i="2"/>
  <c r="E162" i="2"/>
  <c r="E170" i="2"/>
  <c r="E178" i="2"/>
  <c r="E186" i="2"/>
  <c r="E194" i="2"/>
  <c r="E202" i="2"/>
  <c r="E210" i="2"/>
  <c r="E218" i="2"/>
  <c r="E226" i="2"/>
  <c r="E234" i="2"/>
  <c r="E242" i="2"/>
  <c r="E250" i="2"/>
  <c r="E258" i="2"/>
  <c r="E266" i="2"/>
  <c r="E274" i="2"/>
  <c r="E282" i="2"/>
  <c r="E290" i="2"/>
  <c r="E298" i="2"/>
  <c r="E306" i="2"/>
  <c r="E314" i="2"/>
  <c r="E322" i="2"/>
  <c r="E330" i="2"/>
  <c r="E338" i="2"/>
  <c r="E346" i="2"/>
  <c r="E354" i="2"/>
  <c r="E362" i="2"/>
  <c r="E370" i="2"/>
  <c r="E378" i="2"/>
  <c r="F9" i="2"/>
  <c r="F17" i="2"/>
  <c r="F25" i="2"/>
  <c r="F33" i="2"/>
  <c r="F41" i="2"/>
  <c r="F49" i="2"/>
  <c r="F57" i="2"/>
  <c r="F65" i="2"/>
  <c r="F73" i="2"/>
  <c r="F81" i="2"/>
  <c r="F89" i="2"/>
  <c r="F97" i="2"/>
  <c r="F105" i="2"/>
  <c r="B187" i="2"/>
  <c r="C55" i="2"/>
  <c r="C207" i="2"/>
  <c r="C296" i="2"/>
  <c r="C361" i="2"/>
  <c r="D26" i="2"/>
  <c r="D58" i="2"/>
  <c r="D90" i="2"/>
  <c r="D122" i="2"/>
  <c r="D154" i="2"/>
  <c r="D186" i="2"/>
  <c r="D216" i="2"/>
  <c r="D233" i="2"/>
  <c r="D249" i="2"/>
  <c r="D265" i="2"/>
  <c r="D281" i="2"/>
  <c r="D297" i="2"/>
  <c r="D313" i="2"/>
  <c r="D323" i="2"/>
  <c r="D334" i="2"/>
  <c r="D345" i="2"/>
  <c r="D355" i="2"/>
  <c r="D364" i="2"/>
  <c r="D372" i="2"/>
  <c r="D381" i="2"/>
  <c r="E11" i="2"/>
  <c r="E19" i="2"/>
  <c r="E27" i="2"/>
  <c r="E35" i="2"/>
  <c r="E43" i="2"/>
  <c r="E51" i="2"/>
  <c r="E59" i="2"/>
  <c r="E67" i="2"/>
  <c r="E75" i="2"/>
  <c r="E83" i="2"/>
  <c r="E91" i="2"/>
  <c r="E99" i="2"/>
  <c r="E107" i="2"/>
  <c r="E115" i="2"/>
  <c r="E123" i="2"/>
  <c r="E131" i="2"/>
  <c r="E139" i="2"/>
  <c r="E147" i="2"/>
  <c r="E155" i="2"/>
  <c r="E163" i="2"/>
  <c r="E171" i="2"/>
  <c r="E179" i="2"/>
  <c r="E187" i="2"/>
  <c r="E195" i="2"/>
  <c r="E203" i="2"/>
  <c r="E211" i="2"/>
  <c r="E219" i="2"/>
  <c r="E227" i="2"/>
  <c r="E235" i="2"/>
  <c r="E243" i="2"/>
  <c r="E251" i="2"/>
  <c r="E259" i="2"/>
  <c r="E267" i="2"/>
  <c r="E275" i="2"/>
  <c r="E283" i="2"/>
  <c r="E291" i="2"/>
  <c r="E299" i="2"/>
  <c r="E307" i="2"/>
  <c r="E315" i="2"/>
  <c r="E323" i="2"/>
  <c r="E331" i="2"/>
  <c r="E339" i="2"/>
  <c r="E347" i="2"/>
  <c r="E355" i="2"/>
  <c r="E363" i="2"/>
  <c r="E371" i="2"/>
  <c r="E380" i="2"/>
  <c r="F10" i="2"/>
  <c r="F18" i="2"/>
  <c r="F26" i="2"/>
  <c r="F34" i="2"/>
  <c r="F42" i="2"/>
  <c r="F50" i="2"/>
  <c r="F58" i="2"/>
  <c r="F66" i="2"/>
  <c r="F74" i="2"/>
  <c r="F82" i="2"/>
  <c r="F90" i="2"/>
  <c r="F98" i="2"/>
  <c r="B219" i="2"/>
  <c r="C74" i="2"/>
  <c r="C218" i="2"/>
  <c r="C305" i="2"/>
  <c r="C369" i="2"/>
  <c r="D32" i="2"/>
  <c r="D64" i="2"/>
  <c r="D96" i="2"/>
  <c r="D128" i="2"/>
  <c r="D160" i="2"/>
  <c r="D192" i="2"/>
  <c r="D217" i="2"/>
  <c r="D234" i="2"/>
  <c r="D250" i="2"/>
  <c r="D266" i="2"/>
  <c r="D282" i="2"/>
  <c r="D298" i="2"/>
  <c r="D314" i="2"/>
  <c r="D325" i="2"/>
  <c r="D336" i="2"/>
  <c r="D346" i="2"/>
  <c r="D357" i="2"/>
  <c r="D365" i="2"/>
  <c r="D373" i="2"/>
  <c r="E4" i="2"/>
  <c r="E12" i="2"/>
  <c r="E20" i="2"/>
  <c r="E28" i="2"/>
  <c r="E36" i="2"/>
  <c r="E44" i="2"/>
  <c r="E52" i="2"/>
  <c r="E60" i="2"/>
  <c r="E68" i="2"/>
  <c r="E76" i="2"/>
  <c r="E84" i="2"/>
  <c r="E92" i="2"/>
  <c r="E100" i="2"/>
  <c r="E108" i="2"/>
  <c r="E116" i="2"/>
  <c r="E124" i="2"/>
  <c r="E132" i="2"/>
  <c r="E140" i="2"/>
  <c r="E148" i="2"/>
  <c r="E156" i="2"/>
  <c r="E164" i="2"/>
  <c r="E172" i="2"/>
  <c r="E180" i="2"/>
  <c r="E188" i="2"/>
  <c r="E196" i="2"/>
  <c r="E204" i="2"/>
  <c r="E212" i="2"/>
  <c r="E220" i="2"/>
  <c r="E228" i="2"/>
  <c r="E236" i="2"/>
  <c r="E244" i="2"/>
  <c r="E252" i="2"/>
  <c r="E260" i="2"/>
  <c r="E268" i="2"/>
  <c r="E276" i="2"/>
  <c r="E284" i="2"/>
  <c r="E292" i="2"/>
  <c r="E300" i="2"/>
  <c r="E308" i="2"/>
  <c r="E316" i="2"/>
  <c r="E324" i="2"/>
  <c r="E332" i="2"/>
  <c r="B251" i="2"/>
  <c r="C96" i="2"/>
  <c r="C232" i="2"/>
  <c r="C313" i="2"/>
  <c r="C377" i="2"/>
  <c r="D34" i="2"/>
  <c r="D66" i="2"/>
  <c r="D98" i="2"/>
  <c r="D130" i="2"/>
  <c r="D162" i="2"/>
  <c r="D194" i="2"/>
  <c r="D218" i="2"/>
  <c r="D237" i="2"/>
  <c r="D253" i="2"/>
  <c r="D269" i="2"/>
  <c r="D285" i="2"/>
  <c r="D301" i="2"/>
  <c r="D315" i="2"/>
  <c r="D326" i="2"/>
  <c r="D337" i="2"/>
  <c r="D347" i="2"/>
  <c r="D358" i="2"/>
  <c r="D366" i="2"/>
  <c r="D374" i="2"/>
  <c r="E5" i="2"/>
  <c r="E13" i="2"/>
  <c r="E21" i="2"/>
  <c r="E29" i="2"/>
  <c r="E37" i="2"/>
  <c r="E45" i="2"/>
  <c r="E53" i="2"/>
  <c r="E61" i="2"/>
  <c r="E69" i="2"/>
  <c r="E77" i="2"/>
  <c r="E85" i="2"/>
  <c r="E93" i="2"/>
  <c r="E101" i="2"/>
  <c r="E109" i="2"/>
  <c r="E117" i="2"/>
  <c r="E125" i="2"/>
  <c r="E133" i="2"/>
  <c r="E141" i="2"/>
  <c r="E149" i="2"/>
  <c r="E157" i="2"/>
  <c r="E165" i="2"/>
  <c r="E173" i="2"/>
  <c r="E181" i="2"/>
  <c r="E189" i="2"/>
  <c r="E197" i="2"/>
  <c r="E205" i="2"/>
  <c r="E213" i="2"/>
  <c r="E221" i="2"/>
  <c r="E229" i="2"/>
  <c r="E237" i="2"/>
  <c r="E245" i="2"/>
  <c r="E253" i="2"/>
  <c r="E261" i="2"/>
  <c r="E269" i="2"/>
  <c r="E277" i="2"/>
  <c r="E285" i="2"/>
  <c r="E293" i="2"/>
  <c r="E301" i="2"/>
  <c r="E309" i="2"/>
  <c r="E317" i="2"/>
  <c r="E325" i="2"/>
  <c r="E333" i="2"/>
  <c r="E321" i="2"/>
  <c r="E349" i="2"/>
  <c r="E365" i="2"/>
  <c r="F4" i="2"/>
  <c r="F20" i="2"/>
  <c r="F36" i="2"/>
  <c r="F52" i="2"/>
  <c r="F68" i="2"/>
  <c r="F84" i="2"/>
  <c r="F100" i="2"/>
  <c r="F112" i="2"/>
  <c r="F120" i="2"/>
  <c r="F128" i="2"/>
  <c r="F136" i="2"/>
  <c r="F144" i="2"/>
  <c r="F152" i="2"/>
  <c r="F160" i="2"/>
  <c r="F168" i="2"/>
  <c r="F176" i="2"/>
  <c r="F184" i="2"/>
  <c r="F192" i="2"/>
  <c r="F200" i="2"/>
  <c r="F208" i="2"/>
  <c r="F216" i="2"/>
  <c r="F224" i="2"/>
  <c r="F232" i="2"/>
  <c r="F240" i="2"/>
  <c r="F248" i="2"/>
  <c r="F256" i="2"/>
  <c r="F264" i="2"/>
  <c r="F272" i="2"/>
  <c r="F280" i="2"/>
  <c r="F288" i="2"/>
  <c r="F296" i="2"/>
  <c r="F304" i="2"/>
  <c r="F312" i="2"/>
  <c r="F320" i="2"/>
  <c r="F328" i="2"/>
  <c r="F336" i="2"/>
  <c r="F344" i="2"/>
  <c r="F352" i="2"/>
  <c r="F360" i="2"/>
  <c r="F368" i="2"/>
  <c r="F376" i="2"/>
  <c r="G7" i="2"/>
  <c r="G15" i="2"/>
  <c r="G23" i="2"/>
  <c r="G31" i="2"/>
  <c r="G39" i="2"/>
  <c r="G47" i="2"/>
  <c r="G55" i="2"/>
  <c r="G63" i="2"/>
  <c r="G71" i="2"/>
  <c r="G79" i="2"/>
  <c r="G87" i="2"/>
  <c r="G95" i="2"/>
  <c r="G103" i="2"/>
  <c r="G111" i="2"/>
  <c r="G119" i="2"/>
  <c r="G127" i="2"/>
  <c r="G135" i="2"/>
  <c r="G143" i="2"/>
  <c r="G151" i="2"/>
  <c r="G159" i="2"/>
  <c r="G167" i="2"/>
  <c r="G175" i="2"/>
  <c r="G183" i="2"/>
  <c r="G191" i="2"/>
  <c r="G199" i="2"/>
  <c r="G207" i="2"/>
  <c r="G215" i="2"/>
  <c r="G223" i="2"/>
  <c r="G231" i="2"/>
  <c r="G239" i="2"/>
  <c r="G247" i="2"/>
  <c r="G255" i="2"/>
  <c r="G263" i="2"/>
  <c r="G271" i="2"/>
  <c r="G279" i="2"/>
  <c r="G287" i="2"/>
  <c r="G295" i="2"/>
  <c r="G303" i="2"/>
  <c r="G311" i="2"/>
  <c r="G319" i="2"/>
  <c r="G327" i="2"/>
  <c r="E329" i="2"/>
  <c r="E352" i="2"/>
  <c r="E368" i="2"/>
  <c r="F7" i="2"/>
  <c r="F23" i="2"/>
  <c r="F39" i="2"/>
  <c r="F55" i="2"/>
  <c r="F71" i="2"/>
  <c r="F87" i="2"/>
  <c r="F103" i="2"/>
  <c r="F113" i="2"/>
  <c r="F121" i="2"/>
  <c r="F129" i="2"/>
  <c r="F137" i="2"/>
  <c r="F145" i="2"/>
  <c r="F153" i="2"/>
  <c r="F161" i="2"/>
  <c r="F169" i="2"/>
  <c r="F177" i="2"/>
  <c r="F185" i="2"/>
  <c r="F193" i="2"/>
  <c r="F201" i="2"/>
  <c r="F209" i="2"/>
  <c r="F217" i="2"/>
  <c r="F225" i="2"/>
  <c r="F233" i="2"/>
  <c r="F241" i="2"/>
  <c r="F249" i="2"/>
  <c r="F257" i="2"/>
  <c r="F265" i="2"/>
  <c r="F273" i="2"/>
  <c r="F281" i="2"/>
  <c r="F289" i="2"/>
  <c r="F297" i="2"/>
  <c r="F305" i="2"/>
  <c r="F313" i="2"/>
  <c r="F321" i="2"/>
  <c r="F329" i="2"/>
  <c r="F337" i="2"/>
  <c r="F345" i="2"/>
  <c r="F353" i="2"/>
  <c r="F361" i="2"/>
  <c r="F369" i="2"/>
  <c r="F377" i="2"/>
  <c r="G8" i="2"/>
  <c r="G16" i="2"/>
  <c r="G24" i="2"/>
  <c r="G32" i="2"/>
  <c r="G40" i="2"/>
  <c r="G48" i="2"/>
  <c r="G56" i="2"/>
  <c r="G64" i="2"/>
  <c r="G72" i="2"/>
  <c r="G80" i="2"/>
  <c r="G88" i="2"/>
  <c r="G96" i="2"/>
  <c r="G104" i="2"/>
  <c r="G112" i="2"/>
  <c r="G120" i="2"/>
  <c r="G128" i="2"/>
  <c r="G136" i="2"/>
  <c r="G144" i="2"/>
  <c r="G152" i="2"/>
  <c r="G160" i="2"/>
  <c r="G168" i="2"/>
  <c r="G176" i="2"/>
  <c r="G184" i="2"/>
  <c r="G192" i="2"/>
  <c r="G200" i="2"/>
  <c r="G208" i="2"/>
  <c r="G216" i="2"/>
  <c r="G224" i="2"/>
  <c r="G232" i="2"/>
  <c r="G240" i="2"/>
  <c r="G248" i="2"/>
  <c r="G256" i="2"/>
  <c r="G264" i="2"/>
  <c r="G272" i="2"/>
  <c r="G280" i="2"/>
  <c r="G288" i="2"/>
  <c r="G296" i="2"/>
  <c r="G304" i="2"/>
  <c r="G312" i="2"/>
  <c r="G320" i="2"/>
  <c r="G328" i="2"/>
  <c r="G336" i="2"/>
  <c r="G344" i="2"/>
  <c r="G352" i="2"/>
  <c r="G360" i="2"/>
  <c r="G368" i="2"/>
  <c r="G376" i="2"/>
  <c r="G258" i="2"/>
  <c r="G290" i="2"/>
  <c r="G314" i="2"/>
  <c r="G338" i="2"/>
  <c r="G362" i="2"/>
  <c r="G378" i="2"/>
  <c r="E337" i="2"/>
  <c r="E353" i="2"/>
  <c r="E369" i="2"/>
  <c r="F8" i="2"/>
  <c r="F24" i="2"/>
  <c r="F40" i="2"/>
  <c r="F56" i="2"/>
  <c r="F72" i="2"/>
  <c r="F88" i="2"/>
  <c r="F104" i="2"/>
  <c r="F114" i="2"/>
  <c r="F122" i="2"/>
  <c r="F130" i="2"/>
  <c r="F138" i="2"/>
  <c r="F146" i="2"/>
  <c r="F154" i="2"/>
  <c r="F162" i="2"/>
  <c r="F170" i="2"/>
  <c r="F178" i="2"/>
  <c r="F186" i="2"/>
  <c r="F194" i="2"/>
  <c r="F202" i="2"/>
  <c r="F210" i="2"/>
  <c r="F218" i="2"/>
  <c r="F226" i="2"/>
  <c r="F234" i="2"/>
  <c r="F242" i="2"/>
  <c r="F250" i="2"/>
  <c r="F258" i="2"/>
  <c r="F266" i="2"/>
  <c r="F274" i="2"/>
  <c r="F282" i="2"/>
  <c r="F290" i="2"/>
  <c r="F298" i="2"/>
  <c r="F306" i="2"/>
  <c r="F314" i="2"/>
  <c r="F322" i="2"/>
  <c r="F330" i="2"/>
  <c r="F338" i="2"/>
  <c r="F346" i="2"/>
  <c r="F354" i="2"/>
  <c r="F362" i="2"/>
  <c r="F370" i="2"/>
  <c r="F378" i="2"/>
  <c r="G9" i="2"/>
  <c r="G17" i="2"/>
  <c r="G25" i="2"/>
  <c r="G33" i="2"/>
  <c r="G41" i="2"/>
  <c r="G49" i="2"/>
  <c r="G57" i="2"/>
  <c r="G65" i="2"/>
  <c r="G73" i="2"/>
  <c r="G81" i="2"/>
  <c r="G89" i="2"/>
  <c r="G97" i="2"/>
  <c r="G105" i="2"/>
  <c r="G113" i="2"/>
  <c r="G121" i="2"/>
  <c r="G129" i="2"/>
  <c r="G137" i="2"/>
  <c r="G145" i="2"/>
  <c r="G153" i="2"/>
  <c r="G161" i="2"/>
  <c r="G169" i="2"/>
  <c r="G177" i="2"/>
  <c r="G185" i="2"/>
  <c r="G193" i="2"/>
  <c r="G201" i="2"/>
  <c r="G209" i="2"/>
  <c r="G217" i="2"/>
  <c r="G225" i="2"/>
  <c r="G233" i="2"/>
  <c r="G241" i="2"/>
  <c r="G249" i="2"/>
  <c r="G257" i="2"/>
  <c r="G265" i="2"/>
  <c r="G273" i="2"/>
  <c r="G281" i="2"/>
  <c r="G289" i="2"/>
  <c r="G297" i="2"/>
  <c r="G305" i="2"/>
  <c r="G313" i="2"/>
  <c r="G321" i="2"/>
  <c r="G329" i="2"/>
  <c r="G337" i="2"/>
  <c r="G345" i="2"/>
  <c r="G353" i="2"/>
  <c r="G361" i="2"/>
  <c r="G369" i="2"/>
  <c r="G377" i="2"/>
  <c r="G266" i="2"/>
  <c r="G282" i="2"/>
  <c r="G306" i="2"/>
  <c r="G330" i="2"/>
  <c r="G346" i="2"/>
  <c r="G370" i="2"/>
  <c r="E340" i="2"/>
  <c r="E356" i="2"/>
  <c r="E372" i="2"/>
  <c r="F11" i="2"/>
  <c r="F27" i="2"/>
  <c r="F43" i="2"/>
  <c r="F59" i="2"/>
  <c r="F75" i="2"/>
  <c r="F91" i="2"/>
  <c r="F106" i="2"/>
  <c r="F115" i="2"/>
  <c r="F123" i="2"/>
  <c r="F131" i="2"/>
  <c r="F139" i="2"/>
  <c r="F147" i="2"/>
  <c r="F155" i="2"/>
  <c r="F163" i="2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75" i="2"/>
  <c r="F283" i="2"/>
  <c r="F291" i="2"/>
  <c r="F299" i="2"/>
  <c r="F307" i="2"/>
  <c r="F315" i="2"/>
  <c r="F323" i="2"/>
  <c r="F331" i="2"/>
  <c r="F339" i="2"/>
  <c r="F347" i="2"/>
  <c r="F355" i="2"/>
  <c r="F363" i="2"/>
  <c r="F371" i="2"/>
  <c r="F380" i="2"/>
  <c r="G10" i="2"/>
  <c r="G18" i="2"/>
  <c r="G26" i="2"/>
  <c r="G34" i="2"/>
  <c r="G42" i="2"/>
  <c r="G50" i="2"/>
  <c r="G58" i="2"/>
  <c r="G66" i="2"/>
  <c r="G74" i="2"/>
  <c r="G82" i="2"/>
  <c r="G90" i="2"/>
  <c r="G98" i="2"/>
  <c r="G106" i="2"/>
  <c r="G114" i="2"/>
  <c r="G122" i="2"/>
  <c r="G130" i="2"/>
  <c r="G138" i="2"/>
  <c r="G146" i="2"/>
  <c r="G154" i="2"/>
  <c r="G162" i="2"/>
  <c r="G170" i="2"/>
  <c r="G178" i="2"/>
  <c r="G186" i="2"/>
  <c r="G194" i="2"/>
  <c r="G202" i="2"/>
  <c r="G210" i="2"/>
  <c r="G218" i="2"/>
  <c r="G226" i="2"/>
  <c r="G234" i="2"/>
  <c r="G242" i="2"/>
  <c r="G250" i="2"/>
  <c r="G274" i="2"/>
  <c r="G298" i="2"/>
  <c r="G322" i="2"/>
  <c r="G354" i="2"/>
  <c r="E341" i="2"/>
  <c r="E357" i="2"/>
  <c r="E373" i="2"/>
  <c r="F12" i="2"/>
  <c r="F28" i="2"/>
  <c r="F44" i="2"/>
  <c r="F60" i="2"/>
  <c r="F76" i="2"/>
  <c r="F92" i="2"/>
  <c r="F107" i="2"/>
  <c r="F116" i="2"/>
  <c r="F124" i="2"/>
  <c r="F132" i="2"/>
  <c r="F140" i="2"/>
  <c r="F148" i="2"/>
  <c r="F156" i="2"/>
  <c r="F164" i="2"/>
  <c r="F172" i="2"/>
  <c r="F180" i="2"/>
  <c r="F188" i="2"/>
  <c r="F196" i="2"/>
  <c r="F204" i="2"/>
  <c r="F212" i="2"/>
  <c r="F220" i="2"/>
  <c r="F228" i="2"/>
  <c r="F236" i="2"/>
  <c r="F244" i="2"/>
  <c r="F252" i="2"/>
  <c r="F260" i="2"/>
  <c r="F268" i="2"/>
  <c r="F276" i="2"/>
  <c r="F284" i="2"/>
  <c r="F292" i="2"/>
  <c r="F300" i="2"/>
  <c r="F308" i="2"/>
  <c r="F316" i="2"/>
  <c r="F324" i="2"/>
  <c r="F332" i="2"/>
  <c r="F340" i="2"/>
  <c r="F348" i="2"/>
  <c r="F356" i="2"/>
  <c r="F364" i="2"/>
  <c r="F372" i="2"/>
  <c r="F381" i="2"/>
  <c r="G11" i="2"/>
  <c r="G19" i="2"/>
  <c r="G27" i="2"/>
  <c r="G35" i="2"/>
  <c r="G43" i="2"/>
  <c r="G51" i="2"/>
  <c r="G59" i="2"/>
  <c r="G67" i="2"/>
  <c r="G75" i="2"/>
  <c r="G83" i="2"/>
  <c r="G91" i="2"/>
  <c r="G99" i="2"/>
  <c r="G107" i="2"/>
  <c r="G115" i="2"/>
  <c r="G123" i="2"/>
  <c r="G131" i="2"/>
  <c r="G139" i="2"/>
  <c r="G147" i="2"/>
  <c r="G155" i="2"/>
  <c r="G163" i="2"/>
  <c r="G171" i="2"/>
  <c r="G179" i="2"/>
  <c r="G187" i="2"/>
  <c r="G195" i="2"/>
  <c r="G203" i="2"/>
  <c r="G211" i="2"/>
  <c r="G219" i="2"/>
  <c r="G227" i="2"/>
  <c r="G235" i="2"/>
  <c r="G243" i="2"/>
  <c r="G251" i="2"/>
  <c r="G259" i="2"/>
  <c r="G267" i="2"/>
  <c r="G275" i="2"/>
  <c r="G283" i="2"/>
  <c r="G291" i="2"/>
  <c r="G299" i="2"/>
  <c r="G307" i="2"/>
  <c r="E344" i="2"/>
  <c r="E360" i="2"/>
  <c r="E376" i="2"/>
  <c r="F15" i="2"/>
  <c r="F31" i="2"/>
  <c r="F47" i="2"/>
  <c r="F63" i="2"/>
  <c r="F79" i="2"/>
  <c r="F95" i="2"/>
  <c r="F108" i="2"/>
  <c r="F117" i="2"/>
  <c r="F125" i="2"/>
  <c r="F133" i="2"/>
  <c r="F141" i="2"/>
  <c r="F149" i="2"/>
  <c r="F157" i="2"/>
  <c r="F165" i="2"/>
  <c r="F173" i="2"/>
  <c r="F181" i="2"/>
  <c r="F189" i="2"/>
  <c r="F197" i="2"/>
  <c r="F205" i="2"/>
  <c r="F213" i="2"/>
  <c r="F221" i="2"/>
  <c r="F229" i="2"/>
  <c r="F237" i="2"/>
  <c r="F245" i="2"/>
  <c r="F253" i="2"/>
  <c r="F261" i="2"/>
  <c r="F269" i="2"/>
  <c r="F277" i="2"/>
  <c r="F285" i="2"/>
  <c r="F293" i="2"/>
  <c r="F301" i="2"/>
  <c r="F309" i="2"/>
  <c r="F317" i="2"/>
  <c r="F325" i="2"/>
  <c r="F333" i="2"/>
  <c r="F341" i="2"/>
  <c r="F349" i="2"/>
  <c r="F357" i="2"/>
  <c r="F365" i="2"/>
  <c r="F373" i="2"/>
  <c r="G4" i="2"/>
  <c r="G12" i="2"/>
  <c r="G20" i="2"/>
  <c r="G28" i="2"/>
  <c r="G36" i="2"/>
  <c r="G44" i="2"/>
  <c r="G52" i="2"/>
  <c r="G60" i="2"/>
  <c r="G68" i="2"/>
  <c r="G76" i="2"/>
  <c r="G84" i="2"/>
  <c r="G92" i="2"/>
  <c r="G100" i="2"/>
  <c r="G108" i="2"/>
  <c r="G116" i="2"/>
  <c r="G124" i="2"/>
  <c r="G132" i="2"/>
  <c r="G140" i="2"/>
  <c r="G148" i="2"/>
  <c r="G156" i="2"/>
  <c r="G164" i="2"/>
  <c r="G172" i="2"/>
  <c r="G180" i="2"/>
  <c r="G188" i="2"/>
  <c r="G196" i="2"/>
  <c r="G204" i="2"/>
  <c r="G212" i="2"/>
  <c r="G220" i="2"/>
  <c r="G228" i="2"/>
  <c r="G236" i="2"/>
  <c r="G244" i="2"/>
  <c r="G252" i="2"/>
  <c r="G260" i="2"/>
  <c r="G268" i="2"/>
  <c r="G276" i="2"/>
  <c r="G284" i="2"/>
  <c r="G292" i="2"/>
  <c r="G300" i="2"/>
  <c r="G308" i="2"/>
  <c r="G316" i="2"/>
  <c r="E345" i="2"/>
  <c r="E361" i="2"/>
  <c r="E377" i="2"/>
  <c r="F16" i="2"/>
  <c r="F32" i="2"/>
  <c r="F48" i="2"/>
  <c r="F64" i="2"/>
  <c r="F80" i="2"/>
  <c r="F96" i="2"/>
  <c r="F109" i="2"/>
  <c r="F118" i="2"/>
  <c r="F126" i="2"/>
  <c r="F134" i="2"/>
  <c r="F142" i="2"/>
  <c r="F150" i="2"/>
  <c r="F158" i="2"/>
  <c r="F166" i="2"/>
  <c r="F174" i="2"/>
  <c r="F182" i="2"/>
  <c r="F190" i="2"/>
  <c r="F198" i="2"/>
  <c r="F206" i="2"/>
  <c r="F214" i="2"/>
  <c r="F222" i="2"/>
  <c r="F230" i="2"/>
  <c r="F238" i="2"/>
  <c r="F246" i="2"/>
  <c r="F254" i="2"/>
  <c r="F262" i="2"/>
  <c r="F270" i="2"/>
  <c r="F278" i="2"/>
  <c r="F286" i="2"/>
  <c r="F294" i="2"/>
  <c r="F302" i="2"/>
  <c r="F310" i="2"/>
  <c r="F318" i="2"/>
  <c r="F326" i="2"/>
  <c r="F334" i="2"/>
  <c r="F342" i="2"/>
  <c r="F350" i="2"/>
  <c r="F358" i="2"/>
  <c r="F366" i="2"/>
  <c r="F374" i="2"/>
  <c r="G5" i="2"/>
  <c r="G13" i="2"/>
  <c r="G21" i="2"/>
  <c r="G29" i="2"/>
  <c r="G37" i="2"/>
  <c r="G45" i="2"/>
  <c r="G53" i="2"/>
  <c r="G61" i="2"/>
  <c r="G69" i="2"/>
  <c r="G77" i="2"/>
  <c r="G85" i="2"/>
  <c r="G93" i="2"/>
  <c r="G101" i="2"/>
  <c r="G109" i="2"/>
  <c r="G117" i="2"/>
  <c r="G125" i="2"/>
  <c r="G133" i="2"/>
  <c r="G141" i="2"/>
  <c r="G149" i="2"/>
  <c r="G157" i="2"/>
  <c r="G165" i="2"/>
  <c r="G173" i="2"/>
  <c r="G181" i="2"/>
  <c r="G189" i="2"/>
  <c r="G197" i="2"/>
  <c r="G205" i="2"/>
  <c r="G213" i="2"/>
  <c r="G221" i="2"/>
  <c r="G229" i="2"/>
  <c r="G237" i="2"/>
  <c r="G245" i="2"/>
  <c r="G253" i="2"/>
  <c r="G261" i="2"/>
  <c r="G269" i="2"/>
  <c r="G277" i="2"/>
  <c r="G285" i="2"/>
  <c r="G293" i="2"/>
  <c r="G301" i="2"/>
  <c r="G309" i="2"/>
  <c r="E348" i="2"/>
  <c r="E364" i="2"/>
  <c r="E381" i="2"/>
  <c r="F19" i="2"/>
  <c r="F35" i="2"/>
  <c r="F51" i="2"/>
  <c r="F67" i="2"/>
  <c r="F83" i="2"/>
  <c r="F99" i="2"/>
  <c r="F111" i="2"/>
  <c r="F119" i="2"/>
  <c r="F127" i="2"/>
  <c r="F135" i="2"/>
  <c r="F143" i="2"/>
  <c r="F151" i="2"/>
  <c r="F159" i="2"/>
  <c r="F167" i="2"/>
  <c r="F175" i="2"/>
  <c r="F183" i="2"/>
  <c r="F191" i="2"/>
  <c r="F199" i="2"/>
  <c r="F207" i="2"/>
  <c r="F215" i="2"/>
  <c r="F223" i="2"/>
  <c r="F231" i="2"/>
  <c r="F239" i="2"/>
  <c r="F247" i="2"/>
  <c r="F255" i="2"/>
  <c r="F263" i="2"/>
  <c r="F271" i="2"/>
  <c r="F279" i="2"/>
  <c r="F287" i="2"/>
  <c r="F295" i="2"/>
  <c r="F303" i="2"/>
  <c r="F311" i="2"/>
  <c r="F319" i="2"/>
  <c r="F327" i="2"/>
  <c r="F335" i="2"/>
  <c r="F343" i="2"/>
  <c r="F351" i="2"/>
  <c r="F359" i="2"/>
  <c r="F367" i="2"/>
  <c r="F375" i="2"/>
  <c r="G6" i="2"/>
  <c r="G14" i="2"/>
  <c r="G22" i="2"/>
  <c r="G30" i="2"/>
  <c r="G38" i="2"/>
  <c r="G46" i="2"/>
  <c r="G54" i="2"/>
  <c r="G62" i="2"/>
  <c r="G70" i="2"/>
  <c r="G78" i="2"/>
  <c r="G86" i="2"/>
  <c r="G94" i="2"/>
  <c r="G102" i="2"/>
  <c r="G110" i="2"/>
  <c r="G118" i="2"/>
  <c r="G126" i="2"/>
  <c r="G134" i="2"/>
  <c r="G142" i="2"/>
  <c r="G150" i="2"/>
  <c r="G158" i="2"/>
  <c r="G166" i="2"/>
  <c r="G174" i="2"/>
  <c r="G182" i="2"/>
  <c r="G190" i="2"/>
  <c r="G198" i="2"/>
  <c r="G206" i="2"/>
  <c r="G214" i="2"/>
  <c r="G222" i="2"/>
  <c r="G230" i="2"/>
  <c r="G238" i="2"/>
  <c r="G246" i="2"/>
  <c r="G254" i="2"/>
  <c r="G262" i="2"/>
  <c r="G270" i="2"/>
  <c r="G278" i="2"/>
  <c r="G286" i="2"/>
  <c r="G294" i="2"/>
  <c r="G302" i="2"/>
  <c r="G310" i="2"/>
  <c r="G318" i="2"/>
  <c r="G326" i="2"/>
  <c r="G334" i="2"/>
  <c r="G315" i="2"/>
  <c r="G335" i="2"/>
  <c r="G349" i="2"/>
  <c r="G363" i="2"/>
  <c r="G374" i="2"/>
  <c r="G364" i="2"/>
  <c r="G375" i="2"/>
  <c r="G323" i="2"/>
  <c r="G351" i="2"/>
  <c r="G365" i="2"/>
  <c r="G380" i="2"/>
  <c r="G347" i="2"/>
  <c r="G348" i="2"/>
  <c r="G317" i="2"/>
  <c r="G339" i="2"/>
  <c r="G350" i="2"/>
  <c r="G340" i="2"/>
  <c r="G373" i="2"/>
  <c r="G324" i="2"/>
  <c r="G341" i="2"/>
  <c r="G355" i="2"/>
  <c r="G366" i="2"/>
  <c r="G381" i="2"/>
  <c r="G342" i="2"/>
  <c r="G367" i="2"/>
  <c r="G371" i="2"/>
  <c r="G358" i="2"/>
  <c r="G359" i="2"/>
  <c r="G325" i="2"/>
  <c r="G356" i="2"/>
  <c r="G372" i="2"/>
  <c r="G331" i="2"/>
  <c r="G343" i="2"/>
  <c r="G357" i="2"/>
  <c r="G333" i="2"/>
  <c r="G332" i="2"/>
  <c r="G3" i="2"/>
  <c r="B3" i="2"/>
  <c r="F3" i="2"/>
  <c r="C3" i="2"/>
  <c r="E3" i="2"/>
  <c r="D3" i="2"/>
  <c r="N124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JPaul MONGELLI</author>
  </authors>
  <commentList>
    <comment ref="J4" authorId="0" shapeId="0" xr:uid="{F47212C6-6CAF-4432-A6A7-DC63F28CD2A8}">
      <text>
        <r>
          <rPr>
            <b/>
            <sz val="9"/>
            <color indexed="81"/>
            <rFont val="Tahoma"/>
            <family val="2"/>
          </rPr>
          <t>JPaul MONGELLI: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<sst xmlns="http://schemas.openxmlformats.org/spreadsheetml/2006/main" count="74222" uniqueCount="13119">
  <si>
    <t>NUMERO</t>
  </si>
  <si>
    <t>DATE</t>
  </si>
  <si>
    <t>TYPE</t>
  </si>
  <si>
    <t>DESIGNATION</t>
  </si>
  <si>
    <t>PRODUIT OU AFFAIRE</t>
  </si>
  <si>
    <t>GAMME</t>
  </si>
  <si>
    <t>TYPE PRODUIT</t>
  </si>
  <si>
    <t>PUISSANCE</t>
  </si>
  <si>
    <t xml:space="preserve">CREE PAR </t>
  </si>
  <si>
    <t>TYPE DE PIECE</t>
  </si>
  <si>
    <t>SHORT TYPE</t>
  </si>
  <si>
    <t>LIB</t>
  </si>
  <si>
    <t>REF A DECOUPER</t>
  </si>
  <si>
    <t>SPEC</t>
  </si>
  <si>
    <t>GVXL</t>
  </si>
  <si>
    <t>UPS</t>
  </si>
  <si>
    <t>1250kVA</t>
  </si>
  <si>
    <t>MATRION</t>
  </si>
  <si>
    <t>backfeed GVXL</t>
  </si>
  <si>
    <t>BACKFEED</t>
  </si>
  <si>
    <t>1600A</t>
  </si>
  <si>
    <t>BESSIERE</t>
  </si>
  <si>
    <t>CUIVRE</t>
  </si>
  <si>
    <t>ECLISSE BYPASS</t>
  </si>
  <si>
    <t>fil de terre NSYSEL166D6</t>
  </si>
  <si>
    <t>METAL</t>
  </si>
  <si>
    <t>SMT PLATINE SUPPORT NEUTRE</t>
  </si>
  <si>
    <t>BERNARDEAU</t>
  </si>
  <si>
    <t>ENSEMBLE CONNECTEURS NEUTRE IND100HY4-Z4</t>
  </si>
  <si>
    <t>etude bypass</t>
  </si>
  <si>
    <t>BYPASS</t>
  </si>
  <si>
    <t>4000A</t>
  </si>
  <si>
    <t>tige filetée m8 x 354</t>
  </si>
  <si>
    <t>PLASTIQUE</t>
  </si>
  <si>
    <t>asm</t>
  </si>
  <si>
    <t>TFO 80 kva 400/115V BCV svt BCV-482622</t>
  </si>
  <si>
    <t>BCV</t>
  </si>
  <si>
    <t>CANEVAS MTZ2  2500A Micro.5.0X 3P</t>
  </si>
  <si>
    <t>ENEL - PS DOO</t>
  </si>
  <si>
    <t>canevas</t>
  </si>
  <si>
    <t>CANEVAS MTZ2 2000A Micro.5.0X 4P</t>
  </si>
  <si>
    <t>CANEVAS SWITCH MTZ2 2000A 4P + BMX</t>
  </si>
  <si>
    <t>qsfe55526</t>
  </si>
  <si>
    <t>200A</t>
  </si>
  <si>
    <t>WIR STS 630A OPTION PAS600L</t>
  </si>
  <si>
    <t>QPROJET_PAS600L</t>
  </si>
  <si>
    <t>STS</t>
  </si>
  <si>
    <t>STS ETO</t>
  </si>
  <si>
    <t>630A</t>
  </si>
  <si>
    <t>JAWORSKI</t>
  </si>
  <si>
    <t>FILERIE</t>
  </si>
  <si>
    <t>Solution Center</t>
  </si>
  <si>
    <t>400A</t>
  </si>
  <si>
    <t>PLA PROTECTION DIRECT CONTACT</t>
  </si>
  <si>
    <t>SE SAREL 34413361 GVX BBK SAREL SFN NSYSFPN20750 + SIDE PANELS</t>
  </si>
  <si>
    <t>SMT PLASTRON BAS RAL7016</t>
  </si>
  <si>
    <t>NOM VISSERIE CLIENT STS QTOP10400</t>
  </si>
  <si>
    <t>NOMENCLATURE</t>
  </si>
  <si>
    <t>NOM FINITION CELLULE SPACIAL SFN 2000x700x1000 RAL9003</t>
  </si>
  <si>
    <t>NOM S/E PLATINE NEUTRE COUPE ETO STS 400A 4P TOP</t>
  </si>
  <si>
    <t>NOM S/E MODULE ELECTRONIQUE ETO STS 400A 4P TOP</t>
  </si>
  <si>
    <t>NOM ASSEMBLAGE PORTE ETO STS 400A 4P TOP</t>
  </si>
  <si>
    <t>NOM INTEGRATION ETO STS 400A 4P TOP</t>
  </si>
  <si>
    <t>SAREL SFN-H2000xL700xP500-STS - 360345</t>
  </si>
  <si>
    <t>NOM ASSEMBLAGE FINISH AND HOUSING ETO STS 400A 4P TOP</t>
  </si>
  <si>
    <t>25000KVA</t>
  </si>
  <si>
    <t>DECOUPE RAIL NSYSDR2000 200mm</t>
  </si>
  <si>
    <t>DECOUPE</t>
  </si>
  <si>
    <t>QSAN04845</t>
  </si>
  <si>
    <t>WIR STS 1250A OPTION PAS600L</t>
  </si>
  <si>
    <t>1250A</t>
  </si>
  <si>
    <t>CANEVAS NS800H MIC 5.0 4P 2NO + MX24VDC</t>
  </si>
  <si>
    <t>QTST78291</t>
  </si>
  <si>
    <t>GVL</t>
  </si>
  <si>
    <t>1000KVA</t>
  </si>
  <si>
    <t>CANEVAS NS1000H MIC 5.0 4P 2NO + MX24VDC</t>
  </si>
  <si>
    <t>CANEVAS DISJ MTZ2 1600A 4P 5,0 MICRO+MX24VDC</t>
  </si>
  <si>
    <t>SE PORTE STS H2000 AFFICHEUR RAL9003 / Offre SAREL</t>
  </si>
  <si>
    <t>SE KIT BANDEAUX SOCLE VENTILE RAL9003 / Offre SAREL</t>
  </si>
  <si>
    <t>SE Ossature de cellule Spacial SFN 2000x700x1000 RAL9003 / Offre SAREL</t>
  </si>
  <si>
    <t>SE PANNEAU ARRIERE STS SFN RAL9003 / offre SAREL</t>
  </si>
  <si>
    <t>SE PANNEAUX LATERAUX STS SFN RAL9003 / Offre SAREL</t>
  </si>
  <si>
    <t>SE TOIT STS SFN 700x1000 RAL9003 / Offre SAREL</t>
  </si>
  <si>
    <t>MTZ2 4P H2 2000A RACCORDEMENT ARRIERE</t>
  </si>
  <si>
    <t>SE</t>
  </si>
  <si>
    <t>MTZ2 4P H2 2000A DO RACCORDEMENT ARRIERE</t>
  </si>
  <si>
    <t>MTZ2 4P H2 2500A RACCORDEMENT ARRIERE</t>
  </si>
  <si>
    <t>MTZ2 4P H2 2500A DO RACCORDEMENT ARRIERE</t>
  </si>
  <si>
    <t>GVXL JDB LOAD</t>
  </si>
  <si>
    <t>MTZ2 4P H2 4000A RACCORDEMENT ARRIERE</t>
  </si>
  <si>
    <t>MTZ2 4P H2 4000A DO RACCORDEMENT ARRIERE</t>
  </si>
  <si>
    <t>NOM ASSEMBLAGE BYPASS ETO STS 400A 4P TOP</t>
  </si>
  <si>
    <t>NOM ASSEMBLAGE STRUCTURE ETO STS 400A 4P TOP</t>
  </si>
  <si>
    <t>NOM S/E MONTAGE ETO STS 400A 4P TOP</t>
  </si>
  <si>
    <t>SMT PLASTRON CB NSX630 DC 3P GAUCHE</t>
  </si>
  <si>
    <t>Brittany Ferries Galicia</t>
  </si>
  <si>
    <t>GVS</t>
  </si>
  <si>
    <t>BBC</t>
  </si>
  <si>
    <t>100-150KW</t>
  </si>
  <si>
    <t>SMT FIXATION PLATINE</t>
  </si>
  <si>
    <t>2500KVA</t>
  </si>
  <si>
    <t>COP PLAGE DC 1250KVA</t>
  </si>
  <si>
    <t>QABA69374</t>
  </si>
  <si>
    <t>1250KVA</t>
  </si>
  <si>
    <t>DECOUPE PERCAGE PORTE</t>
  </si>
  <si>
    <t>REGEN</t>
  </si>
  <si>
    <t>250a</t>
  </si>
  <si>
    <t>SMT PLATINE DE FOND REGENBOX 250</t>
  </si>
  <si>
    <t>QGSE86644</t>
  </si>
  <si>
    <t>250A</t>
  </si>
  <si>
    <t>COP PLAGE PONTAGE BATT4</t>
  </si>
  <si>
    <t>QJPR90823</t>
  </si>
  <si>
    <t>GVX</t>
  </si>
  <si>
    <t>1500kVA</t>
  </si>
  <si>
    <t>COP PLAGE PONTAGE BATT3</t>
  </si>
  <si>
    <t>ASSY IP20 PROTECTION - STS 1250A TOP</t>
  </si>
  <si>
    <t>QPROJET</t>
  </si>
  <si>
    <t>ASSY STS 1250A 3P TOP CENTRE</t>
  </si>
  <si>
    <t>SMT SUPPORT OPTION COM</t>
  </si>
  <si>
    <t>QPROJET_QSMA11471</t>
  </si>
  <si>
    <t>QPROJET_QSMA11472</t>
  </si>
  <si>
    <t>QPROJET_QSMA11473</t>
  </si>
  <si>
    <t>QPROJET_QSMA11474</t>
  </si>
  <si>
    <t>ETO</t>
  </si>
  <si>
    <t>QPROJET_QSMA11475</t>
  </si>
  <si>
    <t>COP 34413214 GVXL 1250KVA INPUT PE BAR</t>
  </si>
  <si>
    <t>QASH01250</t>
  </si>
  <si>
    <t>Cuivre</t>
  </si>
  <si>
    <t>COP BUSBAR COROPLAST Q2-L3 4/600A 4 POLES</t>
  </si>
  <si>
    <t>QPROJET_QSMA11477</t>
  </si>
  <si>
    <t>COP BUSBAR COROPLAST Q2-L2 4/600A 4 POLES</t>
  </si>
  <si>
    <t>QPROJET_QSMA11478</t>
  </si>
  <si>
    <t>COP BUSBAR COROPLAST Q2-L1 4/600A 4 POLES</t>
  </si>
  <si>
    <t>QPROJET_QSMA11479</t>
  </si>
  <si>
    <t>COP BUSBAR COROPLAST KM2 4/600A 4 POLES</t>
  </si>
  <si>
    <t>QPROJET_QSMA11480</t>
  </si>
  <si>
    <t>COP BUSBAR COROPLAST Q1-L3 4/600A 4 POLES</t>
  </si>
  <si>
    <t>QPROJET_QSMA11481</t>
  </si>
  <si>
    <t>COP BUSBAR COROPLAST Q1-L2 4/600A 4 POLES</t>
  </si>
  <si>
    <t>QPROJET_QSMA11482</t>
  </si>
  <si>
    <t>COP BUSBAR COROPLAST Q1-L1 4/600A 4 POLES</t>
  </si>
  <si>
    <t>QPROJET_QSMA11483</t>
  </si>
  <si>
    <t>COP BUSBAR COROPLAST KM1 4/600A 4 POLES</t>
  </si>
  <si>
    <t>QPROJET_QSMA11484</t>
  </si>
  <si>
    <t>QPROJET_QSMA11485</t>
  </si>
  <si>
    <t>SMT PLASTRON CS + PAS600L</t>
  </si>
  <si>
    <t>KIT STS 1250A OPTION PAS600L</t>
  </si>
  <si>
    <t>ASSEMBLAGE STS 1250A + OPTION PAS600L</t>
  </si>
  <si>
    <t>SMT 34413201 GVXL TGAB ROOF KTA2000 INNER PART NEUTRAL</t>
  </si>
  <si>
    <t>QPPL40904</t>
  </si>
  <si>
    <t>COP S LIAISON MAIN FEED N</t>
  </si>
  <si>
    <t>GVX IO 1500</t>
  </si>
  <si>
    <t>Cable RJ45 2M CAT6</t>
  </si>
  <si>
    <t>Bisiaux</t>
  </si>
  <si>
    <t>CABLE</t>
  </si>
  <si>
    <t>Cable RS485 3M</t>
  </si>
  <si>
    <t>ASSY FINISH AND HOUSING TERACO STS + OPTION PAS660L</t>
  </si>
  <si>
    <t>ASSEMBLAGE TERACO 630A + OPTION PAS660L</t>
  </si>
  <si>
    <t>DECOUPE 870-5102790600AL OPTION PAS600L</t>
  </si>
  <si>
    <t>TERACO</t>
  </si>
  <si>
    <t>870-5102790600AL</t>
  </si>
  <si>
    <t>SMT LATERAL UPRIGHT</t>
  </si>
  <si>
    <t>KIT STS 630A OPTION PAS600L</t>
  </si>
  <si>
    <t>60-630A</t>
  </si>
  <si>
    <t>SEMI AIR BOX V2</t>
  </si>
  <si>
    <t>SEMI AIR BOX</t>
  </si>
  <si>
    <t>SMT PLAQUE DE PROTECTION STS</t>
  </si>
  <si>
    <t>QIOD21251</t>
  </si>
  <si>
    <t>34413156 GVXL 1250KVA KTA2000ER52-100-GVXL-OUTPUT_custom</t>
  </si>
  <si>
    <t>COP 34413154 GVXL  1250KVA BATTERY B+/B- BOTTOM BAR</t>
  </si>
  <si>
    <t>COP 34413154 GVXL  1250KVA BATTERY B+/B- TOP BAR</t>
  </si>
  <si>
    <t>WIR 34413153 GVXL DC RAISE PE CABLES</t>
  </si>
  <si>
    <t>WIR 34413152 GVXL DC RAISE PE CABLE 2</t>
  </si>
  <si>
    <t>WIR 34413151 GVXL DC RAISE PE CABLE 1</t>
  </si>
  <si>
    <t>150KVA</t>
  </si>
  <si>
    <t>SMT PLAQUE ENTROISE TOIT GVXL</t>
  </si>
  <si>
    <t>BOTTOM CB NS1250NA 4P BYPASS E3L-GVX</t>
  </si>
  <si>
    <t>MONGELLI</t>
  </si>
  <si>
    <t>=SE=</t>
  </si>
  <si>
    <t>MIDDLE CB NS1250N 4P4D 2.0E BYPASS E3L-GVX</t>
  </si>
  <si>
    <t>SMT DECOUPE PANNEAU ARRIERE 1400X600 RAL9003</t>
  </si>
  <si>
    <t>UPSILLON</t>
  </si>
  <si>
    <t>60A</t>
  </si>
  <si>
    <t>ENSEMBLE PORTE STS H1400 RAL9003</t>
  </si>
  <si>
    <t>SMT DECOUPE PORTE STS AFFICHEUR H1400 RAL9003</t>
  </si>
  <si>
    <t>COP 34413137 GVXL 1250KVA PER</t>
  </si>
  <si>
    <t>COP 34413136 GVXL 1250KVA OUTPUT KTA JONCTION2</t>
  </si>
  <si>
    <t>COP 34413135 GVXL 1250KVA OUTPUT N</t>
  </si>
  <si>
    <t>COP 34413134 GVXL 1250KVA COMMON MAINS 2</t>
  </si>
  <si>
    <t>COP 34413133 GVXL 1250KVA COMMON MAINS 1</t>
  </si>
  <si>
    <t>COP 34413132 GVXL 1250KVA OUTPUT KTA JONCTION1</t>
  </si>
  <si>
    <t>COP 34413131 GVXL 1250KVA OUTPUT L1</t>
  </si>
  <si>
    <t>COP 34413130 GVXL 1250KVA OUTPUT L2</t>
  </si>
  <si>
    <t>COP 34413129 GVXL 1250KVA OUTPUT L3</t>
  </si>
  <si>
    <t>PLA 1250KVA TIGE FILETE M12 370MM</t>
  </si>
  <si>
    <t>PLA 1250KVA TIGE FILETE M12 110MM</t>
  </si>
  <si>
    <t>PLA 1250KVA TIGE FILETE M12 150MM</t>
  </si>
  <si>
    <t>PLA 1250KVA TIGE FILETE M12 270MM</t>
  </si>
  <si>
    <t>SMT 34413115 GVXL 1250KVA SUPPORT VA 1 DA ARC SENSOR</t>
  </si>
  <si>
    <t>COP 34413114 GVXL 1250KVA R2 N</t>
  </si>
  <si>
    <t>SMT 34413113 GVXL TGAB PLAIN ROOF MIDDLE</t>
  </si>
  <si>
    <t>SMT 34413112 GVXL TGAB ROOF KTA2000 OUTER PART</t>
  </si>
  <si>
    <t>SMT 34413111 GVXL TGAB ROOF KTA2000 INNER PART</t>
  </si>
  <si>
    <t>SMT 34413110 GVXL TGAB ROOF KTA2500 INNER PART</t>
  </si>
  <si>
    <t>SMT 34413109 GVXL TGAB ROOF KTA2500 OUTER PART</t>
  </si>
  <si>
    <t>100kA</t>
  </si>
  <si>
    <t>SMT 34413107 PLAQUE BAS JDB 100kA</t>
  </si>
  <si>
    <t>COP COPPER BAR DC 2</t>
  </si>
  <si>
    <t>COP COPPER BAR DC 1</t>
  </si>
  <si>
    <t>COP COPPER BAR OUTPUT 6</t>
  </si>
  <si>
    <t>COP COPPER BAR OUTPUT 5</t>
  </si>
  <si>
    <t>COP COPPER BAR OUTPUT 4</t>
  </si>
  <si>
    <t>COP COPPER BAR OUTPUT 3</t>
  </si>
  <si>
    <t>COP 34413082 GVXL 1250KVA OUTPUT 2</t>
  </si>
  <si>
    <t>COP 34413081 GVXL 1250KVA OUTPUT 1</t>
  </si>
  <si>
    <t>COP 34413080 GVXL 1250KVA R1 JONCTION</t>
  </si>
  <si>
    <t>COP 34413079 GVXL 1250KVA R1 7</t>
  </si>
  <si>
    <t>COP 34413078 GVXL 1250KVA R1 6</t>
  </si>
  <si>
    <t>COP 34413077 GVXL 1250KVA R1 5</t>
  </si>
  <si>
    <t>COP 34413076 GVXL 1250KVA R1 N</t>
  </si>
  <si>
    <t>COP 34413075 GVXL 1250KVA R1 L1</t>
  </si>
  <si>
    <t>COP 34413074 GVXL 1250KVA R1 L2</t>
  </si>
  <si>
    <t>COP 34413073 GVXL 1250KVA R1 L3</t>
  </si>
  <si>
    <t>GVXL TGAB ROOF 2/2</t>
  </si>
  <si>
    <t>GVXL TGAB ROOF 1/2</t>
  </si>
  <si>
    <t>QASH01250_TGAB_SKEL_BUILD</t>
  </si>
  <si>
    <t>SE_TGAB_ROOF</t>
  </si>
  <si>
    <t>COP 34413043 GVXL 1250KVA CONNEXION PE</t>
  </si>
  <si>
    <t>ENSEMBLE CONTACTEUR NEUTRE</t>
  </si>
  <si>
    <t>SMT NEUTRAL OPTION SUPPORT</t>
  </si>
  <si>
    <t>PLA CUSTOMER CONNECTION COVER</t>
  </si>
  <si>
    <t>SMT CORNIERE ARRIERE DROITE</t>
  </si>
  <si>
    <t>SMT CORNIERE ARRIERE GAUCHE</t>
  </si>
  <si>
    <t>SMT CORNIERE AVANT DROITE RAL9003</t>
  </si>
  <si>
    <t>SMT CORNIERE AVANT GAUCHE RAL9003</t>
  </si>
  <si>
    <t xml:space="preserve">SMT PLATE ROOF AIR BOX RAL9003 </t>
  </si>
  <si>
    <t>COP 34413005 GVXL  1250KVA BATTERY CONNEXION B+/B-</t>
  </si>
  <si>
    <t>SE ARMOIRE SAREL SFN H1400 L600 P600 STS60 3P ETO 415V _ OFFRE 252584/01</t>
  </si>
  <si>
    <t>SMT 34413003 PLAQUE HAUT JDB 100kA</t>
  </si>
  <si>
    <t>TOUTES</t>
  </si>
  <si>
    <t>SMT 34413002 ENTRETOISE LATERAL JDB 100kA</t>
  </si>
  <si>
    <t>SE ARMOIRE SAREL 1800*600*800 + SKID SUIVANT OFFRE FAF0006002</t>
  </si>
  <si>
    <t>SMT PLASTRON PLEIN CENTRAL GVEAC7</t>
  </si>
  <si>
    <t>COP 34412999 GVXL 1250kVA BATTERY B+/B-</t>
  </si>
  <si>
    <t>DC RAISE</t>
  </si>
  <si>
    <t>COP LIAISON</t>
  </si>
  <si>
    <t>AIR BOX</t>
  </si>
  <si>
    <t>SMT FIXATION CABLES CLIENT GVEAC7</t>
  </si>
  <si>
    <t>COP BARRE PE 80X10 GVEAC7</t>
  </si>
  <si>
    <t>QEPU05596</t>
  </si>
  <si>
    <t>dc pull</t>
  </si>
  <si>
    <t>SMT SUPPORT BARRE PERFOREE</t>
  </si>
  <si>
    <t>STM PASSE CABLE TOIT RAL9003</t>
  </si>
  <si>
    <t>SMT GRILLE ROOF AIR BOX RAL9003</t>
  </si>
  <si>
    <t>SMT GRILLE FRONT AIR BOX RAL9003 VARIABLE</t>
  </si>
  <si>
    <t>SMT GRILLE SIDE AIR BOX RAL9003 VARIABLE</t>
  </si>
  <si>
    <t>SMT REHAUSSE FRONT RAL9003 VARIABLE</t>
  </si>
  <si>
    <t>SMT REHAUSSE BACK RAL9003 VARIABLE</t>
  </si>
  <si>
    <t xml:space="preserve">SMT MONTANT SIDE AIR BOX RAL9003 VARIABLE HEIGHT </t>
  </si>
  <si>
    <t>SE AIR BOX with variable height</t>
  </si>
  <si>
    <t xml:space="preserve"> 34412984   </t>
  </si>
  <si>
    <t xml:space="preserve"> 34412983   </t>
  </si>
  <si>
    <t xml:space="preserve"> 34412982   </t>
  </si>
  <si>
    <t>SMT SUPPORT PLASTRON BAS RAL9003</t>
  </si>
  <si>
    <t>SMT SUPPORT PLASTRON HAUT RAL9003</t>
  </si>
  <si>
    <t>SMT PLATINE DE FOND</t>
  </si>
  <si>
    <t>REGEN BOX</t>
  </si>
  <si>
    <t>E3S</t>
  </si>
  <si>
    <t>DECOUPE GOULOTTE AK2GD2550 209 mm</t>
  </si>
  <si>
    <t>COSTA CROCIERE</t>
  </si>
  <si>
    <t>80KVA</t>
  </si>
  <si>
    <t>DECOUPE GOULOTTE AK2GD2550 265 mm</t>
  </si>
  <si>
    <t>DECOUPE GOULOTTE AK2GD2550 1320 mm</t>
  </si>
  <si>
    <t>DECOUPE PRODAX KTA2000ER52-80</t>
  </si>
  <si>
    <t>INTEXION MADRID</t>
  </si>
  <si>
    <t>IO1250</t>
  </si>
  <si>
    <t>KTA2000ER52-80</t>
  </si>
  <si>
    <t>RIGHT SMT 34412974 GVX BATTERY BBK 630A - JOUE LAT IP20</t>
  </si>
  <si>
    <t>DECOUPE CUIVRE LVS04528 LG 875</t>
  </si>
  <si>
    <t>LVS04528</t>
  </si>
  <si>
    <t>DECOUPE GOULOTTE AK2GD3775 L.1350MM</t>
  </si>
  <si>
    <t>AK2GD3775</t>
  </si>
  <si>
    <t xml:space="preserve">GVS </t>
  </si>
  <si>
    <r>
      <t xml:space="preserve">RIGHT SMT 34412957 GVX BATTERY BBK 630A - JOUE LAT IP20 </t>
    </r>
    <r>
      <rPr>
        <i/>
        <sz val="11"/>
        <color theme="1"/>
        <rFont val="Calibri"/>
        <family val="2"/>
        <scheme val="minor"/>
      </rPr>
      <t>replaced by 34412975</t>
    </r>
  </si>
  <si>
    <t>COP RACCORDEMENT PE</t>
  </si>
  <si>
    <t>SE 34412955 GVS BYPASS 80KVA INVERSEUR DE SOURCE NSX160H</t>
  </si>
  <si>
    <t>SMT PLASTRON GVEAC7 PLEIN</t>
  </si>
  <si>
    <t>SMT PLASTRON GVEAC7 MTZ2</t>
  </si>
  <si>
    <t>SMT PLASTRON GVEAC7 plein</t>
  </si>
  <si>
    <t>PLA 34412923 GVX UPS 1250KVA CANON 89MM</t>
  </si>
  <si>
    <t>=S= FR - Solution Center</t>
  </si>
  <si>
    <t>SMT SUPPORT SOUS TOIT 1</t>
  </si>
  <si>
    <t>SMT 34412943 GVX BBK - Plastron plein 688mm</t>
  </si>
  <si>
    <t>SMT 34412942 GVX BBK - Plastron plein 350mm</t>
  </si>
  <si>
    <t>SMT 34412940 GVX BBK - Plastron plein 300mm</t>
  </si>
  <si>
    <t>SMT 34412939 GVX BBK - Plastron plein 300mm</t>
  </si>
  <si>
    <t>LEFT SMT 34412937 GVX BATTERY BBK 630A - JOUE LAT IP20</t>
  </si>
  <si>
    <t>CANEVAS DISJ MTZ2 3200A 4P 2.0 MICRO</t>
  </si>
  <si>
    <t>CANEVAS</t>
  </si>
  <si>
    <t>CANEVAS DISJ MTZ2 2500A 4P 2.0 MICRO</t>
  </si>
  <si>
    <t>CANEVAS INTER MTZ2 2500A 4P</t>
  </si>
  <si>
    <t>DECOUPE GOULOTTE AK2GD2550 L250MM</t>
  </si>
  <si>
    <t>AK2GD2550</t>
  </si>
  <si>
    <t>Inverseur de source NSX 160H Automatisme BA</t>
  </si>
  <si>
    <t>SMT PLASTRON REGEN BOX</t>
  </si>
  <si>
    <t>SMT SUPPORT ISW</t>
  </si>
  <si>
    <t>SAREL SFN H2000XL600XP800 + SKID + VENTILATION</t>
  </si>
  <si>
    <t>SAREL</t>
  </si>
  <si>
    <t>DECOUPE GOULOTTE AK2GD2550 L360MM</t>
  </si>
  <si>
    <t>PLA 34412927 GVX UPS 1250KVA ETIQUETTE FEEDER BATTERY</t>
  </si>
  <si>
    <t>INTERXION</t>
  </si>
  <si>
    <t>PLA 34412926 GVX UPS 1250KVA ETIQUETTE FEEDER OUTPUT</t>
  </si>
  <si>
    <t>PLA 34412925 GVX UPS 1250KVA ETIQUETTE FEEDER INPUT</t>
  </si>
  <si>
    <t>WIR GVX IO 1250KVA FEEDER INPUT</t>
  </si>
  <si>
    <t>WIR GVX IO 1250KVA FEEDER OUTPUT</t>
  </si>
  <si>
    <t>SMT CAPOT REHAUSSE LAT RAL9003</t>
  </si>
  <si>
    <t>SMT CAPOT REHAUSSE FRONT RAL9003</t>
  </si>
  <si>
    <t>PLA 34412918 GVX UPS 1250kVA PROTECTION OUTPUT</t>
  </si>
  <si>
    <t>COP PLAGE PONTAGE BATT2</t>
  </si>
  <si>
    <t>COP PLAGE PONTAGE BATT1</t>
  </si>
  <si>
    <t>SMT FIXATION VOLTADIS DC</t>
  </si>
  <si>
    <t>STM</t>
  </si>
  <si>
    <t>SMT 34412914 VOLTADIS OUTPUT ND BATT ROOF 1</t>
  </si>
  <si>
    <t>SMT 34412913 VOLTADIS OUTPUT ND BATT ROOF 2</t>
  </si>
  <si>
    <t>PLA 34412911 GVX UPS 1250KVA CANON D14 99MM</t>
  </si>
  <si>
    <t>STM 34412910 VOLTADIS INPUT ROOF 2</t>
  </si>
  <si>
    <t>STM 34412909 VOLTADIS INPUT ROOF 1</t>
  </si>
  <si>
    <t>PLA 34412908 GVX UPS 1250KVA CANON D14 109MM</t>
  </si>
  <si>
    <t>PLA 34412907 GVX UPS 1250KVA TIGE FILETE M12 435MM</t>
  </si>
  <si>
    <t>PLA 34412906 GVX UPS 1250KVA CANON D14 105MM</t>
  </si>
  <si>
    <t>COP LIAISON INPUT PHASE</t>
  </si>
  <si>
    <t>COP LIAISON IN/OUT PEN</t>
  </si>
  <si>
    <t>PLA PROTECTION DIEL REHAUSSE</t>
  </si>
  <si>
    <t>SMT SUPPORT SOUS TOIT 2</t>
  </si>
  <si>
    <t>FOXWAY</t>
  </si>
  <si>
    <t>ETIQUETTE</t>
  </si>
  <si>
    <t>SMT PLATINE DE FOND REGENBOX 50A</t>
  </si>
  <si>
    <t>COP 34412886 GVX UPS 1500kVA CALE 10x80x90</t>
  </si>
  <si>
    <t>PLA 34412880 GVX UPS 1500kVA SUPPORT 2P 105MM</t>
  </si>
  <si>
    <t>PLA 34412880 GVX UPS 1500kVA SUPPORT 2P 80MM</t>
  </si>
  <si>
    <t>PLA 34412880 GVX UPS 1500kVA SUPPORT 3P 80MM</t>
  </si>
  <si>
    <t>PLA 34412880 GVX UPS 1500kVA SUPPORT 4P 80MM</t>
  </si>
  <si>
    <t>KIT FILERIE SYNCHRO BOX</t>
  </si>
  <si>
    <t>decoupe rail DIN et goulotte QSMA83128</t>
  </si>
  <si>
    <t>SMT PLASTRON UOB</t>
  </si>
  <si>
    <t>SE_DZ0100_Sarl SCHNEIDER ELECTRIC ALGERIA</t>
  </si>
  <si>
    <t>E3M</t>
  </si>
  <si>
    <t>400KVA</t>
  </si>
  <si>
    <t>SMT PLASTRON MBB</t>
  </si>
  <si>
    <t>SMT PLASTRON UIB</t>
  </si>
  <si>
    <t>COP LIAISON NSX630 LINERGY L1</t>
  </si>
  <si>
    <t>COP LIAISON NSX630 LINERGY L2</t>
  </si>
  <si>
    <t>COP LIAISON NSX630 LINERGY L3</t>
  </si>
  <si>
    <t>SMT SUPPORT LINERGY</t>
  </si>
  <si>
    <t>PLA BRIDE CONNEXION CUIVRE UOB</t>
  </si>
  <si>
    <t>COP LIAISON NSX630 LINERGY N</t>
  </si>
  <si>
    <t>COP LIAISON UOB LINERGY N</t>
  </si>
  <si>
    <t>COP LIAISON UOB LINERGY L1</t>
  </si>
  <si>
    <t>COP LIAISON UOB LINERGY L2</t>
  </si>
  <si>
    <t>COP LIAISON UOB LINERGY L3</t>
  </si>
  <si>
    <t>INTERXION KENYA</t>
  </si>
  <si>
    <t>PLA BRIDE CONNEXION CUIVRE MBB</t>
  </si>
  <si>
    <t>COP LIAISON MBB LINERGY N</t>
  </si>
  <si>
    <t>COP LIAISON MBB LINERGY L1</t>
  </si>
  <si>
    <t>COP LIAISON MBB LINERGY L2</t>
  </si>
  <si>
    <t>COP LIAISON MBB LINERGY L3</t>
  </si>
  <si>
    <t>SMT PLATINE BYPASS MBB</t>
  </si>
  <si>
    <t>SMT SUPPORT PLATINE UIB</t>
  </si>
  <si>
    <t>SMT SUPPORT PLATINE UIB/UOB</t>
  </si>
  <si>
    <t>SMT SUPPORT PLATINE UOB</t>
  </si>
  <si>
    <t>PLA BRIDE CONNEXION CUIVRE UIB/UOB</t>
  </si>
  <si>
    <t>COP LIAISON UIB/UOB LINERGY L2</t>
  </si>
  <si>
    <t>COP LIAISON UIB/UOB LINERGY L1</t>
  </si>
  <si>
    <t>COP LIAISON UIB/UOB LINERGY N</t>
  </si>
  <si>
    <t>COP LIAISON UIB/UOB LINERGY L3</t>
  </si>
  <si>
    <t>SMT PLATINE 2XNSX400</t>
  </si>
  <si>
    <t>COFFRET SYNCHRO NEW RAL9003 DEVIS SAREL W21050079TGF/B0</t>
  </si>
  <si>
    <t>SMT PLAQUE DE FOND POUR COFFRET W21050079TGF/B0</t>
  </si>
  <si>
    <t>SMT PLASTRON NSX630</t>
  </si>
  <si>
    <t>SE_IT0101_SCHNEIDER ELECTRIC S.P.A</t>
  </si>
  <si>
    <t>BCB</t>
  </si>
  <si>
    <t>150KW</t>
  </si>
  <si>
    <t>COP CX L+ / L- UPS DC</t>
  </si>
  <si>
    <t>PLA CAPOT ISOLANT</t>
  </si>
  <si>
    <t>COP CX B- / 2 STRINGS</t>
  </si>
  <si>
    <t>SMT PLATINE NSX630</t>
  </si>
  <si>
    <t>COP CX B+ / 2 STRINGS</t>
  </si>
  <si>
    <t>SMT RENFORT CHASSIS</t>
  </si>
  <si>
    <t>GSK BELGIUM</t>
  </si>
  <si>
    <t>TFO CUBICLE</t>
  </si>
  <si>
    <t>300KVA</t>
  </si>
  <si>
    <t>PLA 34412811 GVX UPS 1250kVA ERIFLEX INSULATOR</t>
  </si>
  <si>
    <t>PLA 34412810 GVX UPS 1250kVA LINERGY INSULATOR</t>
  </si>
  <si>
    <t>SMT 34412809 GVX UPS 1250kVA OUTPUT ROOF</t>
  </si>
  <si>
    <t>SMT 34412808 GVX UPS 1250kVA INPUT ROOF</t>
  </si>
  <si>
    <t>COP 34412807 GVX UPS 1250kVA 100x10 ERIFLEX 4</t>
  </si>
  <si>
    <t>COP 34412806 GVX UPS 1250kVA 100x10 ERIFLEX 3</t>
  </si>
  <si>
    <t>COP 34412805 GVX UPS 1250kVA 100x10 ERIFLEX 2</t>
  </si>
  <si>
    <t>COP 34412804 GVX UPS 1250kVA 100x10 ERIFLEX 1</t>
  </si>
  <si>
    <t>DECOUPE 34412803 GVX UPS 1250kVA LG 1515MM LVS04566</t>
  </si>
  <si>
    <t>LVS04566</t>
  </si>
  <si>
    <t>DECOUPE 34412802 GVX UPS 1250kVA LG 1250MM LVS04566</t>
  </si>
  <si>
    <t>DECOUPE 34412801 GVX UPS 1250kVA LG 920,5MM LVS04566</t>
  </si>
  <si>
    <t>SMT 34412800 GVL DISPLAY PLATINE</t>
  </si>
  <si>
    <t>DISPLAY</t>
  </si>
  <si>
    <t>DECOUPE 34412799 GVL DISPLAY - NSYS3D6630</t>
  </si>
  <si>
    <t>NSYS3D6630</t>
  </si>
  <si>
    <t>SMT 34412797 GVX UPS 1250kVA 1/2 REHAUSSE 160mm RAL9003</t>
  </si>
  <si>
    <t>800kVA</t>
  </si>
  <si>
    <t>SMT PLAQUE GRILLAGEE STS</t>
  </si>
  <si>
    <t>SMT PLAQUE PE STS</t>
  </si>
  <si>
    <t>PLA 34412785 GVL BYPASS 800kVA BARRE BRIDAGE CU 8</t>
  </si>
  <si>
    <t>PLA 34412784 GVL BYPASS 800kVA BARRE BRIDAGE CU 7</t>
  </si>
  <si>
    <t>PLA 34412783 GVL BYPASS 800kVA BARRE BRIDAGE CU 6</t>
  </si>
  <si>
    <t>COP LIAISON NS800 LINERGY L3</t>
  </si>
  <si>
    <t>COP LIAISON NS800 LINERGY L2</t>
  </si>
  <si>
    <t>COP LIAISON NS800 LINERGY L1</t>
  </si>
  <si>
    <t>COP LIAISON NS800 LINERGY N</t>
  </si>
  <si>
    <t>SE SW / NS800NA 4P</t>
  </si>
  <si>
    <t>SE CB / NS800H Micro5.0 4P4d</t>
  </si>
  <si>
    <t>SE CB / NS1600H Micro5.0 4P4d</t>
  </si>
  <si>
    <t>COP 34412774 GVX UPS 1500kVA I LIAISON BAT 4</t>
  </si>
  <si>
    <t>SMT 34412773 GVX UPS 1500kVA INPUT ROOF 2500A 2</t>
  </si>
  <si>
    <t>SMT 34412772 GVX UPS 1500kVA INPUT ROOF 2500A 1</t>
  </si>
  <si>
    <t>COP 34412771 GVX UPS 1500kVA INPUT PE 2</t>
  </si>
  <si>
    <t>COP 34412770 GVX UPS 1500kVA INPUT PE 1</t>
  </si>
  <si>
    <t>SMT 34412769 GVX UPS 1500kVA FAKE PE INPUT</t>
  </si>
  <si>
    <t>SMT 34412768 GVX UPS 1500kVA FAKE PE OUTPUT+BATT</t>
  </si>
  <si>
    <t>SMT 34412767 GVX UPS 1500kVA FAKE FEEDER FLANGE</t>
  </si>
  <si>
    <t>SMT 34412766 GVX UPS 1500kVA</t>
  </si>
  <si>
    <t>SMT 34412765 GVX UPS 1500kVA FAKE ROOF INPUT</t>
  </si>
  <si>
    <t>SMT 34412764 GVX UPS 1500kVA FAKE ROOF OUTPUT+BATT</t>
  </si>
  <si>
    <t>ETQ 34412763 GVX IO1250 1250KVA INPUT</t>
  </si>
  <si>
    <t>ETQ 34412762 GVX IO1250 1250KVA BATTERY</t>
  </si>
  <si>
    <t>ETQ 34412761 GVX IO1250 1250KVA OUTPUT</t>
  </si>
  <si>
    <t>ETQ 34412760 GVX IO1250 1250KVA INPUT</t>
  </si>
  <si>
    <t>SMT =S= OUTPUT AND BATT ROOT 2</t>
  </si>
  <si>
    <t>SMT =S= OUTPUT AND BATT ROOT 1</t>
  </si>
  <si>
    <t>DECOUPE RAIL DIN NSYSDR200D LG 400</t>
  </si>
  <si>
    <t>NSYSDR200D</t>
  </si>
  <si>
    <t>DECOUPE RAIL DIN NSYSDR200D LG 360</t>
  </si>
  <si>
    <t>SMT BRIDE INTERCELLULE  DEMONTABLE COURTE</t>
  </si>
  <si>
    <t>Scneider Electric Germany</t>
  </si>
  <si>
    <t>450KW</t>
  </si>
  <si>
    <t>SMT 34412753 GVX BBK - Plastron plein 550mm</t>
  </si>
  <si>
    <t>BBK</t>
  </si>
  <si>
    <t>SMT 34412749 GVX BBK - Plastron 2xBBK630</t>
  </si>
  <si>
    <t xml:space="preserve">SMT 34412748 GVX BBK </t>
  </si>
  <si>
    <t>SMT 34412747 GVX BBK - Plastron plein 250mm</t>
  </si>
  <si>
    <t>SMT 34412746 GVX BBK - Plastron plein 280mm</t>
  </si>
  <si>
    <t>SMT 34412745 GVX BBK - Platine 2xBBK630</t>
  </si>
  <si>
    <t>SMT 34412744 GVX BBK - Support lat 500mm</t>
  </si>
  <si>
    <t>SMT 34412743 GVX BBK - Toit ALU</t>
  </si>
  <si>
    <t>SMT 34412742 TYPE SAREL - TRIM 500 RAL9003</t>
  </si>
  <si>
    <t>SFN</t>
  </si>
  <si>
    <t>SMT 34412741 TYPE SAREL - TRIM 700 RAL9003</t>
  </si>
  <si>
    <t>SMT 34412740 GVX BBK DECOUPE TOIT 1/2 DE LA CELLULE 34412739</t>
  </si>
  <si>
    <t>SE SAREL 34412739 GVX BBK SAREL SFN 2xNSYSFPN20750 + SIDE PANELS</t>
  </si>
  <si>
    <t>SMT 34412737 PROTECTION SHIELD NWDC</t>
  </si>
  <si>
    <t>SMT SUPPORT PLATINE UIB / UOB</t>
  </si>
  <si>
    <t>SMT SUPPORT LATERAL 800 DROIT</t>
  </si>
  <si>
    <t>SMT SUPPORT LATERAL 800 GAUCHE</t>
  </si>
  <si>
    <t>DECOUPE 34412730 RAIL NSYCNT40 L860MM</t>
  </si>
  <si>
    <t>BATTERY</t>
  </si>
  <si>
    <t>NSYCNT40</t>
  </si>
  <si>
    <t>COP LIAISON NS - OUTPUT _ L2</t>
  </si>
  <si>
    <t>COP LIAISON NS - OUTPUT _ L3</t>
  </si>
  <si>
    <t>COP LIAISON NS - OUTPUT _ N</t>
  </si>
  <si>
    <t>COP LIAISON NS - OUTPUT _ L1</t>
  </si>
  <si>
    <t>COP LIAISON NS - UOB _ N</t>
  </si>
  <si>
    <t>COP LIAISON NS - UOB _ L1</t>
  </si>
  <si>
    <t>COP LIAISON NS - UOB _ L2</t>
  </si>
  <si>
    <t>COP LIAISON NS - UOB _ L3</t>
  </si>
  <si>
    <t>CB / NS800H Micro2.2 4P4d</t>
  </si>
  <si>
    <t>DECOUPE COFFRET NSYS3D3215</t>
  </si>
  <si>
    <t>NSYS3D3215</t>
  </si>
  <si>
    <t>SMT PLAQUE DE FOND COFFRET NSYS3D3215</t>
  </si>
  <si>
    <t>ETQ Interrupteur à came</t>
  </si>
  <si>
    <t>PLA PROTECTION BORNIER</t>
  </si>
  <si>
    <t>WIRE KIT CABLES PUISSANCEPOUR PDPM277H</t>
  </si>
  <si>
    <t>SEF Solution center</t>
  </si>
  <si>
    <t>PDPM</t>
  </si>
  <si>
    <t>PDPM277H</t>
  </si>
  <si>
    <t>WIRE KIT FILERIE POUR PDPM277H</t>
  </si>
  <si>
    <t>DECOUPE COFFRET NSYS3D6630</t>
  </si>
  <si>
    <t>MAQUETTE MOTEUR</t>
  </si>
  <si>
    <t>SMT PLATINE DE FOND COFFRET 600x600</t>
  </si>
  <si>
    <t>SMT POULIE MOTEUR</t>
  </si>
  <si>
    <t>SMT PLASTRON HAUT/BAS</t>
  </si>
  <si>
    <t>SCHNEIDER ELECTRIC ALGERIA</t>
  </si>
  <si>
    <t>GVX-E3L/E3M</t>
  </si>
  <si>
    <t>600KVA</t>
  </si>
  <si>
    <t>COP 34412709 GVX UPS 1250kVA INTERCO INPUT</t>
  </si>
  <si>
    <t>PLA 34412708 GVX UPS 1250kVA PROTECTION OUTPUT</t>
  </si>
  <si>
    <t>SMT 34412707 VOLTADIS OUTPUT AND BATT ROOF 1</t>
  </si>
  <si>
    <t>SMT 34412706 VOLTADIS INPUT ROOF 2</t>
  </si>
  <si>
    <t>SMT 34409686 VOLTADIS INPUT ROOF 1</t>
  </si>
  <si>
    <t>WIR 34412703 GVL UPS 500kVA DUAL MAINS + LOAD</t>
  </si>
  <si>
    <t>500kVA</t>
  </si>
  <si>
    <t>DECOUPE EN L CABLOFIL CF54300EZ LG 1700</t>
  </si>
  <si>
    <t>CF54300EZ</t>
  </si>
  <si>
    <t>COP CUIVRE NW40DC</t>
  </si>
  <si>
    <t>DECOUPE 34412689 LINERGY 4000A LG 1695MM LVS04568</t>
  </si>
  <si>
    <t>LVS04568</t>
  </si>
  <si>
    <t xml:space="preserve">COP BARRE PE 100X10 </t>
  </si>
  <si>
    <t>COP 34412674 GVX BBC 4000A PLATINE 8xNSX630</t>
  </si>
  <si>
    <t>COP CUIVRE BBK</t>
  </si>
  <si>
    <t>PLA PLASTRON MAKROLON POWER TERMINAL</t>
  </si>
  <si>
    <t>PLA PLASTRON MAKROLON NSX630 + VIGILOHM</t>
  </si>
  <si>
    <t>PLA PLASTRON MAKROLON NSX250</t>
  </si>
  <si>
    <t>PLA PLASTRON MAKROLON MONITORING</t>
  </si>
  <si>
    <t>DECOUPE 34412663 BARRE CU 32*8 L585 LVS04174</t>
  </si>
  <si>
    <t>LVS04174</t>
  </si>
  <si>
    <t>SMT SUPPORT GOULOTTE 1000</t>
  </si>
  <si>
    <t>SMT 30 TOITS STS SFN 700x800 SAREL GRILLAGE_154590</t>
  </si>
  <si>
    <t>STS 100 à 630A</t>
  </si>
  <si>
    <t>STS STD</t>
  </si>
  <si>
    <t>100 à 630A</t>
  </si>
  <si>
    <t>SMT 30 TOIT STS SFN 100-250 SAREL PE_154574</t>
  </si>
  <si>
    <t>30 Panneaux AR SAREL SFN -STS Std 100-630A - 124065</t>
  </si>
  <si>
    <t>30 Panneaux LAT SAREL SFN -STS Std 100-630A - 124010</t>
  </si>
  <si>
    <t>SAREL SFN SMT PORTE STS 1800x700 - 123931</t>
  </si>
  <si>
    <t>SAREL SFN-H1900xL700xP800-STS Std - 122588</t>
  </si>
  <si>
    <t>SMT SUPPORT IMD-IM400</t>
  </si>
  <si>
    <t>SMT PLATINE NSX630 + IMD-IM400</t>
  </si>
  <si>
    <t>SMT EQUERRE BARRE DE TERRE</t>
  </si>
  <si>
    <t>SMT RENFORT DE STRUCTURE BIRDY 1000</t>
  </si>
  <si>
    <t>SMT TRAVERSE 1000 CHASSIS TRANSFO</t>
  </si>
  <si>
    <t>SMT TRAVERSE 1000 G/D RENFORT CHASSIS</t>
  </si>
  <si>
    <t>TRANSFO TRI 250KVA 400/230V Dyn11 - devis n° S120324-01 - SECURELEC</t>
  </si>
  <si>
    <t>TRANSFO</t>
  </si>
  <si>
    <t>SUPPORT BBK630</t>
  </si>
  <si>
    <t>SMT TOIT GVEAC7D8 KTA2500ER41</t>
  </si>
  <si>
    <t>Intexion Kenia</t>
  </si>
  <si>
    <t>IO</t>
  </si>
  <si>
    <t>SMT SUPPORT BBK 630EL</t>
  </si>
  <si>
    <t>SMT TOIT ALU 700x1000 TGAB I-LINE</t>
  </si>
  <si>
    <t>DCI Datacenter / Korea</t>
  </si>
  <si>
    <t>INPUT PANEL</t>
  </si>
  <si>
    <t>CANEVAS NS800H 5.0E 4P avec bobine MX</t>
  </si>
  <si>
    <t>CANEVASNS1000H 2.0E 4P</t>
  </si>
  <si>
    <t xml:space="preserve">CANEVAS NS800H 5.0E 4P </t>
  </si>
  <si>
    <t>SMT PLASTRON CENTRE</t>
  </si>
  <si>
    <t>COP LIAISON UPS/LINERGY N</t>
  </si>
  <si>
    <t>COP LIAISON NSX630/LINERGY L1</t>
  </si>
  <si>
    <t>COP LIAISON NSX630/LINERGY N</t>
  </si>
  <si>
    <t>COP LIAISON NSX630/LINERGY L3</t>
  </si>
  <si>
    <t>COP LIAISON NSX630/LINERGY L2</t>
  </si>
  <si>
    <t>DECOUPE 34412585 LINERGY 1600A LG 940MM LVS04564</t>
  </si>
  <si>
    <t>LVS04564</t>
  </si>
  <si>
    <t>SMT PLATINE NSX630 3-4P</t>
  </si>
  <si>
    <t>SMT SUPPORT JDB 75MM 4 POLES LVS04662</t>
  </si>
  <si>
    <t>SMT TRAVERSE LATTERALE PLATINE</t>
  </si>
  <si>
    <t>SMT SUPPORT LINERGY 1600A</t>
  </si>
  <si>
    <t>SMT SUPPORT HAUT STRUCTURE BIRDY</t>
  </si>
  <si>
    <t>COP PLAGE TGAB 1250A</t>
  </si>
  <si>
    <t>SMT SUPPORT PLATINE</t>
  </si>
  <si>
    <t>DECOUPE 34412585 LINERGY 1600A LG 910MM LVS04564</t>
  </si>
  <si>
    <t>LINERGY</t>
  </si>
  <si>
    <t>WIR 34412583 KIT STS 4/630A 4P (NEUTRAL CUT OPTION)</t>
  </si>
  <si>
    <t>UPSILON</t>
  </si>
  <si>
    <t>4/630A</t>
  </si>
  <si>
    <t>SMT SUPPORT RAIL + GOULOTTES ARRIERE L618</t>
  </si>
  <si>
    <t>SMT PLASTRON 2 GVBBK630EL</t>
  </si>
  <si>
    <t>USTSQ-IND630QZ4_RAL7035 STS 630A 4P 380/400V H=1900</t>
  </si>
  <si>
    <t>SCHNEIDER ELECTRIC ASIA</t>
  </si>
  <si>
    <t>SE 34412578 TOIT SPACIAL SF 700*800 RAL7035 168724/01</t>
  </si>
  <si>
    <t>ASSY STRUCTURE RAL7035 H=1900 4/630A 4P STS_ETO</t>
  </si>
  <si>
    <t>ASSY FINISH-PACK RAL7035 STS 630A H=1900_ETO</t>
  </si>
  <si>
    <t>ASSY DOOR RAL7035 + MMI STS H=1900</t>
  </si>
  <si>
    <t>SMT PLASTRON AEREE ARMOIRE 700 SAREL</t>
  </si>
  <si>
    <t>DECOUPE CABLOFIL CF54300EZ LG 1500mm</t>
  </si>
  <si>
    <t>SCHNEIDER GMBH</t>
  </si>
  <si>
    <t>E3L</t>
  </si>
  <si>
    <t>1800KVA</t>
  </si>
  <si>
    <t>SE 34412572 STS630 4P CUBICLE RAL7035 136962/01</t>
  </si>
  <si>
    <t>SCHNEIDER ELECTRIC IT LOGISTICS ASIA PACIFIC PTE LTD - PHIL BRANCH</t>
  </si>
  <si>
    <t>SMT CAPOT REHAUSSE 2</t>
  </si>
  <si>
    <t>SMT CAPOT REHAUSSE 1</t>
  </si>
  <si>
    <t>REHAUSSE 225MM POUR TETE DE GAINE A BARRE</t>
  </si>
  <si>
    <t xml:space="preserve"> 34412568 NS1000H 4P4d Micro2.0 + 1OF + padlock</t>
  </si>
  <si>
    <t>SMT 34412567 JONCTION INTER CELLULE 800 RAL9003</t>
  </si>
  <si>
    <t>WOOD 34412566 PALETTE 2100x1000 PLANCHER CROISE</t>
  </si>
  <si>
    <t>BOIS</t>
  </si>
  <si>
    <t>ETQ 34412564 STS 1250A EN MIMIQUE Lexan 8B35 125µ Adhesif 3M 467 MP</t>
  </si>
  <si>
    <t>ETQ 34412564 STS 1250A EN/ES MIMIQUE Lexan 8B35 125µ Adhesif 3M 467 MP</t>
  </si>
  <si>
    <t>Diagram 34412563 STS 1250A 4P Neutre Uncuted (3Poles)</t>
  </si>
  <si>
    <t>4P Neutre Uncuted (3Poles)</t>
  </si>
  <si>
    <t>SCHEMA</t>
  </si>
  <si>
    <t>PLA 34412562 GVS BYPASS MONITORING</t>
  </si>
  <si>
    <t>Symbol A02 - OD745555 - 1xKSUPS-FSB-P-CC6-24D + 2xCL1019-FS +2xFK4-NI</t>
  </si>
  <si>
    <t>KIRKEY</t>
  </si>
  <si>
    <t>Symbol A01 - OD745554 - 1xKSUPS-FSB-P-CC6-24D + 2xCL1019-FS +2xFK4-NI</t>
  </si>
  <si>
    <t>SMT TRAVERSE SUPPORT NSX</t>
  </si>
  <si>
    <t>SMT 34412557 RENFORT DE STRUCTURE BIRDY 1000</t>
  </si>
  <si>
    <t>AUX</t>
  </si>
  <si>
    <t>SMT PLASTRON POWER DISTRIB</t>
  </si>
  <si>
    <t>60KVA</t>
  </si>
  <si>
    <t>SMT PLASTRON MONITORING</t>
  </si>
  <si>
    <t>SMT PLASTRON POWER TERMINAL</t>
  </si>
  <si>
    <t>SMT PLASTRON IM400 FULL</t>
  </si>
  <si>
    <t>SMT PLASTRON MONITORING FULL</t>
  </si>
  <si>
    <t>SMT PLASTRON HAUT / BAS</t>
  </si>
  <si>
    <t>DECOUPE CABLOFIL CF54300EZ LG 500mm</t>
  </si>
  <si>
    <t>DECOUPE CABLOFIL CF54300EZ LG 700mm</t>
  </si>
  <si>
    <t>PLA PLASTRON MAKROLON POWER DISTRIB</t>
  </si>
  <si>
    <t>SMT 34412545 TOIT GLAVA 1000x800 VENTILE</t>
  </si>
  <si>
    <t>SMT REHAUSSE 1000MM H70MM AV. PLEIN RAL9003</t>
  </si>
  <si>
    <t>SMT REHAUSSE 700MM H70MM AV. PLEIN RAL9003</t>
  </si>
  <si>
    <t>SMT 34412542 SERRAGE SUPPORT TFO</t>
  </si>
  <si>
    <t>SMT 34412541 SUPPORT TFO 1000 BAS RENFORCE</t>
  </si>
  <si>
    <t>SMT 34412540 SUPPORT TFO 700 BAS RENFORCE</t>
  </si>
  <si>
    <t>50KVA</t>
  </si>
  <si>
    <t>SMT 34412537 SUPPORT TFO 1000 BAS/HAUT STD</t>
  </si>
  <si>
    <t>SMT 34412536 SUPPORT TFO 700 BAS/HAUT STD</t>
  </si>
  <si>
    <t>PLA PLASTRON IM400</t>
  </si>
  <si>
    <t>SMT 34412534 SUPPORT GOULOTTE 1000</t>
  </si>
  <si>
    <t>SMT 34412533 SUPPORT GOULOTTE 700</t>
  </si>
  <si>
    <t>BOM BYPASS - STS1250A 3P N NOT CUTED TOP</t>
  </si>
  <si>
    <t>PLA 34412531 GVS BYPASS POWER DISTRIBUTION</t>
  </si>
  <si>
    <t>PLA 34412530 GVS BYPASS MONITORING + IC60</t>
  </si>
  <si>
    <t>PLA 34412529 PLASTRON POWER DISTRIBUTION</t>
  </si>
  <si>
    <t>BOM FINISHING - STS1250A TOP</t>
  </si>
  <si>
    <t xml:space="preserve"> 34412527  STS 1250A OLD RC MODULES</t>
  </si>
  <si>
    <t>WIR 34412526  STS 1250A NNC NEUTRAL FILTERS</t>
  </si>
  <si>
    <t>PLA 34412525  STS 1250A SUPPORT NEUTRE FILS</t>
  </si>
  <si>
    <t>BOM BYPASS - STS1250A 4P N NOT CUTED TOP</t>
  </si>
  <si>
    <t>PLA PLASTRON HAUT / BAS</t>
  </si>
  <si>
    <t>PLA PLASTRON MONITORING PLEIN</t>
  </si>
  <si>
    <t>PLA PLASTRON POWER TERMINAL</t>
  </si>
  <si>
    <t>PLA PLASTRON POWER DISTRIBUTION</t>
  </si>
  <si>
    <t>PLA PLASTRON IM400 PLEIN</t>
  </si>
  <si>
    <t>SMT 34412518  STS 1250A SUPPORT CONNECTEUR NC</t>
  </si>
  <si>
    <t>COP 34412517  STS 1250A NEUTRE COUPE 4</t>
  </si>
  <si>
    <t>COP 34412516  STS 1250A NEUTRE COUPE 3</t>
  </si>
  <si>
    <t>COP 34412515  STS 1250A NEUTRE COUPE 2</t>
  </si>
  <si>
    <t>COP 34412514  STS 1250A NEUTRE COUPE 1</t>
  </si>
  <si>
    <t>COP 34412513  STS 1250A TENSION NEUTRE</t>
  </si>
  <si>
    <t>DECOUPE 34412512 CABLOFIL L600 CF54300EZ</t>
  </si>
  <si>
    <t>SE 34412511 JDB LATERAL STS1250A 4P NNC</t>
  </si>
  <si>
    <t>DECOUPE 34412510 BARRE CU 32*8 L835 LVS04174</t>
  </si>
  <si>
    <t>SMT SUPPORT JDB LGY4193</t>
  </si>
  <si>
    <t>SMT SUPPORT JEU DE BARRES ETAGEES</t>
  </si>
  <si>
    <t>Marine</t>
  </si>
  <si>
    <t>SMT COPPER BAR CONNEXION</t>
  </si>
  <si>
    <t>SMT SUPPORT JEU DE BARRE ETAGE L610</t>
  </si>
  <si>
    <t>SMT PLASTRON 7xNSX100_250 SAREL 700</t>
  </si>
  <si>
    <t>SMT MONTANT LATERAL</t>
  </si>
  <si>
    <t>SMT 34412503 SUPPORT JDB + CARDEW</t>
  </si>
  <si>
    <t>SUPPORT NSX100-250 4P SAREL 700</t>
  </si>
  <si>
    <t>DECOUPE 34412501 BARRE PE L400 LVS04163</t>
  </si>
  <si>
    <t>PE</t>
  </si>
  <si>
    <t>LVS04163</t>
  </si>
  <si>
    <t>DECOUPE 34412500 BARRE PE L500 LVS04163</t>
  </si>
  <si>
    <t>DECOUPE 34412499 BARRE PE L700 LVS04163</t>
  </si>
  <si>
    <t>DECOUPE 34412498 BARRE PE L1000 LVS04163</t>
  </si>
  <si>
    <t>SMT 34412497 SUPPORT RAIL + GOULOTTES ARRIERE L400</t>
  </si>
  <si>
    <t>BORNIER</t>
  </si>
  <si>
    <t>SMT 34412496 SUPPORT RAIL + GOULOTTES ARRIERE L500</t>
  </si>
  <si>
    <t>SMT 34412495 SUPPORT RAIL + GOULOTTES ARRIERE L700</t>
  </si>
  <si>
    <t>SMT 34412494 SUPPORT RAIL + GOULOTTES ARRIERE L1000</t>
  </si>
  <si>
    <t>SE 34412493 GVS BYPASS CUBICLE SAREL 66470/01</t>
  </si>
  <si>
    <t>MARINE</t>
  </si>
  <si>
    <t>SMT 34412492 PLATINE BORNIER RAIL + GOULOTTES</t>
  </si>
  <si>
    <t>SMT 34412491 SUPPORT GOULOTTE L1000</t>
  </si>
  <si>
    <t>SMT 34412490 SUPPORT JDB + CARDEW</t>
  </si>
  <si>
    <t>SMT 34412489 SUPPORT IMD-IM400</t>
  </si>
  <si>
    <t>TRAVERSE MAINTIEN CABLE SAREL 700</t>
  </si>
  <si>
    <t>SMT SUPPORT BARRE PE</t>
  </si>
  <si>
    <t>SMT SUPPORT BORNES</t>
  </si>
  <si>
    <t>SE 34412485 GVS BYPASS CUBICLE SAREL F22040008MHZ</t>
  </si>
  <si>
    <t>SMT SUPPORT CABLOFIL</t>
  </si>
  <si>
    <t>SMT TRAVERSE FIX_CABLE LG 606 mm</t>
  </si>
  <si>
    <t>KIT FILERIE MODULE NC LC1G500LSEA</t>
  </si>
  <si>
    <t>STS1250</t>
  </si>
  <si>
    <t>GVE</t>
  </si>
  <si>
    <t>SMT PLASTRON PLEIN ARMOIRE 700 SAREL 5xNSX160</t>
  </si>
  <si>
    <t>WOOD 34412472  STS 1250A PALETTE CELLULE PLANCHER CROISE 2200x1200</t>
  </si>
  <si>
    <t>COP CUIVRE DE JONCTION NSX</t>
  </si>
  <si>
    <t>MOYEN ATELIER</t>
  </si>
  <si>
    <t>SMT SUPPORT NSX160</t>
  </si>
  <si>
    <t>ETQ 34412464  STS 1250A PE</t>
  </si>
  <si>
    <t>ETQ 34412463  STS 1250A LOAD</t>
  </si>
  <si>
    <t>ETQ 34412462  STS 1250A SOURCE2</t>
  </si>
  <si>
    <t>ETQ 34412461  STS 1250A SOURCE1</t>
  </si>
  <si>
    <t>SMT PLASTRON PLEIN ARMOIRE 700 SAREL</t>
  </si>
  <si>
    <t>DECOUPE RAIL NSYCNT40 L660MM</t>
  </si>
  <si>
    <t>1500KVA</t>
  </si>
  <si>
    <t>SMT RAIL FIXATION CABLE</t>
  </si>
  <si>
    <t>SMT TRAVERSE D7 - FIXATION CABLE</t>
  </si>
  <si>
    <t xml:space="preserve">SMT SUPPORT TFO SANS CHASSIS RENFORCE </t>
  </si>
  <si>
    <t>TOUS</t>
  </si>
  <si>
    <t>SMT TRAVERSE D7 - SUPPORT JDB 115MM</t>
  </si>
  <si>
    <t>SMT PIECE DE SERRAGE SUPPORT TFO</t>
  </si>
  <si>
    <t>SMT DEFLECTEUR ARMOIRE SAREL LG700</t>
  </si>
  <si>
    <t>COP CONNEXION RACCORD. BATT</t>
  </si>
  <si>
    <t xml:space="preserve">SMT SUPPORT TFO POUR CHASSIS BAS RENFORCE </t>
  </si>
  <si>
    <t>SMT TRAVERSE D8 - SUPPORT JDB 115MM</t>
  </si>
  <si>
    <t>SMT TRAVERSE D8 -PLATEAU NW20/40</t>
  </si>
  <si>
    <t>SMT SUPPORT TFO ARMOIRE SAREL 700</t>
  </si>
  <si>
    <t>CANEVAS SWITCH NS800NA 4P</t>
  </si>
  <si>
    <t>SCHNEIDER</t>
  </si>
  <si>
    <t>TECHNICAL LEVEL SYNTHESIS STS_800-1250A</t>
  </si>
  <si>
    <t>800 à 1250A</t>
  </si>
  <si>
    <t>SMT 34412410  STS 1250A BANDEAU LAT. TRANSPORT</t>
  </si>
  <si>
    <t>COP LIAISON PRISE ARRIERE MBB</t>
  </si>
  <si>
    <t>SMT SUPPORT VOYANT</t>
  </si>
  <si>
    <t>COP LIASION MBB UOB</t>
  </si>
  <si>
    <t>SMT PLASTRON MTZ2 GVEAC7</t>
  </si>
  <si>
    <t>SMT PLASTRON 2 NS800 GVEAC7</t>
  </si>
  <si>
    <t>SMT SUPPORT JDB INPUT</t>
  </si>
  <si>
    <t>SMT PLASTRON BAS/GAUCHE</t>
  </si>
  <si>
    <t>SMT PLASTRON HAUT/GAUCHE</t>
  </si>
  <si>
    <t>DECOUPE LINERGY 04567 L 1300MM</t>
  </si>
  <si>
    <t>LVS04567</t>
  </si>
  <si>
    <t>CANEVAS MTZ2 1600A  SW 4P  +2 NC</t>
  </si>
  <si>
    <t>CB / NS800H Micro5.0 3P3d + 2NO</t>
  </si>
  <si>
    <t>OUTPUT PANEL</t>
  </si>
  <si>
    <t>850kVA</t>
  </si>
  <si>
    <t>SMT PLASTRON 3 x NS1000 - 3P</t>
  </si>
  <si>
    <t>SMT PLASTRON HAUT / DROIT</t>
  </si>
  <si>
    <t>PLA ECRAN PROTECTION ELECTRIQUE</t>
  </si>
  <si>
    <t>SMT SUPPORT BORNIER AUXILIAIRE</t>
  </si>
  <si>
    <t>COP CONNEXION PE(N) LINERGY</t>
  </si>
  <si>
    <t>COP CONNEXION CLIENT SORTIE MBB</t>
  </si>
  <si>
    <t>PLA PLAQUE ISOLANTE</t>
  </si>
  <si>
    <t>COP RACCORDEMENT INPUT/OUTPUT PANEL</t>
  </si>
  <si>
    <t>SMT SUPPORT 4 ISOLANT LVS04678</t>
  </si>
  <si>
    <t>SMT SUPPORT 3 ISOLANT LVS04678</t>
  </si>
  <si>
    <t>SMT SUPPORT 2 ISOLANT LVS04678</t>
  </si>
  <si>
    <t>SMT SUPPORT 1 ISOLANT LVS04678</t>
  </si>
  <si>
    <t xml:space="preserve">PLA PROTECTION CUIVRE MAKROLON </t>
  </si>
  <si>
    <t>COP PONTAGE TNS-TNC</t>
  </si>
  <si>
    <t>COP CX / LINERGY - L3</t>
  </si>
  <si>
    <t>COP CX / LINERGY - L2</t>
  </si>
  <si>
    <t>COP CX / LINERGY - L1</t>
  </si>
  <si>
    <t>COP CX / LINERGY - N</t>
  </si>
  <si>
    <t>SMT SUPPORT LINERGY BAS</t>
  </si>
  <si>
    <t>CB / NS1000H Micro5.0 3P3d</t>
  </si>
  <si>
    <t>CACHE COSSE ISOLANTE BATTERIE</t>
  </si>
  <si>
    <t>BISIAUX</t>
  </si>
  <si>
    <t>SE 34412331 NW20HDC-E MN 24Vcc GVXL BBC 2000A</t>
  </si>
  <si>
    <t>2000A</t>
  </si>
  <si>
    <t>SE 34412330 NW40HDC-E MN 24Vcc GVXL BBC 4000A</t>
  </si>
  <si>
    <t>BOM BACK BUSBAR - STS1250A BACK</t>
  </si>
  <si>
    <t>NOM</t>
  </si>
  <si>
    <t>BOM BACK FRAME3 - STS1250A BACK</t>
  </si>
  <si>
    <t>SMT PLASTRON 2NS800 GVEAC7</t>
  </si>
  <si>
    <t>SMT RAIL CABLE FIXATION</t>
  </si>
  <si>
    <t>BBB</t>
  </si>
  <si>
    <t>BOM BYPASS 4P NNC - STS1250A BACK</t>
  </si>
  <si>
    <t>BOM BYPASS 4P NC - STS1250A BACK</t>
  </si>
  <si>
    <t>BOM 34412318  STS 1250A SA RC S2</t>
  </si>
  <si>
    <t>BOM 34412317  STS 1250A SA RC S1</t>
  </si>
  <si>
    <t>SMT 34412316  STS 1250A PLATEAU RC</t>
  </si>
  <si>
    <t>SMT DECOUPE RAIL DIN NSYSDR200 LG250</t>
  </si>
  <si>
    <t>NSYSDR200</t>
  </si>
  <si>
    <t>SMT 34412313  STS 1250A PLATINE RC S2</t>
  </si>
  <si>
    <t>SMT 34412313  STS 1250A PLATINE RC S1</t>
  </si>
  <si>
    <t>DECOUPE CABLOFIL CF54300EZ LG 1500</t>
  </si>
  <si>
    <t>SMT 34412311  STS 1250A PLATINE 2xRC</t>
  </si>
  <si>
    <t>WIR kit RC module S1</t>
  </si>
  <si>
    <t>SMT PLASTRON NSX GVEAC10</t>
  </si>
  <si>
    <t>gvs</t>
  </si>
  <si>
    <t>SMT PLASTRON</t>
  </si>
  <si>
    <t>CB / NS800L 3P MICRO 5.0E PRISE AR H</t>
  </si>
  <si>
    <t>SMT SUPPORT LATERAL =S= 04662</t>
  </si>
  <si>
    <t>gvl</t>
  </si>
  <si>
    <t>PLA PLAQUE DE MAINTIEN</t>
  </si>
  <si>
    <t>SMT PLASTRON MBB SIB GVEAC7</t>
  </si>
  <si>
    <t>COP CONNEXION SORTIE MBB 5</t>
  </si>
  <si>
    <t>SMT SUPPORT HAUT =S= 04662</t>
  </si>
  <si>
    <t>COP CONNEXION SORTIE MBB 1</t>
  </si>
  <si>
    <t>COP CONNEXION SORTIE MBB 2</t>
  </si>
  <si>
    <t>COP CONNEXION SORTIE MBB 3</t>
  </si>
  <si>
    <t>COP CONNEXION SORTIE MBB 4</t>
  </si>
  <si>
    <t>COP CONNEXION MBB ET SIB 8</t>
  </si>
  <si>
    <t>COP CONNEXION MBB ET SIB 7</t>
  </si>
  <si>
    <t>COP CONNEXION MBB ET SIB 6</t>
  </si>
  <si>
    <t>COP CONNEXION MBB ET SIB 5</t>
  </si>
  <si>
    <t>COP CONNEXION MBB ET SIB 4</t>
  </si>
  <si>
    <t>COP CONNEXION MBB ET SIB 3</t>
  </si>
  <si>
    <t>Rodriguez</t>
  </si>
  <si>
    <t>COP CONNEXION MBB ET SIB 2</t>
  </si>
  <si>
    <t>COP CONNEXION MBB ET SIB 1</t>
  </si>
  <si>
    <t>COP ENTREE/SORTIE 10x100</t>
  </si>
  <si>
    <t>COP liaison MBB / SIB 1</t>
  </si>
  <si>
    <t>COP liaison MBB / SIB 2</t>
  </si>
  <si>
    <t>COP liaison MBB / SIB 3</t>
  </si>
  <si>
    <t>COP liaison MBB / SIB 4</t>
  </si>
  <si>
    <t>COP liaison MBB / SIB 5</t>
  </si>
  <si>
    <t>COP liaison MBB / SIB 6</t>
  </si>
  <si>
    <t>COP liaison MBB / SIB 7</t>
  </si>
  <si>
    <t>COP liaison MBB / SIB 8</t>
  </si>
  <si>
    <t>ARMOIRE SAREL 1800*1000*800 - 2 socles</t>
  </si>
  <si>
    <t>COP LIAISON 4</t>
  </si>
  <si>
    <t>COP LIAISON 3</t>
  </si>
  <si>
    <t>COP LIAISON 2</t>
  </si>
  <si>
    <t>COP LIAISON 1</t>
  </si>
  <si>
    <t>CANEVAS NS800NA 4P4D UOB</t>
  </si>
  <si>
    <t>SMT PLATINE UIB</t>
  </si>
  <si>
    <t>CANEVAS NS1000H 4P4D UIB</t>
  </si>
  <si>
    <t>WIR 34412258 CABLE DE MASSE 230mm 6mm2 D6</t>
  </si>
  <si>
    <t>BOM BUSBAR - STS1250A 4P TOP</t>
  </si>
  <si>
    <t>BOM BYPASS - STS1250A 4P NCUTED TOP</t>
  </si>
  <si>
    <t>SMT TOIT ALU 3MM GVEAC7D8</t>
  </si>
  <si>
    <t>ARMOIRE SAREL 1000*800*2100</t>
  </si>
  <si>
    <t>ARMOIRE SAREL 1400*600*2100</t>
  </si>
  <si>
    <t>SMT SUPPORT LEST</t>
  </si>
  <si>
    <t>QSFE77068</t>
  </si>
  <si>
    <t>Kit filerie ECO DC Capteurs de courant</t>
  </si>
  <si>
    <t>CANEVAS NS1600H 4P4D MBB /SIB</t>
  </si>
  <si>
    <t>5xBBK 630A</t>
  </si>
  <si>
    <t>SWITCH / MTZ2 1600A HF 3P PRISE AR V-V</t>
  </si>
  <si>
    <t>SWITCH / MTZ2 1600A HF 3P PRISE AR V-H</t>
  </si>
  <si>
    <t>DECOUPE LONGUEURS GOULOTTES</t>
  </si>
  <si>
    <t>SMT FIXATION CABLE</t>
  </si>
  <si>
    <t>BNP PARIBAS SA IMEX</t>
  </si>
  <si>
    <t>BOX</t>
  </si>
  <si>
    <t>1LE0KFIXATIONCABLE</t>
  </si>
  <si>
    <t>1ON0KDEDE</t>
  </si>
  <si>
    <t xml:space="preserve">SMT DECOUPE COFFRET GVL DISPLAY 1000x600x300 </t>
  </si>
  <si>
    <t>COP PLAGE CONNEXION FUSE 6</t>
  </si>
  <si>
    <t>COP PLAGE CONNEXION FUSE 5</t>
  </si>
  <si>
    <t>COP PLAGE CONNEXION FUSE 4</t>
  </si>
  <si>
    <t>4xBBK 630A</t>
  </si>
  <si>
    <t>SMT MONTANT LATERAL DROITE</t>
  </si>
  <si>
    <t>SMT MONTANT LATERAL GAUCHE</t>
  </si>
  <si>
    <t>SMT SUPPORT PCBA STS 4/600A 4 POLES</t>
  </si>
  <si>
    <t>600A</t>
  </si>
  <si>
    <t>ARMOIRE SAREL 700*600*2100</t>
  </si>
  <si>
    <t>10*6003uARMOIRE6</t>
  </si>
  <si>
    <t xml:space="preserve">SMT PLASTRON HAUT/BAS GVEAC7 </t>
  </si>
  <si>
    <t>1T/2DBASHAUT</t>
  </si>
  <si>
    <t>SMT PLASTRON NW DC</t>
  </si>
  <si>
    <t>1DC2DNWNW</t>
  </si>
  <si>
    <t>CUSTOMER CONECTION COVER_ETO</t>
  </si>
  <si>
    <t>250kVA</t>
  </si>
  <si>
    <t>SMT 34412228  STS 1250A DEMI PLASTON 400</t>
  </si>
  <si>
    <t xml:space="preserve">SMT PLAQUE TOIT GVXL </t>
  </si>
  <si>
    <t>SMT PASSE CABLE TOIT RAL9003</t>
  </si>
  <si>
    <t>COP PIECE L LONGUE DC</t>
  </si>
  <si>
    <t>COP PIECE L COURTE DC</t>
  </si>
  <si>
    <t>ETQ 34412223  STS 1250A PHASES</t>
  </si>
  <si>
    <t>SMT GRILLE AIR BOX TOIT RAL9003</t>
  </si>
  <si>
    <t>ETQ 34412221  STS 1250A NEUTRE COUPE</t>
  </si>
  <si>
    <t>SMT GRILLE AIR BOX 2 RAL9003</t>
  </si>
  <si>
    <t>SMT GRILLE AIR BOX RAL9003</t>
  </si>
  <si>
    <t>ETQ 34412218  STS 1250A RC</t>
  </si>
  <si>
    <t>ETQ 34412217  STS 1250A BYPASS</t>
  </si>
  <si>
    <t>SMT MONTANT SIDE AIR BOX RAL9003</t>
  </si>
  <si>
    <t>COP L NEUTRE</t>
  </si>
  <si>
    <t>SMT GRILLE CAISSON 2</t>
  </si>
  <si>
    <t xml:space="preserve">SMT GRILLE CAISSON </t>
  </si>
  <si>
    <t>ASSY SUPPORT PCBA STS 4/600A 4 POLES_ETO</t>
  </si>
  <si>
    <t>400/630A</t>
  </si>
  <si>
    <t>SMT</t>
  </si>
  <si>
    <t>2xBBK 630A</t>
  </si>
  <si>
    <t>SMT TOIT DROIT QPPL40904</t>
  </si>
  <si>
    <t>SMT TOIT GAUCHE QPPL40904</t>
  </si>
  <si>
    <t>SMT CORNIERE ISOLATION</t>
  </si>
  <si>
    <t>SMT TOIT CANALIS 3</t>
  </si>
  <si>
    <t>SMT TOIT CANALIS 2</t>
  </si>
  <si>
    <t>ETQ 34412204  STS 1250A EN/DE MIMIQUE Lexan 8B35 125µ Adhesif 3M 467 MP</t>
  </si>
  <si>
    <t>SMT 34412203 GVX BATTERY BBK 630A - Support PE</t>
  </si>
  <si>
    <t>BBK 630A</t>
  </si>
  <si>
    <t>SMT 34412202 GVX BATTERY 3xBBK 630A - DECOUPE TOIT 34412030</t>
  </si>
  <si>
    <t>3xBBK 630A</t>
  </si>
  <si>
    <t>SMT 34412201 GVX BATTERY 3xBBK 630A - Toit ALU 6mm</t>
  </si>
  <si>
    <t>COP NEUTRAL COMMON</t>
  </si>
  <si>
    <t>SMT 34412199 GVX BATTERY 3xBBK 630A - Platron plein 280mm</t>
  </si>
  <si>
    <t>SMT 34412198 GVX BATTERY 3xBBK 630A - Platron plein 240mm</t>
  </si>
  <si>
    <t>COP LIAISON NSX</t>
  </si>
  <si>
    <t>PLA PROTECTION IM20</t>
  </si>
  <si>
    <t>1M20DPROTECTIONIM</t>
  </si>
  <si>
    <t>S/E IMD IM20</t>
  </si>
  <si>
    <t>DECOUPE PORTE 870-34406977</t>
  </si>
  <si>
    <t>1 G0DNSXNSX</t>
  </si>
  <si>
    <t>SMT PLASTRON IC60 GVEAC10</t>
  </si>
  <si>
    <t>100DICIC</t>
  </si>
  <si>
    <t>VCI PROTECTIVE RUSTPROOF SLEEVES 210/125 X 140 CM GAUGE 400</t>
  </si>
  <si>
    <t>1USTPROOF SLEEVES 210/125 X 1400LCMRUSTPROOF</t>
  </si>
  <si>
    <t>SMT REHAUSSE BACK RAL9003</t>
  </si>
  <si>
    <t>SMT TRAVERSE STS 250 RAL9003</t>
  </si>
  <si>
    <t>SMT MONTANT STS 250 RAL9003</t>
  </si>
  <si>
    <t>SMT 34412178 GVS BYPASS PLATINE NSX250 GVEAC10</t>
  </si>
  <si>
    <t>1 BYPASS PLATINE NSX2502NNSXBYPASS</t>
  </si>
  <si>
    <t>ONE VELCRO STRIP 565 EMS59446 (lot 150)</t>
  </si>
  <si>
    <t>1 565 EMS594462DEMSSTRIP</t>
  </si>
  <si>
    <t>ENS_EQUIPEMENT_STS_250</t>
  </si>
  <si>
    <t>1TS2uEQUIPEMENTSTS</t>
  </si>
  <si>
    <t>ENS BY-PASS 600A</t>
  </si>
  <si>
    <t>ENS. CDE ELECTRONIQUE_ETO</t>
  </si>
  <si>
    <t>1NI2uELECTRONIQUEELECTRONIQUE</t>
  </si>
  <si>
    <t xml:space="preserve"> 34412172 GVX BYPASS 1000KVA</t>
  </si>
  <si>
    <t>NOLLET ET FILS SAS</t>
  </si>
  <si>
    <t>SMT PLASTRON BAS</t>
  </si>
  <si>
    <t>SMT PLASTRON HAUT</t>
  </si>
  <si>
    <t>COP PONTAGE JDB L3</t>
  </si>
  <si>
    <t>COP PONTAGE JDB L2</t>
  </si>
  <si>
    <t>COP PONTAGE JDB L1</t>
  </si>
  <si>
    <t>PLA BARREAU ISOLANT</t>
  </si>
  <si>
    <t>SMT SUPPORT ISOLATEUR</t>
  </si>
  <si>
    <t>L=500 - STRUCTURE PROFIL</t>
  </si>
  <si>
    <t>1E 2DSTRUCTUREPROFIL</t>
  </si>
  <si>
    <t>COP GVXL4 FEEDS CONNEXION</t>
  </si>
  <si>
    <t>COP GVXL 4 FEEDS BPL3</t>
  </si>
  <si>
    <t>COP 34412160  STS 1250A</t>
  </si>
  <si>
    <t>PLA CYLINDRE RENFORT 2</t>
  </si>
  <si>
    <t>PLA CYLINDRE RENFORT</t>
  </si>
  <si>
    <t>SMT TRAVERSE LARGEUR 2 REHAUSSE</t>
  </si>
  <si>
    <t>SMT TRAVERSE LARGEUR REHAUSSE</t>
  </si>
  <si>
    <t>COP GVXL 4 FEEDS CONNEXION NEUTRE</t>
  </si>
  <si>
    <t>COP CALE TGAB IN</t>
  </si>
  <si>
    <t>COP GVXL 4 FEEDS NEUTRAL</t>
  </si>
  <si>
    <t>COP GVXL 4 FEEDS INL1</t>
  </si>
  <si>
    <t>COP GVXL 4 FEEDS INL2</t>
  </si>
  <si>
    <t>COP GVXL 4 FEEDS INL3</t>
  </si>
  <si>
    <t>COP GVXL 4 FEEDS NEUTRAL OUT</t>
  </si>
  <si>
    <t>SMT GRILLE ARRIERE</t>
  </si>
  <si>
    <t>SMT GRILE AVANT</t>
  </si>
  <si>
    <t>COP GVXL 4 FEEDS RACCORDEMENT</t>
  </si>
  <si>
    <t>COP GVXL 4 FEEDS BPL1</t>
  </si>
  <si>
    <t>SMT PLASTRON NS800</t>
  </si>
  <si>
    <t>PLA PROTECTION CONTACT</t>
  </si>
  <si>
    <t>COP NS800 AMONT CONNEXION L3</t>
  </si>
  <si>
    <t>COP NS800 AMONT CONNEXION L2</t>
  </si>
  <si>
    <t>COP NS800 AMONT CONNEXION L1</t>
  </si>
  <si>
    <t>COP LIAISON PEN</t>
  </si>
  <si>
    <t>SMT LIAISON PEN</t>
  </si>
  <si>
    <t>COP MTZ2 AVAL CONNEXION L3</t>
  </si>
  <si>
    <t>COP MTZ2 AVAL CONNEXION L2</t>
  </si>
  <si>
    <t>COP MTZ2 AVAL CONNEXION L1</t>
  </si>
  <si>
    <t>SE DECOUPE NSYCNT40 1370MM</t>
  </si>
  <si>
    <t>SMT SUPPORT CABLES CLIENT</t>
  </si>
  <si>
    <t>SMT TRAVERSE GAUCHE CHASSIS</t>
  </si>
  <si>
    <t>SMT PLASTRON MTZ</t>
  </si>
  <si>
    <t>COP MTZ2 AMONT CONNEXION</t>
  </si>
  <si>
    <t>COP PEN CONNEXION</t>
  </si>
  <si>
    <t>SMT SUPPORT BAREAU ISOLANT</t>
  </si>
  <si>
    <t>COP GVXL 4 FEEDS BPL2</t>
  </si>
  <si>
    <t>COP DC 4 FEEDERS 3</t>
  </si>
  <si>
    <t>COP DC 4 FEEDERS 2</t>
  </si>
  <si>
    <t>COP DC 4 FEEDERS 1</t>
  </si>
  <si>
    <t>KIT SHEET METAL N CUT STS 4/600A 4 POLES 0H-3402037900AC_ETO</t>
  </si>
  <si>
    <t>400-630A</t>
  </si>
  <si>
    <t>ASSY PLATE CUT NEUT 380/400V STS 4/630A_ETO</t>
  </si>
  <si>
    <t>SMT 34412117 PROTECTION MANUTENTION PALETTE RAL3001</t>
  </si>
  <si>
    <t>WOOD 34412116  PALETTE CELLULE 2300x1200 PLANCHER CROISE ACCES AVANT</t>
  </si>
  <si>
    <t>SMT BOITE AIR TOIT 3 RAL9003</t>
  </si>
  <si>
    <t>SMT MONTANT CAISSON 2 RAL9003</t>
  </si>
  <si>
    <t>SMT MONTANT CAISSON RAL9003</t>
  </si>
  <si>
    <t>SMT SURFACE AIR2</t>
  </si>
  <si>
    <t>SMT SURFACE AIR RAL9003</t>
  </si>
  <si>
    <t>ENS. CONTACTEUR NEUTRE 600A_ETO</t>
  </si>
  <si>
    <t>ASSY PLT SPT NEUTRAL STS 4/600A 4 POLES_ETO</t>
  </si>
  <si>
    <t>PLA PLASTRON DE PROTECTION PAS600L</t>
  </si>
  <si>
    <t>SMT REHAUSSE 10</t>
  </si>
  <si>
    <t xml:space="preserve">SMT TOIT GVXL DOUBLE 2 </t>
  </si>
  <si>
    <t>SMT REHAUSSE CLOISON</t>
  </si>
  <si>
    <t>SMT REHAUSSE TRAVERSE</t>
  </si>
  <si>
    <t>SMT REHAUSSE SIDE RAL9003</t>
  </si>
  <si>
    <t>SMT REHAUSSE FRONT RAL9003</t>
  </si>
  <si>
    <t>SMT TOIT GVXL 8</t>
  </si>
  <si>
    <t>SMT TOIT GVXL 7</t>
  </si>
  <si>
    <t>SMT TOIT GVXL 6</t>
  </si>
  <si>
    <t>SMT TOIT GVXL 5</t>
  </si>
  <si>
    <t>COP NEUTRE IN-TGAB</t>
  </si>
  <si>
    <t>SMT TOIT GVXL DOUBLE</t>
  </si>
  <si>
    <t>SMT TOIT GVXL 4</t>
  </si>
  <si>
    <t>SMT TOIT GVXL 3</t>
  </si>
  <si>
    <t>SMT TOIT GVXL 2</t>
  </si>
  <si>
    <t>SMT TOIT GVXL 1</t>
  </si>
  <si>
    <t>SMT PLAQUE DE PROTECTION</t>
  </si>
  <si>
    <t>S/E toit - KTA- cables</t>
  </si>
  <si>
    <t>COP RACCORDEMENT NEUTRE</t>
  </si>
  <si>
    <t>COP RACCORDEMENT TGAB OUT</t>
  </si>
  <si>
    <t>COP RACCORDEMENT TGAB IN</t>
  </si>
  <si>
    <t>COP NEUTRE OUT</t>
  </si>
  <si>
    <t>COP NEUTRE</t>
  </si>
  <si>
    <t>COP CONNEXION NEUTRE IN_BP</t>
  </si>
  <si>
    <t>SMT SUPPORT BARREAU ISOLANT</t>
  </si>
  <si>
    <t>SMT TRAVERSE DROITE CHASSIS</t>
  </si>
  <si>
    <t>SMT PLATEAU MTZ2 3P</t>
  </si>
  <si>
    <t>COP SSIB AVAL CONNEXION</t>
  </si>
  <si>
    <t>COP BOTTOM CONNEXION</t>
  </si>
  <si>
    <t>SE DECOUPE LINERGY 04566 2500A 970MM</t>
  </si>
  <si>
    <t>SMT PLATINE NS800 3P</t>
  </si>
  <si>
    <t>COP PROLONGATION IN</t>
  </si>
  <si>
    <t>COP RACCORDEMENT BPL1</t>
  </si>
  <si>
    <t>COP RACCORDEMENT BPL3</t>
  </si>
  <si>
    <t>COP GVXL 3FEEDS OUTL3</t>
  </si>
  <si>
    <t>COP GVXL 3FEEDS OUTL2</t>
  </si>
  <si>
    <t>COP GVXL 3FEEDS OUTL1</t>
  </si>
  <si>
    <t>COP GVXL 3FEEDS BPL3</t>
  </si>
  <si>
    <t>COP GVXL 3FEEDS BPL2</t>
  </si>
  <si>
    <t>COP GVXL 3FEEDS BPL1</t>
  </si>
  <si>
    <t>COP GVXL 3FEEDS INL3</t>
  </si>
  <si>
    <t>COP GVXL 3FEEDS INL2</t>
  </si>
  <si>
    <t>COP GVXL 3FEEDS INL1</t>
  </si>
  <si>
    <t>WOOD PALETTE 2400x1000</t>
  </si>
  <si>
    <t>PLA RENFORT GPO 4</t>
  </si>
  <si>
    <t>COP OUTPUT GVXL L1</t>
  </si>
  <si>
    <t>STRUCT.1900 4/630A 4POLES STS UPSILON_ETO</t>
  </si>
  <si>
    <t>PLA PLAQUE ISOLANTE GVXL</t>
  </si>
  <si>
    <t>SMT 34412053  STS 1250A MOYEN MONTAGE</t>
  </si>
  <si>
    <t>ASSY INTEGRATION 630A STS_ETO</t>
  </si>
  <si>
    <t>COP BRETELLE</t>
  </si>
  <si>
    <t>COP LIAISON BRETELLE</t>
  </si>
  <si>
    <t>STRUCTURE 630A STS H=1900_ETO</t>
  </si>
  <si>
    <t>SMT 34412048  STS 1250A SUPPORT ARR MODULE ELEC 2</t>
  </si>
  <si>
    <t>SMT 34412047  STS 1250A SUPPORT ARR MODULE ELEC 1</t>
  </si>
  <si>
    <t>ASSY PLATE BY-PASS 630A STS_ETO</t>
  </si>
  <si>
    <t>ASSY FINISH-PACK STS 630A H=1900_ETO</t>
  </si>
  <si>
    <t>SMT TOIT FEEDERS SE 4</t>
  </si>
  <si>
    <t>SMT TOIT FEEDERS SE 3</t>
  </si>
  <si>
    <t>SMT TOIT FEEDERS SE 2</t>
  </si>
  <si>
    <t>SMT TOIT FEEDERS SE 1</t>
  </si>
  <si>
    <t>SMT 34412040  STS 1250A PLATINE NEUTRE COUPE</t>
  </si>
  <si>
    <t>COP 34412039  STS 1250A  TYRISTOR NEUTRE COUPE 2</t>
  </si>
  <si>
    <t>COP 34412037  STS 1250A CONTACTEUR NEUTRE COUPE 2</t>
  </si>
  <si>
    <t>COP 34412037  STS 1250A CONTACTEUR NEUTRE COUPE 1</t>
  </si>
  <si>
    <t>COP 34412036  STS 1250A TYRISTOR NEUTRE COUPE 1</t>
  </si>
  <si>
    <t>COP 34412035  STS 1250A CANON NC</t>
  </si>
  <si>
    <t>STRUCTURE 100-250A STS H=1900</t>
  </si>
  <si>
    <t>100-250A</t>
  </si>
  <si>
    <t>ASSY DOOR + MMI STS H=1900_ETO</t>
  </si>
  <si>
    <t>ASSY FINISH-PACK STS 100-250A H=1900_ETO</t>
  </si>
  <si>
    <t>SE NEUTRE COUPE STS1250A NOUVEAUX CONTACTEURS</t>
  </si>
  <si>
    <t xml:space="preserve">ARMOIRE SAREL </t>
  </si>
  <si>
    <t>COP DC GVXL2</t>
  </si>
  <si>
    <t>COP 34412028 GVL UPS 500kVA BATTERY TERMINAL 3</t>
  </si>
  <si>
    <t>COP 34412027 GVL UPS 500kVA BATTERY TERMINAL 2</t>
  </si>
  <si>
    <t>PLA RENFORT GPO 3</t>
  </si>
  <si>
    <t>EPOXY</t>
  </si>
  <si>
    <t>PLA RENFORT GPO 2</t>
  </si>
  <si>
    <t>PLA RENFORT GPO 1</t>
  </si>
  <si>
    <t>SMT EQUERRE GPO</t>
  </si>
  <si>
    <t>COP OUTPUT N</t>
  </si>
  <si>
    <t>COP INPUT N</t>
  </si>
  <si>
    <t>COP INPUT L3 GVXL</t>
  </si>
  <si>
    <t>COP INPUT L2 GVXL</t>
  </si>
  <si>
    <t>COP INPUT L1 GVXL</t>
  </si>
  <si>
    <t>COP OUTPUT L3 GVXL</t>
  </si>
  <si>
    <t>COP OUTPUT L2 GVXL</t>
  </si>
  <si>
    <t>COP OUTPUT L1 GVXL</t>
  </si>
  <si>
    <t>COP 34412014 GVL UPS 500kVA BATTERY TERMINAL</t>
  </si>
  <si>
    <t>RACCORDEMENT OUTPUT MODULAIRE</t>
  </si>
  <si>
    <t>PLAQUE TOIT GVXL 2 TGAB</t>
  </si>
  <si>
    <t>SMT PLASTRON GVEAC7 PLEIN HAUT-BAS</t>
  </si>
  <si>
    <t>SMT 34412010 GVEAC PIED H100 ILTOM</t>
  </si>
  <si>
    <t>GVEAC</t>
  </si>
  <si>
    <t>COP PLAGE CUIVRE</t>
  </si>
  <si>
    <t>COP PLAGE CONNEXION FUSE 3</t>
  </si>
  <si>
    <t>COP PLAGE CONNEXION FUSE 2</t>
  </si>
  <si>
    <t>COP PLAGE CONNEXION FUSE 1</t>
  </si>
  <si>
    <t>COP PLAGE NW40DC</t>
  </si>
  <si>
    <t>COP RACCORDEMENT TGAB INPUT NEUTRAL</t>
  </si>
  <si>
    <t>SMT PLASTRON SIB 2 NS VERTICAL GAUCHE</t>
  </si>
  <si>
    <t>MBB</t>
  </si>
  <si>
    <t>1400kW</t>
  </si>
  <si>
    <t>SMT PLASTRON SIB 2 NS VERTICAL DROIT</t>
  </si>
  <si>
    <t>GVS/E3M</t>
  </si>
  <si>
    <t>COP FLEXIBAR NW40DC DROITE</t>
  </si>
  <si>
    <t>SMT Plateau support cuivre</t>
  </si>
  <si>
    <t>SMT TRAVERSE SUP. PLATEAU NW40DC GVEACXD10</t>
  </si>
  <si>
    <t>PLA BRIDE MAINTIEN CUIVRE</t>
  </si>
  <si>
    <t>COP CUIVRE BBK 4</t>
  </si>
  <si>
    <t>COP CUIVRE BBK 3</t>
  </si>
  <si>
    <t>SMT PLASTRON GVEAC7 CENTRAL</t>
  </si>
  <si>
    <t>SMT PLASTRON GVEAC7 HAUT-BAS</t>
  </si>
  <si>
    <t>COP CUIVRE VERTICAL</t>
  </si>
  <si>
    <t>PLA SUPPORT CUIVRE</t>
  </si>
  <si>
    <t>SMT TRAVERSE LATERAL SUPPORT CUIVRE GVEACXD10</t>
  </si>
  <si>
    <t>SMT TRAVERSE SUPPORT BBK</t>
  </si>
  <si>
    <t>COP CUIVRE BBK 2</t>
  </si>
  <si>
    <t>COP CUIVRE BBK 1</t>
  </si>
  <si>
    <t>SMT SUPPORT BBK ETO</t>
  </si>
  <si>
    <t>RACCORDEMENT INPUT MODULAIRE</t>
  </si>
  <si>
    <t>SCH DECOUPE NSYMDVR3M L755MM</t>
  </si>
  <si>
    <t>NSYMDVR3M</t>
  </si>
  <si>
    <t>ETQ 34411971 SERIGRAPHIE Lexan 8B35 125µ Adhesif 3M 467 MP</t>
  </si>
  <si>
    <t>SUPPORT LATERAL HAUT STS 400-630A_ETO</t>
  </si>
  <si>
    <t>NOM KIT SHEET METAL N CUT STS 4/600A 4 POLES</t>
  </si>
  <si>
    <t>NOM ASSY PLATE CUT NEUT 380/400V STS 4/630A</t>
  </si>
  <si>
    <t>COP OUTPUT NEUTRAL TRAVERSE</t>
  </si>
  <si>
    <t>COP OUTPPUT NEUTRAL</t>
  </si>
  <si>
    <t>COP PLAQUE NEUTRAL</t>
  </si>
  <si>
    <t>COP INPUT NEUTRAL</t>
  </si>
  <si>
    <t>NOM KIT CORRO. CUT NEUTRAL STD 4/600A 4POLES</t>
  </si>
  <si>
    <t>COP INPUT L3</t>
  </si>
  <si>
    <t>COP INPUT L2</t>
  </si>
  <si>
    <t>COP INPUT L1</t>
  </si>
  <si>
    <t>COP OUTPUT L3</t>
  </si>
  <si>
    <t>COP OUTPUT L2</t>
  </si>
  <si>
    <t>COP OUTPUT L1</t>
  </si>
  <si>
    <t>COP RACCORDEMENT DC</t>
  </si>
  <si>
    <t>COP EQUERRE</t>
  </si>
  <si>
    <t>COP DC GVXL</t>
  </si>
  <si>
    <t xml:space="preserve"> COP BUSBAR COROPLAST Q3-L1 4/600A 4 POLES </t>
  </si>
  <si>
    <t xml:space="preserve">COP BUSBAR COROPLAST Q3-L2 4/600A 4 POLES </t>
  </si>
  <si>
    <t>COP BUSBAR COROPLAST Q3-L3 4/600A 4 POLES</t>
  </si>
  <si>
    <t>COP BUSBAR COROPLAST KM1-KM2 4/600A 4 POLES</t>
  </si>
  <si>
    <t>COP ASSY CONNECT Q1  Q2 600A BYPASS STS</t>
  </si>
  <si>
    <t>COP BUSBAR COROPLAST Q2-L3 4/600A 4 POLES</t>
  </si>
  <si>
    <t>COP BUSBAR COROPLAST Q2-L2 4/600A 4 POLES</t>
  </si>
  <si>
    <t>COP BUSBAR COROPLAST Q2-L1 4/600A 4 POLES</t>
  </si>
  <si>
    <t>COP BUSBAR COROPLAST KM2 4/600A 4 POLES</t>
  </si>
  <si>
    <t>COP BUSBAR COROPLAST Q1-L3 4/600A 4 POLES</t>
  </si>
  <si>
    <t>COP BUSBAR COROPLAST Q1-L2 4/600A 4 POLES</t>
  </si>
  <si>
    <t>COP BUSBAR COROPLAST Q1-L1 4/600A 4 POLES</t>
  </si>
  <si>
    <t>COP BUSBAR COROPLAST KM1 4/600A 4 POLES</t>
  </si>
  <si>
    <t>COP ASSY SWITCH STS 4/600A 4 POLES</t>
  </si>
  <si>
    <t>COP ASSY CONNECT. KM1-KM2 STS 4/600A 4 POLES</t>
  </si>
  <si>
    <t>COP ASSY SWITCH KM1-KM2 STS 4/600A 4 POLES</t>
  </si>
  <si>
    <t>COP ASSY SWITCH CONNECT STS 4/600A 4 POLES</t>
  </si>
  <si>
    <t>NOM KIT BUSBAR NEUT. CUT STS 4/600A 4 POLES</t>
  </si>
  <si>
    <t>SMT SUPPORT INSULATOR</t>
  </si>
  <si>
    <t>SMT ASSY PLT SPT NEUTRAL STS 4/600A 4 POLES</t>
  </si>
  <si>
    <t>COP PLAQUE DC</t>
  </si>
  <si>
    <t>PLAQUE 4 TGAB KTA4000</t>
  </si>
  <si>
    <t>Canevas NW40HADC 4P - D - Bobine 24Vca-cc</t>
  </si>
  <si>
    <t>ENSEMBLE BBK_ETO</t>
  </si>
  <si>
    <t>ASSY FINISH-PACK STS 100-250A H=1900</t>
  </si>
  <si>
    <t>SMT SUPPORT JDB</t>
  </si>
  <si>
    <t>COP 34411927 GVX IO 1500kVA LIBRE</t>
  </si>
  <si>
    <t>COP 34411926 GVX IO 1500kVA L3 MAINS1</t>
  </si>
  <si>
    <t>COP 34411925 GVX IO 1500kVA L2 MAINS1</t>
  </si>
  <si>
    <t>COP 34411924 GVX IO 1500kVA L1 MAINS1</t>
  </si>
  <si>
    <t>COP 34411923 GVX IO 1500kVA N MAINS1</t>
  </si>
  <si>
    <t>COP 34411922 GVX IO 1500kVA L1 MAINS2</t>
  </si>
  <si>
    <t>COP 34411921 GVX IO 1500kVA L2 MAINS1</t>
  </si>
  <si>
    <t>COP 34411920 GVX IO 1500kVA L3 MAINS1</t>
  </si>
  <si>
    <t>COP 34411919 GVX IO 1500kVA L3 OUTPUT</t>
  </si>
  <si>
    <t>COP 34411918 GVX IO 1500kVA L2 OUTPUT</t>
  </si>
  <si>
    <t>COP 34411917 GVX IO 1500kVA L1 OUTPUT</t>
  </si>
  <si>
    <t>DER BOX AVEC PERCAGE</t>
  </si>
  <si>
    <t xml:space="preserve">WIR 34411911  GROUND BOX </t>
  </si>
  <si>
    <t>GROUND BOX</t>
  </si>
  <si>
    <t>ENSEMBLE BBK ETO</t>
  </si>
  <si>
    <t>2x500kVA</t>
  </si>
  <si>
    <t>ETQ 34411907  STS 1250A SWITCHES</t>
  </si>
  <si>
    <t>ETQ 34411906  STS 1250A INCOMING</t>
  </si>
  <si>
    <t>ETQ 34411905  STS 1250A INCOMING / OUTLET</t>
  </si>
  <si>
    <t>30 Panneaux LAT SAREL-STS Std 100-630A-F23090244OCE-A0</t>
  </si>
  <si>
    <t>30 Panneaux AR SAREL-STS Std 100-630A-F23090240OCE-A0</t>
  </si>
  <si>
    <t>SAREL SF-H1900xL700xP800-STS Std-F23090211OCE-B0</t>
  </si>
  <si>
    <t>SMT 30 TOIT STS 100-250 SAREL PE_F23090257OCE/B0</t>
  </si>
  <si>
    <t>100 à 250A</t>
  </si>
  <si>
    <t>SMT PLAQUE JONCTION BYPASS GVL RAL9003</t>
  </si>
  <si>
    <t>SMT TOIT COMPLET BYPASS GVL RAL9003</t>
  </si>
  <si>
    <t>SMT SUPPORT AR TOIT BYPASS GVL RAL9003</t>
  </si>
  <si>
    <t>SMT SUPPORT AV TOIT BYPASS GVL RAL9003</t>
  </si>
  <si>
    <t>SMT CAPOT 2 CB NSX630DC</t>
  </si>
  <si>
    <t>BCB BOX</t>
  </si>
  <si>
    <t>200KVA</t>
  </si>
  <si>
    <t>SMT SUPPORT PLASTRON COFFRET  H1000MM</t>
  </si>
  <si>
    <t>FG UPSILON STS 250A 4 POLES H=1900</t>
  </si>
  <si>
    <t>UPSILON STS 250A 4 POLES H=1900</t>
  </si>
  <si>
    <t>SHEET SUPPORT SSW</t>
  </si>
  <si>
    <t>PLA PROTECTION CONTACT UPS</t>
  </si>
  <si>
    <t>PLA PROTECTION CONTACT BATT</t>
  </si>
  <si>
    <t>SMT 34411888 STS 1250A Moyen montage bypass</t>
  </si>
  <si>
    <t>WIR 34411887 KIT FILERIE AFFICHEUR</t>
  </si>
  <si>
    <t>COP DECOUPE LVS04174 690MM</t>
  </si>
  <si>
    <t>COP CONNEXION BATT NEUTRE</t>
  </si>
  <si>
    <t>COP CONNEXION BATT -</t>
  </si>
  <si>
    <t>COP CONNEXION BATT +</t>
  </si>
  <si>
    <t>SMT CHASSIS JDB</t>
  </si>
  <si>
    <t>SMT TOIT AVANT GVL RAL9003</t>
  </si>
  <si>
    <t>SMT 34411877 CORNIERE ACIER FIX CELLULE 400</t>
  </si>
  <si>
    <t>SMT 34411876 CORNIERE ACIER FIX CELLULE 1000</t>
  </si>
  <si>
    <t>SMT BYPASS WALL</t>
  </si>
  <si>
    <t>CS ASSEMBLY</t>
  </si>
  <si>
    <t>ENS BYPASS 250A</t>
  </si>
  <si>
    <t>KIT PLATINE BYPASS</t>
  </si>
  <si>
    <t>SMT CS SUPPORT</t>
  </si>
  <si>
    <t>SMT ELECTRONIC CONTROL RAIL</t>
  </si>
  <si>
    <t>SMT 34411868  STS 1250A</t>
  </si>
  <si>
    <t>SMT 34411867  STS 1250A</t>
  </si>
  <si>
    <t>PLA PLASTRON HAUT STS</t>
  </si>
  <si>
    <t>PLA PLASTRON BAS STS</t>
  </si>
  <si>
    <t>ENS. CDE ELECTRONIQUE</t>
  </si>
  <si>
    <t>SMT TOIT IP21 GVL</t>
  </si>
  <si>
    <t>SMT SUPPORT TOIT AR GVL RAL9003</t>
  </si>
  <si>
    <t>SE 34411861 STRUCTURE STS1250A GAINE DROITE</t>
  </si>
  <si>
    <t>SE 34411860 STRUCTURE STS1250A GAINE GAUCHE</t>
  </si>
  <si>
    <t>SE 34411859 STRUCTURE STS1250A 3P</t>
  </si>
  <si>
    <t>SMT 34411858  STS 1250A PLASTRON JDB UTIL</t>
  </si>
  <si>
    <t>SMT 34411857  STS 1250A PLASTRON BYPASS</t>
  </si>
  <si>
    <t>SMT GRILLE AERATION PORTE</t>
  </si>
  <si>
    <t>SMT TOIT PLEIN 700x800 SAREL</t>
  </si>
  <si>
    <t>1000DxPLEIN</t>
  </si>
  <si>
    <t>WIR 34411854 KIT FILERIE PLATINE BY PASS 3P</t>
  </si>
  <si>
    <t>SMT DECOUPE LINERGY 04563 973MM</t>
  </si>
  <si>
    <t>LVS04563</t>
  </si>
  <si>
    <t>SMT BANDEAU SOCLE 800 AEREE SAREL</t>
  </si>
  <si>
    <t>SMT BANDEAU SOCLE 700 AEREE SAREL</t>
  </si>
  <si>
    <t>SUPPORT LATERAL STS 400-630A_ETO</t>
  </si>
  <si>
    <t>CORNIERE DE FIXATION CELLULE SAREL</t>
  </si>
  <si>
    <t>SMT SUPPORT CABLE ARMOIRE 1000</t>
  </si>
  <si>
    <t>PLA BRIDE JEU DE BARRE</t>
  </si>
  <si>
    <t>COP CUIVRE RACCORDEMENT CLIENT COURT</t>
  </si>
  <si>
    <t>COP CUIVRE RACCORDEMENT CLIENT LONG</t>
  </si>
  <si>
    <t>SE_BE101_SCHNEIDER ELECTRIC SA/NV</t>
  </si>
  <si>
    <t>SMT SUPPORT PLASTRON L=800MM</t>
  </si>
  <si>
    <t>SMT SUPPORT VOYANT GVEAC10</t>
  </si>
  <si>
    <t>metal</t>
  </si>
  <si>
    <t>PLA PROTECTION NSX400 GVEAC10</t>
  </si>
  <si>
    <t>SMT PLASTRON 3 GVEAC10</t>
  </si>
  <si>
    <t>COP CUIVRE REPARTITEUR</t>
  </si>
  <si>
    <t>SMT TRAVERSE REPARTITEUR GVEAC10</t>
  </si>
  <si>
    <t>SMT PLASTRON BAS GVEAC10</t>
  </si>
  <si>
    <t>SMT PLASTRON 2 GVEAC10</t>
  </si>
  <si>
    <t>SMT PLATINE NSX400 4P GVEAC10</t>
  </si>
  <si>
    <t>SMT PLATINE NSX250 4P x4 GVEAC10</t>
  </si>
  <si>
    <t>SMT PLASTRON 1 GVEAC10</t>
  </si>
  <si>
    <t>SMT PLASTRON NSX400x1 GVEAC10</t>
  </si>
  <si>
    <t>SMT PLASTRON NSX250x3 GVEAC10</t>
  </si>
  <si>
    <t>TFO SUPPORT BAR</t>
  </si>
  <si>
    <t>SMT 34411827 GVL BYPASS PROTECTION MANUTENTION PALETTE RAL3001</t>
  </si>
  <si>
    <t>WOOD 34411826  PALETTE CELLULE 570x1200 PLANCHER CROISE</t>
  </si>
  <si>
    <t>WOOD 34411825  PALETTE CELLULE 1000x1200 PLANCHER CROISE</t>
  </si>
  <si>
    <t>SE 34411818  STS 1250A FINITION</t>
  </si>
  <si>
    <t>SE 34411817  STS 1250A BUSBAR</t>
  </si>
  <si>
    <t>SE 34411816  STS 1250A PROTECTION-SHIELD</t>
  </si>
  <si>
    <t>SE 34411815  STS 1250A INTEGRATION</t>
  </si>
  <si>
    <t>SE 34411814  STS 1250A STRUCTURE</t>
  </si>
  <si>
    <t>SMT SUPPORT CABLE VERTICAL</t>
  </si>
  <si>
    <t>SMT SUPPORT CABLE HORIZONTAL</t>
  </si>
  <si>
    <t>SMT PLATINE AUXILIAIRE</t>
  </si>
  <si>
    <t>SMT PLATINE DISJ/INTER</t>
  </si>
  <si>
    <t>SE 34411784 CHASSIS STS1250A TOP</t>
  </si>
  <si>
    <t>WOOD 34411779  PALETTE CELLULE 2100x1000 PLANCHER CROISE</t>
  </si>
  <si>
    <t>COP 34411777  STS 1250A FLEXIBAR ERICO LIAISON 3</t>
  </si>
  <si>
    <t>COP 34411776  STS 1250A FLEXIBAR ERICO LIAISON 2</t>
  </si>
  <si>
    <t>COP 34411775  STS 1250A FLEXIBAR ERICO LIAISON 1</t>
  </si>
  <si>
    <t>COP 34411774  STS 1250A FLEXIBAR ERICO BYPASS</t>
  </si>
  <si>
    <t>SMT 34411773  STS 1250A PLATINE BYPASS 3P TOP</t>
  </si>
  <si>
    <t>SMT 34411772  STS 1250A PLATINE BYPASS 3P BOTTOM</t>
  </si>
  <si>
    <t>SMT 34411771  STS 1250A PLATINE BYPASS 4P TOP</t>
  </si>
  <si>
    <t>SMT 34411770  STS 1250A PLATINE BYPASS 4P BOTTOM</t>
  </si>
  <si>
    <t>GVS/GVM</t>
  </si>
  <si>
    <t>DC PULL</t>
  </si>
  <si>
    <t>500A</t>
  </si>
  <si>
    <t>ATELIER</t>
  </si>
  <si>
    <t>SE 34411757 GROUND BOX 500x500x250 NSYCRN55250T</t>
  </si>
  <si>
    <t>SMT 34411756  BBK EQUERRE DROITE/GAUCHE PLSTRONS</t>
  </si>
  <si>
    <t>SMT 34411755  BBK SUPPORT PLATINE HAUT</t>
  </si>
  <si>
    <t>150kVA</t>
  </si>
  <si>
    <t>VIS M10x27.5 H 0099889301</t>
  </si>
  <si>
    <t>SHT plastron central MTZ2</t>
  </si>
  <si>
    <t>CANEVAS NS1250A 3P Q1BP/Q2BP</t>
  </si>
  <si>
    <t>CANEVAS NS1250A 3P Q1/Q2/Q3</t>
  </si>
  <si>
    <t>SE 34411679 JDB LATERAL STS1250A 3P</t>
  </si>
  <si>
    <t>COP JONCTION BARRE NEUTRE</t>
  </si>
  <si>
    <t>SMT RENFORT PLATINE</t>
  </si>
  <si>
    <t>SMT PLATINE NSX250</t>
  </si>
  <si>
    <t>SMT PLATINE NSX400</t>
  </si>
  <si>
    <t>SMT LEFT RAIL ELEC PLT ASSEMBLY</t>
  </si>
  <si>
    <t>SMT RIGHT RAIL ELEC PLT ASSEMBLY</t>
  </si>
  <si>
    <t>NOM KIT RAILS SPT PLT ELEC UPSILON 4/600A</t>
  </si>
  <si>
    <t>PLA CONNECTION SUPPORT BUSBAR</t>
  </si>
  <si>
    <t>COP ASSY CONNECT Q1 Q2 BYPASS 4/600A 4 POLES</t>
  </si>
  <si>
    <t>SMT SUPPORT IC60</t>
  </si>
  <si>
    <t>SMT PLASTRON REGEN 250A</t>
  </si>
  <si>
    <t>SMT SOUPPORT PLASTRON 1000MM</t>
  </si>
  <si>
    <t>SMT SUPPORT PUISSANCE</t>
  </si>
  <si>
    <t>COP CX SSW-Q1</t>
  </si>
  <si>
    <t>COP CX SSW-KM1</t>
  </si>
  <si>
    <t>SMT TRAVERSE PORTE</t>
  </si>
  <si>
    <t>CANEVAS MTZ2 1600A  SW 3P  +2 NC</t>
  </si>
  <si>
    <t>CANEVAS NS800NA 3P + 2OF</t>
  </si>
  <si>
    <t>SMT 34411680 PLATINE BYPASS STS 1250A</t>
  </si>
  <si>
    <t>SE 34411679 BYPASS STS1250A 3P</t>
  </si>
  <si>
    <t>COP 34411678 FLEX ERICO RACC HAUT STS 1250A</t>
  </si>
  <si>
    <t>COP 34411677 FLEX ERICO RACC HAUT STS 1250A</t>
  </si>
  <si>
    <t>COP 34411676 FLEX ERICO RACC HAUT STS 1250A</t>
  </si>
  <si>
    <t>COP 34411675 FLEX ERICO RACC HAUT STS 1250A</t>
  </si>
  <si>
    <t>SMT PLATINE BYPASS 3P</t>
  </si>
  <si>
    <t>1000kVA</t>
  </si>
  <si>
    <t>SMT PLASTRON BAS NSX3P (abandonee)</t>
  </si>
  <si>
    <t>SMT PLASTRON HAUT NSX3P (abandonee)</t>
  </si>
  <si>
    <t>SMT PLATINE BYPASS 3P (abandonnee)</t>
  </si>
  <si>
    <t>34411668 GVL UPS 400kVA DECOUPE 870-3400120900</t>
  </si>
  <si>
    <t>400kVA</t>
  </si>
  <si>
    <t>34411667 GVL UPS 400kVA DECOUPE 870-3400120900</t>
  </si>
  <si>
    <t>WIR KIT FILERIE BYPASS 150KW C1 M1 SINGLE MAIN</t>
  </si>
  <si>
    <t>SMT SURTOIT RAL9003</t>
  </si>
  <si>
    <t>Belgique GSK WN30</t>
  </si>
  <si>
    <t>GVM</t>
  </si>
  <si>
    <t>ARMOIRE TFO</t>
  </si>
  <si>
    <t>SMT EQUERRE SURTOIT RAL9003</t>
  </si>
  <si>
    <t>SMT SUPPORT GOULOTTE</t>
  </si>
  <si>
    <t>SMT CF54300EZ COUPE 1200MM</t>
  </si>
  <si>
    <t>SMT SUPPORT TORE</t>
  </si>
  <si>
    <t>SMT TRAVERSE SUPPORT TORE</t>
  </si>
  <si>
    <t>SMT BRIDE TRAVERSE 650MM</t>
  </si>
  <si>
    <t>COP LVS04174 COUPE 482,5MM</t>
  </si>
  <si>
    <t>SMT 34411640 OUTIL PLAQUE DE SERRAGE</t>
  </si>
  <si>
    <t>COP LIAISON AR NSX400</t>
  </si>
  <si>
    <t>SMT AMOUNT RIGHT SIDE</t>
  </si>
  <si>
    <t>Suisse UBS</t>
  </si>
  <si>
    <t>SYMMETRA PX</t>
  </si>
  <si>
    <t>500KVA</t>
  </si>
  <si>
    <t>SMT AMOUNT LEFT SIDE</t>
  </si>
  <si>
    <t>PLA PLASTRON PLEIN</t>
  </si>
  <si>
    <t>PLA PLASTRON AUXILIAIRE</t>
  </si>
  <si>
    <t>PLA PLASTRON NSX400</t>
  </si>
  <si>
    <t>SMT 34411633 RETOUCHE ROLLER SKATE</t>
  </si>
  <si>
    <t>SMT 34411632 CALE ROLLER SKATE</t>
  </si>
  <si>
    <t>SMT 34411631 SUPPORT ROLLER SKATE</t>
  </si>
  <si>
    <t>COP 34411629 FLEX ERICO RACC HAUT STS 1250A</t>
  </si>
  <si>
    <t>COP 34411628 FLEX ERICO RACC HAUT STS 1250A</t>
  </si>
  <si>
    <t>SPACIAL SF dimensions H1800xL700xP800  POUR STS H1900-F23060400OCE/B0</t>
  </si>
  <si>
    <t>STS STD 1900</t>
  </si>
  <si>
    <t>COP 34411626 FLEX ERICO RACC HAUT STS 1250A</t>
  </si>
  <si>
    <t>COP 34411625 FLEX ERICO RACC HAUT STS 1250A</t>
  </si>
  <si>
    <t>COP 34411624 FLEX ERICO RACC HAUT STS 1250A</t>
  </si>
  <si>
    <t>COP 34411623 FLEX ERICO RACC HAUT STS 1250A</t>
  </si>
  <si>
    <t>COP 34411622 FLEX ERICO RACC HAUT STS 1250A</t>
  </si>
  <si>
    <t>COP 34411621 FLEX ERICO RACC HAUT STS 1250A</t>
  </si>
  <si>
    <t>COP 34411620 FLEX ERICO RACC HAUT STS 1250A</t>
  </si>
  <si>
    <t>COP 34411619 FLEX ERICO RACC HAUT STS 1250A</t>
  </si>
  <si>
    <t>SMT 30 TOITS STS 700x800 SAREL GRILLAGE_F23090246OCE/B0</t>
  </si>
  <si>
    <t>STS 630A</t>
  </si>
  <si>
    <t>SMT DECOUPE PORTE STS 1800x700</t>
  </si>
  <si>
    <t>sts 630A</t>
  </si>
  <si>
    <t>porte 1800X700 sarel</t>
  </si>
  <si>
    <t>SMT PORTE STS 1800x700-F23090215OCE-B0</t>
  </si>
  <si>
    <t>PLA PLASTRON NSX250</t>
  </si>
  <si>
    <t>PLA PLASTRON BAS</t>
  </si>
  <si>
    <t>PLA PLASTRON IMD-IM400</t>
  </si>
  <si>
    <t>SMT PLATINE IMD-IM400</t>
  </si>
  <si>
    <t>SMT SUPPORT LIMITEUR</t>
  </si>
  <si>
    <t>SMT SPACER 26MM LAT GVM RAL9003</t>
  </si>
  <si>
    <t>SMT SUPPORT TRANSFORMATEUR</t>
  </si>
  <si>
    <t>LABEL DIAGRAM GVL MBC 500kVA WITHOUT MBB</t>
  </si>
  <si>
    <t>UOB - BOTTOM SWITCH NS1250NA - 4P BYPASS E3L</t>
  </si>
  <si>
    <t>750kVA</t>
  </si>
  <si>
    <t>SMT 34411593 GVL BYPASS 1200KVA JOUE INTERCELLULE 1970</t>
  </si>
  <si>
    <t>1200KVA</t>
  </si>
  <si>
    <t>SMT PLASTRON 8</t>
  </si>
  <si>
    <t>DECOUPE LINERGY L700mm</t>
  </si>
  <si>
    <t>SMT 34411589 GVS BYPASS 60KVA</t>
  </si>
  <si>
    <t>SMT 34411588 GVS BYPASS 60KVA</t>
  </si>
  <si>
    <t>SMT 34411587 GVS BYPASS 60KVA</t>
  </si>
  <si>
    <t>SMT 34411586 GVS BYPASS 60KVA</t>
  </si>
  <si>
    <t>COP LIAISON NSX100 LINERGY N</t>
  </si>
  <si>
    <t>COP LIAISON NSX100 LINERGY 1</t>
  </si>
  <si>
    <t>COP LIAISON NSX100 LINERGY 2</t>
  </si>
  <si>
    <t>VICOM PLUS LTD</t>
  </si>
  <si>
    <t>COP LIAISON NSX100 LINERGY 3</t>
  </si>
  <si>
    <t>COP 100x10 FLEXIBAR 2</t>
  </si>
  <si>
    <t>COP 100x10 FLEXIBAR 1</t>
  </si>
  <si>
    <t>FRONT COVER MBC500</t>
  </si>
  <si>
    <t xml:space="preserve">SMT 34411576 JONCTION INTER CELLULE 800 RAL9003 </t>
  </si>
  <si>
    <t>BIRDY</t>
  </si>
  <si>
    <t>SMT DEFLECTEUR TFO</t>
  </si>
  <si>
    <t>80kVA</t>
  </si>
  <si>
    <t>SMT 34411574 GVX BATTERY 630A 1BBk</t>
  </si>
  <si>
    <t>SMT 34411573 GVX BATTERY 630A 2BBK</t>
  </si>
  <si>
    <t>KIT CABLES PUISSANCE PDPM QSMA57392</t>
  </si>
  <si>
    <t>706483544-QSMA57392</t>
  </si>
  <si>
    <t>277kW</t>
  </si>
  <si>
    <t>CAKIR</t>
  </si>
  <si>
    <t>WIR</t>
  </si>
  <si>
    <t>DIGITAL LES ULIS SNC</t>
  </si>
  <si>
    <t>PLA  TIGE FILTE 225MM</t>
  </si>
  <si>
    <t>PLA CANON 65MM</t>
  </si>
  <si>
    <t>COP CONNEXION TERRE</t>
  </si>
  <si>
    <t>NEIROBI</t>
  </si>
  <si>
    <t>50A</t>
  </si>
  <si>
    <t>SMT 34411556 RENFORT PROFILE BIRDY</t>
  </si>
  <si>
    <t>COP LIAISON PE VOLTADIS 2500A/2500A</t>
  </si>
  <si>
    <t>SMT 34411547 PLASTRON BAS UOB</t>
  </si>
  <si>
    <t>INGRAM MICRO PAN EUROPE GMBH</t>
  </si>
  <si>
    <t>SMT 34411546 PLASTRON HAUT MBB</t>
  </si>
  <si>
    <t>SMT CACHE FINITION IP20 RAL9003</t>
  </si>
  <si>
    <t>TFO 63kva 400/400</t>
  </si>
  <si>
    <t>TFO 80 kva 400/400</t>
  </si>
  <si>
    <t>SMT SUPPORT BORNIER GVEAC4</t>
  </si>
  <si>
    <t>SE_DE0104_SCHNEIDER ELECTRIC GMBH</t>
  </si>
  <si>
    <t>PLA 34411517 GVL UPS 500kVA MODULE ELEC HAUT</t>
  </si>
  <si>
    <t>PLA 34411516 GVL UPS 500kVA MODULE ELEC BAS</t>
  </si>
  <si>
    <t>COP LIAISON NSX 2</t>
  </si>
  <si>
    <t>COP LIAISON NSX 1</t>
  </si>
  <si>
    <t>COP RACC UTIL N</t>
  </si>
  <si>
    <t>COP RACC UTIL L3</t>
  </si>
  <si>
    <t>COP RACC UTIL L2</t>
  </si>
  <si>
    <t>COP RACC UTIL L1</t>
  </si>
  <si>
    <t>SMT PLASTRON 3</t>
  </si>
  <si>
    <t>SMT PLASTRON 2</t>
  </si>
  <si>
    <t>COP LIAISON NSX400 LINERGY N</t>
  </si>
  <si>
    <t>COP LIAISON NSX400 LINERGY L3</t>
  </si>
  <si>
    <t>COP LIAISON NSX400 LINERGY L2</t>
  </si>
  <si>
    <t>COP LIAISON NSX400 LINERGY L1</t>
  </si>
  <si>
    <t>WIR 34411489 GVX IO 1250KVA SOITEC OUTPUT FEEDER</t>
  </si>
  <si>
    <t>SMT PLASTRON 1</t>
  </si>
  <si>
    <t>KIT FILERIE BYPASS 600kVA</t>
  </si>
  <si>
    <t>E3L/GVL</t>
  </si>
  <si>
    <t>600kVA</t>
  </si>
  <si>
    <t>KIT FILERIE</t>
  </si>
  <si>
    <t>COP LIAISON NSX250 LINERGY L3</t>
  </si>
  <si>
    <t>COP LIAISON NSX250 LINERGY L2</t>
  </si>
  <si>
    <t>COP LIAISON NSX250 LINERGY L1</t>
  </si>
  <si>
    <t>COP LIAISON NSX250 LINERGY N</t>
  </si>
  <si>
    <t>GVX/GVM</t>
  </si>
  <si>
    <t>630-1000A</t>
  </si>
  <si>
    <t>COP 100x10 FLEXIBAR 4</t>
  </si>
  <si>
    <t>COP 100x10 FLEXIBAR 3</t>
  </si>
  <si>
    <t>SMT 34411453 GVL BYPASS DECOUPE PORTE IHM 870-34411453</t>
  </si>
  <si>
    <t>DATA4 DC07</t>
  </si>
  <si>
    <t>870-34411453</t>
  </si>
  <si>
    <t xml:space="preserve">SMT 34411450 JONCTION INTER CELLULE 1000 RAL9003 </t>
  </si>
  <si>
    <t>SMT 34411449 TOIT ALU 3MM  300x1000 INTERCO WIRES</t>
  </si>
  <si>
    <t>SMT 34411448 TOIT ALU 6MM  1000x1000 INPUT UPS</t>
  </si>
  <si>
    <t>SMT 34411447 TOIT ALU 6MM  1000x1000 OUTPUT UPS</t>
  </si>
  <si>
    <t>SMT 34411446 TOIT ALU 6MM  700x1000 OUTPUT</t>
  </si>
  <si>
    <t>SMT 34411445 TOIT ALU 6MM  700x1000 INPUT</t>
  </si>
  <si>
    <t>SMT REHAUSSE 1000MM H70MM LAT. VENTIL. DEMONTABLE RAL9003</t>
  </si>
  <si>
    <t>SMT 34411434 ANGLE BIRDY ALEGE MONTANT DEMONTABLE</t>
  </si>
  <si>
    <t>PLA PETITE BRIDE JEU DE BARRE</t>
  </si>
  <si>
    <t>ETQ 34411423  REGEN 250A ETIQUETTE PORTE</t>
  </si>
  <si>
    <t>SMT PLASTRON PLEIN GVEAC4</t>
  </si>
  <si>
    <t>SWITCH MTZ32HA 4P + 4OF</t>
  </si>
  <si>
    <t>SWITCH NS800NA 4P + 1OF</t>
  </si>
  <si>
    <t>BARRE CUIVRE</t>
  </si>
  <si>
    <t>SE 34411399 MTZ2 2500A Micro.5.0X 3P 3d   + 1NC on SBP interface + CASTELL kit</t>
  </si>
  <si>
    <t>SE_NO 0102_SCHNEIDER ELECTRIC NORGE</t>
  </si>
  <si>
    <t>40KW</t>
  </si>
  <si>
    <t>SMT TRAVERSE 718mm FIXE CABLE</t>
  </si>
  <si>
    <t>SMT TRAVERSE 718mm OMEGA</t>
  </si>
  <si>
    <t>SMT PLATINE MTZ2 3P</t>
  </si>
  <si>
    <t>SMT BRIDE TRAVERSE COUDEE</t>
  </si>
  <si>
    <t>SMT SUPPORT TFO</t>
  </si>
  <si>
    <t>TOTAL</t>
  </si>
  <si>
    <t>SMT 2/2 TOIT KTA1600</t>
  </si>
  <si>
    <t>SMT 1/2 TOIT KTA1600</t>
  </si>
  <si>
    <t>COP 34411340 GVL UPS 500kVA PONTAGE N 1</t>
  </si>
  <si>
    <t>COP 34411339 GVL UPS 500kVA PONTAGE PER</t>
  </si>
  <si>
    <t>COP PLAGE INTERMEDIAIRE</t>
  </si>
  <si>
    <t>SMT 34411336 GVL/E3L BYPASS 1000KVA PLASTRON HAUT</t>
  </si>
  <si>
    <t>ORIGO</t>
  </si>
  <si>
    <t>GVL/E3L</t>
  </si>
  <si>
    <t>SMT 34411335 GVL/E3L BYPASS 1000KVA PLASTRON CENTRE</t>
  </si>
  <si>
    <t>SMT 34411334 GVL/E3L BYPASS 1000KVA PLASTRON BAS</t>
  </si>
  <si>
    <t>PLA PROTECTION BARRE CUIVRE</t>
  </si>
  <si>
    <t>SMT 34411330 GVL/E3L BYPASS 1000KVA PLATINE</t>
  </si>
  <si>
    <t>PLA 34411327 GVL/E3L BYPASS 1000KVA BRIDE CX UOB</t>
  </si>
  <si>
    <t>SE 34411326 GVL/E3L BYPASS 1000KVA DJ MTZ16 Micrologic 5.0</t>
  </si>
  <si>
    <t>SE 34411325 GVL/E3L BYPASS 1000KVA DJ NS1000N 4P4D Micrologic 2.0E + 2*OF</t>
  </si>
  <si>
    <t>SE 34411324 GVL/E3L BYPASS 1000KVA INTER NS800NA 4P +2*OF</t>
  </si>
  <si>
    <t>SMT PLASTRON UIB 2 NSX VERTICAL</t>
  </si>
  <si>
    <t>SMT PLASTRON UIB PLEIN</t>
  </si>
  <si>
    <t>SMT PLASTRON UOB PLEIN</t>
  </si>
  <si>
    <t>SMT PLASTRON MT2</t>
  </si>
  <si>
    <t>SMT PLASTRON UIB 4 NSX</t>
  </si>
  <si>
    <t>SMT PLASTRON UIB 2 NSX HORIZONTAL</t>
  </si>
  <si>
    <t>SMT PLASTRON UIB 1NSX</t>
  </si>
  <si>
    <t>SMT PLASTRON UOB 4 NSX</t>
  </si>
  <si>
    <t>SMT PLASTRON UOB 2 NSX VERTICAL</t>
  </si>
  <si>
    <t>SMT PLASTRON UOB 2 NSX HORIZONTAL</t>
  </si>
  <si>
    <t>SMT PLASTRON UOB 1NSX</t>
  </si>
  <si>
    <t>SMT 34411284 GVX IO 1250KVA CAPOT REHAUSSE 4</t>
  </si>
  <si>
    <t>MERCURY ENGINEERING</t>
  </si>
  <si>
    <t>SMT 34411283 GVX IO 1250KVA CAPOT REHAUSSE 3</t>
  </si>
  <si>
    <t>WIR 34411281 GVX IO 1250kVA FEEDER OUTPUT</t>
  </si>
  <si>
    <t>WIR 34411281 GVX IO 1250kVA FEEDER INPUT</t>
  </si>
  <si>
    <t>SMT 34411280 SUPPORT SKATE ROULEUR 2</t>
  </si>
  <si>
    <t>SMT 34411279 SUPPORT SKATE ROULEUR 1</t>
  </si>
  <si>
    <t>COP 34411278 GVX IO 1250KVA</t>
  </si>
  <si>
    <t>COP 34411277 GVX IO 1250KVA</t>
  </si>
  <si>
    <t>SMT DECOUPE RAIL DIN NSYSDR200 LG70</t>
  </si>
  <si>
    <t>M.C. DEAN EUROPE GMBH</t>
  </si>
  <si>
    <t>750KVA</t>
  </si>
  <si>
    <t>SMT JONCTION TOIT IP20</t>
  </si>
  <si>
    <t>SMT JONCTION INTER CELLULE 1900 RAL9003</t>
  </si>
  <si>
    <t>SMT 34411273  GVX IO 1250kVA PLAQUE ALU PASSE CABLE 570x350</t>
  </si>
  <si>
    <t>SMT 34411272 GVX IO 1250kVA PLAQUE ALU PASSE CABLES 570x450</t>
  </si>
  <si>
    <t>SMT 34411271 GVX IO 1250kVA PLAQUE TGAB 2000A</t>
  </si>
  <si>
    <t>SMT 34411270 GVX IO 1250kVA PLAQUE TGAB 2500A</t>
  </si>
  <si>
    <t>SMT 34411269 GVX IO 1250kVA REHAUSSE 200MM TGAB</t>
  </si>
  <si>
    <t>COP 34411268 GVL UPS 500kVA PONTAGE PER 2</t>
  </si>
  <si>
    <t>COP 34411267 GVL UPS 500kVA PONTAGE PER</t>
  </si>
  <si>
    <t>SMT 34411266 GVL UPS 500kVA 1/2 TOIT KTA2000 à 0800 ER52</t>
  </si>
  <si>
    <t>COP 34411265 GVL UPS 500kVA PONTAGE N 2 ER52</t>
  </si>
  <si>
    <t>WIR 34411264 GVL UPS 500kVA FEEDER KTA ER52</t>
  </si>
  <si>
    <t>UIB - BREAKER NS1250N - 4P-4D - 2.0E BY PASS E3L</t>
  </si>
  <si>
    <t>E3L/GVX</t>
  </si>
  <si>
    <t>MBB - MIDDLE BREAKER NS1250N - 4P-4D - 2.0E BY PASS E3L</t>
  </si>
  <si>
    <t>SSIB - HIGH BREAKER NS1250N - 4P-4D - 2.0E BY PASS E3L</t>
  </si>
  <si>
    <t>DECOUPE LVS04678 115MM 2P - FREE SUPPORT BUSBAR</t>
  </si>
  <si>
    <t>21st Century Technologies Ltd / Nigéria</t>
  </si>
  <si>
    <t>BUSBAR SUPPORT</t>
  </si>
  <si>
    <t>LVS04678</t>
  </si>
  <si>
    <t>COP LIAISON CUIVRE</t>
  </si>
  <si>
    <t>COP CUIVRE</t>
  </si>
  <si>
    <t>SWITCH MTZ32HA 4P + 3OF</t>
  </si>
  <si>
    <t>ALGERIA</t>
  </si>
  <si>
    <t>SWITCH NS1000NA 4P + 2OF</t>
  </si>
  <si>
    <t>PLA PROTECTION BARRE</t>
  </si>
  <si>
    <t>SMT SUPPORT RAIL FIXATION CABLE</t>
  </si>
  <si>
    <t>SMT FIXATION CABLE CLIENT</t>
  </si>
  <si>
    <t>SMT PLAQUE DE FOND</t>
  </si>
  <si>
    <t>Document dépalettisation skid GVS</t>
  </si>
  <si>
    <t>DOCUMENT</t>
  </si>
  <si>
    <t>COVER GVS PAINTED RAL7035</t>
  </si>
  <si>
    <t>CHANTIERS DE L ATLANTIQUE</t>
  </si>
  <si>
    <t>PEINTURE</t>
  </si>
  <si>
    <t>WIR 34411211 GVX IO 1250KVA FEEDER BATTERY 750kVA</t>
  </si>
  <si>
    <t>WIR 34411210 GVX IO 1250KVA FEEDER OUTPUT 750kVA</t>
  </si>
  <si>
    <t>WIR 34411209 GVX IO 1250KVA FEEDER BYPASS 750kVA</t>
  </si>
  <si>
    <t>WIR 34411208 GVX IO 1250KVA FEEDER INPUT 750kVA</t>
  </si>
  <si>
    <t>WIR 34411207 GVX IO 1250KVA FEEDER BATTERY 1000kVA</t>
  </si>
  <si>
    <t>WIR 34411206 GVX IO 1250KVA FEEDER OUTPUT 1000kVA</t>
  </si>
  <si>
    <t>WIR 34411205 GVX IO 1250KVA FEEDER BYPASS 1000kVA</t>
  </si>
  <si>
    <t>WIR 34411204 GVX IO 1250KVA FEEDER INPUT 1000kVA</t>
  </si>
  <si>
    <t>COP JDB 32x5</t>
  </si>
  <si>
    <t>SMT 34411202 GVL BYPASS SUPPORT PONTAGE NEUTRE</t>
  </si>
  <si>
    <t>PLA 34411201 GVL BYPASS SUPPORT PONTAGE NEUTRE</t>
  </si>
  <si>
    <t>COP 34411200 GVL BYPASS PONTAGE NEUTRE 2</t>
  </si>
  <si>
    <t>COP 34411199 GVL BYPASS PONTAGE NEUTRE 1</t>
  </si>
  <si>
    <t>SMT SUPPORT COROPLAST</t>
  </si>
  <si>
    <t>COP MBB AMONT N</t>
  </si>
  <si>
    <t>WIR 34411196 GVX IO 1250KVA FEEDER BATTERY 1250kVA</t>
  </si>
  <si>
    <t>WIR 34411195 GVX IO 1250KVA FEEDER OUTPUT 1250kVA</t>
  </si>
  <si>
    <t>WIR 34411194 GVX IO 1250KVA FEEDER BYPASS 1250kVA</t>
  </si>
  <si>
    <t>WIR 34411193 GVX IO 1250KVA FEEDER INPUT 1250kVA</t>
  </si>
  <si>
    <t>SCHNEIDER ELECTRIC S.P.A.</t>
  </si>
  <si>
    <t>DOOR GVS PAINTED RAL7035</t>
  </si>
  <si>
    <t>SMT 34411187 GVL BYPASS PROTECTION MANUTENTION GVEAC 10 RAL3001</t>
  </si>
  <si>
    <t>SMT 34411186 GVL BYPASS PROTECTION MANUTENTION PALETTE RAL3001</t>
  </si>
  <si>
    <t>ETO 34411185 GVL BYPASS DECOUPE GOULOTTE AK2GA69 + AK2CA6</t>
  </si>
  <si>
    <t>AK2GA69;AK2CA6</t>
  </si>
  <si>
    <t>SMT DEFLECTEUR</t>
  </si>
  <si>
    <t>WIR BYPASS E3L with 1 CB</t>
  </si>
  <si>
    <t>SMT BRIDE ACCOUPLEMENT INTERCELLULE 5MM</t>
  </si>
  <si>
    <t>SMT 34411181 TOIT ALU 6MM  1000x1000</t>
  </si>
  <si>
    <t>SMT 34411180 TOIT ALU 6MM  700x1000</t>
  </si>
  <si>
    <t>SMT 34411179 TOIT ALU 6MM  500x1000</t>
  </si>
  <si>
    <t>SMT 34411178 TOIT ALU 6MM  400x1000</t>
  </si>
  <si>
    <t>SMT 34411177 TOIT ALU 6MM  1000x800</t>
  </si>
  <si>
    <t>SMT 34411176 TOIT ALU 6MM  700x800</t>
  </si>
  <si>
    <t>SMT 34411175 TOIT ALU 6MM  500x800</t>
  </si>
  <si>
    <t>SMT 34411174 TOIT ALU 6MM  400x800</t>
  </si>
  <si>
    <t>SMT REHAUSSE 500MM H100 AV. VENTIL. RAL9003</t>
  </si>
  <si>
    <t>SMT REHAUSSE 500MM H70 AV. VENTIL. RAL9003</t>
  </si>
  <si>
    <t>SMT 34411105 RENFORT DE TOIT 1000x1000</t>
  </si>
  <si>
    <t>SMT PORTE 500x1900</t>
  </si>
  <si>
    <t>SMT S/E PORTE 500x1900 RAL9003</t>
  </si>
  <si>
    <t>SMT PORTE 400x1900</t>
  </si>
  <si>
    <t>SMT S/E PORTE 400x1900 RAL9003</t>
  </si>
  <si>
    <t>SMT REHAUSSE 400MM H100 AV. VENTIL. RAL9003</t>
  </si>
  <si>
    <t>SMT TOIT ALU 6MM 400x1000</t>
  </si>
  <si>
    <t>SMT TOIT ALU 6MM 500x1000</t>
  </si>
  <si>
    <t>SMT 34411121 CORNIERE ACIER FIX CELLULE 400</t>
  </si>
  <si>
    <t xml:space="preserve">SMT 34411120 CORNIERE ACIER FIX CELLULE 500  </t>
  </si>
  <si>
    <t>SMT PORTE 300x1900</t>
  </si>
  <si>
    <t>SMT S/E PORTE 300x1900 RAL9003</t>
  </si>
  <si>
    <t>SMT 34411157 IP ANGLES 2 GVEAC5</t>
  </si>
  <si>
    <t>SMT 34411156 IP ANGLES 1 GVEAC5</t>
  </si>
  <si>
    <t xml:space="preserve">Kit Filerie cellule droite BP DATA4 </t>
  </si>
  <si>
    <t xml:space="preserve">Kit Filerie cellule gauche + centre BP DATA4 </t>
  </si>
  <si>
    <t>SMT 34411153 BANDEAU INTERCELLULE GVL BYPASS RAL9003</t>
  </si>
  <si>
    <t>SMT SUPPORT NSX400-630 x4</t>
  </si>
  <si>
    <t>SMT PLASTRON VENTILE</t>
  </si>
  <si>
    <t>SMT PLASTRON PLEIN</t>
  </si>
  <si>
    <t>SMT PLASTRON 4 NSX GUTTOR</t>
  </si>
  <si>
    <t>SMT PLASTRON 175 + DECOUPE DJ 2P</t>
  </si>
  <si>
    <t>160kVA</t>
  </si>
  <si>
    <t>SMT SUPPORT TFO BAS</t>
  </si>
  <si>
    <t>SMT 34411136 ANGLE BIRDY ALEGE GVEAC5</t>
  </si>
  <si>
    <t>SMT 34411135 ANGLE BIRDY ALEGE</t>
  </si>
  <si>
    <t>SIDE COVER GVS PAINTED RAL7035</t>
  </si>
  <si>
    <t>DIGITAL LES ULIS HOLDING France</t>
  </si>
  <si>
    <t>FILERIE KIT AUX</t>
  </si>
  <si>
    <t>SMT PLASTRON REGEN BOX 50A</t>
  </si>
  <si>
    <t xml:space="preserve">REGEN BOX 50A </t>
  </si>
  <si>
    <t>20KW</t>
  </si>
  <si>
    <t>Planche étiquettes Coffret BackFeed</t>
  </si>
  <si>
    <t>Coffret BF</t>
  </si>
  <si>
    <t>ETIQUETTES</t>
  </si>
  <si>
    <t>TEST FIXATION ELINGUE</t>
  </si>
  <si>
    <t>TEST SOCLE POUR PIED BIRDY</t>
  </si>
  <si>
    <t>SE 34411126 CB MTZ1 H3 u5,0 FIXE 800A 4P</t>
  </si>
  <si>
    <t>SE 34411125 MBB MTZ1  HA DEBRO 1600A 4P</t>
  </si>
  <si>
    <t>SE 34411124 UIB/UOB MTZ1  HA DEBRO 1600A 4P</t>
  </si>
  <si>
    <t>SMT 34411123 CORNIERE ACIER ELINGUAGE CELLULE 700</t>
  </si>
  <si>
    <t xml:space="preserve">SMT 34411122 CORNIERE ACIER ELINGUAGE CELLULE 1000  </t>
  </si>
  <si>
    <t>SMT 34411121 CORNIERE ACIER FIX CELLULE 700</t>
  </si>
  <si>
    <t xml:space="preserve">SMT 34411120 CORNIERE ACIER FIX CELLULE 1000  </t>
  </si>
  <si>
    <t>WOOD 34411119  PALETTE CELLULE 1000x1000 PLANCHER CROISE</t>
  </si>
  <si>
    <t>20-80KW</t>
  </si>
  <si>
    <t>WOOD 34411117  PALETTE CELLULE 1700x1000 PLANCHER CROISE</t>
  </si>
  <si>
    <t xml:space="preserve">COP 34411115 CALE IQ GVL BYPASS </t>
  </si>
  <si>
    <t xml:space="preserve">SMT 34411114 REPRISE DECOUPE 34410752 GVL BYPASS </t>
  </si>
  <si>
    <t>TEST PIED BIRDY</t>
  </si>
  <si>
    <t>SMT 34411111 CALES DE PIED GVEAC</t>
  </si>
  <si>
    <t>PLA SUPPORT ISOLANT</t>
  </si>
  <si>
    <t>SMT SUPPORT BAS LINERGY</t>
  </si>
  <si>
    <t>SMT 34411104 TOIT ALU 6MM  1000x1000</t>
  </si>
  <si>
    <t>SMT COFFRET SAREL 34410001 + PLATINE +PLASTRON</t>
  </si>
  <si>
    <t>SMT STIFFENER GOALPOST 1900</t>
  </si>
  <si>
    <t>SCHNEIDER ELECTRIC SCHWEIZ</t>
  </si>
  <si>
    <t>SMT SUPPORT APPAREILLAGE ACTI9</t>
  </si>
  <si>
    <t>SMT PLASTRON SAREL</t>
  </si>
  <si>
    <t>SMT PLATINE DE FOND SAREL</t>
  </si>
  <si>
    <t>PLA PROTECTION AMONT BYPASS</t>
  </si>
  <si>
    <t>SMT PLASTRON BYPASS 1 RAL7035</t>
  </si>
  <si>
    <t>PLA Plastron DJ BATT 908x405</t>
  </si>
  <si>
    <t>CANEVAS NS800NA 4P-Q3BP</t>
  </si>
  <si>
    <t>CANEVAS NS800 4P-Q5N</t>
  </si>
  <si>
    <t>SMT PLASTRON REGEN 50A</t>
  </si>
  <si>
    <t>SMT SUPPORT DJ ACTI9</t>
  </si>
  <si>
    <t>SMT 34411071 PLASTRON IC60 GVX BYPASS 750kVA</t>
  </si>
  <si>
    <t>SMT 34411070 PLATINE THERMISTANCE GVX BYPASS 750kVA</t>
  </si>
  <si>
    <t>PLA GOULOTTE AK2GD2550 L=520MM</t>
  </si>
  <si>
    <t>PLA</t>
  </si>
  <si>
    <t>ARMOIRE PXC SAREL SF 2000x800x800 Ventilé DEVIS F22080330MHZ/A0</t>
  </si>
  <si>
    <t xml:space="preserve">TOTAL RAFFINAGE FRANCE </t>
  </si>
  <si>
    <t>PXC</t>
  </si>
  <si>
    <t>ARMOIRE</t>
  </si>
  <si>
    <t>COP 100x10 + EPOXY 2</t>
  </si>
  <si>
    <t>INTERXION FRANCE</t>
  </si>
  <si>
    <t>COP 100x10 + EPOXY 1</t>
  </si>
  <si>
    <t>SMT TRAVERSE 1000 RAIL OMEGA</t>
  </si>
  <si>
    <t>BRUNET BATAILLE</t>
  </si>
  <si>
    <t>SMT PLATINE 1000 NSX630</t>
  </si>
  <si>
    <t>SMT ECLISSAGE HAUT INTER CELLULE 45MM</t>
  </si>
  <si>
    <t>SMT ECLISSAGE ARRIERE INTER CELLULE 45MM</t>
  </si>
  <si>
    <t>SMT ECLISSAGE AVANT INTER CELLULE 45MM</t>
  </si>
  <si>
    <t>SMT PLASTRON UOB + VOYANT</t>
  </si>
  <si>
    <t>ST ROUSSET</t>
  </si>
  <si>
    <t>AUTRE</t>
  </si>
  <si>
    <t>800KW</t>
  </si>
  <si>
    <t>PLA PLAQUE DE BRIDAGE CUIVRE</t>
  </si>
  <si>
    <t>SMT SUPPORT PLATINE UOB BAS</t>
  </si>
  <si>
    <t>SE COMPACT NS800H 3P micro 5.0E</t>
  </si>
  <si>
    <t>KEM ONE SAS</t>
  </si>
  <si>
    <t>60kW</t>
  </si>
  <si>
    <t>SMT CACHE OUVERTURE TOIT</t>
  </si>
  <si>
    <t>INTERXION France</t>
  </si>
  <si>
    <t>SMT PLASTRON TRANSFO</t>
  </si>
  <si>
    <t>SMT PLASTRON AUXILIAIRE</t>
  </si>
  <si>
    <t>SMT PLASTRON PUISSANCE</t>
  </si>
  <si>
    <t>PLA PROTECTION ISOLANTE</t>
  </si>
  <si>
    <t>SMT TRAVERSE TRANFO L940MM</t>
  </si>
  <si>
    <t>SMT TOIT 800 x1000</t>
  </si>
  <si>
    <t>SMT RAIL NSYSDR200 L=150MM</t>
  </si>
  <si>
    <t>SMT SUPPORT RAIL OMEGA</t>
  </si>
  <si>
    <t>SMT PLATINE NS - NSX</t>
  </si>
  <si>
    <t>SMT PLATINE APPAREILLAGE</t>
  </si>
  <si>
    <t>PLA PLASTRON 4</t>
  </si>
  <si>
    <t>GSK rixensart / Belgique</t>
  </si>
  <si>
    <t>PLA PROTECTION COPPER</t>
  </si>
  <si>
    <t>=S= NETHERLANDS</t>
  </si>
  <si>
    <t>SBC</t>
  </si>
  <si>
    <t>1500kW</t>
  </si>
  <si>
    <t>PLA PLASTRON 3</t>
  </si>
  <si>
    <t>SMT PLATINE NSX400 4P ARM 946</t>
  </si>
  <si>
    <t>SMT TRAVERSE 946MM FIX_CABLE</t>
  </si>
  <si>
    <t>TOTO</t>
  </si>
  <si>
    <t>HORIZONTAL  TFO SUPPORT BAR</t>
  </si>
  <si>
    <t>OMEGA SUPPORT TFO ARM-GVEAC10</t>
  </si>
  <si>
    <t>SMT SUPPORT RELAIS</t>
  </si>
  <si>
    <t xml:space="preserve">SMT TOIT PLEIN 1000x800 </t>
  </si>
  <si>
    <t>WOOD PLANCHE MILIEU 400x1000</t>
  </si>
  <si>
    <t>WOOD SKATE 1000+700x1000 FRONT/BACK</t>
  </si>
  <si>
    <t>SE MBB MTZ2 H2 DEBRO 1250A u5.0 3P MX + LOCK</t>
  </si>
  <si>
    <t>750kW</t>
  </si>
  <si>
    <t>SE UOB MTZ2 HF DEBRO 1250A 3P MX</t>
  </si>
  <si>
    <t>SE SSIB MTZ2 H2 DEBRO 1250A u5.0 3P MX</t>
  </si>
  <si>
    <t>SE UIB MTZ2 H2 DEBRO 1600A u5.0 3P MX</t>
  </si>
  <si>
    <t>SMT PLATINE MTZ DEBRO</t>
  </si>
  <si>
    <t>SMT SUPPORT PE 1</t>
  </si>
  <si>
    <t>SMT OBTURATEUR VOYANT</t>
  </si>
  <si>
    <t>SMT PLASTRON MTZ2 DEBRO</t>
  </si>
  <si>
    <t>SMT PLASTRON BYPASS 2 RAL7035</t>
  </si>
  <si>
    <t>STX</t>
  </si>
  <si>
    <t>G55</t>
  </si>
  <si>
    <t>PLA PROTECTION AVAL BYPASS</t>
  </si>
  <si>
    <t>SMT SUPPORT NSX Q4S 2</t>
  </si>
  <si>
    <t>SMT SUPPORT NS BYPASS 2</t>
  </si>
  <si>
    <t>SMT PLASTRON HAUT 2</t>
  </si>
  <si>
    <t>SMT PLASTRON HAUT 1</t>
  </si>
  <si>
    <t>SMT JOUE LATERAL PLASTRON HAUT 2 RAL7035</t>
  </si>
  <si>
    <t>SMT JOUE LATERAL PLASTRON HAUT 1 RAL7035</t>
  </si>
  <si>
    <t>CX L3 Q3BP</t>
  </si>
  <si>
    <t>CX L2 Q3BP</t>
  </si>
  <si>
    <t>CX L1 Q3BP</t>
  </si>
  <si>
    <t>CX N Q3BP</t>
  </si>
  <si>
    <t>SMT SUPPORT NSX Q4S 1</t>
  </si>
  <si>
    <t>SMT SUPPORT NS BYPASS 1</t>
  </si>
  <si>
    <t>COP LIAISON BYPASS</t>
  </si>
  <si>
    <t>SMT PLASTRON 4</t>
  </si>
  <si>
    <t>SMT PLASTRON 10</t>
  </si>
  <si>
    <t>SMT PLATINE SBP INTERFACE CARD</t>
  </si>
  <si>
    <t>SMT SOCLE 100M TYPE OKKEN</t>
  </si>
  <si>
    <t>SMT LOCK CAM LEFT DOOR</t>
  </si>
  <si>
    <t>SMT LOCK CAM RIGHT DOOR</t>
  </si>
  <si>
    <t>WOOD PLANCHE 800x1000</t>
  </si>
  <si>
    <t>WOOD PLANCHE 800x700</t>
  </si>
  <si>
    <t>GSK BELGIQUE</t>
  </si>
  <si>
    <t>SMT PANNEAU LATERAL CROWN BOX</t>
  </si>
  <si>
    <t>Supernap Italy - LI ION TOP ENTRY PULL CABINET 4000A WITH FUS</t>
  </si>
  <si>
    <t>SMT SUPPORT TFO HAUT STRUTURE BIRDY</t>
  </si>
  <si>
    <t>SMT TOIT COFFRET</t>
  </si>
  <si>
    <t>SMT TRAVERSE ISO</t>
  </si>
  <si>
    <t>CALE 2</t>
  </si>
  <si>
    <t>CALE 1</t>
  </si>
  <si>
    <t>PLA PROTECTION</t>
  </si>
  <si>
    <t>SMT COFFRET SUPERNAP</t>
  </si>
  <si>
    <t>EQUERRE MAKROLON</t>
  </si>
  <si>
    <t>DECOUPE Cablofil CF30200EZ Coffret Samsung</t>
  </si>
  <si>
    <t>CF30200EZ </t>
  </si>
  <si>
    <t>TRAVERSE FIL FIN COFFRET SAMSUNG</t>
  </si>
  <si>
    <t>TRAVERSE CABLOFIL COFFRET SAMSUNG</t>
  </si>
  <si>
    <t>GSK Belgique</t>
  </si>
  <si>
    <t>PLA PLASTRON 2</t>
  </si>
  <si>
    <t>SMT TOIT VENTILE GVEAC7D10</t>
  </si>
  <si>
    <t>SMT TOIT VENTILE GVEAC10D10</t>
  </si>
  <si>
    <t>SMT PASSE CABLES ALU GVEAC7D10</t>
  </si>
  <si>
    <t>SMT CONTRE PORTE 300x1900</t>
  </si>
  <si>
    <t>SMT S/E CONTRE PORTE 300x1900 RAL9003</t>
  </si>
  <si>
    <t>SMT CHARNIERE PORTE PART 2</t>
  </si>
  <si>
    <t>SMT CHARNIERE PORTE PART 1</t>
  </si>
  <si>
    <t>SMT PORTE 700x1900</t>
  </si>
  <si>
    <t>SMT S/E PORTE 700x1900 RAL9003</t>
  </si>
  <si>
    <t>SMT PLASTRON 5</t>
  </si>
  <si>
    <t>WOOD SKATE 100x1000 FRONT/BACK</t>
  </si>
  <si>
    <t>WOOD PLANCHE 1000x700</t>
  </si>
  <si>
    <t>WOOD SKATE 700x1000 FRONT/BACK</t>
  </si>
  <si>
    <t>DECOUPE LVS04678 115MM 3P - FREE SUPPORT BUSBAR</t>
  </si>
  <si>
    <t>DECOUPE LVS04662 75MM 2P - FREE SUPPORT BUSBAR</t>
  </si>
  <si>
    <t>LVS04662</t>
  </si>
  <si>
    <t>DECOUPE LVS04662 75MM 3P - FREE SUPPORT BUSBAR</t>
  </si>
  <si>
    <t>COP PE BATTERY</t>
  </si>
  <si>
    <t>GVX 1500kVA</t>
  </si>
  <si>
    <t>COP PE/PER INPUT</t>
  </si>
  <si>
    <t>COP PE/PER OUTPUT + EPOXY</t>
  </si>
  <si>
    <t>COP PE/PER LIAISON VERTICAL + EPOXY</t>
  </si>
  <si>
    <t>COP ECLISSAGE TEST IQ</t>
  </si>
  <si>
    <t>SWITCH MTZ2 25HA 4P</t>
  </si>
  <si>
    <t>21 CENTURY TECHNOLOGIE LTD/NIGERIA</t>
  </si>
  <si>
    <t>=S=</t>
  </si>
  <si>
    <t>SWITCH MTZ2 40HA 4P</t>
  </si>
  <si>
    <t>SMT SUPPORT CABLES 1000 TEST IQ</t>
  </si>
  <si>
    <t>SMT SUPPORT CABLES 700 TEST IQ</t>
  </si>
  <si>
    <t>PLA BRIDE GPO RACCORDEMENT TEST IQ</t>
  </si>
  <si>
    <t>SMT PLATEAU SUPPORT RACCORDEMENT TEST IQ</t>
  </si>
  <si>
    <t>DECOUPE RAIL DIN SUPPORT</t>
  </si>
  <si>
    <t>COP RACCORDEMENT TEST IQ</t>
  </si>
  <si>
    <t>MTZ2 4000A Micro.5.0X 3P 3d   + 1NC on SBP interface + CASTELL kit for lock in open position + MX24VDC   on terminal block</t>
  </si>
  <si>
    <t>DATA4 DC01</t>
  </si>
  <si>
    <t>UOB - NS800NA Switch 3P + 2 NO + MX24VDC</t>
  </si>
  <si>
    <t>UIB - NS1000H Mic 5.0  3P3d  + 1 NO and  1SD  and MX24VDC</t>
  </si>
  <si>
    <t>PLA PLASTRON 5</t>
  </si>
  <si>
    <t>PLA PLASTRON 1</t>
  </si>
  <si>
    <t>SMT TOIT REHAUSSE 70 1000X10000</t>
  </si>
  <si>
    <t xml:space="preserve">SMT TRAVERSE TOIT PE </t>
  </si>
  <si>
    <t>SMT PLASTRON BAS L300</t>
  </si>
  <si>
    <t>SMT ROOF-FAN IP31 RAL9003</t>
  </si>
  <si>
    <t>SMT PLASTRON HAUT L300</t>
  </si>
  <si>
    <t>SMT PLASTRON PLEIN</t>
  </si>
  <si>
    <t>PLA PROTECTION JDB</t>
  </si>
  <si>
    <t>PLA PROTECTION MTZ2 CC</t>
  </si>
  <si>
    <t>SMT PLASTRON MTZ2</t>
  </si>
  <si>
    <t>PLA BARREAU ISOLANT ICC UOB</t>
  </si>
  <si>
    <t>SMT SUPPORT BARREAU ISOLANT 04678</t>
  </si>
  <si>
    <t>PLA BARREAU ISOLANT UOB</t>
  </si>
  <si>
    <t>SMT TRAVERSE HORIZONTALE 900MM BIS</t>
  </si>
  <si>
    <t>SMT PROTECTION IP20 REHAUSSE</t>
  </si>
  <si>
    <t>SMT TOIT REHAUSSE 70 700X1000</t>
  </si>
  <si>
    <t xml:space="preserve">SMT TRAVERSE HORIZONTALE 900MM </t>
  </si>
  <si>
    <t>COP CX MBB AV / UOB AV _ N</t>
  </si>
  <si>
    <t>COP CX UOB AM / UPS LOAD _ N</t>
  </si>
  <si>
    <t>SMT TRAVERSE SUPPORT VERTICAL JDB UOB</t>
  </si>
  <si>
    <t>SMT PLATEAU MTZ2</t>
  </si>
  <si>
    <t>SMT TRAVERSE HORIZONTALE PLATEAU MTZ2</t>
  </si>
  <si>
    <t>SMT TRAVERSE VERTICALE</t>
  </si>
  <si>
    <t>SMT TRAVERSE SUPPORT VERTICAL ICC</t>
  </si>
  <si>
    <t xml:space="preserve"> SMT TRAVERSE SUPPORT HORIZONTAL JDB MBB </t>
  </si>
  <si>
    <t>COP CX OUTPUT/MBBAV_3</t>
  </si>
  <si>
    <t>COP CX OUTPUT/MBBAV_1</t>
  </si>
  <si>
    <t>COP CX INPUT/MBBAM_3</t>
  </si>
  <si>
    <t>COP CX INPUT/MBBAM_2</t>
  </si>
  <si>
    <t>COP CX INPUT/MBBAM_1</t>
  </si>
  <si>
    <t>COP CX OUTPUT/MBBAV_2</t>
  </si>
  <si>
    <t>COP  CX INPUT/MBBAM_L3-2</t>
  </si>
  <si>
    <t>COP CX INPUT/MBBAM_L3-1/3</t>
  </si>
  <si>
    <t>COP CX INPUT/MBBAM_L2-2</t>
  </si>
  <si>
    <t>COP CX INPUT/MBBAM_L1-2</t>
  </si>
  <si>
    <t>COP CX INPUT/MBBAM_N-2</t>
  </si>
  <si>
    <t>COP CX INPUT/MBBAM_L2-3</t>
  </si>
  <si>
    <t>COP CX INPUT/MBBAM_L2-1</t>
  </si>
  <si>
    <t>COP CX INPUT/MBBAM_L1-3</t>
  </si>
  <si>
    <t>COP  CX INPUT/MBBAM_L1-1</t>
  </si>
  <si>
    <t>COP CX INPUT/MBBAM_N-3</t>
  </si>
  <si>
    <t>COP CX INPUT/MBBAM_N-1</t>
  </si>
  <si>
    <t>PLA BRIDE 2 CUIVRE 100X10</t>
  </si>
  <si>
    <t>PLA BRIDE 1 CUIVRE 100X10</t>
  </si>
  <si>
    <t>PLA  TIGE FILTE 380MM</t>
  </si>
  <si>
    <t>PLA CANNON 80MM FIBRE EPOXY G11</t>
  </si>
  <si>
    <t>SMT SUPPORT PLAQUE ICC 5</t>
  </si>
  <si>
    <t>SMT SUPPORT PLAQUE ICC 4</t>
  </si>
  <si>
    <t>SMT SUPPORT PLAQUE ICC 3</t>
  </si>
  <si>
    <t>SMT SUPPORT PLAQUE ICC 2</t>
  </si>
  <si>
    <t>SMT FIXATION PLAQUE ICC 1</t>
  </si>
  <si>
    <t>PLA BRIDE RACCORDEMENT SIMPLE CLIENT</t>
  </si>
  <si>
    <t>PLA BRIDE RACCORDEMENT CLIENT</t>
  </si>
  <si>
    <t>COP CX OUTPUT / UOB AV _ 2</t>
  </si>
  <si>
    <t>COP CX OUTPUT / UOB AV</t>
  </si>
  <si>
    <t>COP CX MBB AM / CX INPUT _ L3 - 2</t>
  </si>
  <si>
    <t>COP CX MBB AM / CX INPUT _ L2 - 2</t>
  </si>
  <si>
    <t>COP CX MBB AM / CX INPUT _ L1 - 2</t>
  </si>
  <si>
    <t>COP CX MBB AM / CX INPUT _ N - 2</t>
  </si>
  <si>
    <t>COP CX UOB AM / UPS LOAD _ L3</t>
  </si>
  <si>
    <t>COP CX UOB AM / UPS LOAD _ L2</t>
  </si>
  <si>
    <t>COP CX UOB AM / UPS LOAD _ L1</t>
  </si>
  <si>
    <t>COP CX MBB AV / UOB AV _ L3</t>
  </si>
  <si>
    <t>COP CX MBB AV / UOB AV _ L2</t>
  </si>
  <si>
    <t>COP CX MBB AV / UOB AV _ L1</t>
  </si>
  <si>
    <t>COP CX MBB AV / UOB AV</t>
  </si>
  <si>
    <t>COP CX MBB AV / UOB AV _ L3 - 2</t>
  </si>
  <si>
    <t>COP CX MBB AV / UOB AV _ L3 -1</t>
  </si>
  <si>
    <t>COP CX MBB AV / UOB AV _ L2 - 2</t>
  </si>
  <si>
    <t>COP CX MBB AV / UOB AV _ L2 -1</t>
  </si>
  <si>
    <t>COP CX MBB AV / UOB AV _ L1 - 2</t>
  </si>
  <si>
    <t>COP CX MBB AV / UOB AV _ L1 - 1</t>
  </si>
  <si>
    <t>COP CX MBB AV / UOB AV _ N - 2</t>
  </si>
  <si>
    <t>COP CX MBB AV / UOB AV _ N - 1</t>
  </si>
  <si>
    <t>COP CX MBB / UOB</t>
  </si>
  <si>
    <t>COP CX MBB-OUTPUT 2 - L3</t>
  </si>
  <si>
    <t>COP CX MBB-OUTPUT 2 - L2</t>
  </si>
  <si>
    <t>COP CX MBB-OUTPUT 2 - L1</t>
  </si>
  <si>
    <t>COP CX MBB OUTPUT 3 - L3</t>
  </si>
  <si>
    <t>COP CX MBB OUTPUT 1 - L3</t>
  </si>
  <si>
    <t>COP CX MBB OUTPUT 3 - L2</t>
  </si>
  <si>
    <t>COP CX MBB OUTPUT 1 - L2</t>
  </si>
  <si>
    <t>COP CX MBB OUTPUT 3 - L1</t>
  </si>
  <si>
    <t>COP CX MBB OUTPUT 1 - L1</t>
  </si>
  <si>
    <t>COP CX MBB INPUT 3 - L3</t>
  </si>
  <si>
    <t>COP CX MBB INPUT 2 - L3</t>
  </si>
  <si>
    <t>COP CX MBB INPUT 1 - L3</t>
  </si>
  <si>
    <t>COP CX MBB INPUT 3 - L2</t>
  </si>
  <si>
    <t>COP CX MBB INPUT 2 - L2</t>
  </si>
  <si>
    <t>COP CX MBB INPUT 1 - L2</t>
  </si>
  <si>
    <t>COP CX MBB INPUT 3 - L1</t>
  </si>
  <si>
    <t>COP CX MBB INPUT 2 - L1</t>
  </si>
  <si>
    <t>COP CX MBB INPUT 1 - L1</t>
  </si>
  <si>
    <t>COP CX MBB OUTPUT 3 - N</t>
  </si>
  <si>
    <t>COP CX MBB OUTPUT 1 - N</t>
  </si>
  <si>
    <t>COP CX MBB INPUT 3 - N</t>
  </si>
  <si>
    <t>COP CX MBB INPUT 2 - N</t>
  </si>
  <si>
    <t>COP CX MBB INPUT 1 - N</t>
  </si>
  <si>
    <t>COP CX MBB-OUTPUT 2 - N</t>
  </si>
  <si>
    <t>COP CX INPUT / MBB AM</t>
  </si>
  <si>
    <t>SMT PLATINE NSX + VIGI</t>
  </si>
  <si>
    <t>SMT FAKE FEEDER KXA40503-4000A_4P</t>
  </si>
  <si>
    <t>SMT PASSE CABLES ALU GVEAC10D10</t>
  </si>
  <si>
    <t>COP NEUTRAL 12</t>
  </si>
  <si>
    <t>COP NEUTRAL 11</t>
  </si>
  <si>
    <t>COP OUTPUT 16</t>
  </si>
  <si>
    <t>COP OUTPUT 15</t>
  </si>
  <si>
    <t>DATA4 DC02</t>
  </si>
  <si>
    <t>COP OUTPUT 14</t>
  </si>
  <si>
    <t>DATA4 DC03</t>
  </si>
  <si>
    <t>COP OUTPUT 13</t>
  </si>
  <si>
    <t>DATA4 DC04</t>
  </si>
  <si>
    <t>COP OUTPUT 12</t>
  </si>
  <si>
    <t>DATA4 DC05</t>
  </si>
  <si>
    <t>COP OUTPUT 11</t>
  </si>
  <si>
    <t>DATA4 DC06</t>
  </si>
  <si>
    <t>COP INPUT 16</t>
  </si>
  <si>
    <t>COP INPUT 15</t>
  </si>
  <si>
    <t>COP INPUT 14</t>
  </si>
  <si>
    <t>COP INPUT 13</t>
  </si>
  <si>
    <t>COP INPUT 12</t>
  </si>
  <si>
    <t>COP INPUT 11</t>
  </si>
  <si>
    <t>DISJONCTEUR NW20 DC 4P + MN 24VDC</t>
  </si>
  <si>
    <t>HOT - KOC KUWAIT</t>
  </si>
  <si>
    <t>SMT PLAQUE OPTURATEUR TRANSPORT</t>
  </si>
  <si>
    <t>WOOD PLANCHE MILIEU 725x1000</t>
  </si>
  <si>
    <t>WOOD SKATE 1000+700x1000 BACK</t>
  </si>
  <si>
    <t>WOOD SKATE 1000+700x1000 FRONT</t>
  </si>
  <si>
    <t>PIECE D ANGLE MINI</t>
  </si>
  <si>
    <t>PIECE D ANGLE ALEGE</t>
  </si>
  <si>
    <t>SMT SUPPORT PROTECTION IHM</t>
  </si>
  <si>
    <t>PLA PROTECTION CARTE ELEC</t>
  </si>
  <si>
    <t>SMT SUPPORT CABLES PORTE IHM</t>
  </si>
  <si>
    <t>SMT DECOUPE PORTE POUR IHM</t>
  </si>
  <si>
    <t>SMT FIXATION GOULOTTE CROWBOX</t>
  </si>
  <si>
    <t>SMT FIXATION GOULOTTE BYPASS 2</t>
  </si>
  <si>
    <t>SMT FIXATION GOULOTTE BYPASS 1</t>
  </si>
  <si>
    <t>SMT SUPPORT RAIL CB</t>
  </si>
  <si>
    <t>WIRE KIT FILERIE MBP750-C1-M1</t>
  </si>
  <si>
    <t>PEPSI-PAKISTAN</t>
  </si>
  <si>
    <t>SMT PLASTRON BAS UOB DROIT</t>
  </si>
  <si>
    <t>SMT PLASTRON BAS UIB</t>
  </si>
  <si>
    <t>SMT PLASTRON BAS UOB GAUCHE</t>
  </si>
  <si>
    <t>PLA ECRAN DE PROTECTION ELECTRIQUE</t>
  </si>
  <si>
    <t>SMT PLASTRON PROTECTION RACC UPS</t>
  </si>
  <si>
    <t>SMT CHEMIN DE CABLE LATERAL 1000</t>
  </si>
  <si>
    <t>SMT SUPPORT GOULOTTE VERTICALE CELLULE LATERAL</t>
  </si>
  <si>
    <t>SMT PLAQUE PASSE CABLE CELLULE CENTRAL 6MM ALU</t>
  </si>
  <si>
    <t>SMT SUPPORT GOULOTTE CELLULE LATERAL 2</t>
  </si>
  <si>
    <t>SMT SUPPORT GOULOTTE CELLULE LATERAL 1</t>
  </si>
  <si>
    <t>SMT SUPPORT VOYANT 2</t>
  </si>
  <si>
    <t>SMT BRIDE INTERCELLULE DEMONTABLE</t>
  </si>
  <si>
    <t>SMT GOULOTTE</t>
  </si>
  <si>
    <t>SMT PLASTRON SIB</t>
  </si>
  <si>
    <t>SMT PLASTON MBB + SKRU KEY</t>
  </si>
  <si>
    <t>SMT SUPPORT BORNIERS</t>
  </si>
  <si>
    <t>MOROCCO-DGSN Rabat - LETD</t>
  </si>
  <si>
    <t>SMT PROTECTION DEGAZAGE MODULE ELEC 1</t>
  </si>
  <si>
    <t>SMT PLASTRON MODULE ELEC BAS</t>
  </si>
  <si>
    <t>SMT TRAVERSE SUPPORT</t>
  </si>
  <si>
    <t>COP LIAISON COP BAR 4</t>
  </si>
  <si>
    <t>COP LIAISON COP BAR 3</t>
  </si>
  <si>
    <t>COP CALE 120x100</t>
  </si>
  <si>
    <t>COP CALE 60x120</t>
  </si>
  <si>
    <t>SMT SUPPORT ELEC BAS</t>
  </si>
  <si>
    <t>SMT TOIT</t>
  </si>
  <si>
    <t>SMT TOIT AERATION</t>
  </si>
  <si>
    <t>SMT PLASTRON CENTRAL</t>
  </si>
  <si>
    <t>COP LIAISON COP BAR 2</t>
  </si>
  <si>
    <t>COP LIAISON COP BAR 1</t>
  </si>
  <si>
    <t>COP CONNEXION BATT + / -</t>
  </si>
  <si>
    <t>SMT SUPPORT NSX1200 x2</t>
  </si>
  <si>
    <t>SMT SUPPORT SKRU</t>
  </si>
  <si>
    <t>SMT PLASTRON MODULE ELEC HAUT</t>
  </si>
  <si>
    <t>SMT SUPPORT DJ</t>
  </si>
  <si>
    <t>SMT SUPPORT ELEC HAUT</t>
  </si>
  <si>
    <t>SMT PANNEAU AV 2 BYPASS RAL9003</t>
  </si>
  <si>
    <t>SMT PANNEAU AV 1 BYPASS RAL9003</t>
  </si>
  <si>
    <t>SMT TOIT BYPASS DROIT</t>
  </si>
  <si>
    <t>SMT TOIT BYPASS CENTRE</t>
  </si>
  <si>
    <t>SMT TOIT BYPASS GAUCHE</t>
  </si>
  <si>
    <t>SMT SUPPORT PANNEAU AV BYPASS</t>
  </si>
  <si>
    <t>SMT PANNEAU AV CROWN BOX BYPASS RAL9003</t>
  </si>
  <si>
    <t>SMT PANNEAU AV CROWN BOX UPS RAL9003</t>
  </si>
  <si>
    <t>S/E MODULE ELECTRONIQUE TERRACO</t>
  </si>
  <si>
    <t>TERRACO</t>
  </si>
  <si>
    <t>REVEL</t>
  </si>
  <si>
    <t>S/E PLATINE NEUTRE COUPE TERRACO</t>
  </si>
  <si>
    <t>S/E MONTAGE EASI TERRACO</t>
  </si>
  <si>
    <t>SMT PLAQUE PE BATTERIE ALU 6MM</t>
  </si>
  <si>
    <t>WIRE KIT FILERIE REGEN BOX 50A AUXILIAIRE</t>
  </si>
  <si>
    <t xml:space="preserve">SMT PLASTRON BCB BOX           </t>
  </si>
  <si>
    <t>RICHARD EQUIPEMENT</t>
  </si>
  <si>
    <t>PLA ECRAN PROTECTION CONTACT</t>
  </si>
  <si>
    <t>SMT EQUERRE FIXATION PROTECTION</t>
  </si>
  <si>
    <t>COP CONNEXION NEUTRE</t>
  </si>
  <si>
    <t>SMT PANNEAU LAT 2 CROWN BOX RAL9003</t>
  </si>
  <si>
    <t>SMT PANNEAU LAT CROWN BOX RAL9003</t>
  </si>
  <si>
    <t>SMT ROOF PANEL IP21 EASY UPS 160KVA</t>
  </si>
  <si>
    <t>=SE= SVERIGE</t>
  </si>
  <si>
    <t>SWITCH / INTER NSX630NA 3P 1OF</t>
  </si>
  <si>
    <t>PW</t>
  </si>
  <si>
    <t>SMT CROWN BOX UPS RAL9003</t>
  </si>
  <si>
    <t>SMT PANNEAU LAT EP.26 GVEAC10D10 RAL9003</t>
  </si>
  <si>
    <t>ASSY FINISHING CABINET WIDTH=700 IEC</t>
  </si>
  <si>
    <t>GVEAC710</t>
  </si>
  <si>
    <t>PHANTOM</t>
  </si>
  <si>
    <t>HOUSING CABINET WIDTH =710 IEC</t>
  </si>
  <si>
    <t>DOOR AUXILIARY WIDTH=700 IEC</t>
  </si>
  <si>
    <t>ASSY AUXILIARY STRUCTURE WIDTH=710 IEC</t>
  </si>
  <si>
    <t>SMT SUPPORT JDB OUTPUT AR</t>
  </si>
  <si>
    <t>SMT SUPPORT JDB OUTPUT BAS</t>
  </si>
  <si>
    <t>SMT SUPPORT JDB D/G MAINS1 UPS</t>
  </si>
  <si>
    <t>PLA ISOLANT POUR 34410693</t>
  </si>
  <si>
    <t>SMT SUPPORT JDB DROIT INPUT</t>
  </si>
  <si>
    <t>SMT RAIL OMEGA BORNIER</t>
  </si>
  <si>
    <t>COP  PE ECLISSAGE</t>
  </si>
  <si>
    <t>SMT SUPPORT PE CENTRAL</t>
  </si>
  <si>
    <t>SMT SUPPORT PE FEEDER</t>
  </si>
  <si>
    <t>COP  PE LINK</t>
  </si>
  <si>
    <t>COP  PE LINK OUTPUT FEEDER</t>
  </si>
  <si>
    <t>COP  PE LINK INPUT FEEDER</t>
  </si>
  <si>
    <t>CX1 BBK 630A 2HOLES</t>
  </si>
  <si>
    <t>GVX BBK COSSES 2x TROUS</t>
  </si>
  <si>
    <t>CX2 BBK 630A 2HOLES</t>
  </si>
  <si>
    <t>COP ECLISSAGE INTER CELLULE</t>
  </si>
  <si>
    <t>CABLE PE 300mm2</t>
  </si>
  <si>
    <t>ROTHERDAM</t>
  </si>
  <si>
    <t xml:space="preserve">COP PLAGE PE </t>
  </si>
  <si>
    <t>PLA BRIDAGE 3xCX 100x10</t>
  </si>
  <si>
    <t>SMT FIXATION CABLES CLIENT</t>
  </si>
  <si>
    <t>PLA PROTECTION PLASTIQUE NSX630</t>
  </si>
  <si>
    <t>COP =S= 04525 80X10 L1050MM</t>
  </si>
  <si>
    <t>SMT PLASTRON NSX400-630 3P</t>
  </si>
  <si>
    <t>SMT PLATINE BYPASS</t>
  </si>
  <si>
    <t>COP SIB AVAL L3 -2</t>
  </si>
  <si>
    <t>COP SIB AVAL L2 -2</t>
  </si>
  <si>
    <t>COP SIB AVAL L1 -2</t>
  </si>
  <si>
    <t>COP SIB AVAL L3 -3</t>
  </si>
  <si>
    <t>COP SIB AVAL L3 -1</t>
  </si>
  <si>
    <t>COP SIB AVAL L2 -3</t>
  </si>
  <si>
    <t>COP SIB AVAL L2 -1</t>
  </si>
  <si>
    <t>COP SIB AVAL L1 -3</t>
  </si>
  <si>
    <t>COP SIB AVAL L1 -1</t>
  </si>
  <si>
    <t>ASSY FINISH AND HOUSING TERRACO STS</t>
  </si>
  <si>
    <t>STS TERACO</t>
  </si>
  <si>
    <t>INTEGRATION TERRACO STS</t>
  </si>
  <si>
    <t>ASSY STRUCT TERRACO STS</t>
  </si>
  <si>
    <t>ASSY BYPASS TERRACO STS</t>
  </si>
  <si>
    <t>SUB ASSY BYPASS TERRACO STS</t>
  </si>
  <si>
    <t>SUB ASSY DISTRIB NSX TERRACO STS</t>
  </si>
  <si>
    <t>SMT OUTPUT ROOF 2</t>
  </si>
  <si>
    <t>SMT OUTPUT ROOF 1</t>
  </si>
  <si>
    <t>SMT INPUT ROOF 2</t>
  </si>
  <si>
    <t>SMT INPUT ROOF 1</t>
  </si>
  <si>
    <t>Kit cable de neutre</t>
  </si>
  <si>
    <t>COP LIAISON LINERGY</t>
  </si>
  <si>
    <t>COP JDB INPUT</t>
  </si>
  <si>
    <t>SMT CHASSIS NS 3P</t>
  </si>
  <si>
    <t>WIRE KIT PUISSANCE COMMON MAIN AND OUTPUT</t>
  </si>
  <si>
    <t>COP LIAISON N</t>
  </si>
  <si>
    <t>SMT PLAQUE TGAB</t>
  </si>
  <si>
    <t>SMT SUPPORT BARRE CU DC</t>
  </si>
  <si>
    <t>MATMUT</t>
  </si>
  <si>
    <t>SMT TRAVERSE 600MM FIX_CABLE</t>
  </si>
  <si>
    <t>COP =S= 04528 80X10 L925MM</t>
  </si>
  <si>
    <t>PLA BLOC DE PLAGE</t>
  </si>
  <si>
    <t>COP PLAGE AVANT</t>
  </si>
  <si>
    <t>COP PLAGE ARRIERE</t>
  </si>
  <si>
    <t>SMT TOIT P-E DC</t>
  </si>
  <si>
    <t>SMT TOIT P-E  MAINS1</t>
  </si>
  <si>
    <t>SMT FIXATION BARRE PE</t>
  </si>
  <si>
    <t>SMT PROTECTION MAINS1</t>
  </si>
  <si>
    <t>SMT FIXATION TOIT P-E</t>
  </si>
  <si>
    <t>KIT FILERIE EASY UPS E3LBYPASSwith 2CB</t>
  </si>
  <si>
    <t>SMT TRAVERSE HORIZONTALE L1000MM</t>
  </si>
  <si>
    <t>COP CONNEXION MAINS1 80X5</t>
  </si>
  <si>
    <t>COP BARRE  DC 80X10</t>
  </si>
  <si>
    <t>PLA ISOLATION INTER LINERGY BAS</t>
  </si>
  <si>
    <t>COP RACCORDEMENT CLIENT NEUTRE</t>
  </si>
  <si>
    <t>COP CS NS/LINERGY - L3/N</t>
  </si>
  <si>
    <t>COP CS NS/LINERGY - L2/L1</t>
  </si>
  <si>
    <t>COP CS NS/LINERGY - L1/L2</t>
  </si>
  <si>
    <t>COP CS NS/LINERGY - N/L3</t>
  </si>
  <si>
    <t>PLA BRIDE JEU DE BARRE NS1600 3P</t>
  </si>
  <si>
    <t>SMT EQUERRE FIXATION ISOLATION LINERGY</t>
  </si>
  <si>
    <t>PLA ISOLATION INTER LINERGY</t>
  </si>
  <si>
    <t>SMT DECOUPE LINERGY LVS04565</t>
  </si>
  <si>
    <t>LVS04565</t>
  </si>
  <si>
    <t>SMT FINITION AR BYPASS</t>
  </si>
  <si>
    <t>SMT FINITION AR UPS3&amp;4</t>
  </si>
  <si>
    <t>SMT FINITION AR UPS1&amp;2</t>
  </si>
  <si>
    <t>PLA PROTECTION TËTE DC</t>
  </si>
  <si>
    <t>COP PONTAGE NEUTRE 6</t>
  </si>
  <si>
    <t>COP PONTAGE NEUTRE 5</t>
  </si>
  <si>
    <t>COP PONTAGE NEUTRE 4</t>
  </si>
  <si>
    <t>COP PONTAGE NEUTRE 3</t>
  </si>
  <si>
    <t>COP PONTAGE NEUTRE 2</t>
  </si>
  <si>
    <t>COP PONTAGE NEUTRE 1</t>
  </si>
  <si>
    <t>SMT TOIT OUTPUT AND BATT ROOT 2</t>
  </si>
  <si>
    <t>SMT TOIT OUTPUT AND BATT ROOT 1</t>
  </si>
  <si>
    <t>COP OUTPUT 6</t>
  </si>
  <si>
    <t>COP OUTPUT 5</t>
  </si>
  <si>
    <t>COP OUTPUT 4</t>
  </si>
  <si>
    <t>COP OUTPUT 3</t>
  </si>
  <si>
    <t>COP OUTPUT 2</t>
  </si>
  <si>
    <t>COP OUTPUT 1</t>
  </si>
  <si>
    <t>COP INPUT 6</t>
  </si>
  <si>
    <t>COP INPUT 5</t>
  </si>
  <si>
    <t>COP INPUT 4</t>
  </si>
  <si>
    <t>COP INPUT 3</t>
  </si>
  <si>
    <t>COP INPUT 2</t>
  </si>
  <si>
    <t>COP INPUT 1</t>
  </si>
  <si>
    <t>COP MBB AVAL 6</t>
  </si>
  <si>
    <t>COP MBB AVAL 5</t>
  </si>
  <si>
    <t>COP MBB AVAL 4</t>
  </si>
  <si>
    <t>COP SIB AMONT 3</t>
  </si>
  <si>
    <t>COP SIB AMONT 2</t>
  </si>
  <si>
    <t>COP SIB AMONT 1</t>
  </si>
  <si>
    <t>COP MBB AVAL 3</t>
  </si>
  <si>
    <t>COP MBB AVAL 2</t>
  </si>
  <si>
    <t>COP MBB AVAL 1</t>
  </si>
  <si>
    <t>COP MBB AMONT L3 -3</t>
  </si>
  <si>
    <t>COP MBB AMONT L3 -2</t>
  </si>
  <si>
    <t>COP MBB AMONT L3 -1</t>
  </si>
  <si>
    <t>COP MBB AMONT L2 -3</t>
  </si>
  <si>
    <t>COP MBB AMONT L2-2</t>
  </si>
  <si>
    <t>COP MBB AMONT L2 -1</t>
  </si>
  <si>
    <t>COP MBB AMONT L1 -3</t>
  </si>
  <si>
    <t>COP MBB AMONT L1 -2</t>
  </si>
  <si>
    <t>COP MBB AMONT L1 -1</t>
  </si>
  <si>
    <t>COP JDB 2x2xUOB/UIB</t>
  </si>
  <si>
    <t>SMT SUPPORT LIMANDE</t>
  </si>
  <si>
    <t>SMT PLAQUE SURTOIT IP20 RAL9003</t>
  </si>
  <si>
    <t>SMT FINITION LAT DROIT RAL9003</t>
  </si>
  <si>
    <t>SMT FINITION LAT GAUCHE RAL9003</t>
  </si>
  <si>
    <t>SMT JOUE LAT 1000 RAL9003</t>
  </si>
  <si>
    <t>SMT JOUE LAT GVL RAL9003</t>
  </si>
  <si>
    <t>SMT TOIT GVL</t>
  </si>
  <si>
    <t>WIRE KIT PUISSANCE MAINS1 AND OUTPUT</t>
  </si>
  <si>
    <t>SMT PLAQUE ALU 6mm GVEAC4</t>
  </si>
  <si>
    <t>SE PORTE TERACO</t>
  </si>
  <si>
    <t>DECOUPE PORTE STS AFFICHEUR TERACO F22050071MHZ/A0</t>
  </si>
  <si>
    <t>MODULE_ELEC</t>
  </si>
  <si>
    <t>BOTTOM CB NS1250NA 4P BYPASS GVX</t>
  </si>
  <si>
    <t>MIDDLE CB NS1250N 4P4D 2.0E BYPASS GVX</t>
  </si>
  <si>
    <t>HIGH CB NS1600N 4P4D 2.0E BYPASS GVX</t>
  </si>
  <si>
    <t>SMT FINITION AV BYPASS</t>
  </si>
  <si>
    <t>SMT FINITION AV UPS3&amp;4</t>
  </si>
  <si>
    <t>SMT FINITION AV UPS1&amp;2</t>
  </si>
  <si>
    <t>SMT FINITION 70mm BYPASS RAL9003</t>
  </si>
  <si>
    <t>SMT FINITION 70mm GVEAC4 2 RAL9003</t>
  </si>
  <si>
    <t>SMT FINITION 70mm GVEAC4 1 RAL9003</t>
  </si>
  <si>
    <t>SMT CALE FIX CHOWNBOX 2</t>
  </si>
  <si>
    <t>SMT CALE FIX CHOWNBOX 1</t>
  </si>
  <si>
    <t>SMT CROWNBOX BYPASS CENTER</t>
  </si>
  <si>
    <t>SMT CROWNBOX BYPASS LEFT/RIGHT</t>
  </si>
  <si>
    <t>SMT CROWNBOX GVEAC4</t>
  </si>
  <si>
    <t>SMT PANNEAU ARR GVEAC4W10 RAL9003</t>
  </si>
  <si>
    <t>SMT ACCOUPLEMENT AUX GVL 1900 RAL9003</t>
  </si>
  <si>
    <t>SMT TOIT KTA40503 OUTPUT</t>
  </si>
  <si>
    <t>SMT BARRE POSITION CÂBLE</t>
  </si>
  <si>
    <t>SMT CROWNBOX MBB/SIB</t>
  </si>
  <si>
    <t>SMT CROWNBOX UIB/UOB</t>
  </si>
  <si>
    <t>SMT CROWNBOX GVL</t>
  </si>
  <si>
    <t>1/2 WOOD PLANCHE 1000x800</t>
  </si>
  <si>
    <t>WOOD BLOC</t>
  </si>
  <si>
    <t>PLAT ISOLATION ENTRE PHASES</t>
  </si>
  <si>
    <t>COP PLAGE RACC NS - N</t>
  </si>
  <si>
    <t>COP LIAISON 4 PER</t>
  </si>
  <si>
    <t>SMT SUPPORT LAT L1000 BIRDY</t>
  </si>
  <si>
    <t>SUPPORT MTZ</t>
  </si>
  <si>
    <t>SMT COUPE LINERGY LVS04510 L2&amp;L3</t>
  </si>
  <si>
    <t>SMT COUPE LINERGY LVS04510 N&amp;L1</t>
  </si>
  <si>
    <t>COP NEUTRAL LINK</t>
  </si>
  <si>
    <t>COP CX DC 100x10 + GAINE THERO issue de 34410450</t>
  </si>
  <si>
    <t>WIRE KIT FILERIE REGEN BOX 250A VENTILO</t>
  </si>
  <si>
    <t>=S= POLOGNE</t>
  </si>
  <si>
    <t>DECOUPE RAIL DIN</t>
  </si>
  <si>
    <t>WIRE KIT FILERIE REGEN BOX 250A AUXILIAIRE</t>
  </si>
  <si>
    <t>WIRE KIT FILERIE REGEN BOX 250A PUISSANCE</t>
  </si>
  <si>
    <t>SMT SUPPORT PLASTRON h340mm</t>
  </si>
  <si>
    <t>BACK FEED</t>
  </si>
  <si>
    <t>SMT SUPPORT PLASTRON h202mm</t>
  </si>
  <si>
    <t>SMT SUPPORT PLASTRON h142mm</t>
  </si>
  <si>
    <t>LEG AUXILIARY WIRE KIT FOR BBK GVX</t>
  </si>
  <si>
    <t>COP LIAISON L2 LOAD</t>
  </si>
  <si>
    <t>Data4 DC16</t>
  </si>
  <si>
    <t>COP CX DC 100x10 + RESINE EPOXY 1</t>
  </si>
  <si>
    <t>COP CX DC 100x10 + RESINE EPOXY 3</t>
  </si>
  <si>
    <t>COP CX DC 100x10 + RESINE EPOXY 2</t>
  </si>
  <si>
    <t>COP CX DC 100x10 + RESINE EPOXY 4</t>
  </si>
  <si>
    <t>SMT TOIT MAINS-LOAD</t>
  </si>
  <si>
    <t>COP LIAISON L1 LOAD</t>
  </si>
  <si>
    <t>COP LIAISON L3 LOAD</t>
  </si>
  <si>
    <t>PLA SEPARATEUR DE PHASES</t>
  </si>
  <si>
    <t>COP CONNEXION PE</t>
  </si>
  <si>
    <t>COP PE ENTRE TETE</t>
  </si>
  <si>
    <t>PLA GOULOTTE AK2GD2550 L650MM</t>
  </si>
  <si>
    <t>PLA GOULOTTE AK2GD2550 L350MM</t>
  </si>
  <si>
    <t>COP CONNEXION PEN TGAB</t>
  </si>
  <si>
    <t>MTZ1 1250H3 5.0X</t>
  </si>
  <si>
    <t>COP LIAISON N TETE</t>
  </si>
  <si>
    <t>COP LIAISON PE MAINS</t>
  </si>
  <si>
    <t>COP LIAISON L3 MAINS</t>
  </si>
  <si>
    <t>COP LIAISON L2 MAINS</t>
  </si>
  <si>
    <t>COP LIAISON L1 MAINS</t>
  </si>
  <si>
    <t>SMT PLASTRON 400</t>
  </si>
  <si>
    <t>SMT TOIT ALU 6MM 700x800</t>
  </si>
  <si>
    <t>SMT CAPOT TOIT IP20 RAL9003</t>
  </si>
  <si>
    <t>SMT TOIT ALU 6MM 400x800</t>
  </si>
  <si>
    <t>GV</t>
  </si>
  <si>
    <t>SMT PLASTRON 2xUIB NSX</t>
  </si>
  <si>
    <t>SMT PLASTRON 2xUOB NSX</t>
  </si>
  <si>
    <t>SMT PLASTRON UOB/SSIB</t>
  </si>
  <si>
    <t>SMT PLASTRON MTZ1</t>
  </si>
  <si>
    <t>SMT REAR COVER DOWN 1 - P0000534209</t>
  </si>
  <si>
    <t>E3L 250-300</t>
  </si>
  <si>
    <t>SMT REAR COVER UP 1 - P0000534207</t>
  </si>
  <si>
    <t>SUPPORT BORNIER AUXILIAIRE</t>
  </si>
  <si>
    <t>SMT 34410405  BYPASS EQUERRE 3</t>
  </si>
  <si>
    <t>SMT 34410404  BYPASS EQUERRE 2</t>
  </si>
  <si>
    <t>SMT 34410403  BYPASS EQUERRE 1</t>
  </si>
  <si>
    <t>WIRE KIT FILERIE MBx-450kW-4P</t>
  </si>
  <si>
    <t>SMT SUPPORT =S= 04662</t>
  </si>
  <si>
    <t>PLA PLAQUE ICC CX CLIENT</t>
  </si>
  <si>
    <t>COP RACCORD MAINS2</t>
  </si>
  <si>
    <t>COP CX MTZ1 1600A</t>
  </si>
  <si>
    <t>SMT EQUERRE BARRE PE</t>
  </si>
  <si>
    <t>MBx 450kW</t>
  </si>
  <si>
    <t>COP CX CLIENT SOURCE</t>
  </si>
  <si>
    <t>COP CX CLIENT BYPASS OUTPUT</t>
  </si>
  <si>
    <t>COP CX CLIENT BYPASS INPUT</t>
  </si>
  <si>
    <t>COP CX MBB/SSIB_UOB - L3</t>
  </si>
  <si>
    <t>COP CX MBB/SSIB_UOB - L2</t>
  </si>
  <si>
    <t>COP CX MBB/SSIB_UOB - L1</t>
  </si>
  <si>
    <t>COP CX MBB/SSIB_UOB - N</t>
  </si>
  <si>
    <t xml:space="preserve">COP PE </t>
  </si>
  <si>
    <t>COP LIAISON PE</t>
  </si>
  <si>
    <t>PLA BRIDE JEU DE BARRE NSX630</t>
  </si>
  <si>
    <t>ENSEMBLE CABLE REINFORCEMENT HALO</t>
  </si>
  <si>
    <t>COP CX MBB/SSIB_UOB - 4</t>
  </si>
  <si>
    <t>COP CX MBB/SSIB_UOB - 3</t>
  </si>
  <si>
    <t>COP CX MBB/SSIB_UOB - 2</t>
  </si>
  <si>
    <t>COP CX MBB/SSIB_UOB - 1</t>
  </si>
  <si>
    <t>SMT PLATINE MTZ1</t>
  </si>
  <si>
    <t>COP CX MBB/UIB - L3</t>
  </si>
  <si>
    <t>COP CX MBB/UIB - L2</t>
  </si>
  <si>
    <t>COP CX MBB/UIB - L1</t>
  </si>
  <si>
    <t>COP CX MBB/UIB - N</t>
  </si>
  <si>
    <t>SWITCH / INTER NS800NA 4P + 2*OF</t>
  </si>
  <si>
    <t>COMTRADE DISTRIBUTION DOO SERBIE</t>
  </si>
  <si>
    <t>CB / DJ NS1000N 4P4D Micrologic 2.0E + 2*OF</t>
  </si>
  <si>
    <t>CB / DJ MTZ16 Micrologic 5.0 4P + 2*OF</t>
  </si>
  <si>
    <t>WIRE KIT CABLE 1250</t>
  </si>
  <si>
    <t>PLA PLAQUE ISOLATION SORTIES NSX</t>
  </si>
  <si>
    <t>SMT SUPPORT NSX</t>
  </si>
  <si>
    <t>SMT RENFORCEMENT PROTECTION IP30</t>
  </si>
  <si>
    <t>GVEAC5</t>
  </si>
  <si>
    <t>IP30</t>
  </si>
  <si>
    <t>SMT PATTE FIXATION GOULOTTE</t>
  </si>
  <si>
    <t>SMT SUPPORT LATERAL ELEC DROIT</t>
  </si>
  <si>
    <t>canevas ComPacT NSX630H - disjoncteur - MicroLogic 2.3 630A - 4P4D - 70kA - fixe CB2</t>
  </si>
  <si>
    <t>SLTE France</t>
  </si>
  <si>
    <t>canevas ComPacT NSX630H - disjoncteur - MicroLogic 2.3 630A - 4P4D - 70kA - fixe CB1</t>
  </si>
  <si>
    <t>KIT VISSERIE CROWNBOX QPBE16221</t>
  </si>
  <si>
    <t>Supernap Italy</t>
  </si>
  <si>
    <t>KIT</t>
  </si>
  <si>
    <t>SMT SUPPORT CABLE CLIENT</t>
  </si>
  <si>
    <t>PLA PROTECTION JDB BATTERY</t>
  </si>
  <si>
    <t>=S= Italie</t>
  </si>
  <si>
    <t>SMT SUPPORT ISW + BORNES</t>
  </si>
  <si>
    <t>PLASTRON ASSEMBLE</t>
  </si>
  <si>
    <t>COP CONNEXION 3 BATT 2HOLES</t>
  </si>
  <si>
    <t>E3MBBK60K80H</t>
  </si>
  <si>
    <t>SMT PROTECTION CARTE</t>
  </si>
  <si>
    <t>SMT CAPOT 2 KIT GVMBBK630EL</t>
  </si>
  <si>
    <t>SMT SUPPORT PLASTRON H232</t>
  </si>
  <si>
    <t>COP CONNEXION 2 BATT 2HOLES</t>
  </si>
  <si>
    <t>COP CONNEXION 1 BATT 2HOLES</t>
  </si>
  <si>
    <t>COP CONNEXION 2 BATT 4HOLES</t>
  </si>
  <si>
    <t>COP CONNEXION 1 BATT 4HOLES</t>
  </si>
  <si>
    <t>E3MBBK100K200H</t>
  </si>
  <si>
    <t>SMT SUPPORT PLASTRON P300</t>
  </si>
  <si>
    <t>SMT PLATINE DE FOND REGEN 50A</t>
  </si>
  <si>
    <t>ARMOIRE PXC SAREL SF 2000x600x800 Ventilé DEVIS F22020376MHZ/A0</t>
  </si>
  <si>
    <t xml:space="preserve">	TOTAL RAFFINAGE France</t>
  </si>
  <si>
    <t>ÇAKIR</t>
  </si>
  <si>
    <t>TIGE FILTE EPRS1 300MM</t>
  </si>
  <si>
    <t>INTERXION BY MERCURY</t>
  </si>
  <si>
    <t>SMT PROTECTION BAS 5 IP20</t>
  </si>
  <si>
    <t>SMT GUIDE D'AIR BYPASS</t>
  </si>
  <si>
    <t>TOTAL RAFINAGE</t>
  </si>
  <si>
    <t>SMT EIE OUTPUT ROOF 2 (FOR EIE PLATE)</t>
  </si>
  <si>
    <t>SMT EIE OUTPUT ROOF 1 (FOR EIE PLATE)</t>
  </si>
  <si>
    <t>SMT EIE INPUT ROOF 2 (FOR EIE PLATE)</t>
  </si>
  <si>
    <t>SMT EIE INPUT ROOF 1 (FOR EIE PLATE)</t>
  </si>
  <si>
    <t>SMT PLASTRON 1x NSX GUTOR</t>
  </si>
  <si>
    <t>SMT PLASTRON UIB/SSIB</t>
  </si>
  <si>
    <t>SMT PROTECTION BAS 4 IP20</t>
  </si>
  <si>
    <t>SMT PROTECTION BAS 3 IP20</t>
  </si>
  <si>
    <t>SMT PROTECTION BAS 2 IP20</t>
  </si>
  <si>
    <t>SMT PROTECTION BAS 1 IP20</t>
  </si>
  <si>
    <t>SMT DEMI PLATEAU TGAB BATT 2</t>
  </si>
  <si>
    <t>SMT DEMI PLATEAU TGAB BATT 1</t>
  </si>
  <si>
    <t>SMT SUPPORT TGAB BATT 2</t>
  </si>
  <si>
    <t>SMT SUPPORT TGAB BATT 1</t>
  </si>
  <si>
    <t>SMT PIED SUPPORT TGAB BATT</t>
  </si>
  <si>
    <t>SMT PIED SUPPORT TGAB BATT 2</t>
  </si>
  <si>
    <t>SMT PIED SUPPORT TGAB BATT 1</t>
  </si>
  <si>
    <t>WIRE KIT FILERIE CSDT REGENBOX</t>
  </si>
  <si>
    <t>REGENBOX</t>
  </si>
  <si>
    <t>WOOD SKATE LG 1100</t>
  </si>
  <si>
    <t>PLA PROTECTION ISOLANTE CX</t>
  </si>
  <si>
    <t>SMT EIE INPUT ROOF 3</t>
  </si>
  <si>
    <t>SMT EIE OUTPUT ROOF 2</t>
  </si>
  <si>
    <t>SMT EIE OUTPUT ROOF 1</t>
  </si>
  <si>
    <t>SMT EIE INPUT ROOF 2</t>
  </si>
  <si>
    <t>SMT EIE INPUT ROOF 1</t>
  </si>
  <si>
    <t>TIGE FILTE EPRS1 320MM</t>
  </si>
  <si>
    <t>TIGE FILTE EPRS1 405MM</t>
  </si>
  <si>
    <t>TIGE FILTE EPRS1 170MM</t>
  </si>
  <si>
    <t>CANNON 95mm FIBRE EPOXY G11</t>
  </si>
  <si>
    <t>CANNON 85mm FIBRE EPOXY G11</t>
  </si>
  <si>
    <t>SMT CACHE TGAB BATT 2</t>
  </si>
  <si>
    <t>SMT CACHE TGAB BATT 1</t>
  </si>
  <si>
    <t>PLA PLAQUE SUPPORT &amp; ISOLATION N</t>
  </si>
  <si>
    <t>SMT PLATEAU TGAB BATT</t>
  </si>
  <si>
    <t>SMT DEMI PLATEAU BAS TGAB BATT 2</t>
  </si>
  <si>
    <t>SMT DEMI PLATEAU BAS TGAB BATT 1</t>
  </si>
  <si>
    <t>COP LIAISON 2 PER</t>
  </si>
  <si>
    <t>SMT EQUERRE SUPPORT  =S=  04662</t>
  </si>
  <si>
    <t>COP PONTAGE BATT FEEDER EAE 2</t>
  </si>
  <si>
    <t>COP PONTAGE BATT FEEDER EAE 1</t>
  </si>
  <si>
    <t>COP INPUT NEUTRE 2</t>
  </si>
  <si>
    <t>COP INPUT NEUTRE 1</t>
  </si>
  <si>
    <t>COP CALE INPUT</t>
  </si>
  <si>
    <t>COP NEUTRE LINK 3</t>
  </si>
  <si>
    <t>COP NEUTRE LINK 2</t>
  </si>
  <si>
    <t>COP NEUTRE LINK 1</t>
  </si>
  <si>
    <t>COP BAT- RENFORCEMENT</t>
  </si>
  <si>
    <t>PLA PROTECTION CC MTZ2</t>
  </si>
  <si>
    <t>COP LIAISON BATT 4</t>
  </si>
  <si>
    <t>COP LIAISON BATT 3</t>
  </si>
  <si>
    <t>COP LIAISON BATT 2</t>
  </si>
  <si>
    <t>COP LIAISON BATT 1</t>
  </si>
  <si>
    <t>COP PONTAGE BATT FEEDER EAE</t>
  </si>
  <si>
    <t>COP BAT+ RENFORCEMENT</t>
  </si>
  <si>
    <t>COP INPUT  L3</t>
  </si>
  <si>
    <t>COP INPUT  L2</t>
  </si>
  <si>
    <t>COP INPUT  L1</t>
  </si>
  <si>
    <t>SMT CALE EQUERRE FIXATION</t>
  </si>
  <si>
    <t>COP LOAD  L3</t>
  </si>
  <si>
    <t>COP LOAD  L2</t>
  </si>
  <si>
    <t>COP LOAD  L1</t>
  </si>
  <si>
    <t>SMT TRAVERSE LAT L700 BIRDY</t>
  </si>
  <si>
    <t>COP LIAISON 3 PER</t>
  </si>
  <si>
    <t>SMT TOIT INTPUT 2</t>
  </si>
  <si>
    <t>SMT TOIT INTPUT 1</t>
  </si>
  <si>
    <t>SMT EQUERRE FIXATION PLAQUE ICC</t>
  </si>
  <si>
    <t>KIT FILERIE EMA Box QERE28763</t>
  </si>
  <si>
    <t>MAKROLON TRANS</t>
  </si>
  <si>
    <t>1/2 WOOD PLANCHE 700x1000</t>
  </si>
  <si>
    <t>=S= ITALY</t>
  </si>
  <si>
    <t>1/2 WOOD PLANCHE 400x1000</t>
  </si>
  <si>
    <t>COP_RACC_2</t>
  </si>
  <si>
    <t>COP_RACC_1</t>
  </si>
  <si>
    <t>PLA PROTECTION MAKROLON</t>
  </si>
  <si>
    <t>SMT CAPOT TOIT IP20</t>
  </si>
  <si>
    <t>SMT BRIDE ACCOUPLEMENT GVEAC</t>
  </si>
  <si>
    <t>ARMOIRE SAREL SF 2000x1000x800 en RAL 7035 offre de SAREL F13050316OHY/E2</t>
  </si>
  <si>
    <t>REEL SA FRANCE</t>
  </si>
  <si>
    <t>PLA PLASTRON CB NSX160/250 DC 3P GAUCHE</t>
  </si>
  <si>
    <t>PLA PLASTRON CB NSX160/250 DC 3P DROIT</t>
  </si>
  <si>
    <t>COP BATT-</t>
  </si>
  <si>
    <t>COP BATT+</t>
  </si>
  <si>
    <t>COP PONTAGE BATT 4</t>
  </si>
  <si>
    <t>COP PONTAGE BATT 3</t>
  </si>
  <si>
    <t>COP PONTAGE BATT 2</t>
  </si>
  <si>
    <t>COP PONTAGE BATT 1</t>
  </si>
  <si>
    <t>PLA BRIDE CX UOB</t>
  </si>
  <si>
    <t>PLA BRIDE CX UIB</t>
  </si>
  <si>
    <t>COP PLAGE TGAB HXC-16</t>
  </si>
  <si>
    <t>SMT TOIT IO1500 3xFEEDER HXC</t>
  </si>
  <si>
    <t>COP CX MAINS1_N-1</t>
  </si>
  <si>
    <t>SMT PLASTRON CENTRAL CENTRAL</t>
  </si>
  <si>
    <t>SMT TOIT PLEIN 400x1000</t>
  </si>
  <si>
    <t>MASTERPACT UOB/MBB MTZ2H2 micro 2.0 4P FIXE</t>
  </si>
  <si>
    <t>=S= ROMANIA</t>
  </si>
  <si>
    <t>MASTERPACT UIB MTZ25H2 micro 2.0 4P FIXE</t>
  </si>
  <si>
    <t>KIT FILERIE GVXBP1250KW-C1-M1</t>
  </si>
  <si>
    <t>SMT PLASTRON UIB WITHOUT LAMP</t>
  </si>
  <si>
    <t>PLAQUE_ASSEMBLEE</t>
  </si>
  <si>
    <t>=S= DANEMARK</t>
  </si>
  <si>
    <t>PLAQUE DE FOND</t>
  </si>
  <si>
    <t>SMT SURTOIT IP21 EASY UPS-RAL9003 Alu</t>
  </si>
  <si>
    <t>=S= MAROC</t>
  </si>
  <si>
    <t>SMT PLATINE SUPPORT CUIVRE</t>
  </si>
  <si>
    <t>SMT TRAVERSE SUPPORT PLATINE</t>
  </si>
  <si>
    <t>COP_RACCORDEMENT</t>
  </si>
  <si>
    <t>COP_LIAISON_4_NSX630</t>
  </si>
  <si>
    <t>COP_LIAISON_3_NSX630</t>
  </si>
  <si>
    <t>COP_LIAISON_2_NSX630</t>
  </si>
  <si>
    <t>COP_LIAISON_1_NSX630</t>
  </si>
  <si>
    <t>SMT Traverse support cuivre LG1000</t>
  </si>
  <si>
    <t>COP_LIAISON_4_NS1250</t>
  </si>
  <si>
    <t>COP_LIAISON_3_NS1250</t>
  </si>
  <si>
    <t>COP_LIAISON_2_NS1250</t>
  </si>
  <si>
    <t>COP_LIAISON_1_Ns1250</t>
  </si>
  <si>
    <t>UOB NSX630NA + Rear top and Front bottom 45° connexions</t>
  </si>
  <si>
    <t>MBB NSX630NA + Rear Connections</t>
  </si>
  <si>
    <t>UIB NSX630NA + Front top 45° connections and Front bottom</t>
  </si>
  <si>
    <t>COP_LIAISON_4_NS800</t>
  </si>
  <si>
    <t>COP_LIAISON_3_NS800</t>
  </si>
  <si>
    <t>COP_LIAISON_2_NS800</t>
  </si>
  <si>
    <t>COP_LIAISON_1_NS800</t>
  </si>
  <si>
    <t>SMT platine bypass NS1250H</t>
  </si>
  <si>
    <t>NS1250H Mic 5.0 4P4d +2 NC on terminal blocks + PA Amont et Aval H</t>
  </si>
  <si>
    <t>cadenas</t>
  </si>
  <si>
    <t>TRAVERSE SUPPORT CUIVRE</t>
  </si>
  <si>
    <t>NS800H Mic 5.0 4P4d + 1 NO + PA Amont et Aval H</t>
  </si>
  <si>
    <t>SMT CACHE PLASTRON NSX</t>
  </si>
  <si>
    <t>IP20</t>
  </si>
  <si>
    <t>SMT PLASTRON 1xNSX 3P</t>
  </si>
  <si>
    <t>SMT PLASTRON 2xNSX 3P</t>
  </si>
  <si>
    <t>SMT DOIGT D'ACCOUPLEMENT</t>
  </si>
  <si>
    <t>SMT PIECE D'ACCOUPLEMENT 2 GVEAC5-E3L</t>
  </si>
  <si>
    <t>SMT PIECE D'ACCOUPLEMENT 1 GVEAC5-E3L</t>
  </si>
  <si>
    <t>SMT PLASTRON 1xNSX 4P</t>
  </si>
  <si>
    <t>SMT PLASTRON 2xNSX 4P</t>
  </si>
  <si>
    <t>IP00</t>
  </si>
  <si>
    <t>SMT EQUERRE SUPPORT PROTECTION NSX</t>
  </si>
  <si>
    <t>SMT PLATINE BYPASS NSX630</t>
  </si>
  <si>
    <t>COP LIAISON 45° NSX630</t>
  </si>
  <si>
    <t>COP LIAISON DROITE NSX630</t>
  </si>
  <si>
    <t>PLA ECRAN PLASTRON</t>
  </si>
  <si>
    <t>SMT SUPPORT CARTE SY588-C</t>
  </si>
  <si>
    <t>SMT SUPPORT PLASTRON</t>
  </si>
  <si>
    <t>SMT SUPPORT INS250 + BORNES</t>
  </si>
  <si>
    <t>SMT SUPPORT CUIVRE CS</t>
  </si>
  <si>
    <t>COP CONNEXION CS - BANK</t>
  </si>
  <si>
    <t>COP CONNEXION CS - INTER</t>
  </si>
  <si>
    <t>SMT EXTRACTION AIR CS</t>
  </si>
  <si>
    <t>PLA SUPPORT CARTE CS</t>
  </si>
  <si>
    <t>SMT SUPPORT CS 250A</t>
  </si>
  <si>
    <t>SMT ROOF LIP GVEAC7 LG1000mm</t>
  </si>
  <si>
    <t>SMT 1_SUPPORT 04678 - L650MM</t>
  </si>
  <si>
    <t>SMT CALE SUPPORT MTZ2</t>
  </si>
  <si>
    <t>TOIT PLEIN 700x1000</t>
  </si>
  <si>
    <t>SUPPORT PE</t>
  </si>
  <si>
    <t>CX RACCORDEMENT PE</t>
  </si>
  <si>
    <t>DECOUPE PROFIL NSYCNT40</t>
  </si>
  <si>
    <t>COP BARRE PE</t>
  </si>
  <si>
    <t>SMT SUPPORT VOYANT LED 16MM</t>
  </si>
  <si>
    <t>ENS PLASTRON</t>
  </si>
  <si>
    <t>SMT TOIT L1000 2xTGAB</t>
  </si>
  <si>
    <t>SMT TOIT IP3x GVEAC10</t>
  </si>
  <si>
    <t>SUPPORT POUR 04662 L.650</t>
  </si>
  <si>
    <t>SMT 2_SUPPORT 04678 - L350MM</t>
  </si>
  <si>
    <t>COP LIAISON 80X10</t>
  </si>
  <si>
    <t>SMT SUPPORT 2 LIAISON TGAB</t>
  </si>
  <si>
    <t>SMT SUPPORT 1 LIAISON TGAB</t>
  </si>
  <si>
    <t>SMT SUPPORT LATERAL - L950MM</t>
  </si>
  <si>
    <t>SMT SUPPORT LATERAUX</t>
  </si>
  <si>
    <t>SUPPORT POUR 04662 L.350</t>
  </si>
  <si>
    <t>SMT REHAUSSE 400MM H70MM LAT. VENTIL. RAL9003</t>
  </si>
  <si>
    <t>SMT TOIT COFFRET</t>
  </si>
  <si>
    <t>Plastron bas</t>
  </si>
  <si>
    <t>Plaque transparente</t>
  </si>
  <si>
    <t>SE HALO EXTRA LARGE</t>
  </si>
  <si>
    <t>WOOD BOTTOM FLOOR BOARD</t>
  </si>
  <si>
    <t>ABU DHABI</t>
  </si>
  <si>
    <t>PALETTE</t>
  </si>
  <si>
    <t>SMT ANGLE RAIL DIN AJUSTABLE</t>
  </si>
  <si>
    <t>SMT REHAUSSE 200MM IO1250kW RAL9003</t>
  </si>
  <si>
    <t>COP PONTAGE PE</t>
  </si>
  <si>
    <t>COP LIAISON N 1250kVA 3</t>
  </si>
  <si>
    <t>COP LIAISON N 1250kVA 2</t>
  </si>
  <si>
    <t>COP LIAISON N 1250kVA 1</t>
  </si>
  <si>
    <t>CABLE REINFORCEMENT HALO EXTRA LARGE</t>
  </si>
  <si>
    <t>Armoire SAREL SPACIAL SF dimensions H1800xL1200xP600xsocle173 - Sans RAL - F21120123MHZ/A0</t>
  </si>
  <si>
    <t>COP PE 1/2 LIAISON TGAB</t>
  </si>
  <si>
    <t>COP PE LIAISON TGAB</t>
  </si>
  <si>
    <t>SMT Traverse ISO</t>
  </si>
  <si>
    <t>CALE 2</t>
  </si>
  <si>
    <t>CALE 1</t>
  </si>
  <si>
    <t xml:space="preserve">PLA PROTECTION </t>
  </si>
  <si>
    <t>SMT COFFRET SUPERNAP</t>
  </si>
  <si>
    <t>WIR INTERCONNEXION IO 3xTETE GAINE A BARRE 1250kVA</t>
  </si>
  <si>
    <t>PLA BRIDAGE PONTAGE</t>
  </si>
  <si>
    <t>CHEVRON ORONITE France</t>
  </si>
  <si>
    <t>SMT PLASTRON OUT1 OUT2</t>
  </si>
  <si>
    <t>COP MAINS1 UPS NEUTRE NON COUPE</t>
  </si>
  <si>
    <t>COP LIAISON + PONTAGE</t>
  </si>
  <si>
    <t>COP LIAISON RACC CLIENT ARRIERE + PONTAGE</t>
  </si>
  <si>
    <t>COP PONTAGE BYPASS 500</t>
  </si>
  <si>
    <t>ComPacT NSX NA - PRISES - OF - LOCK</t>
  </si>
  <si>
    <t>G300</t>
  </si>
  <si>
    <t>PLASTRON TRANSPARENT BAS DC CABINET</t>
  </si>
  <si>
    <t>SMT PLASTRON HAUT/BAS 100x700MM</t>
  </si>
  <si>
    <t>SMT PLASTRON PLEIN 700x700MM</t>
  </si>
  <si>
    <t>SMT PLASTRON PLEIN 200x700MM</t>
  </si>
  <si>
    <t>SMT PLASTRON PLEIN 300x700MM</t>
  </si>
  <si>
    <t>INTERXION MADRID</t>
  </si>
  <si>
    <t>COP LIAISON 1 PER</t>
  </si>
  <si>
    <t>TFO</t>
  </si>
  <si>
    <t>SMT SUPPORT DEFLECTEUR</t>
  </si>
  <si>
    <t>PLA PROTECTION BORNIER 700MM</t>
  </si>
  <si>
    <t>SMT SUPPORT 2xIC60 - EMPLACEMENT NSX250</t>
  </si>
  <si>
    <t>SUPPORT</t>
  </si>
  <si>
    <t>SMT PLASTRON 4xNSX250 300x700MM</t>
  </si>
  <si>
    <t>SMT PLASTRON 2xIC60 - EMPLACEMENT NSX250</t>
  </si>
  <si>
    <t>SMT PLASTRON 1xIC60 - EMPLACEMENT NSX250</t>
  </si>
  <si>
    <t>KIT Filaire QTCH77586</t>
  </si>
  <si>
    <t>SMT TOIT AVANT</t>
  </si>
  <si>
    <t>SMT TOIT PASSE CABLE ALU</t>
  </si>
  <si>
    <t>SMT 1/2 TOIT KTA2000 et KTA0800</t>
  </si>
  <si>
    <t>COP CALE N</t>
  </si>
  <si>
    <t>COP PONTAGE N 2</t>
  </si>
  <si>
    <t>COP PONTAGE N 1</t>
  </si>
  <si>
    <t>COFFRET S3D H500xL500xP250 RAL9003ST W21090152GHL/A0 317759COR</t>
  </si>
  <si>
    <t>COFFRET</t>
  </si>
  <si>
    <t>COFFRET S3D H1000xL800xP400 RAL9003ST W21070270TGF/A0 317558cor</t>
  </si>
  <si>
    <t>COFFRET S3D H1000xL800xP300 RAL9003ST W21070269TGF/A0 - 106442/01 - 317556cor</t>
  </si>
  <si>
    <t>COFFRET S3D H1000xL600xP300 RAL9003ST W21070273TGF/A0 317555cor</t>
  </si>
  <si>
    <t>COFFRET S3D H800xL800xP300 RAL9003ST W21070266TGF/A0 317554cor</t>
  </si>
  <si>
    <t>COFFRET S3D H800xL600xP400 RAL9003ST W21070265TGF/A0 317553cor</t>
  </si>
  <si>
    <t>COFFRET S3D H300xL400xP200 RAL9003ST W21070264TGF/A0 317552cor</t>
  </si>
  <si>
    <t>SMT =S= INPUT ROOF 2 2000A</t>
  </si>
  <si>
    <t>SMT =S= INPUT ROOF 1 2000A</t>
  </si>
  <si>
    <t>PLA PROTECTION OUTPUT</t>
  </si>
  <si>
    <t>SMT SUPPOT ISOLAION LOAD</t>
  </si>
  <si>
    <t>SMT CACHE IC60 32x9MM 288MM</t>
  </si>
  <si>
    <t>SMT CACHE IC60 16x9MM 144MM</t>
  </si>
  <si>
    <t>SMT CACHE IC60 8x9MM 72MM</t>
  </si>
  <si>
    <t>WOOD 1/2 PLANCHE 1000x800</t>
  </si>
  <si>
    <t>WOOD 1/2 PLANCHE 700x800</t>
  </si>
  <si>
    <t>WOOD SKATE 700x800</t>
  </si>
  <si>
    <t xml:space="preserve">SMT MIDDLE BATTERY SUPPORT </t>
  </si>
  <si>
    <t>SMT plaque cache DJ</t>
  </si>
  <si>
    <t>ST MICRO (ROUSSET)</t>
  </si>
  <si>
    <t>NS1000NA 4P + 2NO prise AR-H</t>
  </si>
  <si>
    <t>NS1000H Micro 5.0 4P4d + 1NO prise AR-H</t>
  </si>
  <si>
    <t>WOOD 1/2 PLANCHE 1000x1000</t>
  </si>
  <si>
    <t>WOOD SKATE 1000x1000</t>
  </si>
  <si>
    <t>SMT PANNEAU LATERAL DECOUPE RAL9003</t>
  </si>
  <si>
    <t>SMT =S= INPUT ROOT 2</t>
  </si>
  <si>
    <t>QPROJET_14</t>
  </si>
  <si>
    <t>SMT =S= INPUT ROOT 1</t>
  </si>
  <si>
    <t>SMT REHAUSSE 1000MM H100MM LAT. VENTIL. RAL9003</t>
  </si>
  <si>
    <t>34409961.ASM</t>
  </si>
  <si>
    <t>SMT REHAUSSE 1000MM H100MM AV. VENTIL. RAL9003</t>
  </si>
  <si>
    <t>34409611.ASM</t>
  </si>
  <si>
    <t>SMT REHAUSSE 800MM H100MM LAT. VENTIL. RAL9003</t>
  </si>
  <si>
    <t>34408988.ASM</t>
  </si>
  <si>
    <t>SMT REHAUSSE 700MM H100MM AV. VENTIL. RAL9003</t>
  </si>
  <si>
    <t>34408987.ASM</t>
  </si>
  <si>
    <t>SMT REHAUSSE 1000MM H70MM LAT. VENTIL. RAL9003</t>
  </si>
  <si>
    <t>SMT REHAUSSE 1000MM H70MM AV. VENTIL. RAL9003</t>
  </si>
  <si>
    <t>SMT REHAUSSE 800MM H70MM LAT. VENTIL. RAL9003</t>
  </si>
  <si>
    <t>SMT REHAUSSE 700MM H70MM AV. VENTIL. RAL9003</t>
  </si>
  <si>
    <t>SMT SUPPORT LATERAL 1000mm FIXATION CABLES CLIENT</t>
  </si>
  <si>
    <t>SMT SUPPORT CENTRAL POUR REHAUSSE 100mm</t>
  </si>
  <si>
    <t>PLA PROTECTION LATERAL KTA3200</t>
  </si>
  <si>
    <t>COP INTERCONNEXION KTA2500 VERS LINERGY</t>
  </si>
  <si>
    <t>SMT PANNEAU LATERAL DECOUPE RAL9003</t>
  </si>
  <si>
    <t>SMT TOIT PLEIN</t>
  </si>
  <si>
    <t>SMT PASSE CABLES ALU</t>
  </si>
  <si>
    <t>SMT PALSTRON HAUT</t>
  </si>
  <si>
    <t>KIT CABLE COMMANDE PDPM QSMA57392 RAC BAS</t>
  </si>
  <si>
    <t>PDU</t>
  </si>
  <si>
    <t>CABLES</t>
  </si>
  <si>
    <t>SMT DEMI TOIT 2/2 KTA2500</t>
  </si>
  <si>
    <t>SMT DEMI TOIT 1/2 KTA2500</t>
  </si>
  <si>
    <t>DECOUPE LINERGY 04567 L1520MM</t>
  </si>
  <si>
    <t>SMT PLASTRON DROIT H/B</t>
  </si>
  <si>
    <t>SMT PLASTRON GAUCHE HAUT NS1000</t>
  </si>
  <si>
    <t>SMT PLASTRON GAUCHE BAS NS1000</t>
  </si>
  <si>
    <t xml:space="preserve">SMT PLATINE AUXILLIAIRE </t>
  </si>
  <si>
    <t>PLA BRIDE JEU DE BARRE NS1000</t>
  </si>
  <si>
    <t>SMT SUPPORT LINERGY BAS 2</t>
  </si>
  <si>
    <t>SMT SUPPORT LINERGY BAS 1</t>
  </si>
  <si>
    <t>SMT EQUERRE STRUCTURE BIRDY</t>
  </si>
  <si>
    <t>KIT CABLE COMMANDE PDPM QPBE74112</t>
  </si>
  <si>
    <t>DECOUPE LINERGY 04567 L1600MM</t>
  </si>
  <si>
    <t>COP ECLISSAGE SSIB</t>
  </si>
  <si>
    <t>SMT SUPPORT ECLISSAGE/LINERGY</t>
  </si>
  <si>
    <t>COP CX NS/LINERGY - L3</t>
  </si>
  <si>
    <t>COP CX NS/LINERGY - L2</t>
  </si>
  <si>
    <t>COP CX NS/LINERGY - L1</t>
  </si>
  <si>
    <t>COP CX NS/LINERGY - N</t>
  </si>
  <si>
    <t>SMT PLATINE COMPACT NS1xxx</t>
  </si>
  <si>
    <t>AMAZON</t>
  </si>
  <si>
    <t>COP ONNEXION CS</t>
  </si>
  <si>
    <t>WOOD PLANCHE 1000x1000</t>
  </si>
  <si>
    <t>WOOD PLANCHE 700x1000</t>
  </si>
  <si>
    <t>WOOD PLANCHE 1000x800</t>
  </si>
  <si>
    <t>WOOD PLANCHE 700x800</t>
  </si>
  <si>
    <t>WOOD PLANCHE 500x800</t>
  </si>
  <si>
    <t>WOOD PLANCHE 400x800</t>
  </si>
  <si>
    <t>SMT PIED DE TRANSPORT - ABANDONNE</t>
  </si>
  <si>
    <t>WOOD PLANCHETTE PIEDS</t>
  </si>
  <si>
    <t>WOOD PLANCHETTE 1000</t>
  </si>
  <si>
    <t>WOOD PLANCHETTE 700</t>
  </si>
  <si>
    <t>WOOD PLANCHETTE 500</t>
  </si>
  <si>
    <t>WOOD PLANCHETTE 400</t>
  </si>
  <si>
    <t>SMT BANDEAU PLEIN 1000 RAL9003</t>
  </si>
  <si>
    <t>PIED</t>
  </si>
  <si>
    <t>SMT BANDEAU PLEIN 800 RAL9003</t>
  </si>
  <si>
    <t>SMT PLASTRON BAS STS630</t>
  </si>
  <si>
    <t>SMT BANDEAU VENTILE 1000 RAL9003</t>
  </si>
  <si>
    <t>SMT BANDEAU VENTILE 800 RAL9003</t>
  </si>
  <si>
    <t>SMT BANDEAU VENTILE 700 RAL9003</t>
  </si>
  <si>
    <t>SMT BANDEAU VENTILE 500 RAL9003</t>
  </si>
  <si>
    <t>SMT BANDEAU VENTILE 400 RAL9003</t>
  </si>
  <si>
    <t>SMT PLASTRON HAUT STS630</t>
  </si>
  <si>
    <t>SMT PLASTRON CENTRAL STS630</t>
  </si>
  <si>
    <t>SMT PIED H100</t>
  </si>
  <si>
    <t>WOOD SKATE 1000x800</t>
  </si>
  <si>
    <t>COP CALE INTERCO KTA AC</t>
  </si>
  <si>
    <t>COP INTERCO KTA LOAD</t>
  </si>
  <si>
    <t>SMT =S= INPUT ROOF 4</t>
  </si>
  <si>
    <t>SMT =S= INPUT ROOF 3</t>
  </si>
  <si>
    <t>SMT =S= INPUT ROOF 2</t>
  </si>
  <si>
    <t>SMT =S= INPUT ROOF 1</t>
  </si>
  <si>
    <t>PLS ISOLATION DC</t>
  </si>
  <si>
    <t>1/2 SIDE PANEL 1000x1900 GALAXY WHITE 9003 - ABANDONNE</t>
  </si>
  <si>
    <t>SIDE PANEL 1000x1900 GALAXY WHITE 9003</t>
  </si>
  <si>
    <t>400 BOTTOM FLOOR BOARD</t>
  </si>
  <si>
    <t>500 BOTTOM FLOOR BOARD</t>
  </si>
  <si>
    <t>COP RACCORD UTIL</t>
  </si>
  <si>
    <t>MERLION TRADE WORLDWIDE LTD. RUSSIA</t>
  </si>
  <si>
    <t>REPRISE DECOUPE PORTE BYPASS STD</t>
  </si>
  <si>
    <t>Inter NS800NA-4P-2OF-Prise Arr Hori</t>
  </si>
  <si>
    <t>ARAMCO</t>
  </si>
  <si>
    <t>Disj. MTZ2H1-800A-4P-Micro5.0X</t>
  </si>
  <si>
    <t>SMT CHEMINEE POUR BYPASS SSIB-MBB</t>
  </si>
  <si>
    <t>SMT PLAQUE INTER TOIT BYPASS-ONDULEUR</t>
  </si>
  <si>
    <t>SMT SUPPORT ISOLATION DC</t>
  </si>
  <si>
    <t>ENSEMBLE FALE PCA</t>
  </si>
  <si>
    <t>COP PER 3</t>
  </si>
  <si>
    <t>SMT SUPPORT BORNIER AUXILLIAIRE</t>
  </si>
  <si>
    <t>COP RACCORDEMENT MAINS INPUT</t>
  </si>
  <si>
    <t>COP RACCORDEMENT OUTPUT</t>
  </si>
  <si>
    <t>COP LIAISON L3_OUTPUT</t>
  </si>
  <si>
    <t>COP LIAISON L2_OUTPUT</t>
  </si>
  <si>
    <t>COP LIAISON L1_OUTPUT</t>
  </si>
  <si>
    <t>COP LIAISON N_OUTPUT</t>
  </si>
  <si>
    <t>ENSEMBLE_BYPASS STS 630A</t>
  </si>
  <si>
    <t>COP PLAGE PONTAGE BAT4</t>
  </si>
  <si>
    <t>COP PLAGE PONTAGE BAT3</t>
  </si>
  <si>
    <t>COP PLAGE PONTAGE BAT2</t>
  </si>
  <si>
    <t>COP PLAGE PONTAGE BAT1</t>
  </si>
  <si>
    <t>PLA PLAQUE DE PROTECTION CONTACT</t>
  </si>
  <si>
    <t>PDPMQ</t>
  </si>
  <si>
    <t>PLAN DE DECOUPE RAIL DIN</t>
  </si>
  <si>
    <t>SMT MONTANT 2 CHASSIS PDPM</t>
  </si>
  <si>
    <t>SMT MONTANT 1 CHASSIS PDPM</t>
  </si>
  <si>
    <t>ENS_CHASSIS NSX400 + FU POUR PDPMQ RC_BAS</t>
  </si>
  <si>
    <t>ENS_CHASSIS NSX400 + FU POUR PDPMQ RC_HAUT</t>
  </si>
  <si>
    <t>SMT TOIT ALU 400x600</t>
  </si>
  <si>
    <t>SCHNEIDER ELECTRIC GERMANY</t>
  </si>
  <si>
    <t>SMT TOIT ALU 800x600</t>
  </si>
  <si>
    <t>SMT SUPPORT IC60+BORNIER</t>
  </si>
  <si>
    <t>SPACIAL SF 800+400 H1800+R100</t>
  </si>
  <si>
    <t>NSX400H micro 2.3 4P 4d</t>
  </si>
  <si>
    <t>NSX400NA 4P + MX24DC</t>
  </si>
  <si>
    <t xml:space="preserve">NSX630H micro 2.3 4P 4d </t>
  </si>
  <si>
    <t>KIT CABLE DE PUISSANCE</t>
  </si>
  <si>
    <t>SMT SUPPORT MODULE ELEC</t>
  </si>
  <si>
    <t>ENSEMBLE MODULE ELEC</t>
  </si>
  <si>
    <t>SMT PLASTRON HAUT / BORNIER</t>
  </si>
  <si>
    <t>SMT PLASTRON INTER</t>
  </si>
  <si>
    <t>SMT PLASTRON INTER + VOYANT</t>
  </si>
  <si>
    <t>SMT PLASTRON GAINE 400</t>
  </si>
  <si>
    <t>SMT PLATINE SUPPORT ARRIERE</t>
  </si>
  <si>
    <t>COP CX INPUT</t>
  </si>
  <si>
    <t>SMT ENTRETOISE SUPPORT CS MODULE</t>
  </si>
  <si>
    <t>ENSEMBLE TRAVERSE SUP. CS MODULE</t>
  </si>
  <si>
    <t>PLA SUPPORT LINERGY</t>
  </si>
  <si>
    <t>SMT TRAVERSE SUPPORT CS MODULE</t>
  </si>
  <si>
    <t>ENSEMBLE CS MODULE</t>
  </si>
  <si>
    <t>ENSEMBLE SUPPORT DOE</t>
  </si>
  <si>
    <t>COP FLEX CX BYPASS</t>
  </si>
  <si>
    <t>SMT TRAVERSE SUPPORT DROE</t>
  </si>
  <si>
    <t>SMT SUPPORT DROE</t>
  </si>
  <si>
    <t>ENSEMBLE PRISE DROE</t>
  </si>
  <si>
    <t>STS_630_BYPASS_ASM</t>
  </si>
  <si>
    <t>STRUCTURE_ASM</t>
  </si>
  <si>
    <t>RC ASSEMBLE</t>
  </si>
  <si>
    <t>SMT PIECE ACCOUPLEMENT STRUCTURE BIRDY</t>
  </si>
  <si>
    <t>SMT PLAQUE ALU PASSE CABLES</t>
  </si>
  <si>
    <t>COP FLEX L3 32x4x1</t>
  </si>
  <si>
    <t>COP FLEX L2 32x4x1</t>
  </si>
  <si>
    <t>COP FLEX L1 32x4x1</t>
  </si>
  <si>
    <t>COP FLEX N 32x4x1</t>
  </si>
  <si>
    <t>SUPPORT FUSIBLES</t>
  </si>
  <si>
    <t>FUSES AND RESISTORS ASSEMBLY</t>
  </si>
  <si>
    <t>SMT PLATINE RC</t>
  </si>
  <si>
    <t>SMT SUPPORT PLATINES RC</t>
  </si>
  <si>
    <t>ensemble RC</t>
  </si>
  <si>
    <t>SMT SUPPORT SWITCHGEAR KIT</t>
  </si>
  <si>
    <t>Toit IP32 pour CBC 1000mm RAL9003</t>
  </si>
  <si>
    <t>SMT PLATINE BYPASS NSX</t>
  </si>
  <si>
    <t>SMT TRAVERSE SAREL L=800</t>
  </si>
  <si>
    <t>SMT PANNEAU LATERAL RAL9003</t>
  </si>
  <si>
    <t>KIT SKID POUR UPS ET GAINE</t>
  </si>
  <si>
    <t>KIT GAINE RACCORDEMENT HAUT</t>
  </si>
  <si>
    <t>SMT SUPPORT PANNEAU LATERAL BAS</t>
  </si>
  <si>
    <t>SMT SUPPORT PANNEAU LATERAL HAUT</t>
  </si>
  <si>
    <t>SMT BUTEE CENTRAL ROUE GVS</t>
  </si>
  <si>
    <t>BOTTOM SW NS1250NA 3P BYPASS GVX</t>
  </si>
  <si>
    <t>MIDDLE CB NS1250H 3P3D 2.0 BYPASS GVX</t>
  </si>
  <si>
    <t>HIGH CB NS1600H 3P3D 2.0 BYPASS GVX</t>
  </si>
  <si>
    <t>KIT FILERIE COFFRET BACK FEED 580A - QSMA91069</t>
  </si>
  <si>
    <t>ALL</t>
  </si>
  <si>
    <t>SMT JONCTION INTER CELLULE</t>
  </si>
  <si>
    <t>SMT SURTOIT IP RAL9003</t>
  </si>
  <si>
    <t>SMT SUPPORT BYPASS 3 SWITCH 3P</t>
  </si>
  <si>
    <t>SMT CADRE 2*NSX250 IP20</t>
  </si>
  <si>
    <t>ELCORE DISTRIBUTION AG RUSSIA</t>
  </si>
  <si>
    <t>HIGH CB NS1250N 4P4D 2.0E BYPASS GVX</t>
  </si>
  <si>
    <t>BOTTOM CB NS1250N 4P4D 2.0E BYPASS GVX</t>
  </si>
  <si>
    <t>CACHE NSYATPUND</t>
  </si>
  <si>
    <t>SMT SUPPORT 2*NSX250</t>
  </si>
  <si>
    <t>KIT FILERIE BYPASS 3 SWITCHES</t>
  </si>
  <si>
    <t>HIGH SWITCH NS1600BNA 3P BYPASS E3L</t>
  </si>
  <si>
    <t>MIDDLE SWITCH NS1600BNA 3P BYPASS E3L</t>
  </si>
  <si>
    <t>BOTTOM SWITCH NS1600BNA 3P BYPASS E3L</t>
  </si>
  <si>
    <t>RAIL TELEX LG 590mm</t>
  </si>
  <si>
    <t>SE BE0101</t>
  </si>
  <si>
    <t>Compact NSX250F - disjoncteur + déclencheur élect. micrologic 2.2 - 250A - 4P4d + 1OF + verrouillage</t>
  </si>
  <si>
    <t>SMT SUPPORT BYPASS 2SWITCH 3P</t>
  </si>
  <si>
    <t>SMT TOIT IP21 GVEAC7G</t>
  </si>
  <si>
    <t>SMT TRAVERSE SUPPORT BORNIER D185/55_FF</t>
  </si>
  <si>
    <t>SMT SUPPORT NSX400-NSX630</t>
  </si>
  <si>
    <t>COP BUSBAR 04516 LG 550mm</t>
  </si>
  <si>
    <t>SMT TOIT IP21 onduleur</t>
  </si>
  <si>
    <t>SMT support toit ar onduleur</t>
  </si>
  <si>
    <t>SMT support toit av onduleur</t>
  </si>
  <si>
    <t>TOIT IP21 GVEAC500 + BYPASS</t>
  </si>
  <si>
    <t>ARMOIRE SAREL SF H1600xL300xP800 RAL9003 FAF0002979 - F21080289OCE</t>
  </si>
  <si>
    <t>SMT support toit ar GVEAC500 RAL9003</t>
  </si>
  <si>
    <t>SMT support toit av GVEAC500 RAL9003</t>
  </si>
  <si>
    <t>SMT support toit ar BYPASS</t>
  </si>
  <si>
    <t>SMT support toit av BYPASS</t>
  </si>
  <si>
    <t>NS 1000L u2.0 HAUT</t>
  </si>
  <si>
    <t>NS 1000L u2.0 BAS</t>
  </si>
  <si>
    <t>NS1250NA 4P 2*OF UOB</t>
  </si>
  <si>
    <t>SMT PLATINE 3BBK KIT</t>
  </si>
  <si>
    <t>SPIE INDUSTRIE</t>
  </si>
  <si>
    <t>SMT BAGUETTE SUP INTER CELLULE</t>
  </si>
  <si>
    <t>SMT BAGUETTE AR INTER CELLULE</t>
  </si>
  <si>
    <t>BIGBEAR</t>
  </si>
  <si>
    <t>COP PER</t>
  </si>
  <si>
    <t>COP DC  01</t>
  </si>
  <si>
    <t>COP DC  02</t>
  </si>
  <si>
    <t>COP DC  03</t>
  </si>
  <si>
    <t>NS1000N 4PAD Micrologic 2.0E + 2*OF SSIB</t>
  </si>
  <si>
    <t>NS800N 4PAD Micrologic 5.0E MBB</t>
  </si>
  <si>
    <t>COP N  01</t>
  </si>
  <si>
    <t>COP N  02</t>
  </si>
  <si>
    <t>COP N  03</t>
  </si>
  <si>
    <t>COP MAINS1 09</t>
  </si>
  <si>
    <t>COP MAINS1 06</t>
  </si>
  <si>
    <t>COP MAINS1 07</t>
  </si>
  <si>
    <t>COP MAINS1 08</t>
  </si>
  <si>
    <t>COP LOAD 03</t>
  </si>
  <si>
    <t>COP LOAD 04</t>
  </si>
  <si>
    <t>COP LOAD 05</t>
  </si>
  <si>
    <t>SE BE0100</t>
  </si>
  <si>
    <t>COP MAINS2  01</t>
  </si>
  <si>
    <t>COP MAINS2  02</t>
  </si>
  <si>
    <t>COP MAINS2  03</t>
  </si>
  <si>
    <t>SMT SUPPORT BYPASS</t>
  </si>
  <si>
    <t>SMT PLASTRON BYPASS</t>
  </si>
  <si>
    <t>INTERXION MARSEILLE</t>
  </si>
  <si>
    <t>COP LOAD PER 1</t>
  </si>
  <si>
    <t>outlet_grille_nsycag130x110lm</t>
  </si>
  <si>
    <t>SE Belgium</t>
  </si>
  <si>
    <t>PILLON</t>
  </si>
  <si>
    <t>COP INTERCO VOLTADIS OUTPUT</t>
  </si>
  <si>
    <t>COP INTERCO VOLTADIS INPUT</t>
  </si>
  <si>
    <t>COP CALE INTERCO KXA AC3</t>
  </si>
  <si>
    <t>COP CALE INTERCO KXA AC2</t>
  </si>
  <si>
    <t>COP CALE INTERCO KXA AC1</t>
  </si>
  <si>
    <t>SMT COFFRET 800x800x300 DECOUPE + RAL9003</t>
  </si>
  <si>
    <t>sous ensenble câbles + cosse</t>
  </si>
  <si>
    <t>PLANTIER</t>
  </si>
  <si>
    <t>CABLES  PUISANCES BP &gt; GVL 4x240mm² SILICOUL</t>
  </si>
  <si>
    <t>SE SA</t>
  </si>
  <si>
    <t>SMT PROTECTION VOYANT</t>
  </si>
  <si>
    <t>SMT PLASTRON WITH R1 NSX250</t>
  </si>
  <si>
    <t>PLA PROTECTION FLEXIBAR DC</t>
  </si>
  <si>
    <t>SMT PLASTRON WITH R1 NSX400</t>
  </si>
  <si>
    <t>SMT SUPPORT VERSION NSX250</t>
  </si>
  <si>
    <t>SMT SUPPORT</t>
  </si>
  <si>
    <t>SMT VOLTADIS INPUT ROOF 2</t>
  </si>
  <si>
    <t>SMT VOLTADIS INPUT ROOF 1</t>
  </si>
  <si>
    <t>SMT VOLTADIS OUTPUT AND BATT ROOF 2</t>
  </si>
  <si>
    <t>SMT VOLTADIS OUTPUT AND BATT ROOF 1</t>
  </si>
  <si>
    <t>PLA protection plexi</t>
  </si>
  <si>
    <t>DECOUPE ET PERCAGE COP LIAISON LINERGY 1</t>
  </si>
  <si>
    <t>SCHNEIDER INTERNE</t>
  </si>
  <si>
    <t>DECOUPE ET PERCAGE COP LIAISON LINERGY PE</t>
  </si>
  <si>
    <t>COP LIAISON LINERGY PE</t>
  </si>
  <si>
    <t>SMT SUPPORT JDB LG750</t>
  </si>
  <si>
    <t>COP LIAISON LINERGY 1</t>
  </si>
  <si>
    <t>SMT 2_SUPPORT 04678 - L650MM</t>
  </si>
  <si>
    <t>SNEF GRENOBLE</t>
  </si>
  <si>
    <t>gvx</t>
  </si>
  <si>
    <t>MTZ2 HA 2500A 3P</t>
  </si>
  <si>
    <t>MTZ2 H2 3200A 3P Micro 5.0X</t>
  </si>
  <si>
    <t>MTZ2 H2 2500A 3P Micro 5.0X</t>
  </si>
  <si>
    <t>COP PE/PEN LINK</t>
  </si>
  <si>
    <t>COP 19_LIAISON PEN</t>
  </si>
  <si>
    <t>COP 18_LIAISON PEN</t>
  </si>
  <si>
    <t>COP 17_LIAISON PEN</t>
  </si>
  <si>
    <t>COP 16_LIAISON PEN</t>
  </si>
  <si>
    <t>COP 15_LIAISON PEN</t>
  </si>
  <si>
    <t>COP 1_LIAISON PEN 100X10</t>
  </si>
  <si>
    <t>COP 5_LIAISON TGAB 100X10</t>
  </si>
  <si>
    <t>COP 13_LIAISON LOAD 80X10</t>
  </si>
  <si>
    <t>COP 5_LIAISON TGAB 80X10</t>
  </si>
  <si>
    <t>SMT SUPPORT LIAISON TGAB</t>
  </si>
  <si>
    <t>SMT ROOF LIP GVEAC7</t>
  </si>
  <si>
    <t>COP 14_LIAISON LOAD 80X10</t>
  </si>
  <si>
    <t>COP 12_LIAISON LOAD 80X10</t>
  </si>
  <si>
    <t>COP 11_LIAISON LOAD 80X10</t>
  </si>
  <si>
    <t>COP 10_LIAISON LOAD 80X10</t>
  </si>
  <si>
    <t>COP 9_LIAISON LOAD 80X10</t>
  </si>
  <si>
    <t>COP 8_LIAISON LOAD 80X10</t>
  </si>
  <si>
    <t>COP DECOUPE BARRE CU 04161 15X5</t>
  </si>
  <si>
    <t>REGEN 50A</t>
  </si>
  <si>
    <t>LVS04161</t>
  </si>
  <si>
    <t>COP 7_LIAISON R2 80X10</t>
  </si>
  <si>
    <t>COP 6_LIAISON R2 80X10</t>
  </si>
  <si>
    <t>SMT SUPPORT LATERAL - L750MM</t>
  </si>
  <si>
    <t>SMT PLATEAU MTZ2 3P-4P</t>
  </si>
  <si>
    <t>COP BARRE PEN LIAISON TGAB</t>
  </si>
  <si>
    <t>JAGUAR NETWORK FR</t>
  </si>
  <si>
    <t>COP LIAISON 2_PE 80X10</t>
  </si>
  <si>
    <t>ZURICH</t>
  </si>
  <si>
    <t>COP LIAISON 1_PE 80X10</t>
  </si>
  <si>
    <t>PLA SUPPORT VOLANT JDB MAINS1</t>
  </si>
  <si>
    <t>COP CX MAINS 1_N-2</t>
  </si>
  <si>
    <t>COP 4_LIAISON R1 80X10</t>
  </si>
  <si>
    <t>COP 3_LIAISON R1 80X10</t>
  </si>
  <si>
    <t>COP 2_LIAISON R1 80X10</t>
  </si>
  <si>
    <t>COP 1_LIAISON PEN 80X10</t>
  </si>
  <si>
    <t>SMT TOIT L700 2xTGAB</t>
  </si>
  <si>
    <t>DECOUPE BARRE CU 04528 L800MM</t>
  </si>
  <si>
    <t>COP PLAQUE JONCTION NS BYPASS</t>
  </si>
  <si>
    <t>ROOF FULL 6MM ALU</t>
  </si>
  <si>
    <t>MTN BN ALGERIA</t>
  </si>
  <si>
    <t>MASCELLINO</t>
  </si>
  <si>
    <t>ALU</t>
  </si>
  <si>
    <t>SMT PLASTRON BBK_4</t>
  </si>
  <si>
    <t>NSPA SIGONELLA</t>
  </si>
  <si>
    <t>NETHERLANDS</t>
  </si>
  <si>
    <t>SMT TOIT KTA</t>
  </si>
  <si>
    <t>CACHE ARMOIRE</t>
  </si>
  <si>
    <t>ROOF LIP</t>
  </si>
  <si>
    <t>SMT PROTECTION BAS IP20</t>
  </si>
  <si>
    <t>SMT JOUE DROITE LATERAL PLASTRON</t>
  </si>
  <si>
    <t>SMT PLASTRON BBK_3</t>
  </si>
  <si>
    <t>SMT PLASTRON BBK_2</t>
  </si>
  <si>
    <t>SMT FIXATION CABLES</t>
  </si>
  <si>
    <t>SMT JOUE GAUCHE LATERALE PLASTRON</t>
  </si>
  <si>
    <t>NS800H 4P u2.0E</t>
  </si>
  <si>
    <t>SMT PLASTRON BBK_1</t>
  </si>
  <si>
    <t>SMT TOIT PE ALU 6MM 1000x800</t>
  </si>
  <si>
    <t>SMT REHAUSSE 70MM VENTILE 3</t>
  </si>
  <si>
    <t>FIL_VERT_JAUNE_6mm2 L135</t>
  </si>
  <si>
    <t>SMT PROTECTION IP</t>
  </si>
  <si>
    <t>PLA CACHE DE CONNEXION AVAL</t>
  </si>
  <si>
    <t>SMT SUPPORT CARTE</t>
  </si>
  <si>
    <t>SMT PLATINE BYPASS 160kVA GVM</t>
  </si>
  <si>
    <t>SMT TRAVERSE HAUT SUPPORT PLATINE L930</t>
  </si>
  <si>
    <t>SMT SUPPORT FU DC</t>
  </si>
  <si>
    <t>SMT TRAVERSE BAS SUPPORT PLATINE L930</t>
  </si>
  <si>
    <t>FIL_VERT_JAUNE_6mm2 L450</t>
  </si>
  <si>
    <t>WIR KIT CABLES PE</t>
  </si>
  <si>
    <t>ST MICRO Italie</t>
  </si>
  <si>
    <t>SMT SUPPORT VOYANT 1</t>
  </si>
  <si>
    <t>SMT SUPPORT PLATINE Q2 BAS</t>
  </si>
  <si>
    <t>SMT PLATINE Q1 630</t>
  </si>
  <si>
    <t>LIAISON NSX630 LINERGY L3</t>
  </si>
  <si>
    <t>PLAQUE DE BRIDAGE CUIVRE</t>
  </si>
  <si>
    <t>SMT PLATINE CARTE ELECTRONIQUE</t>
  </si>
  <si>
    <t>PLA ELECTRICAL CONTACT PROTECTION</t>
  </si>
  <si>
    <t>PLAQUE DE PROTECTION</t>
  </si>
  <si>
    <t>NS100NA</t>
  </si>
  <si>
    <t>MTZ2 INTER 4P 2000A HA</t>
  </si>
  <si>
    <t>COP CX MTZ2 2000A</t>
  </si>
  <si>
    <t>COP PE 1</t>
  </si>
  <si>
    <t>COP PE 2</t>
  </si>
  <si>
    <t>COP PE 3</t>
  </si>
  <si>
    <t>COP PE 4</t>
  </si>
  <si>
    <t>PLA BRIDE GPO</t>
  </si>
  <si>
    <t>COP PE 5</t>
  </si>
  <si>
    <t>EQUERRE PLA BRIDE GPO</t>
  </si>
  <si>
    <t>PLAN DE DECOUPE RAIL DIN REGEN</t>
  </si>
  <si>
    <t xml:space="preserve">PLAQUE DE FOND REGEN BOX 125A </t>
  </si>
  <si>
    <t>SMT PLATINE CONTACTEUR LC1F1400</t>
  </si>
  <si>
    <t>KIT FILERIE REGEN BOX 50A CHARGE INTERNE LIFT</t>
  </si>
  <si>
    <t>SMT EQUERRE SUPPORT PROTECTION</t>
  </si>
  <si>
    <t>SMT SUPPORT NEUTRE</t>
  </si>
  <si>
    <t>CUIVRE RACCORDEMENT</t>
  </si>
  <si>
    <t>TOIT 1 MAIN</t>
  </si>
  <si>
    <t>TOIT 2 MAIN</t>
  </si>
  <si>
    <t>TOIT 1 LOAD BATT</t>
  </si>
  <si>
    <t>TOIT 2 LOAD BATT</t>
  </si>
  <si>
    <t>SMT TRAVERSE SUPPORT OMEGA DJ</t>
  </si>
  <si>
    <t>BF 580A</t>
  </si>
  <si>
    <t>COP RACC_L3 - LGYE 2000A</t>
  </si>
  <si>
    <t>COP RACC_L2 - LGYE 2000A</t>
  </si>
  <si>
    <t>COP RACC_L1 - LGYE 2000A</t>
  </si>
  <si>
    <t>COP RACC_N - LGYE 2000A</t>
  </si>
  <si>
    <t>COP CX MTZ2 - LGYE 2000A</t>
  </si>
  <si>
    <t>PLA BRIDE CX 2*UOB</t>
  </si>
  <si>
    <t>SMT DECOUPE LINERGY 04565 (2000A) 750MM</t>
  </si>
  <si>
    <t>RAIL DIN NSYSDR200B lg 180</t>
  </si>
  <si>
    <t>GOULOTTE AK2GD3750 + COUVERCLE AK2CD37 LG 700</t>
  </si>
  <si>
    <t>GOULOTTE AK2GD3750 + COUVERCLE AK2CD37 LG 670</t>
  </si>
  <si>
    <t>GOULOTTE AK2GD3750 + COUVERCLE AK2CD37 LG 635</t>
  </si>
  <si>
    <t>GOULOTTE AK2GD3750 + COUVERCLE AK2CD37 LG 470</t>
  </si>
  <si>
    <t>GOULOTTE AK2GD3750 + COUVERCLE AK2CD37 LG 355</t>
  </si>
  <si>
    <t>SMT COFFRET 800x800x300 DECOUPE</t>
  </si>
  <si>
    <t>MTZ2 2000A H2 4P u5,0 + Prises Vertical</t>
  </si>
  <si>
    <t>GVL-E3L</t>
  </si>
  <si>
    <t>NS1000NA 4P + Prises + OF</t>
  </si>
  <si>
    <t>NS1250 4P u2,0 + Prises + OF</t>
  </si>
  <si>
    <t>COP INTERCO LEGRAND 2</t>
  </si>
  <si>
    <t>COP INTERCO LEGRAND 1</t>
  </si>
  <si>
    <t>SUPPORT JEU DE BARRES</t>
  </si>
  <si>
    <t>SMT SUPPORT ISOLATION INPUT 2</t>
  </si>
  <si>
    <t>SMT SUPPORT ISOLATION INPUT 1</t>
  </si>
  <si>
    <t>EQUERRE SUPPORT CUIVRE</t>
  </si>
  <si>
    <t>TRAVERSE SUPPORT GP03</t>
  </si>
  <si>
    <t>PLA BRIDE CX</t>
  </si>
  <si>
    <t>SMT PLASTRON IP20 BF 580A</t>
  </si>
  <si>
    <t>SMT SUPPORT PLASTRON IP20 BF 580A</t>
  </si>
  <si>
    <t>SMT SUPPORT DJ BF 580A</t>
  </si>
  <si>
    <t>SMT PLATINE DE FOND BF 580A</t>
  </si>
  <si>
    <t>SMT EQUERRE SUPPORT GP03</t>
  </si>
  <si>
    <t>COP BARRE DE NEUTRE</t>
  </si>
  <si>
    <t>SMT SUPPORT DISJ AUX</t>
  </si>
  <si>
    <t>SMT PLATINE CONTACTEUR LC1F1250</t>
  </si>
  <si>
    <t>SMT PLASTRON MILIEU</t>
  </si>
  <si>
    <t>COP RACCORDEMENT 1</t>
  </si>
  <si>
    <t>COP RACCORDEMENT 2</t>
  </si>
  <si>
    <t>COP RACCORDEMENT 3</t>
  </si>
  <si>
    <t>SMT CACHE ARMOIRE</t>
  </si>
  <si>
    <t>OMEGA 80</t>
  </si>
  <si>
    <t>COP LIAISON LINERGY 4</t>
  </si>
  <si>
    <t>PLAQUE D'OBTURATION KIT SKID</t>
  </si>
  <si>
    <t>SMT ASSEMBLAGE PANNEAU INTEL RAL9003</t>
  </si>
  <si>
    <t>COP SUPPORT</t>
  </si>
  <si>
    <t>COP RACCORDEMENT</t>
  </si>
  <si>
    <t>SMT SUPPORT JDB LOAD 3</t>
  </si>
  <si>
    <t>COP LIAISON LINERGY 8</t>
  </si>
  <si>
    <t>COP LIAISON LINERGY 7</t>
  </si>
  <si>
    <t>COP LIAISON LINERGY 6</t>
  </si>
  <si>
    <t>COP LIAISON LINERGY 5</t>
  </si>
  <si>
    <t>Prestation peinture coffret SAREL STD NSYS3D10630P en RAL9003</t>
  </si>
  <si>
    <t>SYPXSGQ-QSMA80809-02</t>
  </si>
  <si>
    <t>COFFRET SYNCHRO NEW RAL9003 DEVIS SAREL W21050079TGF/A0</t>
  </si>
  <si>
    <t>SMT PLATINE AUX</t>
  </si>
  <si>
    <t>SMT EQUERRE SUPPORT</t>
  </si>
  <si>
    <t>PLA SUPPORT VOLANT JDB UTIL</t>
  </si>
  <si>
    <t>COP LIAISON LINERGY 3</t>
  </si>
  <si>
    <t>COP LIAISON LINERGY 2</t>
  </si>
  <si>
    <t>COP CALE 80X95X10 KTA3200</t>
  </si>
  <si>
    <t>joue arriere</t>
  </si>
  <si>
    <t>joue droite</t>
  </si>
  <si>
    <t>Joue gauche</t>
  </si>
  <si>
    <t>SMT TOIT ALU PASSE CABLE BATTERIE</t>
  </si>
  <si>
    <t>SMT PLASTRON REHUASSE 7</t>
  </si>
  <si>
    <t>SMT PLASTRON REHUASSE 6</t>
  </si>
  <si>
    <t>SMT PLASTRON REHUASSE 5</t>
  </si>
  <si>
    <t>SMT PLASTRON REHUASSE 4</t>
  </si>
  <si>
    <t>COP CX UTIL_L3-2</t>
  </si>
  <si>
    <t>COP CX UTIL_L3-1</t>
  </si>
  <si>
    <t>COP CX UTIL_L2-2</t>
  </si>
  <si>
    <t>COP CX UTIL_L2-1</t>
  </si>
  <si>
    <t>COP CX UTIL_L1-2</t>
  </si>
  <si>
    <t>COP CX UTIL_L1-1</t>
  </si>
  <si>
    <t>COP PLAGE TGAB KTA2500 UTIL</t>
  </si>
  <si>
    <t>COP CX PEN 3TGAB</t>
  </si>
  <si>
    <t>COP CX MAINS1_N-3</t>
  </si>
  <si>
    <t>entretoise support toit ar</t>
  </si>
  <si>
    <t>entretoise support toit avt</t>
  </si>
  <si>
    <t>COP RACC_1 NS1250</t>
  </si>
  <si>
    <t>COP RACC_2 NS1250</t>
  </si>
  <si>
    <t>COP RACC_3 NS1250</t>
  </si>
  <si>
    <t>COP RACC_4 NS1250</t>
  </si>
  <si>
    <t>Toit IP32 pour CBC 700mm</t>
  </si>
  <si>
    <t>Armoire CBC 700mm avec toit IP32</t>
  </si>
  <si>
    <t>traverse renfort toit IP31</t>
  </si>
  <si>
    <t>SMT PLATEAU MTZ</t>
  </si>
  <si>
    <t>SMT TOIT IO1500 3xFEEDER</t>
  </si>
  <si>
    <t>PLA PLAQUE ISOLANTE TGAB KTA2500</t>
  </si>
  <si>
    <t>COP PLAGE TGAB KTA2500 MAINS2</t>
  </si>
  <si>
    <t>COP CX MAINS2_L3-2</t>
  </si>
  <si>
    <t>COP CX MAINS2_L3-1</t>
  </si>
  <si>
    <t>COP CX MAINS2_L2-2</t>
  </si>
  <si>
    <t>COP CX MAINS2_L2-1</t>
  </si>
  <si>
    <t>COP CX MAINS2_L1-2</t>
  </si>
  <si>
    <t>COP CX MAINS2_L1-1</t>
  </si>
  <si>
    <t>COP PLAGE NEUTRE</t>
  </si>
  <si>
    <t>toit IP31 L1400mm</t>
  </si>
  <si>
    <t>GVM L1400mm</t>
  </si>
  <si>
    <t>COP</t>
  </si>
  <si>
    <t>COP MAINS_L3-2</t>
  </si>
  <si>
    <t>COP CX MAINS_L3-1</t>
  </si>
  <si>
    <t>COP CX MAINS_L2-2</t>
  </si>
  <si>
    <t>COP CX MAINS_L2-1</t>
  </si>
  <si>
    <t>COP CX MAINS_L1-2</t>
  </si>
  <si>
    <t>COP CX MAINS 1_L1-1</t>
  </si>
  <si>
    <t>COP CX MAINS 1_N-1</t>
  </si>
  <si>
    <t>COP PLAGE TGAB KTA3200</t>
  </si>
  <si>
    <t>SMT REHAUSSE IO 1500kVA 200MM 3xKTA RAL9003</t>
  </si>
  <si>
    <t>COP L3 MAINS 2</t>
  </si>
  <si>
    <t>COP L2 MAINS 2</t>
  </si>
  <si>
    <t>COP L1 MAINS 2</t>
  </si>
  <si>
    <t>CALE</t>
  </si>
  <si>
    <t>COP LIAISON LLINERGY VERS TETE 6</t>
  </si>
  <si>
    <t>PROTECTION CUIVRE</t>
  </si>
  <si>
    <t>COP LIAISON LLINERGY VERS TETE 4</t>
  </si>
  <si>
    <t>COP CALE 100x100x1</t>
  </si>
  <si>
    <t>COP LIAISON LLINERGY VERS TETE 5</t>
  </si>
  <si>
    <t>COP MAINS1 4</t>
  </si>
  <si>
    <t>COP MAINS1 5</t>
  </si>
  <si>
    <t>COP LIAISON LLINERGY VERS TETE 3</t>
  </si>
  <si>
    <t>COP LIAISON LLINERGY VERS TETE 1</t>
  </si>
  <si>
    <t>COP LIAISON LLINERGY VERS TETE 2</t>
  </si>
  <si>
    <t>DECOUPE LINERGY 04566 L=465</t>
  </si>
  <si>
    <t>TOIT IO1000 POUR TETE BESHIELDING AVEC RACC BATT CABLES</t>
  </si>
  <si>
    <t>PROTECTION</t>
  </si>
  <si>
    <t>BBB GVM 160-250kVA LITHIUM ION</t>
  </si>
  <si>
    <t>SMT SUPPORT CABLES</t>
  </si>
  <si>
    <t>MAINTIEN PLATINE</t>
  </si>
  <si>
    <t>OBTURATEUR PLASTRON</t>
  </si>
  <si>
    <t>SMT PLATINE 8xCB 250 3/4P</t>
  </si>
  <si>
    <t>SMT SUPPORT HAUT/BAS PLATINE 8xCB</t>
  </si>
  <si>
    <t>DECOUPE 34409384 LINERGY LG 550MM LVS04566</t>
  </si>
  <si>
    <t>DECOUPE 34409383 LINERGY LG 885MM LVS04566</t>
  </si>
  <si>
    <t>DECOUPE 34409382 LINERGY LG 1150MM LVS04566</t>
  </si>
  <si>
    <t>SMT CALE DE TOIT FRONTALE</t>
  </si>
  <si>
    <t>Toit armoire 3AB006 standard RAL 7012</t>
  </si>
  <si>
    <t>SMT SUPPORT CABLES ARRIERE 700</t>
  </si>
  <si>
    <t>COP BARRE DE TERRE 850</t>
  </si>
  <si>
    <t>DECOUPE 04174 732mm</t>
  </si>
  <si>
    <t>SMT PLASTRON</t>
  </si>
  <si>
    <t>SMT CAPOT 2 CB NSX250DC</t>
  </si>
  <si>
    <t>COP LIAISON BATT C2</t>
  </si>
  <si>
    <t>COP LIAISON BATT C1</t>
  </si>
  <si>
    <t>COP LIAISON BATT - FLEXI BAR ERICO 24x4</t>
  </si>
  <si>
    <t>COP LIAISON BATT + FLEXI BAR ERICO 24x4</t>
  </si>
  <si>
    <t>Prestation reprise vague STS réf 876-5102790800AB</t>
  </si>
  <si>
    <t>G7K</t>
  </si>
  <si>
    <t>SMT DECOUPE LINERGY 04567 1070MM</t>
  </si>
  <si>
    <t>SOUTH AFRICA</t>
  </si>
  <si>
    <t>SMT SUPPORT COP BARRE PE FIX 600MM</t>
  </si>
  <si>
    <t>PROTECTION IP20 LIMANDE</t>
  </si>
  <si>
    <t>EQUERRE PROTECTION IP20</t>
  </si>
  <si>
    <t>SMT PLASTRON RACCORD HAUT</t>
  </si>
  <si>
    <t>SMT PLASTRON NS1250</t>
  </si>
  <si>
    <t>COP RACCORD_2 UOB</t>
  </si>
  <si>
    <t>COP RACCORD_1 UOB</t>
  </si>
  <si>
    <t>SMT PLATINE AUXILLIAIRE</t>
  </si>
  <si>
    <t>PLA PROTECTION RACCORD LOAD</t>
  </si>
  <si>
    <t>COP LIAISON PEN / PE</t>
  </si>
  <si>
    <t>COP CALE MTZ2</t>
  </si>
  <si>
    <t>COP BARRE PE SOUS TOIT</t>
  </si>
  <si>
    <t>COP BARRE PE SOUS TOIT 1</t>
  </si>
  <si>
    <t>SMT PLAQUE COMPENSATION SOUS TOIT</t>
  </si>
  <si>
    <t>COP CALE LGYE 3200A</t>
  </si>
  <si>
    <t>COP CX MTZ2 - LGYE 3200A</t>
  </si>
  <si>
    <t>PLA PLAQUE ISOLANTE 3</t>
  </si>
  <si>
    <t>PLA PLAQUE ISOLANTE 2</t>
  </si>
  <si>
    <t>PLA PLAQUE ISOLANTE 1</t>
  </si>
  <si>
    <t>COP PLAGE PONTAGE BATT 2</t>
  </si>
  <si>
    <t>COP LOAD PER 2</t>
  </si>
  <si>
    <t>PLS ISOLATION PER</t>
  </si>
  <si>
    <t>COP EQUERRE PE</t>
  </si>
  <si>
    <t>COP INTERCO KTA AC 2</t>
  </si>
  <si>
    <t>Légende visserie client STS TERRACO QSMA64093</t>
  </si>
  <si>
    <t>WIR INTERCONNEXION IO TETE GAINE A BARRE 750kVA</t>
  </si>
  <si>
    <t>SPA ITALY</t>
  </si>
  <si>
    <t>SMT MOYEN LEVAGE LEGRAND FEEDER</t>
  </si>
  <si>
    <t>SMT LEGRAND OUTPUT AND BATT ROOF 3</t>
  </si>
  <si>
    <t>COP PLAGE PONTAGE BATT 1</t>
  </si>
  <si>
    <t>COFFRET SYNCHRO NEW RAL9003 DEVIS SAREL W21030525TGF/A0</t>
  </si>
  <si>
    <t>DEVIS</t>
  </si>
  <si>
    <t>PLA CALE CX LOAD</t>
  </si>
  <si>
    <t>COP RACCORD LOAD</t>
  </si>
  <si>
    <t>KIT FILERIE SYNCHRO BOX NEW</t>
  </si>
  <si>
    <t xml:space="preserve">DATA4 </t>
  </si>
  <si>
    <t>MASTREPPACT INTERRUPTEUR MTZ2 2500A 4P HA 145KA</t>
  </si>
  <si>
    <t>SMT LEGRAND OUTPUT AND BATT ROOF 2</t>
  </si>
  <si>
    <t>SMT LEGRAND OUTPUT AND BATT ROOF 1</t>
  </si>
  <si>
    <t>SMT LEGRAND INPUT ROOF 2</t>
  </si>
  <si>
    <t>SMT LEGRAND INPUT ROOF 1</t>
  </si>
  <si>
    <t>SMT PLAQUE PASSE CABLE</t>
  </si>
  <si>
    <t>SMT SUPPORT PLASTRON 225mm</t>
  </si>
  <si>
    <t>COP LIAISON BATT C2</t>
  </si>
  <si>
    <t>COP LIAISON BATT C1</t>
  </si>
  <si>
    <t>COP LIAISON BATT -</t>
  </si>
  <si>
    <t>COP LIAISON BATT +</t>
  </si>
  <si>
    <t>SMT COFFRET 1000*800*250mm DECOUPE</t>
  </si>
  <si>
    <t>SMT PLASTRON 9</t>
  </si>
  <si>
    <t>SMT SUPPORT NSX630</t>
  </si>
  <si>
    <t>COP PLAGE ARRIERE MTZ &gt; 2500A 2</t>
  </si>
  <si>
    <t>COP PLAGE ARRIERE MTZ &gt; 2500A 1</t>
  </si>
  <si>
    <t>COP LIAISON LINERGY 3650A 8</t>
  </si>
  <si>
    <t>COP LIAISON LINERGY 3650A 7</t>
  </si>
  <si>
    <t>COP LIAISON LINERGY 3650A 6</t>
  </si>
  <si>
    <t>COP LIAISON LINERGY 3650A 5</t>
  </si>
  <si>
    <t>COP LIAISON LINERGY 3650A 4</t>
  </si>
  <si>
    <t>COP LIAISON LINERGY 3650A 3</t>
  </si>
  <si>
    <t>COP LIAISON LINERGY 3650A 2</t>
  </si>
  <si>
    <t>COP LIAISON LINERGY 3650A 1</t>
  </si>
  <si>
    <t>SMT PLATEAU MTZ &gt; 2500A</t>
  </si>
  <si>
    <t>MasterPact MTZ2 H2 2000A 4P MicroLogic 2.0</t>
  </si>
  <si>
    <t>BULGARIE BP 1500</t>
  </si>
  <si>
    <t>CANEVAS .xml</t>
  </si>
  <si>
    <t>MasterPact MTZ2 H2 1600A 4P MicroLogic 2.0</t>
  </si>
  <si>
    <t>SMT BRIDE REHAUSSE 2</t>
  </si>
  <si>
    <t>DATA4 DC14</t>
  </si>
  <si>
    <t>SMT BRIDE REHAUSSE 1</t>
  </si>
  <si>
    <t>COP PLAGE ARRIERE MTZ 3200A</t>
  </si>
  <si>
    <t>COP RACC L3 - LGYE 3200A</t>
  </si>
  <si>
    <t>COP RACC L2 - LGYE 3200A</t>
  </si>
  <si>
    <t>COP RACC L1 - LGYE 3200A</t>
  </si>
  <si>
    <t>COP RACC N - LGYE 3200A</t>
  </si>
  <si>
    <t>COP RACC-2 NS1250</t>
  </si>
  <si>
    <t>COP RACC-1 NS1250</t>
  </si>
  <si>
    <t>COP CALE 80x80x10</t>
  </si>
  <si>
    <t>SMT SUPPORT LINERGY BAS 3200A</t>
  </si>
  <si>
    <t>SMT TRAVERSE 750MM FIX_CABLE</t>
  </si>
  <si>
    <t>SWITCH MTZ2 - 3200A 4P</t>
  </si>
  <si>
    <t>CS 250A ASSEMBLE POUR REGEN BOX</t>
  </si>
  <si>
    <t>REGEN BOX 250A</t>
  </si>
  <si>
    <t>SMT TOIT LOAD</t>
  </si>
  <si>
    <t>SMT TOIT MAINS</t>
  </si>
  <si>
    <t>SMT PLASTRON REHUASSE 3</t>
  </si>
  <si>
    <t>SMT PLASTRON REHUASSE 2</t>
  </si>
  <si>
    <t>SMT PLASTRON REHUASSE 1</t>
  </si>
  <si>
    <t>SMT LOCK CAME LEFT DOOR</t>
  </si>
  <si>
    <t>SMT SUPPORT JDB LOAD</t>
  </si>
  <si>
    <t>REGEN BOX 250A NEW</t>
  </si>
  <si>
    <t>SMT LEVRE OUTPUT AND BATT ROOF</t>
  </si>
  <si>
    <t>MasterPact MTZ2 - interrupteur - NA - 1600A - 4P - fixe</t>
  </si>
  <si>
    <t>MERCK SERONO SWISSCOM</t>
  </si>
  <si>
    <t>ComPact NS1250NA - interrupteur sectionneur BM - 4P - 1250A - fixe - manu</t>
  </si>
  <si>
    <t>SMT OUTPUT AND BATT ROOF 2</t>
  </si>
  <si>
    <t>SMT OUTPUT AND BATT ROOF 1</t>
  </si>
  <si>
    <t>COP U BATT</t>
  </si>
  <si>
    <t>COP PLAGE RACCORDEMENT CABLES VERTICAL</t>
  </si>
  <si>
    <t>COP PLAGE RACCORDEMENT CABLES HORIZONTAL</t>
  </si>
  <si>
    <t>COP PE - PEN JUMPER</t>
  </si>
  <si>
    <t>COP LIAISON TETE PEN - N</t>
  </si>
  <si>
    <t>LIAISON VERTICAL PE</t>
  </si>
  <si>
    <t>COP LIAISON L1-1 MAINS</t>
  </si>
  <si>
    <t>COP LIAISON L1-2 MAINS</t>
  </si>
  <si>
    <t>COP LIAISON PEN MAINS</t>
  </si>
  <si>
    <t>COP LIAISON L1-L2 LOAD</t>
  </si>
  <si>
    <t>COP LIAISON L1-L2-L3 MAINS</t>
  </si>
  <si>
    <t>COP PEN-4 MAINS</t>
  </si>
  <si>
    <t>COP PEN-3 MAINS</t>
  </si>
  <si>
    <t>COP PEN-2 MAINS</t>
  </si>
  <si>
    <t>COP PEN-1 MAINS</t>
  </si>
  <si>
    <t>COP L3-2 MAINS</t>
  </si>
  <si>
    <t>COP L3-1 MAINS</t>
  </si>
  <si>
    <t>COP L2-2 MAINS</t>
  </si>
  <si>
    <t>COP L2-1 MAINS</t>
  </si>
  <si>
    <t>COP L1  MAINS</t>
  </si>
  <si>
    <t>SMT REHAUSSE IO 1500kVA 200MM 2xKTA3200ER41 RAL9003</t>
  </si>
  <si>
    <t>LEGRAND-IO OUTPUT 2000A XCP-HP5C UB 2000A AL</t>
  </si>
  <si>
    <t>LEGRAND-IO BATTERY 2000A XCP-HP4C UB 2000A AL PA</t>
  </si>
  <si>
    <t>LEGRAND-IO OUTPUT 2000A XCP-HP4C UB 2000A AL</t>
  </si>
  <si>
    <t>LEGRAND-IO BATTERY 2500A XCP-HP4C UB 2500A AL PA</t>
  </si>
  <si>
    <t>SMT PLAQUE PRESSE ETOUPE 570X800</t>
  </si>
  <si>
    <t>SMT PLAQUE PRESSE ETOUPE 570X400</t>
  </si>
  <si>
    <t>SMT PLAQUE FIXATION TGB EAE-KXA17</t>
  </si>
  <si>
    <t>SMT REHAUSSE 200MM AVEC TETE SIMPLE EAE-KXA17 RAL9003</t>
  </si>
  <si>
    <t>SMT DECOUPE LINERGY 04566 850MM</t>
  </si>
  <si>
    <t>SMT PLASTRON RACCORDEMENT</t>
  </si>
  <si>
    <t>SMT PLASTRON 2xNS1xxx</t>
  </si>
  <si>
    <t>SMT RENFORT STRUCTURE</t>
  </si>
  <si>
    <t>SMT EQUERRE SUPPORT GP03 BAS</t>
  </si>
  <si>
    <t>PLAN DE DE DECOUPE RAIL DIN REGEN</t>
  </si>
  <si>
    <t xml:space="preserve">PLAQUE DE FOND REGEN BOX 50A </t>
  </si>
  <si>
    <t>PLAQUE  SEGREGATION  MORISSON</t>
  </si>
  <si>
    <t>COP RACCORDEMENT MAINS2</t>
  </si>
  <si>
    <t>COP PLAGE ARRIERE MTZ</t>
  </si>
  <si>
    <t>COP LIAISON ENTRE MTZ</t>
  </si>
  <si>
    <t>COP NSX400 8</t>
  </si>
  <si>
    <t>PMM</t>
  </si>
  <si>
    <t>COP NSX400 7</t>
  </si>
  <si>
    <t>COP NSX400 6</t>
  </si>
  <si>
    <t>COP NSX400 5</t>
  </si>
  <si>
    <t>SMT SUPPORT NSX250</t>
  </si>
  <si>
    <t>AIR LIQUIDE</t>
  </si>
  <si>
    <t>SMT SUPPORT DISPLAY</t>
  </si>
  <si>
    <t>COP 30x30</t>
  </si>
  <si>
    <t>SMT EQUERRE CHASSIS TFO-ORTEA</t>
  </si>
  <si>
    <t>SMT TRAVERSE CHASSIS TFO-ORTEA</t>
  </si>
  <si>
    <t>SMT OBTURATEUR INS160 90MM</t>
  </si>
  <si>
    <t>GLAXOSMITH</t>
  </si>
  <si>
    <t xml:space="preserve">NSX100F 3P + MICO5,2E </t>
  </si>
  <si>
    <t>NSX100F 3P + MICO5,2E + CADENAS</t>
  </si>
  <si>
    <t>NSX100F 4P + MICO5,2E + CADENAS</t>
  </si>
  <si>
    <t>SMT SUPPORT 1U MOUNT BRACKET AP7175B</t>
  </si>
  <si>
    <t>SMT CALE DE TOIT LATERALE</t>
  </si>
  <si>
    <t>SMT SUPPORT THERMO</t>
  </si>
  <si>
    <t>SMT FLASQUE TFO</t>
  </si>
  <si>
    <t>COP JDB</t>
  </si>
  <si>
    <t>DECOUPE BARRE DE TERRE 574MM LVS04163</t>
  </si>
  <si>
    <t>SMT TRAVERSE 650MM FIX_CABLE</t>
  </si>
  <si>
    <t>SMT TRAVERSE 650MM OMEGA</t>
  </si>
  <si>
    <t>SMT SUPPORT IM400</t>
  </si>
  <si>
    <t>CABLE REINFORCEMENT HALO SMALL SIZE</t>
  </si>
  <si>
    <t>COP NSX250 4</t>
  </si>
  <si>
    <t>COP NSX250 3</t>
  </si>
  <si>
    <t>COP NSX250 2</t>
  </si>
  <si>
    <t>COP NSX250 1</t>
  </si>
  <si>
    <t>COP JDB BAS</t>
  </si>
  <si>
    <t>COP LIAISON ENTRE JDB</t>
  </si>
  <si>
    <t>COP NSX400 4</t>
  </si>
  <si>
    <t>COP NSX400 3</t>
  </si>
  <si>
    <t>COP NSX400 2</t>
  </si>
  <si>
    <t>COP NSX400 1</t>
  </si>
  <si>
    <t>COP NSX630 4</t>
  </si>
  <si>
    <t>COP NSX630 3</t>
  </si>
  <si>
    <t>COP NSX630 2</t>
  </si>
  <si>
    <t>COP NSX630 1</t>
  </si>
  <si>
    <t>PLA BRIDAGE CUIVRE 2 - GP03</t>
  </si>
  <si>
    <t>PLA BRIDAGE CUIVRE 1 - GP03</t>
  </si>
  <si>
    <t>SMT PLASTRON BOITE A CLE</t>
  </si>
  <si>
    <t>G5K</t>
  </si>
  <si>
    <t>SMT DECOUPE PLASTRON</t>
  </si>
  <si>
    <t>SMT SUPPORT BOITE A CLE</t>
  </si>
  <si>
    <t>COMPACT NS1250NA 4P PRISE ARR + ROT + KEY</t>
  </si>
  <si>
    <t>KIT FILERIE BBC QATE67547</t>
  </si>
  <si>
    <t>SMT PLAQUE PE</t>
  </si>
  <si>
    <t>SMT PLATEAU KTA1600 POUR PLAQUE PRESSE ETOUPE</t>
  </si>
  <si>
    <t>COP PE KTA1600 LARGEUR REDUITE</t>
  </si>
  <si>
    <t>CABLE REINFORCEMENT HALO</t>
  </si>
  <si>
    <t>WIR INTERCONNEXION IO TETE GAINE A BARRE 1000kVA</t>
  </si>
  <si>
    <t>COP LIAISON PE 4</t>
  </si>
  <si>
    <t>COP LIAISON PE 3</t>
  </si>
  <si>
    <t>COP LIAISON PE 2</t>
  </si>
  <si>
    <t>COP LIAISON PE 1</t>
  </si>
  <si>
    <t>COP PLAGE N</t>
  </si>
  <si>
    <t>SMT TRAVERSE AV/AR RENFORT ARM-GVEAC7W</t>
  </si>
  <si>
    <t>REHAUSSE 200MM POUR TETE DE GAINE A BARRE</t>
  </si>
  <si>
    <t>KIT FILERIE BYPASS 2 SWITCHES</t>
  </si>
  <si>
    <t>PLA FEUILLE MYLAR</t>
  </si>
  <si>
    <t>KIT FILERIE SMPS DISTRIBUTION BOARD</t>
  </si>
  <si>
    <t>COP CALE NS1250</t>
  </si>
  <si>
    <t>COP LIAISON NS1250</t>
  </si>
  <si>
    <t>SMT PLATINE NS1250 3P</t>
  </si>
  <si>
    <t>COMPACT NS 1250 3P 5.0E PRISES ARR AVAL VERTICAL + AMONT PAR CABLES</t>
  </si>
  <si>
    <t>SMT PLAQUE COMPENSATION ACCOUPLEMENT</t>
  </si>
  <si>
    <t>SMT SUPORT SOUS TOIT 2</t>
  </si>
  <si>
    <t>SMT SUPORT SOUS TOIT 1</t>
  </si>
  <si>
    <t>SMT SUUPORT SOUS TOIT</t>
  </si>
  <si>
    <t>SMT DEMI PLAQUE TGAB 2000 2</t>
  </si>
  <si>
    <t>SMT DEMI PLAQUE TGAB 2000 1</t>
  </si>
  <si>
    <t>SMT DEMI PLAQUE TGAB 1600 2</t>
  </si>
  <si>
    <t>SMT DEMI PLAQUE TGAB 1600 1</t>
  </si>
  <si>
    <t>COP 100x10 + EPOXY 4</t>
  </si>
  <si>
    <t>COP FLEXIBAR 100x10 ERICO 4</t>
  </si>
  <si>
    <t>TEST DC</t>
  </si>
  <si>
    <t>COP PLAQUE LIAISON DIAGONALE</t>
  </si>
  <si>
    <t>COP LIAISON 45</t>
  </si>
  <si>
    <t>COP SERRAGE DC</t>
  </si>
  <si>
    <t>COP PLAQUE SERRAGE FLEX DC</t>
  </si>
  <si>
    <t>COP 100x10 + EPOXY 3</t>
  </si>
  <si>
    <t>PLA ISOLANT FEED DC</t>
  </si>
  <si>
    <t>PLA BRIDAGE FLEX 120x10 GP03 3</t>
  </si>
  <si>
    <t>PLA BRIDAGE FLEX 120x10 GP03 2</t>
  </si>
  <si>
    <t>PLA BRIDAGE FLEX 120x10 GP03 1</t>
  </si>
  <si>
    <t>PLAQUE TGAB PLEINE</t>
  </si>
  <si>
    <t>Masterpact NW12 3P HF</t>
  </si>
  <si>
    <t>COP CALE INTERCO KTA AC 3</t>
  </si>
  <si>
    <t>COP CALE INTERCO KTA AC 2</t>
  </si>
  <si>
    <t>COP CALE INTERCO KTA AC 1</t>
  </si>
  <si>
    <t>COP INTERCO KTA DC 4</t>
  </si>
  <si>
    <t>COP INTERCO KTA DC 3</t>
  </si>
  <si>
    <t>COP INTERCO KTA DC 2</t>
  </si>
  <si>
    <t>COP INTERCO KTA DC 1</t>
  </si>
  <si>
    <t>COP INTERCO KTA AC</t>
  </si>
  <si>
    <t>PLAQUE TGAB KXA_110x6x2_P10_DC</t>
  </si>
  <si>
    <t>PLAQUE TGAB KXA20504</t>
  </si>
  <si>
    <t>PLAQUE TGAB KTA2500</t>
  </si>
  <si>
    <t>COP LIAISON BAS LOAD 1</t>
  </si>
  <si>
    <t>PALETTE AMZON</t>
  </si>
  <si>
    <t>SUPPORT 50</t>
  </si>
  <si>
    <t>SUPPORT 80</t>
  </si>
  <si>
    <t>SMT IP ANGLE 2</t>
  </si>
  <si>
    <t>SMT IP ANGLE 1</t>
  </si>
  <si>
    <t>COP S UTIL N</t>
  </si>
  <si>
    <t>COP S UTIL L1</t>
  </si>
  <si>
    <t>COP S UTIL L2</t>
  </si>
  <si>
    <t>COP U LUTIL L3</t>
  </si>
  <si>
    <t>SMT EQUERRE ISOLATION AC</t>
  </si>
  <si>
    <t>PLS ISOLATION AC</t>
  </si>
  <si>
    <t>PLS SUPPORT LINERGY 2</t>
  </si>
  <si>
    <t>PLS SUPPORT LINERGY 1</t>
  </si>
  <si>
    <t>SMT SUPPORT MONTAGE LINERGY 2</t>
  </si>
  <si>
    <t>SMT SOCKET LINERGY GO03 6MM</t>
  </si>
  <si>
    <t>SMT SUPPORT MONTAGE LINERGY 1</t>
  </si>
  <si>
    <t>REHAUSSE IO1250 POUR TETE TOUTE MARQUES</t>
  </si>
  <si>
    <t>SMT PLASTRON DOUBLE COMPACT NS CMD ROT</t>
  </si>
  <si>
    <t>WOOD SIDE PLANK</t>
  </si>
  <si>
    <t>EASY UPS</t>
  </si>
  <si>
    <t>MTZ1 630A Micrologic 5.0x H3 4P</t>
  </si>
  <si>
    <t>SMT PLASTRON 2x iC60 3P</t>
  </si>
  <si>
    <t>WOOD FOOT BLOCK</t>
  </si>
  <si>
    <t>WOOD TOP PLANK</t>
  </si>
  <si>
    <t>WOOD BOTTOM PLANK</t>
  </si>
  <si>
    <t>SMT PLASTRON BYPASS 3xINS250 700</t>
  </si>
  <si>
    <t>SMT FIX CABLES BYPASS INS250 700</t>
  </si>
  <si>
    <t>SMT SUPPORT INS250 4P 700</t>
  </si>
  <si>
    <t>CUIVRE NSX630 32x8</t>
  </si>
  <si>
    <t>PLASTRON L = 909 H = 350</t>
  </si>
  <si>
    <t>KIT FILERIE EXPUT</t>
  </si>
  <si>
    <t>PLATINE NSX400-630</t>
  </si>
  <si>
    <t>CUIVRE RACCORDEMENT 80x5</t>
  </si>
  <si>
    <t>CUIVRE RACCORDEMENT 50x8</t>
  </si>
  <si>
    <t>CUIVRE NSX630 32x80</t>
  </si>
  <si>
    <t>L CORNIER (800)</t>
  </si>
  <si>
    <t>SMT DECOUPE LINERGY 04566 1000MM</t>
  </si>
  <si>
    <t>NS1250 NA PRISE ARR</t>
  </si>
  <si>
    <t>MTZ2 NA</t>
  </si>
  <si>
    <t>SMT SUPPORT PIED 2</t>
  </si>
  <si>
    <t>SMT SUPPORT BORNIER HORIZONTAL</t>
  </si>
  <si>
    <t>PASSE CABLES BATT IO1000</t>
  </si>
  <si>
    <t>TOIT IO1000 POUR TETE VOLTADIS AVEC RACC BATT CABLES</t>
  </si>
  <si>
    <t>REHAUSSE IO1000 POUR TETE BESHIELDING</t>
  </si>
  <si>
    <t>BARRE DE BRIDAGE CUIVRE</t>
  </si>
  <si>
    <t>SMT DECOUPE LINERY 04564 998MM</t>
  </si>
  <si>
    <t>SMT DECOUPE LINERY 04564 650MM</t>
  </si>
  <si>
    <t>SMT DECOUPE LINERY 04564 970MM</t>
  </si>
  <si>
    <t>SMT OBTURATEUR POUR VERSION 2S</t>
  </si>
  <si>
    <t>SMT SUPPORT BYPASS 2SWITCH</t>
  </si>
  <si>
    <t>DILOPHANE LABEL 80x30x1,5mm</t>
  </si>
  <si>
    <t>Li-Ion</t>
  </si>
  <si>
    <t>SMT TOIT ALU 6MM</t>
  </si>
  <si>
    <t>SMT REHAUSSE  70MM VENTILE 2</t>
  </si>
  <si>
    <t>SMT REHAUSSE  70MM VENTILE 1</t>
  </si>
  <si>
    <t>COP RACCORDEMENT UTIL</t>
  </si>
  <si>
    <t>COP CALE  CONTACT COSSES POUR LINERGY</t>
  </si>
  <si>
    <t>COP JONCTION NW LINERGY</t>
  </si>
  <si>
    <t>SMT SUPPORT JDB LOAD 2</t>
  </si>
  <si>
    <t>SMT MONTANT CENTRAL JDB LOAD</t>
  </si>
  <si>
    <t>SMT SUPPORT JDB LOAD 1</t>
  </si>
  <si>
    <t>SMT SUPPORT LINERGY 3</t>
  </si>
  <si>
    <t>COP DRAPEAU DE RACC LINERGY</t>
  </si>
  <si>
    <t>COP RACC NS2000 4</t>
  </si>
  <si>
    <t>SMT SUPPORT PLASTRON 5</t>
  </si>
  <si>
    <t>COP CALE NS2000</t>
  </si>
  <si>
    <t>COP RACC NS2000 3</t>
  </si>
  <si>
    <t>COP RACC NS2000 2</t>
  </si>
  <si>
    <t>COP RACC NS2000 1</t>
  </si>
  <si>
    <t>SMT SUPPORT APPAREILLAGE</t>
  </si>
  <si>
    <t>SMT SUPPORT LINERGY HAUT/BAS</t>
  </si>
  <si>
    <t>SMT PLATINE BYPASS NS2000</t>
  </si>
  <si>
    <t>SMT DECOUPE LINERY 04563 650MM</t>
  </si>
  <si>
    <t>SMT PIECE D'ACCOUPLEMENT</t>
  </si>
  <si>
    <t>SMT OBTURATEUR SKID GVS</t>
  </si>
  <si>
    <t>COFFRET SYNCHRO PLATINE GVM-GVX-SymPX-GVL</t>
  </si>
  <si>
    <t>SMT TRAVERSE BIRDY L700</t>
  </si>
  <si>
    <t>COFFRET SPACIAL 3D (H) 30 0 x (L) 400 x (P) 150 TEINTE RAL9001ST - W20100622TGF/A0</t>
  </si>
  <si>
    <t>KIT SKID GVS</t>
  </si>
  <si>
    <t>SMT SUPPORT ALIM AUX</t>
  </si>
  <si>
    <t>SMT CACHE NSX</t>
  </si>
  <si>
    <t>SMT DEMI PLASTRON GAINE 400</t>
  </si>
  <si>
    <t>SMT SUPPORT RACCORDEMENT UTIL</t>
  </si>
  <si>
    <t>PLAQUE DE BRIDAGE CUIVRE 8</t>
  </si>
  <si>
    <t>COP RACC MAINS</t>
  </si>
  <si>
    <t>PLAQUE DE BRIDAGE CUIVRE 7</t>
  </si>
  <si>
    <t>BARRE DE BRIDAGE CUIVRE 6</t>
  </si>
  <si>
    <t>BARRE DE BRIDAGE CUIVRE 5</t>
  </si>
  <si>
    <t>PLAQUE DE BRIDAGE CUIVRE 4</t>
  </si>
  <si>
    <t>BARRE DE BRIDAGE CUIVRE 3</t>
  </si>
  <si>
    <t>SMT PLATINE BYPASS 630</t>
  </si>
  <si>
    <t>SMT SUPPORT LINERGY 2</t>
  </si>
  <si>
    <t>COP LIAISON NS250 LINERGY N</t>
  </si>
  <si>
    <t>COP LIAISON NS1250 LINERGY L1</t>
  </si>
  <si>
    <t>COP LIAISON NS1250 LINERGY L2</t>
  </si>
  <si>
    <t>COP RACC UTIL 2</t>
  </si>
  <si>
    <t>COP RACC UTIL 1</t>
  </si>
  <si>
    <t>COP PLAGE DE RACC N</t>
  </si>
  <si>
    <t>COP PLAGE DE RACC</t>
  </si>
  <si>
    <t>SMT SUPPORT PLATINE UIB BAS</t>
  </si>
  <si>
    <t>SMT SUPPORT PLATINE UIB HAUT</t>
  </si>
  <si>
    <t>SMT PLATINE UIB 400</t>
  </si>
  <si>
    <t>SMT PLATINE UIB 250</t>
  </si>
  <si>
    <t>COP LIAISON NSX400 UTIL 1</t>
  </si>
  <si>
    <t>SMT PLASTRON 7</t>
  </si>
  <si>
    <t>SMT PLASTRON 6</t>
  </si>
  <si>
    <t>BARRE DE BRIDAGE CUIVRE 2</t>
  </si>
  <si>
    <t>SMT SUPPORT LINERGY 1</t>
  </si>
  <si>
    <t>SMT SUPPORT LATERAL 2</t>
  </si>
  <si>
    <t>SMT SUPPORT LATERAL 1</t>
  </si>
  <si>
    <t>COP PLAGE DE RACC 2HOLES 44,5</t>
  </si>
  <si>
    <t>COP RACC UTIL 3</t>
  </si>
  <si>
    <t>COP RACC UTIL 4</t>
  </si>
  <si>
    <t>COP RACC MAINS 1</t>
  </si>
  <si>
    <t>COP RACC MAINS 2</t>
  </si>
  <si>
    <t>COP RACC MAINS 3</t>
  </si>
  <si>
    <t>COP RACC MAINS 4</t>
  </si>
  <si>
    <t>BARRE DE BRIDAGE CUIVRE 1</t>
  </si>
  <si>
    <t>COP RACC UTIL</t>
  </si>
  <si>
    <t>COP LIAISON NS1250 UTIL 3</t>
  </si>
  <si>
    <t>COP LIAISON NS1250 UTIL 2</t>
  </si>
  <si>
    <t>COP LIAISON NS1250 UTIL 1</t>
  </si>
  <si>
    <t>FLEX JUNCTION CONTACTEUR NEUTRE COUPE</t>
  </si>
  <si>
    <t>SUPPORT PE BARRE</t>
  </si>
  <si>
    <t>EAC</t>
  </si>
  <si>
    <t>CABLE KIT LIAISON RC SOURCE 1/2 BY PASS</t>
  </si>
  <si>
    <t>CABLE KIT LIAISON RC SOURCE 2 BY PASS</t>
  </si>
  <si>
    <t>CABLE KIT LIAISON RC SOURCE 1 BY PASS</t>
  </si>
  <si>
    <t>SMT BUTEE ROUE GVS</t>
  </si>
  <si>
    <t>SMT RAIL GVS</t>
  </si>
  <si>
    <t>COMPACT NS 800 PRISES ARR HORIZ</t>
  </si>
  <si>
    <t>CABLE PROFILE 550</t>
  </si>
  <si>
    <t>GUTOR</t>
  </si>
  <si>
    <t>COFFRET 800X600X250 COUPLAGE ASI PXC 20-80KVA 3:3</t>
  </si>
  <si>
    <t>SMT PASSE CABLES AUXILIAIRES</t>
  </si>
  <si>
    <t>SMT PLASTRON IP20</t>
  </si>
  <si>
    <t>SMT SUPPORT INS250 4P</t>
  </si>
  <si>
    <t>SMT SUPPORT PLASTRON 4</t>
  </si>
  <si>
    <t>PLATINE DE FOND</t>
  </si>
  <si>
    <t>COP PE RENFORCE 2</t>
  </si>
  <si>
    <t>COP PE RENFORCE 1</t>
  </si>
  <si>
    <t>SMT JOUE LATERIAL 2</t>
  </si>
  <si>
    <t>SMT JOUE LATERIAL 1</t>
  </si>
  <si>
    <t>SMT BANDEAU FINITION AV/AR 500</t>
  </si>
  <si>
    <t>SMT DOOR 500x1970 WHITE 9003</t>
  </si>
  <si>
    <t>SMT DOOR 500x1900 WHITE 9003</t>
  </si>
  <si>
    <t>SMT TRANSPORT FEEDER KXA20504</t>
  </si>
  <si>
    <t>SMT TRANSPORT FEEDER KXA17504</t>
  </si>
  <si>
    <t>COP UTIL 1</t>
  </si>
  <si>
    <t>TRAVERSE G/D RENFORT ARM-GVEAC10</t>
  </si>
  <si>
    <t>TRAVERSE AV/AR RENFORT ARM-GVEAC10</t>
  </si>
  <si>
    <t>ARMOIRE SAREL SF H1800xL300xP800 RAL9003 F20070491MHZ/A0</t>
  </si>
  <si>
    <t>KIT GAINE RACCORDMENT HAUT</t>
  </si>
  <si>
    <t>RUBAN MOUSSE EPDM 20x5</t>
  </si>
  <si>
    <t>SMT PLAQUE JONCTION LATERAL</t>
  </si>
  <si>
    <t>SMT PLAQUE JONCTION TOIT</t>
  </si>
  <si>
    <t>KIT CAISSON ARRIERE</t>
  </si>
  <si>
    <t>reserve</t>
  </si>
  <si>
    <t>COP LIAISON BAS MAINS 4</t>
  </si>
  <si>
    <t>COP LIAISON BAS MAINS 3</t>
  </si>
  <si>
    <t>COP LIAISON BAS MAINS 2</t>
  </si>
  <si>
    <t>COP LIAISON BAS MAINS 1</t>
  </si>
  <si>
    <t>COP LIAISON BAS LOAD 4</t>
  </si>
  <si>
    <t>COP LIAISON BAS LOAD 3</t>
  </si>
  <si>
    <t>COP LIAISON BAS LOAD 2</t>
  </si>
  <si>
    <t>KIT SKID-REHAUSSE GVS AMAZON</t>
  </si>
  <si>
    <t>KIT FILERIE SUVTP20KVA_AC INPUTBOX 3PH</t>
  </si>
  <si>
    <t>PHILLIPS</t>
  </si>
  <si>
    <t>SUVTP</t>
  </si>
  <si>
    <t>SMT GLISSIERE BOARD ELEC SIMPLE</t>
  </si>
  <si>
    <t>SMT RENFORT TOIT D/G</t>
  </si>
  <si>
    <t>SMT RENFORT TOIT AV/AR</t>
  </si>
  <si>
    <t>GRILLE IP30 IO1000 SURTOIT FRONT</t>
  </si>
  <si>
    <t>SAFEHOST</t>
  </si>
  <si>
    <t>REFERENCE NON UTILISEE</t>
  </si>
  <si>
    <t>COFFRET SAREL NSYS3D10630</t>
  </si>
  <si>
    <t>BODY NSYS3D10629</t>
  </si>
  <si>
    <t xml:space="preserve">DOOR NSYS3D10630 </t>
  </si>
  <si>
    <t>GRILLE IP30 IO1500 SURTOIT FRONT</t>
  </si>
  <si>
    <t>GRILLE IP30 IO1500 SURTOIT SIDE</t>
  </si>
  <si>
    <t>GRILLE IP30 CABINET SURTOIT FRONT</t>
  </si>
  <si>
    <t>GRILLE IP30 CABINET SURTOIT SIDE</t>
  </si>
  <si>
    <t>Etiquette SAFEHOST SURTOIT IP</t>
  </si>
  <si>
    <t>SMT TOIT ALU</t>
  </si>
  <si>
    <t>SMT CADRE RENFORCE 2 POUR TOIT ALU</t>
  </si>
  <si>
    <t>SMT CADRE RENFORCE 1 POUR TOIT ALU</t>
  </si>
  <si>
    <t>SMT SUPPORT RACCORDEMENT CLIENT</t>
  </si>
  <si>
    <t>SMT SUPPORT LINERGY 2x00A</t>
  </si>
  <si>
    <t>SMT CALE FLEXIBAR NWDC 20</t>
  </si>
  <si>
    <t>COP CALE FLEXIBAR NWDC 20</t>
  </si>
  <si>
    <t>COP FLEXIBAR NWDC 20 VERS LINERGY</t>
  </si>
  <si>
    <t>COP LIAISON NWDC 20 VERS LINERGY 2</t>
  </si>
  <si>
    <t>COP LIAISON NWDC 20 VERS LINERGY 1</t>
  </si>
  <si>
    <t>BARREAU PROLONGATEUR POIGNEE</t>
  </si>
  <si>
    <t>REGENBOX 125A</t>
  </si>
  <si>
    <t>KIT FILERIE Carte EXPUT</t>
  </si>
  <si>
    <t>BOTTOM SWITCH NS1600BNA BY PASS E3L</t>
  </si>
  <si>
    <t>MIDDLE SWITCH NS1600BNA BY PASS E3L</t>
  </si>
  <si>
    <t>HIGH SWITCH NS1600BNA BY PASS E3L</t>
  </si>
  <si>
    <t>SMT TOIT LATERAL IP30 IO1000</t>
  </si>
  <si>
    <t>SMT TOIT CENTRAL IP30 POWER MODULE</t>
  </si>
  <si>
    <t>SMT TOIT CENTRAL IP30 IO1500</t>
  </si>
  <si>
    <t>WIRE KIT NEUTRE NON COUPE</t>
  </si>
  <si>
    <t>SMT STRUCTURE SIDE HINGE STS</t>
  </si>
  <si>
    <t>SMT DOOR HINGE WELDED STS</t>
  </si>
  <si>
    <t>SMT MOYEN ALIGEMENT CUIVRE 2</t>
  </si>
  <si>
    <t>SMT MOYEN ALIGEMENT CUIVRE 1</t>
  </si>
  <si>
    <t>SMT MOYEN MONTAGE PLAGE RACCORDEMENT CLIENT</t>
  </si>
  <si>
    <t>SMT FIXATION CABLES PROFONDEUR 800</t>
  </si>
  <si>
    <t>SMT SUPPORT CABLES AV/AR 400</t>
  </si>
  <si>
    <t>TOIT 800x1000 / IP00 400A ARMOIRE</t>
  </si>
  <si>
    <t>NSA DC KUWEIT UNEECO</t>
  </si>
  <si>
    <t>COP JDB RACCORDEMENT CLIENT</t>
  </si>
  <si>
    <t>SMT SUPPORT L JDB</t>
  </si>
  <si>
    <t>SMT SUPPORT JDB GAUCHE/DROITE</t>
  </si>
  <si>
    <t>KIT FILERIE REMOTE ALARM STATUS PANEL</t>
  </si>
  <si>
    <t>DECOUPE PLAGE PE KXA17504</t>
  </si>
  <si>
    <t>DECOUPE LINERGY 04566 L=515</t>
  </si>
  <si>
    <t>DECOUPE LINERGY 04566 L=905</t>
  </si>
  <si>
    <t>COP CALE 80x55x4</t>
  </si>
  <si>
    <t>c034961610</t>
  </si>
  <si>
    <t>COP NEUTRE NON COUPE 4</t>
  </si>
  <si>
    <t>SE BUSBAR STS1250A NEUTRE NON COUPE</t>
  </si>
  <si>
    <t>COP NEUTRE NON COUPE 3</t>
  </si>
  <si>
    <t>COP NEUTRE NON COUPE 2</t>
  </si>
  <si>
    <t>COP NEUTRE NON COUPE 1</t>
  </si>
  <si>
    <t>SE BYPASS STS1250A NEUTRE NON COUPE</t>
  </si>
  <si>
    <t>SMT SUPPORT DJ 4</t>
  </si>
  <si>
    <t>SMT SUPPORT DJ 3</t>
  </si>
  <si>
    <t>SMT SUPPORT PLASTRON 03</t>
  </si>
  <si>
    <t xml:space="preserve">CABLE PUISSANCE UPS BATTERIE </t>
  </si>
  <si>
    <t>PHILIPS HAEALTHCARE</t>
  </si>
  <si>
    <t>Filerie</t>
  </si>
  <si>
    <t>GRILLE_630x280</t>
  </si>
  <si>
    <t>CALE_GRILLE</t>
  </si>
  <si>
    <t>RENFORT SEGREGATION 2</t>
  </si>
  <si>
    <t>RENFORT SEGREGATION 1</t>
  </si>
  <si>
    <t>grille_R25T35_664x32</t>
  </si>
  <si>
    <t>grille_R25T35_443x34</t>
  </si>
  <si>
    <t>grille_R25T35_660x34</t>
  </si>
  <si>
    <t>grille_R25T35_510x36</t>
  </si>
  <si>
    <t>SM LEFT TOP VENT BD</t>
  </si>
  <si>
    <t>GRILLE VENTILO</t>
  </si>
  <si>
    <t>PANNEAU TOIT PERFORE</t>
  </si>
  <si>
    <t>ANGLE TOIT PERFORE</t>
  </si>
  <si>
    <t>ASSEMBLAGE UPS 30kJA NETSHELTER AR3344</t>
  </si>
  <si>
    <t>EASY UPS NETSHELTER / SAUDI ARABIA</t>
  </si>
  <si>
    <t>ASSEMBLAGE TRAVERSE SUPPORT UPS NETSHELTER AR3345</t>
  </si>
  <si>
    <t>ASSEMBLAGE CHASSIS UPS NETSHELTER AR3346</t>
  </si>
  <si>
    <t>EQUERRE RAMPE UPS NETSHELTER AR3347</t>
  </si>
  <si>
    <t>TRAVERSE SUPPORT UPS NETSHELTER AR3348</t>
  </si>
  <si>
    <t>TRAVERSE CHASSIS NETSHELTER AR3349</t>
  </si>
  <si>
    <t>PLATINE APPUI CHASSIS NETSHELTER AR3350</t>
  </si>
  <si>
    <t xml:space="preserve">Cable DMR296473 </t>
  </si>
  <si>
    <t>Cable DHF363311 Azurion</t>
  </si>
  <si>
    <t>TOIT PERFORE</t>
  </si>
  <si>
    <t>SUPPORT PASSE FILS CLIENT</t>
  </si>
  <si>
    <t>TORON MODULE ELEC MODULE BY PASS</t>
  </si>
  <si>
    <t>SUPPORT NAPE PORTE AFFICHEUR</t>
  </si>
  <si>
    <t>Toron ALME DROE</t>
  </si>
  <si>
    <t>COP UTIL 3</t>
  </si>
  <si>
    <t>COP UTIL 2</t>
  </si>
  <si>
    <t>COP MAINS1 3</t>
  </si>
  <si>
    <t>COP MAINS1 2</t>
  </si>
  <si>
    <t>COP MAINS1 1</t>
  </si>
  <si>
    <t>EQUERRE BARRE PEN</t>
  </si>
  <si>
    <t>JONCTION DE SURTOIT IP21 IO 1500 LEFT</t>
  </si>
  <si>
    <t>PLAQUE ALU IP00</t>
  </si>
  <si>
    <t>DECOUPE PORTE 2000X800</t>
  </si>
  <si>
    <t>DECOUPE  TOIT 800x1000</t>
  </si>
  <si>
    <t>PLASTRON HAUT</t>
  </si>
  <si>
    <t>PLASTRON BAS</t>
  </si>
  <si>
    <t>TORON interco platine NC STS1250</t>
  </si>
  <si>
    <t>SUPPORT TOIT IP31 CENTRAL</t>
  </si>
  <si>
    <t>SURTOIT IP21 IO 1500KVA</t>
  </si>
  <si>
    <t>TRAVERSE BYPASS</t>
  </si>
  <si>
    <t>SUPPORT TRAVERSE</t>
  </si>
  <si>
    <t>SUPPORT HAUT IP00</t>
  </si>
  <si>
    <t>PLATINE AFFICHEUR STS</t>
  </si>
  <si>
    <t>DERICHEBOURG</t>
  </si>
  <si>
    <t>SUPPORT VOYANT NSX630</t>
  </si>
  <si>
    <t>JONCTION DE SURTOIT IP21 POWER-POWER</t>
  </si>
  <si>
    <t>JONCTION DE SURTOIT IP21 IO1000-POWER</t>
  </si>
  <si>
    <t>SUPPORT TOIT IP31 ARRIERE POWER MODULE</t>
  </si>
  <si>
    <t>JOUE LATERAL IP31</t>
  </si>
  <si>
    <t>SURTOIT IP21 MODULE DE PUISSANCE 250kVA</t>
  </si>
  <si>
    <t>SURTOIT IP21 IO 1000KVA</t>
  </si>
  <si>
    <t xml:space="preserve">SUPPORT TOIT IP31 </t>
  </si>
  <si>
    <t>MONTANT VERTICAL</t>
  </si>
  <si>
    <t>SUPPORT BLOC</t>
  </si>
  <si>
    <t>EQUERRE HAUTE</t>
  </si>
  <si>
    <t>EQUERRE VERTICALE</t>
  </si>
  <si>
    <t>PLAN DECOUPE CUIVRE PE 04161</t>
  </si>
  <si>
    <t>KIT FILERIE COFFRET BACK FEED</t>
  </si>
  <si>
    <t>BOM SE TOIT STS1250A</t>
  </si>
  <si>
    <t>DECOUPE LINERGY 04564 1250A  L=979mm</t>
  </si>
  <si>
    <t>Toron interco platine RC STS1250</t>
  </si>
  <si>
    <t>Cable carte ALIE module Elec</t>
  </si>
  <si>
    <t>CALE EP10</t>
  </si>
  <si>
    <t>BARRE RACCORDEMENT PE</t>
  </si>
  <si>
    <t>TOIT ALU 3MM 300X800</t>
  </si>
  <si>
    <t>TOIT ALU 3MM 800X800</t>
  </si>
  <si>
    <t>SUPPORT CHEMIN DE CABLE  800</t>
  </si>
  <si>
    <t>SUPPORT JDB CLIENT</t>
  </si>
  <si>
    <t>CX JDB CLIENT</t>
  </si>
  <si>
    <t>PLASTRON JDB</t>
  </si>
  <si>
    <t>LATERAL PROTECTION SHIELD SUPPORT</t>
  </si>
  <si>
    <t>SUPPORT DISJONCTEUR + BORNIER</t>
  </si>
  <si>
    <t>SUPPORT VOYANT NSX250</t>
  </si>
  <si>
    <t>PLASTRON DISJONCTEUR HAUT</t>
  </si>
  <si>
    <t>PLASTRON DISJONCTEUR MILIEU</t>
  </si>
  <si>
    <t>CAPOT DROIT</t>
  </si>
  <si>
    <t>CAPOT GAUCHE</t>
  </si>
  <si>
    <t>PLASTRON DISJONCTEUR BAS</t>
  </si>
  <si>
    <t>PLATINE SUPPORT</t>
  </si>
  <si>
    <t>KIT FILERIE CS 12050A</t>
  </si>
  <si>
    <t>CORO NSX250 L3</t>
  </si>
  <si>
    <t>CORO NSX250 L2</t>
  </si>
  <si>
    <t>CORO NSX250 L1</t>
  </si>
  <si>
    <t>CORO NSX250 NEUTRE</t>
  </si>
  <si>
    <t>CORO NSX630 L3</t>
  </si>
  <si>
    <t>CORO NSX630 L2</t>
  </si>
  <si>
    <t>CORO NSX630 L1</t>
  </si>
  <si>
    <t>CORO NSX630 NEUTRE</t>
  </si>
  <si>
    <t>TRAVERSE BASSE</t>
  </si>
  <si>
    <t>LINERGY 980</t>
  </si>
  <si>
    <t>PLASTRON</t>
  </si>
  <si>
    <t>DECOUPE PORTE 2000X800X800</t>
  </si>
  <si>
    <t>EQUERRE SUPPORT</t>
  </si>
  <si>
    <t>CALE CUIVRE 80x30x15</t>
  </si>
  <si>
    <t>SMT SUPPORT DJ 2</t>
  </si>
  <si>
    <t>DECOUPE GRAND TOIT</t>
  </si>
  <si>
    <t>DECOUPE PETIT TOIT</t>
  </si>
  <si>
    <t>TOIT ALU 3MM</t>
  </si>
  <si>
    <t>SMT SUPPORT PLASTRON 2</t>
  </si>
  <si>
    <t>COP LIAISON ET RACCORDEMENT POINT MILIEU BYPASS</t>
  </si>
  <si>
    <t>COFFRET NSY3D7525 TOP/BOTTOM CONNECTION</t>
  </si>
  <si>
    <t>EQUERRE SUPPORT IC</t>
  </si>
  <si>
    <t>BARILLA ITALY</t>
  </si>
  <si>
    <t>SUPPORT PROTECTION ECRAN</t>
  </si>
  <si>
    <t>COFFRET S3D BBK 1000A</t>
  </si>
  <si>
    <t>PROJET BBK 1000A</t>
  </si>
  <si>
    <t>SMT CADRE AFFICHEUR 3</t>
  </si>
  <si>
    <t>COFFRET REMOTE ALARM STATUS PANEL</t>
  </si>
  <si>
    <t>vis M3x10 TORX</t>
  </si>
  <si>
    <t>visserie</t>
  </si>
  <si>
    <t>SMT PLASTRON GB2 - EMPLACEMENT NSX250</t>
  </si>
  <si>
    <t>SMT SUPPORT GB2 - EMPLACEMENT NSX250</t>
  </si>
  <si>
    <t>ROOF UPS E3S IP21 RAL 9003 40KVA</t>
  </si>
  <si>
    <t>ESPOO SOLA FINLAND</t>
  </si>
  <si>
    <t>ROOF UPS E3S IP21 RAL 9003 20-30KVA</t>
  </si>
  <si>
    <t>ROOF UPS E3S IP21 RAL 9003 10-15KVA</t>
  </si>
  <si>
    <t>BARRE PE</t>
  </si>
  <si>
    <t>SMT SUPPORT VOYANT 1000</t>
  </si>
  <si>
    <t>PLASTRON DISJONCTEUR</t>
  </si>
  <si>
    <t>SE SCHWEIZ</t>
  </si>
  <si>
    <t>FLEX L3</t>
  </si>
  <si>
    <t>FLEX L2</t>
  </si>
  <si>
    <t>FLEX L1</t>
  </si>
  <si>
    <t>FLEX NEUTRE</t>
  </si>
  <si>
    <t>SMT PLASTRON BYPASS NSX250 1000 + VOYANT</t>
  </si>
  <si>
    <t>SMT FIX CABLES BYPASS NSX250 1000 2</t>
  </si>
  <si>
    <t>REHAUSSE IO1000 POUR TETE VOLTADIS</t>
  </si>
  <si>
    <t>PRT LTRL L/R WHITE RAL9003 FOR CABINET QVE</t>
  </si>
  <si>
    <t>SUPPORT RELAIS MODULE ELEC</t>
  </si>
  <si>
    <t>CALE EQUERRE 4MM IO</t>
  </si>
  <si>
    <t>DATA 4</t>
  </si>
  <si>
    <t>IP21 ROOF WHITE RAL9003 FOR CABINET QVE 712MM</t>
  </si>
  <si>
    <t>SUPPORT CS HAUT 4</t>
  </si>
  <si>
    <t>SUPPORT CS HAUT 3</t>
  </si>
  <si>
    <t>SUPPORT CS HAUT 2</t>
  </si>
  <si>
    <t>IP21 ROOF WHITE RAL9003 FOR CABINET QVE 1012MM</t>
  </si>
  <si>
    <t>SUPPORT CS HAUT 1</t>
  </si>
  <si>
    <t>KIT FILERIE PLATINE BY PASS</t>
  </si>
  <si>
    <t>JUNCTION TGAB EARTH LOAD</t>
  </si>
  <si>
    <t>TECNOELECTRIC</t>
  </si>
  <si>
    <t>DUPARCQ</t>
  </si>
  <si>
    <t>JUNCTION EARTH BAR MAIN DC</t>
  </si>
  <si>
    <t>JUNCTION EARTH BAR LOAD DC</t>
  </si>
  <si>
    <t>JUNCTION EARTH BAR CORNER</t>
  </si>
  <si>
    <t>JUNCTION NEUTRAL MAIN LOAD</t>
  </si>
  <si>
    <t>JUNCTION CORO TGAB MAIN</t>
  </si>
  <si>
    <t>JUNCTION CORO TGAB LOAD</t>
  </si>
  <si>
    <t>CX DC- BACK</t>
  </si>
  <si>
    <t>CX DC- FRONT</t>
  </si>
  <si>
    <t>CX DC+ BACK</t>
  </si>
  <si>
    <t>CX DC+ FRONT</t>
  </si>
  <si>
    <t>CORO DC- 2</t>
  </si>
  <si>
    <t>CORO DC- 1</t>
  </si>
  <si>
    <t>CORO DC+ 2</t>
  </si>
  <si>
    <t>CORO DC+ 1</t>
  </si>
  <si>
    <t>CORO L3-2 LOAD</t>
  </si>
  <si>
    <t>CORO L3-1 LOAD</t>
  </si>
  <si>
    <t>CORO L2-2 LOAD</t>
  </si>
  <si>
    <t>CORO L2-1 LOAD</t>
  </si>
  <si>
    <t>CORO L1-2 LOAD</t>
  </si>
  <si>
    <t>CORO L1-1 LOAD</t>
  </si>
  <si>
    <t>CORO L3-2 MAIN</t>
  </si>
  <si>
    <t>CORO L3-1 MAIN</t>
  </si>
  <si>
    <t>CORO L2-2 MAIN</t>
  </si>
  <si>
    <t>CORO L2-1 MAIN</t>
  </si>
  <si>
    <t>CORO L1-2 MAIN</t>
  </si>
  <si>
    <t>CORO L1-1 MAIN</t>
  </si>
  <si>
    <t>CORO N-2 MAIN</t>
  </si>
  <si>
    <t>CORO N-1 MAIN</t>
  </si>
  <si>
    <t>TOIT PLEIN RESEAU 2</t>
  </si>
  <si>
    <t>TOIT MAIN</t>
  </si>
  <si>
    <t>TOIT RESEAU 1</t>
  </si>
  <si>
    <t>TOIT DC</t>
  </si>
  <si>
    <t>PLASTRON PLEIN + VOYANT</t>
  </si>
  <si>
    <t>COP FLEXIBAR ERICO BYPASS 1</t>
  </si>
  <si>
    <t>SMT TUNNEL DOUBLE COMPACT NS CMD ROT</t>
  </si>
  <si>
    <t>SMT SUPPORT VOYANT COMPACT NS</t>
  </si>
  <si>
    <t>COP FLEX LINERGY LOAD VERS COMPACT NS 4</t>
  </si>
  <si>
    <t>COP FLEX LINERGY LOAD VERS COMPACT NS 3</t>
  </si>
  <si>
    <t>COP FLEX LINERGY LOAD VERS COMPACT NS 2</t>
  </si>
  <si>
    <t>COP FLEX LINERGY LOAD VERS COMPACT NS 1</t>
  </si>
  <si>
    <t>COP FLEX LINERGY IOC LOAD VERS COMPACT NS 8</t>
  </si>
  <si>
    <t>COP FLEX LINERGY IOC LOAD VERS COMPACT NS 7</t>
  </si>
  <si>
    <t>COP FLEX LINERGY IOC LOAD VERS COMPACT NS 6</t>
  </si>
  <si>
    <t>COP FLEX LINERGY IOC LOAD VERS COMPACT NS 5</t>
  </si>
  <si>
    <t>COP FLEX LINERGY IOC LOAD VERS COMPACT NS 4</t>
  </si>
  <si>
    <t>COP FLEX LINERGY IOC LOAD VERS COMPACT NS 3</t>
  </si>
  <si>
    <t>COP FLEX LINERGY IOC LOAD VERS COMPACT NS 2</t>
  </si>
  <si>
    <t>COP FLEX LINERGY IOC LOAD VERS COMPACT NS 1</t>
  </si>
  <si>
    <t>SMT PLATINE DOUBLE COMPACT NS PRISES ARRIERE</t>
  </si>
  <si>
    <t>SMT DECOUPE LINERGY</t>
  </si>
  <si>
    <t>COMPACT NS630b u5.0 PRISE AVANT/ARRIERE</t>
  </si>
  <si>
    <t>COMPACT NS1000NA PRISES ARRIERE</t>
  </si>
  <si>
    <t>EQUERRE SUPPORT CABLE GRAND</t>
  </si>
  <si>
    <t>EQUERRE SUPPORT CABLE PETIT</t>
  </si>
  <si>
    <t>SUPPORT CABLE</t>
  </si>
  <si>
    <t>POIGNEE PLASTRON</t>
  </si>
  <si>
    <t>SMT DECOUPE BRIDAGE BARRES DE CHANT 3P</t>
  </si>
  <si>
    <t>SMT BRIDAGE INTER CELLULE AUX</t>
  </si>
  <si>
    <t>SMT FIXATION CABLES CLIENT HAUT/BAS 700</t>
  </si>
  <si>
    <t>SMT FIXATION CABLES CLIENT HAUT/BAS 400</t>
  </si>
  <si>
    <t>SMT TOIT ALU PE GAINE 400</t>
  </si>
  <si>
    <t>SMT PLASTRON AVANT GAINE 400 RAL9003</t>
  </si>
  <si>
    <t>SMT SUPPORT JDB AVANT</t>
  </si>
  <si>
    <t>SMT TOIT TGAB</t>
  </si>
  <si>
    <t>COP LIAISON PE TGAB 3</t>
  </si>
  <si>
    <t>COP LIAISON PE TGAB 2</t>
  </si>
  <si>
    <t>COP LIAISON PE TGAB 1</t>
  </si>
  <si>
    <t>COP BAT TGAB 4</t>
  </si>
  <si>
    <t>COP BAT TGAB 3</t>
  </si>
  <si>
    <t>COP BAT TGAB 2</t>
  </si>
  <si>
    <t>COP BAT TGAB 1</t>
  </si>
  <si>
    <t>COP RACCORDEMENT CHAINES BATTERIE DC</t>
  </si>
  <si>
    <t>COP LIAISON VERTICAL DC</t>
  </si>
  <si>
    <t>BUSBAR 10X120</t>
  </si>
  <si>
    <t>TECHNOELECTRIC ITALY</t>
  </si>
  <si>
    <t>ROOF CABINET JUNCTION</t>
  </si>
  <si>
    <t>INTEL IRELAND</t>
  </si>
  <si>
    <t>KIT FILERIE MODULE NC</t>
  </si>
  <si>
    <t>SUPPORT CABLOFIL FIXATION SKID</t>
  </si>
  <si>
    <t>KIT CABLES RACC HAUT GAINE 400 / UPS 400kVA</t>
  </si>
  <si>
    <t>706334786 INTEL TAS IRELAND</t>
  </si>
  <si>
    <t>NW40H DC-D Fixe 3P 85kA (QPBE43234)</t>
  </si>
  <si>
    <t>KIT FILERIE MODULE ALIE ALME STS1250A</t>
  </si>
  <si>
    <t>KIT FILERIE MODULE MERE ALME STS1250A</t>
  </si>
  <si>
    <t>KIT FILERIE MODULE RC STS1250A</t>
  </si>
  <si>
    <t>CF54500EZ - UNIFIL BASKET TRAY CF 54/500</t>
  </si>
  <si>
    <t>SUPPORT PEN GAINE 400</t>
  </si>
  <si>
    <t>SE RACCORDEMENT CLIENT GAINE 400</t>
  </si>
  <si>
    <t>SUPPORT LATERAL RACCORDEMENT CLIENT GAINE 400</t>
  </si>
  <si>
    <t>SMT SUPPORT PIED</t>
  </si>
  <si>
    <t>TOIT PLEIN GAINE 400 ALU 6MM</t>
  </si>
  <si>
    <t>COP LIAISON NEUTRE 2</t>
  </si>
  <si>
    <t>COP LIAISON NEUTRE 1</t>
  </si>
  <si>
    <t>COP INPUT NEUTRE</t>
  </si>
  <si>
    <t>PLASTRON TRANSPARENT IP20 GAINE 400</t>
  </si>
  <si>
    <t>SE RACCORDEMENT 800A 3P+N</t>
  </si>
  <si>
    <t>SE RACCORDEMENT 800A 3P</t>
  </si>
  <si>
    <t>SMT FIXATION CABLES CLIENT HAUT/BAS 500</t>
  </si>
  <si>
    <t>SMT SUPPORT LATERAL FIXATION CABLES CLIENT</t>
  </si>
  <si>
    <t>SMT FIXATION CABLES CLIENT ARRIERE</t>
  </si>
  <si>
    <t>SMT TOIT 500x800 ALU</t>
  </si>
  <si>
    <t>SMT BACK PANEL 500x1970</t>
  </si>
  <si>
    <t>SMT BACK PANEL 500x1900</t>
  </si>
  <si>
    <t>SMT SIDE PANEL 800x1970 WHITE 9003</t>
  </si>
  <si>
    <t>SMT DOOR 500x1970 WHITE 9003 (REPLACED BY 34408840)</t>
  </si>
  <si>
    <t>SMT DOOR 500x1900 WHITE 9003 (REPLACED BY 34408839)</t>
  </si>
  <si>
    <t>SMT SUPPORT JDB ARRIERE</t>
  </si>
  <si>
    <t>CX RACCORDEMENT CLIENT 50X10</t>
  </si>
  <si>
    <t>COP LIAISON RACCORDEMENT CLIENT ARRIERE</t>
  </si>
  <si>
    <t>COP PLAQUE JOINCTION NS BYPASS</t>
  </si>
  <si>
    <t>RESERVE</t>
  </si>
  <si>
    <t>LIAISON NS1250 45°</t>
  </si>
  <si>
    <t>LIAISON NEUTRE GAINÉ</t>
  </si>
  <si>
    <t>SE BYPASS E3L 500/600kVA</t>
  </si>
  <si>
    <t>COFFRET DATA 4</t>
  </si>
  <si>
    <t>PLAQUE ALU 746X181</t>
  </si>
  <si>
    <t>PLASTRON COFF 2 DJ BATT BBK630 AVEC POIGNEES</t>
  </si>
  <si>
    <t>SUPPORT PLASTRON HAUT BAS</t>
  </si>
  <si>
    <t>SUPPORT PLASTRON GAUCHE</t>
  </si>
  <si>
    <t>SUPPORT PLASTRON DROIT</t>
  </si>
  <si>
    <t>COP 34408420 - BARRE PE ETAME 10xM10 525mm</t>
  </si>
  <si>
    <t>SMT RACCORD ADDITIONNEL 400 VERS 500</t>
  </si>
  <si>
    <t>SMT PIECE D'ANGLE 1</t>
  </si>
  <si>
    <t>ASSY AUXILIARY STRUCTURE W=500 H=1970 IEC</t>
  </si>
  <si>
    <t>ASSY AUXILIARY STRUCTURE W=500 H=1900 IEC</t>
  </si>
  <si>
    <t>SMT PLASTON CS</t>
  </si>
  <si>
    <t>SMT PLASTON ELECTRONIC</t>
  </si>
  <si>
    <t>SE STRUCTURE 1000</t>
  </si>
  <si>
    <t>PLA PROTECTION LINERGY CENTRALE</t>
  </si>
  <si>
    <t>SE PROTECTION IP INTERNE</t>
  </si>
  <si>
    <t>SE CADRE AFFICHEUR</t>
  </si>
  <si>
    <t>SERIGRAPHIE AFFICHEUR</t>
  </si>
  <si>
    <t>SERIGRAPHIE</t>
  </si>
  <si>
    <t>PLAQUE PE ALU POUR COFFRET SAREL NSYS3D10825</t>
  </si>
  <si>
    <t>SAN MARINO</t>
  </si>
  <si>
    <t>PLAQUE PE  POUR COFFRET SAREL ALU</t>
  </si>
  <si>
    <t>PRESTATION DECOUPE-PERCAGE COFFRET SAREL NSYS3D10825</t>
  </si>
  <si>
    <t>UPS N OUTCOMING FUSE</t>
  </si>
  <si>
    <t>UPS N INCOMING FUSE</t>
  </si>
  <si>
    <t>SUPPORT FUSE</t>
  </si>
  <si>
    <t>PONTAGE BATT+ HAUT</t>
  </si>
  <si>
    <t>PONTAGE BATT+ BAS</t>
  </si>
  <si>
    <t>UPS N INCOMING CX TOP</t>
  </si>
  <si>
    <t>UPS N INCOMING CX BOTTOM</t>
  </si>
  <si>
    <t>UPS BATT + INCOMING CX</t>
  </si>
  <si>
    <t>UPS BATT - INCOMING CX</t>
  </si>
  <si>
    <t>COP BAT BUSBAR</t>
  </si>
  <si>
    <t>INS400 SUPPORT h71</t>
  </si>
  <si>
    <t>PLASTRON PROTECTION</t>
  </si>
  <si>
    <t>SUPPORT PLASTRON DROIT ASM</t>
  </si>
  <si>
    <t>SUPPORT PLASTRON GAUCHE ASM</t>
  </si>
  <si>
    <t>SUPPORT CAPA VERT. BAS G300</t>
  </si>
  <si>
    <t>THM G300</t>
  </si>
  <si>
    <t>SUPPORT CAPA VERT. HAUT G300</t>
  </si>
  <si>
    <t>SUPPORT CAPA VERT. BAS G200</t>
  </si>
  <si>
    <t>THM G200</t>
  </si>
  <si>
    <t>SUPPORT CAPA VERT. HAUT G200</t>
  </si>
  <si>
    <t>ROOF PANEL IP21 EASY UPS 3M 60/80/100KVA, 400V, 3PH</t>
  </si>
  <si>
    <t>VINCI STADE DE France</t>
  </si>
  <si>
    <t>0417201-L615</t>
  </si>
  <si>
    <t>EGYPT</t>
  </si>
  <si>
    <t>SUPPORT KIRK KEY SWITCH ASM</t>
  </si>
  <si>
    <t>SUPPORT KIRK KEY SWITCH</t>
  </si>
  <si>
    <t>SE PORTE AFFICHEUR + COMM</t>
  </si>
  <si>
    <t>SMT PORTE 700 + CARNIERE</t>
  </si>
  <si>
    <t>SMT PORTE 700 RAL9002</t>
  </si>
  <si>
    <t>SMT CADRE PROTECTION AFFICHEUR</t>
  </si>
  <si>
    <t>SMT CADRE AFFICHEUR 2</t>
  </si>
  <si>
    <t>SMT CADRE AFFICHEUR 1</t>
  </si>
  <si>
    <t>SE PORTE AFFICHEUR COMM</t>
  </si>
  <si>
    <t>PLAQUE DE FOND ASM</t>
  </si>
  <si>
    <t>RIGHT SUPPORT JDB R2 ASI h135</t>
  </si>
  <si>
    <t>SE SKID 1400+400</t>
  </si>
  <si>
    <t>SMT 400 GAINE WEDGE</t>
  </si>
  <si>
    <t>KIRKKEY INYTERLOCK SUPPORT ASM</t>
  </si>
  <si>
    <t>KIRKKEY INYTERLOCK SUPPORT</t>
  </si>
  <si>
    <t>IC60L SUPPORT h192 ASM</t>
  </si>
  <si>
    <t>IC60L SUPPORT h192</t>
  </si>
  <si>
    <t>UPS PHASE 3 INCOMING CX</t>
  </si>
  <si>
    <t>UPS PHASE 2 INCOMING CX</t>
  </si>
  <si>
    <t>UPS PHASE 1 INCOMING CX</t>
  </si>
  <si>
    <t>UPS NEUTRAL INCOMING CX</t>
  </si>
  <si>
    <t>SWITCH LINK CONNEXION 5X25</t>
  </si>
  <si>
    <t>INS400 SUPPORT h160 ASM</t>
  </si>
  <si>
    <t>INS400 SUPPORT h160</t>
  </si>
  <si>
    <t>SUPPORT JDB R2 ASI h160</t>
  </si>
  <si>
    <t>Support cuivre power bank</t>
  </si>
  <si>
    <t>THM G600</t>
  </si>
  <si>
    <t>SMT COUPE LINERGY 3barres 2m = 6x 998mm</t>
  </si>
  <si>
    <t>SMT COUPE LINERGY 1barre 2m = 2x 565mm + 1x 715mm</t>
  </si>
  <si>
    <t>SMT COUPE LINERGY 1barre x 2m = 1x 565mm + 2x 715mm</t>
  </si>
  <si>
    <t>PLASTRON TRANSPARENT MILIEU DC CABINET</t>
  </si>
  <si>
    <t>PLASTRON TRANSPARENT HAUT DC CABINET</t>
  </si>
  <si>
    <t>SE CHASSIS HAUT STS1250A</t>
  </si>
  <si>
    <t>SMT SUPPORT ARRIERE MODULE DROE</t>
  </si>
  <si>
    <t>CUIVRE PE DC CABINET</t>
  </si>
  <si>
    <t>SMT TOIT STS 1250</t>
  </si>
  <si>
    <t>SMT TUNNEL EXTRACTION D'AIR CS</t>
  </si>
  <si>
    <t>MAKROLON 600x650 COFFRET SAMSUNG</t>
  </si>
  <si>
    <t>MAKROLON</t>
  </si>
  <si>
    <t>SMT PLASTRON  INTERNE</t>
  </si>
  <si>
    <t>SMT SUPPORT NAPPE ELEC VERS DROE</t>
  </si>
  <si>
    <t>TRAVERSE FIL FIN DC CABINET</t>
  </si>
  <si>
    <t>EQUERRE MAKROLON</t>
  </si>
  <si>
    <t>SMT ASSEMBLAGE MODULE ELEC</t>
  </si>
  <si>
    <t>SMT PLATINE SUPPORT CARTES MODULE ELEC</t>
  </si>
  <si>
    <t>CUIVRE RACCORDEMENT CABLES</t>
  </si>
  <si>
    <t>CUIVRE FUSIBLE HAUT</t>
  </si>
  <si>
    <t>CUIVRE FUSIBLE BAS</t>
  </si>
  <si>
    <t>SUPPORT CUIVRE FUSIBLE HAUT</t>
  </si>
  <si>
    <t>SUPPORT CUIVRE FUSIBLE MILIEU</t>
  </si>
  <si>
    <t>SUPPORT CUIVRE FUSIBLE BAS</t>
  </si>
  <si>
    <t>TOIT COFFRET SAMSUNG</t>
  </si>
  <si>
    <t>TOIT DC CABINET</t>
  </si>
  <si>
    <t>TRAVERSE SUPPORT TOIT</t>
  </si>
  <si>
    <t>TRAVERSE DC CABINET LARGEUR</t>
  </si>
  <si>
    <t>COFFRET DC CABINET</t>
  </si>
  <si>
    <t>SMT BRIDE CARTE MODULE ELEC</t>
  </si>
  <si>
    <t>SMT PLATINE SUPPORT MODULE ELEC</t>
  </si>
  <si>
    <t>SMT SUPPORT LATERAL MODULE ELEC</t>
  </si>
  <si>
    <t>SMT CAPOT 2</t>
  </si>
  <si>
    <t>SMT CAPOT 1</t>
  </si>
  <si>
    <t>CUIVRE RACCORDEMENT COFFRET SAMSUNG</t>
  </si>
  <si>
    <t>COP CS VERS LINERGY 3</t>
  </si>
  <si>
    <t>COP CS VERS LINERGY 2</t>
  </si>
  <si>
    <t>COP CS VERS LINERGY 1</t>
  </si>
  <si>
    <t>DECOUPE Cablofil CF30200EZ Coffret Samsung</t>
  </si>
  <si>
    <t>CF30200EZ</t>
  </si>
  <si>
    <t>PANNEAU LATERAL COFFRET SAMSUNG</t>
  </si>
  <si>
    <t xml:space="preserve">TRAVERSE FIL FIN COFFRET SAMSUNG </t>
  </si>
  <si>
    <t xml:space="preserve">TRAVERSE CABLOFIL COFFRET SAMSUNG </t>
  </si>
  <si>
    <t xml:space="preserve">TRAVERSE ISO COFFRET SAMSUNG </t>
  </si>
  <si>
    <t>SUPPORT ARRERE DROIT MODULE ELEC</t>
  </si>
  <si>
    <t>SUPPORT ARRERE GAUCHE MODULE ELEC</t>
  </si>
  <si>
    <t>COFFRET SAMSUNG SUPERNAP</t>
  </si>
  <si>
    <t>GVX MBC 1650</t>
  </si>
  <si>
    <t>MBC GVX</t>
  </si>
  <si>
    <t>SMT PLATINE RELAIS + MASS NEUTRE COUPE</t>
  </si>
  <si>
    <t>SMT SUPPORT CABLES MODULES ELEC</t>
  </si>
  <si>
    <t>SE MODULE RC 1250A</t>
  </si>
  <si>
    <t>Armoire SAREL SPACIAL SF dimensions H2000xL1200xP600xsocle55 - Sans RAL - F20020870MHZ/A0</t>
  </si>
  <si>
    <t>METHODE MOYEN MANUTENATION BYPASS/NEUTRE COUPE</t>
  </si>
  <si>
    <t>DECOUPE BRIDAGE BARRES DE CHANT LVS04691</t>
  </si>
  <si>
    <t>LVS04691</t>
  </si>
  <si>
    <t>SMT SUPPORT JDB LINERGY BAS CENTRAL</t>
  </si>
  <si>
    <t>Platine NSX 4P</t>
  </si>
  <si>
    <t>PLA PROTECTION LINERGY DROIT/GAUCHE</t>
  </si>
  <si>
    <t>SMT PROTECTION INTERNE ARRIERE 2</t>
  </si>
  <si>
    <t>SMT PROTECTION INTERNE ARRIERE 1</t>
  </si>
  <si>
    <t>SMT PROTECTION INTERNE DROITE/GAUCHE</t>
  </si>
  <si>
    <t>SMT SUPPORT JDB LINERGY BAS LATERAL</t>
  </si>
  <si>
    <t>SMT PROTECTION ARRIERE BYPASS</t>
  </si>
  <si>
    <t>SMT PLASTRON COMPACT NS 2</t>
  </si>
  <si>
    <t>COP CALE 60x60x10</t>
  </si>
  <si>
    <t>SMT SE GLISSIERE CS</t>
  </si>
  <si>
    <t>SE FINITION STS1250A</t>
  </si>
  <si>
    <t>SE MODULE ELECTRONIQUE STS1250A</t>
  </si>
  <si>
    <t>SE NEUTRE COUPE STS1250A</t>
  </si>
  <si>
    <t>SE BUSBAR STS1250A</t>
  </si>
  <si>
    <t>SE FILTRE RC STS1250A</t>
  </si>
  <si>
    <t>SE MODULES DROE STS1250A</t>
  </si>
  <si>
    <t>SE MODULES CS STS1250A</t>
  </si>
  <si>
    <t>SE BYPASS STS1250A</t>
  </si>
  <si>
    <t>SE CHASSIS BAS STS1250A</t>
  </si>
  <si>
    <t>COP JUNCTION CONTACTEUR NEUTRE COUPE 3</t>
  </si>
  <si>
    <t>FLEX JUNCTION CONTACTEUR NEUTRE COUPE 2</t>
  </si>
  <si>
    <t>COP JUNCTION CONTACTEUR NEUTRE COUPE 1</t>
  </si>
  <si>
    <t>COP JDB CENTRAL NEUTRE COUPE</t>
  </si>
  <si>
    <t>SMT PLATINE NEUTRE COUPE</t>
  </si>
  <si>
    <t>SMT GLISSIERE MODULE ELEC 2</t>
  </si>
  <si>
    <t>SMT GLISSIERE MODULE ELEC</t>
  </si>
  <si>
    <t>SMT SUPPORT AVANT MODULE ELEC</t>
  </si>
  <si>
    <t>Masterpact NW32 H2 3P Micro2.0</t>
  </si>
  <si>
    <t>Masterpact NW25 H2 3P Micro2.0</t>
  </si>
  <si>
    <t>PLASTRON GVX 2x700 3 INS400 H = 275</t>
  </si>
  <si>
    <t>Glaxosmith</t>
  </si>
  <si>
    <t>PLASTRON GVX 2x700 NSX 3x4P micro 400-630 H=300</t>
  </si>
  <si>
    <t>COP JONCTION NEUTRE COUPE</t>
  </si>
  <si>
    <t>COP BYPASS 11</t>
  </si>
  <si>
    <t>COP FLEXIBAR ERICO 11</t>
  </si>
  <si>
    <t>COP FLEXIBAR ERICO 10</t>
  </si>
  <si>
    <t>COP FLEXIBAR ERICO 9</t>
  </si>
  <si>
    <t>COP FLEXIBAR ERICO 8</t>
  </si>
  <si>
    <t>CUIVRE MTZ1 50X10</t>
  </si>
  <si>
    <t>SUPPORT DOUBLE MTZ1</t>
  </si>
  <si>
    <t>PLASTRON L = 909 H = 402</t>
  </si>
  <si>
    <t>PLASTRON L = 909 H = 100</t>
  </si>
  <si>
    <t>PLASTRON L = 909 H = 350</t>
  </si>
  <si>
    <t>PLASTRON L = 909 H = 224</t>
  </si>
  <si>
    <t>PLASTRON L = 909 H = 277</t>
  </si>
  <si>
    <t>SUPPORT CUIVRE NS800</t>
  </si>
  <si>
    <t>CUIVRE NS800 50X10</t>
  </si>
  <si>
    <t>SUPPORT CUIVRE MTZ1</t>
  </si>
  <si>
    <t>PLATINE SUPPORT CUIVRE DISTRIBUTION GAUCHE</t>
  </si>
  <si>
    <t>CUIVRE NSX400  32X5</t>
  </si>
  <si>
    <t>CUIVRE NSX250 32X5</t>
  </si>
  <si>
    <t>PLATINE SUPPORT CUIVRE MTZ1</t>
  </si>
  <si>
    <t>PLATINE SUPPORT CUIVRE DISTRIBUTION DROITE</t>
  </si>
  <si>
    <t>COP FIXATION CARTE FILE 2</t>
  </si>
  <si>
    <t>COP FIXATION CARTE FILE 1</t>
  </si>
  <si>
    <t>SMT SUPPORT RACCORDEMENT CLIENT BYPASS</t>
  </si>
  <si>
    <t>SMT SUPPORT BAS BYPASS GAUCHE</t>
  </si>
  <si>
    <t>SMT SUPPORT BAS BYPASS DROIT</t>
  </si>
  <si>
    <t>COP FIXATION CARTE FALE 3</t>
  </si>
  <si>
    <t>COP FIXATION CARTE FALE 2</t>
  </si>
  <si>
    <t>COP FIXATION CARTE FALE 1</t>
  </si>
  <si>
    <t>SMT DECOUPE LINERY 04563 715MM</t>
  </si>
  <si>
    <t>SMT DECOUPE LINERY 04563 565MM</t>
  </si>
  <si>
    <t>SMT DECOUPE LINERY 04563 998MM</t>
  </si>
  <si>
    <t>LEG visserie I/O 1000 - 4 TGAB KTA_QAAL75123</t>
  </si>
  <si>
    <t>SMT 10/10 ACIER + ETAMAGE PLAQUE DE SERRAGE FLEXBAR</t>
  </si>
  <si>
    <t>SMT BACK PANEL AIR GUIDE MBC GVX INTEL</t>
  </si>
  <si>
    <t>SMT PLAQUE SERRAGE FLEX BAR 1</t>
  </si>
  <si>
    <t>SMT SKETTE ALU</t>
  </si>
  <si>
    <t>COP COP NEUTRE 3</t>
  </si>
  <si>
    <t>SMT PROTECTION MAINTENANCE BYPASS</t>
  </si>
  <si>
    <t>SMT CARTER MODULE DROE</t>
  </si>
  <si>
    <t>SMT TRAVERSE SUPPORT CS 4</t>
  </si>
  <si>
    <t>SMT TRAVERSE SUPPORT CS 3</t>
  </si>
  <si>
    <t>SMT TRAVERSE SUPPORT CS 2</t>
  </si>
  <si>
    <t>SMT TRAVERSE SUPPORT CS 1</t>
  </si>
  <si>
    <t>SMT SUPPORT LATERAL LINERGY</t>
  </si>
  <si>
    <t>COP BYPASS 8</t>
  </si>
  <si>
    <t>COP BYPASS RACCORDEMENT CLIENT</t>
  </si>
  <si>
    <t>COP COP NEUTRE 2</t>
  </si>
  <si>
    <t>COP COP NEUTRE 1</t>
  </si>
  <si>
    <t>COP LIAISON CONTACTEUR NEUTRE COUPE</t>
  </si>
  <si>
    <t>COP TYRISTOR NEUTRE COUPE 2</t>
  </si>
  <si>
    <t>COP CONTACTEUR NEUTRE COUPE</t>
  </si>
  <si>
    <t>NS800N 4P micrologic 5.0E RAC ARR</t>
  </si>
  <si>
    <t>MTZ1 800A 4P micrologic 5,0x H3 RAC ARR</t>
  </si>
  <si>
    <t>PLATINE DOUBLE MTZ1</t>
  </si>
  <si>
    <t>Perçage toit I/O 1500kVA 0M-82236 Microsoft pour coffret COM</t>
  </si>
  <si>
    <t>COP TYRISTOR NEUTRE COUPE 1</t>
  </si>
  <si>
    <t>SMT SUPPORT VENTILATEUR</t>
  </si>
  <si>
    <t>PLA CAPOT CS</t>
  </si>
  <si>
    <t>PLA SUPPORT CS</t>
  </si>
  <si>
    <t>COP CS LEM 2</t>
  </si>
  <si>
    <t>COP CS LEM 1</t>
  </si>
  <si>
    <t>COP NS VERS LINERGY 6</t>
  </si>
  <si>
    <t>COP NS VERS LINERGY 5</t>
  </si>
  <si>
    <t>COP NS VERS LINERGY 4</t>
  </si>
  <si>
    <t>COP NS VERS LINERGY 3</t>
  </si>
  <si>
    <t>COP NS VERS LINERGY 2</t>
  </si>
  <si>
    <t>COP NS VERS LINERGY 1</t>
  </si>
  <si>
    <t>COP FLEX ERICO SORTIE CS 3</t>
  </si>
  <si>
    <t>COP FLEX ERICO SORTIE CS 2</t>
  </si>
  <si>
    <t>COP FLEX ERICO SORTIE CS 1</t>
  </si>
  <si>
    <t>COP FLEX BYPASS VERS CS 3</t>
  </si>
  <si>
    <t>COP FLEX BYPASS VERS CS 2</t>
  </si>
  <si>
    <t>COP FLEX BYPASS VERS CS 1</t>
  </si>
  <si>
    <t>S/E MODULE CS 1250A 2</t>
  </si>
  <si>
    <t>S/E MODULE CS 1250A 1</t>
  </si>
  <si>
    <t>COP BYPASS 7</t>
  </si>
  <si>
    <t>COP BYPASS 6</t>
  </si>
  <si>
    <t>COP BYPASS 5</t>
  </si>
  <si>
    <t>COP BYPASS 4</t>
  </si>
  <si>
    <t>COP BYPASS 3</t>
  </si>
  <si>
    <t>COP FLEXIBAR ERICO BYPASS 2</t>
  </si>
  <si>
    <t>COP BYPASS 1</t>
  </si>
  <si>
    <t>CANEVAS NS1250A Q3</t>
  </si>
  <si>
    <t>CANEVAS NS1250A Q1BP/Q2BP</t>
  </si>
  <si>
    <t>CANEVAS NS1250A Q1/Q2</t>
  </si>
  <si>
    <t>ETIQ DANGER RISQUE BASCULEMENT MSFT</t>
  </si>
  <si>
    <t>MICROSOFT</t>
  </si>
  <si>
    <t>SURTOIT IP21 EASY UPS-RAL9003 Alu</t>
  </si>
  <si>
    <t>EASY UPS 10-40kVA High Tower</t>
  </si>
  <si>
    <t>kit filerie puissance REGEN BOX 50A QSMA36388</t>
  </si>
  <si>
    <t>SMT PLASTRON IC60 - EMPLACEMENT NSX250</t>
  </si>
  <si>
    <t>SMT SUPPORT IC60 - EMPLACEMENT NSX250</t>
  </si>
  <si>
    <t>SMT SUPPORT SONDE TC</t>
  </si>
  <si>
    <t>TC</t>
  </si>
  <si>
    <t>SMT TOIT GVE VENTILE</t>
  </si>
  <si>
    <t>WIRE PE 35MM2 MSFT</t>
  </si>
  <si>
    <t>SMT FIX CABLES BYPASS NSX250 1000</t>
  </si>
  <si>
    <t>SMT PLASTRON 100 1000</t>
  </si>
  <si>
    <t>SMT PLASTRON BYPASS NSX250 1000</t>
  </si>
  <si>
    <t>SMT SUPPORT BYPASS NSX250 1000</t>
  </si>
  <si>
    <t>SMT SUPPORT BYPASS NSX250 1000 - ERREUR ABANDONNE</t>
  </si>
  <si>
    <t>SMT E3S BACK PANEL</t>
  </si>
  <si>
    <t>SMT SUPPORT CB</t>
  </si>
  <si>
    <t>SMT TRAPPE MAINTENANCE</t>
  </si>
  <si>
    <t>SMT TUNNEL POWER MODULE GVX</t>
  </si>
  <si>
    <t>NS800 NA 4P</t>
  </si>
  <si>
    <t>Protection Shield</t>
  </si>
  <si>
    <t>SMT BACK PANEL EAC RAL9003</t>
  </si>
  <si>
    <t>SMT SUPPORT ISO ARRIERE MONO</t>
  </si>
  <si>
    <t>COP COMPACT NS LIAISON PE2</t>
  </si>
  <si>
    <t>COP COMPACT NS LIAISON PE</t>
  </si>
  <si>
    <t>PEN</t>
  </si>
  <si>
    <t>RACCORDEMENT CLIENT</t>
  </si>
  <si>
    <t>CACHE NSX 3P4P</t>
  </si>
  <si>
    <t>Coffret SAREL NSYS3D12630</t>
  </si>
  <si>
    <t>AMSN MONACO</t>
  </si>
  <si>
    <t>Kit filerie coffret SUVT Philips</t>
  </si>
  <si>
    <t>COFFRET SUVT PHILIPS</t>
  </si>
  <si>
    <t>SMT CUBICLE SPACER 15MM RAL9003</t>
  </si>
  <si>
    <t>GVS CBC</t>
  </si>
  <si>
    <t>SMT ROOF JUNCTION</t>
  </si>
  <si>
    <t>Assemblage Armoire G5K - ENTRETOISE</t>
  </si>
  <si>
    <t>COP CX5 BBK 630A 2 HOLES</t>
  </si>
  <si>
    <t>Assemblage Armoire G5K - CACHE AVANT ARRIERE</t>
  </si>
  <si>
    <t>Assemblage Armoire G5K - CACHE TOIT</t>
  </si>
  <si>
    <t>SMT SUPPORT BAS BBK</t>
  </si>
  <si>
    <t xml:space="preserve">CACHE INS </t>
  </si>
  <si>
    <t>PLATINE INS ARM 712</t>
  </si>
  <si>
    <t>CACHE NSX400H4P</t>
  </si>
  <si>
    <t>PLATINE NSX400 4P ARM 712</t>
  </si>
  <si>
    <t>SMT BACK PANEL MBC GVX INTEL</t>
  </si>
  <si>
    <t>SMT SUPPORT CABLES ARRIERE</t>
  </si>
  <si>
    <t>SMT SUPPORT PE GVX BATTERY</t>
  </si>
  <si>
    <t>GVX BATTERY</t>
  </si>
  <si>
    <t>DATA4 INVERSION</t>
  </si>
  <si>
    <t>ROBERT</t>
  </si>
  <si>
    <t>CORO L1 LOAD</t>
  </si>
  <si>
    <t>CORO L3-2 MAINS 1</t>
  </si>
  <si>
    <t>CORO L3-1 MAINS 1</t>
  </si>
  <si>
    <t>CORO L1-2 MAINS 1</t>
  </si>
  <si>
    <t>CORO L1-1 MAINS 1</t>
  </si>
  <si>
    <t>LIAISON TETE-CORO L3 UTIL</t>
  </si>
  <si>
    <t>LIAISON BARRE-CORO L3 UTIL</t>
  </si>
  <si>
    <t>LIAISON BARRE-CORO L1 UTIL</t>
  </si>
  <si>
    <t>CX L3 UTIL</t>
  </si>
  <si>
    <t>CX L1 UTIL</t>
  </si>
  <si>
    <t>LIAISON BARRE-CORO L3 MAINS 1</t>
  </si>
  <si>
    <t>LIAISON BARRE-CORO L1 MAINS 1</t>
  </si>
  <si>
    <t>CX L3 RESEAU 1</t>
  </si>
  <si>
    <t>CX L1 RESEAU 1</t>
  </si>
  <si>
    <t>PLATINE NSX 4P ARM 712</t>
  </si>
  <si>
    <t>Platine IM400 IMD +NSX 3P/4P</t>
  </si>
  <si>
    <t>Support capteurs thermique CÂLE</t>
  </si>
  <si>
    <t>IO GVX</t>
  </si>
  <si>
    <t>Support capteurs thermique SUPPORT-CAPTEUR-TYPE-2</t>
  </si>
  <si>
    <t>Support capteurs thermique L3-OUTPUT-PLATINE</t>
  </si>
  <si>
    <t>Support capteurs thermique L3-INPUT-PLATINE</t>
  </si>
  <si>
    <t>Support capteurs thermique L2-OUTPUT-PLATINE</t>
  </si>
  <si>
    <t>Support capteurs thermique L2-INPUT-PLATINE</t>
  </si>
  <si>
    <t>Support capteurs thermique L1-OUTPUT-PLATINE</t>
  </si>
  <si>
    <t>Support capteurs thermique L1-INPUT-PLATINE</t>
  </si>
  <si>
    <t>Support capteurs thermique BATT-PLUS-OUTPUT</t>
  </si>
  <si>
    <t>Support capteurs thermique BATT-MOINS-OUTPUT</t>
  </si>
  <si>
    <t>Dossier de montage Kit Capas KEMET THM G400</t>
  </si>
  <si>
    <t xml:space="preserve">THM 400 </t>
  </si>
  <si>
    <t>PROTECTION SHIELD 34408054</t>
  </si>
  <si>
    <t>ARAMCO SAUDI ARABIA</t>
  </si>
  <si>
    <t>FIXE CABLES</t>
  </si>
  <si>
    <t xml:space="preserve">REGEN BOX  </t>
  </si>
  <si>
    <t>SUPPORT BAS PLASTRON</t>
  </si>
  <si>
    <t>SUPPORT DROIT PLASTRON</t>
  </si>
  <si>
    <t>SUPPORT GAUCHE PLASTRON</t>
  </si>
  <si>
    <t>HARALDSPLASS</t>
  </si>
  <si>
    <t>Rail DIN 115</t>
  </si>
  <si>
    <t>SMT PLASTRON PRINCIPAL</t>
  </si>
  <si>
    <t>REGEN BOX 125A</t>
  </si>
  <si>
    <t>SMT SUPPORT IC</t>
  </si>
  <si>
    <t>SURTOIT IP21 EASY UPS-RAL9003</t>
  </si>
  <si>
    <t>SMT INTERNAL FV SMT GVX ROOF MOUNTING OF THE I-O</t>
  </si>
  <si>
    <t>PX MONITORING</t>
  </si>
  <si>
    <t>Kit filerie coffret BP Easy UPS 3S 3:3</t>
  </si>
  <si>
    <t>Easy UPS 3S 3:3 / 676036882 - AMSN MONACO</t>
  </si>
  <si>
    <t>GVS BYPASS</t>
  </si>
  <si>
    <t>SMT SUPPORT AUTOMATISME UA/BA</t>
  </si>
  <si>
    <t>SMT SUPPORT BORNIER</t>
  </si>
  <si>
    <t>OUTIL DE FORME</t>
  </si>
  <si>
    <t>GLAXO</t>
  </si>
  <si>
    <t>EQUERRE ARMOIRE REVERSIBLE</t>
  </si>
  <si>
    <t>AC FAN 225x225x80</t>
  </si>
  <si>
    <t>TOIT VENTILE ARM G5K-G7K L=1012</t>
  </si>
  <si>
    <t>PLASTRON INF250 sans commande rotative</t>
  </si>
  <si>
    <t>ARMOIRE FUPACT</t>
  </si>
  <si>
    <t>SPACIAL SF 800 H1800+R100 SPECIFIQUE</t>
  </si>
  <si>
    <t>LEG VISSERIE I/O 1500 MICROSOFT ERSBO avec 2 TGAB SIEMENS</t>
  </si>
  <si>
    <t>I/O GVX Microsoft ERSBO</t>
  </si>
  <si>
    <t>SMT PLASTRON COMPACT NS</t>
  </si>
  <si>
    <t>SMT SUPPORT LINERGY ARRIERE 3</t>
  </si>
  <si>
    <t>SMT DECOUPE LINERGY 04564 1900MM</t>
  </si>
  <si>
    <t>SMT SUPPORT LINERGY ARRIERE 2</t>
  </si>
  <si>
    <t>SMT SUPPORT LINERGY ARRIERE 1</t>
  </si>
  <si>
    <t>SMT SUPPORT ISO ARRIERE</t>
  </si>
  <si>
    <t>SMT SONDE SUPPORT BUSBAR UTIL</t>
  </si>
  <si>
    <t>GVX IO 1500 FEED SIEMENS</t>
  </si>
  <si>
    <t>CADRE LATERAL POUR ARMOIRE G5K</t>
  </si>
  <si>
    <t>INOX</t>
  </si>
  <si>
    <t>CROISILLON ARRIERE ARM G5K L=1010</t>
  </si>
  <si>
    <t>SUPPORT BOBINAGE ARM G5K L = 1010</t>
  </si>
  <si>
    <t>COP COMPACT NS LIAISON ARRIERE 8</t>
  </si>
  <si>
    <t>COP COMPACT NS LIAISON ARRIERE 7</t>
  </si>
  <si>
    <t>COP COMPACT NS LIAISON ARRIERE 6</t>
  </si>
  <si>
    <t>COP COMPACT NS LIAISON ARRIERE 5</t>
  </si>
  <si>
    <t>COP COMPACT NS LIAISON ARRIERE 4</t>
  </si>
  <si>
    <t>COP COMPACT NS LIAISON ARRIERE 3</t>
  </si>
  <si>
    <t>COP COMPACT NS LIAISON ARRIERE 2</t>
  </si>
  <si>
    <t>COP COMPACT NS LIAISON ARRIERE 1</t>
  </si>
  <si>
    <t>Transformer 80kVA</t>
  </si>
  <si>
    <t>Transformer 63kVA</t>
  </si>
  <si>
    <t>SMT PLATINE BYPASS + INVERSEUR DE SOURCE</t>
  </si>
  <si>
    <t>GVX BYPASS</t>
  </si>
  <si>
    <t>SMT SUPPORT HAUT/BAS PLATINE BYPASS</t>
  </si>
  <si>
    <t>Platine INS160 3P + IM400 IMD</t>
  </si>
  <si>
    <t>armoire GVM vide</t>
  </si>
  <si>
    <t>SMT TOIT VENTILE</t>
  </si>
  <si>
    <t>SMT ALU PASSE CABLE</t>
  </si>
  <si>
    <t>SMT PLASTRON ECRAN UA/BA</t>
  </si>
  <si>
    <t>SMT JOUE PLATRON</t>
  </si>
  <si>
    <t>Platine NSX 3P</t>
  </si>
  <si>
    <t>SMT PLASTRON COMPACT NS AVEC VOYANT</t>
  </si>
  <si>
    <t>SMT PLASTRON GAINE</t>
  </si>
  <si>
    <t>CACHE NSX160H3P4P</t>
  </si>
  <si>
    <t>SMT JOUE LATERAL POUR PLASTRON 4</t>
  </si>
  <si>
    <t>SMT JOUE LATERAL POUR PLASTRON 3</t>
  </si>
  <si>
    <t>SMT JOUE LATERAL POUR PLASTRON 2</t>
  </si>
  <si>
    <t>SMT JOUE LATERAL POUR PLASTRON 1</t>
  </si>
  <si>
    <t>SAREL ARMOIRE L(400+800+400)xH2000xP800+S100</t>
  </si>
  <si>
    <t>Nomenclature regen box black box 60A</t>
  </si>
  <si>
    <t>Nomenclature CS pour STS 800-1000-1250A</t>
  </si>
  <si>
    <t>=S= INVERSEUR DE SOURCES NS1250H 4P + BA</t>
  </si>
  <si>
    <t>COP LIAISON AVAL</t>
  </si>
  <si>
    <t>COP RACCORDEMENT AVAL 2</t>
  </si>
  <si>
    <t>COP RACCORDEMENT AVAL 1</t>
  </si>
  <si>
    <t>CACHE INS1603P</t>
  </si>
  <si>
    <t>CACHE NSX160F3P</t>
  </si>
  <si>
    <t>Protection shield</t>
  </si>
  <si>
    <t>Tole protection</t>
  </si>
  <si>
    <t>Tole protection renfoncement</t>
  </si>
  <si>
    <t>Support relais disjoncteur</t>
  </si>
  <si>
    <t>Platine support</t>
  </si>
  <si>
    <t>Support pour commutateur 9001KS11FBH13</t>
  </si>
  <si>
    <t>G6K 400-450Kva - ST CROLLES</t>
  </si>
  <si>
    <t>COP COMPACT NS JONCTION</t>
  </si>
  <si>
    <t>SMT SUPPORT BBK630 2</t>
  </si>
  <si>
    <t>SMT SUPPORT BBK630 1</t>
  </si>
  <si>
    <t>SMT SUPPORT VOYANTS</t>
  </si>
  <si>
    <t>GVM BYPASS</t>
  </si>
  <si>
    <t>SMT PLASTRON 3xNSX630</t>
  </si>
  <si>
    <t>SMT PLATINE BYPASS NSX630 3/4P</t>
  </si>
  <si>
    <t>SMT PASSE CABLES ALU POUR COFFRET</t>
  </si>
  <si>
    <t>SMT RIGHT PROTECTION SHILED SUPPORT</t>
  </si>
  <si>
    <t>SMT LEFT PROTECTION SHILED SUPPORT</t>
  </si>
  <si>
    <t>KIT FILERIE COFFRET DISPLAY BOX</t>
  </si>
  <si>
    <t>FILERIES</t>
  </si>
  <si>
    <t>SMT TOIT ALU 3mm</t>
  </si>
  <si>
    <t>S/E</t>
  </si>
  <si>
    <t>S/E MODULE ELECTRONIC STS</t>
  </si>
  <si>
    <t>SAREL COFFRET BBB GVM 160-250kVA LITHIUM ION BATTERIES</t>
  </si>
  <si>
    <t>COP RACCORDEMENT BATTERIES 4</t>
  </si>
  <si>
    <t>COP RACCORDEMENT BATTERIES 3</t>
  </si>
  <si>
    <t>COP RACCORDEMENT BATTERIES 2</t>
  </si>
  <si>
    <t>COP RACCORDEMENT BATTERIES 1</t>
  </si>
  <si>
    <t>COP DISJONCTEUR BATTERIE JONCTION</t>
  </si>
  <si>
    <t xml:space="preserve">  </t>
  </si>
  <si>
    <t>CAPOT IP20 SUVT COFFRET PHILIPS</t>
  </si>
  <si>
    <t>SUVT</t>
  </si>
  <si>
    <t>WIRE ASSY PBUS 2 PARALLEL 30M - Similaire à 0W7996C</t>
  </si>
  <si>
    <t>Valhal</t>
  </si>
  <si>
    <t>WIRE ASSY PBUS 1 PARALLEL 30M - Similaire à 0W7995C</t>
  </si>
  <si>
    <t>COUPE RAIL DIN</t>
  </si>
  <si>
    <t>SMT SUPPORT PE VERTICALE</t>
  </si>
  <si>
    <t>G7K DC PULL CABINET WITH FUSES</t>
  </si>
  <si>
    <t>SMT PLASTRON 2xNS630 DC</t>
  </si>
  <si>
    <t>SMT FIXATION CABLES UPS</t>
  </si>
  <si>
    <t>SMT SUPPORT 2xNSX630 DC</t>
  </si>
  <si>
    <t>SMT TOIT PASSE CABLE ARRIERE</t>
  </si>
  <si>
    <t>SMT SUPPORT RACCORDEMENT UPS 2</t>
  </si>
  <si>
    <t>SMT TRAVERSE RACCORDEMENT BATT</t>
  </si>
  <si>
    <t>SMT SUPPORT RACCORDEMENT UPS 1</t>
  </si>
  <si>
    <t>SMT SUPPORT RACCORDEMENT BATT</t>
  </si>
  <si>
    <t>BARRE DE TERRE</t>
  </si>
  <si>
    <t>BYPASS EASY UPS</t>
  </si>
  <si>
    <t>FIX CABLES BORNIERS</t>
  </si>
  <si>
    <t>FIX CABLES UOB</t>
  </si>
  <si>
    <t>PLASTRON BORNIERS</t>
  </si>
  <si>
    <t>PLASTRON UOB</t>
  </si>
  <si>
    <t xml:space="preserve">PLASTRON BYPASS </t>
  </si>
  <si>
    <t>EQUERRE PLASTRONS GAUCHE</t>
  </si>
  <si>
    <t>EQUERRE PLASTRONS DROITE</t>
  </si>
  <si>
    <t>SUPPORT BORNIERS</t>
  </si>
  <si>
    <t>SUPPORT UOB 1-3</t>
  </si>
  <si>
    <t>SUPPORT NSX</t>
  </si>
  <si>
    <t>SUPPORT SSIB-UOB</t>
  </si>
  <si>
    <t>PLATINE</t>
  </si>
  <si>
    <t>COP RACCORDEMENT UPS 4x240MM 2</t>
  </si>
  <si>
    <t>SMT DECOUPE LINERGY 04564 650MM</t>
  </si>
  <si>
    <t>COP RACCORDEMENT UPS 4x240MM 1</t>
  </si>
  <si>
    <t>COP LIAISON BAT 3</t>
  </si>
  <si>
    <t>COP LIAISON BAT 2</t>
  </si>
  <si>
    <t>COP LIAISON BAT 1</t>
  </si>
  <si>
    <t>COP RACCORDEMENT BAT 12x240MM</t>
  </si>
  <si>
    <t>COP PE FEEDUNIT 1000/800 2</t>
  </si>
  <si>
    <t>GVX IO 1000</t>
  </si>
  <si>
    <t>COP PE FEEDUNIT 1000/800 1</t>
  </si>
  <si>
    <t>SMT TOIT PASSE CABLES BATTERIE</t>
  </si>
  <si>
    <t>SMT TOIT TGAB 6</t>
  </si>
  <si>
    <t>SMT TOIT TGAB 5</t>
  </si>
  <si>
    <t>SMT TOIT TGAB 4</t>
  </si>
  <si>
    <t>SMT TOIT TGAB 3</t>
  </si>
  <si>
    <t>SMT TOIT TGAB 2</t>
  </si>
  <si>
    <t>SMT TOIT TGAB 1</t>
  </si>
  <si>
    <t>SMT TRAVERSE DE TOIT</t>
  </si>
  <si>
    <t>COP NEUTRE 2</t>
  </si>
  <si>
    <t>COP NEUTRE 1</t>
  </si>
  <si>
    <t>COP EQUERRE 4</t>
  </si>
  <si>
    <t>COP EQUERRE 3</t>
  </si>
  <si>
    <t>COP EQUERRE 2</t>
  </si>
  <si>
    <t>COP EQUERRE 1</t>
  </si>
  <si>
    <t>COP LIAISON TGAB 8</t>
  </si>
  <si>
    <t>COP LIAISON TGAB 4</t>
  </si>
  <si>
    <t>COP LIAISON TGAB 3</t>
  </si>
  <si>
    <t>COP LIAISON TGAB 2</t>
  </si>
  <si>
    <t>COP LIAISON TGAB 1</t>
  </si>
  <si>
    <t>COMPACT NS1250 NA 3P (33488)</t>
  </si>
  <si>
    <t>GVX MBC 500kVA TNC</t>
  </si>
  <si>
    <t>COP PONTAGE PE/PEN</t>
  </si>
  <si>
    <t>SMT SUPPORT PE/PEN VERTICALE</t>
  </si>
  <si>
    <t>COP RACCORDEMENT PE/PEN 500MM</t>
  </si>
  <si>
    <t>SMT SUPPORT PEN 5</t>
  </si>
  <si>
    <t>SMT SUPPORT PEN 4</t>
  </si>
  <si>
    <t>SMT PLASTRON 3xNS</t>
  </si>
  <si>
    <t>RAIL SUPPORT BORNIER</t>
  </si>
  <si>
    <t>SMT SUPPORT VOYANT 3xNS 3P</t>
  </si>
  <si>
    <t>SMT PLASTRON MILIEU BBC</t>
  </si>
  <si>
    <t>SMT SUPPORT 3xNS 3P OR 2xNS 3/4P</t>
  </si>
  <si>
    <t>COP LIAISON AMONT/AVAL NS 3P</t>
  </si>
  <si>
    <t>BYPASS 500kVA SYMMETRA</t>
  </si>
  <si>
    <t>SMT BUSBAR SUPPORT ADAPTED L=304MM</t>
  </si>
  <si>
    <t>SMT BUSBAR SUPPORT ADAPTED L=268MM</t>
  </si>
  <si>
    <t>SMT ROOT 5</t>
  </si>
  <si>
    <t>SMT ROOT 4</t>
  </si>
  <si>
    <t>SMT ROOT 3</t>
  </si>
  <si>
    <t>SMT ROOT 2</t>
  </si>
  <si>
    <t>SMT ROOT 1</t>
  </si>
  <si>
    <t>SMT RAL9003 COVER PANEL 2</t>
  </si>
  <si>
    <t>SMT RAL9003 COVER PANEL 1</t>
  </si>
  <si>
    <t>SMT RAL9003 MONITOR COVER PANEL</t>
  </si>
  <si>
    <t>S/A MONITORING BOX</t>
  </si>
  <si>
    <t>SMT RAL9003 MONITOR FRONT PANEL AND SUPPORT</t>
  </si>
  <si>
    <t>SMT SONDE SUPPORT BUSBAR</t>
  </si>
  <si>
    <t>SMT SUPPORT BUSBAR LOAD</t>
  </si>
  <si>
    <t>SMT CROSSBAR SUPPORT</t>
  </si>
  <si>
    <t>SMT RIGHT/LEFT FEEDUNIT SUPPORT</t>
  </si>
  <si>
    <t>PLATE FIX FEEDUNIT LI-AM2000B</t>
  </si>
  <si>
    <t>PLATE FIX FEEDUNIT LI-AM2500B</t>
  </si>
  <si>
    <t>COP PE LINK CALE 10mm</t>
  </si>
  <si>
    <t>COP PE LINK CALE 5mm</t>
  </si>
  <si>
    <t>COP PE LINK 2</t>
  </si>
  <si>
    <t>COP PE LINK 1</t>
  </si>
  <si>
    <t>COP LOAD FEEDUNIT LINK</t>
  </si>
  <si>
    <t>COP PE-2 LOAD</t>
  </si>
  <si>
    <t>COP PE-1 LOAD</t>
  </si>
  <si>
    <t>COP L3-2 LOAD</t>
  </si>
  <si>
    <t>COP L3-1 LOAD</t>
  </si>
  <si>
    <t>COP L2-2 LOAD</t>
  </si>
  <si>
    <t>COP L2-1 LOAD</t>
  </si>
  <si>
    <t>COP L1-2 LOAD</t>
  </si>
  <si>
    <t>COP L1-1 LOAD</t>
  </si>
  <si>
    <t>COP PE-2 LOAD FEEDUNIT</t>
  </si>
  <si>
    <t>COP PE-1 LOAD FEEDUNIT</t>
  </si>
  <si>
    <t>COP L3-2 LOAD FEEDUNIT</t>
  </si>
  <si>
    <t>COP L3-1 LOAD FEEDUNIT</t>
  </si>
  <si>
    <t>COP L2-2 LOAD FEEDUNIT</t>
  </si>
  <si>
    <t>COP L2-1 LOAD FEEDUNIT</t>
  </si>
  <si>
    <t>COP L1-2 LOAD FEEDUNIT</t>
  </si>
  <si>
    <t>COP L1-1 LOAD FEEDUNIT</t>
  </si>
  <si>
    <t>COP L2-3 MAINS</t>
  </si>
  <si>
    <t>COP PE-2 MAINS FEEDUNIT</t>
  </si>
  <si>
    <t>COP PE-1 MAINS FEEDUNIT</t>
  </si>
  <si>
    <t>COP L3-2 MAINS FEEDUNIT</t>
  </si>
  <si>
    <t>COP L3-1 MAINS FEEDUNIT</t>
  </si>
  <si>
    <t>COP L2-2 MAINS FEEDUNIT</t>
  </si>
  <si>
    <t>COP L2-1 MAINS FEEDUNIT</t>
  </si>
  <si>
    <t>COP L1-2 MAINS FEEDUNIT</t>
  </si>
  <si>
    <t>COP L1-1 MAINS FEEDUNIT</t>
  </si>
  <si>
    <t>COP PE-2 MAINS</t>
  </si>
  <si>
    <t>COP PE-1 MAINS</t>
  </si>
  <si>
    <t>COP L3 MAINS</t>
  </si>
  <si>
    <t>COP L1 MAINS</t>
  </si>
  <si>
    <t>GVM 2HOLES BATTERIE CONNEXION</t>
  </si>
  <si>
    <t>SMT RAL9003 FRONT/BACK FRAME</t>
  </si>
  <si>
    <t>SMT RAL9003 LEFT/RIGHT FRAME</t>
  </si>
  <si>
    <t xml:space="preserve">S/E TOP CONNEXION FEEDUNIT </t>
  </si>
  <si>
    <t>plaque arriere RAL7035</t>
  </si>
  <si>
    <t xml:space="preserve">USINAGE HANDLE FRONT DOOT GVS similaire à la REF 876-43439 en ALU </t>
  </si>
  <si>
    <t>ST TOURS</t>
  </si>
  <si>
    <t>JPM/UTP</t>
  </si>
  <si>
    <t>Plastron blanc IM9 + AMP</t>
  </si>
  <si>
    <t>prestation découpe porte + toit</t>
  </si>
  <si>
    <t>Rail din porte</t>
  </si>
  <si>
    <t>Rail din disj</t>
  </si>
  <si>
    <t>Support disj</t>
  </si>
  <si>
    <t>Etiquette jaune mise hors service</t>
  </si>
  <si>
    <t>plastron disj</t>
  </si>
  <si>
    <t>Plastron plein</t>
  </si>
  <si>
    <t>Support rail din</t>
  </si>
  <si>
    <t>LABEL LEXAN SW RACK PDU AP7921B BLUE</t>
  </si>
  <si>
    <t>QTHO53916-00</t>
  </si>
  <si>
    <t>LABEL LEXAN SW RACK PDU AP7921B RED</t>
  </si>
  <si>
    <t>QTHO56741-00</t>
  </si>
  <si>
    <t>LABEL UNIT BLUE AP8953</t>
  </si>
  <si>
    <t>QTHO45187-00</t>
  </si>
  <si>
    <t>LABEL UNIT BLUE AP7921B</t>
  </si>
  <si>
    <t>LABEL UNIT RED AP79218</t>
  </si>
  <si>
    <t>LABEL UNIT RED AP8953</t>
  </si>
  <si>
    <t>QTHO91031-00</t>
  </si>
  <si>
    <t>Spécial SF juxtaposée SF 2000x700+700x600 F19060470MHZ/A0</t>
  </si>
  <si>
    <t>SMT PIECE D ANGLE BAS</t>
  </si>
  <si>
    <t>SMT PIECE D'ANGLE HAUT</t>
  </si>
  <si>
    <t>SMT PLASTRON BAS BBC TGAB BAS</t>
  </si>
  <si>
    <t>BUSBAR NEUTRAL 1500kW - PC2 GVX 880-5538A</t>
  </si>
  <si>
    <t>Kit filerie carte IBEZ XR3 vers XR3-1 et commut S1 UPS G6K 400-450KVA //</t>
  </si>
  <si>
    <t>ST MICRO</t>
  </si>
  <si>
    <t>SMT SUPPORT CABLES LATERAL (CHASSIS DOUBLE)</t>
  </si>
  <si>
    <t>SMT SUPPORT CARDEW C</t>
  </si>
  <si>
    <t>SMT OPTURATEUR NSX250</t>
  </si>
  <si>
    <t>SMT PLASTRON 4xNSX250</t>
  </si>
  <si>
    <t>SMT PLASTRON 2xINS160 + IM400</t>
  </si>
  <si>
    <t>SMT SUPPORT 2xINS160 + IM400</t>
  </si>
  <si>
    <t>SMT SUPPOT 4xNSX250</t>
  </si>
  <si>
    <t>SMT SUPPORT DROIT BORNIER</t>
  </si>
  <si>
    <t>BNP</t>
  </si>
  <si>
    <t>SMT SUPPORT GAUCHE BORNIER</t>
  </si>
  <si>
    <t>KIT FILERIE RELAYAGE CARTE COSIT NS G7K</t>
  </si>
  <si>
    <t>KIT FILERIE RELAYAGE CARTE COSIT UPS G7K</t>
  </si>
  <si>
    <t>Lot de 2 étiquettes série Harmony 9001K suivant spec</t>
  </si>
  <si>
    <t>SELF 1mH 63Aeff 50Hz - Devis 19884V1</t>
  </si>
  <si>
    <t>AGCEI</t>
  </si>
  <si>
    <t>SELF</t>
  </si>
  <si>
    <t>SMT OPTURATEUR INS160</t>
  </si>
  <si>
    <t>FIL LIAISON FUSION FUSIBLE OF</t>
  </si>
  <si>
    <t>SMT SUPPORT BYPASS INS125</t>
  </si>
  <si>
    <t>SMT SUPPORT CABLES LATERAL</t>
  </si>
  <si>
    <t>SMT SUPPORT TFO HAUT STRUTURE BIRDY 2</t>
  </si>
  <si>
    <t>SMT SUPPORT TFO HAUT STRUTURE BIRDY 1</t>
  </si>
  <si>
    <t>SMT PLASTRON BIRDY 1000x900MM</t>
  </si>
  <si>
    <t>SMT PLASTRON BIRDY 700x900MM</t>
  </si>
  <si>
    <t>SMT MONTANT PLASTRON DROIT</t>
  </si>
  <si>
    <t>SMT MONTANT PLASTRON GAUCHE</t>
  </si>
  <si>
    <t>SMT BORNIER SUPPORT</t>
  </si>
  <si>
    <t>COP FU 3</t>
  </si>
  <si>
    <t>SMT BAT SUPPORT</t>
  </si>
  <si>
    <t>SMT CB NSX630 SUPPORT</t>
  </si>
  <si>
    <t>SMT PLATE 600x800</t>
  </si>
  <si>
    <t>COP FU 2</t>
  </si>
  <si>
    <t>COP FU 1</t>
  </si>
  <si>
    <t>COP JONCTION 8</t>
  </si>
  <si>
    <t>COP JONCTION 7</t>
  </si>
  <si>
    <t>COP JONCTION 6</t>
  </si>
  <si>
    <t>COP JONCTION 5</t>
  </si>
  <si>
    <t>COP JONCTION 4</t>
  </si>
  <si>
    <t>COP JONCTION 3</t>
  </si>
  <si>
    <t>COP JONCTION 2</t>
  </si>
  <si>
    <t>COP JONCTION 1</t>
  </si>
  <si>
    <t>COP CB UPS-FU 1</t>
  </si>
  <si>
    <t>COP CB UPS 3</t>
  </si>
  <si>
    <t>COP CB UPS 2</t>
  </si>
  <si>
    <t>COP CB UPS 1</t>
  </si>
  <si>
    <t>COP CB BAT 3</t>
  </si>
  <si>
    <t>COP CB BAT 2</t>
  </si>
  <si>
    <t>COP CB BAT 1</t>
  </si>
  <si>
    <t>COP CB BAT 4</t>
  </si>
  <si>
    <t>COP UPS BUSBAR</t>
  </si>
  <si>
    <t>COP UPS 3</t>
  </si>
  <si>
    <t>COP UPS 2</t>
  </si>
  <si>
    <t>COP UPS 1</t>
  </si>
  <si>
    <t>COP CB UPS 6</t>
  </si>
  <si>
    <t>COP CB UPS 5</t>
  </si>
  <si>
    <t>COP CB UPS 4</t>
  </si>
  <si>
    <t>SMT E2S BBB</t>
  </si>
  <si>
    <t>Plaque makrolon protection connexions PDPM277</t>
  </si>
  <si>
    <t>PDPM277</t>
  </si>
  <si>
    <t>Skid</t>
  </si>
  <si>
    <t>Pacific princess</t>
  </si>
  <si>
    <t>Traverse laterale</t>
  </si>
  <si>
    <t>Gousset</t>
  </si>
  <si>
    <t>Traverse AV-AR</t>
  </si>
  <si>
    <t>Etq Batteries</t>
  </si>
  <si>
    <t>SPSE (Reprise apres casse cellule)</t>
  </si>
  <si>
    <t>SMT CB NSX630 SUPPORT FOR AGILIS</t>
  </si>
  <si>
    <t>AGILIS</t>
  </si>
  <si>
    <t>SMT SUPPORT AR CB 3P/4P 10</t>
  </si>
  <si>
    <t>SMT CB NSX250 SUPPORT FOR AGILIS</t>
  </si>
  <si>
    <t>PLASTRON CB NSX320/630 DC 3P GAUCHE 10</t>
  </si>
  <si>
    <t>GVS/EASYUPS</t>
  </si>
  <si>
    <t>PLASTRON CB NSX160/250 DC 3P/4P GAUCHE 7</t>
  </si>
  <si>
    <t>PLASTRON CB NSX160/250 DC 3P DROIT 7/10</t>
  </si>
  <si>
    <t>PLASTRON CB NSX320/630 DC 3P GAUCHE 7</t>
  </si>
  <si>
    <t>PLASTRON CB NSX320/630 DC 3P DROIT 7/10</t>
  </si>
  <si>
    <t>SMT CB FUSE SUPPORT</t>
  </si>
  <si>
    <t>SMT CB NSX250 SUPPORT</t>
  </si>
  <si>
    <t>SMT CB NSX400 SUPPORT</t>
  </si>
  <si>
    <t>BUSBAR INTERCONN BOTTOM 1 880-5233A</t>
  </si>
  <si>
    <t>BUSBAR INTERCONN BOTTOM 3 880-90600A</t>
  </si>
  <si>
    <t>BUSBAR INTERCONN TOP 1 880-90599</t>
  </si>
  <si>
    <t>BUSBAR INTERCONN TOP 880-5235A</t>
  </si>
  <si>
    <t>BUSBAR INTERCONN PC PC NEUTRAL VX 880-9720A</t>
  </si>
  <si>
    <t>BUSBAR INTER CONN RIGHT BATT 880-90655B</t>
  </si>
  <si>
    <t>BUSBAR INTER CONN RIGHT 880-90654B</t>
  </si>
  <si>
    <t>BUSBAR INTER CONN RIGHT BATT 1 880-90658B</t>
  </si>
  <si>
    <t>BUSBAR INTER CONN NEUTRAL RIGHT 880-9614C</t>
  </si>
  <si>
    <t>BUSBAR INTER CONN RIGHT LOW 880-90657B</t>
  </si>
  <si>
    <t>BUSBAR INTER CONN BATT LOW 1 880-5495</t>
  </si>
  <si>
    <t>BUSBAR INTER CONN BATT LOW 880-5496B</t>
  </si>
  <si>
    <t>BUSBAR LASKE BATT 880-5503B</t>
  </si>
  <si>
    <t>BUSBAR INTER CONN LEFT LOW 880-5502A</t>
  </si>
  <si>
    <t>BUSBAR INTER CONN NEUTRAL LEFT 880-5507A</t>
  </si>
  <si>
    <t>BUSBAR LASKE L1 POWER CABINET 880-9569A</t>
  </si>
  <si>
    <t>BUSBAR INTER CONN LEFT LOW1 880-90650A</t>
  </si>
  <si>
    <t>SMT PLATE FOR CB BREAKER NSX250/400</t>
  </si>
  <si>
    <t>ALPHA</t>
  </si>
  <si>
    <t>BUSBAR JUMP CBC ALPHA</t>
  </si>
  <si>
    <t>DECOUPE LINERGY 04563 1250A  L=790mm</t>
  </si>
  <si>
    <t>GVS MBP</t>
  </si>
  <si>
    <t>cop plaque support connectique client</t>
  </si>
  <si>
    <t>COP 50x10 NSX400 VERS LINERGY N</t>
  </si>
  <si>
    <t>COP NSX400-CONNEXION CLIENT NEUTRE</t>
  </si>
  <si>
    <t>COP FLEX 30x10 NSX400 VERS NEUTRE</t>
  </si>
  <si>
    <t>COP LOAD NORMAL AND L3 REVERSED</t>
  </si>
  <si>
    <t>IO 1000KVA GVX</t>
  </si>
  <si>
    <t>COP LOAD NORMAL AND L1 REVERSED</t>
  </si>
  <si>
    <t>COP FLEX 50x10 NSX400 VERS LIN.L3</t>
  </si>
  <si>
    <t>COP FLEX 30x10 NSX400 VERS LIN.L3</t>
  </si>
  <si>
    <t>COP FLEX 50x10 NSX400 VERS LIN.L2</t>
  </si>
  <si>
    <t>COP FLEX 30x10 NSX400 VERS LIN.L2</t>
  </si>
  <si>
    <t>COP FLEX 50x10 NSX400 VERS LIN.L1</t>
  </si>
  <si>
    <t>COP FLEX 30x10 NSX400 VERS LIN.L1</t>
  </si>
  <si>
    <t>COP FLEX 50x5 NSX400 VERS LINERGY L3</t>
  </si>
  <si>
    <t>COP FLEX 30x5 NSX400 VERS LINERGY L2</t>
  </si>
  <si>
    <t>COP FLEX 30x5 NSX400 VERS LINERGY L1</t>
  </si>
  <si>
    <t>NW20H DC Version D MOTOR QSMA28021</t>
  </si>
  <si>
    <t>GVX BBC</t>
  </si>
  <si>
    <t xml:space="preserve">CALE PLASTIQUE PA6G NOIR </t>
  </si>
  <si>
    <t>COFFRET SAREL NSYPLAT1074G ETO suivant devis NSYAPLASP - 22901/319/P-FAF0001229</t>
  </si>
  <si>
    <t>DEWA - COFFRET SAREL NSYPLAT1074G ETO / PVBOXQ-QSRE19290-01</t>
  </si>
  <si>
    <t>PLA CB NSX160/250 L700 COVER LEFT</t>
  </si>
  <si>
    <t>PLA CB NSX160/250 L700 COVER RIGHT</t>
  </si>
  <si>
    <t>PLA CB NSX320/400 L700 COVER LEFT</t>
  </si>
  <si>
    <t>PLA CB NSX320/400 L700 COVER RIGHT</t>
  </si>
  <si>
    <t>PLA CB NSX160/250 L1000 COVER LEFT</t>
  </si>
  <si>
    <t>PLA CB NSX160/250 L1000 COVER RIGHT</t>
  </si>
  <si>
    <t>PLA CB NSX320/400 L1000 COVER LEFT</t>
  </si>
  <si>
    <t>PLA CB NSX320/400 L1000 COVER RIGHT</t>
  </si>
  <si>
    <t>CX POINT MILIEU BATTERIE</t>
  </si>
  <si>
    <t>chewbacca</t>
  </si>
  <si>
    <t>SUPPORT CHEMINEE</t>
  </si>
  <si>
    <t>SUPPORT CHEMIN DE CABLE FILAIRE</t>
  </si>
  <si>
    <t>KIT FILERIE COFFRET COM THERMAL SENSING GVX en coffret SYM RAL9003</t>
  </si>
  <si>
    <t>GVX - COFFRET COM sur toit I/O</t>
  </si>
  <si>
    <t xml:space="preserve">COP S LIAISON LOAD 2 </t>
  </si>
  <si>
    <t>COP S LIAISON LOAD 1</t>
  </si>
  <si>
    <t>COP PE  BAT AND LOAD FEED UNIT</t>
  </si>
  <si>
    <t>COP PE SINGLE MAIN FEED UNIT</t>
  </si>
  <si>
    <t>FLEX LIAISON PE</t>
  </si>
  <si>
    <t>COP CALE 120x120x5</t>
  </si>
  <si>
    <t>COP CALE 120x120x10</t>
  </si>
  <si>
    <t>COP CALE DECALAGE N</t>
  </si>
  <si>
    <t>COP S LIAISON MAIN FEED L3</t>
  </si>
  <si>
    <t>COP S LIAISON MAIN FEED L2</t>
  </si>
  <si>
    <t>COP S LIAISON MAIN FEED L1</t>
  </si>
  <si>
    <t>COP I LIAISON BAT 3</t>
  </si>
  <si>
    <t>COM I LIAISON BAT 2</t>
  </si>
  <si>
    <t>COM I LIAISON 2 BAT +</t>
  </si>
  <si>
    <t>COM I LIAISON 1 BAT +</t>
  </si>
  <si>
    <t>COM I LIAISON 2 BAT -</t>
  </si>
  <si>
    <t>COM I LIAISON 1 BAT -</t>
  </si>
  <si>
    <t>COP I LIAISON BAT 1</t>
  </si>
  <si>
    <t>COP I LIAISON LOAD FEED L3</t>
  </si>
  <si>
    <t>COP I LIAISON LOAD FEED L2</t>
  </si>
  <si>
    <t>COP I LIAISON LOAD FEED L1</t>
  </si>
  <si>
    <t>COM S LIAISON LOAD N 2</t>
  </si>
  <si>
    <t>COM S LIAISON LOAD N 1</t>
  </si>
  <si>
    <t>COP L LIAISON LOAD 6</t>
  </si>
  <si>
    <t>COP L LIAISON LOAD 5</t>
  </si>
  <si>
    <t>COP L LIAISON LOAD 4</t>
  </si>
  <si>
    <t>COP L LIAISON LOAD 3</t>
  </si>
  <si>
    <t>COP L LIAISON LOAD 2</t>
  </si>
  <si>
    <t>COP L LIAISON LOAD 1</t>
  </si>
  <si>
    <t xml:space="preserve">SMT </t>
  </si>
  <si>
    <t>SMT PLATINE UOB/SSIB NSX250 3/4P</t>
  </si>
  <si>
    <t>SMT PLATINE BYPASS COMPACT NS</t>
  </si>
  <si>
    <t>SMT SUPPORT BYPASS HORIZONTAL</t>
  </si>
  <si>
    <t>COP FLEX 30x5 NSX400 VERS LINERGY L3</t>
  </si>
  <si>
    <t>COP FLEX 20x5 NSX250 VERS LINERGY L3</t>
  </si>
  <si>
    <t>COP FLEX 20x5 NSX250 VERS LINERGY L2</t>
  </si>
  <si>
    <t>COP FLEX 20x5 NSX250 VERS LINERGY L1</t>
  </si>
  <si>
    <t>COP FLEX 20x5 NSX250 VERS LINERGY N</t>
  </si>
  <si>
    <t>COP 50x10 NS800 VERS LINERGY L3</t>
  </si>
  <si>
    <t>COP 50x10 NS800 VERS LINERGY L2</t>
  </si>
  <si>
    <t>COP 50x10 NS800 VERS LINERGY L1</t>
  </si>
  <si>
    <t>COP 50x10 NS800 VERS LINERGY N</t>
  </si>
  <si>
    <t>COP FLEX 50x10 UIB L3</t>
  </si>
  <si>
    <t>COP FLEX 50x10 UIB L2</t>
  </si>
  <si>
    <t>COP FLEX 50x10 UIB L1</t>
  </si>
  <si>
    <t>COP FLEX 50x10 UIB N</t>
  </si>
  <si>
    <t>DECOUPE LINERGY 04564 1600A  L=1000mm</t>
  </si>
  <si>
    <t>DECOUPE LINERGY 04563 1250A  L=650mm</t>
  </si>
  <si>
    <t>DECOUPE LINERGY 04563 1250A  L=1280mm</t>
  </si>
  <si>
    <t>DECOUPE LINERGY 04563 1250A  L=970mm</t>
  </si>
  <si>
    <t>COP 50x10 L PRISE ARRIERE NS800</t>
  </si>
  <si>
    <t>COP MAINS 2</t>
  </si>
  <si>
    <t>COP MAINS 1</t>
  </si>
  <si>
    <t>SMT SUPPORT 2 EXTRACTION ET TUNNEL</t>
  </si>
  <si>
    <t>SMT SUPPORT 1 EXTRACTION ET TUNNEL</t>
  </si>
  <si>
    <t>plastron</t>
  </si>
  <si>
    <t>BACK PANEL 400x1900 GALAXY</t>
  </si>
  <si>
    <t>QVE AUX</t>
  </si>
  <si>
    <t>DOOR 700x1900 GALAXY WHITE 9003</t>
  </si>
  <si>
    <t>BBB EASY UPS</t>
  </si>
  <si>
    <t>SAREL COFFRET BBB EASY UPS</t>
  </si>
  <si>
    <t>COP BUSBAR</t>
  </si>
  <si>
    <t>COP B+</t>
  </si>
  <si>
    <t>COP CT 2</t>
  </si>
  <si>
    <t>COP CT 1</t>
  </si>
  <si>
    <t>COP B-</t>
  </si>
  <si>
    <t>34407371 + EPOXY - COP L3 LOAD REVERSED</t>
  </si>
  <si>
    <t>34407369 + EPOXY - COP L1 LOAD REVERSED</t>
  </si>
  <si>
    <t>34407366 + EPOXY - COP L3 MAINS REVERSED</t>
  </si>
  <si>
    <t>34407365 + EPOXY - COP L1 MAINS REVERSED</t>
  </si>
  <si>
    <t>34407364 + EPOXY - COP N MAINS REVERSED</t>
  </si>
  <si>
    <t>toit</t>
  </si>
  <si>
    <t>PLATINE BAS</t>
  </si>
  <si>
    <t>PLATINE HAUTE</t>
  </si>
  <si>
    <t>SMT GLISSIERE MODULE THYRISTOR</t>
  </si>
  <si>
    <t>traverse sup banc de charge</t>
  </si>
  <si>
    <t>support inf banc de charge</t>
  </si>
  <si>
    <t>traverse inf banc de charge</t>
  </si>
  <si>
    <t>SUPPORT S/E CS BREAKER CHOPPER</t>
  </si>
  <si>
    <t>TOIT BIRDY 800*700 plaque alu ajourée avant</t>
  </si>
  <si>
    <t>bernardeau</t>
  </si>
  <si>
    <t>alu</t>
  </si>
  <si>
    <t xml:space="preserve">COP PE 2HOLES SYMPX SYBBE </t>
  </si>
  <si>
    <t>support INS QCGA77760 regenbox</t>
  </si>
  <si>
    <t>support</t>
  </si>
  <si>
    <t>BANC DE CHARGE 70KW RESISTEL D190070</t>
  </si>
  <si>
    <t>COFFRET S3D - H600xL600xP300 + châssis plein + Ouies + Double passe câbles</t>
  </si>
  <si>
    <t>NSYS3D6630P DECOUPE OUIE + PASSE CABLE HAUT</t>
  </si>
  <si>
    <t>NSYS3D6630P</t>
  </si>
  <si>
    <t>Technical production specification FFS CSDT board</t>
  </si>
  <si>
    <t xml:space="preserve">Technical production specification FFS adaptation SS cooling </t>
  </si>
  <si>
    <t xml:space="preserve">Technical production specification FFS heatpype fans </t>
  </si>
  <si>
    <t>KIT FILERIE TI</t>
  </si>
  <si>
    <t>KIT LIMANDES ALIMS ET CS</t>
  </si>
  <si>
    <t>Technical production specification FFS EXPUT  board</t>
  </si>
  <si>
    <t>ETIQUETTE identifications affaire SPSE</t>
  </si>
  <si>
    <t>BYPASS+ASI+BATTERIE</t>
  </si>
  <si>
    <t>SMT SUPPORT PEN AVANT</t>
  </si>
  <si>
    <t>COP RACCORDEMENT PEN</t>
  </si>
  <si>
    <t xml:space="preserve">Surtoit IP21 </t>
  </si>
  <si>
    <t>PLAGE ALU NW POUR FLEX</t>
  </si>
  <si>
    <t>SMT SUPPORT FLEX</t>
  </si>
  <si>
    <t>TOLE PLIEE "L" SUPPORT RAIL DIN SYMETRIQUE</t>
  </si>
  <si>
    <t>RAIL DIN SYMETRIQUE LG 240mm</t>
  </si>
  <si>
    <t>OPTION KIT VERROUILLAGE Q3BP</t>
  </si>
  <si>
    <t>DOOR SF 1000x1900 + IHM + AIR INLET + BAC STI</t>
  </si>
  <si>
    <t>SPACIAL SF 1000x800x2000 NS + BAC STI</t>
  </si>
  <si>
    <t>SUPPORT BOITE A CLE  ELECTROMECANIQUE A 1CYL. STI RSE10AEL3000</t>
  </si>
  <si>
    <t>BOITE A CLE ELECTROMECANIQUE A 1CYL. STI RSE10AEL3000</t>
  </si>
  <si>
    <t>EQUIPEMENT</t>
  </si>
  <si>
    <t>plaque superieur 3mm</t>
  </si>
  <si>
    <t>STS400-NSY18460</t>
  </si>
  <si>
    <t>Grille 375x280 mm</t>
  </si>
  <si>
    <t>COFFRET SUPPLY BOX DEWA DUBAI</t>
  </si>
  <si>
    <t>Grille 465x280 mm</t>
  </si>
  <si>
    <t>CANNON 76MM FIBRE EPOXY G11</t>
  </si>
  <si>
    <t>TIGE FILTE 385MM</t>
  </si>
  <si>
    <t>support gauche 0M-CB250-10</t>
  </si>
  <si>
    <t>entroise 0M-CB250</t>
  </si>
  <si>
    <t>PLASTRON CB NSX160/250 DC 3P/4P GAUCHE 10</t>
  </si>
  <si>
    <t>PLASTRON CB NSX160/250 DC 4P DROIT 7/10</t>
  </si>
  <si>
    <t>support droit 0M-CB250-10</t>
  </si>
  <si>
    <t>barre de cuivre 10x30</t>
  </si>
  <si>
    <t>CANNON 123.5MM FIBRE EPOXY G11</t>
  </si>
  <si>
    <t>COP PE FEEDUNIT 4</t>
  </si>
  <si>
    <t>COP PE FEEDUNIT 3</t>
  </si>
  <si>
    <t>COP PE FEEDUNIT 2</t>
  </si>
  <si>
    <t>COP PE FEEDUNIT JUNCTION</t>
  </si>
  <si>
    <t>COP PE FEEDUNIT 1</t>
  </si>
  <si>
    <t>support gauche 0M-CB400-10</t>
  </si>
  <si>
    <t>PLASTRON CB NSX320/630 DC 4P GAUCHE 10</t>
  </si>
  <si>
    <t>Traverse support 0M-CB400-10</t>
  </si>
  <si>
    <t>réserve</t>
  </si>
  <si>
    <t>SMT ROOF LOAD P4</t>
  </si>
  <si>
    <t>SMT ROOF LOAD P3</t>
  </si>
  <si>
    <t>PLS BUSBAR INSULATING</t>
  </si>
  <si>
    <t>PLS FLEXIBAR ICC CLAMPING</t>
  </si>
  <si>
    <t>SMT ROOF LOAD P5</t>
  </si>
  <si>
    <t>SMT ROOF MAIN P1 / P2</t>
  </si>
  <si>
    <t>CANNON 95MM FIBRE EPOXY G11</t>
  </si>
  <si>
    <t>CANNON 90MM FIBRE EPOXY G11</t>
  </si>
  <si>
    <t>COP N TO L3 LOAD FEEDUNIT</t>
  </si>
  <si>
    <t>COP L3 LOAD</t>
  </si>
  <si>
    <t>COP L2 LOAD</t>
  </si>
  <si>
    <t>COP L1 LOAD</t>
  </si>
  <si>
    <t>DOOR SF 800x1900 + AIR INLET + ECRAN KEP</t>
  </si>
  <si>
    <t>NS2500kVA</t>
  </si>
  <si>
    <t>SUPPORT FIS AES 2DJ G7K</t>
  </si>
  <si>
    <t>PLAN MONTAGE KIT CAPA THM G400</t>
  </si>
  <si>
    <t>KIT G400 BAC CAPA KEMET 2019</t>
  </si>
  <si>
    <t>COP N TO L3 LOAD FEEDUNIT JUNCTION</t>
  </si>
  <si>
    <t>COP L2 LOAD ELBOW 2</t>
  </si>
  <si>
    <t>COP L2 LOAD ELBOW 1</t>
  </si>
  <si>
    <t>COP L3 LOAD ELBOW 2</t>
  </si>
  <si>
    <t>COP N LOAD FEEDUNIT 3</t>
  </si>
  <si>
    <t>COP N LOAD FEEDUNIT 2</t>
  </si>
  <si>
    <t>COP L2 MAINS REVERSED</t>
  </si>
  <si>
    <t>COP N LOAD FEEDUNIT JUNCTION</t>
  </si>
  <si>
    <t>COP N LOAD FEEDUNIT 1</t>
  </si>
  <si>
    <t>COP N LOAD 3</t>
  </si>
  <si>
    <t>COP N LOAD 2</t>
  </si>
  <si>
    <t>COP L1 LOAD ELBOW 2</t>
  </si>
  <si>
    <t>COP L1 LOAD ELBOW 1</t>
  </si>
  <si>
    <t>COP L3 LOAD ELBOW 1</t>
  </si>
  <si>
    <t>COP N LOAD 1</t>
  </si>
  <si>
    <t>COP L3 LOAD REVERSED</t>
  </si>
  <si>
    <t>COP LOAD NORMAL AND L2 REVERSED</t>
  </si>
  <si>
    <t>COP L1 LOAD REVERSED</t>
  </si>
  <si>
    <t>COP N TO L3 FLEXIBAR MAINS</t>
  </si>
  <si>
    <t>COP N TO L3 MAINS</t>
  </si>
  <si>
    <t>COP L3 MAINS REVERSED</t>
  </si>
  <si>
    <t>COP L1 MAINS REVERSED</t>
  </si>
  <si>
    <t>COP N MAINS REVERSED</t>
  </si>
  <si>
    <t>COP LOAD FEEDUNIT</t>
  </si>
  <si>
    <t>COP MAINS FEEDUNIT</t>
  </si>
  <si>
    <t>SUPPORT CAPA HOR, HAUT G400</t>
  </si>
  <si>
    <t>SUPPORT CAPA HOR, MILIEU G400</t>
  </si>
  <si>
    <t>SUPPORT CAPA HOR, BAS G400</t>
  </si>
  <si>
    <t>Support CAPA arrière HAUT THM G600</t>
  </si>
  <si>
    <t>PLAN MONTAGE KIT CAPA THM G600</t>
  </si>
  <si>
    <t>KIT G600 BAC CAPA KEMET 2019</t>
  </si>
  <si>
    <t>PLATINE CAPA</t>
  </si>
  <si>
    <t>TOIT LOAD VOLTADIS</t>
  </si>
  <si>
    <t>TOIT MAINS VOLTADIS</t>
  </si>
  <si>
    <t>SUPPORT  DROIT CAPA THM G600 LG 710</t>
  </si>
  <si>
    <t>KIT CABLE PE</t>
  </si>
  <si>
    <t>KIT CABLES LOAD</t>
  </si>
  <si>
    <t>KIT CABLES MAINS</t>
  </si>
  <si>
    <t>Montant arrière CAPA Vertical THM G600 LG1662</t>
  </si>
  <si>
    <t>SUPPORT CAPA  HORIZONTAL BAS LG 250</t>
  </si>
  <si>
    <t>RESERVE Chewbacca</t>
  </si>
  <si>
    <t>PLASTRON CB NSX320/630 DC 4P GAUCHE 7</t>
  </si>
  <si>
    <t>PLASTRON CB NSX320/630 DC 4P DROIT 7/10</t>
  </si>
  <si>
    <t>LG BACKFEED NS2500 INTEGRE Q4S MOTOR</t>
  </si>
  <si>
    <t>NW40 HA 3P Q4S NS2500 BNP NORD</t>
  </si>
  <si>
    <t>MASTERPACT NW40</t>
  </si>
  <si>
    <t>BARRE DE TERRE COSSES 2xTROUS</t>
  </si>
  <si>
    <t>BBK GVX</t>
  </si>
  <si>
    <t>NW40 HA 3P Q3BP Q5N NS2500 BNP NORD</t>
  </si>
  <si>
    <t>PLS SUPPORT BAT- SENSOR</t>
  </si>
  <si>
    <t>IO 1500kVA GVX</t>
  </si>
  <si>
    <t>PLS SUPPORT BAT+ SENSOR</t>
  </si>
  <si>
    <t>PLS SUPPORT LOAD SENSORS</t>
  </si>
  <si>
    <t>SMT SUPPORT LOAD SENSORS</t>
  </si>
  <si>
    <t>SMT SUPPORT MAINS1 SENSORS</t>
  </si>
  <si>
    <t>PLS SUPPORT MAINS SENSORS</t>
  </si>
  <si>
    <t>SMT SUPPORT FRONT:BACK MAINS1 SENSORS</t>
  </si>
  <si>
    <t>SUPPORT NW BYPASS</t>
  </si>
  <si>
    <t>COP JONCTION PE KTA</t>
  </si>
  <si>
    <t>BBC GVX 4000A 2xTGAB TOP</t>
  </si>
  <si>
    <t>DECOUPE LINERGY 4000A 400mm</t>
  </si>
  <si>
    <t>DECOUPE LINERGY 4000A 810mm</t>
  </si>
  <si>
    <t>SMT PLATEAU NW40DC</t>
  </si>
  <si>
    <t>SMT SUPPORT NW40DC</t>
  </si>
  <si>
    <t>SUPPORT SMT PLASTRON Q4S BACKFEED</t>
  </si>
  <si>
    <t>SMT PLASTRON Q4S BACKFEED</t>
  </si>
  <si>
    <t>SMT DEMI TUNNEL NW40DC</t>
  </si>
  <si>
    <t>COP SERRAGE FLEXIBAR KTA</t>
  </si>
  <si>
    <t>SMT SUPPORT LINERGY 6</t>
  </si>
  <si>
    <t>SMT SUPPORT LINERGY 5</t>
  </si>
  <si>
    <t>SMT SUPPORT LINERGY 4</t>
  </si>
  <si>
    <t>PLASTRON 6</t>
  </si>
  <si>
    <t>KIT FILERIE COFFRET COM THERMAL SENSING SYMMETRA</t>
  </si>
  <si>
    <t>SYMMETRA - COFFRET COM</t>
  </si>
  <si>
    <t>KIT FILERIE COFFRET COM THERMAL SENSING GVX</t>
  </si>
  <si>
    <t>GVX - COFFRET COM</t>
  </si>
  <si>
    <t>SMT REHAUSSE RENFORT 50mm</t>
  </si>
  <si>
    <t>SMT REHAUSSE TUBE 50mm</t>
  </si>
  <si>
    <t>SMT TOIT 2xKTA2000/2500</t>
  </si>
  <si>
    <t xml:space="preserve">RENFORT JDB BYPASS LG160 </t>
  </si>
  <si>
    <t>COP FLEXIBAR KTA4000A 8</t>
  </si>
  <si>
    <t>COP FLEXIBAR KTA4000A 7</t>
  </si>
  <si>
    <t>COP FLEXIBAR KTA4000A 6</t>
  </si>
  <si>
    <t>COP FLEXIBAR KTA4000A 5</t>
  </si>
  <si>
    <t>COP FLEXIBAR KTA4000A 4</t>
  </si>
  <si>
    <t>COP FLEXIBAR KTA4000A 3</t>
  </si>
  <si>
    <t>COP FLEXIBAR KTA4000A 2</t>
  </si>
  <si>
    <t>COP FLEXIBAR KTA4000A 1</t>
  </si>
  <si>
    <t>COP FLEXIBAR KTA4000A GENERIC</t>
  </si>
  <si>
    <t>COP LINERGY FLEX JUNCTION 2</t>
  </si>
  <si>
    <t>CX TGAB HORIZ TNC TNS</t>
  </si>
  <si>
    <t>SMT PROTECTION SHIELD NW40DC</t>
  </si>
  <si>
    <t>RJ45 SPECIAL CABLE (BETWEEN EGX150 AND EXERTHERM) L=300</t>
  </si>
  <si>
    <t>MICROSOFT/COFFRET COM</t>
  </si>
  <si>
    <t>COP LINERGY FLEX JUNCTION</t>
  </si>
  <si>
    <t>COP FLEXIBAR NW40DC 8</t>
  </si>
  <si>
    <t>COP FLEXIBAR NW40DC 7</t>
  </si>
  <si>
    <t>COP FLEXIBAR NW40DC 6</t>
  </si>
  <si>
    <t>COP FLEXIBAR NW40DC 5</t>
  </si>
  <si>
    <t>COP FLEXIBAR NW40DC 4</t>
  </si>
  <si>
    <t>COP FLEXIBAR NW40DC 3</t>
  </si>
  <si>
    <t>COP FLEXIBAR NW40DC 2</t>
  </si>
  <si>
    <t>COP FLEXIBAR NW40DC 1</t>
  </si>
  <si>
    <t>COP FLEXIBAR NW40DC GENERIC</t>
  </si>
  <si>
    <t>WIRE PUISSANCE</t>
  </si>
  <si>
    <t>SMT INTERNAL FIX COFFRET MONITORING PX</t>
  </si>
  <si>
    <t>SMT SUPPORT COFFRET MONITORING PX</t>
  </si>
  <si>
    <t>STS 630A SPECIFIQUE</t>
  </si>
  <si>
    <t>SMT PLASTRON 3xNSX250</t>
  </si>
  <si>
    <t>COP REPARTITION UTILISATION</t>
  </si>
  <si>
    <t>SMT SUPPORT 3xNSX250</t>
  </si>
  <si>
    <t>SMT SUPPORT PLASTRON BAS</t>
  </si>
  <si>
    <t>COROS LOAD L3</t>
  </si>
  <si>
    <t>COROS LOAD L1</t>
  </si>
  <si>
    <t>COROS  MAINS L1-L3</t>
  </si>
  <si>
    <t>BAR OF INVERSION UTIL</t>
  </si>
  <si>
    <t>BAR OF INVERSION MAINS L3/L1</t>
  </si>
  <si>
    <t>BAR OF INVERSION MAINS L1/L3</t>
  </si>
  <si>
    <t>SMT PLASTRON SECONDAIRE</t>
  </si>
  <si>
    <t>SMT SUPPORT DROIT PLASTRON</t>
  </si>
  <si>
    <t>SMT SUPPORT GAUCHE PLASTRON</t>
  </si>
  <si>
    <t>COFFRET NSYS3D10840 REGENBOX</t>
  </si>
  <si>
    <t>SMT CABLES SUPPORT</t>
  </si>
  <si>
    <t>SMT SUPPORT INS</t>
  </si>
  <si>
    <t>GABARITS DE PERCAGE POUR AIMANT UNC6-667-9999</t>
  </si>
  <si>
    <t>SMT CHEMINEMENT NAPPE</t>
  </si>
  <si>
    <t>SMT HOTTE VENTILATION</t>
  </si>
  <si>
    <t>SMT GRILLE EXTRACTION AIR</t>
  </si>
  <si>
    <t>NOM MODULE THYRISTOR</t>
  </si>
  <si>
    <t>SMT TUNNEL MODULE THYRISTOR</t>
  </si>
  <si>
    <t>ST USINAGE RADIATEUR 903-3103 - 177AB1500B ABL</t>
  </si>
  <si>
    <t>SMT SUPPORT SONDES EXERTHERM 2</t>
  </si>
  <si>
    <t>MICROSOFT DUBLIN</t>
  </si>
  <si>
    <t>SMT SUPPORT SONDES EXERTHERM 1</t>
  </si>
  <si>
    <t>LEG VISSERIE REPRISE PANNEAUX FINITION G6K 400-450KVA</t>
  </si>
  <si>
    <t>ST CROLLES - 676032961</t>
  </si>
  <si>
    <t>KIT FILERIE STS 1200A</t>
  </si>
  <si>
    <t>STS 1200</t>
  </si>
  <si>
    <t>Fils, Cables</t>
  </si>
  <si>
    <t>RESERVE BBC TGAB</t>
  </si>
  <si>
    <t>SMT GLISSIERE BOARD ELEC</t>
  </si>
  <si>
    <t>SMT SUPPORT ELEC BOARD</t>
  </si>
  <si>
    <t>SMT TRAVERSE NW40DC</t>
  </si>
  <si>
    <t>LEG HAUT</t>
  </si>
  <si>
    <t>STS 1250A</t>
  </si>
  <si>
    <t>LEG MILIEU</t>
  </si>
  <si>
    <t>LEG BAS + STRUCTURE</t>
  </si>
  <si>
    <t>CX BBC KTA 6</t>
  </si>
  <si>
    <t>CX PE KTA 2</t>
  </si>
  <si>
    <t>CX BBC KTA 3</t>
  </si>
  <si>
    <t>CX BBC KTA 2</t>
  </si>
  <si>
    <t>CX PE KTA 1</t>
  </si>
  <si>
    <t>CX BBC KTA 1</t>
  </si>
  <si>
    <t>PRESTATION GNB</t>
  </si>
  <si>
    <t>GVM UPS 2HOLES LUG</t>
  </si>
  <si>
    <t>PX UPS 2HOLES LUG</t>
  </si>
  <si>
    <t>GVX 8xBBK 2HOLES LUG</t>
  </si>
  <si>
    <t>GVM BBB 2HOLES LUG</t>
  </si>
  <si>
    <t>L=800 BOTTOM PANEL - 870-34001658 - WHITE 9003 (SE_WHITE3)</t>
  </si>
  <si>
    <t>L=1000 BOTTOM PANEL - 870-34001659 - WHITE 9003 (SE_WHITE3)</t>
  </si>
  <si>
    <t>L=700 BOTTOM PANEL - 870-34001657 - WHITE 9003 (SE_WHITE3)</t>
  </si>
  <si>
    <t>PROTETION IC60 MINDEF</t>
  </si>
  <si>
    <t>PLASTRON IC60 MINDEF</t>
  </si>
  <si>
    <t>SUPPORT PR BARRE HORIZONTAL</t>
  </si>
  <si>
    <t>BYPASS SAREL 600</t>
  </si>
  <si>
    <t>RALLONGE LOQUET FERMETURE PORTE 2</t>
  </si>
  <si>
    <t>GALAXY G6K 400-450Kva</t>
  </si>
  <si>
    <t>SUPPORT PLASTRON MILIEU GAUCHE</t>
  </si>
  <si>
    <t>SUPPORT VERROU 1/4 TOUR MILIEU</t>
  </si>
  <si>
    <t>SUPPORT PLASTRON MILIEU DROITE</t>
  </si>
  <si>
    <t>EQUERRE PLASTRON MILIEU DROITE</t>
  </si>
  <si>
    <t>SUPPORT FIX RAPIDE 2 HAUT</t>
  </si>
  <si>
    <t>SUPPORT FIX RAPIDE 1 HAUT</t>
  </si>
  <si>
    <t>GVX BBC NW40DC</t>
  </si>
  <si>
    <t>BOIX</t>
  </si>
  <si>
    <t>TOIT VENTILE POUR ARMOIRE L=700 P= 800 H= 1900</t>
  </si>
  <si>
    <t>SMT PLASTRON 175</t>
  </si>
  <si>
    <t>SMT JOUE LATERIAL PLASTON SAREL 2000</t>
  </si>
  <si>
    <t xml:space="preserve">Goulotte AK2GD3775+AK2CD37-L=120 suivant devis F18100537OCE </t>
  </si>
  <si>
    <t>DEWA - COFFRET SAREL NSYPLAT1074G ETO / PVBOXQ-QSRE19290-00</t>
  </si>
  <si>
    <t>Goulotte AK2GD3775+AK2CD37-L=132 suivant devis F18100535OCE</t>
  </si>
  <si>
    <t xml:space="preserve">Goulotte AK2GD3775+AK2CD37-L=169,5 suivant devis F18100532OCE </t>
  </si>
  <si>
    <t xml:space="preserve">Goulotte AK2GD3775+AK2CD37-L=346,5 suivant devis F18100528OCE </t>
  </si>
  <si>
    <t>Goulotte AK2GD3775+AK2CD37-L=507 suivant devis F18100525OCE</t>
  </si>
  <si>
    <t>Goulotte AK2GD3775+AK2CD37-L=432 suivant devis F18100522OCE</t>
  </si>
  <si>
    <t xml:space="preserve">Goulotte AK2GD3775+AK2CD37-L=583 suivant devis F18100513OCE </t>
  </si>
  <si>
    <t>SMT RENFORT ARRIERE TFO - SAREL</t>
  </si>
  <si>
    <t>SMT SUPPORT HORIZONTAL TFO - SAREL</t>
  </si>
  <si>
    <t>SMT SUPPORT LATERAL TFO - SAREL</t>
  </si>
  <si>
    <t>COFFRET SAREL NSYPLAT1074G ETO suivant devis NSYAPLASP - 22473/1018/P - FAF0000846</t>
  </si>
  <si>
    <t>LEG TOLERIE LIAISON UNITAIRE 2MVA</t>
  </si>
  <si>
    <t>DEWA 2MVA</t>
  </si>
  <si>
    <t xml:space="preserve">LEG LIAISON UNITAIRE 2MVA </t>
  </si>
  <si>
    <t xml:space="preserve">NW40H DC Version D MOTOR QSMA99738  </t>
  </si>
  <si>
    <t xml:space="preserve">GVX BBC 4000A QSMA99738 </t>
  </si>
  <si>
    <t>MASTERPACT NW40 M</t>
  </si>
  <si>
    <t>DECOUPE LINERGY 04566 2500A 400mm</t>
  </si>
  <si>
    <t>GVX MBC</t>
  </si>
  <si>
    <t>DECOUPE LINERGY 04567 3200A 500mm</t>
  </si>
  <si>
    <t>DECOUPE LINERGY 04567 3200A 830mm</t>
  </si>
  <si>
    <t>RAIL DIN L= 600</t>
  </si>
  <si>
    <t>PE GVM 2HOLES</t>
  </si>
  <si>
    <t>IO GVM</t>
  </si>
  <si>
    <t xml:space="preserve">LEG TOLERIE JAMAIQUE 2MVA  </t>
  </si>
  <si>
    <t>JAMAIQUE</t>
  </si>
  <si>
    <t>CX1 GVM 2HOLES</t>
  </si>
  <si>
    <t>PE BUSBAR SYIOF500 2HOLES</t>
  </si>
  <si>
    <t>SYIO PX</t>
  </si>
  <si>
    <t>EQUERRE DE SUPPORT PLAGE</t>
  </si>
  <si>
    <t>15/10/118</t>
  </si>
  <si>
    <t>BBC GALAXY VX EN G55K  BLANCHE  L700 H 1970 P810</t>
  </si>
  <si>
    <t>ARMOIRE  L700 H 1970 P810</t>
  </si>
  <si>
    <t>Masterpact NW12 H2 4P Micro2.0E</t>
  </si>
  <si>
    <t>PE BUSBAR BBB 2HOLES</t>
  </si>
  <si>
    <t>GVM BBK COSSES 2x TROUS</t>
  </si>
  <si>
    <t>CX2 BBK 630A 2HOLES</t>
  </si>
  <si>
    <t>PRESTATION VISSERIE EASI</t>
  </si>
  <si>
    <t>DEWA</t>
  </si>
  <si>
    <t>PEINTURE RAL9005 PX 225kVA MONITORING BOX</t>
  </si>
  <si>
    <t>MONITOR IO PX 225kVA</t>
  </si>
  <si>
    <t>NOM KIT PX 225kVA MONITORING BOX</t>
  </si>
  <si>
    <t>Ventilateur NSYCVF300M230PF CUSTOM suivant devis W18100142MCR-A0</t>
  </si>
  <si>
    <t>DEWA DUBAI - PVBOXQ-QSRE19290-00</t>
  </si>
  <si>
    <t>Kit filerie pour coffret SOLAR SUPPLY BOX - DEWA DUBAI</t>
  </si>
  <si>
    <t>SERVANT - MONGELLI</t>
  </si>
  <si>
    <t xml:space="preserve">Devis presta decoupe plastrons finition G6K 400-450Kva </t>
  </si>
  <si>
    <t>RALLONGE LOQUET FERMETURE PORTE 1</t>
  </si>
  <si>
    <t>PLASTRON HAUT DECOUPE G6K 400-450Kva</t>
  </si>
  <si>
    <t>PLASTRON BAS DECOUPE G6K 400-450Kva</t>
  </si>
  <si>
    <t>PLASTRON  MILIEU DECOUPE G6K 400-450Kva</t>
  </si>
  <si>
    <t>PLASTRON BYPASS GUTOR</t>
  </si>
  <si>
    <t>SMT PLATINE BYPASS NSX250 3/4P</t>
  </si>
  <si>
    <t>GOULOTTE  L 465mm</t>
  </si>
  <si>
    <t>DEWA DUBAI</t>
  </si>
  <si>
    <t>PLASTON</t>
  </si>
  <si>
    <t>RAIL TELEX ECHELLE A CABLE SUIVANT REF 018001 - L = 312</t>
  </si>
  <si>
    <t>RAIL TELEX FRETTAGE DE CABLE SUIVANT REF 018001 - L = 472</t>
  </si>
  <si>
    <t>NOM KIT IO 1250kW MONITORING BOX</t>
  </si>
  <si>
    <t xml:space="preserve">IO GVX 1250kW  High Powerbar – HPB </t>
  </si>
  <si>
    <t>NOM KIT IO 1250kW PE RENFORCED</t>
  </si>
  <si>
    <t>NOM KIT IO 1250kW REHAUSSE</t>
  </si>
  <si>
    <t>TGAB DC I/O 1250KW</t>
  </si>
  <si>
    <t>NOM KIT IO 1250kW LOAD</t>
  </si>
  <si>
    <t>TGAB MAINS2 I/O 1250KW</t>
  </si>
  <si>
    <t>NOM KIT IO 1250kW MAINS1</t>
  </si>
  <si>
    <t>LG VISSERIE QSFE19109</t>
  </si>
  <si>
    <t>KIT REHAUSSE</t>
  </si>
  <si>
    <t>TGAB LOAD I/O 1500KW VOLTADIS</t>
  </si>
  <si>
    <t>TGAB MAINS I/O 1500KW VOLTADIS</t>
  </si>
  <si>
    <t>TRANSPORT HEAD</t>
  </si>
  <si>
    <t>TGAB I/O 1500KW 2 HEADS VOTADIS 3200A</t>
  </si>
  <si>
    <t xml:space="preserve">LEG TOLERIE LIAISON UNITAIRE 4MVA  </t>
  </si>
  <si>
    <t>DEWA 4MVA</t>
  </si>
  <si>
    <t>ETO sur NSYPMM107 châssis plein - acier galvanisé - Projet DEWA</t>
  </si>
  <si>
    <t>CX PE 4 TGAB HPB-PF</t>
  </si>
  <si>
    <t>IO GVX 1250kW BUSBAR</t>
  </si>
  <si>
    <t>CX PE 3 TGAB HPB-PF</t>
  </si>
  <si>
    <t>RAIL DIN  L 85mm</t>
  </si>
  <si>
    <t>RAIL DIN  L350mm</t>
  </si>
  <si>
    <t>PLATINE PE</t>
  </si>
  <si>
    <t xml:space="preserve">STS630A </t>
  </si>
  <si>
    <t>GN 60 X 40</t>
  </si>
  <si>
    <t xml:space="preserve">pour fabien </t>
  </si>
  <si>
    <t>PLASTRON 2 COFFRET MONITORING</t>
  </si>
  <si>
    <t>PLASTRON COFFRET MONITORING</t>
  </si>
  <si>
    <t>COFFRET MONITORING</t>
  </si>
  <si>
    <t>PLAQUE COFFRET MONITORING</t>
  </si>
  <si>
    <t>2MVA</t>
  </si>
  <si>
    <t>LEG REPRISE PANNEAUX FINITION G6K 400-450KVA</t>
  </si>
  <si>
    <t>FIX PE / JDB LOAD</t>
  </si>
  <si>
    <t>CX PE 2 TGAB HPB-PF</t>
  </si>
  <si>
    <t>CX PE TGAB HPB-PF</t>
  </si>
  <si>
    <t>CX TGAB HPB-PF</t>
  </si>
  <si>
    <t>TOIT HPB-PF-25000A</t>
  </si>
  <si>
    <t>TOIT HPB-PF-2000A</t>
  </si>
  <si>
    <t>RAIL SYM POUR TI</t>
  </si>
  <si>
    <t>-</t>
  </si>
  <si>
    <t xml:space="preserve">devis laser presta decoup SUPPORT  </t>
  </si>
  <si>
    <t>4MVA</t>
  </si>
  <si>
    <t xml:space="preserve">devis laser presta decoup LINERGY </t>
  </si>
  <si>
    <t>VIS EPAULE M6 PAR 2</t>
  </si>
  <si>
    <t>ST CROLLES</t>
  </si>
  <si>
    <t>PLASTRON COFFRET BYPASS 2INS</t>
  </si>
  <si>
    <t>BATTERY CORNER SUPPORT</t>
  </si>
  <si>
    <t>AIOB</t>
  </si>
  <si>
    <t xml:space="preserve">LEG VISSERIE LIAISON UNITAIRE 4MVA </t>
  </si>
  <si>
    <t>SUPPORT HAUT/BAS</t>
  </si>
  <si>
    <t>ARM BBK1000</t>
  </si>
  <si>
    <t xml:space="preserve">LEG LIAISON UNITAIRE 4MVA </t>
  </si>
  <si>
    <t>COFFRET NSYS3D10830 RAL9023</t>
  </si>
  <si>
    <t>CX BYPASS EASY UPS</t>
  </si>
  <si>
    <t>TNC EARTH BAR</t>
  </si>
  <si>
    <t>Spacial SF juxtaposée SF 2000x700+700x500</t>
  </si>
  <si>
    <t>ARM BBK KIT</t>
  </si>
  <si>
    <t>PANEL ROOF 700x800 GALAXY GRAY 9003 (QVE)</t>
  </si>
  <si>
    <t>QVE BAT</t>
  </si>
  <si>
    <t>PANEL ROOF 700x800 GALAXY GRAY 9023 (QVE)</t>
  </si>
  <si>
    <t xml:space="preserve"> </t>
  </si>
  <si>
    <t>PROTECTION Z1</t>
  </si>
  <si>
    <t>PANEL SIDE 800x1500 GALAXY GRAY 9003 (QVE)</t>
  </si>
  <si>
    <t>DOOR 700x1500 GALAXY WHITE 9003 (QVE)</t>
  </si>
  <si>
    <t>BACK PANEL 700x1500</t>
  </si>
  <si>
    <t>PANEL SIDE 800x1500 GALAXY GRAY 9023 (QVE)</t>
  </si>
  <si>
    <t>DOOR 700x1500 GALAXY WHITE 9023 (QVE)</t>
  </si>
  <si>
    <t>DOOR 700x1500 GALAXY</t>
  </si>
  <si>
    <t>RAIL DIN  L 564mm</t>
  </si>
  <si>
    <t>GOULOTTE  L 440mm</t>
  </si>
  <si>
    <t>GOULOTTE  L 595mm</t>
  </si>
  <si>
    <t>GOULOTTE  L 142mm</t>
  </si>
  <si>
    <t>GOULOTTE  L 120mm</t>
  </si>
  <si>
    <t>GOULOTTE  L 202mm</t>
  </si>
  <si>
    <t>GOULOTTE  L 375mm</t>
  </si>
  <si>
    <t>SA STRUCT CABINET 700x800x1500</t>
  </si>
  <si>
    <t>QVE 1500</t>
  </si>
  <si>
    <t>RAIL DIN  L 340mm</t>
  </si>
  <si>
    <t>RAIL DIN  L 186mm</t>
  </si>
  <si>
    <t>RAIL DIN  L 117mm</t>
  </si>
  <si>
    <t>BRIDAGE CABLE L=480 SUIVANT REF N° NSYSMVR12</t>
  </si>
  <si>
    <t>FF Terre de porte</t>
  </si>
  <si>
    <t>RAIL DIN  L 510mm</t>
  </si>
  <si>
    <t>GLAND PLATE 2</t>
  </si>
  <si>
    <t>GLAND PLATE 1</t>
  </si>
  <si>
    <t>GLAND PLATE LOAD</t>
  </si>
  <si>
    <t>GLAND PLATE MAINS1</t>
  </si>
  <si>
    <t>TNC BAR</t>
  </si>
  <si>
    <t>EARTH BAR</t>
  </si>
  <si>
    <t>EARTH JONCTION</t>
  </si>
  <si>
    <t>EARTH BAR MAINS 1&amp;LOAD</t>
  </si>
  <si>
    <t>CORO L3 LOAD</t>
  </si>
  <si>
    <t>CORO L2 LOAD</t>
  </si>
  <si>
    <t>JONCTION CORO LOAD</t>
  </si>
  <si>
    <t xml:space="preserve">NEUTRAL CX </t>
  </si>
  <si>
    <t xml:space="preserve">NEUTRAL CORO </t>
  </si>
  <si>
    <t>CORO L3 MAINS 1</t>
  </si>
  <si>
    <t>CORO L2 MAINS 1</t>
  </si>
  <si>
    <t>CORO L1 MAINS 1</t>
  </si>
  <si>
    <t>JONCTION CORO MAINS 1</t>
  </si>
  <si>
    <t>REAR SUPPORT</t>
  </si>
  <si>
    <t>FRONT SUPPORT</t>
  </si>
  <si>
    <t>BARRE DE CUIVRE PERFORREE POUR PE SUIVANT REF 04161 - L =530</t>
  </si>
  <si>
    <t>BARRE DE CUIVRE PERFORREE SUIVANT REF 04161 - L= 110  POUR Z1</t>
  </si>
  <si>
    <t>PLAQUE DE SUPPORT Z1</t>
  </si>
  <si>
    <t>Masterpact NW12 4P HF</t>
  </si>
  <si>
    <t>ENG ITEM TEST - TRANSFERT TO MANUFACTURING</t>
  </si>
  <si>
    <t>Plaque isolante Mylar 290 X 105 X 0,19mm 1 face adhésive</t>
  </si>
  <si>
    <t>MYLAR</t>
  </si>
  <si>
    <t>ETIQ Projet P24 de TOTAL</t>
  </si>
  <si>
    <t>ARMOIRE SAREL 8xBBK KIT</t>
  </si>
  <si>
    <t>lg visserie QFDI96696</t>
  </si>
  <si>
    <t>U STUCTURE FILTRE A SABLE</t>
  </si>
  <si>
    <t>POSITION PERCAGE ARMOIRE</t>
  </si>
  <si>
    <t>ASM BOITIER FILTRE A SABLE</t>
  </si>
  <si>
    <t>U DE GUIDAGE  FILTRE A SABLE</t>
  </si>
  <si>
    <t>FOND FILTRE A SABLE</t>
  </si>
  <si>
    <t>JOINT DE FILTRE A SABLE</t>
  </si>
  <si>
    <t xml:space="preserve">GOULOTTE  </t>
  </si>
  <si>
    <t>RAIL DIN</t>
  </si>
  <si>
    <t>PLATINE POUR ARMOIRE SAREL THALASSA 1000 X 800</t>
  </si>
  <si>
    <t>ASM ARMOIRE SAREL THALASSA 1000 X 800</t>
  </si>
  <si>
    <t>SPACER H=173</t>
  </si>
  <si>
    <t>QRRA51787</t>
  </si>
  <si>
    <t>TIRETTE DE PORTE</t>
  </si>
  <si>
    <t xml:space="preserve">PLAN D'ASSEMBLAGE DES PLASTRONS </t>
  </si>
  <si>
    <t>EQUERRE PLASTRON MILIEU</t>
  </si>
  <si>
    <t>EQUERRE PLASTRON DROIT/GAUCHE BAS</t>
  </si>
  <si>
    <t>EQUERRE PLASTRON DROIT/GAUCHE HAUT</t>
  </si>
  <si>
    <t>Armoire SAREL SPACIAL SF - GUTOR PXC - Suivant devis F18080428MHZ</t>
  </si>
  <si>
    <t>QPBE52295</t>
  </si>
  <si>
    <t>Support CAPA droit BAS C15 haut THM G600</t>
  </si>
  <si>
    <t>Support CAPA droit BAS C15 bas+SW bas droite THM G600</t>
  </si>
  <si>
    <t>CELLULE KIT CAPA  THM G600</t>
  </si>
  <si>
    <t>Support CAPA droit HAUT C14 bas THM G600</t>
  </si>
  <si>
    <t>Support CAPA droit HAUT C14 haut THM G600</t>
  </si>
  <si>
    <t>Support CAPA arrière BAS THM G600</t>
  </si>
  <si>
    <t>Support CAPA arrière MILIEU THM G600</t>
  </si>
  <si>
    <t>Montant arrière CAPA Vertical THM G600</t>
  </si>
  <si>
    <t>EQUERRE DE MANUTENTION THM G400</t>
  </si>
  <si>
    <t>THM G400</t>
  </si>
  <si>
    <t>Barre cuivre 25 x 5 capas THM G400</t>
  </si>
  <si>
    <t xml:space="preserve">essai   </t>
  </si>
  <si>
    <t>Template création BOM</t>
  </si>
  <si>
    <t>Template création article</t>
  </si>
  <si>
    <t>JOUE LATERALE  PLASTRON D ET G</t>
  </si>
  <si>
    <t>GVX 4xBBK SAREL 2000x700x500</t>
  </si>
  <si>
    <t>PLATINE DISPLAY BOX</t>
  </si>
  <si>
    <t>QSMA16867</t>
  </si>
  <si>
    <t>ENTRETOISE</t>
  </si>
  <si>
    <t>SPT CABLE EAC 700 x 800</t>
  </si>
  <si>
    <t>QPBE90881</t>
  </si>
  <si>
    <t>ASM KIT CAPA THM  G400</t>
  </si>
  <si>
    <t>THM KIT CAPA 2018</t>
  </si>
  <si>
    <t>SPT AR POUR BARRE CU 34406967 - EAC 700 x 800</t>
  </si>
  <si>
    <t>FIXATION CABLE</t>
  </si>
  <si>
    <t>support plastron3</t>
  </si>
  <si>
    <t>QRRA57787</t>
  </si>
  <si>
    <t>support plastron2</t>
  </si>
  <si>
    <t>support plastron1</t>
  </si>
  <si>
    <t>QVE</t>
  </si>
  <si>
    <t>JOUE LATERIAL PLASTON SAREL 2000</t>
  </si>
  <si>
    <t>SPT AV POUR BARRE CU 34406967 - EAC 700 x 800</t>
  </si>
  <si>
    <t>17/0818</t>
  </si>
  <si>
    <t>COSSE 70 MM² COUDE  M8</t>
  </si>
  <si>
    <t>BARRE CU PERFORE 200X10 - EAC 700 X 800</t>
  </si>
  <si>
    <t>BARRE CU PERFORE 80X10 - EAC 700 X 800</t>
  </si>
  <si>
    <t>MONTANT RENFORT 1900</t>
  </si>
  <si>
    <t>QVE 1400</t>
  </si>
  <si>
    <t xml:space="preserve">PROTECTION TIRROIR NW40 </t>
  </si>
  <si>
    <t>BBC 1500KW</t>
  </si>
  <si>
    <t>ENSEMBLE  SUPPORT LINERGY NW40 SIMPLE</t>
  </si>
  <si>
    <t>ENSEMBLE  SUPPORT LINERGY NW40</t>
  </si>
  <si>
    <t>BARRE DE CUIVRE 125 X 10 POUR NW40  PLIE</t>
  </si>
  <si>
    <t>SUPPORT CAPA  HORIZONTAL BAS</t>
  </si>
  <si>
    <t>PIZARRO</t>
  </si>
  <si>
    <t>SUPPORT CAPA  HORIZONTAL MILIEU</t>
  </si>
  <si>
    <t>SUPPORT CAPA  HORIZONTAL HAUT</t>
  </si>
  <si>
    <t>LINERGY  NW40  1 METRE</t>
  </si>
  <si>
    <t>ASM LINERGY  NW40</t>
  </si>
  <si>
    <t>BARRE DE CUIVRE 125 X 10 POUR NW40 VERTICALE PLIE</t>
  </si>
  <si>
    <t>CAME QVE 1400</t>
  </si>
  <si>
    <t>BARRE DE CUIVRE 120 X 10 POUR NW40 VER</t>
  </si>
  <si>
    <t>BARRE DE CUIVRE 120 X 10 POUR NW40 RACC CLIENT</t>
  </si>
  <si>
    <t>BARRE DE CUIVRE 125 X 10 POUR NW40</t>
  </si>
  <si>
    <t xml:space="preserve">PLASTRON HAUT et BAS </t>
  </si>
  <si>
    <t>PLASTRON NW40</t>
  </si>
  <si>
    <t>DECOUPE GOULOTTE VERTICALE ARMOIRE BBC</t>
  </si>
  <si>
    <t>BARRE DE CUIVRE PERFORE 80X10  REDECOUPER</t>
  </si>
  <si>
    <t>CX RACCORDEMENT CLIENT 3200A DOUBLE NEUTRE</t>
  </si>
  <si>
    <t>CX RACCORDEMENT CLIENT 3200A</t>
  </si>
  <si>
    <t>TRAVERSE SIMPLE CALE BARRE NW40</t>
  </si>
  <si>
    <t>TRAVERSE SUPPORT CALE BARRE NW40</t>
  </si>
  <si>
    <t>PLASTRON HAUT NW40</t>
  </si>
  <si>
    <t>PLASTRON BAS NW40</t>
  </si>
  <si>
    <t>SUPPORT POUR EQUERRE ISOLATEUR NW40</t>
  </si>
  <si>
    <t>SUPPORT HAUT CARTE ELECTRONIC NW40</t>
  </si>
  <si>
    <t>SUPPORT BAS CARTE ELECTRONIC NW40</t>
  </si>
  <si>
    <t>PLASTRON LATERAL</t>
  </si>
  <si>
    <t>GALAXY VM 200KVA QSKU MAKE 3 OUTPUT CB COMPACT MCCB</t>
  </si>
  <si>
    <t>EQUERRE SUPPORT PLASTRONS</t>
  </si>
  <si>
    <t>EQUERRE SUPPORT ISOLATEUR NW40</t>
  </si>
  <si>
    <t>SUPPORT MASTERPACT NW40</t>
  </si>
  <si>
    <t>LONGERON POUR PLATINE NW40</t>
  </si>
  <si>
    <t>PLATINE SUPPORT NW40</t>
  </si>
  <si>
    <t>SUPPORT LONG PLASTRON</t>
  </si>
  <si>
    <t>SUPPORT COURT PLASTRON</t>
  </si>
  <si>
    <t>BARRE DE MAINTIEN DES CABLES CLIENT</t>
  </si>
  <si>
    <t>PLAN D'ASSEMBLAGE PLATINE POUR COFFRET SYNCHRO</t>
  </si>
  <si>
    <t>COFFRET SYNCHRO W17080557TGF</t>
  </si>
  <si>
    <t>PLAN DE PERCAGE RAIL DIN POUR COFFRET SYNCHRO</t>
  </si>
  <si>
    <t>DECOUPE GOULOTTE HORIZONTALE COFFRET SYNCHRO</t>
  </si>
  <si>
    <t>COFFRET SYNCHRO</t>
  </si>
  <si>
    <t>DECOUPE GOULOTTE VERTICALE COFFRET SYNCHRO</t>
  </si>
  <si>
    <t>PLATINE SUPPORT RAIL DIN BORNIERS</t>
  </si>
  <si>
    <t>IP23 side cover</t>
  </si>
  <si>
    <t>ROOF TOP IP23 GALAXY VM</t>
  </si>
  <si>
    <t>PLAN DE PERCAGE PLATINE COFFRET SYNCHRO</t>
  </si>
  <si>
    <t>ROOT IP23</t>
  </si>
  <si>
    <t>front IP23 roof suspension</t>
  </si>
  <si>
    <t>back IP23 roof suspension</t>
  </si>
  <si>
    <t>PLAQUE PE PLEINE R2</t>
  </si>
  <si>
    <t>I/O 1500KW</t>
  </si>
  <si>
    <t>PLAQUE PE PLEINE DC</t>
  </si>
  <si>
    <t>NEUTRAL CX SINGLE MAINS</t>
  </si>
  <si>
    <t>IO GVX 1000kW BUSBAR</t>
  </si>
  <si>
    <t>TGAB DC I/O 1500KW</t>
  </si>
  <si>
    <t>TGAB LOAD I/O 1500KW</t>
  </si>
  <si>
    <t>TGAB MAINS2 I/O 1500KW</t>
  </si>
  <si>
    <t>TGAB MAINS1 I/O 1500KW</t>
  </si>
  <si>
    <t>Sous traitance decoupe plastron</t>
  </si>
  <si>
    <t>STS 250A+DISTRIBUTION</t>
  </si>
  <si>
    <t xml:space="preserve">COFFRET SAREL  1000X1000X300 </t>
  </si>
  <si>
    <t>COFFRET GVM DISTRIBUTION</t>
  </si>
  <si>
    <t>PLAQUE TOIT TGAB ALU</t>
  </si>
  <si>
    <t>PLAQUE TOIT TGAB</t>
  </si>
  <si>
    <t>TOIT TGAB 4</t>
  </si>
  <si>
    <t>TOIT TGAB 3</t>
  </si>
  <si>
    <t>DECOUPE LINERGY</t>
  </si>
  <si>
    <t>Armoire GVM distribution</t>
  </si>
  <si>
    <t>Sous traitance lasertechnic bypass 50kw</t>
  </si>
  <si>
    <t>bypass 500lw</t>
  </si>
  <si>
    <t xml:space="preserve">CX MAINS </t>
  </si>
  <si>
    <t>TRAVERSE HAUT</t>
  </si>
  <si>
    <t>MONTANT LATERAL DROIT</t>
  </si>
  <si>
    <t>MONTANT LATERAL GAUCHE</t>
  </si>
  <si>
    <t>JOUE LATERALE GAUCHE PLASTRON</t>
  </si>
  <si>
    <t>ARMOIRE NSYS20750 CUSTOM DEVIS</t>
  </si>
  <si>
    <t>04/0718</t>
  </si>
  <si>
    <t>COFFRET NSYS3D101030D CUSTOM DEVIS</t>
  </si>
  <si>
    <t>DECOUPE GOULOTTE VERTICALE COFFRET</t>
  </si>
  <si>
    <t>SCHNEIDER ELECTRIC DIN RAIL NSYSDR200B</t>
  </si>
  <si>
    <t>SUPPORT DJ</t>
  </si>
  <si>
    <t>CELLULE SAREL 2000x1000x800</t>
  </si>
  <si>
    <t>PLAQUE PE SORTIE</t>
  </si>
  <si>
    <t>PLAQUE PE ENTREE</t>
  </si>
  <si>
    <t>DECOUPE TOIT CELLULE SAREL</t>
  </si>
  <si>
    <t>PASSE CABLE ALU</t>
  </si>
  <si>
    <t>SUPPORT JDB</t>
  </si>
  <si>
    <t>TOIT</t>
  </si>
  <si>
    <t>KIT CABLES 70mm2</t>
  </si>
  <si>
    <t>CX 04174 DECOUPE</t>
  </si>
  <si>
    <t>TOLE DE FERMETURE</t>
  </si>
  <si>
    <t>COFFRET STX</t>
  </si>
  <si>
    <t>SUPPORT AUXILAIRE</t>
  </si>
  <si>
    <t>PLATINE COFFRET</t>
  </si>
  <si>
    <t>JOUE LATERALE  DROITE PLASTRON</t>
  </si>
  <si>
    <t>CX LIAISON CB ABB 630A</t>
  </si>
  <si>
    <t>GVMBBB630 ABB CIRCUIT BREAKER</t>
  </si>
  <si>
    <t>SE PLASTON CB ABB 630A</t>
  </si>
  <si>
    <t>PLASTON CB ABB 630A</t>
  </si>
  <si>
    <t>CAPOT INTERNE CB ABB 630A</t>
  </si>
  <si>
    <t>SPACER CB ABB 630A</t>
  </si>
  <si>
    <t>PLATINE CB ABB 630A</t>
  </si>
  <si>
    <t>CX L3</t>
  </si>
  <si>
    <t>CX L2</t>
  </si>
  <si>
    <t>CX L1</t>
  </si>
  <si>
    <t>CX N</t>
  </si>
  <si>
    <t>PLASTRON 990x233</t>
  </si>
  <si>
    <t>SUPPORT RACC SOURCES (VERS BAS)</t>
  </si>
  <si>
    <t>STS 630 IP00 RAL9023</t>
  </si>
  <si>
    <t>PANNEAU ARRIERE STS SF RAL9023</t>
  </si>
  <si>
    <t>KIT BANDEAUX SOCLE VENTILE RAL7022</t>
  </si>
  <si>
    <t>STS 630 IP00 RAL7022</t>
  </si>
  <si>
    <t>PANNEAUX LATERAUX STS SF RAL9023</t>
  </si>
  <si>
    <t>SUPPORT RACCORDEMENT CLIENT DOUBLE 1500kW RENFORCE</t>
  </si>
  <si>
    <t>DOUBLE SUPPORT LINERGY 3200A</t>
  </si>
  <si>
    <t>JOIE LATERAL FIXATION PLASTRON</t>
  </si>
  <si>
    <t>GVX BBK</t>
  </si>
  <si>
    <t>CIRCUIT BREAKER SUPPORT</t>
  </si>
  <si>
    <t>ASSY CHASSIS FRONT AP8586X667 NEW ART</t>
  </si>
  <si>
    <t>UTAH</t>
  </si>
  <si>
    <t>REIN</t>
  </si>
  <si>
    <t>KIT CABLES DISTRIBUTION 2</t>
  </si>
  <si>
    <t>KIT CABLES DISTRIBUTION 1</t>
  </si>
  <si>
    <t>CABLES DISTRIBUTION</t>
  </si>
  <si>
    <t>PLATINE DISJONCTEURS</t>
  </si>
  <si>
    <t>Cable liaison MERY afficheur Magellis SW Didactique</t>
  </si>
  <si>
    <t>SW didactique</t>
  </si>
  <si>
    <t>PLASTRON RACCORDEMENT</t>
  </si>
  <si>
    <t>PLASTRON DISTRIB.</t>
  </si>
  <si>
    <t>MONTANT ARRIERE</t>
  </si>
  <si>
    <t>SUPPORT RACC SOURCES (VERS HAUT)</t>
  </si>
  <si>
    <t>NS800H 4P 4P3D PRISES ARRIERE HAUT</t>
  </si>
  <si>
    <t>BYPASS 500KW SYMMETRA</t>
  </si>
  <si>
    <t>NS800H 3P PRISES AVANT</t>
  </si>
  <si>
    <t>NS1000H 3P PRISES AVANT</t>
  </si>
  <si>
    <t>NS800NA 4P PRISES ARRIERE BAS</t>
  </si>
  <si>
    <t>SUPPORT RACC SOURCES</t>
  </si>
  <si>
    <t>LGD STS 630A FULL H1900 SANS CELLULE</t>
  </si>
  <si>
    <t>PLATINE DISTRIB.</t>
  </si>
  <si>
    <t>CX SOURCE BYPASS 2</t>
  </si>
  <si>
    <t>CX UTIL. BYPASS</t>
  </si>
  <si>
    <t>CX SOURCE BYPASS 1</t>
  </si>
  <si>
    <t>Ceinture hauteur 250 mm_Format de base 731x541</t>
  </si>
  <si>
    <t xml:space="preserve">STS PACKAGING 600*800 </t>
  </si>
  <si>
    <t>Kit frontal - latéral VENTILE SPACIAL SF L700 H2000+R100 P1000 STS630A</t>
  </si>
  <si>
    <t>FINITION CELLULE SPACIAL SF L700 H2000+R100 P1000 STS630A</t>
  </si>
  <si>
    <t>SPACIAL SF L700 H2000+R100 P1000 STS630A</t>
  </si>
  <si>
    <t>TOIT STS SF 700x1000</t>
  </si>
  <si>
    <t>PORTE STS SF 2000x700</t>
  </si>
  <si>
    <t xml:space="preserve">Ossature de cellule spacial SF 2000x700x1000_F18060129BCN-A0 </t>
  </si>
  <si>
    <t>STS 630 IP00 RACC HAUT RAL9023</t>
  </si>
  <si>
    <t>MONGELLI / MATRION</t>
  </si>
  <si>
    <t>SUPPORT RACCORDEMENT CLIENT</t>
  </si>
  <si>
    <t>MONTANT AVANT</t>
  </si>
  <si>
    <t>PROTECTION SHIELD 2 INS V2</t>
  </si>
  <si>
    <t>BYPASS G3500+TFO</t>
  </si>
  <si>
    <t>COMPACT NS1250 NA 4P (33494)</t>
  </si>
  <si>
    <t>Masterpact NW32 H2 4P Micro2.0</t>
  </si>
  <si>
    <t>Masterpact NW25 H2 4P Micro2.0</t>
  </si>
  <si>
    <t>CX RACCORDEMENT CLIENT N COMMUN 2800A</t>
  </si>
  <si>
    <t>DEMI TUNNEL MASTERPACT FIXE 2</t>
  </si>
  <si>
    <t>JONCTION LINERGY/LINERGY 1650KW</t>
  </si>
  <si>
    <t>SUPPORT LINERGY DOUBLE MBP 1500KW</t>
  </si>
  <si>
    <t>SUPPORT PLATINE BAS</t>
  </si>
  <si>
    <t>Symmetra PX 500KVA</t>
  </si>
  <si>
    <t>CABLE LIMANDE EXTERNAL COURANT D'ECHANGE 70M</t>
  </si>
  <si>
    <t>CABLE LIMANDE EXTERNAL COURANT D'ECHANGE 60M</t>
  </si>
  <si>
    <t>CABLE LIMANDE EXTERNAL COURANT D'ECHANGE 31M</t>
  </si>
  <si>
    <t>CABLE LIMANDE EXTERNAL CAN 70M</t>
  </si>
  <si>
    <t>CABLE LIMANDE EXTERNAL CAN 60M</t>
  </si>
  <si>
    <t>CABLE LIMANDE EXTERNAL CAN 31M</t>
  </si>
  <si>
    <t>TORON FILS FINS STS</t>
  </si>
  <si>
    <t>FOUILLET</t>
  </si>
  <si>
    <t>Masterpact NW16 HF</t>
  </si>
  <si>
    <t>SUPPORT LINERGY DOUBLE</t>
  </si>
  <si>
    <t>JONCTION LINERGY FLEXIBAR 1650KW</t>
  </si>
  <si>
    <t>LIAISON FLEXIBLE NW-LINERGY 4 NW16</t>
  </si>
  <si>
    <t>LIAISON FLEXIBLE NW-LINERGY 3 NW16</t>
  </si>
  <si>
    <t>LIAISON FLEXIBLE NW-LINERGY 2 NW16</t>
  </si>
  <si>
    <t>LIAISON FLEXIBLE NW-LINERGY 1 NW16</t>
  </si>
  <si>
    <t>DECOUPE BARRE CU 04528</t>
  </si>
  <si>
    <t>cale alu coro NS</t>
  </si>
  <si>
    <t>LATERAL PROTECTION SHIELD SUPPORT 7</t>
  </si>
  <si>
    <t>LATERAL PROTECTION SHIELD SUPPORT 6</t>
  </si>
  <si>
    <t>seuil haut et bas</t>
  </si>
  <si>
    <t>SUPPORT ARRIERE</t>
  </si>
  <si>
    <t>CX RACCORDEMENT CLIENT 2</t>
  </si>
  <si>
    <t>CX RACCORDEMENT CLIENT 1</t>
  </si>
  <si>
    <t>Felxible interco bas barre</t>
  </si>
  <si>
    <t>Rail DIN</t>
  </si>
  <si>
    <t>PERFORATED PROTECTION SHIELD 5</t>
  </si>
  <si>
    <t>CUIVRE GAINEE N</t>
  </si>
  <si>
    <t>INDICATOR LIGHT SUPPORT</t>
  </si>
  <si>
    <t>PERFORATED PROTECTION SHIELD 4</t>
  </si>
  <si>
    <t>CUIVRE GAINEE L1</t>
  </si>
  <si>
    <t>CUIVRE GAINEE L2</t>
  </si>
  <si>
    <t>CUIVRE GAINEE L3</t>
  </si>
  <si>
    <t>PERFORATED PROTECTION SHIELD 3</t>
  </si>
  <si>
    <t>corniere support plastron gaine</t>
  </si>
  <si>
    <t>DECOUPE LINERGY 703</t>
  </si>
  <si>
    <t>Lynergy superieur</t>
  </si>
  <si>
    <t>Plastron 5</t>
  </si>
  <si>
    <t>PERFORATED PROTECTION SHIELD 2</t>
  </si>
  <si>
    <t>PERFORATED PROTECTION SHIELD 1</t>
  </si>
  <si>
    <t>Flexible neutre gaine</t>
  </si>
  <si>
    <t>SUPPORT VOYANT</t>
  </si>
  <si>
    <t>NOM MBC GVX 3S TNC</t>
  </si>
  <si>
    <t>NOM MBC GVX 3S TNS</t>
  </si>
  <si>
    <t>NOM MBC GVX 2S TNC</t>
  </si>
  <si>
    <t>NOM MBC GVX 2S TNS</t>
  </si>
  <si>
    <t>PLASTRON 2x COMPACT NS</t>
  </si>
  <si>
    <t>SUPPORT 2x COMPACT NS</t>
  </si>
  <si>
    <t>LIAISON AVAL</t>
  </si>
  <si>
    <t>RACCORDEMENT AVAL 2</t>
  </si>
  <si>
    <t>RACCORDEMENT AVAL 1</t>
  </si>
  <si>
    <t>Tole support</t>
  </si>
  <si>
    <t>Support voyant</t>
  </si>
  <si>
    <t>Flex N</t>
  </si>
  <si>
    <t>Flex L3</t>
  </si>
  <si>
    <t>Flex L2</t>
  </si>
  <si>
    <t>Flex L1</t>
  </si>
  <si>
    <t>PLASTRON 2</t>
  </si>
  <si>
    <t>plastron 1</t>
  </si>
  <si>
    <t>FLEXIBAR ERICO BYPASS 2</t>
  </si>
  <si>
    <t>FLEXIBAR ERICO BYPASS 1</t>
  </si>
  <si>
    <t>CALE DE SERRAGE FLEXIBAR</t>
  </si>
  <si>
    <t>CX LIAISON BYPASS 2</t>
  </si>
  <si>
    <t>CX LIAISON BYPASS 1</t>
  </si>
  <si>
    <t>MODULE ELEC</t>
  </si>
  <si>
    <t>CAPOT MODULE ELEC</t>
  </si>
  <si>
    <t>Jeu de barre Linergy</t>
  </si>
  <si>
    <t>CX NEUTRE LIAISON ARRIERE</t>
  </si>
  <si>
    <t>CX NEUTRE ARRIERE</t>
  </si>
  <si>
    <t>SUPPORT JDB NEUTRE</t>
  </si>
  <si>
    <t>Tolerie</t>
  </si>
  <si>
    <t>CELLULE SPACIAL SF 1800x600x800</t>
  </si>
  <si>
    <t>CX FIXING</t>
  </si>
  <si>
    <t>TOLERIE</t>
  </si>
  <si>
    <t>LEFT FIXING</t>
  </si>
  <si>
    <t>RIGHT FIXING</t>
  </si>
  <si>
    <t>PERFORATED PROTEC TION SHIELD</t>
  </si>
  <si>
    <t>ESSAI FLEXI BAR</t>
  </si>
  <si>
    <t>FiLERIE MBC/MBC GVX</t>
  </si>
  <si>
    <t>TIGE FILTE 1900MM MAT DE VERRE EPOXY EPRS1</t>
  </si>
  <si>
    <t>GVX IO 1000kW TGAB</t>
  </si>
  <si>
    <t>ECROU CARRE M12</t>
  </si>
  <si>
    <t>CABLES BATT 185MM2</t>
  </si>
  <si>
    <t>COP TGAB BATT</t>
  </si>
  <si>
    <t>SF 18680 CUSTOM</t>
  </si>
  <si>
    <t>SMT PLATINE 0P6507</t>
  </si>
  <si>
    <t>BYPASS GVM</t>
  </si>
  <si>
    <t>SMT PLATINE BYPASS INS250/630</t>
  </si>
  <si>
    <t>SMT PLASTRON BYPASS 2x INS250/630</t>
  </si>
  <si>
    <t>LG COFFRET DISJ STX</t>
  </si>
  <si>
    <t>G55 120kVA</t>
  </si>
  <si>
    <t>REHAUSSE H400 L1400 3</t>
  </si>
  <si>
    <t>NS2000</t>
  </si>
  <si>
    <t>TOIT TGAB 2500 ALIGN PROFONDEUR</t>
  </si>
  <si>
    <t>Masterpact NW16 HF 3P</t>
  </si>
  <si>
    <t>TOIT TGAB 2</t>
  </si>
  <si>
    <t>TOIT TGAB 1</t>
  </si>
  <si>
    <t>PLAQUE ISOLANTE PE</t>
  </si>
  <si>
    <t>ESPACEUR DE CABLES</t>
  </si>
  <si>
    <t>TIGE FILTE 185MM</t>
  </si>
  <si>
    <t>TIGE FILTE 290MM</t>
  </si>
  <si>
    <t>TIGE FILTE 210MM</t>
  </si>
  <si>
    <t>TIGE FILTE 140MM</t>
  </si>
  <si>
    <t>CANNON 70MM</t>
  </si>
  <si>
    <t>CANNON 35MM</t>
  </si>
  <si>
    <t>LG BYPASS STX</t>
  </si>
  <si>
    <t>G55 120KVA</t>
  </si>
  <si>
    <t>COP S UTIL</t>
  </si>
  <si>
    <t>COP PLAGE TGAB CABLES</t>
  </si>
  <si>
    <t>COP EQUERRE UTIL 3</t>
  </si>
  <si>
    <t>COP EQUERRE UTIL 2</t>
  </si>
  <si>
    <t>COP EQUERRE UTIL 1</t>
  </si>
  <si>
    <t>COP DROIT UTIL</t>
  </si>
  <si>
    <t>COP LIAISON TGAB 7</t>
  </si>
  <si>
    <t>COP LIAISON TGAB 6</t>
  </si>
  <si>
    <t>COP LIAISON TGAB 5</t>
  </si>
  <si>
    <t>COP EQUERRE 7</t>
  </si>
  <si>
    <t>COP EQUERRE 6</t>
  </si>
  <si>
    <t>COP EQUERRE 5</t>
  </si>
  <si>
    <t>CABLE INTERCO BYPASS 320A</t>
  </si>
  <si>
    <t>CX NEUTRE</t>
  </si>
  <si>
    <t>SMT PLASTRON BYPASS 3x INS250/630</t>
  </si>
  <si>
    <t>CX L1-L2-L3 MAINS 2</t>
  </si>
  <si>
    <t>CX NEUTRE MAINS 2</t>
  </si>
  <si>
    <t>CX L1-L2-L3 MAINS 1</t>
  </si>
  <si>
    <t>CX NEUTRE MAINS 1</t>
  </si>
  <si>
    <t>TRAVERSE SUPPORT BORNIERS</t>
  </si>
  <si>
    <t>CAPOT</t>
  </si>
  <si>
    <t>LG KIT VISSERIES QPBE40486</t>
  </si>
  <si>
    <t>NS800 3P PRISE ARR/AV MIRCO 2.0</t>
  </si>
  <si>
    <t>tresse de puissance / POWERSHUNT</t>
  </si>
  <si>
    <t>SOLAR</t>
  </si>
  <si>
    <t>COPPER_BAR_ICC_TEST_3</t>
  </si>
  <si>
    <t>COPPER_BAR_ICC_TEST_2</t>
  </si>
  <si>
    <t>COPPER_BAR_ICC_TEST</t>
  </si>
  <si>
    <t>COPPER_WEDGE_L2B</t>
  </si>
  <si>
    <t>COPPER_BAR_L3C</t>
  </si>
  <si>
    <t>COPPER_BAR_L2B</t>
  </si>
  <si>
    <t>COPPER_BAR_L1A</t>
  </si>
  <si>
    <t>COPPER_BAR_THERMAL_HEATING_TEST</t>
  </si>
  <si>
    <t>SUPPORT PLATINE HAUT</t>
  </si>
  <si>
    <t>PE BARRE</t>
  </si>
  <si>
    <t>PLASTRON BBK</t>
  </si>
  <si>
    <t>EQUERRE DROITE/GAUCHE PLASTONS</t>
  </si>
  <si>
    <t>EQUERRE GAUCHE/DROITE</t>
  </si>
  <si>
    <t>MINDEF</t>
  </si>
  <si>
    <t>TOIT ALU</t>
  </si>
  <si>
    <t>PANNEAU ARRIERE VENTILE</t>
  </si>
  <si>
    <t>SUPPLY BOX</t>
  </si>
  <si>
    <t>Filtre EMI</t>
  </si>
  <si>
    <t>Varistor</t>
  </si>
  <si>
    <t>Resistance chauffante 100W</t>
  </si>
  <si>
    <t>Vigi iC60 2P 25A 30mA Type SI</t>
  </si>
  <si>
    <t>iC60N 4P 32A Courbe D</t>
  </si>
  <si>
    <t>iC60N 3P 16A Courbe C</t>
  </si>
  <si>
    <t>iC60N 4P 32A Courbe C</t>
  </si>
  <si>
    <t>NSX100R 3P3D Micologic 2,2 40A</t>
  </si>
  <si>
    <t>Prise IP66</t>
  </si>
  <si>
    <t>bouton arret urgence</t>
  </si>
  <si>
    <t>A9Q31225</t>
  </si>
  <si>
    <t>Barrette mise terre NSYRBL216146M</t>
  </si>
  <si>
    <t>Dispositif de purge NSYVEA9</t>
  </si>
  <si>
    <t>Thalassa PLM NSYPLM86PG</t>
  </si>
  <si>
    <t>Linergy DX 4P 63A</t>
  </si>
  <si>
    <t>SUPPORT MONTAGE BBK BAS</t>
  </si>
  <si>
    <t>ARMOIRE SAREL BBK KIT GVX</t>
  </si>
  <si>
    <t>SUPPORT MONTAGE BBK</t>
  </si>
  <si>
    <t>PLATINE 5 BBK KIT</t>
  </si>
  <si>
    <t>serrure armoire batterie G55 QVE</t>
  </si>
  <si>
    <t>SUPPORT 2 JDB INTER CELLULE RACC HAUT</t>
  </si>
  <si>
    <t>SUPPORT 1 JDB INTER CELLULE RACC HAUT</t>
  </si>
  <si>
    <t>SUPPORT PE/PEN 2 BOTTOM</t>
  </si>
  <si>
    <t>SUPPORT PE/PEN 1 BOTTOM</t>
  </si>
  <si>
    <t>PLASTRON PLEIN VERION BOTTOM CONNEXION</t>
  </si>
  <si>
    <t>PLASTRON 2xNS 800/1200</t>
  </si>
  <si>
    <t>S/E SUPPORT BRIDAGE CABLES BAS</t>
  </si>
  <si>
    <t>SUPPORT BRIDAGE CABLES BAS</t>
  </si>
  <si>
    <t>FLEX ERICO NS800 2</t>
  </si>
  <si>
    <t>FLEX ERICO NS800 1</t>
  </si>
  <si>
    <t>CX NS800 RATTRAPAGE ARRIERE</t>
  </si>
  <si>
    <t>PLATINE SUPPORT 2xNS800</t>
  </si>
  <si>
    <t>COMPACT NS800 PRISE AMONT AR + PRISE AVAL AV</t>
  </si>
  <si>
    <t>Planche palette</t>
  </si>
  <si>
    <t>Support DJ</t>
  </si>
  <si>
    <t>Masterpact NW20 HF 4P</t>
  </si>
  <si>
    <t>NOM S/E BORNIER CLIENT</t>
  </si>
  <si>
    <t>MASTERPACT NW20H DC VERSION D 3P</t>
  </si>
  <si>
    <t>BBC GVX 2000A</t>
  </si>
  <si>
    <t>MASTERPACT NW08 HF 4P</t>
  </si>
  <si>
    <t>TIGE FILTE 120MM</t>
  </si>
  <si>
    <t>TIGE FILTE 160MM</t>
  </si>
  <si>
    <t>ETIQUETTE CBAT</t>
  </si>
  <si>
    <t>ETIQUETTE CTUPS</t>
  </si>
  <si>
    <t>CX MAINS&amp;LOAD</t>
  </si>
  <si>
    <t>SPACER</t>
  </si>
  <si>
    <t>TNC CONNECTION</t>
  </si>
  <si>
    <t>SPACER 2 FORM 4A</t>
  </si>
  <si>
    <t>SPACER 1 FORM 4A</t>
  </si>
  <si>
    <t>CX MAINS Q2</t>
  </si>
  <si>
    <t>PASSE CABLES BAS</t>
  </si>
  <si>
    <t>PASSE CABLES HAUT</t>
  </si>
  <si>
    <t>SKID CELLULE SAREL 1000X800</t>
  </si>
  <si>
    <t>PE BARRE ETAME</t>
  </si>
  <si>
    <t>TRAVERSE PLASTRON</t>
  </si>
  <si>
    <t>JOUE LATERAL PLASTRON</t>
  </si>
  <si>
    <t>TOP&amp;BOTTOM PROTECTION SHIELD</t>
  </si>
  <si>
    <t>BOARD SUPPORT</t>
  </si>
  <si>
    <t>EQUERRE</t>
  </si>
  <si>
    <t xml:space="preserve">FIXATION </t>
  </si>
  <si>
    <t>PERFORATED PROTECTION SHIELD 690x259</t>
  </si>
  <si>
    <t>PERFORATED PROTECTION SHIELD 690x422</t>
  </si>
  <si>
    <t>PERFORATED PROTECTION SHIELD 690x212</t>
  </si>
  <si>
    <t>PROTECTION SHIELD 690X95</t>
  </si>
  <si>
    <t>FLEX N</t>
  </si>
  <si>
    <t>CX MAINS Q1</t>
  </si>
  <si>
    <t>TRAVERSE SUPPORT TFO G300</t>
  </si>
  <si>
    <t>PLATINE COFFRET SM 4xDJ BAT</t>
  </si>
  <si>
    <t>LIAISON INTER CELLULE 8 1250kW</t>
  </si>
  <si>
    <t>LIAISON INTER CELLULE 7 1250kW</t>
  </si>
  <si>
    <t>LIAISON INTER CELLULE 6 1250kW</t>
  </si>
  <si>
    <t>LIAISON INTER CELLULE 5 1250kW</t>
  </si>
  <si>
    <t>LIAISON INTER CELLULE 1 1250kW</t>
  </si>
  <si>
    <t>LIAISON INTER CELLULE 2 1250kW</t>
  </si>
  <si>
    <t>LIAISON INTER CELLULE 3 1250kW</t>
  </si>
  <si>
    <t>LIAISON INTER CELLULE 4 1250kW</t>
  </si>
  <si>
    <t>LIAISON INTER CELLULE 8 1000kW</t>
  </si>
  <si>
    <t>LIAISON INTER CELLULE 7 1000kW</t>
  </si>
  <si>
    <t>LIAISON INTER CELLULE 6 1000kW</t>
  </si>
  <si>
    <t>LIAISON INTER CELLULE 5 1000kW</t>
  </si>
  <si>
    <t>LIAISON INTER CELLULE 1 1000kW</t>
  </si>
  <si>
    <t>LIAISON INTER CELLULE 2 1000kW</t>
  </si>
  <si>
    <t>LIAISON INTER CELLULE 3 1000kW</t>
  </si>
  <si>
    <t>LIAISON INTER CELLULE 4 1000kW</t>
  </si>
  <si>
    <t>LIAISON INTER CELLULE 8 750kW</t>
  </si>
  <si>
    <t>LIAISON INTER CELLULE 7 750kW</t>
  </si>
  <si>
    <t>LIAISON INTER CELLULE 6 750kW</t>
  </si>
  <si>
    <t>LIAISON INTER CELLULE 5 750kW</t>
  </si>
  <si>
    <t>LIAISON INTER CELLULE 1 750kW</t>
  </si>
  <si>
    <t>LIAISON INTER CELLULE 2 750kW</t>
  </si>
  <si>
    <t>LIAISON INTER CELLULE 3 750kW</t>
  </si>
  <si>
    <t>LIAISON INTER CELLULE 4 750kW</t>
  </si>
  <si>
    <t>PLAGE CUIVRE NW POUR FLEX</t>
  </si>
  <si>
    <t>PLAGE ALU LINERGY POUR FLEX</t>
  </si>
  <si>
    <t>LIAISON NW VERTICALE 1250kW</t>
  </si>
  <si>
    <t>LIAISON NW VERTICALE 1000kW</t>
  </si>
  <si>
    <t>LIAISON NW VERTICALE 750kW</t>
  </si>
  <si>
    <t>LIAISON NW VERTICALE 500kW</t>
  </si>
  <si>
    <t>LIAISON FLEXIBLE NW-LINERGY 4 NW32</t>
  </si>
  <si>
    <t>LIAISON FLEXIBLE NW-LINERGY 3 NW32</t>
  </si>
  <si>
    <t>LIAISON FLEXIBLE NW-LINERGY 2 NW32</t>
  </si>
  <si>
    <t>LIAISON FLEXIBLE NW-LINERGY 1 NW32</t>
  </si>
  <si>
    <t>LIAISON FLEXIBLE NW-LINERGY 4 NW20</t>
  </si>
  <si>
    <t>LIAISON FLEXIBLE NW-LINERGY 3 NW20</t>
  </si>
  <si>
    <t>LIAISON FLEXIBLE NW-LINERGY 2 NW20</t>
  </si>
  <si>
    <t>LIAISON FLEXIBLE NW-LINERGY 1 NW20</t>
  </si>
  <si>
    <t>LIAISON FLEXIBLE NW-LINERGY 4 NW08</t>
  </si>
  <si>
    <t>LIAISON FLEXIBLE NW-LINERGY 3 NW08</t>
  </si>
  <si>
    <t>LIAISON FLEXIBLE NW-LINERGY 2 NW08</t>
  </si>
  <si>
    <t>LIAISON FLEXIBLE NW-LINERGY 1 NW08</t>
  </si>
  <si>
    <t>SE RACCORDEMENT 1500kW R1R2 3P</t>
  </si>
  <si>
    <t>SE RACCORDEMENT 1500kW R1R2 4P</t>
  </si>
  <si>
    <t>SE RACCORDEMENT 1500kW R1R2 4P+E</t>
  </si>
  <si>
    <t>SE RACCORDEMENT 750kW 3P</t>
  </si>
  <si>
    <t>SE RACCORDEMENT 750kW 4P</t>
  </si>
  <si>
    <t>SE RACCORDEMENT 750kW 4P+E</t>
  </si>
  <si>
    <t>SE RACCORDEMENT 1000kW 3P</t>
  </si>
  <si>
    <t>SE RACCORDEMENT 1000kW 4P</t>
  </si>
  <si>
    <t>SE RACCORDEMENT 1000kW 4P+E</t>
  </si>
  <si>
    <t>SE RACCORDEMENT 1250kW 3P</t>
  </si>
  <si>
    <t>SE RACCORDEMENT 1250kW 4P</t>
  </si>
  <si>
    <t>SE RACCORDEMENT 1250kW 4P+E</t>
  </si>
  <si>
    <t>CX RACCORDEMENT CLIENT N COMMUN 800A</t>
  </si>
  <si>
    <t>CX RACCORDEMENT CLIENT N COMMUN 1250A</t>
  </si>
  <si>
    <t>CX RACCORDEMENT CLIENT N COMMUN 2000A</t>
  </si>
  <si>
    <t>CX RACCORDEMENT CLIENT N COMMUN 3200A</t>
  </si>
  <si>
    <t>CX RACCORDEMENT CLIENT 800A</t>
  </si>
  <si>
    <t>CX RACCORDEMENT CLIENT 1250A</t>
  </si>
  <si>
    <t>CX RACCORDEMENT CLIENT 2000A</t>
  </si>
  <si>
    <t>TIGE FILTE 180MM</t>
  </si>
  <si>
    <t>S/E PLASTRON 34406209</t>
  </si>
  <si>
    <t>S/E PLASTRON 34406205</t>
  </si>
  <si>
    <t>S/E PLASTRON 34406204</t>
  </si>
  <si>
    <t>DEMI TUNNEL MASTERPACT FIXE</t>
  </si>
  <si>
    <t>S/E SUPPORT BRIDAGE CABLES</t>
  </si>
  <si>
    <t>EQUERRE FIXATION CABLES</t>
  </si>
  <si>
    <t>EQUERRE PLASTRON DROIT/GAUCHE</t>
  </si>
  <si>
    <t>PLASTRON PLEIN HAUT/BAS</t>
  </si>
  <si>
    <t>Masterpact NW20 H2 4P Micro6.0E</t>
  </si>
  <si>
    <t>Masterpact NW16 H2 4P Micro2.0E</t>
  </si>
  <si>
    <t>sérigraphie sinewave didactic</t>
  </si>
  <si>
    <t>TERMINALS BLOCKS SUPPORT</t>
  </si>
  <si>
    <t>LEFT FLANGE</t>
  </si>
  <si>
    <t>CX Q5N</t>
  </si>
  <si>
    <t>PLASTRON PM850</t>
  </si>
  <si>
    <t>PLASTRON FILS FINS</t>
  </si>
  <si>
    <t>PLASTRON PUISSANCE</t>
  </si>
  <si>
    <t>PLASTRON DECOUPE 900x348</t>
  </si>
  <si>
    <t>PLASTRON DECOUPE 900x367</t>
  </si>
  <si>
    <t>PLASTRON PLEIN 900x296</t>
  </si>
  <si>
    <t>EQUERRE HAUTE DROITE</t>
  </si>
  <si>
    <t>EQUERRE HAUTE GAUCHE</t>
  </si>
  <si>
    <t>TRAVERSE AVANT</t>
  </si>
  <si>
    <t>EQUERRE BASSE GAUCHE</t>
  </si>
  <si>
    <t>EQUERRE BASSE DROITE</t>
  </si>
  <si>
    <t>PLAQUE PASSE CABLE DROIT</t>
  </si>
  <si>
    <t>PLAGE DE RACCORDEMENT</t>
  </si>
  <si>
    <t>PLAQUE PASSE CABLE GAUCHE</t>
  </si>
  <si>
    <t>COFFRET COFFRET 4xDJ BAT</t>
  </si>
  <si>
    <t>PLATINE COFFRET 4xDJ BAT</t>
  </si>
  <si>
    <t>PLASTRON 1 BBK1000</t>
  </si>
  <si>
    <t>PLASTRON 1 BBK630</t>
  </si>
  <si>
    <t>COINT ROULEUR</t>
  </si>
  <si>
    <t>RONDELLE CUIVRE D18 M10</t>
  </si>
  <si>
    <t>CX  MAINS Q1</t>
  </si>
  <si>
    <t>LINERGIE SUPPORT</t>
  </si>
  <si>
    <t>Capot central</t>
  </si>
  <si>
    <t>grand linergie</t>
  </si>
  <si>
    <t>DECOUPE LINERGIE 380</t>
  </si>
  <si>
    <t>Fiixation plastron basse</t>
  </si>
  <si>
    <t>Fiixation plastron haute</t>
  </si>
  <si>
    <t>DOC</t>
  </si>
  <si>
    <t>PMM Symmetra cabinet Installation Manual</t>
  </si>
  <si>
    <t>Masterpact NW08 HF 3P</t>
  </si>
  <si>
    <t>SUPPORT RACCORDEMENT CLIENT SIMPLE 500KW</t>
  </si>
  <si>
    <t>SUPPORT RACCORDEMENT CLIENT DOUBLE 500KW</t>
  </si>
  <si>
    <t>SUPPORT JDB INTER CELLULE NW08</t>
  </si>
  <si>
    <t>LIAISON INTER CELLULE 8 500kW</t>
  </si>
  <si>
    <t>LIAISON INTER CELLULE 7 500kW</t>
  </si>
  <si>
    <t>LIAISON INTER CELLULE 6 500kW</t>
  </si>
  <si>
    <t>LIAISON INTER CELLULE 5 500kW</t>
  </si>
  <si>
    <t>SUPPORT PEN 3</t>
  </si>
  <si>
    <t>SUPPORT PEN 2</t>
  </si>
  <si>
    <t>SUPPORT PEN 1</t>
  </si>
  <si>
    <t>CX LIAISON PEN</t>
  </si>
  <si>
    <t>SUPPORT PEN 4</t>
  </si>
  <si>
    <t>LIAISON INTER CELLULE 1 500kW</t>
  </si>
  <si>
    <t>LIAISON INTER CELLULE 2 500kW</t>
  </si>
  <si>
    <t>LIAISON INTER CELLULE 3 500kW</t>
  </si>
  <si>
    <t>LIAISON INTER CELLULE 4 500kW</t>
  </si>
  <si>
    <t>LIAISON NW-LINERGY 4 500kW</t>
  </si>
  <si>
    <t>LIAISON NW-LINERGY 3 500kW</t>
  </si>
  <si>
    <t>LIAISON NW-LINERGY 2 500kW</t>
  </si>
  <si>
    <t>LIAISON NW-LINERGY 1 500kW</t>
  </si>
  <si>
    <t>ENTRETOISE DIAM 20+EPOXY</t>
  </si>
  <si>
    <t>G7K 300kVA</t>
  </si>
  <si>
    <t>LIAISON VERTICALE 500kW</t>
  </si>
  <si>
    <t>BRIDAGE</t>
  </si>
  <si>
    <t>JONCTION</t>
  </si>
  <si>
    <t>ENTRETOISE DIAM 20</t>
  </si>
  <si>
    <t>CX RACCORDEMENT CLIENT</t>
  </si>
  <si>
    <t>CX RACCORDEMENT CLIENT N COMMUN</t>
  </si>
  <si>
    <t>SE LIAISON FLEXIBLE NW-LINERGY NW25 3P 2</t>
  </si>
  <si>
    <t>SE LIAISON FLEXIBLE NW-LINERGY NW16 3P 2</t>
  </si>
  <si>
    <t>SE LIAISON FLEXIBLE NW-LINERGY NW20 3P 2</t>
  </si>
  <si>
    <t>SE LIAISON FLEXIBLE NW-LINERGY NW12 3P 2</t>
  </si>
  <si>
    <t>SE LIAISON FLEXIBLE NW-LINERGY NW08 3P 2</t>
  </si>
  <si>
    <t>PLAGE LINERGY POUR FLEX</t>
  </si>
  <si>
    <t>PLASTIC PC CB COVER M STAR</t>
  </si>
  <si>
    <t>DECOUPE LINERGY 04561 800A 500MM</t>
  </si>
  <si>
    <t>LVS04561</t>
  </si>
  <si>
    <t>DECOUPE LINERGY 04561 800A 1265MM</t>
  </si>
  <si>
    <t>DECOUPE LINERGY 04561 800A 735MM</t>
  </si>
  <si>
    <t>DECOUPE LINERGY 04561 800A 525MM</t>
  </si>
  <si>
    <t>SE LIAISON FLEXIBLE NW-LINERGY NW25 3P 1</t>
  </si>
  <si>
    <t>SE LIAISON FLEXIBLE NW-LINERGY NW25 4P</t>
  </si>
  <si>
    <t>SE LIAISON FLEXIBLE NW-LINERGY NW16 3P 1</t>
  </si>
  <si>
    <t>SE LIAISON FLEXIBLE NW-LINERGY NW20 3P 1</t>
  </si>
  <si>
    <t>SE LIAISON FLEXIBLE NW-LINERGY NW12 3P 1</t>
  </si>
  <si>
    <t>SE LIAISON FLEXIBLE NW-LINERGY NW08 3P 1</t>
  </si>
  <si>
    <t>SE LIAISON FLEXIBLE NW-LINERGY NW16 4P</t>
  </si>
  <si>
    <t>SE LIAISON FLEXIBLE NW-LINERGY NW20 4P</t>
  </si>
  <si>
    <t>SE LIAISON FLEXIBLE NW-LINERGY NW12 4P</t>
  </si>
  <si>
    <t>SE LIAISON FLEXIBLE NW-LINERGY NW08 4P</t>
  </si>
  <si>
    <t>LIAISON FLEXIBLE NW-LINERGY 4 NW12</t>
  </si>
  <si>
    <t>LIAISON FLEXIBLE NW-LINERGY 3 NW12</t>
  </si>
  <si>
    <t>LIAISON FLEXIBLE NW-LINERGY 2 NW12</t>
  </si>
  <si>
    <t>LIAISON FLEXIBLE NW-LINERGY 1 NW12</t>
  </si>
  <si>
    <t>SUPPORT PE 2</t>
  </si>
  <si>
    <t>CALE BARRE DE TERRE</t>
  </si>
  <si>
    <t>TGAB-I/O</t>
  </si>
  <si>
    <t>PLASTRON LAT</t>
  </si>
  <si>
    <t>PLASTRON AV-AR</t>
  </si>
  <si>
    <t>JONCTION BARRE-FLEXI</t>
  </si>
  <si>
    <t>JONCTION TERRE</t>
  </si>
  <si>
    <t>FIXATION REHAUSSE</t>
  </si>
  <si>
    <t>REHASSE LAT H150</t>
  </si>
  <si>
    <t>REHAUSSE AR H150</t>
  </si>
  <si>
    <t>REHAUSSE AV H150</t>
  </si>
  <si>
    <t>PRESTATION CEV COFFRET DE SYNCHRO</t>
  </si>
  <si>
    <t>COFFRET  SYNCHRO</t>
  </si>
  <si>
    <t>Etiquette infos AES</t>
  </si>
  <si>
    <t>LIAISON FLEXIBLE NW-LINERGY 4 NW25</t>
  </si>
  <si>
    <t>LIAISON FLEXIBLE NW-LINERGY 3 NW25</t>
  </si>
  <si>
    <t>LIAISON FLEXIBLE NW-LINERGY 2 NW25</t>
  </si>
  <si>
    <t>LIAISON FLEXIBLE NW-LINERGY 1 NW25</t>
  </si>
  <si>
    <t>manuel</t>
  </si>
  <si>
    <t>Manuel installation Regen Box</t>
  </si>
  <si>
    <t>GOULOTTE 300mm</t>
  </si>
  <si>
    <t>PMM NETSHELTER</t>
  </si>
  <si>
    <t>GOULOTTE 1650mm</t>
  </si>
  <si>
    <t>RAIL MULTICLIP</t>
  </si>
  <si>
    <t>KIT FILERIE MULTICLIP VERS iC60</t>
  </si>
  <si>
    <t>PLAQUE DE FOND 2</t>
  </si>
  <si>
    <t>CX CS1 &amp; CS2</t>
  </si>
  <si>
    <t>Tige filetée M10 x 35 acier électro zingué</t>
  </si>
  <si>
    <t>LAURANT</t>
  </si>
  <si>
    <t>Tige filetée M10 x 30 acier électro zingué</t>
  </si>
  <si>
    <t>Tige filetée M10 x 25 acier électro zingué</t>
  </si>
  <si>
    <t>PROTECTION ELECTRO. 1 COVER</t>
  </si>
  <si>
    <t>PROTECTION ELECTRO. 1</t>
  </si>
  <si>
    <t>FIXATION CABLES CS</t>
  </si>
  <si>
    <t>PLASTRON DECOUPE C60 ET CONTROLEUR H=200 L=712 BIRDY</t>
  </si>
  <si>
    <t>SUPPORT CABLOFILS REGLABLE 2</t>
  </si>
  <si>
    <t>SUPPORT CABLOFILS REGLABLE 1</t>
  </si>
  <si>
    <t>PASSE CABLE</t>
  </si>
  <si>
    <t>PASSES CABLES</t>
  </si>
  <si>
    <t>SUPPORT PLAQUE DE FOND</t>
  </si>
  <si>
    <t>ENTRETOISE M6 L30</t>
  </si>
  <si>
    <t>SUPPORT ALIM</t>
  </si>
  <si>
    <t>PRESTATION DE MONTAGE AFFICHEUR SUR PORTE</t>
  </si>
  <si>
    <t>KIT FILERIE COFFRET SYNCHRO VX</t>
  </si>
  <si>
    <t>Coffret synchro</t>
  </si>
  <si>
    <t>DUBOIS</t>
  </si>
  <si>
    <t>COFFRET SYNCHRO VX - DEVIS SAREL W17080557TGF</t>
  </si>
  <si>
    <t>PROTECTION SHIELD NETSHELTER 600 7U IC60</t>
  </si>
  <si>
    <t>PROTECTION SHIELD NETSHELTER 600 7U NSX3P + IC60</t>
  </si>
  <si>
    <t>SUPPORT RAIL DIN</t>
  </si>
  <si>
    <t>PROTECTION SHIELD NETSHELTER 600 14U PERFORATED</t>
  </si>
  <si>
    <t>Cellule chargeur 110Vdc Marine 700x700x2000</t>
  </si>
  <si>
    <t>SE JDB ARRIERE MASTERPACT</t>
  </si>
  <si>
    <t>Tige filetée 10 x 40 acier électro zingué</t>
  </si>
  <si>
    <t>Tige filetée 10 x 20 acier électro zingué</t>
  </si>
  <si>
    <t>SUPPORT REPARTITEUR</t>
  </si>
  <si>
    <t>SUPPORT CABLES</t>
  </si>
  <si>
    <t>SUPPORT NSX100</t>
  </si>
  <si>
    <t>SUPPORT AFFICHEUR STS NETSHELTER</t>
  </si>
  <si>
    <t>CADRE AFFICHEUR STS NETSHELTER RAL9011</t>
  </si>
  <si>
    <t>PORTE NETSHELTER PMM</t>
  </si>
  <si>
    <t xml:space="preserve"> CHARGEUR 110Vdc STX</t>
  </si>
  <si>
    <t>SUPPORT AFFICHEUR</t>
  </si>
  <si>
    <t>SUPPORT PROTECTION + IFE + IFM</t>
  </si>
  <si>
    <t>SUPPORT NSX250 + PROTECTION + ALIM</t>
  </si>
  <si>
    <t>Equerre gauche et droite</t>
  </si>
  <si>
    <t>BBC Lottomatica</t>
  </si>
  <si>
    <t>Plastron milieu</t>
  </si>
  <si>
    <t>Plastron haut et bas</t>
  </si>
  <si>
    <t>TRAVERSE DROITE</t>
  </si>
  <si>
    <t>NW20H DC  D Lottomatica</t>
  </si>
  <si>
    <t>Masterpact NW HF 4P</t>
  </si>
  <si>
    <t>NW 40 DC  D digiplex</t>
  </si>
  <si>
    <t>BBC Digiplex</t>
  </si>
  <si>
    <t>PLASTRON 5</t>
  </si>
  <si>
    <t>MONTANT LAERAL</t>
  </si>
  <si>
    <t>PLASTRON NW40 HAUT/DROIT</t>
  </si>
  <si>
    <t>SUPPORT BRIDAGE CABLES</t>
  </si>
  <si>
    <t>PLASTRON PLEIN VERION 2NW</t>
  </si>
  <si>
    <t>PLASTRON NW40 BAS/GAUCHE</t>
  </si>
  <si>
    <t>PLASTRON NW40 HAUT/GAUCHE</t>
  </si>
  <si>
    <t>SUPPORT LINERY SIMPLE</t>
  </si>
  <si>
    <t>SUPPORT RACCORDEMENT CLIENT SIMPLE</t>
  </si>
  <si>
    <t>SUPPORT JDB INTER CELLULE</t>
  </si>
  <si>
    <t>LONGERON DROIT</t>
  </si>
  <si>
    <t>LONGERON GAUCHE</t>
  </si>
  <si>
    <t>PLATINE BAS NW25 FIXE</t>
  </si>
  <si>
    <t>LIAISON INTER CELLULE 8</t>
  </si>
  <si>
    <t>LIAISON INTER CELLULE 7</t>
  </si>
  <si>
    <t>LIAISON INTER CELLULE 6</t>
  </si>
  <si>
    <t>LIAISON INTER CELLULE 5</t>
  </si>
  <si>
    <t>SUPPORT RACCORDEMENT CLIENT DOUBLE</t>
  </si>
  <si>
    <t>SUPPORT CX NEUTRE</t>
  </si>
  <si>
    <t>SUPPORT LATERAL RACCORDEMENT CLIENT</t>
  </si>
  <si>
    <t>TRAVERSE GAUCHE</t>
  </si>
  <si>
    <t>BBC GVX</t>
  </si>
  <si>
    <t>TRAVERSE ARRIERE</t>
  </si>
  <si>
    <t>Peint AUX RAL1013 Lisse Satine S=9.75m²</t>
  </si>
  <si>
    <t>Peint AUX RAL1013 Lisse Satiné S=7,5m2</t>
  </si>
  <si>
    <t>ITER LC14</t>
  </si>
  <si>
    <t>Peint UPS RAL1013 Lisse Satiné S=7,5m2</t>
  </si>
  <si>
    <t>Barres</t>
  </si>
  <si>
    <t>Support barres</t>
  </si>
  <si>
    <t>VX TGAB 1500</t>
  </si>
  <si>
    <t>DEPORT2</t>
  </si>
  <si>
    <t>DEPORT1</t>
  </si>
  <si>
    <t>TOIT NETSHELTER ALU</t>
  </si>
  <si>
    <t>PROTECTION SHIELD NETSHELTER 750 14U DJ BATT</t>
  </si>
  <si>
    <t>METAL + PEINTURE</t>
  </si>
  <si>
    <t>PROTECTION SHIELD NETSHELTER 750 8U SWITCH BP + UTIL ASI</t>
  </si>
  <si>
    <t>PROTECTION SHIELD NETSHELTER 750 6U SWITCH R2 + LIGHTS</t>
  </si>
  <si>
    <t>SUPPORT DOUBLE RC NS2500</t>
  </si>
  <si>
    <t>NS2500</t>
  </si>
  <si>
    <t>Blocage filtre Lg=700</t>
  </si>
  <si>
    <t xml:space="preserve">G7000 </t>
  </si>
  <si>
    <t>Blocage filtre Lg=1400</t>
  </si>
  <si>
    <t>PLATINE HAUT NW25 FIXE</t>
  </si>
  <si>
    <t>TÖLERIE</t>
  </si>
  <si>
    <t>DECOUPE LINERGY 04566 2500A 500MM</t>
  </si>
  <si>
    <t>LIAISON NW VERTICALE</t>
  </si>
  <si>
    <t>LIAISON INTER CELLULE 1</t>
  </si>
  <si>
    <t>LIAISON INTER CELLULE 2</t>
  </si>
  <si>
    <t>LIAISON INTER CELLULE 3</t>
  </si>
  <si>
    <t>LIAISON INTER CELLULE 4</t>
  </si>
  <si>
    <t>DECOUPE LINERGY 04566 2500A 1265MM</t>
  </si>
  <si>
    <t>DECOUPE LINERGY 04566 2500A 735MM</t>
  </si>
  <si>
    <t>LIAISON NW-LINERGY 4</t>
  </si>
  <si>
    <t>LIAISON NW-LINERGY 3</t>
  </si>
  <si>
    <t>LIAISON NW-LINERGY 2</t>
  </si>
  <si>
    <t>LIAISON NW-LINERGY 1</t>
  </si>
  <si>
    <t>TOIT MBC CABLES</t>
  </si>
  <si>
    <t>Devis coffret sarel</t>
  </si>
  <si>
    <t>Sous ensemble NSX630</t>
  </si>
  <si>
    <t>Sous ensemble cartes électronique</t>
  </si>
  <si>
    <t>PLASTRON IC60</t>
  </si>
  <si>
    <t>BYPASS ST CECILE</t>
  </si>
  <si>
    <t xml:space="preserve">SUPPORT RAIL REGLABLE </t>
  </si>
  <si>
    <t>MBC 1500kVA GVX</t>
  </si>
  <si>
    <t>6x CABLE PE 95mm2</t>
  </si>
  <si>
    <t>BBC 1500kVA</t>
  </si>
  <si>
    <t>CALE 30x30 EP5 1HOLE</t>
  </si>
  <si>
    <t>STS800A</t>
  </si>
  <si>
    <t>LIAISON LEM BARRE SOUPLE</t>
  </si>
  <si>
    <t>PLASTRON NSX630 L=400</t>
  </si>
  <si>
    <t>G7K G5K GAINE 400</t>
  </si>
  <si>
    <t>SUPPORT NSX630 L=400</t>
  </si>
  <si>
    <t>PLASTRON NSX</t>
  </si>
  <si>
    <t>FIXATION CABLES BYPASS 700</t>
  </si>
  <si>
    <t>PLATINE BYPASS 2xNSX3P + TFO 1xNSX3P+1xNSX4P</t>
  </si>
  <si>
    <t>SURTOIT IP32 AIOB</t>
  </si>
  <si>
    <t>G5500</t>
  </si>
  <si>
    <t>DATA4</t>
  </si>
  <si>
    <t>Lmande ALIN EXPUT</t>
  </si>
  <si>
    <t>REGN BOX</t>
  </si>
  <si>
    <t>Cale de serrage</t>
  </si>
  <si>
    <t>iO 1500kVA GVX</t>
  </si>
  <si>
    <t>cale cuivre</t>
  </si>
  <si>
    <t>toron infos REGENBOX</t>
  </si>
  <si>
    <t>Barre iso NSX</t>
  </si>
  <si>
    <t>Barre cuivre liaison NW TGAB</t>
  </si>
  <si>
    <t>LINERGY 04568 4000A 1700MM</t>
  </si>
  <si>
    <t>Traverse support tête droite</t>
  </si>
  <si>
    <t xml:space="preserve">Traverse support tête gauche </t>
  </si>
  <si>
    <t>CX POINT MILIEU</t>
  </si>
  <si>
    <t>TOIT MBC ALU</t>
  </si>
  <si>
    <t>PLAQUE OBTURATEUR 2</t>
  </si>
  <si>
    <t>PLAQUE OBTURATEUR 1</t>
  </si>
  <si>
    <t>PLASTRON RACCORDEMENT HAUT</t>
  </si>
  <si>
    <t>PLASTRON RACCORDEMENT BAS</t>
  </si>
  <si>
    <t>MONTANT CENTRALE</t>
  </si>
  <si>
    <t>PLASTRON NSX630 HAUT</t>
  </si>
  <si>
    <t>PLASTRON NSX630 BAS</t>
  </si>
  <si>
    <t>MBC 1500kVA</t>
  </si>
  <si>
    <t>LINERGY 04566 2500A 985MM</t>
  </si>
  <si>
    <t>LINERGY 04566 2500A 755MM</t>
  </si>
  <si>
    <t>LINERGY 04566 2500A 525MM</t>
  </si>
  <si>
    <t>LINERGY 04566 2500A 295MM</t>
  </si>
  <si>
    <t>Barre de terre</t>
  </si>
  <si>
    <t>CX terre 2500</t>
  </si>
  <si>
    <t>CX terre 3200</t>
  </si>
  <si>
    <t>Barre liaison terre TGAB</t>
  </si>
  <si>
    <t>Fixation barre Util</t>
  </si>
  <si>
    <t>CORO DC</t>
  </si>
  <si>
    <t>CALE DE SERRAGE</t>
  </si>
  <si>
    <t>CX EQUERRE LIAISON 16</t>
  </si>
  <si>
    <t>JDB ALU T4</t>
  </si>
  <si>
    <t>CX EQUERRE LIAISON 15</t>
  </si>
  <si>
    <t>CX EQUERRE LIAISON 14</t>
  </si>
  <si>
    <t>CX EQUERRE LIAISON 13</t>
  </si>
  <si>
    <t>CX EQUERRE LIAISON 12</t>
  </si>
  <si>
    <t>CX EQUERRE LIAISON 11</t>
  </si>
  <si>
    <t>CX EQUERRE LIAISON 10</t>
  </si>
  <si>
    <t>CX EQUERRE LIAISON 9</t>
  </si>
  <si>
    <t>c'est à lui</t>
  </si>
  <si>
    <t>PLANTIER (pour MATRION)</t>
  </si>
  <si>
    <t>c'est à moi</t>
  </si>
  <si>
    <t>Jonction neutre R2-UTIL</t>
  </si>
  <si>
    <t>Jonction neutre R2</t>
  </si>
  <si>
    <t>Barre neutre</t>
  </si>
  <si>
    <t>Liaison neutre TGAB</t>
  </si>
  <si>
    <t>CORO L3 reseau1</t>
  </si>
  <si>
    <t>CORO L2 reseau1</t>
  </si>
  <si>
    <t>CORO L1 reseau1</t>
  </si>
  <si>
    <t>JONCTION CORO TGAB R2</t>
  </si>
  <si>
    <t>Fixation barre reseau1</t>
  </si>
  <si>
    <t>Fixation barre util</t>
  </si>
  <si>
    <t>Fixation barre reseau2</t>
  </si>
  <si>
    <t>CX L3 Reseau2</t>
  </si>
  <si>
    <t>CX L2 Reseau2</t>
  </si>
  <si>
    <t>CX L1 Reseau2</t>
  </si>
  <si>
    <t>CORO L3 Reseau2</t>
  </si>
  <si>
    <t>CORO L2 Reseau2</t>
  </si>
  <si>
    <t>CORO L1 Reseau2</t>
  </si>
  <si>
    <t>CORO L3 UTIL</t>
  </si>
  <si>
    <t>CORO L2 UTIL</t>
  </si>
  <si>
    <t>CORO L1 UTIL</t>
  </si>
  <si>
    <t>CX 2 PE TGAB PRISMA</t>
  </si>
  <si>
    <t>CX EQUERRE LIAISON 8</t>
  </si>
  <si>
    <t>CX EQUERRE LIAISON 7</t>
  </si>
  <si>
    <t>CX EQUERRE LIAISON 6</t>
  </si>
  <si>
    <t>CX EQUERRE LIAISON 5</t>
  </si>
  <si>
    <t>CX EQUERRE LIAISON 4</t>
  </si>
  <si>
    <t>CX EQUERRE LIAISON 3</t>
  </si>
  <si>
    <t>CX EQUERRE LIAISON 2</t>
  </si>
  <si>
    <t>CX EQUERRE LIAISON 1</t>
  </si>
  <si>
    <t>TOIT MBC 1x TGAB</t>
  </si>
  <si>
    <t>SUPPORT TGAB GAUCHE</t>
  </si>
  <si>
    <t>SUPPORT JDB 2</t>
  </si>
  <si>
    <t>SUPPORT JDB 1</t>
  </si>
  <si>
    <t>NW25 HA 4P</t>
  </si>
  <si>
    <t>COMBINER BOX SANS IM400</t>
  </si>
  <si>
    <t>COMBINER BOX AVEC IM400</t>
  </si>
  <si>
    <t>PANNEAU LATERAL</t>
  </si>
  <si>
    <t>PANNEAU ARRIERE</t>
  </si>
  <si>
    <t>PANNEAU AVANT</t>
  </si>
  <si>
    <t>CADRE LAT REHAUSSE H=350</t>
  </si>
  <si>
    <t>CADRE AR REHAUSSE H=350</t>
  </si>
  <si>
    <t>CADRE AV REHAUSSE H=350</t>
  </si>
  <si>
    <t>KIT FILERIE COMBINER BOX UNIQUEMENT POUR IM400</t>
  </si>
  <si>
    <t>SOLAR / COMBINER BOX</t>
  </si>
  <si>
    <t>KIT FILERIE COMBINER BOX COMPLET VERSION SANS IM400</t>
  </si>
  <si>
    <t>LINERGY 04566 2500A 1000MM</t>
  </si>
  <si>
    <t>CX JONCTION NW MBB UOB</t>
  </si>
  <si>
    <t>JDB ALU T66</t>
  </si>
  <si>
    <t>CX 2 LIAISON INTER CELLULE</t>
  </si>
  <si>
    <t>CX 1 LIAISON INTER CELLULE</t>
  </si>
  <si>
    <t>SEGREGATION GAUCHE NW</t>
  </si>
  <si>
    <t>TOIT VENTILE</t>
  </si>
  <si>
    <t>PLATINE NW</t>
  </si>
  <si>
    <t>LONGERON</t>
  </si>
  <si>
    <t>SEGREGATION HAUT NW</t>
  </si>
  <si>
    <t>MONTANT DROIT</t>
  </si>
  <si>
    <t>MONTANT GAUCHE</t>
  </si>
  <si>
    <t>TOIT MBC 2x TGAB</t>
  </si>
  <si>
    <t>SUPPORT DROIT TGAB</t>
  </si>
  <si>
    <t>SUPPORT GAUCHE TGAB</t>
  </si>
  <si>
    <t>TUNNEL LATERAL DROIT</t>
  </si>
  <si>
    <t>TUNNEL LATERAL GAUCHE</t>
  </si>
  <si>
    <t>SUPPORT JDB HAUT</t>
  </si>
  <si>
    <t>JOUE LATERAL DROIT SUPPORT JDB HAUT</t>
  </si>
  <si>
    <t>JOUE LATERAL GAUCHE SUPPORT JDB HAUT</t>
  </si>
  <si>
    <t>CX JONCTION TGAB 2</t>
  </si>
  <si>
    <t>CX JONCTION TGAB 1</t>
  </si>
  <si>
    <t>SUPPORT LINERGY ARRIERE</t>
  </si>
  <si>
    <t>SUPPORT TGAB</t>
  </si>
  <si>
    <t>LINERGY 04566 2500A 625MM</t>
  </si>
  <si>
    <t>CX LIAISON LINERGY MAINS2</t>
  </si>
  <si>
    <t>CX LOAD UPS TGAB</t>
  </si>
  <si>
    <t>CX MAINS2 TGAB</t>
  </si>
  <si>
    <t>CX MAINS2 MBB</t>
  </si>
  <si>
    <t>STS UPSILON 1200A</t>
  </si>
  <si>
    <t>CABLES  SELF</t>
  </si>
  <si>
    <t>CANALPLUS</t>
  </si>
  <si>
    <t>SUPPORT SELF</t>
  </si>
  <si>
    <t>SUPPORT CAPAS</t>
  </si>
  <si>
    <t>SUPPORT BARRE</t>
  </si>
  <si>
    <t>BARRE ENTREE/SORTIE</t>
  </si>
  <si>
    <t>CX PEN</t>
  </si>
  <si>
    <t>CX JONCTION PEN</t>
  </si>
  <si>
    <t>CX JONCTION JDB UTIL</t>
  </si>
  <si>
    <t>ABANDONNE PROE</t>
  </si>
  <si>
    <t>CX EPANOUSSIEMENT TGAB 100-115 - 4</t>
  </si>
  <si>
    <t>CX EPANOUSSIEMENT TGAB 100-115 - 3</t>
  </si>
  <si>
    <t>CX EPANOUSSIEMENT TGAB 100-115 - 2</t>
  </si>
  <si>
    <t>CX EPANOUSSIEMENT TGAB 100-115 - 1</t>
  </si>
  <si>
    <t>FLEXIBAR TOP CONNEXION N-2 TWIST PHASE REVERSED</t>
  </si>
  <si>
    <t>FLEXIBAR TOP CONNEXION N-1 TWIST PHASE REVERSED</t>
  </si>
  <si>
    <t>FLEXIBAR TOP CONNEXION L1-2 TWIST PHASE REVERSED</t>
  </si>
  <si>
    <t>FLEXIBAR TOP CONNEXION L1-1 TWIST PHASE REVERSED</t>
  </si>
  <si>
    <t>FLEXIBAR TOP CONNEXION L2-2 TWIST PHASE REVERSED</t>
  </si>
  <si>
    <t>FLEXIBAR TOP CONNEXION L2-1 TWIST PHASE REVERSED</t>
  </si>
  <si>
    <t>FLEXIBAR TOP CONNEXION L3-2 TWIST PHASE REVERSED</t>
  </si>
  <si>
    <t>FLEXIBAR TOP CONNEXION L3-1 TWIST PHASE REVERSED</t>
  </si>
  <si>
    <t>ERREUR PROE</t>
  </si>
  <si>
    <t>SUPPORT DIJ</t>
  </si>
  <si>
    <t>Institut laue langevin</t>
  </si>
  <si>
    <t>Capot plastique</t>
  </si>
  <si>
    <t>BBC Cabinet</t>
  </si>
  <si>
    <t>Traverse</t>
  </si>
  <si>
    <t>PLATINE BYPASS 700</t>
  </si>
  <si>
    <t>Barre cuivre</t>
  </si>
  <si>
    <t>BANDEAU LAT PEINT</t>
  </si>
  <si>
    <t>BANDEAU AR PEINT</t>
  </si>
  <si>
    <t>BANDEAU AV PEINT</t>
  </si>
  <si>
    <t>TOIT G7K 1400 TGAB</t>
  </si>
  <si>
    <t>REHAUSSE G7K 1400 H400 PEINT</t>
  </si>
  <si>
    <t>S/E REHAUSSE G7K 1400 H400</t>
  </si>
  <si>
    <t>BANDEAU AV/AR PEINT</t>
  </si>
  <si>
    <t>REHAUSSE G7K 1000 H400 PEINT</t>
  </si>
  <si>
    <t>S/E REHAUSSE GTK 1000 H400</t>
  </si>
  <si>
    <t>JOUE BAS</t>
  </si>
  <si>
    <t>EAC GVX</t>
  </si>
  <si>
    <t>JOUE HAUT</t>
  </si>
  <si>
    <t>SUPPORT CHEMIN DE CABLE</t>
  </si>
  <si>
    <t>TRAVERSE BAS</t>
  </si>
  <si>
    <t>PLASTRON 4</t>
  </si>
  <si>
    <t>PLASTRON 3</t>
  </si>
  <si>
    <t>PLASTRON 1</t>
  </si>
  <si>
    <t>JOUE LATERAL DROIT POUR PLASTRON</t>
  </si>
  <si>
    <t>JOUE LATERAL GAUCHE POUR PLASTRON</t>
  </si>
  <si>
    <t>SUPPORT 710</t>
  </si>
  <si>
    <t>PLASTRON 700 1x FU</t>
  </si>
  <si>
    <t>PLASTRON 1000 1x FU</t>
  </si>
  <si>
    <t>PLASTRON 700 2x NSX100 galva</t>
  </si>
  <si>
    <t>RENFORT CELLULE ARR 700</t>
  </si>
  <si>
    <t>RENFORT CELLULE ARR 1000</t>
  </si>
  <si>
    <t>RENFORT CELLULE LAT</t>
  </si>
  <si>
    <t>PLASTRON 700 2x NSX160</t>
  </si>
  <si>
    <t>FIXATION CABLES 700</t>
  </si>
  <si>
    <t>PLASTRON 1000 2x NSX160</t>
  </si>
  <si>
    <t>FIXATION CABLES 1000</t>
  </si>
  <si>
    <t>PLATINE BYPASS 1000</t>
  </si>
  <si>
    <t>TRAVERSE TFO 700</t>
  </si>
  <si>
    <t>TRAVERSE TFO 1000</t>
  </si>
  <si>
    <t>SUPPORT DOUBLE TFO</t>
  </si>
  <si>
    <t>LEG</t>
  </si>
  <si>
    <t xml:space="preserve">Lgd démontage XCBB FLOATING 50178 made in Russie </t>
  </si>
  <si>
    <t>SOLAR XCBB</t>
  </si>
  <si>
    <t xml:space="preserve">Lgd démontage XCBB NEGATIF 50178 made in Russie </t>
  </si>
  <si>
    <t>Specifical packaging XCBB made in Russia</t>
  </si>
  <si>
    <t>Légende démontage XCBB made in Russie</t>
  </si>
  <si>
    <t>Toit cellule 6mm alu</t>
  </si>
  <si>
    <t>Plaque haut bas</t>
  </si>
  <si>
    <t>Equerre droite</t>
  </si>
  <si>
    <t>Equerre gauche</t>
  </si>
  <si>
    <t xml:space="preserve">Plastron haut bas </t>
  </si>
  <si>
    <t>Platine cartes électronique</t>
  </si>
  <si>
    <t>Platine masterpac</t>
  </si>
  <si>
    <t>Traverse arrière</t>
  </si>
  <si>
    <t>Traverse droite</t>
  </si>
  <si>
    <t>Traverse gauche</t>
  </si>
  <si>
    <t>barre cuivre etamée terre</t>
  </si>
  <si>
    <t>cale cuivre 120 x 50</t>
  </si>
  <si>
    <t xml:space="preserve">Barre cuivre L </t>
  </si>
  <si>
    <t>Barre cuivre verticale 262 x 120</t>
  </si>
  <si>
    <t>Barre cuivre verticale 935 x 120</t>
  </si>
  <si>
    <t>Barre cuivre 310 x 120</t>
  </si>
  <si>
    <t xml:space="preserve">KIT CABLES 70² </t>
  </si>
  <si>
    <t>SUPPORT ARRIERE JDB CLIENT</t>
  </si>
  <si>
    <t>SUPPORT GAUCHE JDB CLIENT</t>
  </si>
  <si>
    <t>SUPPORT DROIT JDB CLIENT</t>
  </si>
  <si>
    <t>JDB CLIENT  BATT V2 MIXE</t>
  </si>
  <si>
    <t>JDB CLIENT  BATT V2</t>
  </si>
  <si>
    <t>CABLE PE</t>
  </si>
  <si>
    <t>G7K NS2000 BNP MARNE</t>
  </si>
  <si>
    <t>CX PE TGAB ET CABLES</t>
  </si>
  <si>
    <t>PLATINE RC</t>
  </si>
  <si>
    <t>S/E REHAUSSE G7K 1000 H200</t>
  </si>
  <si>
    <t>CANON 45mm</t>
  </si>
  <si>
    <t>G7K 400kVA Q8T</t>
  </si>
  <si>
    <t>FLEX Q5N-Q8T L1 AMONT</t>
  </si>
  <si>
    <t>FLEX Q5N-Q8T N AMONT</t>
  </si>
  <si>
    <t>FLEX Q5N-Q8T L2 AMONT</t>
  </si>
  <si>
    <t>FLEX Q5N-Q8T L3 AMONT</t>
  </si>
  <si>
    <t>PROECTION FLEX</t>
  </si>
  <si>
    <t>FLEX Q8T-Q5N N AVAL</t>
  </si>
  <si>
    <t>S/E REHAUSSE G7K 1400 H200</t>
  </si>
  <si>
    <t>FLEX R1-Q8T L3</t>
  </si>
  <si>
    <t>FLEX R1-Q8T L2</t>
  </si>
  <si>
    <t>FLEX R1-Q8T L1</t>
  </si>
  <si>
    <t>KIT CABLE PUISSANCE 3P+N + PE</t>
  </si>
  <si>
    <t>CX PE-PEN TGAB</t>
  </si>
  <si>
    <t>CX PEN TGAB 4 R2-UTIL</t>
  </si>
  <si>
    <t>CX PEN TGAB 3 R2-UTIL</t>
  </si>
  <si>
    <t>Plastron haut et bas BBC</t>
  </si>
  <si>
    <t>Plastron milieu BBC</t>
  </si>
  <si>
    <t xml:space="preserve">PROTECTION BATTERIE IP20 </t>
  </si>
  <si>
    <t>PROTECTION BATTERIE IP20 HAUT</t>
  </si>
  <si>
    <t>KIT CABLES BATTERIE ASI ARM BAT 16mm²</t>
  </si>
  <si>
    <t>KIT CABLES PUISSANCE ASI TFO 16mm²</t>
  </si>
  <si>
    <t>PLASTRON HAUT BACKFEED</t>
  </si>
  <si>
    <t>PLASTRON BAS 4</t>
  </si>
  <si>
    <t>PLASTRON BAS 3</t>
  </si>
  <si>
    <t>OLD</t>
  </si>
  <si>
    <t>PLASTRON BAS 2</t>
  </si>
  <si>
    <t>PLASTRON BAS 1</t>
  </si>
  <si>
    <t>PLASTRON BAS 5</t>
  </si>
  <si>
    <t>CX PEN TGAB 2 R2-UTIL</t>
  </si>
  <si>
    <t>CX PEN TGAB 1 R2-UTIL</t>
  </si>
  <si>
    <t>SUPPORT JDB ECLISSAGE HAUT</t>
  </si>
  <si>
    <t>MONTANT INS BYPASS DROIT</t>
  </si>
  <si>
    <t>MONTANT INS BYPASS GAUCHE</t>
  </si>
  <si>
    <t>SUPPORT BACKFEED DROIT</t>
  </si>
  <si>
    <t>SUPPORT BACKFEED GAUCHE 2</t>
  </si>
  <si>
    <t>CALE JDB TGAB 5MM</t>
  </si>
  <si>
    <t>SUPPORT BACKFEED GAUCHE 1</t>
  </si>
  <si>
    <t>SUPPORT BACKFEED FRONTAL</t>
  </si>
  <si>
    <t>PLASTRON 3 DROIT</t>
  </si>
  <si>
    <t>PLASTRON 3 GAUCHE</t>
  </si>
  <si>
    <t>CX LIAISON UTIL</t>
  </si>
  <si>
    <t>CX LIAISON R2</t>
  </si>
  <si>
    <t>CX 4 NW32 BACKFEED</t>
  </si>
  <si>
    <t>CX 3 NW32 BACKFEED</t>
  </si>
  <si>
    <t>CX PEN TGAB R2-UTIL</t>
  </si>
  <si>
    <t>CX TGAB UTIL</t>
  </si>
  <si>
    <t>CX TGAB R2</t>
  </si>
  <si>
    <t>LIBRE</t>
  </si>
  <si>
    <t>A DETRURE DANS PROE</t>
  </si>
  <si>
    <t>BARRE SERRAGE TGAB</t>
  </si>
  <si>
    <t>CALE SERRAGE FLEX</t>
  </si>
  <si>
    <t>PANNEAU AFFICHEUR NS BNP MARNE NORD</t>
  </si>
  <si>
    <t>TGAB CLIENT GAUCHE</t>
  </si>
  <si>
    <t>TGAB CLIENT DROIT</t>
  </si>
  <si>
    <t>TOIT G7K 1000</t>
  </si>
  <si>
    <t>REHAUSSE G7K 1000 H200 PEINT</t>
  </si>
  <si>
    <t>REHAUSSE G7K 1400 H200 PEINT</t>
  </si>
  <si>
    <t>PLASTRON 2 MILIEU</t>
  </si>
  <si>
    <t>PLASTRON 2 DROIT</t>
  </si>
  <si>
    <t>PLASTRON 1 DROIT</t>
  </si>
  <si>
    <t>PLASTRON 2 GAUCHE</t>
  </si>
  <si>
    <t>PLASTRON 1 GAUCHE</t>
  </si>
  <si>
    <t>FLEX L3-2 TGAB UTIL</t>
  </si>
  <si>
    <t>FLEX L3-1 TGAB R2</t>
  </si>
  <si>
    <t>FLEX L2-2 TGAB UTIL</t>
  </si>
  <si>
    <t>FLEX L2-1 TGAB R2</t>
  </si>
  <si>
    <t>FLEX L1-2 TGAB UTIL</t>
  </si>
  <si>
    <t>FLEX L1-1 TGAB R2</t>
  </si>
  <si>
    <t>FLEX N-2 TGAB UTIL</t>
  </si>
  <si>
    <t>FLEX N-1 TGAB R2</t>
  </si>
  <si>
    <t>CX 2 NW32 BACKFEED</t>
  </si>
  <si>
    <t>CX 1 NW32 BACKFEED</t>
  </si>
  <si>
    <t>VX TGAB</t>
  </si>
  <si>
    <t>LIAISON CX NEUTRE</t>
  </si>
  <si>
    <t>PLAQUE PE KTA 2500 DC</t>
  </si>
  <si>
    <t>TRAVERSE SUPPORT PE</t>
  </si>
  <si>
    <t>PLAQUE PE KTA 2500 UTIL</t>
  </si>
  <si>
    <t>PLAQUE PE KTA3200 R1</t>
  </si>
  <si>
    <t>CX NEUTRE UTIL</t>
  </si>
  <si>
    <t>CX NEUTRE R1</t>
  </si>
  <si>
    <t>CADRE LATERAL</t>
  </si>
  <si>
    <t>CADRE ARRIERE</t>
  </si>
  <si>
    <t>CADRE AVANT</t>
  </si>
  <si>
    <t>FIXATION CADRE AV-AR</t>
  </si>
  <si>
    <t>FIXATION CADRES</t>
  </si>
  <si>
    <t>JONCTION CORO TGAB UTIL</t>
  </si>
  <si>
    <t>PLASTRON ARRIERE</t>
  </si>
  <si>
    <t>PLASTRON AVANT</t>
  </si>
  <si>
    <t>JONCTION CORO TGAB R1</t>
  </si>
  <si>
    <t>JONCTION CORO TGAB DC</t>
  </si>
  <si>
    <t>JONCTION BARRE CORO R1</t>
  </si>
  <si>
    <t>FIXATION BARRE DC</t>
  </si>
  <si>
    <t>CX B-</t>
  </si>
  <si>
    <t>CX B+</t>
  </si>
  <si>
    <t>CX L3 Util</t>
  </si>
  <si>
    <t>CX L2 Util</t>
  </si>
  <si>
    <t>CX L1 util</t>
  </si>
  <si>
    <t>CX L3 Reseau 1</t>
  </si>
  <si>
    <t>CX L2 Reseau 1</t>
  </si>
  <si>
    <t>CX  L1 reseau 1</t>
  </si>
  <si>
    <t>1612/16</t>
  </si>
  <si>
    <t>Kit filerie back feed G7K 500kVA</t>
  </si>
  <si>
    <t>G7K 500kVA</t>
  </si>
  <si>
    <t>Plaque gauche droite haut bas</t>
  </si>
  <si>
    <t>Plaque milieu haut bas</t>
  </si>
  <si>
    <t>Plastron bas milieu</t>
  </si>
  <si>
    <t>Plastron milieu milieu</t>
  </si>
  <si>
    <t>Plastron haut milieu</t>
  </si>
  <si>
    <t>Plastron milieu gauche droite</t>
  </si>
  <si>
    <t>Plastron haut bas gauche droite</t>
  </si>
  <si>
    <t>Equerre longue gauche  plastron</t>
  </si>
  <si>
    <t>Equerre longue droite percee plastron</t>
  </si>
  <si>
    <t>Equerre droire  plastron</t>
  </si>
  <si>
    <t>Equerre gauche  plastron</t>
  </si>
  <si>
    <t>Equerre gauche percee plastron</t>
  </si>
  <si>
    <t>Equerre droite percee plastron</t>
  </si>
  <si>
    <t>PLATINE INTER INS250</t>
  </si>
  <si>
    <t>OBTURATEUR CS</t>
  </si>
  <si>
    <t xml:space="preserve">CABLE PUISSANCE </t>
  </si>
  <si>
    <t>FILERIE CSDT Thyritor</t>
  </si>
  <si>
    <t>FILERIE DALIT ventilation CS</t>
  </si>
  <si>
    <t>DM</t>
  </si>
  <si>
    <t>Dossier de montage prises WIELAND</t>
  </si>
  <si>
    <t xml:space="preserve">PDU APC (AP7155 - AP7175 - AP8886) </t>
  </si>
  <si>
    <t>CABLE PE 70² DOUBLE QSMA75877</t>
  </si>
  <si>
    <t>QSMA75877 NSX400N 4P</t>
  </si>
  <si>
    <t>HARNESS POWER U6 &gt; F7</t>
  </si>
  <si>
    <t>SOLAR PV MCC PV Box 1.36 ETO</t>
  </si>
  <si>
    <t>HARNESS POWER U6 &gt; F6</t>
  </si>
  <si>
    <t>HARNESS POWER U6 &gt; F5</t>
  </si>
  <si>
    <t>Kit filerie fils fins  PV MCC PV Box 1.36</t>
  </si>
  <si>
    <t>Joint plaque passe cable</t>
  </si>
  <si>
    <t>HEXCEL</t>
  </si>
  <si>
    <t>Plaque passe cable</t>
  </si>
  <si>
    <t>Equerre support fusibles</t>
  </si>
  <si>
    <t>Plastron isolant carte électronique</t>
  </si>
  <si>
    <t>Plastron isolant</t>
  </si>
  <si>
    <t>Equerre support barre H110</t>
  </si>
  <si>
    <t>Equerre support barre H80</t>
  </si>
  <si>
    <t>Platine support cartes</t>
  </si>
  <si>
    <t>Traverse support barre</t>
  </si>
  <si>
    <t>Barre terre</t>
  </si>
  <si>
    <t>Cale</t>
  </si>
  <si>
    <t>Barre raccordement coudée</t>
  </si>
  <si>
    <t>Barre raccordement droite</t>
  </si>
  <si>
    <t>Barre verticale plus et moins</t>
  </si>
  <si>
    <t>Barre entrée plus et moins bas</t>
  </si>
  <si>
    <t>Barre entrée plus et moins  bas</t>
  </si>
  <si>
    <t>Barre entrée plus et moins haut</t>
  </si>
  <si>
    <t>Barre entrée plus et moins  haut</t>
  </si>
  <si>
    <t>Barre sortie moins</t>
  </si>
  <si>
    <t>Barre sortie plus</t>
  </si>
  <si>
    <t>Barre entrée moins</t>
  </si>
  <si>
    <t>Barre entrée plus</t>
  </si>
  <si>
    <t>NOVARTIS</t>
  </si>
  <si>
    <t>Equerre voyant</t>
  </si>
  <si>
    <t>MBC Cabinet</t>
  </si>
  <si>
    <t>Bride pontage R1 R2</t>
  </si>
  <si>
    <t>Galaxy 7000</t>
  </si>
  <si>
    <t>Masterpact contacteur BF HP DOXFORD</t>
  </si>
  <si>
    <t>NS 2000kVA</t>
  </si>
  <si>
    <t>cale</t>
  </si>
  <si>
    <t>Palette</t>
  </si>
  <si>
    <t>Panneau arrière</t>
  </si>
  <si>
    <t>Traverse 120</t>
  </si>
  <si>
    <t>Platine support barre 841,5</t>
  </si>
  <si>
    <t>Platine support barre 866,5</t>
  </si>
  <si>
    <t>Traverse 866,5</t>
  </si>
  <si>
    <t>Traverse 441,5</t>
  </si>
  <si>
    <t>Traverse 641,5</t>
  </si>
  <si>
    <t>Traverse 437,5</t>
  </si>
  <si>
    <t>Tôle de fermeture</t>
  </si>
  <si>
    <t>BYPASS 250KW</t>
  </si>
  <si>
    <t>Lot ETQ bypass 250KW</t>
  </si>
  <si>
    <t>Plastron</t>
  </si>
  <si>
    <t>Platine inter</t>
  </si>
  <si>
    <t>Traverse 336,5</t>
  </si>
  <si>
    <t>Traverse 6410</t>
  </si>
  <si>
    <t>Traverse 710</t>
  </si>
  <si>
    <t>Traverse 691,5</t>
  </si>
  <si>
    <t>Traverse 1473</t>
  </si>
  <si>
    <t>Traverse 1016,5</t>
  </si>
  <si>
    <t>Traverse 1760</t>
  </si>
  <si>
    <t>Traverse 841,5</t>
  </si>
  <si>
    <t>Traverse fine 610</t>
  </si>
  <si>
    <t>Connection NS</t>
  </si>
  <si>
    <t>Load L3 NS</t>
  </si>
  <si>
    <t>Load L2 NS</t>
  </si>
  <si>
    <t>Load L1 NS</t>
  </si>
  <si>
    <t>Load Neutral NS</t>
  </si>
  <si>
    <t>Bypass input Neutral NS</t>
  </si>
  <si>
    <t>Bypass input L1 NS</t>
  </si>
  <si>
    <t>Bypass input L2 NS</t>
  </si>
  <si>
    <t>Bypass input L3 NS</t>
  </si>
  <si>
    <t>IOC output L3 NS</t>
  </si>
  <si>
    <t>IOC output L2 NS</t>
  </si>
  <si>
    <t>IOC output L1 NS</t>
  </si>
  <si>
    <t>IOC output Neutral NS</t>
  </si>
  <si>
    <t>Bypass Neutral NS</t>
  </si>
  <si>
    <t>Bypass output L1 NS</t>
  </si>
  <si>
    <t>Bypass output L2 NS</t>
  </si>
  <si>
    <t>Bypass output L3 NS</t>
  </si>
  <si>
    <t>IOC output L3</t>
  </si>
  <si>
    <t>IOC output L2</t>
  </si>
  <si>
    <t>IOC output L1</t>
  </si>
  <si>
    <t>IOC output Neutral</t>
  </si>
  <si>
    <t>Bypass Neutral</t>
  </si>
  <si>
    <t>Bypass output L1</t>
  </si>
  <si>
    <t>Bypass output L2</t>
  </si>
  <si>
    <t>Bypass output L3</t>
  </si>
  <si>
    <t>Load L3</t>
  </si>
  <si>
    <t>Load L2</t>
  </si>
  <si>
    <t>Load L1</t>
  </si>
  <si>
    <t>Load Neutral</t>
  </si>
  <si>
    <t>Bypass input Neutral</t>
  </si>
  <si>
    <t>Bypass input L1</t>
  </si>
  <si>
    <t>Bypass input L2</t>
  </si>
  <si>
    <t>Bypass input L3</t>
  </si>
  <si>
    <t>SUPPORT STS IP00 ARM SAREL L=800</t>
  </si>
  <si>
    <t>STS 100A IP52</t>
  </si>
  <si>
    <t>UPS WEDGE</t>
  </si>
  <si>
    <t>SKID</t>
  </si>
  <si>
    <t>TRAVERSE 2140</t>
  </si>
  <si>
    <t>TRAVERSE 1000</t>
  </si>
  <si>
    <t>SKID 2140</t>
  </si>
  <si>
    <t>SKID 1000</t>
  </si>
  <si>
    <t>NOM ECLISSAGE NS2000 G7K</t>
  </si>
  <si>
    <t>RESERVER</t>
  </si>
  <si>
    <t>BACKEFEED NS2000 G7K</t>
  </si>
  <si>
    <t>PROTECTION SHIELD 34405463</t>
  </si>
  <si>
    <t>PLATINE APPAREILLAGE BACKFEED</t>
  </si>
  <si>
    <t>SUPPORT CONTACTEUR 630A</t>
  </si>
  <si>
    <t>SUPPORT NW</t>
  </si>
  <si>
    <t>CX PEN JUNCTION 1</t>
  </si>
  <si>
    <t>CX JDB BACKFEED 4</t>
  </si>
  <si>
    <t>CX JDB BACKFEED 3</t>
  </si>
  <si>
    <t>LIAISON NW AMONT 2</t>
  </si>
  <si>
    <t>CX LIAISON NW AMONT 1</t>
  </si>
  <si>
    <t>CX RACCORDEMENT RESEAU2</t>
  </si>
  <si>
    <t>CX LIAISON NW AVAL 1</t>
  </si>
  <si>
    <t>CX PEN JUNCTION 3</t>
  </si>
  <si>
    <t>CX PEN JUNCTION 2</t>
  </si>
  <si>
    <t>CX LIAISON NEUTRE NW 3P</t>
  </si>
  <si>
    <t>CX JDB BACKFEED 2</t>
  </si>
  <si>
    <t>CX JDB BACKFEED 1</t>
  </si>
  <si>
    <t>SA NS2500 + ARM700 + DJ R2</t>
  </si>
  <si>
    <t>ARM700 + DJ R2</t>
  </si>
  <si>
    <t>NS2500 REPRISE SANS JDB R2</t>
  </si>
  <si>
    <t>CORO DE LIAISON</t>
  </si>
  <si>
    <t>Canvas de commande NSX1200</t>
  </si>
  <si>
    <t>LIMANDE AMB ECT SYMMETRE</t>
  </si>
  <si>
    <t>SYMMETRA</t>
  </si>
  <si>
    <t>CAPOT CARTES</t>
  </si>
  <si>
    <t>SUPPORT CARTES</t>
  </si>
  <si>
    <t>SUPPORT DISJONCTEUR+BORNIER</t>
  </si>
  <si>
    <t>PLATINE BORNIER</t>
  </si>
  <si>
    <t>PLASTRON HAUT/BAS</t>
  </si>
  <si>
    <t>LATERAL PROTECTION SHIELD SUPPORT DROIT</t>
  </si>
  <si>
    <t>LATERAL PROTECTION SHIELD SUPPORT GAUCHE</t>
  </si>
  <si>
    <t>PLASTRON INF250 + COMMANDE ROTATIVE</t>
  </si>
  <si>
    <t>PLATINE FUPACT INF250</t>
  </si>
  <si>
    <t>BYPASS 250Kw</t>
  </si>
  <si>
    <t>TRAVERSE</t>
  </si>
  <si>
    <t>SUPPORT DISJONCTEUR</t>
  </si>
  <si>
    <t>CAPOT CENTRAL</t>
  </si>
  <si>
    <t>BACKFEED NS G7K AVEC TI EXISTANT</t>
  </si>
  <si>
    <t>NS G7K</t>
  </si>
  <si>
    <t>CALE 50x50 EP5 1HOLE</t>
  </si>
  <si>
    <t>STS1200A</t>
  </si>
  <si>
    <t>SUPPORT RAIL 2</t>
  </si>
  <si>
    <t>SUPPORT RAIL 1</t>
  </si>
  <si>
    <t>SUPPORT PE BAR 2</t>
  </si>
  <si>
    <t>SUPPORT PE BAR 1</t>
  </si>
  <si>
    <t>CX PE RACCORDEMENT HAUT</t>
  </si>
  <si>
    <t>CX 7 DEPANNAGE SUR SITE</t>
  </si>
  <si>
    <t>HUMACAO</t>
  </si>
  <si>
    <t>CX 6 DEPANNAGE SUR SITE</t>
  </si>
  <si>
    <t>CX 5 DEPANNAGE SUR SITE</t>
  </si>
  <si>
    <t>CX 4 DEPANNAGE SUR SITE</t>
  </si>
  <si>
    <t>CX 3 DEPANNAGE SUR SITE</t>
  </si>
  <si>
    <t>SUPPORT MODULE IO</t>
  </si>
  <si>
    <t>BMN de cherbourg</t>
  </si>
  <si>
    <t>MATAL</t>
  </si>
  <si>
    <t>CX 2 DEPANNAGE SUR SITE</t>
  </si>
  <si>
    <t>CX 1 DEPANNAGE SUR SITE</t>
  </si>
  <si>
    <t>PLASTRON INF200 + COMMANDE ROTATIVE</t>
  </si>
  <si>
    <t>SPACIAL SF 800+400 H1800+R100 SPECIFIQUE</t>
  </si>
  <si>
    <t>PLASTRON 400 JDB</t>
  </si>
  <si>
    <t>PLASTRON INF200</t>
  </si>
  <si>
    <t>UOB AUX IN CONNECT DOUBLE AVEC BORNES</t>
  </si>
  <si>
    <t xml:space="preserve">GALAXY VM  </t>
  </si>
  <si>
    <t>FLEX B- (4)</t>
  </si>
  <si>
    <t>FLEX B+ (3)</t>
  </si>
  <si>
    <t>FLEX B+ (2)</t>
  </si>
  <si>
    <t>SUPPORT CHEMIN DE CABLES</t>
  </si>
  <si>
    <t>FLEX B- (1)</t>
  </si>
  <si>
    <t>MONTANT ARRIERE FORME A</t>
  </si>
  <si>
    <t>MONTANT AVANT FORME A</t>
  </si>
  <si>
    <t>PLATINE FUPACT INF200</t>
  </si>
  <si>
    <t>SUPPORT DROITE/GAUCHE JDB CLIENT</t>
  </si>
  <si>
    <t>CX2-SELF</t>
  </si>
  <si>
    <t>Plastron bas droite MBC</t>
  </si>
  <si>
    <t>Armoire auxiliaire Bluedoor</t>
  </si>
  <si>
    <t>Plastron bas gauche MBC</t>
  </si>
  <si>
    <t>Plastron milieu droite MBC</t>
  </si>
  <si>
    <t>Plastron milieu gauche MBC</t>
  </si>
  <si>
    <t>Plastron haut droite MBC</t>
  </si>
  <si>
    <t>Plastron haut gauche MBC</t>
  </si>
  <si>
    <t>CX1-SELF</t>
  </si>
  <si>
    <t>CX3-CB</t>
  </si>
  <si>
    <t>CX2-CB</t>
  </si>
  <si>
    <t>CX1-CB</t>
  </si>
  <si>
    <t xml:space="preserve">SUPPORT CIRCUIT BREAKER </t>
  </si>
  <si>
    <t>TRAVERSE HORIZONTALE</t>
  </si>
  <si>
    <t>TRAVERSE VERTICALE</t>
  </si>
  <si>
    <t>cale 50 x 80</t>
  </si>
  <si>
    <t>Armoire auxiliaire Bluedoor MBC</t>
  </si>
  <si>
    <t>Aluminium</t>
  </si>
  <si>
    <t>CORNIERE DE LEVAGE</t>
  </si>
  <si>
    <t>Barre aluminium</t>
  </si>
  <si>
    <t>Kit IP 32 armoire auxiliaire VM</t>
  </si>
  <si>
    <t>VM</t>
  </si>
  <si>
    <t>NW40</t>
  </si>
  <si>
    <t>LG</t>
  </si>
  <si>
    <t>lG COFFRET DISJONCTEUR 500kVA G6000</t>
  </si>
  <si>
    <t>BCB G6000</t>
  </si>
  <si>
    <t>Emballage portes XC</t>
  </si>
  <si>
    <t>XC</t>
  </si>
  <si>
    <t>Emballage</t>
  </si>
  <si>
    <t>Metal</t>
  </si>
  <si>
    <t>reservé</t>
  </si>
  <si>
    <t>Barre Aluminium</t>
  </si>
  <si>
    <t>LG DISTRIBUTION BUSBAR SYPX 500kVA</t>
  </si>
  <si>
    <t>SYPX 500kVA</t>
  </si>
  <si>
    <t>PROFILE DE SERRAGE JDB CABS 3P</t>
  </si>
  <si>
    <t>PLATINE SUPPORT JDB TGAB TETRA</t>
  </si>
  <si>
    <t>PLATINE SUPPORT JDB TGAB TRI</t>
  </si>
  <si>
    <t>SUPPORT JDB TGAB TETRA</t>
  </si>
  <si>
    <t>SUPPORT JDB TGAB TRI</t>
  </si>
  <si>
    <t>SE SUPPORT JDB TGAB LEFT TETRA</t>
  </si>
  <si>
    <t>SE SUPPORT JDB TGAB RIGHT TETRA</t>
  </si>
  <si>
    <t>SE SUPPORT JDB TGAB LEFT TRI</t>
  </si>
  <si>
    <t>RENFORT DE TOIT TGAB</t>
  </si>
  <si>
    <t>MONTAGE TGAB GAUCHE</t>
  </si>
  <si>
    <t>CX PEN 2</t>
  </si>
  <si>
    <t>CX PEN 1</t>
  </si>
  <si>
    <t>FLEX TGAB</t>
  </si>
  <si>
    <t>CX TGAB LOAD 8</t>
  </si>
  <si>
    <t>CX TGAB LOAD 7</t>
  </si>
  <si>
    <t>CX TGAB LOAD 6</t>
  </si>
  <si>
    <t>CX TGAB LOAD 5</t>
  </si>
  <si>
    <t>CX TGAB LOAD 4</t>
  </si>
  <si>
    <t>CX TGAB LOAD 3</t>
  </si>
  <si>
    <t>CX TGAB LOAD 2</t>
  </si>
  <si>
    <t>CX TGAB LOAD 1</t>
  </si>
  <si>
    <t>CX TGAB R2 6</t>
  </si>
  <si>
    <t>CX TGAB R2 5</t>
  </si>
  <si>
    <t>CX TGAB R2 4</t>
  </si>
  <si>
    <t>CX TGAB R2 3</t>
  </si>
  <si>
    <t>CX TGAB R2 2</t>
  </si>
  <si>
    <t>CX TGAB R2 1</t>
  </si>
  <si>
    <t>CX EQUERRE 2</t>
  </si>
  <si>
    <t>CX EQUERRE 1</t>
  </si>
  <si>
    <t>CX TGAB HORIZ 4</t>
  </si>
  <si>
    <t>CX TGAB HORIZ 3</t>
  </si>
  <si>
    <t>CX TGAB HORIZ</t>
  </si>
  <si>
    <t>RENFORT ARRIERE JDB BYPASS</t>
  </si>
  <si>
    <t>CX TGAB HORIZ 2</t>
  </si>
  <si>
    <t>CX TGAB HORIZ 1</t>
  </si>
  <si>
    <t>ECLISSE BYPASS/TGAB</t>
  </si>
  <si>
    <t>Réservé</t>
  </si>
  <si>
    <t>Plastron haut</t>
  </si>
  <si>
    <t>Platine support master</t>
  </si>
  <si>
    <t>PLASTRON PROTECTIONS UTIL</t>
  </si>
  <si>
    <t>GSK WN01</t>
  </si>
  <si>
    <t>PLASTRON BYPASS</t>
  </si>
  <si>
    <t>PLATINE APPAREILLAGE</t>
  </si>
  <si>
    <t>PLATINE BYPASS</t>
  </si>
  <si>
    <t>CALE 100x80 EP10 3HOLES</t>
  </si>
  <si>
    <t>CALE 60x60 EP10 1HOLE</t>
  </si>
  <si>
    <t>CALE 120x120 EP10 3HOLES</t>
  </si>
  <si>
    <t>CALE 120x60 EP10 1HOLE</t>
  </si>
  <si>
    <t>20/0716</t>
  </si>
  <si>
    <t>MONTAGE BYPASS NW GAUCHE</t>
  </si>
  <si>
    <t>MONTAGE BYPASS NW DROIT</t>
  </si>
  <si>
    <t>NW / BUSBAR JUNCTION AMONT PHASE 1 - 2</t>
  </si>
  <si>
    <t>NW / BUSBAR JUNCTION AMONT PHASE 1 - 1</t>
  </si>
  <si>
    <t>SUPPORT DOUBLE RC</t>
  </si>
  <si>
    <t>FIXATION PLATINE BACKFEED</t>
  </si>
  <si>
    <t>PLATINE BACKFEED</t>
  </si>
  <si>
    <t>Ensemble toit</t>
  </si>
  <si>
    <t>IP32 VM</t>
  </si>
  <si>
    <t>Patte de fixation pour toit</t>
  </si>
  <si>
    <t>Equerre de toit</t>
  </si>
  <si>
    <t>Toit</t>
  </si>
  <si>
    <t>Flasque arrière</t>
  </si>
  <si>
    <t>Flasque droit</t>
  </si>
  <si>
    <t>Flasque gauche</t>
  </si>
  <si>
    <t>PROECTION SHIELD NS2500 BOTTOM 2</t>
  </si>
  <si>
    <t>PROECTION SHIELD NS2500 BOTTOM</t>
  </si>
  <si>
    <t>CALAGES STRUCTURE INTERMEDAIRE POUR NS</t>
  </si>
  <si>
    <t>CALAGES STRUCTURE BAS POUR NS</t>
  </si>
  <si>
    <t>PROFILE DE SERRAGE JDB CABS 3P+N ECLISSAGE</t>
  </si>
  <si>
    <t>PROFILE DE SERRAGE JDB CABS 3P+N</t>
  </si>
  <si>
    <t>FLEX ECLISSE</t>
  </si>
  <si>
    <t>RENFORT JDB BYPASS 1</t>
  </si>
  <si>
    <t>SUPPORT JDB UTIL 1</t>
  </si>
  <si>
    <t>PANNEAU ECLISSE</t>
  </si>
  <si>
    <t>CX ECLISSE</t>
  </si>
  <si>
    <t>Masterpact K2S 3 poles</t>
  </si>
  <si>
    <t>Masterpact Q4S 4P backfeed</t>
  </si>
  <si>
    <t>SUPPORT CS 2</t>
  </si>
  <si>
    <t>SUPPORT CS 1</t>
  </si>
  <si>
    <t>SUPPORT JDB UTIL 3</t>
  </si>
  <si>
    <t>SUPPORT JDB UTIL 2</t>
  </si>
  <si>
    <t>TRAVERSE SUPPORT JDB ARRIERE 2</t>
  </si>
  <si>
    <t>TRAVERSE SUPPORT JDB ARRIERE</t>
  </si>
  <si>
    <t>MONTANT ECLISSAGE BYPASS</t>
  </si>
  <si>
    <t>SUPPORT NW + JDB BYPASS GAUCHE</t>
  </si>
  <si>
    <t>SUPPORT NW BYPASS GAUCHE</t>
  </si>
  <si>
    <t>SUPPORT NW BYPASS DROIT</t>
  </si>
  <si>
    <t>CX NEUTRE EQUERRE 2</t>
  </si>
  <si>
    <t>CX NEUTRE EQUERRE 1</t>
  </si>
  <si>
    <t>CX NEUTRE JONCTION BP 2</t>
  </si>
  <si>
    <t>CX NEUTRE JONCTION BP 1</t>
  </si>
  <si>
    <t>CX ECLISSAGE UPS 8</t>
  </si>
  <si>
    <t>CX ECLISSAGE UPS 7</t>
  </si>
  <si>
    <t>CX ECLISSAGE UPS 6</t>
  </si>
  <si>
    <t>CX ECLISSAGE UPS 5</t>
  </si>
  <si>
    <t>CX ECLISSAGE UPS 4</t>
  </si>
  <si>
    <t>CX ECLISSAGE UPS 3</t>
  </si>
  <si>
    <t>CX ECLISSAGE UPS 2</t>
  </si>
  <si>
    <t>CX ECLISSAGE UPS 1</t>
  </si>
  <si>
    <t>CX AMONT K2S 3</t>
  </si>
  <si>
    <t>CX AMONT K2S 2</t>
  </si>
  <si>
    <t>CX AMONT K2S 1</t>
  </si>
  <si>
    <t>CX CS 4</t>
  </si>
  <si>
    <t>CX CS 3</t>
  </si>
  <si>
    <t>CX CS 2</t>
  </si>
  <si>
    <t>CX CS 1</t>
  </si>
  <si>
    <t>CX TI UPS 3</t>
  </si>
  <si>
    <t>CX TI UPS 2</t>
  </si>
  <si>
    <t>CX TI UPS 1</t>
  </si>
  <si>
    <t>CX TI CS 3</t>
  </si>
  <si>
    <t>CX TI CS 2</t>
  </si>
  <si>
    <t>CX TI CS 1</t>
  </si>
  <si>
    <t>CX JDB Q5N-K2S 8</t>
  </si>
  <si>
    <t>CX JDB Q5N-K2S 7</t>
  </si>
  <si>
    <t>CX JDB Q5N-K2S 6</t>
  </si>
  <si>
    <t>CX JDB Q5N-K2S 5</t>
  </si>
  <si>
    <t>CX JDB Q5N-K2S 4</t>
  </si>
  <si>
    <t>CX JDB Q5N-K2S 3</t>
  </si>
  <si>
    <t>CX JDB Q5N-K2S 2</t>
  </si>
  <si>
    <t>CX JDB Q5N-K2S 1</t>
  </si>
  <si>
    <t>CX JDB Q4S-K2S 8</t>
  </si>
  <si>
    <t>CX JDB Q4S-K2S 7</t>
  </si>
  <si>
    <t>CX JDB Q4S-K2S 6</t>
  </si>
  <si>
    <t>CX JDB Q4S-K2S 5</t>
  </si>
  <si>
    <t>CX JDB Q4S-K2S 4</t>
  </si>
  <si>
    <t>CX JDB Q4S-K2S 3</t>
  </si>
  <si>
    <t>CX JDB Q4S-K2S 2</t>
  </si>
  <si>
    <t>CX JDB Q4S-K2S 1</t>
  </si>
  <si>
    <t>CX ECLISSAGE BYPASS 8</t>
  </si>
  <si>
    <t>CX ECLISSAGE BYPASS 7</t>
  </si>
  <si>
    <t>CX ECLISSAGE BYPASS 6</t>
  </si>
  <si>
    <t>CX ECLISSAGE BYPASS 5</t>
  </si>
  <si>
    <t>CX ECLISSAGE BYPASS 4</t>
  </si>
  <si>
    <t>CX ECLISSAGE BYPASS 3</t>
  </si>
  <si>
    <t>CX ECLISSAGE BYPASS 2</t>
  </si>
  <si>
    <t>CX ECLISSAGE BYPASS 1</t>
  </si>
  <si>
    <t xml:space="preserve">Masterpact Q3BP Q5N 4P </t>
  </si>
  <si>
    <t>Plastron SymPX</t>
  </si>
  <si>
    <t>S/A CIRCUIT BREAKER SUPPORT PLATE</t>
  </si>
  <si>
    <t>DJ 2NSX630</t>
  </si>
  <si>
    <t xml:space="preserve">Schéma BATT </t>
  </si>
  <si>
    <t>IP PORTE OUVERTE SUPERIEUR</t>
  </si>
  <si>
    <t>IP PORTE OUVERTE INTERMEDIAIRE</t>
  </si>
  <si>
    <t>Cable de puissance</t>
  </si>
  <si>
    <t xml:space="preserve">Toron EXPUT </t>
  </si>
  <si>
    <t>PLASTRON INTERMEDIAIRE</t>
  </si>
  <si>
    <t>METAL PEINTE</t>
  </si>
  <si>
    <t>CX INS AMONT</t>
  </si>
  <si>
    <t>SUPPORT CONDO</t>
  </si>
  <si>
    <t>SUPPORT INS</t>
  </si>
  <si>
    <t>PLATINE FU ET BORNIER</t>
  </si>
  <si>
    <t>CX AMONT3 LINE+</t>
  </si>
  <si>
    <t>CX AMONT2 LINE+</t>
  </si>
  <si>
    <t>JDB CLIENT BATT</t>
  </si>
  <si>
    <t>BRIDE INTER JDB POUR ICC 90kA</t>
  </si>
  <si>
    <t>PROTECTION BRIDE</t>
  </si>
  <si>
    <t>DCBOX NEWMODEL 25-04-16</t>
  </si>
  <si>
    <t>PLASTRON H=700 NS 1000</t>
  </si>
  <si>
    <t>GALAXY VM</t>
  </si>
  <si>
    <t>PLASTRON BAS H=100</t>
  </si>
  <si>
    <t>PLASTRON HAUT H=300</t>
  </si>
  <si>
    <t>SUPPORT NS1000</t>
  </si>
  <si>
    <t xml:space="preserve"> EMPTY CUBICLE 700 GALAXY VM</t>
  </si>
  <si>
    <t>Barre 239x30x10</t>
  </si>
  <si>
    <t>Barre 327,5x30x10</t>
  </si>
  <si>
    <t>Barre en S</t>
  </si>
  <si>
    <t>Barre en L</t>
  </si>
  <si>
    <t>Cale 30x30x5</t>
  </si>
  <si>
    <t>Barre 229x30x10</t>
  </si>
  <si>
    <t>Barre 314,5x30x10</t>
  </si>
  <si>
    <t>Fixation cables</t>
  </si>
  <si>
    <t>COFFRET NSYPLM86 SPECIFIQUE</t>
  </si>
  <si>
    <t>SE Filerie</t>
  </si>
  <si>
    <t>SYMPX ISOLATION BOX</t>
  </si>
  <si>
    <t>COFFRET NSYPLM75 SPECIFIQUE</t>
  </si>
  <si>
    <t>BCB GALAXY VM</t>
  </si>
  <si>
    <t>POLYESTER</t>
  </si>
  <si>
    <t>TOLE DE FOND</t>
  </si>
  <si>
    <t>SUPPORT CAPOT</t>
  </si>
  <si>
    <t>CALE 5MM ICC 50kA</t>
  </si>
  <si>
    <t>CALE 10MM ICC 50kA</t>
  </si>
  <si>
    <t>FIXATION 2 PHASES ICC 50kA</t>
  </si>
  <si>
    <t>FIXATION 4 PHASES ICC 50kA</t>
  </si>
  <si>
    <t>TOIT IP42 STS 160-400A</t>
  </si>
  <si>
    <t xml:space="preserve">STS UPSILON PW </t>
  </si>
  <si>
    <t>PORTE IP42 STS 160-400A</t>
  </si>
  <si>
    <t>PLAGES RACC 800mm2</t>
  </si>
  <si>
    <t>PROTECTION SHIELD NETSHELTER 750 8U R1+BATT</t>
  </si>
  <si>
    <t>ESCOTA</t>
  </si>
  <si>
    <t>SUPPORT BORNIER PUISSANCE 2</t>
  </si>
  <si>
    <t>SE R1+BATT</t>
  </si>
  <si>
    <t>PLATINE R1+BATT</t>
  </si>
  <si>
    <t>SUPPORT BORNIER PUISSANCE</t>
  </si>
  <si>
    <t>SUPPORT TFO AVANT/ARRIERE</t>
  </si>
  <si>
    <t>RAIL FIXATION CABLE</t>
  </si>
  <si>
    <t>MONTANT PERFORE NETSHELTER</t>
  </si>
  <si>
    <t>PROTECTION SHIELD NETSHELTER 750 8U R2+BYPASS</t>
  </si>
  <si>
    <t>PROTECTION SHIELD NETSHELTER 750 6U APPAREILLAGE</t>
  </si>
  <si>
    <t>SE PLATINE APPAREILLAGE</t>
  </si>
  <si>
    <t>PLATINE R2+BYPASS</t>
  </si>
  <si>
    <t>DECOUPE PANNEAU LATERAL NS POUR ECLISSAGE</t>
  </si>
  <si>
    <t>CX AVAL3 OUT- OR + NEW DESIGN</t>
  </si>
  <si>
    <t>SOLAR DC BOX</t>
  </si>
  <si>
    <t>PLAGE DE RACCORDEMENT LINE- NEW DESIGN</t>
  </si>
  <si>
    <t>PLAGE DE RACCORDEMENT LINE+ NEW DESIGN</t>
  </si>
  <si>
    <t>CX AMONT2 LINE- NEW DESIGN</t>
  </si>
  <si>
    <t>CX AMONT2 LINE+ NEW DESIGN</t>
  </si>
  <si>
    <t>SE BYPASS</t>
  </si>
  <si>
    <t>CX BYPASS AVAL</t>
  </si>
  <si>
    <t>PROTECTION IP APPAREILLAGE SANS IM400</t>
  </si>
  <si>
    <t>TOLERIE PEINTE</t>
  </si>
  <si>
    <t>ETQ BYPASS+UPS</t>
  </si>
  <si>
    <t>STX E34&amp;F34</t>
  </si>
  <si>
    <t>EQUIPED 1600 PROFILE SUB AS</t>
  </si>
  <si>
    <t>SKID STS 1200A</t>
  </si>
  <si>
    <t>BRIDE1 POUR CX EPOXY</t>
  </si>
  <si>
    <t>BRIDE2 POUR CX EPOXY</t>
  </si>
  <si>
    <t>CX JONCTION 3</t>
  </si>
  <si>
    <t>CX JONCTION 2</t>
  </si>
  <si>
    <t>CX JONCTION 1</t>
  </si>
  <si>
    <t>CX CLIENT 1</t>
  </si>
  <si>
    <t>CX CLIENT 2</t>
  </si>
  <si>
    <t>CX JONCTION 3 + RESINE EPOXY</t>
  </si>
  <si>
    <t>PEINTURE EPOXY</t>
  </si>
  <si>
    <t>CX JONCTION 2 + RESINE EPOXY</t>
  </si>
  <si>
    <t>CX JONCTION 1 + RESINE EPOXY</t>
  </si>
  <si>
    <t>SKID STS 160-400</t>
  </si>
  <si>
    <t>STS 160-400</t>
  </si>
  <si>
    <t>PROTECTION ARRIERE</t>
  </si>
  <si>
    <t>SINWAVE DIDACTIC</t>
  </si>
  <si>
    <t>PROTECTION AVANT</t>
  </si>
  <si>
    <t>PLATINE SW</t>
  </si>
  <si>
    <t>Légende démontage XC made in</t>
  </si>
  <si>
    <t>SE MONITOR CARD</t>
  </si>
  <si>
    <t>Toit perforé cellule marine</t>
  </si>
  <si>
    <t>Platine de fond</t>
  </si>
  <si>
    <t xml:space="preserve">Cache haut &amp; bas </t>
  </si>
  <si>
    <t>montant perforé H=1910 L=50</t>
  </si>
  <si>
    <t>légende pour kit solar QMSA18341</t>
  </si>
  <si>
    <t>rehausse cellule</t>
  </si>
  <si>
    <t>Cable pour regen box</t>
  </si>
  <si>
    <t>ARM SAREL MARINE L=2000 L=1000 P=800</t>
  </si>
  <si>
    <t>reverve</t>
  </si>
  <si>
    <t>stx</t>
  </si>
  <si>
    <t>ETIQUETTE REP CELLULE</t>
  </si>
  <si>
    <t>REPRISE PORTE ET TOLE AR STX</t>
  </si>
  <si>
    <t>LG BCB BOX G6000 300kVA</t>
  </si>
  <si>
    <t>G6000</t>
  </si>
  <si>
    <t>CHILI</t>
  </si>
  <si>
    <t>traverse support carte</t>
  </si>
  <si>
    <t>support plaque carte</t>
  </si>
  <si>
    <t>plaque support carte</t>
  </si>
  <si>
    <t>Dedicated item for CLAIM Russia</t>
  </si>
  <si>
    <t>Devis</t>
  </si>
  <si>
    <t>Pour claim Russie</t>
  </si>
  <si>
    <t>Equerre raccordement PDPM277</t>
  </si>
  <si>
    <t>PDPM NSX400 3P</t>
  </si>
  <si>
    <t>Tole armoire droite et gauche</t>
  </si>
  <si>
    <t>STS 1200A</t>
  </si>
  <si>
    <t>Tole armoire centre</t>
  </si>
  <si>
    <t>Tole de fond arriere</t>
  </si>
  <si>
    <t>STS 1900</t>
  </si>
  <si>
    <t>Tole de fond avant</t>
  </si>
  <si>
    <t>Equerre de fixation tole de fond</t>
  </si>
  <si>
    <t>SUPPORT LINERGY</t>
  </si>
  <si>
    <t>Kit filerie ventilo CS</t>
  </si>
  <si>
    <t>Regen Box</t>
  </si>
  <si>
    <t>Kit filerie alim</t>
  </si>
  <si>
    <t>Kit GDET</t>
  </si>
  <si>
    <t>Kit filerie Power and CS</t>
  </si>
  <si>
    <t>Kit filerie platine electronique Regen Box</t>
  </si>
  <si>
    <t>SUPPORT DJ BATT</t>
  </si>
  <si>
    <t>SUPPORT NSX250</t>
  </si>
  <si>
    <t>GRILLE STS</t>
  </si>
  <si>
    <t>COFFRET 1000x800x300 4PE CHARNIERES A DROITE</t>
  </si>
  <si>
    <t>COFFRET 1000x800x300 4PE CHARNIERES A GAUCHE</t>
  </si>
  <si>
    <t xml:space="preserve">SAREL </t>
  </si>
  <si>
    <t>EQUERRE 2 RACK 19"</t>
  </si>
  <si>
    <t>EQUERRE 1 RACK 19"</t>
  </si>
  <si>
    <t>RACK BATTERIES</t>
  </si>
  <si>
    <t>SERRAGE BATTERIE 3</t>
  </si>
  <si>
    <t>SERRAGE BATTERIE 2</t>
  </si>
  <si>
    <t>SERRAGE BATTERIE 1</t>
  </si>
  <si>
    <t>PLATEAU BATTERIES</t>
  </si>
  <si>
    <t xml:space="preserve">PLASTRON PERFORE L=608 </t>
  </si>
  <si>
    <t>SAREL 1800X700X800</t>
  </si>
  <si>
    <t>PLASTRON DECOUPE 2 L=608</t>
  </si>
  <si>
    <t>PANNEAU GAINE400</t>
  </si>
  <si>
    <t>MONTANT FIXATION PANNEAU GAINE400</t>
  </si>
  <si>
    <t>PLASTRON PLEIN L=608</t>
  </si>
  <si>
    <t>PLASTRON DECOUPE 773x608</t>
  </si>
  <si>
    <t>TRAVERSE SUPPORT TFO L=688</t>
  </si>
  <si>
    <t>TRAVERSE PROFONDEUR L=710</t>
  </si>
  <si>
    <t>COFFRET NSYPLM108 SPECIFIQUE</t>
  </si>
  <si>
    <t>Rail din Lg 160</t>
  </si>
  <si>
    <t>BCB BOX G6K</t>
  </si>
  <si>
    <t>Rail din Lg 60</t>
  </si>
  <si>
    <t xml:space="preserve">LG PDPM NSX400 3P </t>
  </si>
  <si>
    <t>PLATINE SUPPORT PE</t>
  </si>
  <si>
    <t>CU PE-NEUTRE</t>
  </si>
  <si>
    <t>SUPPORT GEDET DEPANNAGE</t>
  </si>
  <si>
    <t>KIT FILERIE G3500 COF DJ BATT</t>
  </si>
  <si>
    <t>G3500</t>
  </si>
  <si>
    <t>ARMOIRE 1000 BATTERIE MARINE G5500</t>
  </si>
  <si>
    <t>ARMOIRE 700 BATTERIE MARINE G5500</t>
  </si>
  <si>
    <t>ARMOIRE 1000 VIDE MARINE G5500</t>
  </si>
  <si>
    <t>ARMOIRE 700 VIDE MARINE G5500</t>
  </si>
  <si>
    <t>notice</t>
  </si>
  <si>
    <t>Notice de test back feed integre à la NS via Q4S</t>
  </si>
  <si>
    <t>Toutes</t>
  </si>
  <si>
    <t xml:space="preserve">LG PDPM NSX400 4P </t>
  </si>
  <si>
    <t>Traverse L= 473 support GAB</t>
  </si>
  <si>
    <t>BDF</t>
  </si>
  <si>
    <t>BLOC DE DECONNEXION</t>
  </si>
  <si>
    <t>CANEVAS DE CDE INVERSEUR DE SOURCE 2XNSX400 NA AUTOMATISE</t>
  </si>
  <si>
    <t>Mise à stock</t>
  </si>
  <si>
    <t xml:space="preserve">Notice d'utilisation Bypass externe G300 + ASI </t>
  </si>
  <si>
    <t>ARKEMA HONFLEUR</t>
  </si>
  <si>
    <t>ENS SAREL SUPPORT 1200 (1110)</t>
  </si>
  <si>
    <t>ENS SAREL SUPPORT (376.00)</t>
  </si>
  <si>
    <t>SAREL SUPPORT (376.00)</t>
  </si>
  <si>
    <t>ETIQ</t>
  </si>
  <si>
    <t>Consigne Armoire Batterie Pleine</t>
  </si>
  <si>
    <t>MERLOT</t>
  </si>
  <si>
    <t>DILOPHANE</t>
  </si>
  <si>
    <t>EQUERRE DE PROTECTION REAR</t>
  </si>
  <si>
    <t>EQUERRE DE PROTECTION FRONT</t>
  </si>
  <si>
    <t>U de MANUTENTION</t>
  </si>
  <si>
    <t>ANGLE TRANSPORT FRONT</t>
  </si>
  <si>
    <t>ANGLE TRANSPORT REAR</t>
  </si>
  <si>
    <t>BYPASS CUBICLE G7K 2000kVA CHAINE A</t>
  </si>
  <si>
    <t>NS CUBICLE G7K 2000kVA CHAINE A</t>
  </si>
  <si>
    <t>BYPASS CUBICLE G7K 2000kVA CHAINE B</t>
  </si>
  <si>
    <t>NS CUBICLE G7K 2000kVA CHAINE B</t>
  </si>
  <si>
    <t>Recoupe equerre support DJ</t>
  </si>
  <si>
    <t>Rail din backfeed DATA 4 support DJ</t>
  </si>
  <si>
    <t>Rail din backfeed DATA 4</t>
  </si>
  <si>
    <t>Rail din backfeed L=350</t>
  </si>
  <si>
    <t>Cale 50x100x10</t>
  </si>
  <si>
    <t>Traverse L=1108 H=100 P=50</t>
  </si>
  <si>
    <t>Ensemble barre chaine B</t>
  </si>
  <si>
    <t>Ensemble barre chaine A</t>
  </si>
  <si>
    <t>Barre cuivre cellule ns chaine A</t>
  </si>
  <si>
    <t>cuivre</t>
  </si>
  <si>
    <t>ENSEMBLE Back Feed chaine B</t>
  </si>
  <si>
    <t>ENSEMBLE Back Feed chaine A</t>
  </si>
  <si>
    <t>Traverse 1200 cellule NS</t>
  </si>
  <si>
    <t>Platine backfeed</t>
  </si>
  <si>
    <t>Armoire NS chaine A</t>
  </si>
  <si>
    <t>Traverse avec support erico</t>
  </si>
  <si>
    <t>Rail support erico</t>
  </si>
  <si>
    <t>Traverse L= 708</t>
  </si>
  <si>
    <t>Traverse L= 908</t>
  </si>
  <si>
    <t>Traverse L=708 H=100 P=50</t>
  </si>
  <si>
    <t xml:space="preserve">Traverse 1000 H= 80 cellule NS </t>
  </si>
  <si>
    <t>SUPPORT ERICO 1000</t>
  </si>
  <si>
    <t>Busbar 2 - bypass</t>
  </si>
  <si>
    <t>profilé</t>
  </si>
  <si>
    <t>Petite traverse 300 cellule NS</t>
  </si>
  <si>
    <t>Profilé</t>
  </si>
  <si>
    <t>Cale 70x120x10</t>
  </si>
  <si>
    <t>Busbar 2 - bypass L3-4</t>
  </si>
  <si>
    <t>Busbar 2 - bypass L3-3</t>
  </si>
  <si>
    <t>Busbar 2 - bypass L1-4</t>
  </si>
  <si>
    <t>Busbar 2 - bypass L1-3</t>
  </si>
  <si>
    <t>Busbar 2 - bypass L2-4</t>
  </si>
  <si>
    <t>Busbar 2 - bypass L2-3</t>
  </si>
  <si>
    <t>Busbar 2 - bypass L1-2</t>
  </si>
  <si>
    <t>Busbar 2 - bypass L1-1</t>
  </si>
  <si>
    <t>Busbar 2 - bypass L3-2</t>
  </si>
  <si>
    <t>Busbar 2 - bypass L3-1</t>
  </si>
  <si>
    <t>Busbar 2 - bypass L2-2</t>
  </si>
  <si>
    <t>Busbar 2 - bypass L2-1</t>
  </si>
  <si>
    <t>CS Thyristors</t>
  </si>
  <si>
    <t>Barre L cs</t>
  </si>
  <si>
    <t>SUPPORT ERICO 800</t>
  </si>
  <si>
    <t>Barre neutre en U GAB</t>
  </si>
  <si>
    <t>Bypass chaine A</t>
  </si>
  <si>
    <t>Traverse L=908 H=100 P=40</t>
  </si>
  <si>
    <t>S/A EXTT / SYNIN PLATE</t>
  </si>
  <si>
    <t>EXTT / SYNIN PLATE</t>
  </si>
  <si>
    <t>PLASTRON 7</t>
  </si>
  <si>
    <t>KIT CABLES PDPM277H - QSMA75877</t>
  </si>
  <si>
    <t>APC - PDPM</t>
  </si>
  <si>
    <t>Panneau Lateral 12x22 Ouverture 2</t>
  </si>
  <si>
    <t>Barre</t>
  </si>
  <si>
    <t>Cale 100X100</t>
  </si>
  <si>
    <t>Barre L tronqué</t>
  </si>
  <si>
    <t>Traverse L=418 H=100 P=40</t>
  </si>
  <si>
    <t>Traverse L=318 H=100 P=40</t>
  </si>
  <si>
    <t>CELLULE BYPASS CHAINE B</t>
  </si>
  <si>
    <t>CELLULE NS CHAINE B</t>
  </si>
  <si>
    <t>CELLULE BYPASS CHAINE A</t>
  </si>
  <si>
    <t>CELLULE NS CHAINE A</t>
  </si>
  <si>
    <t>PLATINE 3xNSX250 715 ROTATIF</t>
  </si>
  <si>
    <t>Traverse L=708 H=100 P=40</t>
  </si>
  <si>
    <t>Barre en U</t>
  </si>
  <si>
    <t>Panneau arrière 8x22</t>
  </si>
  <si>
    <t>Panneau arrière 10x22</t>
  </si>
  <si>
    <t>Panneau lateral 12x22</t>
  </si>
  <si>
    <t>Toit 12x10</t>
  </si>
  <si>
    <t>Panneau Lateral 12x22 Ouverture</t>
  </si>
  <si>
    <t>Porte 1000x2200 ventile + afficheur</t>
  </si>
  <si>
    <t>Porte 800x2200 ventile</t>
  </si>
  <si>
    <t>Eclisse client</t>
  </si>
  <si>
    <t>PLASTRON 2xNSX250 715</t>
  </si>
  <si>
    <t>PLASTRON 3xNSX250 715</t>
  </si>
  <si>
    <t>PLASTRON 4xNSX250 715</t>
  </si>
  <si>
    <t xml:space="preserve">Platine </t>
  </si>
  <si>
    <t>PLATINE 2xNSX250 715</t>
  </si>
  <si>
    <t>PLATINE 3xNSX250 715</t>
  </si>
  <si>
    <t>PLATINE 4xNSX250 715</t>
  </si>
  <si>
    <t>PLAGE RACCORDEMENT GAB</t>
  </si>
  <si>
    <t>FLEXBAR 1 R2 TOP CONNEXION</t>
  </si>
  <si>
    <t xml:space="preserve">BUSBAR </t>
  </si>
  <si>
    <t>ROOF SF 1000x800 + AIR OULET</t>
  </si>
  <si>
    <t>Traverse L=1108 H=50 P=40</t>
  </si>
  <si>
    <t>Barre L</t>
  </si>
  <si>
    <t>FLEXBAR TOP CONNEXION</t>
  </si>
  <si>
    <t xml:space="preserve">Barre </t>
  </si>
  <si>
    <t>Traverse 1000 cellule NS</t>
  </si>
  <si>
    <t>Cellule NS chaine B</t>
  </si>
  <si>
    <t>Barre neutre GAB</t>
  </si>
  <si>
    <t>BUSBAR 2 TGAB UPS</t>
  </si>
  <si>
    <t>BUSBAR en L GAB</t>
  </si>
  <si>
    <t>Traverse NW Bas</t>
  </si>
  <si>
    <t>BUSBAR BOTTOM BYPASS NS PHASE3-2</t>
  </si>
  <si>
    <t>BUSBAR BOTTOM BYPASS NS PHASE3-1</t>
  </si>
  <si>
    <t>BUSBAR BOTTOM BYPASS NS PHASE2-2</t>
  </si>
  <si>
    <t>BUSBAR BOTTOM BYPASS NS PHASE2-1</t>
  </si>
  <si>
    <t>BUSBAR BOTTOM BYPASS NS PHASE1-2</t>
  </si>
  <si>
    <t>BUSBAR BOTTOM BYPASS NS PHASE1-1</t>
  </si>
  <si>
    <t>COFFRET DJ SYMMETRA 48kW</t>
  </si>
  <si>
    <t>BUSBAR 1 TGAB UPS</t>
  </si>
  <si>
    <t>BUSBAR TOP BYPASS NS PHASE3-2</t>
  </si>
  <si>
    <t>BUSBAR TOP BYPASS NS PHASE3-1</t>
  </si>
  <si>
    <t>BUSBAR TOP BYPASS NS PHASE2-2</t>
  </si>
  <si>
    <t>BUSBAR TOP BYPASS NS PHASE2-1</t>
  </si>
  <si>
    <t>BUSBAR TOP BYPASS NS PHASE1-2</t>
  </si>
  <si>
    <t>BUSBAR TOP BYPASS NS PHASE1-1</t>
  </si>
  <si>
    <t>BUSBAR L1-1 R2 TOP CONNEXION</t>
  </si>
  <si>
    <t>BUSBAR L1-2 R2 TOP CONNEXION</t>
  </si>
  <si>
    <t>BUSBAR L2-1 R2 TOP CONNEXION</t>
  </si>
  <si>
    <t>BUSBAR L2-2 R2 TOP CONNEXION</t>
  </si>
  <si>
    <t>BUSBAR L3-1 R2 TOP CONNEXION</t>
  </si>
  <si>
    <t>BUSBAR L3-2 R2 TOP CONNEXION</t>
  </si>
  <si>
    <t>SUPPORT NAPPE CS</t>
  </si>
  <si>
    <t>BREAKER CHOPPER</t>
  </si>
  <si>
    <t>GAINE INT HYPER CS 300kVA</t>
  </si>
  <si>
    <t>S/E CS BREAKER CHOPPER</t>
  </si>
  <si>
    <t>,,,,,,</t>
  </si>
  <si>
    <t>NW32 HA POUR NS2000 BACKFEED</t>
  </si>
  <si>
    <t>NW32 HA POUR NS2000 Q3BP Q5N</t>
  </si>
  <si>
    <t>PLAGE DE RACCORDEMENT LINE-</t>
  </si>
  <si>
    <t>SUPPORT APPAREILLAGE</t>
  </si>
  <si>
    <t>PROTECTION IP RACCORDEMENT</t>
  </si>
  <si>
    <t>PROTECTION IP APPAREILLAGE</t>
  </si>
  <si>
    <t>PROTECTION IP MASTERPACT</t>
  </si>
  <si>
    <t>IMECA - Etiquettes dilophanes</t>
  </si>
  <si>
    <t>PROTECTION IP HAUT</t>
  </si>
  <si>
    <t>SUPPORT PROTECTION IP LAERAL</t>
  </si>
  <si>
    <t>PRODUCT SYMMETRA PX SYPX 96KW BCB BOX FOR PX96 AND 160 UP TO 6 STRINGS WITH TEMP SENSOR 4001 BOTTOM CONNECTION</t>
  </si>
  <si>
    <t>pour VINCENT</t>
  </si>
  <si>
    <t>nomenclature</t>
  </si>
  <si>
    <t>PLAGE DE RACCORDEMENT LINE+</t>
  </si>
  <si>
    <t>CX AMONT3 LINE-</t>
  </si>
  <si>
    <t>CX AVAL3 OUT+</t>
  </si>
  <si>
    <t>CX AVAL OUT+ OUT-</t>
  </si>
  <si>
    <t>CX AVAL2 OUT-</t>
  </si>
  <si>
    <t>PROTECTION JDB ARRIERE MASTERPACT</t>
  </si>
  <si>
    <t>PROTECTION ARRIERE MASTERPACT</t>
  </si>
  <si>
    <t>SUPPORT MASTERPACT</t>
  </si>
  <si>
    <t>SURT EN SAREL</t>
  </si>
  <si>
    <t>FLEX L3 R1 R2 COMMUN</t>
  </si>
  <si>
    <t>FLEX L1/L2 R1 R2 COMMUN</t>
  </si>
  <si>
    <t>cellule Offre OH080715A</t>
  </si>
  <si>
    <t>PROTECTION HAUTE MASTERPACT</t>
  </si>
  <si>
    <t>CX AVAL3 OUT-</t>
  </si>
  <si>
    <t>CX AMONT2 LINE-</t>
  </si>
  <si>
    <t>CX AMONT LINE+ LINE-</t>
  </si>
  <si>
    <t>SUPPORT TFO NETSHELTER AR3150</t>
  </si>
  <si>
    <t>CHASSIS TFO NETSHELTER</t>
  </si>
  <si>
    <t>CHASSIS TFO NETSHELTER AR3150</t>
  </si>
  <si>
    <t>FILTRE</t>
  </si>
  <si>
    <t>CX INS630 2</t>
  </si>
  <si>
    <t>CX INS630 1</t>
  </si>
  <si>
    <t>TOIT VENTILLE</t>
  </si>
  <si>
    <t>PLASTON INS</t>
  </si>
  <si>
    <t>PLATINE INS</t>
  </si>
  <si>
    <t>PLATINE CONDO</t>
  </si>
  <si>
    <t>CROCHET SELF</t>
  </si>
  <si>
    <t>CHASSIS SELF</t>
  </si>
  <si>
    <t>CX R2/UTIL L3</t>
  </si>
  <si>
    <t>SBP VAHLAL</t>
  </si>
  <si>
    <t>CX R2/UTIL L2</t>
  </si>
  <si>
    <t>CX R2/UTIL L1</t>
  </si>
  <si>
    <t>CX R2/UTIL NEUTRE</t>
  </si>
  <si>
    <t>KIT DIJ BATT SYMETRA 96-160kW</t>
  </si>
  <si>
    <t>PX 96-160Kva</t>
  </si>
  <si>
    <t>LIGHTNING/SURGE ARRESTER TYPE 1/2</t>
  </si>
  <si>
    <t>pour Emmanuel</t>
  </si>
  <si>
    <t>TOLE DE PORTE IP32</t>
  </si>
  <si>
    <t>TOIT 1000 IP32</t>
  </si>
  <si>
    <t>TOIT 400 IP32</t>
  </si>
  <si>
    <t>TORON CS-DROE PHASE1/2/3 - STS2000A</t>
  </si>
  <si>
    <t>STS2000A</t>
  </si>
  <si>
    <t>SKID 1525x1020x160</t>
  </si>
  <si>
    <t>SAREL 1800X100X600</t>
  </si>
  <si>
    <t>TRAVERSE SUPPORT TFO</t>
  </si>
  <si>
    <t xml:space="preserve">TRAVERSE PROFONDEUR </t>
  </si>
  <si>
    <t>PLASTIC PC CB COVER M-STAR</t>
  </si>
  <si>
    <t>G300 AES 3.3 30Kva</t>
  </si>
  <si>
    <t>SUPPORT CARTES DROE</t>
  </si>
  <si>
    <t>SUPPORT REGLABLE DOUBLE PLIE</t>
  </si>
  <si>
    <t>SUPPORT MASTERPACT DROITE 600</t>
  </si>
  <si>
    <t>SUPPORT MASTERPACT GAUCHE 600</t>
  </si>
  <si>
    <t>PLASTRON PLEIN</t>
  </si>
  <si>
    <t>PLASTRON DECOUPE 3xNSX160F</t>
  </si>
  <si>
    <t>PLASTRON GRILLAGE 100X800</t>
  </si>
  <si>
    <t>SUPPORT ERICO JDB 6</t>
  </si>
  <si>
    <t>SUPPORT ERICO JDB 5</t>
  </si>
  <si>
    <t>ECLISSAGE</t>
  </si>
  <si>
    <t>PV BOX REXEL 600x600</t>
  </si>
  <si>
    <t>SUPPORT ERICO JDB 4</t>
  </si>
  <si>
    <t>SUPPORT ERICO JDB 3</t>
  </si>
  <si>
    <t>JDB HORIZONTAL HAUT CS</t>
  </si>
  <si>
    <t>PLATINE PROTECTION ET ALIMENTATION</t>
  </si>
  <si>
    <t>SUPPORT PLATINE ELEC</t>
  </si>
  <si>
    <t>SEGREGATION 5</t>
  </si>
  <si>
    <t>SEGREGATION 4</t>
  </si>
  <si>
    <t>SUPPORT CS MODULE 4</t>
  </si>
  <si>
    <t>SUPPORT CS MODULE 3</t>
  </si>
  <si>
    <t>LG COMMUNE BOITIER DECHARGE PROFONDE ARMOIRE BATT G55K - G7K</t>
  </si>
  <si>
    <t>G55K-G7K</t>
  </si>
  <si>
    <t>PLAN POUR PALETTISATION CS STS2000A</t>
  </si>
  <si>
    <t>PLAN POUR PALETTISATION BYPASS STS2000A</t>
  </si>
  <si>
    <t>PLAN POUR PALETTISATION STS2000A</t>
  </si>
  <si>
    <t>CX COUPLAGE LEM 2</t>
  </si>
  <si>
    <t>SUPPORT TFO IMPULSE</t>
  </si>
  <si>
    <t>bloqué</t>
  </si>
  <si>
    <t>CX LIAISON INTECO CS2 L1</t>
  </si>
  <si>
    <t>CX LIAISON INTECO CS2 L2</t>
  </si>
  <si>
    <t>CX LIAISON INTECO CS2 L3</t>
  </si>
  <si>
    <t>CX LIAISON INTECO CS1 L3</t>
  </si>
  <si>
    <t>CX LIAISON INTECO CS1 L2</t>
  </si>
  <si>
    <t>SUPPORT BORNIER 2</t>
  </si>
  <si>
    <t>Cable avec cosse 8,3x50 L=400</t>
  </si>
  <si>
    <t>Amoire transfo</t>
  </si>
  <si>
    <t>Cable avec cosse 8,3x50 L=750</t>
  </si>
  <si>
    <t>Cable avec cosse 8,3x50 L=700</t>
  </si>
  <si>
    <t>Cable avec cosse 8,3x50  L=650</t>
  </si>
  <si>
    <t>Schéma</t>
  </si>
  <si>
    <t>TI déportés</t>
  </si>
  <si>
    <t>G7000 NS2000</t>
  </si>
  <si>
    <t>TUNNEL AIR CS</t>
  </si>
  <si>
    <t>PORTE CS</t>
  </si>
  <si>
    <t>PANNEAU ARRIERE CS</t>
  </si>
  <si>
    <t>CELLULE 600x800x2000 CS</t>
  </si>
  <si>
    <t>FLEX</t>
  </si>
  <si>
    <t>PLAGE AVAL Q1_Q2 2</t>
  </si>
  <si>
    <t>CX LIAISON INTECO CS1 L1</t>
  </si>
  <si>
    <t>SUPPORT ERICO JDB 3 PHASES</t>
  </si>
  <si>
    <t>FLEX CS 6</t>
  </si>
  <si>
    <t>FLEX CS 5</t>
  </si>
  <si>
    <t>FLEX CS 4</t>
  </si>
  <si>
    <t>FLEX CS 3</t>
  </si>
  <si>
    <t>FLEX CS 2</t>
  </si>
  <si>
    <t>FLEX CS 1</t>
  </si>
  <si>
    <t>CX JONCTION JDB VERS CS 3</t>
  </si>
  <si>
    <t>CX JONCTION JDB VERS CS 2</t>
  </si>
  <si>
    <t>CX JONCTION JDB VERS CS 1</t>
  </si>
  <si>
    <t>CX COUPLAGE LEM</t>
  </si>
  <si>
    <t>CX COUPLAGE LEM 1</t>
  </si>
  <si>
    <t>CUIVRE LEM 2</t>
  </si>
  <si>
    <t>CUIVRE LEM 1</t>
  </si>
  <si>
    <t>CX LEM 2</t>
  </si>
  <si>
    <t>CX LEM 1</t>
  </si>
  <si>
    <t>MODULE CS</t>
  </si>
  <si>
    <t>SUPPORT CS MODULE 2</t>
  </si>
  <si>
    <t>SUPPORT CS MODULE 1</t>
  </si>
  <si>
    <t>RAIL CS MODULE 2</t>
  </si>
  <si>
    <t>RAIL CS MODULE 1</t>
  </si>
  <si>
    <t>CALE SERRAGE FLEXIBAR 80</t>
  </si>
  <si>
    <t>SUPPORT ERICO 800 2</t>
  </si>
  <si>
    <t>SUPPORT ERICO 600 2</t>
  </si>
  <si>
    <t>SUPPORT ERICO JDB 2</t>
  </si>
  <si>
    <t>SUPPORT ERICO JDB 1</t>
  </si>
  <si>
    <t>SUPPORT ERICO 800 1</t>
  </si>
  <si>
    <t>SUPPORT ERICO 600 1</t>
  </si>
  <si>
    <t>CX NEUTRE 5</t>
  </si>
  <si>
    <t>CX NEUTRE 4</t>
  </si>
  <si>
    <t>CX NEUTRE 3</t>
  </si>
  <si>
    <t>CX NEUTRE 2</t>
  </si>
  <si>
    <t>CX NEUTRE 1</t>
  </si>
  <si>
    <t>CX JDB JUNCTION 8</t>
  </si>
  <si>
    <t>CX JDB JUNCTION 7</t>
  </si>
  <si>
    <t>CX JDB JUNCTION 6</t>
  </si>
  <si>
    <t>CDC</t>
  </si>
  <si>
    <t>CDC BYPASS 200kW APC</t>
  </si>
  <si>
    <t>BYPASS 200kW APC</t>
  </si>
  <si>
    <t>BCB BOX G6k 400kVA 2xNSX630N</t>
  </si>
  <si>
    <t>Pontage cote UPS L-</t>
  </si>
  <si>
    <t>Patte fixation capot</t>
  </si>
  <si>
    <t>Capot bas</t>
  </si>
  <si>
    <t>Capot haut</t>
  </si>
  <si>
    <t>Platine support DISJ</t>
  </si>
  <si>
    <t>CELLULE 600x800x2000 VENTILE</t>
  </si>
  <si>
    <t>Pontage cote UPS L+</t>
  </si>
  <si>
    <t>CX1 L+ / self B</t>
  </si>
  <si>
    <t>CX2 L+ / self A</t>
  </si>
  <si>
    <t>CX1 L+ / self A</t>
  </si>
  <si>
    <t>pour vincent</t>
  </si>
  <si>
    <t>G7K BACKFEED</t>
  </si>
  <si>
    <t>CX JDB JUNCTION 5</t>
  </si>
  <si>
    <t>CX JDB JUNCTION 4</t>
  </si>
  <si>
    <t>CX JDB JUNCTION 3</t>
  </si>
  <si>
    <t>CX JDB JUNCTION 2</t>
  </si>
  <si>
    <t>CX JDB JUNCTION 1</t>
  </si>
  <si>
    <t>CX NEUTRE CLAMP 2</t>
  </si>
  <si>
    <t>CX NEUTRE CLAMP 1</t>
  </si>
  <si>
    <t>CALE SERRAGE FLEXIBAR 100</t>
  </si>
  <si>
    <t>CX JONCTION 2 Q3</t>
  </si>
  <si>
    <t>CX JONCTION 1 Q3</t>
  </si>
  <si>
    <t>PLAGE RACCORDEMENT</t>
  </si>
  <si>
    <t>JDB HORIZONTAL HAUT BYPASS</t>
  </si>
  <si>
    <t>SUPPORT MASTERPACT DROITE 800</t>
  </si>
  <si>
    <t>SUPPORT MASTERPACT GAUCHE 800</t>
  </si>
  <si>
    <t>SEGREGATION 3</t>
  </si>
  <si>
    <t>SEGREGATION 2</t>
  </si>
  <si>
    <t>SEGREGATION 1</t>
  </si>
  <si>
    <t>PLASTRON 9</t>
  </si>
  <si>
    <t>PLASTRON 8</t>
  </si>
  <si>
    <t>TRAVERSE SUPPORT CX ARRIERE</t>
  </si>
  <si>
    <t>CALE CS NEUTRE</t>
  </si>
  <si>
    <t>TOIT 600x800 VENTILE</t>
  </si>
  <si>
    <t>PORTE 600x2000 VENTILE</t>
  </si>
  <si>
    <t>PORTE 800x2000 VENTILE + AFFICHEUR</t>
  </si>
  <si>
    <t>CX cote UPS L+</t>
  </si>
  <si>
    <t>CELLULE 800x800x2000 VENTILE + AFFICHEUR</t>
  </si>
  <si>
    <t>SUPPORT CONTACTEUR</t>
  </si>
  <si>
    <t>SUPPORT ELEC</t>
  </si>
  <si>
    <t>PLAGE AMONT Q1_Q2</t>
  </si>
  <si>
    <t>FLEX_N_JUNCTION DROIT</t>
  </si>
  <si>
    <t>FLEX_N_JUNCTION GAUCHE</t>
  </si>
  <si>
    <t>FLEX_Q_QBP_JUNCTION</t>
  </si>
  <si>
    <t>EQUERRE SUPPORT JDB 2</t>
  </si>
  <si>
    <t>EQUERRE SUPPORT JDB 1</t>
  </si>
  <si>
    <t>FLEX Q3-BP 2</t>
  </si>
  <si>
    <t>FLEX Q3-BP 1</t>
  </si>
  <si>
    <t>SUPPORT MODULE ELEC</t>
  </si>
  <si>
    <t>SUPPORT 800 JDB INTER CELLULE</t>
  </si>
  <si>
    <t xml:space="preserve">SUPPORT 800 JDB </t>
  </si>
  <si>
    <t>SUPPORT 1000 MASTERPACT</t>
  </si>
  <si>
    <t>SUPPORT 800 MASTERPACT</t>
  </si>
  <si>
    <t>PALETTES</t>
  </si>
  <si>
    <t>MASTERPACT Q1/Q2 STS2000</t>
  </si>
  <si>
    <t>MASTERPACT Q1/Q2 BYPASS STS2000</t>
  </si>
  <si>
    <t>MASTERPACT Q3 STS2000</t>
  </si>
  <si>
    <t>ASSY PLATE BY-PASS 630A STS - 0M-3402007500</t>
  </si>
  <si>
    <t>STS630</t>
  </si>
  <si>
    <t>ASSY PLATE CUT NEUT 380/400V STS 4/630A - 0M-3402036500</t>
  </si>
  <si>
    <t>ASSY PLATE CUT NEUTRAL 415V STS 4/630A - 0M-3402035600</t>
  </si>
  <si>
    <t>ASSY DISPLAY STS UPSILON IP00 - 0M-3402037800</t>
  </si>
  <si>
    <t>ASSY COM STS UPSILON IP00 - 0M-3402037700</t>
  </si>
  <si>
    <t>ASSY DROE MODULE STS 630A - 0M-3402008400</t>
  </si>
  <si>
    <t>ASSY ELECTRONIC UNIT STS 630A - 0M-3402008300</t>
  </si>
  <si>
    <t>ASSY SSW 600A STS - 0M-3402007800</t>
  </si>
  <si>
    <t>NOM STS2000A S2</t>
  </si>
  <si>
    <t>NOM STS2000A S1</t>
  </si>
  <si>
    <t>NOM STS2000A CENTRAL</t>
  </si>
  <si>
    <t>NOM COMMUNE STS400 NETSHELTER</t>
  </si>
  <si>
    <t>STS400 NETSHLTER</t>
  </si>
  <si>
    <t>NOM RACC HAUT ALLEGE STS400 NETSHELTER</t>
  </si>
  <si>
    <t>NOM RACC HAUT STS400 NETSHELTER</t>
  </si>
  <si>
    <t>NOM RACC BAS STS400 NETSHELTER</t>
  </si>
  <si>
    <t>B+ COPPER BAR JUNCTION</t>
  </si>
  <si>
    <t>COFFRET DJ 96/160kW SYMM PX</t>
  </si>
  <si>
    <t>kit Marine Galaxy VM 160/200kVA</t>
  </si>
  <si>
    <t>Galaxy VM 160/200kVA</t>
  </si>
  <si>
    <t>KIT CABLE GAINE 400 TOP CONNECT ADSIL</t>
  </si>
  <si>
    <t>G700 ADSIL</t>
  </si>
  <si>
    <t>KIT FILERIE FILS FIN PDPM277H (sans RCP)</t>
  </si>
  <si>
    <t>GAINE 400 TOP CONNECTION ADSIL CONFIG</t>
  </si>
  <si>
    <t>Annulé</t>
  </si>
  <si>
    <t>PLATINE SUPPORT AES</t>
  </si>
  <si>
    <t>G300 AES</t>
  </si>
  <si>
    <t>MONTANT PLASTRONS</t>
  </si>
  <si>
    <t>G300 AUX</t>
  </si>
  <si>
    <t>MONTANT APPAREILLAGES</t>
  </si>
  <si>
    <t>PLASTRON 600 PLEIN</t>
  </si>
  <si>
    <t>PLASTRON 200 PLEIN</t>
  </si>
  <si>
    <t>PLASTRON 200 C60</t>
  </si>
  <si>
    <t>SMT EXPUT PROTEC COVER</t>
  </si>
  <si>
    <t>DIGIT CARD PLATE LOCK</t>
  </si>
  <si>
    <t>DIGIT CARD PLATE</t>
  </si>
  <si>
    <t>DIGIT CARD PLATE HINGE</t>
  </si>
  <si>
    <t>S/A DIGIT PLATE</t>
  </si>
  <si>
    <t>SUPPORT BORNIER</t>
  </si>
  <si>
    <t>DECOUPE PLASTRON IP</t>
  </si>
  <si>
    <t>PLASTRON PEINT RAL9011</t>
  </si>
  <si>
    <t>COFFRET G300 BATT 2xDJ BATT</t>
  </si>
  <si>
    <t>CU LIAISON</t>
  </si>
  <si>
    <t>CU ETAGE 3</t>
  </si>
  <si>
    <t>PLAGE RACC DOUBLE</t>
  </si>
  <si>
    <t>CU ETAGE 1</t>
  </si>
  <si>
    <t>LG ARMOIRE PDPM277H avec RCP</t>
  </si>
  <si>
    <t>GAINE 400 TOP CONNECTION ADSIL</t>
  </si>
  <si>
    <t>PRESTATION</t>
  </si>
  <si>
    <t>POWER WIRES KIT</t>
  </si>
  <si>
    <t>PLATINE 2xDJ + INS</t>
  </si>
  <si>
    <t>CIRCUIT BREAKER PROTECTION SHIELD + ISOLANT</t>
  </si>
  <si>
    <t>- ATELIER -</t>
  </si>
  <si>
    <t>CIRCUIT BREAKER PROTECTION SHIELD</t>
  </si>
  <si>
    <t>CT UPS COPPER BAR</t>
  </si>
  <si>
    <t>B- UPS COPPER BAR</t>
  </si>
  <si>
    <t>B+ UPS COPPER BAR</t>
  </si>
  <si>
    <t>PE BAR 30x5</t>
  </si>
  <si>
    <t>CT COPPER BAR JUNCTION 2</t>
  </si>
  <si>
    <t>B- COPPER BAR JUNCTION</t>
  </si>
  <si>
    <t>CT COPPER BAR JUNCTION</t>
  </si>
  <si>
    <t>BAT COPPER BAR CONNEXION</t>
  </si>
  <si>
    <t>PLATINE DJ</t>
  </si>
  <si>
    <t xml:space="preserve">Armoire bypass -transfo 80 kva </t>
  </si>
  <si>
    <t>G5000/G7000</t>
  </si>
  <si>
    <t>PROTECTION 3</t>
  </si>
  <si>
    <t>Support boitier decharge profonde G55 AES</t>
  </si>
  <si>
    <t>G300/G55 AES</t>
  </si>
  <si>
    <t>Armoire transfo 80 kva + 7 dj</t>
  </si>
  <si>
    <t>PLATINE HAUT</t>
  </si>
  <si>
    <t>KIT FILERIE G55AES ARM BATTERIE</t>
  </si>
  <si>
    <t>G55 AES</t>
  </si>
  <si>
    <t>KIT CABLES DE PUISSANCE</t>
  </si>
  <si>
    <t>CANEVAS INV DE SOURCE 2xNS1600NA</t>
  </si>
  <si>
    <t>INVERSEUR 1600A</t>
  </si>
  <si>
    <t>PORTE ECRAN UA</t>
  </si>
  <si>
    <t>PLASTRON  2xNS1600</t>
  </si>
  <si>
    <t>PLASTRON UA</t>
  </si>
  <si>
    <t>TRAVERSE SUPPORT LINERGY</t>
  </si>
  <si>
    <t>CU RESEAU NS1600</t>
  </si>
  <si>
    <t>LINERGY 1600</t>
  </si>
  <si>
    <t>FLEX JUNCTION INV 1600</t>
  </si>
  <si>
    <t>CU JONCTION NS1600</t>
  </si>
  <si>
    <t>PLATINE 2xINV NS1600</t>
  </si>
  <si>
    <t>ETIQUETTE SCHNEIDER</t>
  </si>
  <si>
    <t>ETIQUETTE SCHNEIDER CUSTOMIZED by ETO MBT</t>
  </si>
  <si>
    <t>CABLES PROFIL 400</t>
  </si>
  <si>
    <t>PROTECTION SWITCHGEAR KIT</t>
  </si>
  <si>
    <t>SUPPORT CIRCUIT BREAKER KIT</t>
  </si>
  <si>
    <t>SUPPORT SWITCHGEAR KIT</t>
  </si>
  <si>
    <t>FIXATION CABLES DE PUISSANCE</t>
  </si>
  <si>
    <t>PROTECTION 2</t>
  </si>
  <si>
    <t>PROTECTION 1</t>
  </si>
  <si>
    <t>DECOUPE CABLE PROTECTION</t>
  </si>
  <si>
    <t>ENS PORTE AFFICHEUR</t>
  </si>
  <si>
    <t>PROTECTION SHIELD NETSHELTER 750 2U BOTTOM</t>
  </si>
  <si>
    <t>CADRE AFFICHEUR STS NETSHELTER</t>
  </si>
  <si>
    <t>SUPPORT ATIZ G3500</t>
  </si>
  <si>
    <t>16/1214</t>
  </si>
  <si>
    <t>STS NETSHELTER CUBICLE</t>
  </si>
  <si>
    <t>NETSHELTER LEFT AMOUNT 750 FOR STS</t>
  </si>
  <si>
    <t>NETSHELTER RIGHT AMOUNT 750 FOR STS</t>
  </si>
  <si>
    <t>PROTECTION BYPASS</t>
  </si>
  <si>
    <t>SUPPORT JDB BYPASS 2</t>
  </si>
  <si>
    <t>TOIT RACCORDEMENT HAUT</t>
  </si>
  <si>
    <t>Dossier photos aide au montage G7K 1MVA</t>
  </si>
  <si>
    <t>G7K 1MVA</t>
  </si>
  <si>
    <t>Dossier de montage</t>
  </si>
  <si>
    <t>Armoire transfo 40 kva + vigi</t>
  </si>
  <si>
    <t>Armoire transfo 63 kva + vigi</t>
  </si>
  <si>
    <t>Armoire transfo 40 kva</t>
  </si>
  <si>
    <t>12/1214</t>
  </si>
  <si>
    <t>Armoire transfo 63 kva</t>
  </si>
  <si>
    <t>FLEXIBAR UTIL RACCORDEMENT HAUT</t>
  </si>
  <si>
    <t>FLEXIBAR 4 S1/S2 RACCORDEMENT HAUT</t>
  </si>
  <si>
    <t>FLEXIBAR 3 S1/S2 RACCORDEMENT HAUT</t>
  </si>
  <si>
    <t>FLEXIBAR 2 S1/S2 RACCORDEMENT HAUT</t>
  </si>
  <si>
    <t>FLEXIBAR 1 S1/S2 RACCORDEMENT HAUT</t>
  </si>
  <si>
    <t>Reprise toit By-pass AMEX</t>
  </si>
  <si>
    <t>lot etiquettes reprise FAT AMEX</t>
  </si>
  <si>
    <t>réservé</t>
  </si>
  <si>
    <t>PROTECTION RACCORDEMENT</t>
  </si>
  <si>
    <t>PLAQUE DE RACCORDEMENT</t>
  </si>
  <si>
    <t>VENTEA</t>
  </si>
  <si>
    <t>PLATINE MESURES</t>
  </si>
  <si>
    <t>Amoire batterie</t>
  </si>
  <si>
    <t>SCH</t>
  </si>
  <si>
    <t>Schéma de liaison armoire batterie vers armoire inter</t>
  </si>
  <si>
    <t>KIT FILERIE FILS FIN PDPM277H (avec RCP)</t>
  </si>
  <si>
    <t>SUPPORT JDB TOP CONNEXION</t>
  </si>
  <si>
    <t xml:space="preserve">Dossier de montage cellule PDPM NSX400N </t>
  </si>
  <si>
    <t xml:space="preserve">PDPM </t>
  </si>
  <si>
    <t>CUIVRE UPS</t>
  </si>
  <si>
    <t>COFFRET PX 160kW 4STRINGS</t>
  </si>
  <si>
    <t>CUIVRE BATTERIE</t>
  </si>
  <si>
    <t>COPPERBAR RACC HAUT S4 L3</t>
  </si>
  <si>
    <t>COPPERBAR RACC HAUT S3 L2</t>
  </si>
  <si>
    <t>COPPERBAR RACC HAUT S2 L1</t>
  </si>
  <si>
    <t>COPPERBAR RACC HAUT S2 N</t>
  </si>
  <si>
    <t>Schéma de câblage NSX400N</t>
  </si>
  <si>
    <t>TOP PROTECTION SHIELD PDPM NSX4003P</t>
  </si>
  <si>
    <t>EQUERRE DE FIXATION G300</t>
  </si>
  <si>
    <t>Dossier de montage filtre anti-poussière IP42</t>
  </si>
  <si>
    <t>G5500 /G7000</t>
  </si>
  <si>
    <t>TOLE SPT CONNECTEUR XR1 POUR KIT 0J-0W4997B</t>
  </si>
  <si>
    <t>KIT DJ BATT G300</t>
  </si>
  <si>
    <t>Equerre en cuivre</t>
  </si>
  <si>
    <t>Armoire batterie R&amp;D</t>
  </si>
  <si>
    <t>Barre de cuivre 20 x 10</t>
  </si>
  <si>
    <t>Platine support DJ</t>
  </si>
  <si>
    <t>Traverse longueur 448</t>
  </si>
  <si>
    <t>COPPERBAR RACCORDEMENT BAS 2</t>
  </si>
  <si>
    <t>COPPERBAR RACCORDEMENT BAS 1</t>
  </si>
  <si>
    <t>COPPERBAR RACC HAUT LOAD L1/L3</t>
  </si>
  <si>
    <t>COPPERBAR RACC HAUT LOAD N/L2</t>
  </si>
  <si>
    <t>COPPERBAR RACC HAUT S1 L3</t>
  </si>
  <si>
    <t>COPPERBAR RACC HAUT S1 L2</t>
  </si>
  <si>
    <t>COPPERBAR RACC HAUT S1 L1</t>
  </si>
  <si>
    <t>COPPERBAR RACC HAUT S1 N</t>
  </si>
  <si>
    <t>COPPERBAR BYPASS RACC HAUT S4 L3</t>
  </si>
  <si>
    <t>COPPERBAR BYPASS RACC HAUT S3 L2</t>
  </si>
  <si>
    <t>COPPERBAR BYPASS RACC HAUT S2 L1</t>
  </si>
  <si>
    <t>COPPERBAR BYPASS RACC HAUT S2 N</t>
  </si>
  <si>
    <t>COPPERBAR BYPASS RACC HAUT S1 L3</t>
  </si>
  <si>
    <t>COPPERBAR BYPASS RACC HAUT S1 L2</t>
  </si>
  <si>
    <t>COPPERBAR BYPASS RACC HAUT S1 L1</t>
  </si>
  <si>
    <t>COPPERBAR BYPASS RACC HAUT S1 N</t>
  </si>
  <si>
    <t>WIRE KIT FOR SYMM PX 96/160kW BOX</t>
  </si>
  <si>
    <t>PROTECTION SHIELD</t>
  </si>
  <si>
    <t>LG IP42 MEDIA FILTRANT G7000</t>
  </si>
  <si>
    <t>G7000</t>
  </si>
  <si>
    <t>LG IP42 MEDIA FILTRANT G5500</t>
  </si>
  <si>
    <t>SUPPORT BYPASS LATERAL2 NU</t>
  </si>
  <si>
    <t>CUBICLE NSYS3D8625P FOR BAT CIRCUIT BREAKER</t>
  </si>
  <si>
    <t>TUNNEL AIR ARRIERE G300</t>
  </si>
  <si>
    <t xml:space="preserve">G300 </t>
  </si>
  <si>
    <t>BLOCAGEFILTRE Epr 16mm</t>
  </si>
  <si>
    <t>BLOCAGE FILTRE Epr 16mm</t>
  </si>
  <si>
    <t>SUPPORT BYPASS DROIT</t>
  </si>
  <si>
    <t>STS 400A PLAT</t>
  </si>
  <si>
    <t>SUPPORT BYPASS GAUCHE</t>
  </si>
  <si>
    <t>Kit câble puissance liaison UPS G300/Armoire Batt G5K</t>
  </si>
  <si>
    <t>EQUERRE Q1 PH1</t>
  </si>
  <si>
    <t>SUPPORT CUIVRE RACCORDEMENT HAUT 2</t>
  </si>
  <si>
    <t>SUPPORT CUIVRE RACCORDEMENT HAUT 1</t>
  </si>
  <si>
    <t>COPPERBAR LOAD</t>
  </si>
  <si>
    <t>COPPERBAR S1/S2</t>
  </si>
  <si>
    <t>LG PLATINE BYPASS STS400 NETSHELTER</t>
  </si>
  <si>
    <t>CHEMIN DE CABLE FILAIRE</t>
  </si>
  <si>
    <t>DOCUMENTAIRE</t>
  </si>
  <si>
    <t>PLASTIC PC CB COVER M-STAR REV04</t>
  </si>
  <si>
    <t>AES</t>
  </si>
  <si>
    <t>TIGE FILTE 145MM M8</t>
  </si>
  <si>
    <t>STS400 FLAT</t>
  </si>
  <si>
    <t>TIGE FILTE 120MM M6</t>
  </si>
  <si>
    <t>FLEXIBAR MAINS2 TOP CONNEXION L3 REVERSED</t>
  </si>
  <si>
    <t>CAMPUS EOLE</t>
  </si>
  <si>
    <t>KIT CUIVRE</t>
  </si>
  <si>
    <t>FLEXIBAR MAINS2 TOP CONNEXION L2 REVERSED</t>
  </si>
  <si>
    <t>FLEXIBAR MAINS2 TOP CONNEXION L1 REVERSED</t>
  </si>
  <si>
    <t>FLEXIBAR MAINS2 TOP CONNEXION N REVERSED</t>
  </si>
  <si>
    <t>FLEXIBAR MAINS2 TOP CONNEXION N</t>
  </si>
  <si>
    <t>FLEXIBAR MAINS2 TOP CONNEXION L1</t>
  </si>
  <si>
    <t>FLEXIBAR MAINS2 TOP CONNEXION L2</t>
  </si>
  <si>
    <t>FLEXIBAR MAINS2 TOP CONNEXION L3</t>
  </si>
  <si>
    <t>FLEXIBAR LOAD TOP CONNEXION N</t>
  </si>
  <si>
    <t>FLEXIBAR LOAD TOP CONNEXION L1</t>
  </si>
  <si>
    <t>FLEXIBAR LOAD TOP CONNEXION L2</t>
  </si>
  <si>
    <t>FLEXIBAR LOAD TOP CONNEXION L3</t>
  </si>
  <si>
    <t>FLEXIBAR LOAD TOP CONNEXION N FLIP</t>
  </si>
  <si>
    <t>FLEXIBAR LOAD TOP CONNEXION L1 FLIP</t>
  </si>
  <si>
    <t>FLEXIBAR LOAD TOP CONNEXION L2 FLIP</t>
  </si>
  <si>
    <t>FLEXIBAR LOAD TOP CONNEXION L3 FLIP</t>
  </si>
  <si>
    <t>FLEXIBAR MAINS2 TOP CONNEXION N FLIP</t>
  </si>
  <si>
    <t>FLEXIBAR MAINS2 TOP CONNEXION L1 FLIP</t>
  </si>
  <si>
    <t>FLEXIBAR MAINS2 TOP CONNEXION L2 FLIP</t>
  </si>
  <si>
    <t>FLEXIBAR MAINS2 TOP CONNEXION L3 FLIP</t>
  </si>
  <si>
    <t>DOSSIER DE MONTAGE COFFRET DISJONCTEUR 3 NSX 630H</t>
  </si>
  <si>
    <t>S/E PLATINE ELEC BACKFEED</t>
  </si>
  <si>
    <t>G7K NS2500kVA - Q4S BACKFEED</t>
  </si>
  <si>
    <t>GOULOTTE 3</t>
  </si>
  <si>
    <t>GOULOTTE 2</t>
  </si>
  <si>
    <t>GOULOTTE 1</t>
  </si>
  <si>
    <t>ERICO TRESSE 2</t>
  </si>
  <si>
    <t>ERICO TRESSE 1</t>
  </si>
  <si>
    <t>SUPPORT BRIDAGE CABLE HAUT</t>
  </si>
  <si>
    <t>BARRE BRIDAGE CABLE HAUT</t>
  </si>
  <si>
    <t>SUPPORT RACCORDEMENT HAUT 2</t>
  </si>
  <si>
    <t>SUPPORT RACCORDEMENT HAUT 1</t>
  </si>
  <si>
    <t>STS400 NETSHLTER TOP CONNECTION</t>
  </si>
  <si>
    <t>SUPPORT PORTE 3</t>
  </si>
  <si>
    <t>SUPPORT PORTE 2</t>
  </si>
  <si>
    <t>SUPPORT PORTE 1</t>
  </si>
  <si>
    <t>SUPPORT BAS 2</t>
  </si>
  <si>
    <t>BRIDAGE CABLES</t>
  </si>
  <si>
    <t>TRAVERSE SUPPORT GUEUSE</t>
  </si>
  <si>
    <t>Traverse avant arrière skid L=400</t>
  </si>
  <si>
    <t>Lg SKID L= 400</t>
  </si>
  <si>
    <t>DISPO</t>
  </si>
  <si>
    <t>PROTECTION SHIELD NETSHELTER 750 14U FAN</t>
  </si>
  <si>
    <t>PROTECTION SHIELD NETSHELTER 750 14U</t>
  </si>
  <si>
    <t>SUPPORT FOR CIRCUIT BREAKER</t>
  </si>
  <si>
    <t>BACKFEED ASI</t>
  </si>
  <si>
    <t>HIDDEN COVER Q4S-Q3BP FOR CIRCUIT BREAKER</t>
  </si>
  <si>
    <t>CALE FLEXIBAR</t>
  </si>
  <si>
    <t>RENFORT CELLULE AVANT BAS</t>
  </si>
  <si>
    <t>RENFORT CELLULE ARRIERE BAS</t>
  </si>
  <si>
    <t>Filerie fils fins BCB Box G7000 (3xNSX630H)</t>
  </si>
  <si>
    <t>SUPPORT JDB BYPASS</t>
  </si>
  <si>
    <t>PROTECTION SHIELD NETSHELTER 750 5U + BYPASS CUT</t>
  </si>
  <si>
    <t>PROTECTION SHIELD NETSHELTER 750 7U + BYPASS CUT</t>
  </si>
  <si>
    <t>PROTECTION SHIELD NETSHELTER 750 TOP</t>
  </si>
  <si>
    <t>PROTECTION SHIELD NETSHELTER 750 8U ELEC MODULE</t>
  </si>
  <si>
    <t>PROTECTION SHIELD NETSHELTER 750 14U PERFORATED</t>
  </si>
  <si>
    <t>SUPPORT VENTILATEUR 1</t>
  </si>
  <si>
    <t>SUPPORT AFFICHEUR HAUT</t>
  </si>
  <si>
    <t>PASTRON N°3 L=1012 H=300</t>
  </si>
  <si>
    <t>CLE ARKEMA</t>
  </si>
  <si>
    <t>PASTRON N°2 L=1012 H=300</t>
  </si>
  <si>
    <t>PASTRON N°1 L=1012 H=300</t>
  </si>
  <si>
    <t>LG REHAUSSE H400 L1000</t>
  </si>
  <si>
    <t>BOM</t>
  </si>
  <si>
    <t>LG REHAUSSE H400 L1400</t>
  </si>
  <si>
    <t>SUPPORT DROITE/GAUCHE PLATINE BYPASS</t>
  </si>
  <si>
    <t>SUPPORT BAS</t>
  </si>
  <si>
    <t>SUPPORT VENTILATEUR 2</t>
  </si>
  <si>
    <t>SUPPORT NEUTRE COUPE</t>
  </si>
  <si>
    <t>PROTECTION SHIELD NETSHELTER 750 5U FAN</t>
  </si>
  <si>
    <t>PROTECTION SHIELD NETSHELTER 750 12U</t>
  </si>
  <si>
    <t>NETSHLTER</t>
  </si>
  <si>
    <t>PROTECTION SHIELD NETSHELTER 750 11U</t>
  </si>
  <si>
    <t>PROTECTION SHIELD NETSHELTER 750 10U</t>
  </si>
  <si>
    <t>PROTECTION SHIELD NETSHELTER 750 9U</t>
  </si>
  <si>
    <t>PROTECTION SHIELD NETSHELTER 750 8U</t>
  </si>
  <si>
    <t>PROTECTION SHIELD NETSHELTER 750 7U</t>
  </si>
  <si>
    <t>PROTECTION SHIELD NETSHELTER 750 6U</t>
  </si>
  <si>
    <t>PROTECTION SHIELD NETSHELTER 750 5U</t>
  </si>
  <si>
    <t>PROTECTION SHIELD NETSHELTER 750 4U</t>
  </si>
  <si>
    <t>PROTECTION SHIELD NETSHELTER 750 3U</t>
  </si>
  <si>
    <t>PROTECTION SHIELD NETSHELTER 750 2U</t>
  </si>
  <si>
    <t>PROTECTION SHIELD NETSHELTER 750 1U</t>
  </si>
  <si>
    <t>Dossier de paramétrage back feed G7000</t>
  </si>
  <si>
    <t>SUPPORT AFFICHEUR BAS + COMM</t>
  </si>
  <si>
    <t>PLATINE MODULE DROE</t>
  </si>
  <si>
    <t>GLISSIERE GAUCHE MODULE ELEC</t>
  </si>
  <si>
    <t>GLISSIERE DROITE MODULE ELEC</t>
  </si>
  <si>
    <t>GLISSIERE MODULE CS</t>
  </si>
  <si>
    <t>SUPPORT GLISSISERE HAUT/DROITE BAS/GAUCHE</t>
  </si>
  <si>
    <t>COPPERBAR CS MODULES S1 S2</t>
  </si>
  <si>
    <t>Protection arr</t>
  </si>
  <si>
    <t>COPPERBAR BYPASS S2 L2</t>
  </si>
  <si>
    <t>COPPERBAR BYPASS S2 L3</t>
  </si>
  <si>
    <t>COPPERBAR BYPASS S1 L3</t>
  </si>
  <si>
    <t>COPPERBAR BYPASS S1 L2</t>
  </si>
  <si>
    <t>COPPERBAR BYPASS S1 S2 L1</t>
  </si>
  <si>
    <t>Flex</t>
  </si>
  <si>
    <t>SUPPORT GLISSISERE</t>
  </si>
  <si>
    <t>orange</t>
  </si>
  <si>
    <t>MONTANT STRUTURE NETSHELTER</t>
  </si>
  <si>
    <t>KIT FILERIE PDPM NS250</t>
  </si>
  <si>
    <t>COPPER BAR PEN JUNCTION TGAB</t>
  </si>
  <si>
    <t>FLEXIBAR R2 TOP CONNEXION L3-2 REVERTED</t>
  </si>
  <si>
    <t>FLEXIBAR R2 TOP CONNEXION L3-1 REVERTED</t>
  </si>
  <si>
    <t>FLEXIBAR R2 TOP CONNEXION L2-2 REVERTED</t>
  </si>
  <si>
    <t>FLEXIBAR R2 TOP CONNEXION L2-1 REVERTED</t>
  </si>
  <si>
    <t>FLEXIBAR R2 TOP CONNEXION L1-2 REVERTED</t>
  </si>
  <si>
    <t>FLEXIBAR R2 TOP CONNEXION L1-1 REVERTED</t>
  </si>
  <si>
    <t>FLEXIBAR R2 TOP CONNEXION N-2 REVERTED</t>
  </si>
  <si>
    <t>FLEXIBAR R2 TOP CONNEXION N-1 REVERTED</t>
  </si>
  <si>
    <t>R2 PROTECTION SHIELD</t>
  </si>
  <si>
    <t>G7K NS1200kVA - Q4S BACKFEED</t>
  </si>
  <si>
    <t>INTERLOCK TUNNEL</t>
  </si>
  <si>
    <t>KIT ABB INTERLOCK</t>
  </si>
  <si>
    <t>barre L thyristors</t>
  </si>
  <si>
    <t>TCHEWEMO</t>
  </si>
  <si>
    <t>barre liaison</t>
  </si>
  <si>
    <t>barre haut</t>
  </si>
  <si>
    <t>réservé ORANGE</t>
  </si>
  <si>
    <t>INS ABB INTERLOCK</t>
  </si>
  <si>
    <t>INS ABB INTERLOCK PLATE</t>
  </si>
  <si>
    <t>HIDDEN COVER Q4S-Q3BP FOR INTERLOCK</t>
  </si>
  <si>
    <t>TOIT L1400 2TGAB 3</t>
  </si>
  <si>
    <t>CENTRE TRAITEMENT DES DOUANE</t>
  </si>
  <si>
    <t>FLEXIBAR R2 TOP CONNEXION L3-2</t>
  </si>
  <si>
    <t>FLEXIBAR R2 TOP CONNEXION L3-1</t>
  </si>
  <si>
    <t>FLEXIBAR R2 TOP CONNEXION L2-2</t>
  </si>
  <si>
    <t>FLEXIBAR R2 TOP CONNEXION L2-1</t>
  </si>
  <si>
    <t>FLEXIBAR R2 TOP CONNEXION L1-2</t>
  </si>
  <si>
    <t>FLEXIBAR R2 TOP CONNEXION L1-1</t>
  </si>
  <si>
    <t>FLEXIBAR R2 TOP CONNEXION N-2</t>
  </si>
  <si>
    <t>FLEXIBAR R2 TOP CONNEXION N-1</t>
  </si>
  <si>
    <t>BOTTOM PROTECTION SHIELD RIGHT</t>
  </si>
  <si>
    <t>BOTTOM PROTECTION SHIELD MIDDLE</t>
  </si>
  <si>
    <t>BOTTOM PROTECTION SHIELD LEFT</t>
  </si>
  <si>
    <t>BOTTOM PROTECTION SHIELD PLATE L800</t>
  </si>
  <si>
    <t>BOTTOM PROTECTION SHIELD PLATE L1000</t>
  </si>
  <si>
    <t>COPPERBAR PE TOPCONNEXION CLAMP 2</t>
  </si>
  <si>
    <t>COPPERBAR PE TOPCONNEXION JUNCTION</t>
  </si>
  <si>
    <t>CACHE AFFICHEUR STS</t>
  </si>
  <si>
    <t>SUPPORT AFFICHEUR STS</t>
  </si>
  <si>
    <t>Connecteur HE10-50P-F avec strap entre Pins 6 et 18 (XM2 Carte GDET)</t>
  </si>
  <si>
    <t>FIXATION GAUCHE PLASTRON HAUT</t>
  </si>
  <si>
    <t>SUPPORT RELAIS K2S</t>
  </si>
  <si>
    <t>REHAUSSE H400 L1400 1</t>
  </si>
  <si>
    <t>LOW COPPER BAR 100X10</t>
  </si>
  <si>
    <t>STORE BOX</t>
  </si>
  <si>
    <t>HIGHT DCBOX PROTECTION COVER</t>
  </si>
  <si>
    <t>TOIT L1400 2TGAB 1</t>
  </si>
  <si>
    <t>DOOR WITH IM400</t>
  </si>
  <si>
    <t>SUPPORT FUSES</t>
  </si>
  <si>
    <t>VAHLAL ARMOIRE BATT</t>
  </si>
  <si>
    <t>SUPPORT CARTE</t>
  </si>
  <si>
    <t>HOLD HORIZONTAL 5MM TOP CONNEXION</t>
  </si>
  <si>
    <t>MODULE ELEC LOCK</t>
  </si>
  <si>
    <t>PLAGE TGAB2</t>
  </si>
  <si>
    <t>FLEXIBAR LOAD TOP CONNEXION N-2</t>
  </si>
  <si>
    <t>FLEXIBAR LOAD TOP CONNEXION N-1</t>
  </si>
  <si>
    <t>FLEXIBAR LOAD TOP CONNEXION L1-2</t>
  </si>
  <si>
    <t>FLEXIBAR LOAD TOP CONNEXION L1-1</t>
  </si>
  <si>
    <t>FLEXIBAR LOAD TOP CONNEXION L2-2</t>
  </si>
  <si>
    <t>FLEXIBAR LOAD TOP CONNEXION L2-1</t>
  </si>
  <si>
    <t>FLEXIBAR LOAD TOP CONNEXION L3-2</t>
  </si>
  <si>
    <t>FLEXIBAR LOAD TOP CONNEXION L3-1</t>
  </si>
  <si>
    <t>ENS. L1-Q1 / F1 CONNEXION</t>
  </si>
  <si>
    <t>A VOIR</t>
  </si>
  <si>
    <t>TRICOLI</t>
  </si>
  <si>
    <t>PANNEAUX AV/AR H400 L1400</t>
  </si>
  <si>
    <t>METAL PEINT</t>
  </si>
  <si>
    <t>PANNEAUX AV/AR H400 L1000</t>
  </si>
  <si>
    <t>PANNEAUX LAT H400</t>
  </si>
  <si>
    <t>TOIT L1400 2TGAB 2</t>
  </si>
  <si>
    <t>TOLE DE JONCTION H400</t>
  </si>
  <si>
    <t>REHAUSSE H400 L1000</t>
  </si>
  <si>
    <t>REHAUSSE H400 L1400 2</t>
  </si>
  <si>
    <t>Barre de terre gaine de raccordement 1mVA</t>
  </si>
  <si>
    <t>CUIVRE ETAME</t>
  </si>
  <si>
    <t>FLEXIBAR LOAD TOP CONNEXION N-2 FLIP</t>
  </si>
  <si>
    <t>FLEXIBAR LOAD TOP CONNEXION N-1 FLIP</t>
  </si>
  <si>
    <t>FLEXIBAR LOAD TOP CONNEXION L1-2 FLIP</t>
  </si>
  <si>
    <t>FLEXIBAR LOAD TOP CONNEXION L1-1 FLIP</t>
  </si>
  <si>
    <t>FLEXIBAR LOAD TOP CONNEXION L2-2 FLIP</t>
  </si>
  <si>
    <t>FLEXIBAR LOAD TOP CONNEXION L2-1 FLIP</t>
  </si>
  <si>
    <t>FLEXIBAR LOAD TOP CONNEXION L3-2 FLIP</t>
  </si>
  <si>
    <t>FLEXIBAR LOAD TOP CONNEXION L3-1 FLIP</t>
  </si>
  <si>
    <t>FLEXIBAR MAINS2 TOP CONNEXION N-2 FLIP</t>
  </si>
  <si>
    <t>FLEXIBAR MAINS2 TOP CONNEXION N-1 FLIP</t>
  </si>
  <si>
    <t>FLEXIBAR MAINS2 TOP CONNEXION L1-2 FLIP</t>
  </si>
  <si>
    <t>FLEXIBAR MAINS2 TOP CONNEXION L1-1 FLIP</t>
  </si>
  <si>
    <t>FLEXIBAR MAINS2 TOP CONNEXION L2-2 FLIP</t>
  </si>
  <si>
    <t>FLEXIBAR MAINS2 TOP CONNEXION L2-1 FLIP</t>
  </si>
  <si>
    <t>FLEXIBAR MAINS2 TOP CONNEXION L3-2 FLIP</t>
  </si>
  <si>
    <t>FLEXIBAR MAINS2 TOP CONNEXION L3-1 FLIP</t>
  </si>
  <si>
    <t>PLAGE TGAB</t>
  </si>
  <si>
    <t>MONTANT REHAUSSE 400</t>
  </si>
  <si>
    <t>PLATINE SUPPORT 3xNSX630 INVERSE</t>
  </si>
  <si>
    <t>COFFRET DISJONCTEUR G7000</t>
  </si>
  <si>
    <t>Carte COSS EXT</t>
  </si>
  <si>
    <t>CARTE COSS synchro ext</t>
  </si>
  <si>
    <t>Pallette démontage XC</t>
  </si>
  <si>
    <t>PROTO PROE</t>
  </si>
  <si>
    <t>PROTO STS400 FLAT</t>
  </si>
  <si>
    <t>SUPPORT HAUT MODULE ELEC</t>
  </si>
  <si>
    <t>SUPPORT BAS MODULE ELEC</t>
  </si>
  <si>
    <t>SUPPORT MODULES DROE</t>
  </si>
  <si>
    <t>BRIDAGE LINERGY</t>
  </si>
  <si>
    <t>DM NS2400kVA G9K 3500A AVEC 2 INTERS/TNC/VISION/TGAB R2/ECLISSAGE A DROITE avec armoire de couplage</t>
  </si>
  <si>
    <t>G9K NS2400kVA - ORANGE</t>
  </si>
  <si>
    <t>DM NS2400kVA G9K 3500A AVEC 2 INTERS/TNC/VISION/TGAB R2/ECLISSAGE A GAUCHE avec armoire de couplage</t>
  </si>
  <si>
    <t>Barre cuivre GAB neutre</t>
  </si>
  <si>
    <t>Tole aluminium 6mm</t>
  </si>
  <si>
    <t>Gaine de raccordement haut</t>
  </si>
  <si>
    <t>Toit armoire sarel percé</t>
  </si>
  <si>
    <t>Fils fins NSDT NS2500kVA</t>
  </si>
  <si>
    <t>FF</t>
  </si>
  <si>
    <t>Barre cuivre en C 100x10 PEN c</t>
  </si>
  <si>
    <t>Barre cuivre en C 100x10 PEN b</t>
  </si>
  <si>
    <t>Barre cuivre en C 100x10 PEN a</t>
  </si>
  <si>
    <t>Barre cuivre verticale PEN</t>
  </si>
  <si>
    <t>Barre cuivre 120x10 eclisse PEN</t>
  </si>
  <si>
    <t>Barre cuivre 120x10 eclisse phase 1</t>
  </si>
  <si>
    <t>Barre cuivre 120x10 eclisse phase 2</t>
  </si>
  <si>
    <t>Barre cuivre 120x10 eclisse phase 3</t>
  </si>
  <si>
    <t>Petite barre verticale 120x10</t>
  </si>
  <si>
    <t>Barre cuivre 120x10 bas Q3BP phase 1</t>
  </si>
  <si>
    <t>Barre cuivre 120x10 bas Q3BP phase 2</t>
  </si>
  <si>
    <t>Barre cuivre 120x10 bas Q3BP phase 3</t>
  </si>
  <si>
    <t>Barre cuivre 100x10 sortie Q3BP phase 1-2-3 c</t>
  </si>
  <si>
    <t>Barre cuivre 100x10 sortie Q3BP phase 1-2-3 b</t>
  </si>
  <si>
    <t>Barre cuivre 100x10 sortie Q3BP phase 1-2-3 a</t>
  </si>
  <si>
    <t>Barre cuivre 100x10 sortie Q3BP phase 3 c</t>
  </si>
  <si>
    <t>Barre cuivre 100x10 sortie Q3BP phase 3 b</t>
  </si>
  <si>
    <t>Barre cuivre 100x10 sortie Q3BP phase 3 a</t>
  </si>
  <si>
    <t>Barre cuivre 100x10 sortie Q3BP phase 2 c</t>
  </si>
  <si>
    <t>Barre cuivre 100x10 sortie Q3BP phase 2 b</t>
  </si>
  <si>
    <t>Barre cuivre 100x10 sortie Q3BP phase 2 a</t>
  </si>
  <si>
    <t>Barre cuivre 100x10 sortie Q3BP phase 1 b</t>
  </si>
  <si>
    <t>Barre cuivre 100x10 sortie Q3BP phase 1 a</t>
  </si>
  <si>
    <t>Barre cuivre 100x10 liaison Q4S phase 1-2-3 c</t>
  </si>
  <si>
    <t>Barre cuivre 100x10 liaison Q4S phase 1-2-3 b</t>
  </si>
  <si>
    <t>Barre cuivre 100x10 liaison Q4S phase 1-2-3 a</t>
  </si>
  <si>
    <t>Barre cuivre 100x10 liaison Q3BP phase 1-2-3 c</t>
  </si>
  <si>
    <t>Barre cuivre 100x10 liaison Q3BP phase 1-2-3 b</t>
  </si>
  <si>
    <t>Barre cuivre 100x10 liaison Q3BP phase 1-2-3 a</t>
  </si>
  <si>
    <t>Barre cuivre 100x10 liaison Q4S  phase 3c</t>
  </si>
  <si>
    <t>Barre cuivre 100x10 liaison Q4S  phase 3b</t>
  </si>
  <si>
    <t>Barre cuivre 100x10 liaison Q4S  phase 3a</t>
  </si>
  <si>
    <t>Barre cuivre 100x10 liaison Q4S  phase 2c</t>
  </si>
  <si>
    <t>Barre cuivre 100x10 liaison Q4S  phase 2b</t>
  </si>
  <si>
    <t>Barre cuivre 100x10 liaison Q4S  phase 2a</t>
  </si>
  <si>
    <t>Barre cuivre 100x10 liaison_2 Q4S  phase 1c</t>
  </si>
  <si>
    <t>Barre cuivre 100x10 liaison_2 Q4S  phase 1b</t>
  </si>
  <si>
    <t>Barre cuivre 100x10 liaison_2 Q4S  phase 1a</t>
  </si>
  <si>
    <t>Barre cuivre 100x10 liaison Q4S  phase 1c</t>
  </si>
  <si>
    <t>Barre cuivre 100x10 liaison Q4S  phase 1b</t>
  </si>
  <si>
    <t>Barre cuivre 100x10 liaison Q4S  phase 1a</t>
  </si>
  <si>
    <t>Barre cuivre 100x10 liaison GAB  phase 3c</t>
  </si>
  <si>
    <t>Barre cuivre 100x10 liaison GAB  phase 3b</t>
  </si>
  <si>
    <t>Barre cuivre 100x10 liaison GAB  phase 3a</t>
  </si>
  <si>
    <t>Barre cuivre 100x10 liaison GAB  phase 2c</t>
  </si>
  <si>
    <t>Barre cuivre 100x10 liaison GAB  phase 2b</t>
  </si>
  <si>
    <t>Barre cuivre 100x10 liaison GAB  phase 2a</t>
  </si>
  <si>
    <t>Barre cuivre 100x10 liaison GAB  phase 1c</t>
  </si>
  <si>
    <t>Barre cuivre 100x10 liaison GAB  phase 1b</t>
  </si>
  <si>
    <t>Barre cuivre 100x10 liaison GAB  phase 1a</t>
  </si>
  <si>
    <t>Barre cuivre 120X10 phase 3b sortie Q4S</t>
  </si>
  <si>
    <t>Barre cuivre 120X10 phase 3a sortie Q4S</t>
  </si>
  <si>
    <t>Barre cuivre 120X10 phase 2b sortie Q4S</t>
  </si>
  <si>
    <t>Barre cuivre 120X10 phase 2a sortie Q4S</t>
  </si>
  <si>
    <t>Barre cuivre 120X10 phase 1b sortie Q4S</t>
  </si>
  <si>
    <t>Barre cuivre 120X10 phase 1a sortie Q4S</t>
  </si>
  <si>
    <t>KIT CABLES DE PUISSANCE G7K 1MVA</t>
  </si>
  <si>
    <t>LGD GAINE DE RACCORDEMENT G7K 1MVA</t>
  </si>
  <si>
    <t>CABLES AES</t>
  </si>
  <si>
    <t>COPPER BAR CS R1</t>
  </si>
  <si>
    <t>COPPER BAR AVAL CS</t>
  </si>
  <si>
    <t>Barre de terre cellule raccordement haut</t>
  </si>
  <si>
    <t>BUSBAR L3 STEP 100 - CABS APP - PROFIL ALU PERFO</t>
  </si>
  <si>
    <t>ERICO TIGE FILETE</t>
  </si>
  <si>
    <t>Barre cellule raccordement</t>
  </si>
  <si>
    <t>BUSBAR L1 STEP 100 - CABS APP - (REPRISE)</t>
  </si>
  <si>
    <t>BARRE CUIVRE 160X10 POUR TGAB L=406</t>
  </si>
  <si>
    <t>BOTTOM PROTECTION SHIELD PLATE NS2500</t>
  </si>
  <si>
    <t>PROTECTION SHIELD NS2500 BOTTOM</t>
  </si>
  <si>
    <t>ELECTRONIC SUPPORT</t>
  </si>
  <si>
    <t>PLATE ELEC BACKFEED 2</t>
  </si>
  <si>
    <t>PROTECTION SHIELD NS2500 TOP</t>
  </si>
  <si>
    <t>PLATE ELEC BACKFEED</t>
  </si>
  <si>
    <t>TRAVERSE LARGEUR G9K POUR NW-K2S L=567</t>
  </si>
  <si>
    <t>TRAVERSE LARGEUR G9K L=1108</t>
  </si>
  <si>
    <t>TRAVERSE LARGEUR G9K POUR NW_L=525</t>
  </si>
  <si>
    <t>TRAVERSE PROFONDEUR G9K L=710</t>
  </si>
  <si>
    <t>TRAVERSE VERTICALE G9K L=1708</t>
  </si>
  <si>
    <t>COPPERBAR PE TOPCONNEXION CLAMP</t>
  </si>
  <si>
    <t>COPPERBAR N TOPCONNEXION SPACER</t>
  </si>
  <si>
    <t>NEUTRAL COPPERBAR SUPPORT</t>
  </si>
  <si>
    <t>Cellule SPACIAL SF 1800X1000X800 RAL 9003</t>
  </si>
  <si>
    <t>BATTERIE VALHAL</t>
  </si>
  <si>
    <t>Cellule SPACIAL SF 1800X700X800 RAL 9003</t>
  </si>
  <si>
    <t>COPPERBAR PEN 2 TOPCONNEXION</t>
  </si>
  <si>
    <t>COPPERBAR PEN 1 TOPCONNEXION</t>
  </si>
  <si>
    <t>COPPERBAR N TOPCONNEXION JUNCTION</t>
  </si>
  <si>
    <t xml:space="preserve">Montage des éléments </t>
  </si>
  <si>
    <t>SUPPORT SERRURE PW STS GOTHARD</t>
  </si>
  <si>
    <t>STS GOTTHARD</t>
  </si>
  <si>
    <t>RAIL SUPPORT CX COUPLAGE BATTERIE 120kVA</t>
  </si>
  <si>
    <t>G55K 100-120kVA COUPLAGE BATTERIE</t>
  </si>
  <si>
    <t>TRAVERSE AV/AR SKID 1015 (skid étroit)</t>
  </si>
  <si>
    <t xml:space="preserve">AKER SOLUTION </t>
  </si>
  <si>
    <t>EQUERRE DE LEVAGE (skid etroit)</t>
  </si>
  <si>
    <t>AKER SOLUTION</t>
  </si>
  <si>
    <t>PROTECTION SHIELD NS2500 TGAB TOP</t>
  </si>
  <si>
    <t>PROTECTION SHIELD NS2500 TGAB MIDDLE</t>
  </si>
  <si>
    <t>PROTECTION SHIELD NS2500 TGAB BOTTOM</t>
  </si>
  <si>
    <t>TRAVERSE AV/AR SKID 715 (skid étroit)</t>
  </si>
  <si>
    <t>CX JdB CONNEXION COUPLAGE BATTERIE 100-120kVA</t>
  </si>
  <si>
    <t xml:space="preserve">KIT CABLES DE PUISSANCE  COUPLAGE BATTERIE 100-120kVA </t>
  </si>
  <si>
    <t>FLEXBAR 2 LOAD TOP CONNEXION</t>
  </si>
  <si>
    <t>FLEXBAR 1 LOAD TOP CONNEXION</t>
  </si>
  <si>
    <t>CLAMP FLEXBAR 2</t>
  </si>
  <si>
    <t>CLAMP FLEXBAR 1</t>
  </si>
  <si>
    <t>VERTICAL FLEXBAR SUPPORT</t>
  </si>
  <si>
    <t>FLEXBAR 2 R2 TOP CONNEXION</t>
  </si>
  <si>
    <t>ROOF SF 800x800 + TOP CONNEXION</t>
  </si>
  <si>
    <t>BUSBAR N+L1 - L2+L3 STEP 100 - CABS APP - PROFIL ALU PERFO</t>
  </si>
  <si>
    <t>BUSBAR L1/L2 LOAD TOP CONNEXION</t>
  </si>
  <si>
    <t>BUSBAR N/L3 LOAD TOP CONNEXION</t>
  </si>
  <si>
    <t>BUSBAR L1/L2 R2 TOP CONNEXION</t>
  </si>
  <si>
    <t>BUSBAR N/L3 R2 TOP CONNEXION</t>
  </si>
  <si>
    <t>JUNCTION BUSBAR HORIZONTAL TOP CONNEXION</t>
  </si>
  <si>
    <t>HOLD HORIZONTAL 10MM TOP CONNEXION</t>
  </si>
  <si>
    <t>BUSBAR HORIZONTAL TOP CONNEXION</t>
  </si>
  <si>
    <t>PROTECTION SHIELD NS2500 BYPASS TOP</t>
  </si>
  <si>
    <t>PROTECTION SHIELD NS2500 BYPASS MIDDLE</t>
  </si>
  <si>
    <t>LATERAL PROTECTION 2</t>
  </si>
  <si>
    <t>LATERAL PROTECTION 1</t>
  </si>
  <si>
    <t>NEUTRAL CX QTEST</t>
  </si>
  <si>
    <t>G7K 500kVA QST</t>
  </si>
  <si>
    <t>LATERAL PROTECTION 3</t>
  </si>
  <si>
    <t>QTEST BOTTOM PROTECTION</t>
  </si>
  <si>
    <t>QTEST TOP PROTECTION</t>
  </si>
  <si>
    <t>SPACER 5MM</t>
  </si>
  <si>
    <t>BUSBAR L1 - L2+L3 STEP 100 - CABS APP - PROFIL ALU PERFO</t>
  </si>
  <si>
    <t>PROTECTION SHIELD NS2500 BYPASS BOTTOM</t>
  </si>
  <si>
    <t>IQ CONNECTION 2</t>
  </si>
  <si>
    <t>IQ CONNECTION 1</t>
  </si>
  <si>
    <t>SUPPORT PROTECTION SHIELD NS2500 BOTTOM 2</t>
  </si>
  <si>
    <t>SUPPORT PROTECTION SHIELD NS2500 BOTTOM 1</t>
  </si>
  <si>
    <t>PROTECTION SHIELD NS2500 (TEST)</t>
  </si>
  <si>
    <t>CABLE FIX 1</t>
  </si>
  <si>
    <t>G7K TOP CONNECTION - AMAZON</t>
  </si>
  <si>
    <t>SUPPORT 300 CLAMP JDB</t>
  </si>
  <si>
    <t>COPPERBAR MAIN1/LOAD</t>
  </si>
  <si>
    <t>PLATE ALIN-ALBT-EXTT</t>
  </si>
  <si>
    <t>PLAN DE FIXATION CELLULE TGAB R2/LOAD POUR PALETTISATION</t>
  </si>
  <si>
    <t>DPF (palette)</t>
  </si>
  <si>
    <t>PLAN DE FIXATION CELLULE NS2500+BYPASS POUR PALETTISATION</t>
  </si>
  <si>
    <t>BUSBAR SUPPORT 800 TGAB</t>
  </si>
  <si>
    <t>BUSBAR L3-4 LOAD TOP CONNEXION</t>
  </si>
  <si>
    <t>BUSBAR L3-3 LOAD TOP CONNEXION</t>
  </si>
  <si>
    <t>BUSBAR L2-4 LOAD TOP CONNEXION</t>
  </si>
  <si>
    <t>BUSBAR L2-3 LOAD TOP CONNEXION</t>
  </si>
  <si>
    <t>BUSBAR L1-4 LOAD TOP CONNEXION</t>
  </si>
  <si>
    <t>BUSBAR L1-3 LOAD TOP CONNEXION</t>
  </si>
  <si>
    <t>BUSBAR N-4 LOAD TOP CONNEXION</t>
  </si>
  <si>
    <t>BUSBAR N-3 LOAD TOP CONNEXION</t>
  </si>
  <si>
    <t>BUSBAR L3-4 R2 TOP CONNEXION</t>
  </si>
  <si>
    <t>BUSBAR L3-3 R2 TOP CONNEXION</t>
  </si>
  <si>
    <t>BUSBAR L2-4 R2 TOP CONNEXION</t>
  </si>
  <si>
    <t>BUSBAR L2-3 R2 TOP CONNEXION</t>
  </si>
  <si>
    <t>BUSBAR L1-4 R2 TOP CONNEXION</t>
  </si>
  <si>
    <t>BUSBAR L1-3 R2 TOP CONNEXION</t>
  </si>
  <si>
    <t>BUSBAR N-4 R2 TOP CONNEXION</t>
  </si>
  <si>
    <t>BUSBAR N-3 R2 TOP CONNEXION</t>
  </si>
  <si>
    <t>SPICE BAR 2</t>
  </si>
  <si>
    <t>SPICE BAR 1</t>
  </si>
  <si>
    <t>BUSBAR VERTICAL TOP CONNEXION</t>
  </si>
  <si>
    <t>ROOF SF 800x800 + TGAB 4</t>
  </si>
  <si>
    <t>ROOF SF 800x800 + TGAB 3</t>
  </si>
  <si>
    <t>ROOF SF 800x800 + TGAB 2</t>
  </si>
  <si>
    <t>ROOF SF 800x800 + TGAB 1</t>
  </si>
  <si>
    <t>SF CUBICLE 800x800x2000 TGAB</t>
  </si>
  <si>
    <t>BUSBAR L3-2 LOAD TOP CONNEXION</t>
  </si>
  <si>
    <t>BUSBAR L3-1 LOAD TOP CONNEXION</t>
  </si>
  <si>
    <t>BUSBAR L2-2 LOAD TOP CONNEXION</t>
  </si>
  <si>
    <t xml:space="preserve">BUSBAR L2-1 LOAD TOP CONNEXION </t>
  </si>
  <si>
    <t>BUSBAR L1-2 LOAD TOP CONNEXION</t>
  </si>
  <si>
    <t>BUSBAR L1-1 LOAD TOP CONNEXION</t>
  </si>
  <si>
    <t>BUSBAR N-2 LOAD TOP CONNEXION</t>
  </si>
  <si>
    <t>BUSBAR N-1 LOAD TOP CONNEXION</t>
  </si>
  <si>
    <t>BUSBAR PHASE 1/3 - 2 THYRISTOR</t>
  </si>
  <si>
    <t>BUSBAR PHASE 2 - 1 THYRISTOR</t>
  </si>
  <si>
    <t>BUSBAR PHASE 2 - 2 THYRISTOR</t>
  </si>
  <si>
    <t>BUSBAR PHASE 1/3 - 1 THYRISTOR</t>
  </si>
  <si>
    <t>DOOR SF 800x1900 + AIR INLET</t>
  </si>
  <si>
    <t>ROOF SF 800x800 + AIR OULET</t>
  </si>
  <si>
    <t>IHM SMT PLATE SHIELDING</t>
  </si>
  <si>
    <t>LIAISON AMONT Q5N QST L3</t>
  </si>
  <si>
    <t>FLEXBAR</t>
  </si>
  <si>
    <t>LIAISON AMONT Q5N QST L2</t>
  </si>
  <si>
    <t xml:space="preserve">BUSBAR L2-1 R2 TOP CONNEXION </t>
  </si>
  <si>
    <t>BUSBAR N-2 R2 TOP CONNEXION</t>
  </si>
  <si>
    <t>BUSBAR N-1 R2 TOP CONNEXION</t>
  </si>
  <si>
    <t>FLEXBAR L3 LOAD</t>
  </si>
  <si>
    <t>FLEXBAR L2 LOAD</t>
  </si>
  <si>
    <t>FLEXBAR L1 LOAD</t>
  </si>
  <si>
    <t>FLEXBAR L3 R2</t>
  </si>
  <si>
    <t>FLEXBAR L2 R2</t>
  </si>
  <si>
    <t>FLEXBAR L1 R2</t>
  </si>
  <si>
    <t>PLASTIC PC CB COVER FOR 13 M-STAR UL94 V0</t>
  </si>
  <si>
    <t>G300IAES</t>
  </si>
  <si>
    <t>BUSBAR SUPPORT 800</t>
  </si>
  <si>
    <t>FILERIE POUR BACK FEED NS 2000KVA G7K</t>
  </si>
  <si>
    <t>G7K NS2500kVA - BACKFEED INTEGRE</t>
  </si>
  <si>
    <t>FTT/C ACIER TETE CYLINDRIQUE M5</t>
  </si>
  <si>
    <t>ADSIL</t>
  </si>
  <si>
    <t>BACK NW NS SUPPORT</t>
  </si>
  <si>
    <t>COMM SUPPORT</t>
  </si>
  <si>
    <t>IHM SUPPORT 2</t>
  </si>
  <si>
    <t>IHM SUPPORT 1</t>
  </si>
  <si>
    <t>DOOR SF 1000x1900 + IHM + AIR INLET</t>
  </si>
  <si>
    <t>ETIQUETTE  G7000 250kVA</t>
  </si>
  <si>
    <t>WFR SWAP PAC ASSEMBLE NATIONALE</t>
  </si>
  <si>
    <t>ETIQUETTE STS 400A</t>
  </si>
  <si>
    <t>FAN TOP PROTECTION RIGHT/LEFT</t>
  </si>
  <si>
    <t>GOTTARD</t>
  </si>
  <si>
    <t>COPPERBAR ASI</t>
  </si>
  <si>
    <t>BNP CIRCUIT BREAKER</t>
  </si>
  <si>
    <t>ETUDE (PROE) GAINE RACC. WITH UPS 500kVA</t>
  </si>
  <si>
    <t>SQUARE TOP CONNEXION</t>
  </si>
  <si>
    <t>CUIVRE/ERICO</t>
  </si>
  <si>
    <t>FLEXBAR TOP CONNECTION 12</t>
  </si>
  <si>
    <t>FLEXBAR TOP CONNECTION 11</t>
  </si>
  <si>
    <t>FLEXBAR TOP CONNECTION 10</t>
  </si>
  <si>
    <t>FLEXBAR TOP CONNECTION 9</t>
  </si>
  <si>
    <t>FLEXBAR TOP CONNECTION 8</t>
  </si>
  <si>
    <t>FLEXBAR TOP CONNECTION 7</t>
  </si>
  <si>
    <t>FLEXBAR TOP CONNECTION 6</t>
  </si>
  <si>
    <t>FLEXBAR TOP CONNECTION 5</t>
  </si>
  <si>
    <t>FLEXBAR TOP CONNECTION 4</t>
  </si>
  <si>
    <t>FLEXBAR TOP CONNECTION 3</t>
  </si>
  <si>
    <t>FLEXBAR TOP CONNECTION 2</t>
  </si>
  <si>
    <t>FLEXBAR TOP CONNECTION 1</t>
  </si>
  <si>
    <t>TOP CONNEXION JUNCTION</t>
  </si>
  <si>
    <t>LINERGY PROFILE</t>
  </si>
  <si>
    <t>AUXILIARY WIRE KIT BCB BOX G300</t>
  </si>
  <si>
    <t>COFFRTE DJ G300</t>
  </si>
  <si>
    <t>13/0314</t>
  </si>
  <si>
    <t>AUXILIARY WIRE KIT BCB BOX G3500</t>
  </si>
  <si>
    <t>COFFRTE DJ G3500</t>
  </si>
  <si>
    <t>THYRISTOR SUB ASSEMBLY</t>
  </si>
  <si>
    <t>FRONT SUPPORT BYPASS</t>
  </si>
  <si>
    <t>BUSBAR SUPPORT 1000</t>
  </si>
  <si>
    <t>FRONT NW NS SUPPORT</t>
  </si>
  <si>
    <t>BACK CS SUPPORT</t>
  </si>
  <si>
    <t>SIDE NS SUPPORT</t>
  </si>
  <si>
    <t>CS ASSEMBLY SUPPORT</t>
  </si>
  <si>
    <t>BYPASS VERTICAL BUSBAR SUPPORT</t>
  </si>
  <si>
    <t>&gt;&gt;&gt; PROTECTION SHIELD GENERIC &lt;&lt;&lt;</t>
  </si>
  <si>
    <t>NW NS PLATE SUPPORT</t>
  </si>
  <si>
    <t>NW / CS JUNCTION AMONT PHASE 3</t>
  </si>
  <si>
    <t>NW / BUSBAR JUNCTION AMONT PHASE 1/3</t>
  </si>
  <si>
    <t>NW / CS JUNCTION AMONT PHASE 1 - 2</t>
  </si>
  <si>
    <t>NW / CS JUNCTION AMONT PHASE 1 - 1</t>
  </si>
  <si>
    <t>BUSBAR BYPASS/NS NEUTRAL</t>
  </si>
  <si>
    <t>BUSBAR 1 - BYPASS</t>
  </si>
  <si>
    <t>BUSBAR 2 - BYPASS</t>
  </si>
  <si>
    <t>BUSBAR BYPASS/NS PHASE 3 - 2</t>
  </si>
  <si>
    <t>BUSBAR BYPASS/NS PHASE 3 - 1</t>
  </si>
  <si>
    <t>BUSBAR BYPASS/NS PHASE 2 - 2</t>
  </si>
  <si>
    <t>BUSBAR BYPASS/NS PHASE 2 - 1</t>
  </si>
  <si>
    <t>BUSBAR BYPASS/NS PHASE 1 - 2</t>
  </si>
  <si>
    <t>BUSBAR BYPASS/NS PHASE 1 - 1</t>
  </si>
  <si>
    <t>BUSBAR BYPASS/NS JUNCTION N - 2</t>
  </si>
  <si>
    <t>BUSBAR BYPASS/NS JUNCTION N - 1</t>
  </si>
  <si>
    <t>&gt;&gt;&gt; USE IN OTHER ASSEMBLY &lt;&lt;&lt;</t>
  </si>
  <si>
    <t>BUSBAR PHASE 3 - 3 TI</t>
  </si>
  <si>
    <t>BUSBAR PHASE 3 - 2 TI</t>
  </si>
  <si>
    <t>BUSBAR PHASE 3 - 1 TI</t>
  </si>
  <si>
    <t>BUSBAR PHASE 2 - 3 TI</t>
  </si>
  <si>
    <t>BUSBAR PHASE 2 - 2 TI</t>
  </si>
  <si>
    <t>BUSBAR PHASE 2 - 1 TI</t>
  </si>
  <si>
    <t>BUSBAR PHASE 1 - 3 TI</t>
  </si>
  <si>
    <t>BUSBAR PHASE 1 - 2 TI</t>
  </si>
  <si>
    <t>BUSBAR PHASE 1 - 1 TI</t>
  </si>
  <si>
    <t>&gt;&gt;&gt; NEED TO BE DELETED !! VIS RECTANGULAIRE &lt;&lt;&lt;</t>
  </si>
  <si>
    <t>BUSBAR 3PH STEP 100 - CABS APP - PROFIL ALU PERFO</t>
  </si>
  <si>
    <t>BUSBAR N+L1 STEP 100 - CABS APP - PROFIL ALU PERFO</t>
  </si>
  <si>
    <t>BUSBAR N+3PH STEP 100 - CABS APP - PROFIL ALU PERFO</t>
  </si>
  <si>
    <t>NW / BUSBAR JUNCTION AVAL PHASE 3 - 2</t>
  </si>
  <si>
    <t>NW / BUSBAR JUNCTION AVAL PHASE 3 - 1</t>
  </si>
  <si>
    <t>NW / BUSBAR JUNCTION AVAL PHASE 1 - 2</t>
  </si>
  <si>
    <t>NW / BUSBAR JUNCTION AVAL PHASE 1 - 1</t>
  </si>
  <si>
    <t>NW / BUSBAR JUNCTION AMONT PHASE 3 - 3</t>
  </si>
  <si>
    <t>NW / BUSBAR JUNCTION AMONT PHASE 3 - 1</t>
  </si>
  <si>
    <t>NW / BUSBAR JUNCTION AMONT PHASE 1 - 2</t>
  </si>
  <si>
    <t>NW / BUSBAR JUNCTION AMONT PHASE 1 - 1</t>
  </si>
  <si>
    <t>NW / CS JUNCTION AMONT PHASE 2 - 1</t>
  </si>
  <si>
    <t>NW / CS JUNCTION AMONT PHASE 2 - 2</t>
  </si>
  <si>
    <t>NW JUNCTION AMONT PHASE 2 - 2</t>
  </si>
  <si>
    <t>NW JUNCTION AMONT PHASE 2 - 1</t>
  </si>
  <si>
    <t>LG COFFRET DJ BATT G300</t>
  </si>
  <si>
    <t>COFFRET DISJ G300</t>
  </si>
  <si>
    <t>COPPER BAR 2 AMAZON</t>
  </si>
  <si>
    <t>RESERVE AMAZON</t>
  </si>
  <si>
    <t>COPPER BAR 1 AMAZON</t>
  </si>
  <si>
    <t>LG COFFRET DJ BATT SYMMETRA 40kW</t>
  </si>
  <si>
    <t>COFFRET DISJ SYMMETRA</t>
  </si>
  <si>
    <t>LG COFFRET DJ BATT G3500</t>
  </si>
  <si>
    <t>COFFRET DISJ G3500</t>
  </si>
  <si>
    <t>KIT CABLES PUISSANCE ET FILS FINS</t>
  </si>
  <si>
    <t>Q4S-BF NW LEFT/RIGHT SUPPORT</t>
  </si>
  <si>
    <t>Q4S-BF NW RIGHT SUPPORT</t>
  </si>
  <si>
    <t>CONTACTOR PLATE</t>
  </si>
  <si>
    <t>MIDDLE SEGREGATION</t>
  </si>
  <si>
    <t>NW PROTECTION SHIELD</t>
  </si>
  <si>
    <t>Q4S-BF NW SUPPORT</t>
  </si>
  <si>
    <t>FRONT TOP SUPPORT</t>
  </si>
  <si>
    <t>FRONT BOTTOM SUPPORT</t>
  </si>
  <si>
    <t>BYPASS TOP SUPPORT</t>
  </si>
  <si>
    <t>BYPASS SUPPORT RIGHT/LEFT</t>
  </si>
  <si>
    <t>COPPER BAR SPACING FIX</t>
  </si>
  <si>
    <t>COPPER BAR SPACING L3</t>
  </si>
  <si>
    <t>COPPER BAR UPSTREAM JUNCTION L3 2</t>
  </si>
  <si>
    <t>COPPER BAR UPSTREAM JUNCTION L3 1</t>
  </si>
  <si>
    <t>COPPER BAR DOWNSTREAM WEDGE</t>
  </si>
  <si>
    <t>COPPER BAR DOWNSTREAM Q4S-BF 2</t>
  </si>
  <si>
    <t>COPPER BAR DOWNSTREAM Q4S-BF 1</t>
  </si>
  <si>
    <t>COPPER BAR UPSTREAM Q4S-BF 2</t>
  </si>
  <si>
    <t>COPPER BAR UPSTREAM Q4S-BF 1</t>
  </si>
  <si>
    <t>Schema client G300AES</t>
  </si>
  <si>
    <t>LG Kit DJ Batt G300 NS160</t>
  </si>
  <si>
    <t>INTERPHASE EQUERRE AVAL Q1</t>
  </si>
  <si>
    <t>LIAISON AVAL L3 Q1 QST</t>
  </si>
  <si>
    <t>LIAISON AVAL L2 Q1 QST</t>
  </si>
  <si>
    <t>LIAISON AVAL L1 Q1 QST</t>
  </si>
  <si>
    <t>EQUERRE L3 AVAL Q1</t>
  </si>
  <si>
    <t>EQUERRE L2 AVAL Q1</t>
  </si>
  <si>
    <t>EQUERRE L1 AVAL Q1</t>
  </si>
  <si>
    <t>LIAISON AMONT Q5N QST</t>
  </si>
  <si>
    <t>EQUERRE L3 AMONT Q5N</t>
  </si>
  <si>
    <t>EQUERRE L2 AMONT Q5N</t>
  </si>
  <si>
    <t>EQUERRE L1 AMONT Q5N</t>
  </si>
  <si>
    <t>PLAQUE ISOLANTE POUR STS 400A SLIM</t>
  </si>
  <si>
    <t>PANNEAU LAT PASSE CABLE</t>
  </si>
  <si>
    <t>GLAND PLATE MIDDLE SUPPORT</t>
  </si>
  <si>
    <t>DOUBLE GLAND PLATE 6MM FOR 400 CUBICLE</t>
  </si>
  <si>
    <t>JDB BAT</t>
  </si>
  <si>
    <t>JDB R1 R2</t>
  </si>
  <si>
    <t>SUPPORT 350 CLAMP JDB</t>
  </si>
  <si>
    <t>Panneau Lat Passage de cable</t>
  </si>
  <si>
    <t>GAINE RACC. UPS 500kVA</t>
  </si>
  <si>
    <t>Coffret dj bat G7K 4 plaques PE sans AU sur porte</t>
  </si>
  <si>
    <t>Coffret dj bat G7K 4 plaques PE avec AU sur porte</t>
  </si>
  <si>
    <t>Instruction+fiche de contrôle NS</t>
  </si>
  <si>
    <t>FILERIE COFRET DJ BAT 2NSX630 ARRET URGENCE</t>
  </si>
  <si>
    <t>FILERIE COFRET DJ BAT 2NSX630 SEPARE</t>
  </si>
  <si>
    <t xml:space="preserve">NOM DOOR STS 400-630A RIGHT HINGES </t>
  </si>
  <si>
    <t>LG COFFRET DJ BAT TYPE BNP SAN AU</t>
  </si>
  <si>
    <t>LG COFFRET DJ BAT TYPE BNP AVEC AU</t>
  </si>
  <si>
    <t>PATIN SINEWAVE DP modifié</t>
  </si>
  <si>
    <t>Double pont</t>
  </si>
  <si>
    <t>02/02//14</t>
  </si>
  <si>
    <t>CX INPUT Q3BP L3</t>
  </si>
  <si>
    <t>RTE</t>
  </si>
  <si>
    <t>BARRE DE LIAISON L1/L2/L3</t>
  </si>
  <si>
    <t>BARRE L1/L2/L3 VERTICALE</t>
  </si>
  <si>
    <t>BARRE DE NEUTRE VERTICALE</t>
  </si>
  <si>
    <t>BOX SPACIAL 3D 1000x800x300 WITH AU</t>
  </si>
  <si>
    <t>CIRCUIT BREAKER UPS COPPER BAR 2</t>
  </si>
  <si>
    <t>BYPASS + BAT CIRCUIT BREAKER</t>
  </si>
  <si>
    <t>COPPER BAR L+/B+</t>
  </si>
  <si>
    <t>EMBALLAGE STS 400A SLIM</t>
  </si>
  <si>
    <t>LG Pieces CEV</t>
  </si>
  <si>
    <t>S/A NS 2400kVA CELLULE TGAB</t>
  </si>
  <si>
    <t>S/A NS 2400kVA CELLULE NS</t>
  </si>
  <si>
    <t>PROTECTION SHIELD RIGHT HINGES</t>
  </si>
  <si>
    <t>SPACIAL SF 1200x800x2000</t>
  </si>
  <si>
    <t>SPACIAL SF 1000x800x2000 NS</t>
  </si>
  <si>
    <t>SPACIAL SF 800x800x2000 BYPASS</t>
  </si>
  <si>
    <t>PLAQUETTE POUR STS SLIM</t>
  </si>
  <si>
    <t>SUPPORT CABLE TRAIL</t>
  </si>
  <si>
    <t>PHASE SEPARATOR</t>
  </si>
  <si>
    <t>COPPER BAR SPACING ATTACHEMENT</t>
  </si>
  <si>
    <t>PROTECTION JDB BAT</t>
  </si>
  <si>
    <t>COPPER BAR MAINS</t>
  </si>
  <si>
    <t xml:space="preserve">COPPER BAR BATTERY DISPATCHER STEPPED </t>
  </si>
  <si>
    <t>SE SUPPORT FLEXBAR ARRIERE 4</t>
  </si>
  <si>
    <t>SE SUPPORT FLEXBAR ARRIERE 3</t>
  </si>
  <si>
    <t>SE SUPPORT FLEXBAR ARRIERE 2</t>
  </si>
  <si>
    <t>SE SUPPORT FLEXBAR ARRIERE 1</t>
  </si>
  <si>
    <t>SE Q3 CUIVRE</t>
  </si>
  <si>
    <t>SE SUPPORT JDB ARRIERE</t>
  </si>
  <si>
    <t>SE GLISSIERE CS S2 HAUT</t>
  </si>
  <si>
    <t>SE GLISSIERE CS S1/2 BAS</t>
  </si>
  <si>
    <t>SE GLISSIERE CS S1 HAUT</t>
  </si>
  <si>
    <t>COFFRET SAREL 4 PLAQUES PE</t>
  </si>
  <si>
    <t>COFFRET DIJ 3xNSX630</t>
  </si>
  <si>
    <t>PORTE AFFICHEUR</t>
  </si>
  <si>
    <t>SEPARATEUR DE PHASES</t>
  </si>
  <si>
    <t>COPPER BAR PE</t>
  </si>
  <si>
    <t>TINPLATED COPPER BAR PE</t>
  </si>
  <si>
    <t>COFFRET DJ SYMMETRA 40kW</t>
  </si>
  <si>
    <t>FLEXBAR SOURCE1 PH1/2/3 AVAL</t>
  </si>
  <si>
    <t>RAIL CIRCUIT BREAKER</t>
  </si>
  <si>
    <t>BYPASS 160kW APC</t>
  </si>
  <si>
    <t>SUPPORT PROTECTION SHIELD LEFT</t>
  </si>
  <si>
    <t>RAIL TELEX 3</t>
  </si>
  <si>
    <t>RAIL TELEX 2</t>
  </si>
  <si>
    <t>RAIL TELEX 1</t>
  </si>
  <si>
    <t>Dossier de montage G5k QF1 AOIB MOTORISE</t>
  </si>
  <si>
    <t>G5K AOIB</t>
  </si>
  <si>
    <t>LG COFFRET DISJ  3xNSX630</t>
  </si>
  <si>
    <t>PLATINE SUPPORT 3xNSX630</t>
  </si>
  <si>
    <t>PONTAGE COTE ASI</t>
  </si>
  <si>
    <t>CAPOT PLASTIQUE BCB BOX 3xNSX630</t>
  </si>
  <si>
    <t>RAIL C SUPPORT MODULE ELEC</t>
  </si>
  <si>
    <t>CELLULE SPACIAL SF 2000X800X800 RAL 9005</t>
  </si>
  <si>
    <t>FLEXBAR TOP CONNECTION</t>
  </si>
  <si>
    <t>LG ENSEMBLE CS L3 STS400 SLIM</t>
  </si>
  <si>
    <t>MAKROLON DROIT HAUT</t>
  </si>
  <si>
    <t>MAKROLON GAUCHE</t>
  </si>
  <si>
    <t>MAKROLON ARRIERE CS BAS</t>
  </si>
  <si>
    <t>MAKROLON ARRIERE CS HAUT</t>
  </si>
  <si>
    <t>MAKROLON JEU DE BARRES</t>
  </si>
  <si>
    <t>MAKROLON DESSOUS PE</t>
  </si>
  <si>
    <t>KIT CABLE CS-MODULE DROE PH3</t>
  </si>
  <si>
    <t>KIT CABLE CS-MODULE DROE PH2</t>
  </si>
  <si>
    <t>KIT CABLE CS-MODULE DROE PH1</t>
  </si>
  <si>
    <t>SUPPORT DROE</t>
  </si>
  <si>
    <t>BUS BAR TOP CONNECTION</t>
  </si>
  <si>
    <t>FLEXBAR Q3 N</t>
  </si>
  <si>
    <t>FLEXBAR NEUTRE COUPE 2</t>
  </si>
  <si>
    <t>FLEXBAR NEUTRE COUPE 1</t>
  </si>
  <si>
    <t>EQUERRE Q1 N</t>
  </si>
  <si>
    <t>PLATINE MODULE ELEC</t>
  </si>
  <si>
    <t>PROTECTION SHIELD BOTTOM RIGHT</t>
  </si>
  <si>
    <t>SUPPORT COPPER BAR Q3</t>
  </si>
  <si>
    <t>FLEXBAR SOURCE2 PH2 AMONT</t>
  </si>
  <si>
    <t>FLEXBAR SOURCE2 PH1 AMONT</t>
  </si>
  <si>
    <t>FLEXBAR SOURCE1 PH3 AMONT</t>
  </si>
  <si>
    <t>FLEXBAR SOURCE1 PH2 AMONT</t>
  </si>
  <si>
    <t>FLEXBAR SOURCE1 PH1 AMONT</t>
  </si>
  <si>
    <t>FLEXBAR SOURCE2 PH3 AVAL</t>
  </si>
  <si>
    <t>FLEXBAR SOURCE2 PH2 AVAL</t>
  </si>
  <si>
    <t>FLEXBAR SOURCE2 PH1 AVAL</t>
  </si>
  <si>
    <t>COMMANDE TRADUCTION AFFAIRE MARINE</t>
  </si>
  <si>
    <t>EQUERRE Q3 N</t>
  </si>
  <si>
    <t>EQUERRE Q2 PH2</t>
  </si>
  <si>
    <t>EQUERRE Q3 PH1 &amp; PH3</t>
  </si>
  <si>
    <t>EQUERRE Q2 PH3</t>
  </si>
  <si>
    <t>EQUERRE Q2 PH1</t>
  </si>
  <si>
    <t>EQUERRE Q1 PH2</t>
  </si>
  <si>
    <t>COPPER BAR CS</t>
  </si>
  <si>
    <t>COPPER BAR Q2 N</t>
  </si>
  <si>
    <t>COPPER BAR CS R2</t>
  </si>
  <si>
    <t>BARRE DE FIXATION SUPPORT DROE</t>
  </si>
  <si>
    <t>EQUERRE FIXATION PLATINE DJ</t>
  </si>
  <si>
    <t>LG ENSEMBLE CS STS400 SLIM</t>
  </si>
  <si>
    <t>LG ENSEMBLE CS L2 STS400 SLIM</t>
  </si>
  <si>
    <t>LG ENSEMBLE CS L1 STS400 SLIM</t>
  </si>
  <si>
    <t>SUPPORT CS HAUT RESEAU 2</t>
  </si>
  <si>
    <t>SUPPORT PLATINE BYPASS</t>
  </si>
  <si>
    <t>SUPPORT CS BAS RESEAU 1 ET 2</t>
  </si>
  <si>
    <t>EQUERRE BARRE SOUPLE NEUTRE</t>
  </si>
  <si>
    <t>SUPPORT BARRE SOUPLE HAUT</t>
  </si>
  <si>
    <t>SUPPORT BARRE SOUPLE MILIEU</t>
  </si>
  <si>
    <t>SUPPORT BARRE SOUPLE BAS 2</t>
  </si>
  <si>
    <t>SUPPORT JEU DE BARRE ARRIERE</t>
  </si>
  <si>
    <t>LG ENSEMBLE 6xCS STS400 SLIM</t>
  </si>
  <si>
    <t>LG MODULE ELEC STS400 SLIM</t>
  </si>
  <si>
    <t>SUPPORT BARRE SOUPLE BAS</t>
  </si>
  <si>
    <t>SUPPORT LATERAL GAUCHE</t>
  </si>
  <si>
    <t>SUPPORT LATERAL DROIT</t>
  </si>
  <si>
    <t>SUPPORT CS RESEAU 1</t>
  </si>
  <si>
    <t>SUPPORT JEU DE BARRE</t>
  </si>
  <si>
    <t>PLATINE CLOISONNEMENT</t>
  </si>
  <si>
    <t>SUPPORT CLOISONNEMENT</t>
  </si>
  <si>
    <t>WIRE KIT RC</t>
  </si>
  <si>
    <t>KIT FILERIE G300AES ARM BATTERIE</t>
  </si>
  <si>
    <t>3/3 CS SUPPORT SLIDE</t>
  </si>
  <si>
    <t>2/3 CS SUPPORT SLIDE</t>
  </si>
  <si>
    <t>1/3 CS SUPPORT SLIDE</t>
  </si>
  <si>
    <t>WIRE KIT BYPASS</t>
  </si>
  <si>
    <t>SUPPORT CUIVRE BYPASS</t>
  </si>
  <si>
    <t>LG PLATINE BYPASS STS400 SLIM</t>
  </si>
  <si>
    <t>AMONT Q1BP, Q3 &amp; Q2BP</t>
  </si>
  <si>
    <t>DOOR 700 x 1900 LEFT HINGES</t>
  </si>
  <si>
    <t>S/A DOOR 700 x 1900 LEFT HINGES</t>
  </si>
  <si>
    <t>EARTH BAR CERN</t>
  </si>
  <si>
    <t>SUPPORT CONTACT ECLAIRAGE</t>
  </si>
  <si>
    <t>SUPPORT CIRCUIT BREAKER LIGHTING</t>
  </si>
  <si>
    <t>CUSTOMER CONNECTION COVER LEFT HINGES</t>
  </si>
  <si>
    <t>PROTECTION SHIELD LEFT HINGES</t>
  </si>
  <si>
    <t>NOM DOOR STS 400-630A LEFT HINGES</t>
  </si>
  <si>
    <t>rail DIN support Multiclip</t>
  </si>
  <si>
    <t xml:space="preserve">PMM </t>
  </si>
  <si>
    <t>palette de 1200 x 1000</t>
  </si>
  <si>
    <t>4 liaisons Cu CB/jdb</t>
  </si>
  <si>
    <t>câbles TFO 200kVA</t>
  </si>
  <si>
    <t>PLASTRON CB tfo 600x600</t>
  </si>
  <si>
    <t>BOM équipement départs</t>
  </si>
  <si>
    <t>BOM commun PMM</t>
  </si>
  <si>
    <t>Ensemble Spacial SF Prisma P spéciale p=800</t>
  </si>
  <si>
    <t>Ensemble Spacial SF Prisma P spéciale p=500</t>
  </si>
  <si>
    <t>BOM armoire TFO</t>
  </si>
  <si>
    <t>câbles TFO 110kVA</t>
  </si>
  <si>
    <t>câbles TFO 70kVA</t>
  </si>
  <si>
    <t>BOM auxiliaire NSX630 4P</t>
  </si>
  <si>
    <t>BOM auxiliaire NSX400 4P</t>
  </si>
  <si>
    <t>BOM auxiliaire NSX250 4P</t>
  </si>
  <si>
    <t>BOM auxiliaire NSX630 3P</t>
  </si>
  <si>
    <t>BOM auxiliaire NSX400 3P</t>
  </si>
  <si>
    <t>BOM auxiliaire NSX250 3P</t>
  </si>
  <si>
    <t>CANEVAS DE CDE INVERSEUR DE SOURCE 2XINS630 AUTOMATISE</t>
  </si>
  <si>
    <t>G7K CNES</t>
  </si>
  <si>
    <t>MAIN PLATE PLASTIC ISOLATOR</t>
  </si>
  <si>
    <t>FLAT ARRAY BOX</t>
  </si>
  <si>
    <t>RAIL DIN FLAT 24 CHANNEL</t>
  </si>
  <si>
    <t>RAIL DIN FLAT 24 CHANNEL + SURGE A</t>
  </si>
  <si>
    <t>DIN RAIL PLAT 24 CHANNEL POSITIVE SIDE S/A</t>
  </si>
  <si>
    <t>DIN RAIL PLAT 24 CHANNEL NEGATIVE SIDE S/A</t>
  </si>
  <si>
    <t>RIGHT CONNEXION COPPER BAR</t>
  </si>
  <si>
    <t>LEFT CONNEXION COPPER BAR</t>
  </si>
  <si>
    <t>THALASSA FLAT BOX 750x1250x320 AND PLATS</t>
  </si>
  <si>
    <t>REAR PLATE 2</t>
  </si>
  <si>
    <t>REAR PLATE 1</t>
  </si>
  <si>
    <t>THALASSA FLAT BOX 750x1250x320</t>
  </si>
  <si>
    <t>NOM FLAT ARRAY BOX</t>
  </si>
  <si>
    <t>BATT CIRCUIT BREAKER PX 48kW AND G3500 40kVA</t>
  </si>
  <si>
    <t>CIRCUIT BREAKER WIRE KIT</t>
  </si>
  <si>
    <t>CIRCUIT BREAKER BATT COPPER BAR LINK</t>
  </si>
  <si>
    <t>CIRCUIT BREAKER UPS COPPER BAR</t>
  </si>
  <si>
    <t>CIRCUIT BREAKER BATT COPPER BAR</t>
  </si>
  <si>
    <t>CIRCUIT BREAKER NSX250 PLATE</t>
  </si>
  <si>
    <t>CIRCUIT BREAKER OF RAIL</t>
  </si>
  <si>
    <t>CIRCUIT BREAKER PLATE</t>
  </si>
  <si>
    <t>NSYS3D6420 + 4xNSYSDCR200</t>
  </si>
  <si>
    <t>Plastic CB cover M Star</t>
  </si>
  <si>
    <t>Plastic TB protection cover M Star</t>
  </si>
  <si>
    <t>TOIT IP30 G6000 DOUBLE PONT</t>
  </si>
  <si>
    <t>CERN</t>
  </si>
  <si>
    <t>LOT DE 3 PIECE RAL 2003 PA CERN</t>
  </si>
  <si>
    <t>COPPER BAR L3 NS800 LINERGY</t>
  </si>
  <si>
    <t>HP EYBENS</t>
  </si>
  <si>
    <t>COPPER BAR L2 NS800 LINERGY</t>
  </si>
  <si>
    <t>COPPER BAR L1 NS800 LINERGY</t>
  </si>
  <si>
    <t>PLASTRON DECOUPE 3xINSX250 H=300</t>
  </si>
  <si>
    <t>ARCELOR MITTAL</t>
  </si>
  <si>
    <t>PLASTRON DECOUPE 1xNSX250 H=300</t>
  </si>
  <si>
    <t>Support boitier decharge profonde G300 AES</t>
  </si>
  <si>
    <t>Cale d'accouplement skid</t>
  </si>
  <si>
    <t>SKID G7k 400</t>
  </si>
  <si>
    <t>BAC TFO</t>
  </si>
  <si>
    <t>AKER</t>
  </si>
  <si>
    <t>CARTE INTERFACE ONE STOP BUTTON</t>
  </si>
  <si>
    <t>SAMSUNG</t>
  </si>
  <si>
    <t>CARTE OBEZ ONE STOP BUTTON</t>
  </si>
  <si>
    <t xml:space="preserve">PLASTRON PERFORE H=706  </t>
  </si>
  <si>
    <t>PLASTRON DECOUPE 3xNSX250 H=300</t>
  </si>
  <si>
    <t>PLASTRON DECOUPE 2xNSX250 H=300</t>
  </si>
  <si>
    <t>Support pour relais et DJ</t>
  </si>
  <si>
    <t>Spec filerie pour NS affaire Samsung</t>
  </si>
  <si>
    <t>Spec filerie pour NS et ASI affaire Samsung</t>
  </si>
  <si>
    <t>PLASTRON PERFORE H=367  Structure L=550</t>
  </si>
  <si>
    <t>PLASTRON H=206 pour NSX250F Structure L=550</t>
  </si>
  <si>
    <t>SPEC FILLERIE PROFIBUS</t>
  </si>
  <si>
    <t>PV BOX THAILANDE POUR SOLAR</t>
  </si>
  <si>
    <t>4x NSX800 PROTECTION SHIELD</t>
  </si>
  <si>
    <t>BYPASS 1600kVA HP EYBENS PHASE III</t>
  </si>
  <si>
    <t>LG TI  DEPORTE NS G7K</t>
  </si>
  <si>
    <t>NS800K G7000</t>
  </si>
  <si>
    <t>SURTOIT IP L=800 G6000</t>
  </si>
  <si>
    <t>KIT FILERIE TIROIR DJ AMAZON</t>
  </si>
  <si>
    <t>TIROIR DJ AMAZON</t>
  </si>
  <si>
    <t>SUPPORT 700 CLAMP JDB</t>
  </si>
  <si>
    <t>TOP CAB JUNCTION SMT</t>
  </si>
  <si>
    <t>SUPPORT JDB LOAD</t>
  </si>
  <si>
    <t>JDB PROTECTION SHIELD</t>
  </si>
  <si>
    <t>TOP / BOTTOM PROTECTION SHIELD</t>
  </si>
  <si>
    <t>4+1 NS800 PLATE</t>
  </si>
  <si>
    <t>TOP / BOTTOM SUPPORT 600 FOR NS PLATE</t>
  </si>
  <si>
    <t>SUPPORT 400 CLAMP JDB</t>
  </si>
  <si>
    <t>CABLE GROMET SHEETMETAL FOR TGAB</t>
  </si>
  <si>
    <t>FRONT / BACK CAB JUNCTION SMT</t>
  </si>
  <si>
    <t>SPLICE JUNCTION L3-1</t>
  </si>
  <si>
    <t>SPLICE JUNCTION L3-2</t>
  </si>
  <si>
    <t>SPLICE JUNCTION L2-1</t>
  </si>
  <si>
    <t>LINERGY CONNECTION 2500A</t>
  </si>
  <si>
    <t>CLAMPING PLATE 100x100</t>
  </si>
  <si>
    <t>SPLICE FLEXBAR 100x6</t>
  </si>
  <si>
    <t>SPLICE JUNCTION L2-2</t>
  </si>
  <si>
    <t>SPLICE JUNCTION L1-1</t>
  </si>
  <si>
    <t>SPLICE JUNCTION L1-2</t>
  </si>
  <si>
    <t>R2 JUNCTION L3 120x10</t>
  </si>
  <si>
    <t>R2 JUNCTION L2 120x10</t>
  </si>
  <si>
    <t>R2 JUNCTION L1 120x10</t>
  </si>
  <si>
    <t>LINERGY JDB L1650</t>
  </si>
  <si>
    <t>SUPPORT BREAKER&amp;LED</t>
  </si>
  <si>
    <t>CABLES PROFIL 230</t>
  </si>
  <si>
    <t>CABLES PROFIL 700</t>
  </si>
  <si>
    <t>SUPPORT PE BAR</t>
  </si>
  <si>
    <t>RIGHT SUPPORT JDB R2&amp;LOAD</t>
  </si>
  <si>
    <t>RIGHT SUPPORT JDB R2 ASI</t>
  </si>
  <si>
    <t>GASKET GLAND PLATE</t>
  </si>
  <si>
    <t>CABLE GLAND PLATE</t>
  </si>
  <si>
    <t>SUPPORT PROTECTION SHIELD</t>
  </si>
  <si>
    <t>SUPPORT Q2&amp;Q3</t>
  </si>
  <si>
    <t>SUPPORT Q1</t>
  </si>
  <si>
    <t>SUPPORT JDB R2 ASI</t>
  </si>
  <si>
    <t>PLATE 1200x800x300 APC BYPASS 160kVA</t>
  </si>
  <si>
    <t>BOX 1200x800x300 APC BYPASS 160kVA</t>
  </si>
  <si>
    <t>LOAD JONCTION TGAB  120x10</t>
  </si>
  <si>
    <t>DDM</t>
  </si>
  <si>
    <t>Dossier de Montage des Skids Gaine de 300MM</t>
  </si>
  <si>
    <t>Limande 30 Courant d'échange</t>
  </si>
  <si>
    <t>G5000</t>
  </si>
  <si>
    <t>Limande 30 CAN Externe</t>
  </si>
  <si>
    <t>Etiquette pour ACK 2U</t>
  </si>
  <si>
    <t>TORON pour RACK 2U</t>
  </si>
  <si>
    <t>PLASTRON DROIT BYPASS G5k 600kVA</t>
  </si>
  <si>
    <t>BYPASS 600kVA GK</t>
  </si>
  <si>
    <t>PLASTRON GAUCHE BYPASS G5k 600kVA</t>
  </si>
  <si>
    <t>FRONT PRISMA JDB SUPPORT</t>
  </si>
  <si>
    <t>R&amp;D MBT</t>
  </si>
  <si>
    <t>WEDGE FOR FLEXIBAR &amp; JDB</t>
  </si>
  <si>
    <t>WEDGE FOR FLEXIBAR &amp; NS1600</t>
  </si>
  <si>
    <t>COPPER BAR CONNECTION UPS</t>
  </si>
  <si>
    <t>COPPER BAR CONNECTION LOAD</t>
  </si>
  <si>
    <t>COPPER BAR NS1600 JUNCTION</t>
  </si>
  <si>
    <t>FLEXBAR L3_2 BP 1MVA</t>
  </si>
  <si>
    <t>FLEXBAR L3_1 BP 1MVA</t>
  </si>
  <si>
    <t>FLEXBAR L2_2 BP 1MVA</t>
  </si>
  <si>
    <t>FLEXBAR L2_1 BP 1MVA</t>
  </si>
  <si>
    <t>FLEXBAR L1_2 BP 1MVA</t>
  </si>
  <si>
    <t>FLEXBAR L1_1 BP 1MVA</t>
  </si>
  <si>
    <t>FLEXBAR N_2 BP 1MVA</t>
  </si>
  <si>
    <t>FLEXBAR N_1 BP 1MVA</t>
  </si>
  <si>
    <t>INVERSEUR SOURCE NS1600H 4P + ROTAT + 2OF</t>
  </si>
  <si>
    <t>NS1600NA 4P + ROTAT + 2OF</t>
  </si>
  <si>
    <t xml:space="preserve">Spec monitoring box pour SAREL </t>
  </si>
  <si>
    <t>Plastron 3xNSX630 h=300</t>
  </si>
  <si>
    <t>CELLULE BIRDY 712</t>
  </si>
  <si>
    <t xml:space="preserve">Traverse </t>
  </si>
  <si>
    <t>G7K 1mVA</t>
  </si>
  <si>
    <t xml:space="preserve">Barre cuivre </t>
  </si>
  <si>
    <t>Gaine raccordement</t>
  </si>
  <si>
    <t>PLAQUE MASSE CEM ARRIERE CELLULE</t>
  </si>
  <si>
    <t xml:space="preserve">G5K &amp; G7K </t>
  </si>
  <si>
    <t xml:space="preserve">LG ARM COUPLAGE BATT 710 G7K 200-250kVA </t>
  </si>
  <si>
    <t>TOUTE</t>
  </si>
  <si>
    <t>D Montage</t>
  </si>
  <si>
    <t>Dossier de montage Bypass 800kVA + 3 INS630</t>
  </si>
  <si>
    <t>Plaque Isolante Mylar 600x150mm x0,19mm 1face Adhésive</t>
  </si>
  <si>
    <t>Plaque Isolante Mylar 800x500mm x0,19mm 1face Adhésive</t>
  </si>
  <si>
    <t>PLAQ SERRAGE2 BARRE SOUPLE CS LEM STS 800A</t>
  </si>
  <si>
    <t>STS 1200A 4P Light Capot 3 - GOTTARD</t>
  </si>
  <si>
    <t>STS1200A GOTTARD</t>
  </si>
  <si>
    <t>LOT ETIQUETTE DILOPHANE ADHESIVE PMM NIGERIA pour 52 Départs</t>
  </si>
  <si>
    <t>PMM NIGERIA</t>
  </si>
  <si>
    <t>Plastic PC Q3BP COVER M-STAR</t>
  </si>
  <si>
    <t>Plastic Pc TB Protection Cover M-STAR</t>
  </si>
  <si>
    <t>Plastic PC CB COVER for 13 M-STAR</t>
  </si>
  <si>
    <t>Plastic PC SWITCH SAFETY PROTECTION</t>
  </si>
  <si>
    <t>Plastic PC CB COVER M-STAR</t>
  </si>
  <si>
    <t>Etiquettes Bypass 160kVA SYMMETRA PX</t>
  </si>
  <si>
    <t>Coffret Bypass 160kVA SYMMETRA PX</t>
  </si>
  <si>
    <t>Etiquette " Caution glass door "</t>
  </si>
  <si>
    <t>Coffret Bypass 160kVA SYMMETRA PX PROTO</t>
  </si>
  <si>
    <t xml:space="preserve">projet BP Sym </t>
  </si>
  <si>
    <t>Barre de liaison</t>
  </si>
  <si>
    <t>INVERSEUR DE SOURCE 800 A</t>
  </si>
  <si>
    <t>ROULLIER</t>
  </si>
  <si>
    <t>Raccordement phase 3</t>
  </si>
  <si>
    <t>Raccordement phase 2</t>
  </si>
  <si>
    <t>Raccordement phase 1</t>
  </si>
  <si>
    <t>Reserve</t>
  </si>
  <si>
    <t>BYPASS 800 kva</t>
  </si>
  <si>
    <t>Barre 80x8 L= 1200mm</t>
  </si>
  <si>
    <t>Barre en L 32x8 Neutre</t>
  </si>
  <si>
    <t>Barre en L 32x8 Phase 3</t>
  </si>
  <si>
    <t>Barre en L 32x8 Phase 2</t>
  </si>
  <si>
    <t>Barre en L 32x8 Phase 1</t>
  </si>
  <si>
    <t xml:space="preserve">Plastron </t>
  </si>
  <si>
    <t>Platine support interrupteurs</t>
  </si>
  <si>
    <t>ADJUSTABLE SUPPORT DOOR CONTACT</t>
  </si>
  <si>
    <t>LATERAL PROTECTION 1 CS GOTTARD</t>
  </si>
  <si>
    <t>SKID STS 20/200 H=1400</t>
  </si>
  <si>
    <t xml:space="preserve">DOSSIER DE MONTAGE STS1200A </t>
  </si>
  <si>
    <t>PROTECTION SHIELD NETSHELTER 6U (bypass)</t>
  </si>
  <si>
    <t>ELECTROPOLE</t>
  </si>
  <si>
    <t>NS800L 4P MICRO2.0 PARB+PAVH</t>
  </si>
  <si>
    <t>EXTERNE AU SAS</t>
  </si>
  <si>
    <t>WIRE KIT PROFIBUS</t>
  </si>
  <si>
    <t>MONITORING BOX</t>
  </si>
  <si>
    <t>MONITORING BOX SAREL</t>
  </si>
  <si>
    <t xml:space="preserve">Schéma coffret disj NS160 </t>
  </si>
  <si>
    <t>G300 10-40kVA</t>
  </si>
  <si>
    <t>NW20 3P MICRO2.0 + PAR + PAV AVAL + OF</t>
  </si>
  <si>
    <t>KOLDING</t>
  </si>
  <si>
    <t>Support étiquette pour goulotte L= 885</t>
  </si>
  <si>
    <t>Support étiquette pour goulotte L= 395</t>
  </si>
  <si>
    <t>Barre de cuivre L=1754</t>
  </si>
  <si>
    <t>Panneau lat G5K - Pour Peinture Spécial</t>
  </si>
  <si>
    <t>12P CABINET 500kVA  COLOR SPECIAL CERN</t>
  </si>
  <si>
    <t>Galaxy 600 CERN</t>
  </si>
  <si>
    <t>EARTH BAR STS GOTTARD</t>
  </si>
  <si>
    <t>LG ARM AUX/BATT 712 MARINE</t>
  </si>
  <si>
    <t>INVERSEUR SOURCE NS800 3P</t>
  </si>
  <si>
    <t>SKID STS en GALAXY PW</t>
  </si>
  <si>
    <t xml:space="preserve">STS PW  - SHAMIYAH </t>
  </si>
  <si>
    <t>NOM GOTTARD LIGHTING</t>
  </si>
  <si>
    <t>TOP RIGHT PROTECTION SHIELD GOTTARD</t>
  </si>
  <si>
    <t>TOP LEFT PROTECTION SHIELD GOTTARD</t>
  </si>
  <si>
    <t>SUPPORT LIGHTNING GOTTARD</t>
  </si>
  <si>
    <t>700 DOOR STS</t>
  </si>
  <si>
    <t>700 DOOR STS WITH SCREEN AND COMM.</t>
  </si>
  <si>
    <t>PLAQ SERRAGE BARRE SOUPLE CS LEM STS 800A</t>
  </si>
  <si>
    <t>BARRES SOUPLE CS STS 800A</t>
  </si>
  <si>
    <t>SPEC FILERIE SCHEMA PDPM277H</t>
  </si>
  <si>
    <t>COPPER BAR JONCTION</t>
  </si>
  <si>
    <t>BYPASS 160kVA APC</t>
  </si>
  <si>
    <t>LIGHT AND CIRCUIT BREAKER SUPPORT</t>
  </si>
  <si>
    <t>BCB BOX TERASAKI 300/500</t>
  </si>
  <si>
    <t>SFR VRT</t>
  </si>
  <si>
    <t>Rail din L= 1700</t>
  </si>
  <si>
    <t>DIN RAIL</t>
  </si>
  <si>
    <t>GRID BOX POUR SOLAR</t>
  </si>
  <si>
    <t>CIVETTA</t>
  </si>
  <si>
    <t xml:space="preserve">Barre de terre en L = </t>
  </si>
  <si>
    <t>Barre de terre 15x 5 L= 75</t>
  </si>
  <si>
    <t>Barre de terre 15x 5 L= 990</t>
  </si>
  <si>
    <t>PROTECTION SHIELD 555mm</t>
  </si>
  <si>
    <t>ELECTRO POLE</t>
  </si>
  <si>
    <t>EARTHING BAR</t>
  </si>
  <si>
    <t>Barre de terre 15x 5 L= ?</t>
  </si>
  <si>
    <t>COPPER BAR UPPER SWITCH 400A</t>
  </si>
  <si>
    <t>PLATE BYPASS SUPPORT</t>
  </si>
  <si>
    <t>COPPER BAR CONNEXION L3</t>
  </si>
  <si>
    <t>COPPER BAR CONNEXION L2</t>
  </si>
  <si>
    <t>COPPER BAR CONNEXION L1</t>
  </si>
  <si>
    <t>COPPER BAR CONNEXION N</t>
  </si>
  <si>
    <t>COPPER BAR SWITCH INTERLINK 400A</t>
  </si>
  <si>
    <t>Cablofil 54x100 L= 1200</t>
  </si>
  <si>
    <t>Cablofil 54x100 L= 1800</t>
  </si>
  <si>
    <t>Goulotte 40x80 L=1500</t>
  </si>
  <si>
    <t>Goulotte 40x80 L=405</t>
  </si>
  <si>
    <t>Cablofil 54x100 L=80</t>
  </si>
  <si>
    <t>Rail DIN L=150</t>
  </si>
  <si>
    <t>Rail DIN L=810</t>
  </si>
  <si>
    <t>Rail DIN L=385</t>
  </si>
  <si>
    <t>Rail DIN L=490</t>
  </si>
  <si>
    <t>Barre de terre 20x 5 L= 470 mm</t>
  </si>
  <si>
    <t>Barre de terre 15x 5 L= 940 mm</t>
  </si>
  <si>
    <t>Barre de terre 15x 5 L= 330 mm</t>
  </si>
  <si>
    <t>PV BOX THAILAND</t>
  </si>
  <si>
    <t>CAPOT PV BOX</t>
  </si>
  <si>
    <t>BASKET TRAY</t>
  </si>
  <si>
    <t>WIRING DUCT</t>
  </si>
  <si>
    <t>EQUIPED PANEL</t>
  </si>
  <si>
    <t>GRID BOX THAILAND</t>
  </si>
  <si>
    <t>CAPOT FOLTRE GRID BOX</t>
  </si>
  <si>
    <t>PLATINE GRID BOX</t>
  </si>
  <si>
    <t>PLATINE PV BOX THAILANDE</t>
  </si>
  <si>
    <t>COPPER BAR JONCTION INS400/INS250 L1/L2</t>
  </si>
  <si>
    <t>PROJECT BYPASS 160kVA APC</t>
  </si>
  <si>
    <t>COPPER BAR JONCTION INS400/INS250 N/L3</t>
  </si>
  <si>
    <t>FILERIE GRID BOX</t>
  </si>
  <si>
    <t>FILERIE PV BOX THAILANDE</t>
  </si>
  <si>
    <t>BACK PANEL HOLES iC60N RACK 2U</t>
  </si>
  <si>
    <t>RACK 2U C60N</t>
  </si>
  <si>
    <t>SIDE PANEL CUT iC60N RACK 2U</t>
  </si>
  <si>
    <t>FRONT PANEL CUT iC60N RACK 2U</t>
  </si>
  <si>
    <t>SUPPORT iC60N RACK 2U</t>
  </si>
  <si>
    <t>SPEC FILERIE SCHEMA ARRIV PDPM277H</t>
  </si>
  <si>
    <t>PMM PDU</t>
  </si>
  <si>
    <t>ETO HOUSING FINISHING CUBICLE WIDTH=700</t>
  </si>
  <si>
    <t>PLATINE NETSHELTER SEGREGATION 10U</t>
  </si>
  <si>
    <t>PLATINE NETSHELTER SEGREGATION 12U</t>
  </si>
  <si>
    <t>PLATINE NETSHELTER SUPPORT 2xJDB 630A</t>
  </si>
  <si>
    <t>S/E PLATINE NETSHELTER SEGREGATION</t>
  </si>
  <si>
    <t>A DELETE</t>
  </si>
  <si>
    <t>PLATINE 1NSX250</t>
  </si>
  <si>
    <t>MONTANT SAREL NETSHELTER</t>
  </si>
  <si>
    <t>S/E PLATINE NETSHELTER SUPPORT 2xJDB 630A</t>
  </si>
  <si>
    <t>PLASTRON NETSHEILTER 4U+1INS250+1NSX250</t>
  </si>
  <si>
    <t>PLASTRON NETSHEILTER 8U+1NSX400</t>
  </si>
  <si>
    <t>PLASTRON NETSHEILTER 4U+FU+2xLIGHT</t>
  </si>
  <si>
    <t>NOM S/A 2xJDB 630A</t>
  </si>
  <si>
    <t>JOINTING BUSBAR PH2</t>
  </si>
  <si>
    <t>Plastron h=300 1xNSX400 Birdy l=712</t>
  </si>
  <si>
    <t>Plastron h=300 3xINS400 Birdy l=712</t>
  </si>
  <si>
    <t>Plastron h=100 plein  pour Birdy l=712</t>
  </si>
  <si>
    <t>COMMON FRAME FOR BYPASS+TFO G5K 712</t>
  </si>
  <si>
    <t>LOT ETIQUETTE DILOPHANE ADHESIVE PMM NIGERIA pour 72 Départs</t>
  </si>
  <si>
    <t>BARETTES FIXATION TI VARIANTE N°2</t>
  </si>
  <si>
    <t>BARETTES FIXATION TI VARIANTE N°1</t>
  </si>
  <si>
    <t>BIRDY CABINET 1000x800x1900 WITH TFO INNER FRAME</t>
  </si>
  <si>
    <t>BIRDY CABINET 700x800x1900 WITH TFO INNER FRAME</t>
  </si>
  <si>
    <t>BIRDY CABINET 400x800x1900 WITH TFO INNER FRAME</t>
  </si>
  <si>
    <t>BIRDY CABINET 1400x800x1900 WITH INNER FRAME</t>
  </si>
  <si>
    <t>BIRDY CABINET 1000x800x1900 WITH INNER FRAME</t>
  </si>
  <si>
    <t>BIRDY CABINET 700x800x1900 WITH INNER FRAME</t>
  </si>
  <si>
    <t>BIRDY CABINET 400x800x1900 WITH INNER FRAME</t>
  </si>
  <si>
    <t>SPACER M4X80FF ACIER ZINGUE ERICO SPECIFIQUE</t>
  </si>
  <si>
    <t>A UTILISER</t>
  </si>
  <si>
    <t>KIT WIRING BYPASS 160kW</t>
  </si>
  <si>
    <t>KIT BUSBAR BYPASS 160kW</t>
  </si>
  <si>
    <t>NEURAL COPPER BAR JONCTION</t>
  </si>
  <si>
    <t>NW10 DC HA VER. E 500kVA</t>
  </si>
  <si>
    <t>COUPLAGE BATT 500kVA</t>
  </si>
  <si>
    <t>SUPPORT CEM FOR FIAZ CARD</t>
  </si>
  <si>
    <t>SUPPORT JDB CS S1 AND S2</t>
  </si>
  <si>
    <t>COPPER BAR 2 BRIDGE S2</t>
  </si>
  <si>
    <t>COPPER BAR 1 BRIDGE S2</t>
  </si>
  <si>
    <t>CROSS BEAM CLAMP SUPPORT</t>
  </si>
  <si>
    <t>Banque de France</t>
  </si>
  <si>
    <t>Civetta</t>
  </si>
  <si>
    <t>FLEXIBLE BUSBAR</t>
  </si>
  <si>
    <t>STIFFENING RIB TOOL</t>
  </si>
  <si>
    <t>LARGE STRUCTURE STIFFNER</t>
  </si>
  <si>
    <t>SMALL STRUCTURE STIFFNER</t>
  </si>
  <si>
    <t>PLASTRON NETSHEILTER 6U + 1 NSX400 GAUCHE</t>
  </si>
  <si>
    <t>PLASTRON NETSHEILTER 6U + 2 NSX250</t>
  </si>
  <si>
    <t>PLASTRON NETSHEILTER 6U + 2 INS160 + 1 iC60N 2P</t>
  </si>
  <si>
    <t>PLASTRON NETSHEILTER 6U + 1 NSX250 GAUCHE + 2 VOYANTS</t>
  </si>
  <si>
    <t>PLASTRON NETSHEILTER 12U</t>
  </si>
  <si>
    <t>PLASTRON NETSHEILTER 11U</t>
  </si>
  <si>
    <t>PLASTRON NETSHEILTER 10U</t>
  </si>
  <si>
    <t>PLASTRON NETSHEILTER 9U</t>
  </si>
  <si>
    <t>PLASTRON NETSHEILTER 8U</t>
  </si>
  <si>
    <t>PLASTRON NETSHEILTER 7U</t>
  </si>
  <si>
    <t>PLASTRON NETSHEILTER 6U</t>
  </si>
  <si>
    <t>PLASTRON NETSHEILTER 5U</t>
  </si>
  <si>
    <t>PLASTRON NETSHEILTER 4U</t>
  </si>
  <si>
    <t>PLASTRON NETSHEILTER 3U</t>
  </si>
  <si>
    <t>PLASTRON NETSHEILTER 2U</t>
  </si>
  <si>
    <t>PLASTRON NETSHEILTER 1U</t>
  </si>
  <si>
    <t>ROOF SUPPORT</t>
  </si>
  <si>
    <t>TRUNCKING BUSBARS SUPPORT</t>
  </si>
  <si>
    <t>Makrolon transparent 1000 x 1000 ep 1,5</t>
  </si>
  <si>
    <t>FAST CHARGE AUSTRALIE</t>
  </si>
  <si>
    <t>STICKERS FAST CHARGE BETTER PLACE (AUSTRALIE)</t>
  </si>
  <si>
    <t>PLATINE GPRS GALVA CUSTOM (AUSTRALIE)</t>
  </si>
  <si>
    <t>BUS BAR CU L=240 PERFORED</t>
  </si>
  <si>
    <t>PLATINE 712 SUPPORT 2xJDB 630A</t>
  </si>
  <si>
    <t>NS 4000A Banque de France</t>
  </si>
  <si>
    <t>STIFFNER</t>
  </si>
  <si>
    <t>STRUCTURE SUPPORT</t>
  </si>
  <si>
    <t>INCOMING PEN BUSBAR 2</t>
  </si>
  <si>
    <t>INCOMING PEN BUSBAR 1</t>
  </si>
  <si>
    <t>OMEGA CLAMP</t>
  </si>
  <si>
    <t>outfgoing busbar phase 1 -3</t>
  </si>
  <si>
    <t>outgoing busbar phase 1 - 2</t>
  </si>
  <si>
    <t>Tole pour prise sur fast charge</t>
  </si>
  <si>
    <t>EV Fast charge</t>
  </si>
  <si>
    <t>UPPER CONNECTION ASSEMBLY</t>
  </si>
  <si>
    <t>OUTGOING BUSBAR PHASE 1 - 3</t>
  </si>
  <si>
    <t>OUTGOING BUSBAR PHASE 1 - 2</t>
  </si>
  <si>
    <t>OUTGOING BUSBAR PHASE 1 - 1</t>
  </si>
  <si>
    <t>UPPER CONNECTION PHASE 1</t>
  </si>
  <si>
    <t>ASSEMBLY WEDGE</t>
  </si>
  <si>
    <t>PLASTRON 2 ARM COUPLAGE BATT 120kVA</t>
  </si>
  <si>
    <t>ARM COUPLAGE BATT 120kVA</t>
  </si>
  <si>
    <t>PLASTRON 1 ARM COUPLAGE BATT 120kVA</t>
  </si>
  <si>
    <t>PHASE 1 SUPPORT</t>
  </si>
  <si>
    <t>PEN BUSBAR 2</t>
  </si>
  <si>
    <t>PEN BUSBAR 1</t>
  </si>
  <si>
    <t>CROSS BUSBAR PHASE 1 - 3</t>
  </si>
  <si>
    <t>CROSS BUSBAR PHASE 1 - 2</t>
  </si>
  <si>
    <t>CROSS BUSBAR PHASE 1 - 1</t>
  </si>
  <si>
    <t>CROSS BUSBAR PHASE 2/3 - 1</t>
  </si>
  <si>
    <t>MONTANT DROITE PDPM</t>
  </si>
  <si>
    <t>PLATINE ALIM PDPM</t>
  </si>
  <si>
    <t>INSTALL AND USER MANUAL STS1200A</t>
  </si>
  <si>
    <t>TOIT 1012</t>
  </si>
  <si>
    <t>PROTECTION LATERAL 3</t>
  </si>
  <si>
    <t>PROTECTION LATERAL 2 CS</t>
  </si>
  <si>
    <t>PROTECTION LATERAL 3 CS</t>
  </si>
  <si>
    <t>PROTECTION JDB SUPERIEUR 2</t>
  </si>
  <si>
    <t>PROTECTION LATERAL 4 CS</t>
  </si>
  <si>
    <t>PROTECTION LATERAL 1 CS</t>
  </si>
  <si>
    <t>PROTECTION LATERAL 2</t>
  </si>
  <si>
    <t>PROTECTION RACC HAUT UTIL</t>
  </si>
  <si>
    <t>PROTECTION AVAL Q3</t>
  </si>
  <si>
    <t>PROTECTION JDB LATERAL 2</t>
  </si>
  <si>
    <t>PROTECTION JDB LATERAL 1</t>
  </si>
  <si>
    <t>PROTECTION JDB SUPERIEUR 1</t>
  </si>
  <si>
    <t>COPPER SPACER</t>
  </si>
  <si>
    <t>BIMETAL PLATE</t>
  </si>
  <si>
    <t>Dossier de montage Fast Charge</t>
  </si>
  <si>
    <t xml:space="preserve">Panneau plastique Velfor afficheur HMI  + RFID percé pour prise AC 22Kw </t>
  </si>
  <si>
    <t>Dossier de montage skid pour Shamiya</t>
  </si>
  <si>
    <t>SKID TFO 63kVA</t>
  </si>
  <si>
    <t>Limande courants d'échange L=25m</t>
  </si>
  <si>
    <t xml:space="preserve">Limande BUS CAN Externe L=25m </t>
  </si>
  <si>
    <t>STRUCTURE STIFFNER</t>
  </si>
  <si>
    <t>CABLE DOUBLE LADDER</t>
  </si>
  <si>
    <t>07/0912</t>
  </si>
  <si>
    <t>ROOF</t>
  </si>
  <si>
    <t>EARTH CONNECTION</t>
  </si>
  <si>
    <t>SCHEMA KIT AUTOMATE STS</t>
  </si>
  <si>
    <t>KIT TWIDO STS Standard</t>
  </si>
  <si>
    <t>CABLE LADDER</t>
  </si>
  <si>
    <t>INSULATION SUPPORT</t>
  </si>
  <si>
    <t>WEDGE 32 X 100 X8</t>
  </si>
  <si>
    <t>WEDGE 32 X 50 X8</t>
  </si>
  <si>
    <t>JOINTING BUSBAR PHASE 2</t>
  </si>
  <si>
    <t>L PROFIL L=1350</t>
  </si>
  <si>
    <t>CDC SKID ARM SF 600x800x1200</t>
  </si>
  <si>
    <t>Liaison GDET</t>
  </si>
  <si>
    <t>ROOF JONCTION</t>
  </si>
  <si>
    <t>OUTGOING BUSBAR PHASE 3 - 4</t>
  </si>
  <si>
    <t>OUTGOING BUSBAR PHASE 3 - 3</t>
  </si>
  <si>
    <t>OUTGOING BUSBAR PHASE 2 - 4</t>
  </si>
  <si>
    <t>OUTGOING BUSBAR PHASE 2 - 3</t>
  </si>
  <si>
    <t>OUTGOING BUSBAR PHASE 1 - 4</t>
  </si>
  <si>
    <t>UPPER CONNECTION PHASE 1 - 2 Q3BP</t>
  </si>
  <si>
    <t>UPPER CONNECTION PHASE 1 - 1 Q3BP</t>
  </si>
  <si>
    <t>UPPER CONNECTION PHASE 2 - 2 Q3BP</t>
  </si>
  <si>
    <t>UPPER CONNECTION PHASE 2 - 1 Q3BP</t>
  </si>
  <si>
    <t>UPPER CONNECTION PHASE 3 - 2 Q3BP</t>
  </si>
  <si>
    <t>UPPER CONNECTION PHASE 3 - 1 Q3BP</t>
  </si>
  <si>
    <t>BUSBAR PHASE 3 - 2 UPS LOAD</t>
  </si>
  <si>
    <t>BUSBAR PHASE 2 - 2 UPS LOAD</t>
  </si>
  <si>
    <t>BUSBAR PHASE 1 - 2 UPS LOAD</t>
  </si>
  <si>
    <t>OUTGOING BUSBAR PHASE 3 - 2</t>
  </si>
  <si>
    <t>OUTGOING BUSBAR PHASE 3 - 1</t>
  </si>
  <si>
    <t>RIGHT SWITH CABINET AND SHEATH CABINET chaine B</t>
  </si>
  <si>
    <t>RIGHT CABINET chaine B</t>
  </si>
  <si>
    <t>CROSS BUSBAR PHASE 3 - 2</t>
  </si>
  <si>
    <t>CROSS BUSBAR PHASE 3 - 1</t>
  </si>
  <si>
    <t>CROSS BUSBAR PHASE 2 - 2</t>
  </si>
  <si>
    <t>CROSS BUSBAR PHASE 2 - 1</t>
  </si>
  <si>
    <t>OUTGOING BUSBAR PEN 2</t>
  </si>
  <si>
    <t>NS 4000A chaine B</t>
  </si>
  <si>
    <t>OUTGOING BUSBAR PEN 1</t>
  </si>
  <si>
    <t>UPPER CONNECTION PHASE 2 - 2 Q4S</t>
  </si>
  <si>
    <t>UPPER CONNECTION PHASE 2 -1 Q4S</t>
  </si>
  <si>
    <t>UPPER CONNECTION Q4S  - 3</t>
  </si>
  <si>
    <t>UPPER CONNECTION Q4S - 4</t>
  </si>
  <si>
    <t>ERICO FLEXIBAR</t>
  </si>
  <si>
    <t>LEFT SWITH CABINET  AND SHEATH CABINETS</t>
  </si>
  <si>
    <t>LEFT SWITCHES ASSEMBLY</t>
  </si>
  <si>
    <t>PLATINE DISTRIB BAS G7K 250kVA + MODBUS + ETH</t>
  </si>
  <si>
    <t>PLATINE DISTRIB HAUT G7K 250kVA + MODBUS + ETH</t>
  </si>
  <si>
    <t>PLASTRON BAS DISTRIB G7K 250kVA + MODBUS + ETH</t>
  </si>
  <si>
    <t>PLASTRON HAUT DISTRIB G7K 250kVA + MODBUS + ETH</t>
  </si>
  <si>
    <t>SUPPORT PLATINE DISTRIB G7K 250kVA + MODBUS + ETH</t>
  </si>
  <si>
    <t>ARM DISTRIB G7K 400mm 250kVA + MODBUS + ETH</t>
  </si>
  <si>
    <t>PROTECTION SHIELD JUNCTION</t>
  </si>
  <si>
    <t>ROOF L=400</t>
  </si>
  <si>
    <t>ROOF L=1400</t>
  </si>
  <si>
    <t>SHEATH PANEL L=800</t>
  </si>
  <si>
    <t>SHEATH PANEL L=1400</t>
  </si>
  <si>
    <t>IP 20 PROTECTION SHIELD L=400</t>
  </si>
  <si>
    <t>PROTECTION_SHIELD ELECTRONIC</t>
  </si>
  <si>
    <t>PROTECTION SUPPORT</t>
  </si>
  <si>
    <t>IP 20 PROTECTION SHIELD</t>
  </si>
  <si>
    <t>PROTECTION SHIELD SHEATH</t>
  </si>
  <si>
    <t>PROTECTION SHIELD K2S</t>
  </si>
  <si>
    <t>PROTECTION SHIELD Q4S Q5N</t>
  </si>
  <si>
    <t>PROTECTION SHIELD Q5N</t>
  </si>
  <si>
    <t>PROTECTION SHIELD -PROTECTION_SHIELD</t>
  </si>
  <si>
    <t xml:space="preserve">L PROFIL - L=1350     </t>
  </si>
  <si>
    <t>SPACER 100  X 100 x 5</t>
  </si>
  <si>
    <t>SPACER 160 X 50 2 TROUS</t>
  </si>
  <si>
    <t>CROSS BEAM CLAMP HORIZONTAL SUPPORT</t>
  </si>
  <si>
    <t>CROSS BEAM CLAMP VERTICAL SUPPORT</t>
  </si>
  <si>
    <t>CROSS BEAM SWITCH SUPPORT</t>
  </si>
  <si>
    <t>Q5N SPACER</t>
  </si>
  <si>
    <t>OUTGOING BUSBAR PHASE 1 - 6</t>
  </si>
  <si>
    <t>OUTGOING BUSBAR PHASE 1 - 5</t>
  </si>
  <si>
    <t>OUTGOING BUSBAR PHASE 2 - 6</t>
  </si>
  <si>
    <t>OUTGOING BUSBAR PHASE 2 - 5</t>
  </si>
  <si>
    <t>LOWER CONNECTION PHASE 2 - 1 Q3BP</t>
  </si>
  <si>
    <t>LOWER CONNECTION PHASE 1 - 3 Q3BP</t>
  </si>
  <si>
    <t>LOWER CONNECTION PHASE 1 - 2 Q3BP</t>
  </si>
  <si>
    <t>LOWER CONNECTION PHASE 1 - 1 Q3BP</t>
  </si>
  <si>
    <t>LOWER CONNECTION PHASE 3 - 3 Q3BP</t>
  </si>
  <si>
    <t>LOWER CONNECTION PHASE 3 - 2 Q3BP</t>
  </si>
  <si>
    <t>LOWER CONNECTION PHASE 3 - 1 Q3BP</t>
  </si>
  <si>
    <t>OUTGOING BUSBAR PHASE 1/2/3 - 1</t>
  </si>
  <si>
    <t>LOWER CONNECTION PHASE 2 - 1 Q5N</t>
  </si>
  <si>
    <t>LOWER CONNECTION PHASE 1 - 3 Q5N</t>
  </si>
  <si>
    <t>LOWER CONNECTION PHASE 1 - 2 Q5N</t>
  </si>
  <si>
    <t>LOWER CONNECTION PHASE 1 - 1 Q5N</t>
  </si>
  <si>
    <t>LOWER CONNECTION PHASE 3 - 3 Q5N</t>
  </si>
  <si>
    <t>LOWER CONNECTION PHASE 3 - 2 Q5N</t>
  </si>
  <si>
    <t>LOWER CONNECTION PHASE 3 - 1 Q5N</t>
  </si>
  <si>
    <t>DECOUPE PLASTRON 2x NSX160-250A - 870-5102784100</t>
  </si>
  <si>
    <t>STS160A-250A</t>
  </si>
  <si>
    <t>MONTANT LATERAL - REPRISE 0.5x 870-5102784400</t>
  </si>
  <si>
    <t>LG SUPPORT NSX160-250A PARTIE HAUTE STS160-250A</t>
  </si>
  <si>
    <t>L=400 STRUCTURE PROFIL CUTTING</t>
  </si>
  <si>
    <t>L=1400 STRUCTURE PROFIL CUTTING</t>
  </si>
  <si>
    <t>L=1800 STRUCTURE PROFIL CUTTING</t>
  </si>
  <si>
    <t>FRONT/BACK CAB JUNCTION SNT</t>
  </si>
  <si>
    <t>BUSBAR CLAMP SUPPORT</t>
  </si>
  <si>
    <t>UPPER CONNECTION Q4S - 3</t>
  </si>
  <si>
    <t>CROSS BUSBAR PHASE 1/2/3 - 1</t>
  </si>
  <si>
    <t>CROSS BUSBAR PEN 1</t>
  </si>
  <si>
    <t>FLEXIBAR INTERCONNECT</t>
  </si>
  <si>
    <t>SPACER 160 X 50</t>
  </si>
  <si>
    <t>SWITCHES SUPPORT CROSS BEAM</t>
  </si>
  <si>
    <t>SPACER 100  X 100</t>
  </si>
  <si>
    <t>UPPER CONNECTION Q4S PHASE 1/2/3 - 1</t>
  </si>
  <si>
    <t>ERICO FLEXIBAR TGAB</t>
  </si>
  <si>
    <t>CROSS BEAM</t>
  </si>
  <si>
    <t>BUSBAR SORTANT PEN 1</t>
  </si>
  <si>
    <t>BUSBAR SORTANT PEN 2</t>
  </si>
  <si>
    <t>CONNEXION HAUTE PHASE 1 - 1 Q4S</t>
  </si>
  <si>
    <t>CONNEXION HAUTE PHASE 1/2/3 - 1</t>
  </si>
  <si>
    <t>ENTRETOISE 100 X 100</t>
  </si>
  <si>
    <t>ENTRETOISE 160 X 50</t>
  </si>
  <si>
    <t>BUSBAR SORTANT PHASE 3 - 1</t>
  </si>
  <si>
    <t>BUSBAR SORTANT PHASE 3 - 2</t>
  </si>
  <si>
    <t>BUSBAR SORTANT PHASE 1 - 1</t>
  </si>
  <si>
    <t>BUSBAR TRAVERSANT PEN 1</t>
  </si>
  <si>
    <t>TRAVERSE SUPPORT BUSBAR</t>
  </si>
  <si>
    <t>BUSBAR PEN ENTRANT 2</t>
  </si>
  <si>
    <t>BUSBAR PEN ENTRANT 1</t>
  </si>
  <si>
    <t>BUSBAR TRAVERSANT PHASE 1/2/3 - 1</t>
  </si>
  <si>
    <t>BUSBAR TRAVERSANT PHASE 1/2/3 - 2</t>
  </si>
  <si>
    <t>CONNEXION HAUTE PHASE 2 - 1 Q4S</t>
  </si>
  <si>
    <t>CONNEXION HAUTE PHASE 2 - 2 Q4S</t>
  </si>
  <si>
    <t>CONNEXION HAUTE Q3BP PHASE 1 -1</t>
  </si>
  <si>
    <t>CONNEXION HAUTE Q3BP PHASE 1 -2</t>
  </si>
  <si>
    <t>CONNEXION HAUTE Q3BP PHASE 2 - 1</t>
  </si>
  <si>
    <t>CONNEXION HAUTE Q3BP PHASE 2 - 2</t>
  </si>
  <si>
    <t>CONNEXION HAUTE Q3BP PHASE 3 - 1</t>
  </si>
  <si>
    <t>CONNEXION HAUTE Q3BP PHASE 3 - 2</t>
  </si>
  <si>
    <t>BUSBAR TRAVERSANT PHASE 1 - 1</t>
  </si>
  <si>
    <t>BUSBAR TRAVERSANT PHASE 1 - 2</t>
  </si>
  <si>
    <t>BUSBAR TRAVERSANT PHASE 2 - 1</t>
  </si>
  <si>
    <t>BUSBAR TRAVERSANT PHASE 2 - 2</t>
  </si>
  <si>
    <t>LOWER CONNECTION PHASE 2 - 3 Q5N</t>
  </si>
  <si>
    <t>LOWER CONNECTION PHASE 2 - 2 Q5N</t>
  </si>
  <si>
    <t>PLATINE 3xFUSILBLE PDPM</t>
  </si>
  <si>
    <t>PLATINE NSX400 PDPM</t>
  </si>
  <si>
    <t>MONTANT CHASSIS DROIT PDPM</t>
  </si>
  <si>
    <t>MONTANT CHASSIS GAUCHE PDPM</t>
  </si>
  <si>
    <t>NOM CHASSIS NSX400 + FU POUR PDPM277H</t>
  </si>
  <si>
    <t>NS2400kVA LT G6K + VISION + TGAB R2 + ECLISSAGE UTIL</t>
  </si>
  <si>
    <t>NS2400 Crédit SUISSE</t>
  </si>
  <si>
    <t>BUSBAR PHASE 1 - 1 UPS LOAD</t>
  </si>
  <si>
    <t>BUSBAR PHASE 2 - 1 UPS LOAD</t>
  </si>
  <si>
    <t>JOINTING BUSBAR PEN</t>
  </si>
  <si>
    <t>SUPPORT BEAM RIGHT CABINET</t>
  </si>
  <si>
    <t>SUPPORT BEAM LEFT CABINET</t>
  </si>
  <si>
    <t>BUSBAR PHASE 1 - 3 THYRISTOR</t>
  </si>
  <si>
    <t>BUSBAR PHASE 1 - 2 THYRISTOR</t>
  </si>
  <si>
    <t>BUSBAR PHASE 1 - 1 THYRISTOR</t>
  </si>
  <si>
    <t>BUSBAR PHASE 3 - 2UPS LOAD</t>
  </si>
  <si>
    <t>INSULATION</t>
  </si>
  <si>
    <t>BUSBAR PHASE 3 UPS LOAD</t>
  </si>
  <si>
    <t>BUSBAR PHASE 3 - 1 THYRISTOR</t>
  </si>
  <si>
    <t>BUSBAR PHASE 3 - 2 THYRISTOR</t>
  </si>
  <si>
    <t>BUSBAR PHASE 3 - 3 THYRISTOR</t>
  </si>
  <si>
    <t>JOINTING BUSBAR PHASE 2 UPS LOAD</t>
  </si>
  <si>
    <t>BUSBAR PHASE 2 - 1 THYRISTOR</t>
  </si>
  <si>
    <t>JOINTING UPS LOAD</t>
  </si>
  <si>
    <t>UPPER CONNECTION 3 Q4S K2S</t>
  </si>
  <si>
    <t>UPPER CONNECTION 2 Q4S K2S</t>
  </si>
  <si>
    <t>UPPER CONNECTION 1 Q4S K2S</t>
  </si>
  <si>
    <t>LOWER CONNECTION 1 Q4S K2S</t>
  </si>
  <si>
    <t>LOWER CONNECTION 2 Q4S K2S</t>
  </si>
  <si>
    <t>LOWER CONNECTION 3 Q4S K2S</t>
  </si>
  <si>
    <t>OUTGOING BUSBAR PHASE 2 - 1 K2S</t>
  </si>
  <si>
    <t>OUTGOING BUSBAR PHASE 1/3 - 1 K2S</t>
  </si>
  <si>
    <t>OUTGOING BUSBAR PHASE 1/3 - 2 K2S</t>
  </si>
  <si>
    <t>BUSBAR PHASE 2 - 2 THYRISTOR</t>
  </si>
  <si>
    <t>MASTERPACT NW20 ASMQ4S</t>
  </si>
  <si>
    <t>RIGHT SWITH CABINET AND SHEATH CABINET</t>
  </si>
  <si>
    <t>SHEATH CABINET 400 X 300</t>
  </si>
  <si>
    <t>SHEATH CABINET 1400 X 300</t>
  </si>
  <si>
    <t>RIGHT CABINET</t>
  </si>
  <si>
    <t>LEFT SWITCH ASSEMBLY</t>
  </si>
  <si>
    <t>LEFT SWITH CABINET AND SHEATH CABINETS</t>
  </si>
  <si>
    <t>THYRISTOR SUB ASSEMBLY PHASE 1</t>
  </si>
  <si>
    <t>THYRISTOR SUB ASSEMBLY PHASE 3</t>
  </si>
  <si>
    <t>SE PLATINE ELECTRONIQUE NS 120</t>
  </si>
  <si>
    <t>THYRISTOR SUB ASSEMBLY PHASE 2</t>
  </si>
  <si>
    <t>MASTERPACT NW20 Q3BP Q5N</t>
  </si>
  <si>
    <t>NS 4000A</t>
  </si>
  <si>
    <t>LG coffret dj batterie G6000 2xNS630</t>
  </si>
  <si>
    <t>COFFRET DISJ G6K</t>
  </si>
  <si>
    <t>PLASTRON 712 H200 2xINS125 1xCPI SM300</t>
  </si>
  <si>
    <t>Birdy</t>
  </si>
  <si>
    <t>PORTE IP22 L700 STS1200A</t>
  </si>
  <si>
    <t>SURTOIT IP22 STS1200A</t>
  </si>
  <si>
    <t>PLASTRON H200 L712 pour 2 NSX100 à NSX250</t>
  </si>
  <si>
    <t>PASSE CABLE 300x300</t>
  </si>
  <si>
    <t>TOIT 1012 G5K + PASSE CABLE 300x300</t>
  </si>
  <si>
    <t>PLASTRON SUPP.2 COFFRET 2xINS630 + CPI</t>
  </si>
  <si>
    <t>COFFRET DISJ G7K</t>
  </si>
  <si>
    <t>PLASTRON SUPP. COFFRET 2xINS630 + CPI</t>
  </si>
  <si>
    <t>SEPARATEUR DE PHASE G7K 300kVA COSSE ALU 300mm2</t>
  </si>
  <si>
    <t>ASI G7K 300kVA</t>
  </si>
  <si>
    <t>SEPARATEUR DE PHASE STS600 COSSE ALU 300mm2</t>
  </si>
  <si>
    <t>STS600A</t>
  </si>
  <si>
    <t>PROTECTION PANEL NW10 DJ BATTERY</t>
  </si>
  <si>
    <t>PLASTRON H=200 1xNSX100/250 BIRDY 712</t>
  </si>
  <si>
    <t>PROE</t>
  </si>
  <si>
    <t>PROTECTION LATERAL 1</t>
  </si>
  <si>
    <t>PLAQUE MAINTENANCE ARR D&amp;G</t>
  </si>
  <si>
    <t>CABLE RACCORD TERRE TGAB</t>
  </si>
  <si>
    <t>PLAQUE MAINTENANCE CHASSIS CS D&amp;G</t>
  </si>
  <si>
    <t>PLAQUE SERRAGE BARRE SOUPLE TGAB</t>
  </si>
  <si>
    <t>EXTT / SYNIN PLATE 2/2</t>
  </si>
  <si>
    <t>EXTT / SYNIN PLATE 1/2</t>
  </si>
  <si>
    <t>DRAPEAU UTIL TGAB HAUT</t>
  </si>
  <si>
    <t>BARRE SOUPLE UTIL TGAB HAUT</t>
  </si>
  <si>
    <t>SERRE BARRE S1S2 TGAB HAUT</t>
  </si>
  <si>
    <t>LG SKID G7000 ASI AUX L=1800</t>
  </si>
  <si>
    <t>LG SKID G7000 GAINE 400</t>
  </si>
  <si>
    <t>SHAMIYA</t>
  </si>
  <si>
    <t>CABLE de TERRE FILTRE</t>
  </si>
  <si>
    <t>BARRE NEUTRE CONNEXION CLIENT</t>
  </si>
  <si>
    <t>CX CORO FILT BARRE NEUTRE 50x5</t>
  </si>
  <si>
    <t>CX CORO FILT BARRE NEUTRE 32x5</t>
  </si>
  <si>
    <t>SUPPORT BARRES BATTERIE</t>
  </si>
  <si>
    <t>BARRE CONNEXION BATTERIE</t>
  </si>
  <si>
    <t>CALE POUR CORO 32x6</t>
  </si>
  <si>
    <t>CALE POUR CORO 50x5</t>
  </si>
  <si>
    <t>BARRE SOUPLE L3 S1S2 TGAB HAUT</t>
  </si>
  <si>
    <t>BARRE SOUPLE L2 S1S2 TGAB HAUT</t>
  </si>
  <si>
    <t>BARRE SOUPLE L1 S1S2 TGAB HAUT</t>
  </si>
  <si>
    <t>BARRE SOUPLE N S1S2 TGAB HAUT</t>
  </si>
  <si>
    <t xml:space="preserve">Arm PDPM277H NSX 250N CX Client </t>
  </si>
  <si>
    <t>NEOCLYDE</t>
  </si>
  <si>
    <t>Arm PDPM277H Plastron haut NSX 250N</t>
  </si>
  <si>
    <t>Arm PDPM277H Plastron bas NSX 250N</t>
  </si>
  <si>
    <t xml:space="preserve">PLASTRON H:300 AVEC OUVERTURE POUR NSX1004P </t>
  </si>
  <si>
    <t>GALLAND</t>
  </si>
  <si>
    <t>CALE 40x50</t>
  </si>
  <si>
    <t>SUPPORT BARRES CLIENT</t>
  </si>
  <si>
    <t>BARRE LIAISON NEUTRE 2</t>
  </si>
  <si>
    <t>BARRE LIAISON NEUTRE 1</t>
  </si>
  <si>
    <t>BARRE CONNEXION CLIENT</t>
  </si>
  <si>
    <t>CX CORO INPUT FILT PH3 500kVA R2 4P</t>
  </si>
  <si>
    <t>CX CORO INPUT FILT PH2 500kVA R2 4P</t>
  </si>
  <si>
    <t>CX CORO INPUT FILT PH1 500kVA R2 4P</t>
  </si>
  <si>
    <t>CX CORO FILT CONT PH3 500kVA R2 4P</t>
  </si>
  <si>
    <t>CX CORO FILT CONT PH2 500kVA R2 4P</t>
  </si>
  <si>
    <t>CX CORO FILT CONT PH1 500kVA R2 4P</t>
  </si>
  <si>
    <t>CX CORO INPUT FILT PH3 500kVA R2 3P</t>
  </si>
  <si>
    <t>CX CORO INPUT FILT PH2 500kVA R2 3P</t>
  </si>
  <si>
    <t>CX CORO INPUT FILT PH1 400kVA R2 3P</t>
  </si>
  <si>
    <t>CX CORO FILT CONT PH3 500kVA R2 3P</t>
  </si>
  <si>
    <t>CX CORO FILT CONT PH2 400kVA R2 3P</t>
  </si>
  <si>
    <t>CX CORO FILT CONT PH1 500kVA R2 3P</t>
  </si>
  <si>
    <t>CX CORO INPUT FILT PH3 400kVA R2 4P</t>
  </si>
  <si>
    <t>CX CORO INPUT FILT PH2 400kVA R2 4P</t>
  </si>
  <si>
    <t>CX CORO INPUT FILT PH1 400kVA R2 4P</t>
  </si>
  <si>
    <t>CX CORO FILT CONT PH3 400kVA R2 4P</t>
  </si>
  <si>
    <t>CX CORO FILT CONT PH2 400kVA R2 4P</t>
  </si>
  <si>
    <t>CX CORO FILT CONT PH1 400kVA R2 4P</t>
  </si>
  <si>
    <t>CX CORO INPUT FILT PH3 400kVA R2 3P</t>
  </si>
  <si>
    <t>CX CORO INPUT FILT PH2 400kVA R2 3P</t>
  </si>
  <si>
    <t>CX CORO FILT CONT PH3 400kVA R2 3P</t>
  </si>
  <si>
    <t>CX CORO FILT CONT PH1 400kVA R2 3P</t>
  </si>
  <si>
    <t>CX CORO INPUT FILT PH3 200kVA R2 4P</t>
  </si>
  <si>
    <t>CX CORO INPUT FILT PH2 200kVA R2 4P</t>
  </si>
  <si>
    <t>CX CORO INPUT FILT PH1 200kVA R2 4P</t>
  </si>
  <si>
    <t>CX CORO FILT CONT PH3 200kVA R2 4P</t>
  </si>
  <si>
    <t>CX CORO FILT CONT PH2 200kVA R2 4P</t>
  </si>
  <si>
    <t>CX CORO FILT CONT PH1 200kVA R2 4P</t>
  </si>
  <si>
    <t>CX CORO INPUT FILT PH3 200kVA R2 3P</t>
  </si>
  <si>
    <t>CX CORO INPUT FILT PH2 200kVA R2 3P</t>
  </si>
  <si>
    <t>CX CORO INPUT FILT PH1 200kVA R2 3P</t>
  </si>
  <si>
    <t>CX CORO FILT CONT PH3 200kVA R2 3P</t>
  </si>
  <si>
    <t>CX CORO FILT CONT PH2 200kVA R2 3P</t>
  </si>
  <si>
    <t>CX CORO FILT CONT PH1 200kVA R2 3P</t>
  </si>
  <si>
    <t>PLATINE SUPPORT FILTRE 200kVA 4P</t>
  </si>
  <si>
    <t>PLATINE SUPPORT FILTRE  400kVA 4P</t>
  </si>
  <si>
    <t>PLATINE SUPPORT FILTRE  500kVA 4P</t>
  </si>
  <si>
    <t>PLATINE SUPPORT FILTRE  200kVA 3P</t>
  </si>
  <si>
    <t>PLATINE SUPPORT FILTRE  400kVA 3P</t>
  </si>
  <si>
    <t>PLATINE SUPPORT FILTRE  500kVA 3P</t>
  </si>
  <si>
    <t>PLASTRON H:300  AVEC OUVERTURE POUR NSX400</t>
  </si>
  <si>
    <t>PLASTRON H:300  AVEC OUVERTURE POUR NSX1003P</t>
  </si>
  <si>
    <t>PLASTRON IP30 COFFRET BYPASS 3xINS 400A</t>
  </si>
  <si>
    <t>COFFRET BYPASS 400A</t>
  </si>
  <si>
    <t>RAIL SUPPORT CABLES 3xINS 400A</t>
  </si>
  <si>
    <t>CU RACC R2 ASI INS400 L3</t>
  </si>
  <si>
    <t>CU RACC R2 ASI INS400 L2</t>
  </si>
  <si>
    <t>CU RACC R2 ASI INS400 L1</t>
  </si>
  <si>
    <t>CU RACC R2 ASI INS400 N</t>
  </si>
  <si>
    <t>PLATINE BYPASS 2xINS NU</t>
  </si>
  <si>
    <t>PLATINE COFFRET BYPASS 3xINS 400A</t>
  </si>
  <si>
    <t>CU LIAISON INS400 Q3BP/Q5N L3</t>
  </si>
  <si>
    <t>CU LIAISON INS400 Q3BP/Q5N L2</t>
  </si>
  <si>
    <t>CU LIAISON INS400 Q3BP/Q5N L1</t>
  </si>
  <si>
    <t>CU LIAISON INS400 Q4S/Q3BP N</t>
  </si>
  <si>
    <t>LG COFFRET BYPASS 3xINS 400A 1000x1400x300</t>
  </si>
  <si>
    <t>LG CELLULE FILTRE UTILISATION G7000 200kVA</t>
  </si>
  <si>
    <t>LG CELLULE FILTRE UTILISATION G7000 400kVA</t>
  </si>
  <si>
    <t>LG CELLULE FILTRE UTILISATION G7000 500kVA</t>
  </si>
  <si>
    <t>LG CELLULE R1 BACK-FEED+FILTRE G7000 200kVA</t>
  </si>
  <si>
    <t>LG CELLULE R1 BACK-FEED+FILTRE G7000 400kVA</t>
  </si>
  <si>
    <t>LG CELLULE R1 BACK-FEED+FILTRE G7000 500kVA</t>
  </si>
  <si>
    <t>LG CELLULE R2 BACK-FEED+FILTRE G7000 200kVA</t>
  </si>
  <si>
    <t>LG CELLULE R2 BACK-FEED+FILTRE G7000 400kVA</t>
  </si>
  <si>
    <t>LG CELLULE R2 BACK-FEED+FILTRE G7000 500kVA</t>
  </si>
  <si>
    <t>ART</t>
  </si>
  <si>
    <t>CALES BATT S690 6x(55x165)+2x(165x200)</t>
  </si>
  <si>
    <t>MEYER WERFT</t>
  </si>
  <si>
    <t>ECRAN PROTECTION DISJONCTEUR BATTERIE SNCF</t>
  </si>
  <si>
    <t>PLAQUE PE 500x325</t>
  </si>
  <si>
    <t>PLAQUE PE 620x325</t>
  </si>
  <si>
    <t>RAIL OMEGA L=186</t>
  </si>
  <si>
    <t>LG SUPPORT IP REGLABLE H=245-298</t>
  </si>
  <si>
    <t>SUPPORT 2 IP30 REGLABLE H=245</t>
  </si>
  <si>
    <t>Pièces d'angle structure Birdy 2 (sans les renforts à 45°)</t>
  </si>
  <si>
    <t>AVARIE-DC8 OFFRE SAREL OH210212A</t>
  </si>
  <si>
    <t>STS400A MARCCOUSIS</t>
  </si>
  <si>
    <t>CX JDB RACC R2 ASI JONCTION N 240kW</t>
  </si>
  <si>
    <t>PLASTRON2 IP30 240kW</t>
  </si>
  <si>
    <t>PLASTRON1 IP30 240kW</t>
  </si>
  <si>
    <t>PLASTRON2 IP30 160kW</t>
  </si>
  <si>
    <t>PLASTRON1 IP30 160kW</t>
  </si>
  <si>
    <t>RAIL FIXATION CABLES CLIENT 240kW</t>
  </si>
  <si>
    <t>CX AVAL Q1 240kW L3</t>
  </si>
  <si>
    <t>CX AVAL Q1 240kW L2</t>
  </si>
  <si>
    <t>CX AVAL Q1 240kW L1</t>
  </si>
  <si>
    <t>CX AVAL Q1 240kW GENERIC</t>
  </si>
  <si>
    <t>CX AMONT Q2 L3 240kW</t>
  </si>
  <si>
    <t>CX AMONT Q2 L2 240kW</t>
  </si>
  <si>
    <t>CX AMONT Q2 L1 240kW</t>
  </si>
  <si>
    <t>CX AMONT Q2 N 240kW</t>
  </si>
  <si>
    <t>CX AMONT Q2 240kW GENERIC</t>
  </si>
  <si>
    <t>CAILLBOTI ARMOIRE SAREL L=1000</t>
  </si>
  <si>
    <t>ARM SAREL</t>
  </si>
  <si>
    <t>PLASTRON N°4 H=300 L=1012</t>
  </si>
  <si>
    <t>PLASTRON N°3 H=300 L=1012</t>
  </si>
  <si>
    <t>PLASTRON N°2 H=300 L=1012</t>
  </si>
  <si>
    <t>PLASTRON N°1 H=300 L=1012</t>
  </si>
  <si>
    <t>SUPPORT MAKROLON PROTEC BY PASS 2 INS 400</t>
  </si>
  <si>
    <t>MAKROLON PROTECTION BY PASS 2 INS400</t>
  </si>
  <si>
    <t>ETIQUETTES BCB BOX</t>
  </si>
  <si>
    <t>ETIQUETTES BY-PASS</t>
  </si>
  <si>
    <t>ETIQUETTES UPS</t>
  </si>
  <si>
    <t xml:space="preserve">LG ADAPTATION DNV BATT / AUX </t>
  </si>
  <si>
    <t>LG PLATINE+SILENTBLOCS BATT / AUX 1010</t>
  </si>
  <si>
    <t>LG PLATINE+SILENTBLOCS 80/120kVA</t>
  </si>
  <si>
    <t>PONTAGE L3 R1/R2 G7K 400kVA</t>
  </si>
  <si>
    <t>PONTAGE L2 R1/R2 G7K 400kVA</t>
  </si>
  <si>
    <t>PONTAGE L1 R1/R2 G7K 400kVA</t>
  </si>
  <si>
    <t>PLATINE SUPPORT SW + INSERTS</t>
  </si>
  <si>
    <t>2xSW G5000 G7000</t>
  </si>
  <si>
    <t>SUPPORT GLISSIERE SW + INSERTS</t>
  </si>
  <si>
    <t>TRAVERSE AV/AR +  INSERTS</t>
  </si>
  <si>
    <t>SUPPORT INTERVERROUILLAGE SW + INSERTS</t>
  </si>
  <si>
    <t>PLATINE SUPPORT SW</t>
  </si>
  <si>
    <t>SUPPORT GLISSIERE SW</t>
  </si>
  <si>
    <t>TRAVERSE AV/AR</t>
  </si>
  <si>
    <t>SUPPORT INTERVERROUILLAGE SW</t>
  </si>
  <si>
    <t>INTERVERROUILLAGE SW</t>
  </si>
  <si>
    <t>RENFORT SUPERIEUR</t>
  </si>
  <si>
    <t>NOM 2xSW120A // en ARM G5K 1012</t>
  </si>
  <si>
    <t>Pièce d'angle allégé 2</t>
  </si>
  <si>
    <t>RAIL SPT AUTOMATE</t>
  </si>
  <si>
    <t>STS AUTOMATE TWIDO</t>
  </si>
  <si>
    <t>LG STS AUTOMATE TWIDO</t>
  </si>
  <si>
    <t>Equerre de bridage latérale C</t>
  </si>
  <si>
    <t>CAILLEBOTIS MARINE MW</t>
  </si>
  <si>
    <t>LG raccordement haut TGAB STS1200A</t>
  </si>
  <si>
    <t>STS1200</t>
  </si>
  <si>
    <t>Panneau lateral L 812*300 pour STS 1200A TGAB</t>
  </si>
  <si>
    <t>Panneau AV/AR L 1840*300 pour STS 1200A TGAB</t>
  </si>
  <si>
    <t>Montant AV/AR Lg 224 pour STS 1200A TGAB</t>
  </si>
  <si>
    <t>Montant d'angle Lg 300 pour STS 1200A TGAB</t>
  </si>
  <si>
    <t>Traverse AV/AR Lg 880 pour STS 1200A TGAB</t>
  </si>
  <si>
    <t>Toit largeur 1000 pour STS 1200A TGAB</t>
  </si>
  <si>
    <t>Jonction de toit pour STS 1200A TGAB</t>
  </si>
  <si>
    <t>Toit largeur 400 pour STS 1200A TGAB</t>
  </si>
  <si>
    <t>Jeu de barres verticales STS 1200A TGAB</t>
  </si>
  <si>
    <t>Reprise carte 0P0067 pour modification en carte 0P1928</t>
  </si>
  <si>
    <t>SILCON</t>
  </si>
  <si>
    <t>AUTOMATE COVER STS 600A</t>
  </si>
  <si>
    <t>SUPPORT E, MONTE AUTOMATE STS 600A</t>
  </si>
  <si>
    <t>SUPPORT AUTOMATE STS 600A</t>
  </si>
  <si>
    <t>CALES BATT STX 3x(65x197)+2x(164x197)</t>
  </si>
  <si>
    <t xml:space="preserve">PLASTRON H100 L712 </t>
  </si>
  <si>
    <t xml:space="preserve">BARRE Cu JdB </t>
  </si>
  <si>
    <t>MEEZA</t>
  </si>
  <si>
    <t>PLASTRON H300 L712 pour 1 NSX100 à NSX250</t>
  </si>
  <si>
    <t>1/2 capot de protection de tête de gaine a barres</t>
  </si>
  <si>
    <t xml:space="preserve">NS2000 G7K </t>
  </si>
  <si>
    <t>Tchewemo</t>
  </si>
  <si>
    <t>PLAQUE PE 560X315 POUR TOIT 712</t>
  </si>
  <si>
    <t>G5000 G7000</t>
  </si>
  <si>
    <t>TOIT AUX L712 DECOUPE 2X520X275 PPE</t>
  </si>
  <si>
    <t>CX SPT CARTE STS 2DJ</t>
  </si>
  <si>
    <t>STS 400-600</t>
  </si>
  <si>
    <t>CX SPT COMMANDE ROTATIVE STS 2DJ</t>
  </si>
  <si>
    <t>CX SPT PLATINE DE COMMANDE STS 2DJ</t>
  </si>
  <si>
    <t>CX PL2 STS 2DJ GALAXY 7000</t>
  </si>
  <si>
    <t>CX PL1 STS 2DJ GALAXY 7000</t>
  </si>
  <si>
    <t xml:space="preserve">CX CORO AM 3 STS 2DJ </t>
  </si>
  <si>
    <t>CX CORO AM 2 STS 2DJ</t>
  </si>
  <si>
    <t>CX CORO AM 1 STS 2DJ</t>
  </si>
  <si>
    <t>CX CORO AV 3 STS 2DJ</t>
  </si>
  <si>
    <t>CX CORO AV 2 STS 2DJ</t>
  </si>
  <si>
    <t>CX CORO AV 1 STS 2DJ</t>
  </si>
  <si>
    <t>CX CORO PONTAGE STS 2DJ</t>
  </si>
  <si>
    <t>CX L3 STS 2DJ</t>
  </si>
  <si>
    <t>CX L2 STS 2DJ</t>
  </si>
  <si>
    <t>CX L1 STS 2DJ</t>
  </si>
  <si>
    <t>Traverse omega L=800  pour gaine raccordement</t>
  </si>
  <si>
    <t>Traverse L=600  pour gaine raccordement</t>
  </si>
  <si>
    <t>Traverse L=800  pour gaine raccordement</t>
  </si>
  <si>
    <t>ECROU RECTANGULAIRE COULISSSANT DE 35x25x12 M6</t>
  </si>
  <si>
    <t>S.A.T LIGNE ETO</t>
  </si>
  <si>
    <t>ARM SAREL 1x800+1x700 CELLULE SF</t>
  </si>
  <si>
    <t>G5000 MEYER WERFT</t>
  </si>
  <si>
    <t>CAILLEBOTIS BAS MARINE ARM SAREL  L=700</t>
  </si>
  <si>
    <t>CAILLEBOTIS BAS MARINE ARM SAREL  L=800</t>
  </si>
  <si>
    <t>GLISSIERE CAILLEBOTIS ARM SAREL</t>
  </si>
  <si>
    <t>CIRCUIT BREAKER BATT. CX EXT 2NW</t>
  </si>
  <si>
    <t>G7000 2NW</t>
  </si>
  <si>
    <t>CIRCUIT BREAKER BATT. CX INT 2NW</t>
  </si>
  <si>
    <t>G6K NS2000 KVA LIGHT RACCOREMENT HAUT GAB</t>
  </si>
  <si>
    <t>NS2000 G6K</t>
  </si>
  <si>
    <t>PREST PEINTURE SPE GALAXY 3500 10KVA</t>
  </si>
  <si>
    <t xml:space="preserve">G35K </t>
  </si>
  <si>
    <t>CDC SAREL 2200x1200x500 POUR STS400</t>
  </si>
  <si>
    <t>SUPPORT SERRURE EL11 VERROUILLAGE</t>
  </si>
  <si>
    <t>CAILLEBOTIS MARINE ARM SAREL  L=700</t>
  </si>
  <si>
    <t>CAILLEBOTIS MARINE ARM SAREL  L=800</t>
  </si>
  <si>
    <t>LG CAILLEBOTIS MARINE ARM SAREL L=700 CELLULE SF</t>
  </si>
  <si>
    <t>LG CAILLEBOTIS MARINE ARM SAREL L=800 CELLULE SF</t>
  </si>
  <si>
    <t>CDC Skid ARM SAREL 700x2000+800x2000 H=75 NEW</t>
  </si>
  <si>
    <t>CDC Skid ARM SAREL 700x2000+800x2000 H=160 NEW</t>
  </si>
  <si>
    <t>LG CELLULE INV SOURCE 80kVA BACK UP</t>
  </si>
  <si>
    <t>Plastron lateral bas</t>
  </si>
  <si>
    <t>Plastron lateral haut</t>
  </si>
  <si>
    <t>Plastron L1012 H300 pour 3 NSX250N</t>
  </si>
  <si>
    <t>Plastron L400 grillage</t>
  </si>
  <si>
    <t>Plastron L400 pour 1 INS160</t>
  </si>
  <si>
    <t>Plastron L1012 H200 pour 1 INS400 et 2 INS160</t>
  </si>
  <si>
    <t>LG CELLULE BATT+INV SOURCE 20kVA BR</t>
  </si>
  <si>
    <t>LG CELLULE BATT+INV SOURCE 20kVA ER</t>
  </si>
  <si>
    <t>LG ADAPTATION UPS 20kVA</t>
  </si>
  <si>
    <t>LG ADAPTATION UPS 80kVA</t>
  </si>
  <si>
    <t>LG GAINE L=300 80kVA</t>
  </si>
  <si>
    <t>BARRE PONTAGE COUPLAGE NS</t>
  </si>
  <si>
    <t>ARM COUPLAGE</t>
  </si>
  <si>
    <t>TOIT LAT. 1400 NS2000 TGAB TKA2500</t>
  </si>
  <si>
    <t>TOIT CENTRALE 1400 NS2000 TGAB TKA2500</t>
  </si>
  <si>
    <t>TOIT 1000 NS2000 LT TGAB TKA2500 NON DECOUPE</t>
  </si>
  <si>
    <t>ST</t>
  </si>
  <si>
    <t>Prestation Dépollution d’un onduleur PW 120kVA DEVIS 1101016</t>
  </si>
  <si>
    <t>GALAXY PW</t>
  </si>
  <si>
    <t>Plastron bas  L=1400</t>
  </si>
  <si>
    <t>Plastron intermédiaire  L=1400</t>
  </si>
  <si>
    <t>Plastron Haut  L=1400</t>
  </si>
  <si>
    <t>PLASTRON H=1/2hauteur plein - Birdy l=400</t>
  </si>
  <si>
    <t>PLASTRON h=300 plein - Birdy l=1012</t>
  </si>
  <si>
    <t>PLASTRON h=200+30 plein - Birdy l=1012</t>
  </si>
  <si>
    <t>TRAVERSE LATERALE SUPPORT JDB</t>
  </si>
  <si>
    <t>modification des blocs prises</t>
  </si>
  <si>
    <t>APC PDPM</t>
  </si>
  <si>
    <t>TRAVERSE SUPPORT ISO</t>
  </si>
  <si>
    <t>TRAVERSE SUPPORT JDB</t>
  </si>
  <si>
    <t>TRAVERSE L= 598</t>
  </si>
  <si>
    <t>BARRE CLIENT PHASE 3</t>
  </si>
  <si>
    <t>BARRE CLIENT PHASE 2</t>
  </si>
  <si>
    <t>BARRE CLIENT PHASE 1</t>
  </si>
  <si>
    <t>BARRE DE COUPLAGE PHASE 3</t>
  </si>
  <si>
    <t>BARRE DE COUPLAGE PHASE 2</t>
  </si>
  <si>
    <t>BARRE DE COUPLAGE PHASE 1</t>
  </si>
  <si>
    <t>SUPPORT INS 1700X48</t>
  </si>
  <si>
    <t>TOIT L=1400 PARTIE DROITE RACC. ARRIERE</t>
  </si>
  <si>
    <t>TOIT L=600 TGAB SIEMENS LX.04..-FA NON DECOUPE</t>
  </si>
  <si>
    <t>TOIT L=1200 TGAB SIEMENS LXA0441-AS1-T NON DECOUPE</t>
  </si>
  <si>
    <t>CX AVAL Q2 JONCTION L1/L3 240kVA</t>
  </si>
  <si>
    <t>CX AVAL Q2 JONCTION N/L2 240kVA</t>
  </si>
  <si>
    <t>CX AVAL Q2 JONCTION 240kVA GENERIC</t>
  </si>
  <si>
    <t>CX Q3 L3/N 240kW</t>
  </si>
  <si>
    <t>CX Q3 L2/L3 240kW</t>
  </si>
  <si>
    <t>CX Q3 L1/L2 240kW</t>
  </si>
  <si>
    <t>CX Q3 N/L3 240kW</t>
  </si>
  <si>
    <t>CX Q3 240kW GENERIC</t>
  </si>
  <si>
    <t>CX JDB RACC R2/UTIL 240kW</t>
  </si>
  <si>
    <t>PLATINE BYPASS 240kW NU</t>
  </si>
  <si>
    <t>PLATINE BYPASS 240kW</t>
  </si>
  <si>
    <t>RAIL FIXATION CABLES CLIENT 160kW</t>
  </si>
  <si>
    <t>CX PE COMMUNE</t>
  </si>
  <si>
    <t>CX JDB RACC R2 ASI L3</t>
  </si>
  <si>
    <t>CX JDB RACC R2 ASI L2</t>
  </si>
  <si>
    <t>CX JDB RACC R2 ASI L1</t>
  </si>
  <si>
    <t>CX JDB RACC R2 ASI GENERIC</t>
  </si>
  <si>
    <t>CX JDB RACC R2 ASI JONCTION N 160kW</t>
  </si>
  <si>
    <t>CX JDB RACC R2 ASI N</t>
  </si>
  <si>
    <t>CX JDB RACC ASI L2/L3</t>
  </si>
  <si>
    <t>CX JDB RACC ASI N/L1</t>
  </si>
  <si>
    <t>CX JDB RACC ASI GENERIC</t>
  </si>
  <si>
    <t>CX JDB RACC R2/UTIL 160kW</t>
  </si>
  <si>
    <t>CX AMONT Q2 L3 160kW</t>
  </si>
  <si>
    <t>CX AMONT Q2 L2 160kW</t>
  </si>
  <si>
    <t>CX AMONT Q2 L1 160kW</t>
  </si>
  <si>
    <t>CX AMONT Q2 N 160kW</t>
  </si>
  <si>
    <t>CX AMONT Q2 160kW GENERIC</t>
  </si>
  <si>
    <t>CX AVAL Q2 JONCTION L3 160kW</t>
  </si>
  <si>
    <t>CX AVAL Q2 JONCTION L2 160kW</t>
  </si>
  <si>
    <t>CX AVAL Q2 JONCTION L1 160kW</t>
  </si>
  <si>
    <t>CX AVAL Q2 JONCTION N 160kW</t>
  </si>
  <si>
    <t>CX AVAL Q2 JONCTION 160kW GENERIC</t>
  </si>
  <si>
    <t>CX AVAL Q2 JONCTION 160kW COMMUNE</t>
  </si>
  <si>
    <t>CX Q3 L3/N 160kW</t>
  </si>
  <si>
    <t>CX Q3 L2/L3 160kW</t>
  </si>
  <si>
    <t>CX Q3 L1/L2 160kW</t>
  </si>
  <si>
    <t>CX Q3 N/L3 160kW</t>
  </si>
  <si>
    <t>CX Q3 160kW GENERIC</t>
  </si>
  <si>
    <t>CX AMONT Q1 L3 240kW</t>
  </si>
  <si>
    <t>CX AMONT Q1 L2 240kW</t>
  </si>
  <si>
    <t>CX AMONT Q1 L1 240kW</t>
  </si>
  <si>
    <t>CX AMONT Q1 L3 160kW</t>
  </si>
  <si>
    <t>CX AMONT Q1 L2 160kW</t>
  </si>
  <si>
    <t>CX AMONT Q1 L1 160kW</t>
  </si>
  <si>
    <t>CX AMONT Q1 GENERIC</t>
  </si>
  <si>
    <t>CX AMONT Q1 JONCTION L1 240kW</t>
  </si>
  <si>
    <t>CX AMONT Q1 JONCTION L1 160kW</t>
  </si>
  <si>
    <t>CX AMONT Q1 JONCTION L1 GENERIC</t>
  </si>
  <si>
    <t>CX AVAL Q1 160kW L3</t>
  </si>
  <si>
    <t>CX AVAL Q1 160kW L2</t>
  </si>
  <si>
    <t>CX AVAL Q1 160kW L1</t>
  </si>
  <si>
    <t>CX AVAL Q1 160kW GENERIC</t>
  </si>
  <si>
    <t>SEPARATEUR BYPASS 240kVA NU</t>
  </si>
  <si>
    <t>SEPARATEUR BYPASS 240kVA</t>
  </si>
  <si>
    <t>SEPARATEUR BYPASS 160kW NU</t>
  </si>
  <si>
    <t>SEPARATEUR BYPASS 160kW</t>
  </si>
  <si>
    <t>SEPARATEUR BYPASS GENERIC</t>
  </si>
  <si>
    <t>SUPPORT BYPASS SUPERIEUR2 NU</t>
  </si>
  <si>
    <t>SUPPORT BYPASS SUPERIEUR2</t>
  </si>
  <si>
    <t>SUPPORT BYPASS SUPERIEUR NU</t>
  </si>
  <si>
    <t>SUPPORT BYPASS SUPERIEUR</t>
  </si>
  <si>
    <t>SUPPORT BYPASS LATERAL2</t>
  </si>
  <si>
    <t>SUPPORT BYPASS LATERAL NU</t>
  </si>
  <si>
    <t>SUPPORT BYPASS LATERAL</t>
  </si>
  <si>
    <t>PLATINE BYPASS 160kW NU</t>
  </si>
  <si>
    <t>COFFRET BYPASS 160kW</t>
  </si>
  <si>
    <t>PLATINE BYPASS 160kW</t>
  </si>
  <si>
    <t>LG COFFRET BYPASS LOGSTRUP 240kW 1FU+2INS</t>
  </si>
  <si>
    <t>COFFRET BYPASS 240kW</t>
  </si>
  <si>
    <t>LG COFFRET BYPASS LOGSTRUP 160kW</t>
  </si>
  <si>
    <t>RAIL BORNIER OF</t>
  </si>
  <si>
    <t>PLATINE + INSERT COFFRET BYPASS 400A 800x1000</t>
  </si>
  <si>
    <t>PLASTRON IP30 COFFRET BYPASS 400A</t>
  </si>
  <si>
    <t>LG SUPPORT IP REGLABLE H=110-165</t>
  </si>
  <si>
    <t>SUPPORT 2 IP30 REGLABLE H=110</t>
  </si>
  <si>
    <t>SUPPORT 1 IP30 REGLABLE H=92</t>
  </si>
  <si>
    <t>RAIL SUPPORT CABLES</t>
  </si>
  <si>
    <t>CU BARRE PE</t>
  </si>
  <si>
    <t>CU RONDELLE 5mm</t>
  </si>
  <si>
    <t>CU AVAL RACC INS400 Q5N N/L1/L2/L3</t>
  </si>
  <si>
    <t>CU RACC UTIL INS400 L3</t>
  </si>
  <si>
    <t>CU RACC UTIL INS400 L2</t>
  </si>
  <si>
    <t>CU RACC UTIL INS400 L1</t>
  </si>
  <si>
    <t>CU RACC UTIL INS400 N</t>
  </si>
  <si>
    <t>CU RACC R2 INS400 L3</t>
  </si>
  <si>
    <t>CU RACC R2 INS400 L2</t>
  </si>
  <si>
    <t>CU RACC R2 INS400 L1</t>
  </si>
  <si>
    <t>CU RACC R2 INS400 N</t>
  </si>
  <si>
    <t>CU AMONT INS400 Q3BP L3</t>
  </si>
  <si>
    <t>CU AMONT INS400 Q3BP L2</t>
  </si>
  <si>
    <t>CU AMONT INS400 Q3BP L1</t>
  </si>
  <si>
    <t>CU AMONT INS400 Q3BP N</t>
  </si>
  <si>
    <t>CU LIAISON INS400 Q3BP/Q5N N</t>
  </si>
  <si>
    <t>PLATINE INS400 + INSERT COFFRET BYPASS 400A 800x1000</t>
  </si>
  <si>
    <t>PLATINE INS400 COFFRET BYPASS 400A 800x1000</t>
  </si>
  <si>
    <t>PLATINE COFFRET BYPASS 400A 800x1000</t>
  </si>
  <si>
    <t>LG COFFRET BYPASS 2xINS 400A 800x1000x250</t>
  </si>
  <si>
    <t>ENTRETOISE PIED 140mm GALAXY</t>
  </si>
  <si>
    <t>LG CELLULE INTER NS2000 G6K</t>
  </si>
  <si>
    <t>LG BY-PASS 360kVA INTER MOTORISE GALAXY 5000</t>
  </si>
  <si>
    <t>GALAXY 5000 L=712</t>
  </si>
  <si>
    <t>CANEVAS CDE NW32NA Q50 3000A POUR G7K NS2000 LIGHT</t>
  </si>
  <si>
    <t>NOM+SPEC</t>
  </si>
  <si>
    <t>LG disjoncteur batterie</t>
  </si>
  <si>
    <t>SILENTBLOC PLATE L=1030</t>
  </si>
  <si>
    <t>SILENTBLOC PLATE SPACER L=1030</t>
  </si>
  <si>
    <t>SILENTBLOC PLATE NAKED L=1030</t>
  </si>
  <si>
    <t>TOIT TGAB SIEMENS LX.04..-FA L=600</t>
  </si>
  <si>
    <t>TOIT TGAB SIEMENS LX.04..-FA L=1200</t>
  </si>
  <si>
    <t>Bandeau AV/AR L=600 H=200</t>
  </si>
  <si>
    <t>LG NAME PORTS NS 2000ARM CONTACTOR</t>
  </si>
  <si>
    <t>LG NAME PANEL TO THE CARDS</t>
  </si>
  <si>
    <t>LG NAME ELECTRONIC CARDS NS2000</t>
  </si>
  <si>
    <t>LG SSENS CS UN 400KVA GALAXY REV A3</t>
  </si>
  <si>
    <t>LG SSENS BYPASS 400CA AN 400KVA REV AC</t>
  </si>
  <si>
    <t>LG CEL CONTACTOR NS2000 GALAXY 6000</t>
  </si>
  <si>
    <t>LG CEL NS2000 GALAXY 6000</t>
  </si>
  <si>
    <t>Plastron L=1412 pour NW20DC sans decoupe</t>
  </si>
  <si>
    <t xml:space="preserve">G7K </t>
  </si>
  <si>
    <t xml:space="preserve">Plastron L=1412 pour NW20DC </t>
  </si>
  <si>
    <t>Armoire couplage batterie pour G7k 500kVA raccordement haut</t>
  </si>
  <si>
    <t>NS2000kVA 3000A TGAB R2 et UTIL</t>
  </si>
  <si>
    <t>KIT vague pour structure Birdy carte ICOZ G6K</t>
  </si>
  <si>
    <t>Support TI+cales</t>
  </si>
  <si>
    <t>Barre verticale INS630</t>
  </si>
  <si>
    <t>Lot de limande ARMOIRE synchro</t>
  </si>
  <si>
    <t>Cof synchro</t>
  </si>
  <si>
    <t>Traverse latérale skid H=80</t>
  </si>
  <si>
    <t>Traverse AV/AR skid 710 H=80</t>
  </si>
  <si>
    <t>Equerre de levage skid H=80</t>
  </si>
  <si>
    <t>Cales support TFO</t>
  </si>
  <si>
    <t>G6000  400kVA</t>
  </si>
  <si>
    <t>Support silentblocs TFO</t>
  </si>
  <si>
    <t>Tole support Vision</t>
  </si>
  <si>
    <t>G5000/G7001</t>
  </si>
  <si>
    <t>Plastron 915x500 avec 2 découpes INS630</t>
  </si>
  <si>
    <t>Barre phase 3 ( raccordement barre 1600 ) INS630</t>
  </si>
  <si>
    <t>Barre phase 2 ( raccordement barre 1600 ) INS630</t>
  </si>
  <si>
    <t>Barre phase 1 ( raccordement barre 1600 ) INS630</t>
  </si>
  <si>
    <t>Lg coffret disj 400-500kVA avec CPI</t>
  </si>
  <si>
    <t>KIT TRANSFORMATION G5K 60kVA U/P</t>
  </si>
  <si>
    <t>KIT CUIVRE RIGHT CUBICLE SCS 2400KVA</t>
  </si>
  <si>
    <t>Demeure</t>
  </si>
  <si>
    <t>Barre de liaison (CDJ 600kVA)</t>
  </si>
  <si>
    <t>Plage de serrage (CDJ 600kVA)</t>
  </si>
  <si>
    <t>Barre L+/L- (CDJ 600kVA)</t>
  </si>
  <si>
    <t>Barre B+/B- (CDJ 600kVA)</t>
  </si>
  <si>
    <t>Liaison haute pont self (CDJ 600kVA)</t>
  </si>
  <si>
    <t>Liaison basse pont self (CDJ 600kVA)</t>
  </si>
  <si>
    <t>Raccordement pont self  (CDJ 600kVA)</t>
  </si>
  <si>
    <t>NS 5000A TGAB R2 et UTIL</t>
  </si>
  <si>
    <t>G9000</t>
  </si>
  <si>
    <t>Dossier de montage gaine 20kVA STX</t>
  </si>
  <si>
    <t>Platine support silentblocs ASI 400kVA</t>
  </si>
  <si>
    <t>Barre phase 3 ( raccordement client )</t>
  </si>
  <si>
    <t>Barre phase 2 ( raccordement client )</t>
  </si>
  <si>
    <t>Barre phase 1 ( raccordement client )</t>
  </si>
  <si>
    <t>Barre phase 3 ( raccordement barre 1600 ) ABB800</t>
  </si>
  <si>
    <t>Barre phase 2 ( raccordement barre 1600 ) ABB800</t>
  </si>
  <si>
    <t>Barre phase 1 ( raccordement barre 1600 ) ABB800</t>
  </si>
  <si>
    <t>Barre 1600 x 100 x 5</t>
  </si>
  <si>
    <t>Cale 100 x 50 x 5</t>
  </si>
  <si>
    <t>Cale 100 x 100 x 5</t>
  </si>
  <si>
    <t>Barre raccordement NS ( 250 x 100 x 10 )</t>
  </si>
  <si>
    <t>Armoire couplage aval 6 inter INS 630</t>
  </si>
  <si>
    <t>Armoire couplage aval 3 inter ABB 800A</t>
  </si>
  <si>
    <t>Plaque support voyant G3500 SNCF</t>
  </si>
  <si>
    <t>Ecran isolant bas disjoncteur TERASAKI</t>
  </si>
  <si>
    <t>Ecran isolant haut disjoncteur TERASAKI</t>
  </si>
  <si>
    <t>Connexion B self</t>
  </si>
  <si>
    <t>Connexion A self</t>
  </si>
  <si>
    <t>Liaison basse pont self</t>
  </si>
  <si>
    <t>Liaison haute pont self</t>
  </si>
  <si>
    <t>Plaque isolante disjoncteur</t>
  </si>
  <si>
    <t xml:space="preserve">Raccordement pont self </t>
  </si>
  <si>
    <t xml:space="preserve">G6000 </t>
  </si>
  <si>
    <t>LG SNCF EXRT 3:1 8/11kVA - SANS DISTRIB. - CONTRAT CADRE</t>
  </si>
  <si>
    <t>Traverse  1700 x 250</t>
  </si>
  <si>
    <t>Traverse  1700 x 48</t>
  </si>
  <si>
    <t>Traverse 600 omega</t>
  </si>
  <si>
    <t>Traverse 600 U</t>
  </si>
  <si>
    <t>Plastron 915x300 avec découpe inter ABB</t>
  </si>
  <si>
    <t>LG ADAPTATION MARINE DNV AUX</t>
  </si>
  <si>
    <t>Platine support silentblocs ASI+GAINE</t>
  </si>
  <si>
    <t>LG PLATINE+SILENTBLOCS 40/60kVA</t>
  </si>
  <si>
    <t>LG ADAPTATION MARINE DNV ASI</t>
  </si>
  <si>
    <t>CDC SKID GALAXY 6000 400kVA MARINE</t>
  </si>
  <si>
    <t>CDC SKID TFO 400kVA MARINE</t>
  </si>
  <si>
    <t>LG COFFRET DISJ G6k 600kVA (terasaki seul)</t>
  </si>
  <si>
    <t>LG COFFRET DISJ G6k 400-500kVA (terasaki avec self)</t>
  </si>
  <si>
    <t>LG NS2400kVA G9K 4000A COMPLET AVEC 2 INTERS/TNC/VISION/TGAB R2/AFFAIRE France Telecom</t>
  </si>
  <si>
    <t xml:space="preserve">G9K </t>
  </si>
  <si>
    <t>plage eclissage PH3 externe</t>
  </si>
  <si>
    <t>G7K NS2000</t>
  </si>
  <si>
    <t>plage eclissage PH3 interne</t>
  </si>
  <si>
    <t>plage eclissage PH2 externe</t>
  </si>
  <si>
    <t>plage eclissage PH2 interne</t>
  </si>
  <si>
    <t>plage eclissage PH1 interne</t>
  </si>
  <si>
    <t>plage eclissage PH1 externe</t>
  </si>
  <si>
    <t>barre neutre interne</t>
  </si>
  <si>
    <t>barre neutre externe</t>
  </si>
  <si>
    <t>plage eclissage neutre interne</t>
  </si>
  <si>
    <t>plage eclissage neutre externe</t>
  </si>
  <si>
    <t>Panneau arriere G5K (larg 400) - Pour Peinture Spécial</t>
  </si>
  <si>
    <t>Panneau arriere G5K (larg 1000) - Pour Peinture Spécial</t>
  </si>
  <si>
    <t>2xNS2400kVA G9K Complet avec 2 inters + écran vision avec 1 NS avec éclissage à droite Util et 1 NS avec éclissage à gauche Util + TGAB R2</t>
  </si>
  <si>
    <t>G9K</t>
  </si>
  <si>
    <t>Support self</t>
  </si>
  <si>
    <t>Ecran de protection bas</t>
  </si>
  <si>
    <t>Ecran de protection haut</t>
  </si>
  <si>
    <t>Raccordement cote ASI (+)</t>
  </si>
  <si>
    <t>Pièce de jonction self / barre (+)</t>
  </si>
  <si>
    <t>LG coffret dj batterie G6000 3xNS630 400kVA</t>
  </si>
  <si>
    <t>Pontage cote ASI (+)</t>
  </si>
  <si>
    <t>PLATINE SUPPORT 3 DISJONCTEURS</t>
  </si>
  <si>
    <t>ISOLATION ACOUSTIQUE ARRIERE G5K 712</t>
  </si>
  <si>
    <t>Test Oracle</t>
  </si>
  <si>
    <t>TOLE BIRDY L=1012 2 INS 630</t>
  </si>
  <si>
    <t>TOLE SEPARATION</t>
  </si>
  <si>
    <t>BARRE NEUTRE RACCORDEMENT ECLISSAGE UTIL ASI</t>
  </si>
  <si>
    <t>BARRE RACCORDEMENT ECLISSAGE UTIL ASI</t>
  </si>
  <si>
    <t>BARRE RACCORDEMENT RESEAU 2 TGB LONGUE</t>
  </si>
  <si>
    <t>BARRE RACCORDEMENT RESEAU 2 TGB COURTE</t>
  </si>
  <si>
    <t>CALE DE SERRAGE 100X100X10</t>
  </si>
  <si>
    <t>BARRE ECLISSAGE CELLULE TGBT CLIENT</t>
  </si>
  <si>
    <t>ECRAN DE PROTECTION 3 DJ</t>
  </si>
  <si>
    <t>DOSSIER DE MONTAGE KIT ADAPTATION 440V POUR ASI 80kVA</t>
  </si>
  <si>
    <t>ROGEAT</t>
  </si>
  <si>
    <t>Kit de raccordement cuivre pour NS3150A                                                           (2 kits idem sauf prix) NON UTILE</t>
  </si>
  <si>
    <t>Montant 200mm</t>
  </si>
  <si>
    <t>CAISSON SUP BIRDY</t>
  </si>
  <si>
    <t>TOLE SUPPORT COMM STS</t>
  </si>
  <si>
    <t>STS G7000</t>
  </si>
  <si>
    <t xml:space="preserve">DOSSIER DE REPRISE CEM - STS1000/1200A </t>
  </si>
  <si>
    <t>STS800-1200A - Gaine DROITE - 4P Raccordement HAUT</t>
  </si>
  <si>
    <t>STS800-1200A - Gaine DROITE - 4P Raccordement BAS</t>
  </si>
  <si>
    <t>STS800-1200A - Gaine DROITE - 3P Raccordement HAUT</t>
  </si>
  <si>
    <t>STS800-1200A - Gaine DROITE - 3P Raccordement BAS</t>
  </si>
  <si>
    <t>STS800-1200A - Gaine GAUCHE - 4P Raccordement HAUT</t>
  </si>
  <si>
    <t>STS800-1200A - Gaine GAUCHE - 4P Raccordement BAS</t>
  </si>
  <si>
    <t>STS800-1200A - Gaine GAUCHE - 3P Raccordement HAUT</t>
  </si>
  <si>
    <t>STS800-1200A - Gaine GAUCHE - 3P Raccordement BAS</t>
  </si>
  <si>
    <t>STS800-1200A - Centrale - 4P Raccordement HAUT</t>
  </si>
  <si>
    <t>STS800-1200A - Centrale - 4P Raccordement BAS</t>
  </si>
  <si>
    <t>STS800-1200A - Centrale - 3P Raccordement HAUT</t>
  </si>
  <si>
    <t>STS800-1200A - Centrale - 3P Raccordement BAS</t>
  </si>
  <si>
    <t>Caissons armoires birdy toutes largeurs</t>
  </si>
  <si>
    <t>LG armoire PDPM277H</t>
  </si>
  <si>
    <t>Capot arriere G5k Antibruit</t>
  </si>
  <si>
    <t>Plaque de mousse G5k Antibruit</t>
  </si>
  <si>
    <t>Montant vertical G5k Antibruit</t>
  </si>
  <si>
    <t>LG coffret dj batterie G3500 type SNCF</t>
  </si>
  <si>
    <t>BARRE de raccordement KIT DJ BAT G3500</t>
  </si>
  <si>
    <t>ECRAN DE PROTECTION</t>
  </si>
  <si>
    <t>SUPPORT ECRAN PROTECTION</t>
  </si>
  <si>
    <t>PLAGE SUPERIEURE DISJONCTEUR</t>
  </si>
  <si>
    <t>SUPPORT FILS FIN MODULES DROE</t>
  </si>
  <si>
    <t>SUPPORT NAPPES CARTES MERE VERS DROE</t>
  </si>
  <si>
    <t>TRAVERSE SUPPORT BAS Q3</t>
  </si>
  <si>
    <t>SPT JDB UTIL HAUT L1000 2.2</t>
  </si>
  <si>
    <t>BARRE LIAISON EQUERRE CS S2</t>
  </si>
  <si>
    <t>RESEAU VERTICAL RACC HAUT S1/S2 L1+L3</t>
  </si>
  <si>
    <t>RESEAU VERTICAL RACC HAUT S1/S2 N+L2</t>
  </si>
  <si>
    <t>BARRE L3 LIAISON QBP - Q3 - RACC HAUT</t>
  </si>
  <si>
    <t>BARRE L2 LIAISON QBP - Q3 - RACC HAUT</t>
  </si>
  <si>
    <t>BARRE L1 LIAISON QBP - Q3 - RACC HAUT</t>
  </si>
  <si>
    <t>BARRE N LIAISON QBP - Q3 - RACC HAUT</t>
  </si>
  <si>
    <t>Plage de pontage pour raccord ASI 2 INS 630</t>
  </si>
  <si>
    <t>COFFRET DISJ BATTERIES 3 NS630N</t>
  </si>
  <si>
    <t>COFFRET DISJ BATTERIES 2 NS630N</t>
  </si>
  <si>
    <t>PLATINE SUPPORT 2 DISJONCTEURS</t>
  </si>
  <si>
    <t>COFFRET DJ TERASAKI - Barre n°5b</t>
  </si>
  <si>
    <t>COFFRET DISJ</t>
  </si>
  <si>
    <t>COFFRET DJ TERASAKI - Barre n°5a</t>
  </si>
  <si>
    <t>COFFRET DJ TERASAKI - Barre n°4</t>
  </si>
  <si>
    <t>COFFRET DJ TERASAKI - Barre n°3b</t>
  </si>
  <si>
    <t>COFFRET DJ TERASAKI - Barre n°3a</t>
  </si>
  <si>
    <t>COFFRET DJ TERASAKI - Barre n°2</t>
  </si>
  <si>
    <t>COFFRET DJ TERASAKI - Barre n°1b</t>
  </si>
  <si>
    <t>COFFRET DJ TERASAKI - Barre n°1a</t>
  </si>
  <si>
    <t>COFFRET DJ TERASAKI</t>
  </si>
  <si>
    <t>Fixation support disjoncteur</t>
  </si>
  <si>
    <t>Equerre raccordement sup, bat cof 2 dj NS631</t>
  </si>
  <si>
    <t>Equerre raccordement inf, bat cof 2 dj NS630</t>
  </si>
  <si>
    <t xml:space="preserve">Kit cable de puissance Couplage Batterie 60 à 80kVA </t>
  </si>
  <si>
    <t>G5k</t>
  </si>
  <si>
    <t>Couplage Batterie 20 à 120kVA</t>
  </si>
  <si>
    <t>SPT JDB UTILISATION RACCORDEMENT HAUT L=400</t>
  </si>
  <si>
    <t>CDC reprise des prises armoire PDPM277H</t>
  </si>
  <si>
    <t>CDC reprise des armoires PDPM277H</t>
  </si>
  <si>
    <t>DRAPEAU L1 L3 UTIL HAUT</t>
  </si>
  <si>
    <t>DRAPEAU N L2 UTIL HAUT</t>
  </si>
  <si>
    <t>BARRE UTIL HAUT L1+L2</t>
  </si>
  <si>
    <t>BARRE UTIL HAUT N+L3</t>
  </si>
  <si>
    <t>BARRE LIAISON HORIZ. UTIL HAUT L3</t>
  </si>
  <si>
    <t>BARRE LIAISON HORIZ. UTIL HAUT N+L1+L2</t>
  </si>
  <si>
    <t>BARRE SOUPLE L3 UTIL HAUT</t>
  </si>
  <si>
    <t>BARRE SOUPLE L2 UTIL HAUT</t>
  </si>
  <si>
    <t>BARRE SOUPLE L1 UTIL HAUT</t>
  </si>
  <si>
    <t>BARRE SOUPLE N UTIL HAUT</t>
  </si>
  <si>
    <t>PLAQUE SERRAGE BARRE SOUPLE UTIL RACC HAUT</t>
  </si>
  <si>
    <t>PLAQUE DE FOND BY PASS 360KVA</t>
  </si>
  <si>
    <t>BY PASS 360KVA</t>
  </si>
  <si>
    <t>ASSEMBLAGE ARM G5K CACHE AV/AR + REHAUSSE 200</t>
  </si>
  <si>
    <t>SPT JDB UTILISATION RACCORDEMENT HAUT L=1000</t>
  </si>
  <si>
    <t>PASSE CABLE CELLULE 1000</t>
  </si>
  <si>
    <t>TOIT CELLULE 1000 PASSE CABLE</t>
  </si>
  <si>
    <t>TOIT GAINE 400 PASSE CABLE</t>
  </si>
  <si>
    <t>PANNEAUX REHAUSSE AV/AR G7K L=400</t>
  </si>
  <si>
    <t>Lg DJ C60 UPS G5K pour Alim couplage batterie</t>
  </si>
  <si>
    <t>Spt carte electronique by pass G3500</t>
  </si>
  <si>
    <t>Spt DJ C60 dans UPS G5K Alim Couplage Batt</t>
  </si>
  <si>
    <t>CAPOT INT INF</t>
  </si>
  <si>
    <t>CAPOT INT SUP</t>
  </si>
  <si>
    <t>Support boite à bouton Couplage Batt G5k 20 à 120kVA L=712</t>
  </si>
  <si>
    <t>Plastron H=300 découpe 1 x NS250 Tétra à cde élec + Boite à bouton - Coupl Batt G5K 60-80kVA - Birdy L=712</t>
  </si>
  <si>
    <t>Plastron H=300 découpe 2 x NS250 - Coupl Batt G5K 60-80kVA - Birdy L=712</t>
  </si>
  <si>
    <t>TORON SYNCHRO SYNI - COFFRET</t>
  </si>
  <si>
    <t>GALAXY, GALAXY PW, G7K</t>
  </si>
  <si>
    <t>Plastron H=700 Plein pour Birdy L=712</t>
  </si>
  <si>
    <t>NS 1200 STD (ST REYES)</t>
  </si>
  <si>
    <t>G6K</t>
  </si>
  <si>
    <t>Adaptation CATERPILLAR pour UPS</t>
  </si>
  <si>
    <t>Capot protection porte (profondeur 40)</t>
  </si>
  <si>
    <t>Notice</t>
  </si>
  <si>
    <t>Dossier de montage armoire back-up 80kVA</t>
  </si>
  <si>
    <t>Birdy l=1012 - plastron h=300 Decoupe</t>
  </si>
  <si>
    <t>Birdy l=1012-Plastron h=100 Voyants</t>
  </si>
  <si>
    <t>Capot protection porte (profondeur 80)</t>
  </si>
  <si>
    <t>toit caisson supérieur 1400 avec tete de gaine à barres</t>
  </si>
  <si>
    <t>G7k</t>
  </si>
  <si>
    <t>Montant Support Plastrons Galaxy PW et Galaxy 6000/9000 P=150</t>
  </si>
  <si>
    <t>GPW G6K G9K</t>
  </si>
  <si>
    <t>PANNEAUX REHAUSSE AV/AR G7K L=1000</t>
  </si>
  <si>
    <t>plaque transparente visu fusion fusible</t>
  </si>
  <si>
    <t>plage cuivre</t>
  </si>
  <si>
    <t>NS2400 G6K 440V SAMSUNG</t>
  </si>
  <si>
    <t>Dossier de montage fixation 3 Pts porte G5k marine 1H30min</t>
  </si>
  <si>
    <t>Dossier montage durcissement marine G5k 80/120k (BV 1H30)</t>
  </si>
  <si>
    <t>Dossier montage durcissement marine G5k 40/60k (BV 1H30)</t>
  </si>
  <si>
    <t>Plastron 3 NW20DC 3P</t>
  </si>
  <si>
    <t>armoire couplage G7K</t>
  </si>
  <si>
    <t>Notice de test boitier de décharge profonde</t>
  </si>
  <si>
    <t>Nogaretto</t>
  </si>
  <si>
    <t>Notice de test SNCF Comet EXRT</t>
  </si>
  <si>
    <t>Barre neutre pour BP 600kVA</t>
  </si>
  <si>
    <t>CDC skid ARM SAREL 700x2000+800x2000 H=75</t>
  </si>
  <si>
    <t>SUPPORT RAIL DIN REGLABLE LONGUEUR DOUBLE</t>
  </si>
  <si>
    <t>Contrôle Ventilation RCI G6000</t>
  </si>
  <si>
    <t>Notice de teste Couplage Batt 3ASI automate TWIDO</t>
  </si>
  <si>
    <t>XT</t>
  </si>
  <si>
    <t xml:space="preserve">Manuel d’utilisation Couplage Batt 3ASI  </t>
  </si>
  <si>
    <t>Dossier de montage Couplage Batterie 3ASI dans armoire l=710</t>
  </si>
  <si>
    <t>Contrôle Ventilation RCI G9000</t>
  </si>
  <si>
    <t>COFFRET DISJ BATTERIES</t>
  </si>
  <si>
    <t>G7k G9k</t>
  </si>
  <si>
    <t>LG ARM COUPLAGE BATT 3ASI GAL 5000 20kVA</t>
  </si>
  <si>
    <t>G5k 20kVA</t>
  </si>
  <si>
    <t>Plastron h=300 plein pour Birdy l=712-Decoupe 2x NS100/MT100</t>
  </si>
  <si>
    <t>Plastron h=200 plein pour Birdy l=712 - Decoupe 3x NS100</t>
  </si>
  <si>
    <t>RESERVE POUR ARMOIRE G5K TT</t>
  </si>
  <si>
    <t>Coffret DJ bat Galaxy PW Cold start</t>
  </si>
  <si>
    <t>Plastron bas avec aeration armoire G5K 1015 type SNCF</t>
  </si>
  <si>
    <t>Armoire bypass TFO distrib type SNCF</t>
  </si>
  <si>
    <t>D montage</t>
  </si>
  <si>
    <t>Armoire PDPM</t>
  </si>
  <si>
    <t>Jeu de montants lateraux</t>
  </si>
  <si>
    <t>Limande courants d'échange L=15m</t>
  </si>
  <si>
    <t xml:space="preserve">Limande BUS CAN Externe L=15m </t>
  </si>
  <si>
    <t>Armoire couplage batterie pour G7k 500kVA</t>
  </si>
  <si>
    <t>Limande courants d'échange L=80m</t>
  </si>
  <si>
    <t xml:space="preserve">Limande BUS CAN Externe L=80m </t>
  </si>
  <si>
    <t>Plastron 2 NS630H + NSX630N telecommande</t>
  </si>
  <si>
    <t>LG CouplaGE BATT G7000 200-250kVA toute autonomie</t>
  </si>
  <si>
    <t>PLASTRON H300 L712 pour 2 INS400 3P</t>
  </si>
  <si>
    <t>Birdy l=1412 - plastron h=100 plein</t>
  </si>
  <si>
    <t xml:space="preserve">Lg skid G7000 AUX 1412 </t>
  </si>
  <si>
    <t>Traverse AV/AR Lg =1010 skid G5k</t>
  </si>
  <si>
    <t>Lg skid G5000 AUX 1012 nouvelle version BV</t>
  </si>
  <si>
    <t>Birdy l=1412 - plastron h=300 plein</t>
  </si>
  <si>
    <t>Lepeltier</t>
  </si>
  <si>
    <t>Birdy l=1412 - plastron h=200 plein</t>
  </si>
  <si>
    <t>Birdy l=1412 - plastron h=200 pour C60</t>
  </si>
  <si>
    <t>PLASTRON H300 L712 pour 2 NSX100 à NSX250</t>
  </si>
  <si>
    <t>PLASTRON H300 L712 pour 3 NSX100 à NSX250</t>
  </si>
  <si>
    <t>PLASTRON H300 L712 pour 3 INS250</t>
  </si>
  <si>
    <t>KIT DJ BATTERIE GALAXY 3500</t>
  </si>
  <si>
    <t>GALAXY 3500</t>
  </si>
  <si>
    <t>NS 2500kVA LIGHT 4000A</t>
  </si>
  <si>
    <t>PLAQUE FIXA PROFIL VISSANT COUPE</t>
  </si>
  <si>
    <t>PROFIL 800 MODIFIE VISSANT COUPE 2/2</t>
  </si>
  <si>
    <t>PROFIL 800 MODIFIE VISSANT COUPE 1/2</t>
  </si>
  <si>
    <t>PIECE D'ANGLE T COUPE  2/2</t>
  </si>
  <si>
    <t>PIECE D'ANGLE T COUPE  1/2</t>
  </si>
  <si>
    <t>PIECE D'ANGLE V COUPE  2/2</t>
  </si>
  <si>
    <t>PIECE D'ANGLE V COUPE  1/2</t>
  </si>
  <si>
    <t>SEPARATEUR MAKROLON 2/2   NS2500L</t>
  </si>
  <si>
    <t>SEPARATEUR MAKROLON 1/2   NS2500L</t>
  </si>
  <si>
    <t>CAPOT HAUT DE PROTECTION</t>
  </si>
  <si>
    <t>EQUERE STRUCTURE MODIFIE</t>
  </si>
  <si>
    <t>PROFIL VISSANT COUPE LONG</t>
  </si>
  <si>
    <t>BARRE VERTICALE RACC UTIL L3</t>
  </si>
  <si>
    <t>BARRE VERTICALE RACC UTIL L2</t>
  </si>
  <si>
    <t>BARRE VERTICALE RACC UTIL L1</t>
  </si>
  <si>
    <t>BARRE HORIZONTAL RACC U 3/3</t>
  </si>
  <si>
    <t>BARRE HORIZONTAL RACC U 2/3</t>
  </si>
  <si>
    <t>BARRE HORIZONTAL RACC U 1/3</t>
  </si>
  <si>
    <t>U DE RACC UTIL L3-3/3</t>
  </si>
  <si>
    <t>U DE RACC UTIL L3-2/3</t>
  </si>
  <si>
    <t>U DE RACC UTIL L3-1/3</t>
  </si>
  <si>
    <t>U DE RACC UTIL L2-3/3</t>
  </si>
  <si>
    <t>U DE RACC UTIL L2-2/3</t>
  </si>
  <si>
    <t>U DE RACC UTIL L2-1/3</t>
  </si>
  <si>
    <t>U DE RACC UTIL L1-3/3</t>
  </si>
  <si>
    <t>U DE RACC UTIL L1-2/3</t>
  </si>
  <si>
    <t>U DE RACC UTIL L1-1/3</t>
  </si>
  <si>
    <t>PEN PONTAGE GAB  RACC HAUT 3/3</t>
  </si>
  <si>
    <t>PEN PONTAGE GAB RACC HAUT 2/3</t>
  </si>
  <si>
    <t>PEN VERTICAL RACC HAUT  1/3</t>
  </si>
  <si>
    <t>CX UTIL GAB L3-3/3</t>
  </si>
  <si>
    <t xml:space="preserve">CX UTIL GAB L3-2/3 </t>
  </si>
  <si>
    <t>CX UTIL GAB L3-1/3</t>
  </si>
  <si>
    <t>CX UTIL GAB L2-3/3</t>
  </si>
  <si>
    <t>CX UTIL GAB L2-2/3</t>
  </si>
  <si>
    <t>CX UTIL GAB L2-1/3</t>
  </si>
  <si>
    <t>CX UTIL GAB L1-3/3</t>
  </si>
  <si>
    <t>CX UTIL GAB L1-2/3</t>
  </si>
  <si>
    <t>CX UTIL GAB L1-1/3</t>
  </si>
  <si>
    <t>CX R2 GAB L3 MW</t>
  </si>
  <si>
    <t>CX R2 GAB L3-3/3</t>
  </si>
  <si>
    <t>CX R2 GAB L3-2/3</t>
  </si>
  <si>
    <t>CX R2 GAB L3-1/3</t>
  </si>
  <si>
    <t>CX R2 GAB L2 CALE</t>
  </si>
  <si>
    <t>CX R2 GAB L2-3/3</t>
  </si>
  <si>
    <t>CX R2 GAB L2-2/3</t>
  </si>
  <si>
    <t>CX R2 GAB L2-1/3</t>
  </si>
  <si>
    <t>CX R2 GAB L1 MW</t>
  </si>
  <si>
    <t>CX R2 GAB L1 CALLE</t>
  </si>
  <si>
    <t>CX R2 GAB L1-3/3</t>
  </si>
  <si>
    <t>CX R2 GAB L1-2/3</t>
  </si>
  <si>
    <t>CX R2 GAB L1-1/3</t>
  </si>
  <si>
    <t>NOM EQUERRE REGLABLE SUPPORT RAIL DIN BIRDY</t>
  </si>
  <si>
    <t>G5000-G7000</t>
  </si>
  <si>
    <t>Réserve (plastron BIRDY)</t>
  </si>
  <si>
    <t>VERROUILLAGE POUR DOUBLE SW</t>
  </si>
  <si>
    <t>GALAXY</t>
  </si>
  <si>
    <t>TOIT VENTILE ARM G5000 1012 AVEC PASSAGE DE CABLE</t>
  </si>
  <si>
    <t>GALAXY5000</t>
  </si>
  <si>
    <t>SKID SPECIFIQUE</t>
  </si>
  <si>
    <t>Trappe passe cable</t>
  </si>
  <si>
    <t xml:space="preserve">TFO 130kVA </t>
  </si>
  <si>
    <t>LG STRUCTURE COMMUN L=1400 NS 2500 LIGHT</t>
  </si>
  <si>
    <t>NOM BARRE Cu 160x10 NS 2500 LIGHT</t>
  </si>
  <si>
    <t xml:space="preserve">NOM 3iem BARRE Cu 100x10  NS 2500 LIGHT </t>
  </si>
  <si>
    <t>NOM RACC HAUT NS 2500 LIGHT L=1400</t>
  </si>
  <si>
    <t>NOM MASTER NW40 NS 2500 LIGHT</t>
  </si>
  <si>
    <t>PLASTRON DROITE NS 2500L  H=1900 L=316</t>
  </si>
  <si>
    <t>CX UTIL EXT SUP 3ieme     100x10 NS2500L</t>
  </si>
  <si>
    <t>CX K2S EX M 3ieme 100x10  NS2500L</t>
  </si>
  <si>
    <t>CX K2S EXT 3ieme 100x10   NS2500L</t>
  </si>
  <si>
    <t>CX UTIL EXT 3ieme 100x10  NS2500L</t>
  </si>
  <si>
    <t>CX UTIL 160x10 NS2500L</t>
  </si>
  <si>
    <t>TOIT GAB NS 2500kVA LIGHT  Societe Generale</t>
  </si>
  <si>
    <t>PANNEAUX REHAUSSE AV/AR G7K L=1400</t>
  </si>
  <si>
    <t>PANNEAUX REHAUSSE LATERAL G7K L=800</t>
  </si>
  <si>
    <t>REHAUSSE 200 G7K L=1400</t>
  </si>
  <si>
    <t>LG COMMUNE S/E STD NS 2500 LIGHT (POUR OF)</t>
  </si>
  <si>
    <t>CX 2/2 SPT THYRISTOR CS NS 2500kVA LIGHT</t>
  </si>
  <si>
    <t xml:space="preserve">CX 1/2 SPT THYRISTOR CS NS 2500kVA LIGHT </t>
  </si>
  <si>
    <t>NOM PORTE G NS 2500kVA LIGHT</t>
  </si>
  <si>
    <t>NOM FINITION NS 2500kVA LIGHT</t>
  </si>
  <si>
    <t>NOM INTEGRATION NS 2500kVA LIGHT</t>
  </si>
  <si>
    <t xml:space="preserve">NS 2500kVA LIGHT 4000A </t>
  </si>
  <si>
    <t>Dossier photos PMM-PDU</t>
  </si>
  <si>
    <t xml:space="preserve">Projet Corinne ROGEAT : Couplage batterie 3 ASI </t>
  </si>
  <si>
    <t>Plastron de 300 G5 G7 L=1012 avec 1 NSX630</t>
  </si>
  <si>
    <t>Cache Makolon capas C14-C15 THM G600</t>
  </si>
  <si>
    <t>Nom Racc. Haut STS LIGHT</t>
  </si>
  <si>
    <t>Nom Racc. Bas STS LIGHT</t>
  </si>
  <si>
    <t>Nom Racc. Haut Gaines STS COMPLET</t>
  </si>
  <si>
    <t>Nom Racc. Bas Gaines STS COMPLET</t>
  </si>
  <si>
    <t>Nom Racc. Haut Centrale STS COMPLET</t>
  </si>
  <si>
    <t>Nom Racc. Bas Centrale STS COMPLET</t>
  </si>
  <si>
    <t>NOM/DOC</t>
  </si>
  <si>
    <t>Dossier de deplacement Module de Comm. sur Porte</t>
  </si>
  <si>
    <t>Nom Bypass 1xGaine STS1200A COMPLET</t>
  </si>
  <si>
    <t>Nom Bypass Centrale STS1200A COMPLET</t>
  </si>
  <si>
    <t>Nom Bypass 1xGaine STS1000A COMPLET</t>
  </si>
  <si>
    <t>Nom Bypass Centrale STS1000A COMPLET</t>
  </si>
  <si>
    <t>Nom Bypass 1xGaine STS800A COMPLET</t>
  </si>
  <si>
    <t>Nom Bypass Centrale STS800A COMPLET</t>
  </si>
  <si>
    <t>Nom Option Neutre Coupé 1000A-1200A 415V</t>
  </si>
  <si>
    <t>Nom Option Neutre Coupé 1000A-1200A 400V</t>
  </si>
  <si>
    <t>Nom Option Neutre Coupé 1000A-1200A 380V</t>
  </si>
  <si>
    <t>Nom Option Neutre Coupé 800A 415V</t>
  </si>
  <si>
    <t>Nom Option Neutre Coupé 800A 400V</t>
  </si>
  <si>
    <t>Nom Option Neutre Coupé 800A 380V</t>
  </si>
  <si>
    <t>Nom Modules CS 1000A-1200A</t>
  </si>
  <si>
    <t>Nom Modules CS 800A</t>
  </si>
  <si>
    <t>Nom Doc. Commune Pièces à Reprendre</t>
  </si>
  <si>
    <t>Nom Doc. Commune Cuivres</t>
  </si>
  <si>
    <t>Nom Commune Filtre RC</t>
  </si>
  <si>
    <t>Nom Commune Pièces</t>
  </si>
  <si>
    <t>Nom Commune Chassis STS</t>
  </si>
  <si>
    <t>Nom Commune S/E Standard STS</t>
  </si>
  <si>
    <t>Nom Commune STS</t>
  </si>
  <si>
    <t>Nom Doc. STS1200A LIGHT</t>
  </si>
  <si>
    <t>Nom Doc. STS1200A COMPLET</t>
  </si>
  <si>
    <t>Nom Doc. STS1000A LIGHT</t>
  </si>
  <si>
    <t>Nom Doc. STS1000A COMPLET</t>
  </si>
  <si>
    <t>Nom Doc. STS800A LIGHT</t>
  </si>
  <si>
    <t>Nom Doc. STS800A COMPLET</t>
  </si>
  <si>
    <t>Nom STS LT G7K Peinture à Commission</t>
  </si>
  <si>
    <t>Nom STS G7K Peinture à Commission</t>
  </si>
  <si>
    <t>Pièces d'angle structure Birdy (sans les renforts à 45°)</t>
  </si>
  <si>
    <t>Support glissière</t>
  </si>
  <si>
    <t>Détail d'assemblage - Surtoit IP21 - ASI G6000-9000 &gt;= 600kVA</t>
  </si>
  <si>
    <t>G6000-G9000</t>
  </si>
  <si>
    <t>Kit deport TI pour NS G7K</t>
  </si>
  <si>
    <t>Entretoises IP21 (ASI G6K-G9k &gt;= 600kVA) Montage sur réhausse</t>
  </si>
  <si>
    <t>Jonction de surtoit IP21 (Gaine400 ASI G6K-G9k &gt;= 600kVA)</t>
  </si>
  <si>
    <t>Kit câbles capas rectiphase THM G600</t>
  </si>
  <si>
    <t>Kit câbles capas rectiphase THM G400</t>
  </si>
  <si>
    <t>Kit câbles capas rectiphase THM G300</t>
  </si>
  <si>
    <t>Kit câbles capas rectiphase THM PW200/THM G200</t>
  </si>
  <si>
    <t>THM PW200/THM G200</t>
  </si>
  <si>
    <t>Entretoise fermeture porte</t>
  </si>
  <si>
    <t>Equerre latérale (vibration)</t>
  </si>
  <si>
    <t>Lg skid G5000 ASI+AUX 712 nouvelle version BV</t>
  </si>
  <si>
    <t>Support document cellule de 400</t>
  </si>
  <si>
    <t>gaine g5000</t>
  </si>
  <si>
    <t>Support document</t>
  </si>
  <si>
    <t>Dossier de montage remplacement capas rectiphase THM G400 sur site</t>
  </si>
  <si>
    <t xml:space="preserve">THM G400 </t>
  </si>
  <si>
    <t>Dossier de montage remplacement capas rectiphase THM G300 sur site</t>
  </si>
  <si>
    <t xml:space="preserve">THM G300  </t>
  </si>
  <si>
    <t>Dossier de montage remplacement capas rectiphase THM G200 sur site</t>
  </si>
  <si>
    <t xml:space="preserve">THM G200  </t>
  </si>
  <si>
    <t>Support CAPA Horizontal BAS THM G400</t>
  </si>
  <si>
    <t>Support CAPA Horizontal MILIEU THM G400</t>
  </si>
  <si>
    <t>Support CAPA Horizontal HAUT THM G400</t>
  </si>
  <si>
    <t>Support CAPA Horizontal BAS THM G300/THM G200</t>
  </si>
  <si>
    <t>THM G300 et THM G200</t>
  </si>
  <si>
    <t>Support CAPA Horizontal HAUT THM G300/THM G200</t>
  </si>
  <si>
    <t>CARTE CVTZ modif pour ventilo Semikron</t>
  </si>
  <si>
    <t>Support CAPA Horizontal BAS THM PW200</t>
  </si>
  <si>
    <t>THM PW200</t>
  </si>
  <si>
    <t>Support CAPA Horizontal HAUT THM PW200</t>
  </si>
  <si>
    <t xml:space="preserve">PMM 120 DT40 32A C + Vigi 30mA </t>
  </si>
  <si>
    <t>Dossier de montage remplacement capas rectiphase THM PW200 sur site</t>
  </si>
  <si>
    <t>TMM PW160/200</t>
  </si>
  <si>
    <t>Dossier de montage remplacement capas rectiphase THM G600 sur site</t>
  </si>
  <si>
    <t>Armoire couplage pour 3 G7k 300kVA en armoire prisma</t>
  </si>
  <si>
    <t>OPTION PROFIBUS PW 1000</t>
  </si>
  <si>
    <t>PW 1000</t>
  </si>
  <si>
    <t>FOLTZ</t>
  </si>
  <si>
    <t>NS 2000kVA a Contacteur Statique</t>
  </si>
  <si>
    <t>Lg Arm. Batt. Renfort 1200 5 ETAGERES G6K</t>
  </si>
  <si>
    <t>CALE DE SERRAGE BARRE SOUPLE CS/LEM</t>
  </si>
  <si>
    <t>TRAVERSE SPT BARRES CS</t>
  </si>
  <si>
    <t>RAIL OMEGA</t>
  </si>
  <si>
    <t>RAIL APPARAILLAGE</t>
  </si>
  <si>
    <t>EQUERRE SUPPORT RACK MODULE DROE</t>
  </si>
  <si>
    <t>SUPPORT INS BYPASS</t>
  </si>
  <si>
    <t>LIAISON VERTICALE Q1 BP UTILIS - Q3</t>
  </si>
  <si>
    <t>BARRE LIAISON INF Q2 BP PH2 UTILIS - Q3</t>
  </si>
  <si>
    <t>BARRE LIAISON HORIZ Q2 BP PH2 UTILIS - Q3</t>
  </si>
  <si>
    <t>BARRE LIAISON SUP Q2 BP PH2 UTILIS - Q3</t>
  </si>
  <si>
    <t>EQUERRE Q2 BP PH3 UTILISATION - Q3</t>
  </si>
  <si>
    <t>BARRE VERTICALE Q2 BP PH3 UTILISATION-Q3</t>
  </si>
  <si>
    <t>CALE RESEAUX PH2</t>
  </si>
  <si>
    <t>RESEAU VERTICAL PH1 ET PH3</t>
  </si>
  <si>
    <t>BARRE Q1 BP PH3 UTILISATION - Q3</t>
  </si>
  <si>
    <t>BARRE Q1 BP PH2 UTILISATION - Q3</t>
  </si>
  <si>
    <t>BARRE Q1 BP PH1 UTILISATION - Q3</t>
  </si>
  <si>
    <t>BARRE Q1 BP N UTILISATION - Q3</t>
  </si>
  <si>
    <t>LIAISON VERTICALE Q BP UTILIS - Q3</t>
  </si>
  <si>
    <t>PLATINE ALIM CS PH1 - Q2</t>
  </si>
  <si>
    <t>PLATINE Q2 AMONT PH1-CS</t>
  </si>
  <si>
    <t>BARRE Q2 AMONT PH3-CS</t>
  </si>
  <si>
    <t>BARRE Q2 AMONT PH2-CS</t>
  </si>
  <si>
    <t>BARRE Q2 AMONT PH1-CS</t>
  </si>
  <si>
    <t>BARRE Q2 AMONT N-CS</t>
  </si>
  <si>
    <t>BARRE Q2 BP PH3 UTILISATION - Q3</t>
  </si>
  <si>
    <t>BARRE Q2 BP PH2 UTILISATION - Q3</t>
  </si>
  <si>
    <t>BARRE Q2 BP PH1 UTILISATION - Q3</t>
  </si>
  <si>
    <t>BARRE Q2 BP N UTILISATION - Q3</t>
  </si>
  <si>
    <t>BARRE Q1 AMONT PH3-CS</t>
  </si>
  <si>
    <t>BARRE Q1 AMONT PH2-CS</t>
  </si>
  <si>
    <t>BARRE Q1 AMONT PH1-CS</t>
  </si>
  <si>
    <t>BARRE Q1 AMONT N-CS</t>
  </si>
  <si>
    <t>COFFRET CS</t>
  </si>
  <si>
    <t>PLATINE SUPPORT FUSIBLES RC</t>
  </si>
  <si>
    <t>RENFORT GLISSIERE CS BAS D HAUT G</t>
  </si>
  <si>
    <t>RENFORT GLISSIERE CS BAS G HAUT D</t>
  </si>
  <si>
    <t>PLAQUE SUPPORT CS_recover</t>
  </si>
  <si>
    <t>PLATINE ALIM CS STS COMPLET</t>
  </si>
  <si>
    <t>PROFIL MODULE LATERAL DROIT</t>
  </si>
  <si>
    <t>PROFIL MODULE LATERAL GAUCHE</t>
  </si>
  <si>
    <t>RAIL SUPPORT DISJONCTEUR</t>
  </si>
  <si>
    <t>PLATINE SUPPORT CARTE DRUE</t>
  </si>
  <si>
    <t>GLISSIERE CS HAUT DROITE</t>
  </si>
  <si>
    <t>GLISSIERE CS HAUT GAUCHE</t>
  </si>
  <si>
    <t>GLISSIERE CS BAS DROITE</t>
  </si>
  <si>
    <t>GLISSIERE CS BAS GAUCHE</t>
  </si>
  <si>
    <t>PLATINE CONNEXION CABLE</t>
  </si>
  <si>
    <t>BARRE JONCTION PH3-CS</t>
  </si>
  <si>
    <t>BARRE JONCTION PH2-CS</t>
  </si>
  <si>
    <t>BARRE LIAISON PH3-CS</t>
  </si>
  <si>
    <t>BARRE LIAISON PH2-CS</t>
  </si>
  <si>
    <t>BARRE LIAISON PH1-CS</t>
  </si>
  <si>
    <t>EQUERRE JONCTION PH1-CS</t>
  </si>
  <si>
    <t>SUPPORT JDB RACC HAUT</t>
  </si>
  <si>
    <t>PLATINE SUPPORT RC275</t>
  </si>
  <si>
    <t>BARRE SOUPLE CS UTILISATION BAS</t>
  </si>
  <si>
    <t>LIAISON BARRE SOUPLE NEUTRE VERS GAINE DROITE</t>
  </si>
  <si>
    <t>LIAISON BARRE SOUPLE NEUTRE VERS GAINE GAUCHE</t>
  </si>
  <si>
    <t>BARRE CONTACTEUR NEUTRE AMONT</t>
  </si>
  <si>
    <t>BARRE LIAISON EQUERRE CS</t>
  </si>
  <si>
    <t>BARRE SOUPLE CS STS 800</t>
  </si>
  <si>
    <t>RESEAU HORIZONTAL</t>
  </si>
  <si>
    <t>RESEAU VERTICAL</t>
  </si>
  <si>
    <t>DRAPEAU</t>
  </si>
  <si>
    <t>LIAISON Q-QBP</t>
  </si>
  <si>
    <t>PROFIL MODULE TRANSVERSAL</t>
  </si>
  <si>
    <t>BARRE PH 3 LIAISON QBP - Q3</t>
  </si>
  <si>
    <t>BARRE PH 2 LIAISON QBP - Q3</t>
  </si>
  <si>
    <t>BARRE PH 1 LIAISON QBP - Q3</t>
  </si>
  <si>
    <t>BARRE N LIAISON QBP - Q3</t>
  </si>
  <si>
    <t>BARRE LIAISON N TYRISTOR</t>
  </si>
  <si>
    <t>EQUERRE LIAISON N TYRISTOR</t>
  </si>
  <si>
    <t>BARRE Q3 AVAL n2</t>
  </si>
  <si>
    <t>BARRE Q3 AVAL n1</t>
  </si>
  <si>
    <t>BARRE Q3 AVAL ph3.2</t>
  </si>
  <si>
    <t>BARRE Q3 AVAL ph3.1</t>
  </si>
  <si>
    <t>BARRE Q3 AVAL ph2.2</t>
  </si>
  <si>
    <t>BARRE Q3 AVAL ph2.1</t>
  </si>
  <si>
    <t>BARRE Q3 AVAL ph1.2</t>
  </si>
  <si>
    <t>BARRE Q3 AVAL ph1.1</t>
  </si>
  <si>
    <t>TRAVERSE SPT AVAL</t>
  </si>
  <si>
    <t>PROFIL LATERAL BAS DROIT SPT INTER Q3</t>
  </si>
  <si>
    <t>PROFIL LATERAL HAUT DROIT SPT INTER Q3</t>
  </si>
  <si>
    <t>PROFIL LATERAL BAS GAUCHE SPT INTER Q3</t>
  </si>
  <si>
    <t>PROFIL LATERAL HAUT GAUCHE SPT INTER Q3</t>
  </si>
  <si>
    <t>TRAVERSE 930</t>
  </si>
  <si>
    <t>CS Q3 n°2</t>
  </si>
  <si>
    <t>CS Q3 n°1</t>
  </si>
  <si>
    <t>BARRE CONTACTEUR NEUTRE AMONT AVAL</t>
  </si>
  <si>
    <t>STS 1200A 4P Capot 5</t>
  </si>
  <si>
    <t>STS 1200A 4P Light Capot 4</t>
  </si>
  <si>
    <t>STS 1200A 4P Light Capot 3</t>
  </si>
  <si>
    <t>STS 1200A 4P Light Capot 2</t>
  </si>
  <si>
    <t>STS 1200A 4P Light Capot 1</t>
  </si>
  <si>
    <t>BARRE CONTACTEUR NEUTRE AVAL</t>
  </si>
  <si>
    <t>BARRE TYRISTOR</t>
  </si>
  <si>
    <t>ECRAN INFERIEUR</t>
  </si>
  <si>
    <t>ECRAN INTERMEDIAIRE</t>
  </si>
  <si>
    <t>ECRAN SUPERIEUR</t>
  </si>
  <si>
    <t>Assemblage Armoire G5K - Jonction de Toit</t>
  </si>
  <si>
    <t>NOM Assemblage Armoire G5K - Largeur=20mm</t>
  </si>
  <si>
    <t>Plaque Isolante Mylar 1m2 x0,19mm 1face Adhésive</t>
  </si>
  <si>
    <t>Plastron de jonction armoire Birdy l=1412mm</t>
  </si>
  <si>
    <t>Plastron de jonction armoire Birdy l=712mm</t>
  </si>
  <si>
    <t>Plastron de jonction armoire Birdy l=1012mm</t>
  </si>
  <si>
    <t>Plastron découpé N°2 L=915</t>
  </si>
  <si>
    <t>Plastron découpé N°1 L=915</t>
  </si>
  <si>
    <t>PLASTRON L=712 pour NS100 + INS100</t>
  </si>
  <si>
    <t>NOM STS 1000A-1200A 4P G7K - NEUTRE COUPE</t>
  </si>
  <si>
    <t>NOM STS 800A             4P G7K - NEUTRE COUPE</t>
  </si>
  <si>
    <t>NOM STS 1000A 3P G7K Gaine 400 Gauche</t>
  </si>
  <si>
    <t>NOM STS 1000A 3P G7K Gaine 400 Droite</t>
  </si>
  <si>
    <t>NOM STS 1000A 3P LT G7K 1012 - Pièces AFF</t>
  </si>
  <si>
    <t>NOM STS 1000-1200A 3P LT G7K 1012 - CS NEUTRE</t>
  </si>
  <si>
    <t>NOM STS 1000A 3P LT G7K 1012</t>
  </si>
  <si>
    <t>NOM STS 1000A 3P G7K 1012</t>
  </si>
  <si>
    <t xml:space="preserve">KIT BACK FEED PW1000 30-40kVA EN PARTIE HAUTE </t>
  </si>
  <si>
    <t>PW1000</t>
  </si>
  <si>
    <t>NOM STS 800A 4P LT G7K 1012 - CS NEUTRE</t>
  </si>
  <si>
    <t>CDC Groupe Froid</t>
  </si>
  <si>
    <t>CDC SW aval</t>
  </si>
  <si>
    <t>CDC THM+capas DC+pontage</t>
  </si>
  <si>
    <t>KIT TRANSFORMATION FAHC EN FAHC-D 200-300KVA</t>
  </si>
  <si>
    <t>Pontage par 3 barres souple R1-R2</t>
  </si>
  <si>
    <t>Plastron h=300 plein pour Birdy l=1012 - Decoupe 1x INS250 + 1x INV250 Monobloc</t>
  </si>
  <si>
    <t>Plastron pour armoire Birdy l=1412</t>
  </si>
  <si>
    <t>Plastron pour armoire Birdy l=1012</t>
  </si>
  <si>
    <t>Plastron h=300 plein pour Birdy l=1012 - Decoupe 1x INS250</t>
  </si>
  <si>
    <t>Plastron h=300 plein pour Birdy l=1012 - Decoupe 3x INS250</t>
  </si>
  <si>
    <t>Plastron pour armoire Birdy l=712</t>
  </si>
  <si>
    <t>Dossier de montage armoire batterie 20kVA</t>
  </si>
  <si>
    <t>Kit IP41 G5K</t>
  </si>
  <si>
    <t>Dossier de montage gaine de 400 30 et 100kVA</t>
  </si>
  <si>
    <t>Dossier de montage gaine de 400 30kVA</t>
  </si>
  <si>
    <t>structure Birdy - ensemble montants centraux</t>
  </si>
  <si>
    <t xml:space="preserve">IP40 sur Galaxy 5000 G5K 120kVA </t>
  </si>
  <si>
    <t>Plastron h=600 pour birdy 1012 decoupe C1251</t>
  </si>
  <si>
    <t>TOLE PORTE G5K-G7K SUPPORT AFFICHEUR STS</t>
  </si>
  <si>
    <t>Structure Birdy - Capotage de porte</t>
  </si>
  <si>
    <t>Plastron finition h=100  pour Birdy l=1412</t>
  </si>
  <si>
    <t>Plastron inférieur perforé  pour Birdy l=1412</t>
  </si>
  <si>
    <t>1/2Plastron finition h=100  pour Birdy l=1012</t>
  </si>
  <si>
    <t>1/2Plastron h=300 plein pour Birdy l=1012</t>
  </si>
  <si>
    <t>1/2Plastron h=200 plein  pour Birdy l=1012</t>
  </si>
  <si>
    <t>1/2 Plastron h=200/C60  pour Birdy l=1012</t>
  </si>
  <si>
    <t>Plastron inférieur perforé  pour Birdy l=1012</t>
  </si>
  <si>
    <t>Plastron finition h=100  pour Birdy l=1012</t>
  </si>
  <si>
    <t>Plastron h=300 plein pour Birdy l=1012</t>
  </si>
  <si>
    <t>Plastron h=200 plein  pour Birdy l=1012</t>
  </si>
  <si>
    <t>Plastron h=200/C60  pour Birdy l=1012</t>
  </si>
  <si>
    <t>Plastron inférieur perforé  pour Birdy l=712</t>
  </si>
  <si>
    <t>PROTECTION SHIELD 3440175300</t>
  </si>
  <si>
    <t>Plastron h=300 plein pour Birdy l=712</t>
  </si>
  <si>
    <t>Plastron h=200 plein  pour Birdy l=712</t>
  </si>
  <si>
    <t>Plastron h=200/C60  pour Birdy l=712</t>
  </si>
  <si>
    <t>FIXATION RAIL DIN</t>
  </si>
  <si>
    <t>TOUTES GAMMES</t>
  </si>
  <si>
    <t>NOM STS 800A 3P G7K Gaine 400 Gauche</t>
  </si>
  <si>
    <t>NOM STS 800A 3P G7K Gaine 400 Droite</t>
  </si>
  <si>
    <t>NOM STS 800A 3P LT G7K 1012 - Pièces AFF</t>
  </si>
  <si>
    <t>NOM STS 800-1000-1200A 3P LT G7K 1012 - Pièces STD</t>
  </si>
  <si>
    <t>NOM STS 800A 3P LT G7K 1012</t>
  </si>
  <si>
    <t>NOM STS 800A 3P G7K 1012</t>
  </si>
  <si>
    <t>ne pas utiliser</t>
  </si>
  <si>
    <t>Dispo</t>
  </si>
  <si>
    <t>NS 2000kVA raccordement haut cables alu 800mm2</t>
  </si>
  <si>
    <t>Document d'aide au montage Kit transformation ASI PW200 // A.P en U // sur site</t>
  </si>
  <si>
    <t>Dossier de montage durcissement marine G5k 80/120kVA</t>
  </si>
  <si>
    <t>Dossier de montage durcissement marine G5k 40/60kVA</t>
  </si>
  <si>
    <t>CAPOT  HABILLAGE CELLULE 400</t>
  </si>
  <si>
    <t>PANNEAU HABILLAGE CELLULE 400</t>
  </si>
  <si>
    <t>ETIQUETTE PRODUIT STS UPSILON</t>
  </si>
  <si>
    <t>STS UPSILON</t>
  </si>
  <si>
    <t>TOIT GRILLAGE POUR REHAUSSE G6000-G9000 L=1200</t>
  </si>
  <si>
    <t>LG COUPLAGE BATT G7000 400kVA &gt;10min</t>
  </si>
  <si>
    <t>LG SINWAVE SEUL EN ARMOIRE AUX TT G6K L=600 + REHAUSSE / SANS TI</t>
  </si>
  <si>
    <t xml:space="preserve">CDC Modif panneau IP32 G5K + IP40 sur PW + IP40 sur G5K batt et aux en soudant une grille de 1mm pour IP40 </t>
  </si>
  <si>
    <t>G5K , PW</t>
  </si>
  <si>
    <t>ST+CDC</t>
  </si>
  <si>
    <t>Sous traitance montage suivant CDC APPS (Arm by-PASS+tfo)</t>
  </si>
  <si>
    <t>Nom peinture à commission G5K  IP32 ARM AUX/BATT (L=1010)</t>
  </si>
  <si>
    <t>LG PIECES D'ACCOUPLEMENT CELLULES G5K-G7K</t>
  </si>
  <si>
    <t>GALAXY 5000-7000</t>
  </si>
  <si>
    <t>CDC MODIFICATION PANNEAU IP32 (ajout point de soudure sur grille)</t>
  </si>
  <si>
    <t>SUPPORT BOBINAGE DOUBLE ARM G3K L=850</t>
  </si>
  <si>
    <t>GALAXY G3K</t>
  </si>
  <si>
    <t>CDC GAINE DE 400mm+SKID</t>
  </si>
  <si>
    <t>LG G6K-G9K GAINE 400 GAUCHE LA</t>
  </si>
  <si>
    <t>LG G6K-G9K GAINE 400 DROITE LA</t>
  </si>
  <si>
    <t>CDC + LG NS 1600 LIGHT TNS/TNC AVEC TI, ARM 1200 + GAINE 400</t>
  </si>
  <si>
    <t>Dossier de Montage Pack Advance Accolé en Usine</t>
  </si>
  <si>
    <t>GALAXY G6K</t>
  </si>
  <si>
    <t>LG pack advance 500kVA avec bornier non accollé</t>
  </si>
  <si>
    <t>MONTANTS ET SUPPORT BATTERIE G5000/G7000 L=1010</t>
  </si>
  <si>
    <t>STS 400A / PROTECTION AFFICHEUR</t>
  </si>
  <si>
    <t>STS 400A Sarel 500</t>
  </si>
  <si>
    <t>SKID G3000 30kVA IP22</t>
  </si>
  <si>
    <t xml:space="preserve">GALAXY 3000 </t>
  </si>
  <si>
    <t>SKID ARM BATTERIE L=850</t>
  </si>
  <si>
    <t>GALAXY 3000</t>
  </si>
  <si>
    <t>CAILLEBOTIS MARINE G3K AUX  L=850</t>
  </si>
  <si>
    <t>NOM TOIT VENTILE ARM G5K-G7K L=1012 3x900m3/h</t>
  </si>
  <si>
    <t>NOM TOIT VENTILE ARM G5K-G7K L=712 3x900m3/h</t>
  </si>
  <si>
    <t>Peint a commission G7K 500kVA</t>
  </si>
  <si>
    <t>Etiquette adaptation coffret disjoncteur</t>
  </si>
  <si>
    <t>Couplage batterie</t>
  </si>
  <si>
    <t>Cheminee raccordement haut IP cellule l=715</t>
  </si>
  <si>
    <t>GALAXY PW 715</t>
  </si>
  <si>
    <t>Notice d'aide à la programmation d'EPROM</t>
  </si>
  <si>
    <t>Notice d'aide à l'utilisation et programmation automta TWIDO</t>
  </si>
  <si>
    <t>WB</t>
  </si>
  <si>
    <t>CAPOT CONNEXION BATT</t>
  </si>
  <si>
    <t>G5k 80kVA</t>
  </si>
  <si>
    <t>KIT TRANSFORMATION U &gt;&gt; UP 800kVA</t>
  </si>
  <si>
    <t>Notice ajout dj sur PMM</t>
  </si>
  <si>
    <t>KIT TRANSFORMATION FAH 400 en FAHD 400</t>
  </si>
  <si>
    <t>GALAXY 6000</t>
  </si>
  <si>
    <t>COMET INDUS S31 20kVA IP32</t>
  </si>
  <si>
    <t>COMET S31</t>
  </si>
  <si>
    <t>F, ÇAKIR</t>
  </si>
  <si>
    <t>Etiquettes maintenance SW + Avertissement</t>
  </si>
  <si>
    <t>SW en armoire</t>
  </si>
  <si>
    <t>NS1200kVA raccordement cables alu</t>
  </si>
  <si>
    <t>NS1200</t>
  </si>
  <si>
    <t>Double back feed PW 1000 40Kva dans ARM PW L=715</t>
  </si>
  <si>
    <t>Lg reprise apres recette  MEYER WERFT</t>
  </si>
  <si>
    <t>ARMOIRE DISTRIBUTION + PM700 + RCP</t>
  </si>
  <si>
    <t>TOLERIE EP 20/10 ARM AUX IP22 PW L=715</t>
  </si>
  <si>
    <t>GPW</t>
  </si>
  <si>
    <t>SKID POUR AMOIRE DE COUPLAGE BATTERIE</t>
  </si>
  <si>
    <t>GPW 1061</t>
  </si>
  <si>
    <t>SKID POUR TFO CAPOTE</t>
  </si>
  <si>
    <t>GPW 1060</t>
  </si>
  <si>
    <t>SKID POUR GALAXY 1000 PW 60KVA</t>
  </si>
  <si>
    <t>CDC PMM AIRBUS HORS RACK</t>
  </si>
  <si>
    <t>PLUET</t>
  </si>
  <si>
    <t>TOIT ARMOIRE AUX L=400 avec plaque PE</t>
  </si>
  <si>
    <t>LG ADAPTATION MARINE G5K L=1010</t>
  </si>
  <si>
    <t>G5K AUX</t>
  </si>
  <si>
    <t>LG ADAPTATION MARINE G5K L=710</t>
  </si>
  <si>
    <t>G5K ASI+AUX</t>
  </si>
  <si>
    <t>SOFT  CARTE DICO GAIE</t>
  </si>
  <si>
    <t>STS JAPON</t>
  </si>
  <si>
    <t>TROCHAIN</t>
  </si>
  <si>
    <t>SOFT  CARTE GAIE</t>
  </si>
  <si>
    <t>TOIT ARM AUX L=715 AVEC DECOUPE PLAQUE PE</t>
  </si>
  <si>
    <t>G5K et G7K</t>
  </si>
  <si>
    <t>CARTE GAIE</t>
  </si>
  <si>
    <t xml:space="preserve">CARTE MERE  </t>
  </si>
  <si>
    <t>LG ARM RESEAU 2 60kVA SYMETRA</t>
  </si>
  <si>
    <t>LG ARM RESEAU 1 60kVA SYMETRA</t>
  </si>
  <si>
    <t>LG RACC PACK ADVANCED DANS ASI 800kVA //</t>
  </si>
  <si>
    <t>ASI 800kVA G6K //</t>
  </si>
  <si>
    <t>LG TOIT VENTIL G6K L=600mm</t>
  </si>
  <si>
    <t>G6K ARM L=600</t>
  </si>
  <si>
    <t>LG BAIE APC 25" SURT6000XI BY-PASS BATTERIE</t>
  </si>
  <si>
    <t>SURT6000XI</t>
  </si>
  <si>
    <t>CAPOT BAS  (GAINE DE 300)</t>
  </si>
  <si>
    <t>CAPOT INTERMEDIAIRE  (GAINE DE 300)</t>
  </si>
  <si>
    <t>CAPOT HAUT  (GAINE DE 300)</t>
  </si>
  <si>
    <t>LG Pack advanced 800kVA dans ARM G6K L=600 / 1seul self 600Kva</t>
  </si>
  <si>
    <t>PACK ADV 800kVA EDS</t>
  </si>
  <si>
    <t>Toit l=600 G6K plein</t>
  </si>
  <si>
    <t>PLATINE RACCORDEMENT</t>
  </si>
  <si>
    <t>PLATINE DISJ+CONTACTEURS</t>
  </si>
  <si>
    <t>SUPPORT DISJONCTEURS</t>
  </si>
  <si>
    <t>CDC PMM AIRBUS RACK</t>
  </si>
  <si>
    <t xml:space="preserve">CDC </t>
  </si>
  <si>
    <t xml:space="preserve">CDC GAINE RACCORDEMENT ARRIERE ASI 800kVA G6K </t>
  </si>
  <si>
    <t>EDS</t>
  </si>
  <si>
    <t>ARMOIRE COUPLAGE NS 1200 kva DOUBLE</t>
  </si>
  <si>
    <t>ARMOIRE COUPLAGE BANC DE CHARGE</t>
  </si>
  <si>
    <t>LG RACC PACK ADVANCED DANS ASI 800kVA UNITAIRE-MODULAIRE</t>
  </si>
  <si>
    <t>ASI 800kVA G6K UNITAIRE-MOD</t>
  </si>
  <si>
    <t>LG PACK ADVANCED 800kVA dans ARM G6K L=600</t>
  </si>
  <si>
    <t>CANEVAS MASTERPACT NW25 NS2000 LIGHT AFFAIRE EDS</t>
  </si>
  <si>
    <t>AFFAIRE EDS</t>
  </si>
  <si>
    <t xml:space="preserve">SCHEMA  </t>
  </si>
  <si>
    <t>SCHEMA SW 60A + ATFO PS 360kVA 30° EN ARM G6K 1200</t>
  </si>
  <si>
    <t>LG ASI GALAXY PSEUDO CF</t>
  </si>
  <si>
    <t>PSEUDO CF</t>
  </si>
  <si>
    <t>LG PSEUDO CF SANS AFFICHEUR</t>
  </si>
  <si>
    <t>LG pack advance 200kVA accolé livré seul</t>
  </si>
  <si>
    <t>LEGENDE CELLULE DROITE SOURCE 2 STS UPSILON 1200A LT</t>
  </si>
  <si>
    <t>STS UPSILON 1200A LT</t>
  </si>
  <si>
    <t>LEGENDE CELLULE GAUCHE SOURCE 1 STS UPSILON 1200A LT</t>
  </si>
  <si>
    <t xml:space="preserve">LEGENDE STS UPSILON 1200A LT </t>
  </si>
  <si>
    <t>Nom peinture à commission G5K  IP32 ARM AUX/BATT (L=715)</t>
  </si>
  <si>
    <t>Remplacement du contacteur par Masterpact</t>
  </si>
  <si>
    <t>Nom peinture à commission G5K  IP32 ASI (L=715)</t>
  </si>
  <si>
    <t>CDC SKID PW 1215 + 3xSKID PW 1015</t>
  </si>
  <si>
    <t>CDC NS 2000 LIGHT AFFAIRE EDS</t>
  </si>
  <si>
    <t>LG pack advance 200kVA avec bornier non accollé</t>
  </si>
  <si>
    <t>CDC reprise après recette plage de raccordement sans trous</t>
  </si>
  <si>
    <t>GALAXY NS1200</t>
  </si>
  <si>
    <t>Etiquettes Finition STS 400 Extra Plat</t>
  </si>
  <si>
    <t xml:space="preserve">REGLE DE CABLAGE STS </t>
  </si>
  <si>
    <t>STS 800-1200A</t>
  </si>
  <si>
    <t>TROCHAIN-FOLTZ</t>
  </si>
  <si>
    <t>Prestation ST Cuivre/structure EuroCablage 1x(SAREL STS400A) Marccoussi</t>
  </si>
  <si>
    <t xml:space="preserve">CDC skid + Gaine de 300 </t>
  </si>
  <si>
    <t>CDC skid ARM SAREL 700x2000+800x2000</t>
  </si>
  <si>
    <t>PMM 250A TETRA 32 DEPARTS BI</t>
  </si>
  <si>
    <t>CDC adaptation armoIre batterie PW l=1015 en IP31</t>
  </si>
  <si>
    <t>CDC adaptation galaxy pw 200kva en IP31</t>
  </si>
  <si>
    <t>CDC armoire by pass 1200kVA pour Galaxy Modulaire 500kva</t>
  </si>
  <si>
    <t>GALAXY MODULAIRE</t>
  </si>
  <si>
    <t>SCHEMA SW 45A EN ARM PW 1015A</t>
  </si>
  <si>
    <t>LG Comet EXRT SNCF Tri/Mono 11kVA</t>
  </si>
  <si>
    <t>EXRT 11kVA TM SNCF</t>
  </si>
  <si>
    <t>CDC decoupe pour commande rotative prolongée</t>
  </si>
  <si>
    <t>LG IP42 PEINT SPE GALAXY PW 160-200KVA</t>
  </si>
  <si>
    <t>LG SUPPORT BOBINAGE DOUBLE ARM GAL PW L=1015</t>
  </si>
  <si>
    <t>Blocage SW en armoire monté sur glissières</t>
  </si>
  <si>
    <t>SINEWAVE</t>
  </si>
  <si>
    <t>Toit grillage pour STS 400A type IBM</t>
  </si>
  <si>
    <t>TOIT VENTILE ARM G5K-G7K L=712</t>
  </si>
  <si>
    <t>Dossier de montage SW 60A // en armoire</t>
  </si>
  <si>
    <t>ARMOIRE 2 SW 60A // montés sur glissières</t>
  </si>
  <si>
    <t>ARMOIRE BP 1200KVA + Q5N DISJONCTEUR</t>
  </si>
  <si>
    <t>ARMOIRE BP 1200KVA + 2 DJ R2 ASI</t>
  </si>
  <si>
    <t>G6K / G7K</t>
  </si>
  <si>
    <t>ARMOIRE BP 1600KVA + 4 DJ R2 ASI</t>
  </si>
  <si>
    <t>ETIQUETTE REPERAGE SW MGE HOLLANDE AFFAIRE COMMUNE</t>
  </si>
  <si>
    <t xml:space="preserve">PW </t>
  </si>
  <si>
    <t>Dossier de montage d'un Sinewave en arm aux G6K , PW avec ATFO ou TFO</t>
  </si>
  <si>
    <t>G6K , PW</t>
  </si>
  <si>
    <t>LG SW 2x60 EN ARMOIRE PW 1015 SUR GLISSIERE</t>
  </si>
  <si>
    <t>MGE HOLLANDE</t>
  </si>
  <si>
    <t>Manuel utilisation boitier chgt frequence</t>
  </si>
  <si>
    <t>GALAXY CF</t>
  </si>
  <si>
    <t>ETIQUETTE CARTE MERY POUR SW MARCOUSSIS</t>
  </si>
  <si>
    <t>LG COMMUNE BOITIER DECHARGE PROFONDE</t>
  </si>
  <si>
    <t>TOUTES GAMME (sauf G55K-G7K)</t>
  </si>
  <si>
    <t>NS 2000 raccordement gaines a barre ASI UTIL R2</t>
  </si>
  <si>
    <t>LG CAILLEBOTIS MARINE 1010</t>
  </si>
  <si>
    <t>GALAXY 5000</t>
  </si>
  <si>
    <t>LG CAILLEBOTIS MARINE 710</t>
  </si>
  <si>
    <t>ATFO PHASE SHIFTING 600kVA +24° -24°</t>
  </si>
  <si>
    <t>ATFO PHASE SHIFTING 600kVA +12° -12°</t>
  </si>
  <si>
    <t>CDC caillebotis marine arm batt G3000</t>
  </si>
  <si>
    <t>CDC SKID 2 ARM BATT G3000</t>
  </si>
  <si>
    <t>CDC SKID G3000 10/15kVA</t>
  </si>
  <si>
    <t>LG IP32 ARM AUX G6K L=1200</t>
  </si>
  <si>
    <t>Modification NS2000 LIGHT - CHGT ORDRE PHASE TETE GAINE BARRE</t>
  </si>
  <si>
    <t>GALAXY 6000-9000</t>
  </si>
  <si>
    <t>Prestation ST 16 x (Préparation Cuivre EuroCablage SAREL STS400A Marccoussi)</t>
  </si>
  <si>
    <t>LG Peint a commission arm bat aux G6K L=1200</t>
  </si>
  <si>
    <t>GALAXY 6000 L=1200</t>
  </si>
  <si>
    <t>Peint a commission G6K 600kVA</t>
  </si>
  <si>
    <t>GALAXY 6000 600kVA</t>
  </si>
  <si>
    <t>GALAXY 400kVA +  TFO SUR SKID</t>
  </si>
  <si>
    <t>GALAXY 6000 400kVA</t>
  </si>
  <si>
    <t>LG BACK FEED GALAXY 6000 400kVA</t>
  </si>
  <si>
    <t>CHASSIS 600 STD MODIFIE</t>
  </si>
  <si>
    <t>CABLES CHOKE 51uH &gt; Q1</t>
  </si>
  <si>
    <t>PREST P</t>
  </si>
  <si>
    <t>Reprise peinture sur habillage PMM</t>
  </si>
  <si>
    <t>ARMOIRE BY PASS TRANSFO R2 250KVA</t>
  </si>
  <si>
    <t>GALAXY 250KVA</t>
  </si>
  <si>
    <t>ARMOIRE BATTERIE A TIROIR COULISSANT (glissière)</t>
  </si>
  <si>
    <t>PW 715x1900</t>
  </si>
  <si>
    <t>Etiquette signaletique STS JAPON</t>
  </si>
  <si>
    <t>LG Comet EXRT SNCF Mono/Mono 11kVA</t>
  </si>
  <si>
    <t>EXRT 11kVA MM SNCF</t>
  </si>
  <si>
    <t xml:space="preserve">ARMOIRE BY PASS + TRANSFO </t>
  </si>
  <si>
    <t>Galaxy PW</t>
  </si>
  <si>
    <t>BLOCAGE INTER Q3BP AVEC SERRURE</t>
  </si>
  <si>
    <t>GALAXY 5000 60KVA</t>
  </si>
  <si>
    <t>PROJET ALTERNANT MOHAMMED JAMAD</t>
  </si>
  <si>
    <t>GALAXY 7000</t>
  </si>
  <si>
    <t>JAMAD</t>
  </si>
  <si>
    <t>CDC ARMOIRE TFO R1 EN ARMOIRE APC</t>
  </si>
  <si>
    <t>SYMMETRA PX 40kVA</t>
  </si>
  <si>
    <t>SYMMETRA PX 80kVA</t>
  </si>
  <si>
    <t>CDC ARMOIRE BY-PASS+TFO R2 EN ARMOIRE APC</t>
  </si>
  <si>
    <t xml:space="preserve">SYMMETRA PX 80kVA </t>
  </si>
  <si>
    <t>ATFO PHASE SHITFING 539kVA -20°</t>
  </si>
  <si>
    <t>MAHMOUDI</t>
  </si>
  <si>
    <t>ATFO PHASE SHIFTING 539kVA +20°</t>
  </si>
  <si>
    <t>CDC ARMOIRE PMM BOITIER LANCTRONICS - SANS DJ</t>
  </si>
  <si>
    <t>CDC ARMOIRE BY-PASS+TFO R1/R2 EN ARMOIRE APC</t>
  </si>
  <si>
    <t>SYMMETRA PX 30kVA</t>
  </si>
  <si>
    <t>SYMMETRA PX 20kVA</t>
  </si>
  <si>
    <t>RESERVE STS JAPON</t>
  </si>
  <si>
    <t xml:space="preserve">LG DOUBLE PONT 300kVA POUR ONDULEUR A ADAPTER </t>
  </si>
  <si>
    <t>LG SERRURE DOUBLE BARRE 3MM RONIS (attention instrution particulière)</t>
  </si>
  <si>
    <t>THM G900 DOUBLE PONT</t>
  </si>
  <si>
    <t>CDC 3xDJ Batt 500kVA en Armoire PW 1000</t>
  </si>
  <si>
    <t>CDC skid pw 200kVA</t>
  </si>
  <si>
    <t>AKER YARD D33</t>
  </si>
  <si>
    <t>St modification toit arm aux (pas de CDC)</t>
  </si>
  <si>
    <t>MGE NORWAY</t>
  </si>
  <si>
    <t>Plastron N°3</t>
  </si>
  <si>
    <t>SPSE</t>
  </si>
  <si>
    <t>Plastron N°2</t>
  </si>
  <si>
    <t>Plastron N°1</t>
  </si>
  <si>
    <t>LG BY-PASS+COUPLAGE BATT 30kVA RACC HAUT ALCATEL G5K</t>
  </si>
  <si>
    <t>GALAXY 5000 ALCATEL</t>
  </si>
  <si>
    <t>INVERSEUR DE SOURCE 800A AUTOMATISME UA 230V</t>
  </si>
  <si>
    <t>CEGELEC</t>
  </si>
  <si>
    <t>NOTICE</t>
  </si>
  <si>
    <t>Notice d'installation et d'utilisation STS JAPON (toutes gammes)</t>
  </si>
  <si>
    <t>Notice déballage STS JAPON (toutes gammes)</t>
  </si>
  <si>
    <t xml:space="preserve">Renfort lateral N°4  </t>
  </si>
  <si>
    <t>Renfort AR N°3</t>
  </si>
  <si>
    <t>Renfort bas N°2</t>
  </si>
  <si>
    <t xml:space="preserve">Renfort lateral N°1  </t>
  </si>
  <si>
    <t>LG BY-PASS 600kVA DOUBLE MODULAIRE</t>
  </si>
  <si>
    <t>GALAXY 6000 MODULAIRE</t>
  </si>
  <si>
    <t xml:space="preserve">DECOUPE COFFRET DJ BAT AJOUT PLAQUE PE EN  HAUT </t>
  </si>
  <si>
    <t>COF DJ BAT GALAXY</t>
  </si>
  <si>
    <t>LG BYPASS 600kVA option TNC + Schéma</t>
  </si>
  <si>
    <t>BYPASS G5000 600kVA</t>
  </si>
  <si>
    <t>LG BYPASS 600kVA TNS + Schéma</t>
  </si>
  <si>
    <t>OPTION RACCORDEMENT GAINE A BARRE NS2000LIGHT</t>
  </si>
  <si>
    <t>NS2000 LIGHT</t>
  </si>
  <si>
    <t>ADAPTATION DP 800KVA POUR ASI 600KVA</t>
  </si>
  <si>
    <t>GALAXY 600KVA</t>
  </si>
  <si>
    <t xml:space="preserve">LG NS2000 Light option TNC avec VISION </t>
  </si>
  <si>
    <t>NS2000kVA</t>
  </si>
  <si>
    <t>LG NS2000 Light avec option TNC</t>
  </si>
  <si>
    <t>KIT TRANSFORMATION FAH 80/120 en FAHD 80/120</t>
  </si>
  <si>
    <t>KIT TRANSFORMATION FAH 200 en FAHD 200</t>
  </si>
  <si>
    <t>KIT TRANSFORMATION FAH 300 en FAHD 300</t>
  </si>
  <si>
    <t>SPECIFICATION NW32 K2S NS2000 LIGHT</t>
  </si>
  <si>
    <t>CDC ARM BY-PASS+TFO R2</t>
  </si>
  <si>
    <t>GAL PW 1000</t>
  </si>
  <si>
    <t>PMM 110 DEPARTS 5 GROUPES</t>
  </si>
  <si>
    <t xml:space="preserve">TOUTES </t>
  </si>
  <si>
    <t>ATFO PHASE SHIFTING 598kVA  BI N2=-20°/-24°</t>
  </si>
  <si>
    <t>ATFO PHASE SHIFTING 598kVA  BI P2=+20°/+24°</t>
  </si>
  <si>
    <t>LG Modif onduleur 450kva en double pont</t>
  </si>
  <si>
    <t>LG SUPPORT BOBINAGE DOUBLE ARM GAL PW L=715</t>
  </si>
  <si>
    <t>DESPERRIER</t>
  </si>
  <si>
    <t>DOSSIER DE MONTAGE BLOCAGE DE PORTE OUVERTE  ASI+ARM.AUX</t>
  </si>
  <si>
    <t>DOSSIER DE MONTAGE BY PASS 360kVA POUR LA LIGNE AFFAIRE L=715mm</t>
  </si>
  <si>
    <t>Platine Bypass STS 600A STD gérer en PDR</t>
  </si>
  <si>
    <t>STS 800A IP00</t>
  </si>
  <si>
    <t>LG Lot pièces SAT STS 400A IP00</t>
  </si>
  <si>
    <t>STS 400A IP00</t>
  </si>
  <si>
    <t/>
  </si>
  <si>
    <t>STS 400A IP00 STD gérer en PDR</t>
  </si>
  <si>
    <t>Prestation ST découpe porte double SAREL STS400A Marccoussi</t>
  </si>
  <si>
    <t>BY-PASS 400kVA</t>
  </si>
  <si>
    <t>Skid PW 200HC + armoire disjoncteur</t>
  </si>
  <si>
    <t>Galaxy PW 200kVA</t>
  </si>
  <si>
    <t>Prestation sous-traitance pour réalisation cellule MG prisma P avec Masterpact</t>
  </si>
  <si>
    <t>Masterpact en Prisma P</t>
  </si>
  <si>
    <t>PMM 60départs</t>
  </si>
  <si>
    <t>toutes gammes</t>
  </si>
  <si>
    <t>Legende ventilation pour armoire TFO bobinage double</t>
  </si>
  <si>
    <t>Toutes gammes</t>
  </si>
  <si>
    <t>CDC NS 2000kVA montage tete de gaine a barres</t>
  </si>
  <si>
    <t>CDC NS 2000KVA OPTION VISION DECOUPE ACCOUPL, ARM COUPLAGE</t>
  </si>
  <si>
    <t>LG COMET EXRT 3:1  5kVA  ECLAIRAGE DE SECURITE</t>
  </si>
  <si>
    <t xml:space="preserve">COMET EXRT </t>
  </si>
  <si>
    <t>Schéma d'implantation + câblage de 2 DJ Batt 400kVA en arm aux G6k L=600</t>
  </si>
  <si>
    <t>CDC Modification plaque de fond pour rajout d'une plaque presse étoupe</t>
  </si>
  <si>
    <t>Schéma plaque de fond double presse étoupe G5K auxiliaire l=1010</t>
  </si>
  <si>
    <t>SINEWAVE 60A + ATFO Phase Sifting 239kVA</t>
  </si>
  <si>
    <t>ARMOIRE DE COUPLAGE POUR 3 GALAXY PW SU BY PASS 600KVA</t>
  </si>
  <si>
    <t xml:space="preserve"> schema</t>
  </si>
  <si>
    <t>SCHEMA NS2400 LIGHT SANS TI</t>
  </si>
  <si>
    <t>SYMETRA PX 40 kVA</t>
  </si>
  <si>
    <t>Dm</t>
  </si>
  <si>
    <t>Dossier de Montage Couplage Batterie toutes puissance dans armoire L=710mm</t>
  </si>
  <si>
    <t>Galaxy 5000/PW</t>
  </si>
  <si>
    <t>BONACHERA</t>
  </si>
  <si>
    <t>LG DJ BATT 800kVA AVEC CPI</t>
  </si>
  <si>
    <t>SYMETRA PX 10kVA</t>
  </si>
  <si>
    <t>LG COUPLAGE BATTERIE G5000 40kVA AVEC 2 DJ SUPPLEMENTAIRES</t>
  </si>
  <si>
    <t xml:space="preserve">GALAXY 5000 </t>
  </si>
  <si>
    <t>LG KIT TVSS GALAXY 5000 20-120kVA</t>
  </si>
  <si>
    <t>BOITIER A BOUTON ARMOIRE COUPLAGE BATTERIE</t>
  </si>
  <si>
    <t>CANEVAS NW40 POUR NS2400 CONTACTEUR K2S 400V</t>
  </si>
  <si>
    <t>LG NS2400 LIGHT OPTIMISE NVLLE ESTHETIQUE AVEC OPTION VISION</t>
  </si>
  <si>
    <t xml:space="preserve">LG COMMUNE NS2400 LIGHT OPTIMISE NVLLE ESTHETIQUE </t>
  </si>
  <si>
    <t>LG KIT ENVIRONNEMENT PERTUBE G5k 60kVA //</t>
  </si>
  <si>
    <t>LG KIT ENVIRONNEMENT PERTUBE G5k 60kVA UNIT</t>
  </si>
  <si>
    <t>LG KIT ENVIRONNEMENT PERTUBE G5k 120kVA UNIT</t>
  </si>
  <si>
    <t>CDC ARMOIRE COMET EXRT 11KVA 3:1</t>
  </si>
  <si>
    <t>COMET EXRT 3:1</t>
  </si>
  <si>
    <t>LG KIT ENVIRONNEMENT PERTUBE G5k 120kVA //</t>
  </si>
  <si>
    <t>Kit filerie Fils fins capas environnement pertubé</t>
  </si>
  <si>
    <t>FILS FINS TVSS CHINESE TELECOM</t>
  </si>
  <si>
    <t>Cablage boitier deport by pass Tri</t>
  </si>
  <si>
    <t xml:space="preserve">COMET EXRT   </t>
  </si>
  <si>
    <t>Kit filerie capas environnement pertubé</t>
  </si>
  <si>
    <t>CX CAPAS Kit environnement pertubé</t>
  </si>
  <si>
    <t>cdc</t>
  </si>
  <si>
    <t>CDC ARMORIE COUPLAGE AVAL 4xINS630 + 1xINS2000</t>
  </si>
  <si>
    <t>LG BACK FEED GALAXY 6000 250kVA</t>
  </si>
  <si>
    <t>SKID G3000 30kVA IP21</t>
  </si>
  <si>
    <t>CABLAGE ARMOIRE DJ BAT 800kVA avec la carte ACHET</t>
  </si>
  <si>
    <t>LG G3K20kVA arm by pass TFO type SNCF</t>
  </si>
  <si>
    <t>G3K</t>
  </si>
  <si>
    <t>PV</t>
  </si>
  <si>
    <t>Feuille de contrôle pour Coffret ATOS Climatisé + 1 Pulsar 1500 + Hot swap</t>
  </si>
  <si>
    <t>Baie ATOS</t>
  </si>
  <si>
    <t>SELF DE COMPENSATION 800kVA 60hz COS Phi 0,9</t>
  </si>
  <si>
    <t>SELF ANTI-HARMONIQUE 800kVA 60HZ COS Phi 0,9</t>
  </si>
  <si>
    <t>GALAXY 1000 PW UNITAIRE 40KVA 400V 230V 50HZ</t>
  </si>
  <si>
    <t>GALAXY 1000 PW</t>
  </si>
  <si>
    <t xml:space="preserve">D.montage </t>
  </si>
  <si>
    <t>DOSSIER DE MONTAGE DE 2 KIT DJ EN ARMOIRE GALAXY 5000 L=1010mm</t>
  </si>
  <si>
    <t>CDC Skid Galaxy 1000PW 60kVA</t>
  </si>
  <si>
    <t>CDC Montage 2 SW 60A// dans une armoire SAREL 200x1200x800</t>
  </si>
  <si>
    <t xml:space="preserve">KIT TRANSF G6K 500kVA UNITAIRE EN // </t>
  </si>
  <si>
    <t>LG IP22 COULEUR SPECIALE ARM AUX&amp;BATT GAL L=800 (tip38)</t>
  </si>
  <si>
    <t>Porte gauche IP 22 decoupe vision L=807 GALAXY 160--&gt;400kVA</t>
  </si>
  <si>
    <t>LG IP22 COULEUR SPECIALE ARM AUX&amp;BATT GAL L=1000 (tip38)</t>
  </si>
  <si>
    <t>LG IP22 COULEUR SPECIALE ARM AUX&amp;BATT GAL L=1200 (tip38)</t>
  </si>
  <si>
    <t>Sous-traitance adaptation caillebotis 1200 en 1000 pour intégration dans arm. SAREL</t>
  </si>
  <si>
    <t>LG IP32 COULEUR SPECIALE ARM AUX L=800 (tip38)</t>
  </si>
  <si>
    <t>LG IP32 COULEUR SPECIALE GAL 160--&gt;400kVA (tip38)</t>
  </si>
  <si>
    <t>LG Couplage BATT 300Kva Contact OF 3xDJ C1251N par relais RXM2AB1BD</t>
  </si>
  <si>
    <t>LG SW 120A EN ARM GAL 6000 L=1010 SUR BORNIERS</t>
  </si>
  <si>
    <t>Selon le CDC Atos + Etude</t>
  </si>
  <si>
    <t>Traverse de structure STS 400A en Armoire Sarel 1200x2200x500</t>
  </si>
  <si>
    <t>CDC CANALIS sur TOIT NS2000 et ARMOIRE AUXILIAIRE</t>
  </si>
  <si>
    <t>CDC ARMOIRE INVERSEUR DE SOURCE 400KVA</t>
  </si>
  <si>
    <t>ATFO PHASE SHIFTING 1000kVA  P1=+15° N1=-15° P3=+30°</t>
  </si>
  <si>
    <t>CDC ARMOIRE DE COUPLAGE 3 ASI (ECLISSAGE AVEC NS 1200kVA)</t>
  </si>
  <si>
    <t>CDC ADAPTATION NS1200 (ECLISSAGE AVEC ARMOIRE DE COUPLAGE)</t>
  </si>
  <si>
    <t>Réhausse latéral pour armoir SAREL 500</t>
  </si>
  <si>
    <t>Bandeau latéral pour armoir SAREL 500</t>
  </si>
  <si>
    <t xml:space="preserve">LG SINEWAVE 60A AVEC NEUTRE EN ARMOIRE GAL 800 </t>
  </si>
  <si>
    <t>CAPOT AFFI COULEUR SPE TIGRE</t>
  </si>
  <si>
    <t>CAPOT COSI COULEUR SPE TIGRE</t>
  </si>
  <si>
    <t>CDC ARMOIRES BATTERIES SELON OFFRES SAREL</t>
  </si>
  <si>
    <t>Cahier des charges Plastron afficheur STS400A 4P en Armoire Sarel 1200x2200x500</t>
  </si>
  <si>
    <t>LG IP32 COULEUR SPECIALE PW 160/200kVA (tip38)</t>
  </si>
  <si>
    <t>GAL PW 160/200kVA</t>
  </si>
  <si>
    <t>Sous-traitance suivant l'offre Atos</t>
  </si>
  <si>
    <t>LG IP32 COULEUR SPECIALE ARM BATT PW 715x1900 (tip38)</t>
  </si>
  <si>
    <t xml:space="preserve">GAL PW </t>
  </si>
  <si>
    <t>LG chgt habillage arm onduleur</t>
  </si>
  <si>
    <t xml:space="preserve">Gal PW </t>
  </si>
  <si>
    <t>LG STS 400A en Armoire Sarel 1200x2200x500</t>
  </si>
  <si>
    <t>LG chgt habillage arm bat 715 PW</t>
  </si>
  <si>
    <t>LG chgt habillage arm bat 1015 PW</t>
  </si>
  <si>
    <t>LG COMPLEMENTAIRE HABILLAGE NOUVELLE ESTHETIQUE POUR IP00 L=1600</t>
  </si>
  <si>
    <t>Cahier des charges STS400A 4P en Armoire Sarel 1200x2200x500</t>
  </si>
  <si>
    <t>LG TOIT VENTIL PACK ADVANCE 200/400kVA L=400mm</t>
  </si>
  <si>
    <t>LG IP 22 COULEUR SPECIALE  NS 500/800kVA (tip38)</t>
  </si>
  <si>
    <t>LG IP 22 COULEUR SPECIALE  GAL 6000 160/400kVA (tip38)</t>
  </si>
  <si>
    <t>LG IP 22 COULEUR SPECIALE  PW 1000 30kVA (tip38)</t>
  </si>
  <si>
    <t xml:space="preserve">Serrure 3 points </t>
  </si>
  <si>
    <t>Coffret 3 disjoncteur batterie</t>
  </si>
  <si>
    <t>Toron bypass-module électronique</t>
  </si>
  <si>
    <t>Toron cs-module droe phase 1,2,3</t>
  </si>
  <si>
    <t>Toron option neutre alme-drue</t>
  </si>
  <si>
    <t>Toron source 1 et 2 - module droe-module électronique</t>
  </si>
  <si>
    <t>NS 2000 PEINTURE A COMMISSION</t>
  </si>
  <si>
    <t xml:space="preserve">G6K </t>
  </si>
  <si>
    <t>IGLESIAS</t>
  </si>
  <si>
    <t>CDC ARM TFO</t>
  </si>
  <si>
    <t>CDC ARM BY PASS</t>
  </si>
  <si>
    <t>LG TRANSFORMATION 1000PW EN HARMONY</t>
  </si>
  <si>
    <t>1000 PW</t>
  </si>
  <si>
    <t>LG TRANSFORMATION SW EN SW HARMONY</t>
  </si>
  <si>
    <t>SW</t>
  </si>
  <si>
    <t>TOTAL France</t>
  </si>
  <si>
    <t>LG IP 22 COULEUR SPECIAL ARM PW 715x1900 (tip38)</t>
  </si>
  <si>
    <t>surtoit couleur spe TIGRE</t>
  </si>
  <si>
    <t>protection laterale couleur spe TIGRE</t>
  </si>
  <si>
    <t>entretoise couleur spe TIGRE</t>
  </si>
  <si>
    <t>panneau AR 1x1,9 couleur spe TIGRE</t>
  </si>
  <si>
    <t>toit 0,8x1 couleur spe TIGRE</t>
  </si>
  <si>
    <t>panneau AR 0,7x1,9 couleur spe TIGRE</t>
  </si>
  <si>
    <t>Panneau lateral Ht 1900 couleur spe TIGRE</t>
  </si>
  <si>
    <t>Bandeau av ar 1 couleur spe TIGRE</t>
  </si>
  <si>
    <t>Bandeau av ar 0,7 couleur spe TIGRE</t>
  </si>
  <si>
    <t>Bandeau lat 0,7 couleur spe TIGRE</t>
  </si>
  <si>
    <t>Toit 0,7X1 IP30 couleur spe TIGRE</t>
  </si>
  <si>
    <t>Toit 0,7X0,8 IP30 couleur spe TIGRE</t>
  </si>
  <si>
    <t>porte gauche 1900 IP30 couleur spe TIGRE</t>
  </si>
  <si>
    <t>porte droite 700x1900 IP30 couleur spe TIGRE</t>
  </si>
  <si>
    <t>porte droite pw200 IP30 couleur spe TIGRE</t>
  </si>
  <si>
    <t>PW200</t>
  </si>
  <si>
    <t>LG Comet EXRT SNCF Tri/Mono 6kVA</t>
  </si>
  <si>
    <t>EXRT 6kVA TM SNCF</t>
  </si>
  <si>
    <t xml:space="preserve">NOM </t>
  </si>
  <si>
    <t>LG Comet EXRT SNCF Tri/Mono 4kVA</t>
  </si>
  <si>
    <t>EXRT 4kVA TM SNCF</t>
  </si>
  <si>
    <t>LG Armoire Batterie pour projet cadre SNCF</t>
  </si>
  <si>
    <t>Toutes gammes SNCF</t>
  </si>
  <si>
    <t>2 SW 60A // en ARMOIRE 1015</t>
  </si>
  <si>
    <t>SW en ARMOIRE</t>
  </si>
  <si>
    <t>F,ÇAKIR</t>
  </si>
  <si>
    <t>PEINTURE A COMMISSION GALAXY 5000 ARM AUX L=700 IP32</t>
  </si>
  <si>
    <t>G5K ARM AUX</t>
  </si>
  <si>
    <t>PEINTURE A COMMISSION GALAXY 5000 L=700 IP32</t>
  </si>
  <si>
    <t>G5K ASI</t>
  </si>
  <si>
    <t>CANEVAS NW20DC ARM BATT 800kVA POUR CARTE ACHET</t>
  </si>
  <si>
    <t>GAL 800kVA</t>
  </si>
  <si>
    <t>Raccordement haut pour NS1200kva</t>
  </si>
  <si>
    <t>NS 1200kVA</t>
  </si>
  <si>
    <t>LG OPTION TNC BY-PASS 360kVA GALAXY 5000</t>
  </si>
  <si>
    <t>LG BY-PASS 360kVA GALAXY 5000</t>
  </si>
  <si>
    <t>BARRE SUPPORT TRANSFO EN LARGEUR</t>
  </si>
  <si>
    <t>GALAXY 5000 L=1012</t>
  </si>
  <si>
    <t>Porte gauche IP 22 decoupe vision L=807</t>
  </si>
  <si>
    <t>Porte droite IP 22 L=385</t>
  </si>
  <si>
    <t>Porte gauche IP 22 L=1200</t>
  </si>
  <si>
    <t>Porte gauche IP 22 L=</t>
  </si>
  <si>
    <t>Bandeau AV/AR L=1200</t>
  </si>
  <si>
    <t>Bandeau AV/AR L=1000</t>
  </si>
  <si>
    <t>Bandeau AV/AR L=400</t>
  </si>
  <si>
    <t>Porte gauche L=807 Vision IP22</t>
  </si>
  <si>
    <t>Bandeau AV/AR L=1600</t>
  </si>
  <si>
    <t>Bandeau lateral Galaxy H=200mm</t>
  </si>
  <si>
    <t>MODIFICATION NS2000 CELLULE INTERS POUR FACILITER RACCORDEMENT</t>
  </si>
  <si>
    <t>NS2000 CELLULE INTERS</t>
  </si>
  <si>
    <t>FERRIER</t>
  </si>
  <si>
    <t>CARTE MODIFIE 66104=3400390200 Management Card Contacts &amp; RS232/Serial</t>
  </si>
  <si>
    <t>Schéma de principe Pseudo NS avec self pour création de Neutre (Réseau Tri sans neutre)</t>
  </si>
  <si>
    <t>PSEUDO NS POUR GAL //</t>
  </si>
  <si>
    <t>Réalisation et montage Liaison Neutre R2 à la Masse en coroplast</t>
  </si>
  <si>
    <t>AJOUT GAINE POUR NS2000</t>
  </si>
  <si>
    <t>NS 2000KVA</t>
  </si>
  <si>
    <t>LEG SKID G5000 L= 1010</t>
  </si>
  <si>
    <t>LEG SKID G5000 L= 710</t>
  </si>
  <si>
    <t>LG SAT THMG300 60hZ</t>
  </si>
  <si>
    <t>THM</t>
  </si>
  <si>
    <t>PORTE DROITE COMPLETE IP22</t>
  </si>
  <si>
    <t>GALAXY 160-400kVA</t>
  </si>
  <si>
    <t>PORTE GAUCHE COMPLETE IP22</t>
  </si>
  <si>
    <t>LG SAT THMG200</t>
  </si>
  <si>
    <t>SUPPORT PULSAR M NAVALISE</t>
  </si>
  <si>
    <t>PULSAR M</t>
  </si>
  <si>
    <t>LG SAT THMG400 50hZ</t>
  </si>
  <si>
    <t>Notice de montage 80kVA marine avec inverseur de source</t>
  </si>
  <si>
    <t>Notice de montage 20kVA marine avec inverseur de source+ tfo</t>
  </si>
  <si>
    <t>Caillebotis marine 1x68 P6V1700 GPW 200kva 8mn</t>
  </si>
  <si>
    <t>Notice transformation FAHC400/450 en FAHDC400/450</t>
  </si>
  <si>
    <t>FAHDC 400/450kVA OU FAHCD</t>
  </si>
  <si>
    <t>LG COMET EXRT 31 7KVA CLA</t>
  </si>
  <si>
    <t>COMET EXRT 31 7KVA</t>
  </si>
  <si>
    <t>PLATINE DIRIS 80kVA</t>
  </si>
  <si>
    <t>PLATINE DIRIS 20kVA</t>
  </si>
  <si>
    <t xml:space="preserve">GALAXY PW </t>
  </si>
  <si>
    <t>LG COUPLAGE BATT 800kVA CELLULE DROITE</t>
  </si>
  <si>
    <t>GALAXY 800kVA</t>
  </si>
  <si>
    <t>LG COUPLAGE BATT 800kVA CELLULE GAUCHE</t>
  </si>
  <si>
    <t>LIMANDE APOZ HE13 HE15 9pts pour détection boucle ouverte</t>
  </si>
  <si>
    <t>HSBC</t>
  </si>
  <si>
    <t>LIMANDE APOZ APOZ HE15 9pts 25m AVEC FIL SUPPLEMENTAIRE DETECTION BOUCLE OUVERTE</t>
  </si>
  <si>
    <t>LIMANDE APOZ APOZ HE15 9pts 15m AVEC FIL SUPPLEMENTAIRE DETECTION BOUCLE OUVERTE</t>
  </si>
  <si>
    <t>KIT CABLES TRANSFORMATION FAHC EN FAHDC 400/450kVA</t>
  </si>
  <si>
    <t>LG CS NEUTRE STS 800A OPTIMISE</t>
  </si>
  <si>
    <t>UPSILON STS 800A OPTIMISE</t>
  </si>
  <si>
    <t>LG STS 800A OPTIMISE</t>
  </si>
  <si>
    <t>15/0107</t>
  </si>
  <si>
    <t>CDC SW120A // EN ARMOIRE SAREL</t>
  </si>
  <si>
    <t>SW120A</t>
  </si>
  <si>
    <t>LG IP32 ARM AUX PW 1215</t>
  </si>
  <si>
    <t>LG IP 22 PEINT SPECIALE GALAXY 400kVA</t>
  </si>
  <si>
    <t>LG SAT THMG300</t>
  </si>
  <si>
    <t>LG COMPLEMENTAIRE HABILLAGE ANCIENNE ESTHETIQUE POUR IP00 L=1600</t>
  </si>
  <si>
    <t>TOIT VENTILE ARM G6K L=1200</t>
  </si>
  <si>
    <t>TOIT VENTILE ARM G6K L=1000</t>
  </si>
  <si>
    <t>TOIT VENTILE ARM G6K L=800</t>
  </si>
  <si>
    <t>SUPPORT BOBINAGE DOUBLE ARM G5K L=1010</t>
  </si>
  <si>
    <t>GALAXY G5K</t>
  </si>
  <si>
    <t>SUPPORT BOBINAGE DOUBLE ARM G5K L=710</t>
  </si>
  <si>
    <t>SUPPORT BOBINAGE DOUBLE ARM G6K L=1200</t>
  </si>
  <si>
    <t>SUPPORT BOBINAGE DOUBLE ARM G6K L=1000</t>
  </si>
  <si>
    <t>SUPPORT BOBINAGE DOUBLE ARM G6K L=800</t>
  </si>
  <si>
    <t>NW20DC COUPL BATT 800kVA Irm &gt; 2500A(QF1) sans BOBINE</t>
  </si>
  <si>
    <t>COUPLAGE BATT 800kVA</t>
  </si>
  <si>
    <t>CANEVAS NW20DC HA (INTER Q10) COUPLAGE BATT 800kVA Irm &gt; 2500A</t>
  </si>
  <si>
    <t>NW20DC COUPL BATT 800kVA Irm &gt; 2500A(QF1-1/QF1-2) avec BOBINE</t>
  </si>
  <si>
    <t>LG IP00 NS 2000</t>
  </si>
  <si>
    <t>LG IP00 NS 1200</t>
  </si>
  <si>
    <t>LG IP00 NS 500-800kVA</t>
  </si>
  <si>
    <t>LG IP00 800kVA</t>
  </si>
  <si>
    <t>LG IP00 600kVA</t>
  </si>
  <si>
    <t>LG IP00 450-500kVA</t>
  </si>
  <si>
    <t>LG IP00 400kVA</t>
  </si>
  <si>
    <t>LG IP00 200-300kVA</t>
  </si>
  <si>
    <t>LG SAT DU KIT DJ  15-30MN 200/250kVA</t>
  </si>
  <si>
    <t>LG SAT DU KIT DJ  15-30MN 120/160kVA+LG SAT DU KIT DJ  &lt;=10MN 200/250kVA</t>
  </si>
  <si>
    <t>LG SAT DU KIT DJ  15-30MN 80/100kVA+LG SAT DU KIT DJ &lt;= 10MN 120/160kVA</t>
  </si>
  <si>
    <t>LG SAT DU KIT DJ  15-30MN 50/60kVA+LG SAT DU KIT DJ  &lt;=10MN 80/100kVA</t>
  </si>
  <si>
    <t>LG SAT DU KIT DJ  8-30MN 20/40kVA+LG SAT DU KIT DJ  &lt;=10MN 80/100kVA</t>
  </si>
  <si>
    <t xml:space="preserve">LG SAT DU KIT DJ 20/30kVA   </t>
  </si>
  <si>
    <t xml:space="preserve">LG SAT DU KIT DJ 10/15kVA   </t>
  </si>
  <si>
    <t>CARTE</t>
  </si>
  <si>
    <t>CARTE MERE Spécifique STS 800A LEM 1000A</t>
  </si>
  <si>
    <t>STS 800A AVEC LEM 1000A</t>
  </si>
  <si>
    <t>EPROM</t>
  </si>
  <si>
    <t>EPROM FLASH DI23/DI24 CARTE MERE STS 800A LEM 1000A</t>
  </si>
  <si>
    <t>COMET EXRT 31 11kVA ECLAIRAGE DE SECURITE</t>
  </si>
  <si>
    <t>COMET EXRT 31 11</t>
  </si>
  <si>
    <t>CARTE CRIZ - nouveau Double Pont 300/400kVA à ATFO</t>
  </si>
  <si>
    <t>G6K NEW DP 500kVA</t>
  </si>
  <si>
    <t>LG SAT DU KIT DJ NS400 POUR 100/120kVA&gt;10MN</t>
  </si>
  <si>
    <t>LG SAT DU KIT DJ NS250 POUR 60/80kVA&gt;10MN ET 100/120kVA&lt;15MN</t>
  </si>
  <si>
    <t>LG SAT DU KIT DJ NS160 POUR 40kVA&gt;10MN ET 60/80kVA&lt;15MN</t>
  </si>
  <si>
    <t>LG SAT DU KIT DJ G5000 20/30kVA&lt;15MN</t>
  </si>
  <si>
    <t>DOSSIER DE MONTAGE PULSAR EXRT NAVALISE</t>
  </si>
  <si>
    <t>PULSAR EXRT US MARINE</t>
  </si>
  <si>
    <t xml:space="preserve">PORTE IP32 UPSILON 250A </t>
  </si>
  <si>
    <t>UPSILON STS 250A</t>
  </si>
  <si>
    <t>TOIT IP32 UPSILON 250A</t>
  </si>
  <si>
    <t>THM G800 STANDARD</t>
  </si>
  <si>
    <t>CDC ARM SAREL PDU(70 départs)+BY-PASS+TFO R2</t>
  </si>
  <si>
    <t>CARTE CRIZ - nouveau Double Pont 500kVA à ATFO</t>
  </si>
  <si>
    <t>GAINE DE RACCORDEMENT POUR 6 ASI</t>
  </si>
  <si>
    <t>Toit ventilé armoire L=800</t>
  </si>
  <si>
    <t>ARM AUX L=800 GALAXY</t>
  </si>
  <si>
    <t>EQUERRE SUPPORT RACK BY PASS</t>
  </si>
  <si>
    <t>HotSwap MBP</t>
  </si>
  <si>
    <t>CDC SW60A // EN ARMOIRE SAREL</t>
  </si>
  <si>
    <t>SINAWAVE 60A</t>
  </si>
  <si>
    <t>CDC 2xSW60A // EN ARMOIRE SAREL</t>
  </si>
  <si>
    <t>LG PACK ADVANCE 80-120kVA AVEC TOIT VENTILLE</t>
  </si>
  <si>
    <t>LG IP22 GAL PW 20-60KVA PEINT SPE DECOUPE EM9</t>
  </si>
  <si>
    <t>PORTE IP22 GAL PW 120KVA AVEC DECOUPE EM9</t>
  </si>
  <si>
    <t>MONTAGE CABLAGE DE 16 CELLULES 19" COMET EXRT</t>
  </si>
  <si>
    <t>COMET EXRT</t>
  </si>
  <si>
    <t>THM G800 CELLULE DROITE: FAHD 800kVA dans ARMOIRE 1200mm</t>
  </si>
  <si>
    <t xml:space="preserve">THM G800 POUR ALIGATOR </t>
  </si>
  <si>
    <t>CDC+SCHEM</t>
  </si>
  <si>
    <t>THM G800 CELLULE GAUCHE SPECIALE AVEC JDB RACC R1 R2</t>
  </si>
  <si>
    <t>DUNGLE EX RT 60min</t>
  </si>
  <si>
    <t>MAROC TELECOM</t>
  </si>
  <si>
    <t>DUNGLE EX RT 30min</t>
  </si>
  <si>
    <t>DOUBLEMENT DES TI NS1200kVA (double NS actif)</t>
  </si>
  <si>
    <t>NS / DOUBLE NS ACTIF</t>
  </si>
  <si>
    <t>CARTE ACPZ MODIFIEE POUR PSEUDO NS</t>
  </si>
  <si>
    <t>PSEUDO NS</t>
  </si>
  <si>
    <t>CARTE DO6Z MODIFIEE POUR GALAXY EN FONCTIONNEMENT AVEC PSEUDO NS</t>
  </si>
  <si>
    <t>GALAXY AVEC PSEUDO NS</t>
  </si>
  <si>
    <t>CONTRÔLE</t>
  </si>
  <si>
    <t>MAJ DE LA FICHE 34000200XE PMM SUITE A PASSAGE EN AFFAIRE</t>
  </si>
  <si>
    <t>DUCLOS</t>
  </si>
  <si>
    <t>CDC CAILLEBOTIS MARINE 850</t>
  </si>
  <si>
    <t>G3000</t>
  </si>
  <si>
    <t xml:space="preserve">BOUCHON RESISTIF </t>
  </si>
  <si>
    <t>COMET EXTREME</t>
  </si>
  <si>
    <t>PLAQUE PRESSE ETOUPE POUR COFFRET DJ BATT RACC HAUT</t>
  </si>
  <si>
    <t>COFFRET DJ BATT 400kVA</t>
  </si>
  <si>
    <t>TOIT PLEIN L=700 G5K</t>
  </si>
  <si>
    <t>GALAXY 5000 ARM L=700</t>
  </si>
  <si>
    <t>CDC + SCH</t>
  </si>
  <si>
    <t>NS1000 380V + ARMOIRE COUPLAGE AVEC ECLISSAGE</t>
  </si>
  <si>
    <t>NS1000 + ARMOIRE COUPLAGE</t>
  </si>
  <si>
    <t>NS2500 LIGHT 380V + ARMOIRE COUPLAGE</t>
  </si>
  <si>
    <t>NS2500 LIGHT + ARMOIRE COUPLAGE</t>
  </si>
  <si>
    <t>CARTE AQUI ADAPTE POUR PW 120KVA IP32</t>
  </si>
  <si>
    <t>GALAXY PW 120KVA</t>
  </si>
  <si>
    <t>CDC BANDEAU LATERAL RALLONGéS AVEC FILTRE POUSSIERE</t>
  </si>
  <si>
    <t xml:space="preserve">P. ARRIERE IP 32 ARM. AUX BAT G3000 20/30kVA </t>
  </si>
  <si>
    <t>CDC BANDEAU AV/AR RALLONGéS AVEC FILTRE POUSSIERE</t>
  </si>
  <si>
    <t>GALAXY 6000 / ARM L=800</t>
  </si>
  <si>
    <t>GALAXY 6000 / ONDULEUR</t>
  </si>
  <si>
    <t>CDC SKID GALAXY 5000</t>
  </si>
  <si>
    <t>PLAQUE PRESSE ETOUPE IP3* ARM 1015</t>
  </si>
  <si>
    <t>GALAXY PW 1015</t>
  </si>
  <si>
    <t>PANNEAU ARRIERE IP22 G3000 20/30kVA</t>
  </si>
  <si>
    <t>TOLE DE FOND IP42 160--&gt;200kVA</t>
  </si>
  <si>
    <t>TOIT IP42 160--&gt;200kVA</t>
  </si>
  <si>
    <t>PORTE DROITE IP42  160--&gt;200kVA</t>
  </si>
  <si>
    <t>PORTE GAUCHE IP42  160--&gt;200kVA</t>
  </si>
  <si>
    <t>LG IP42 PW 160--&gt;200kVA 1215x1900</t>
  </si>
  <si>
    <t>LG IP42 ARM BATT 1015x1900</t>
  </si>
  <si>
    <t>LG BY-PASS+TFO UTIL+COUPLAGE BATT PW 80kVA</t>
  </si>
  <si>
    <t>ALCATEL</t>
  </si>
  <si>
    <t>LG BY-PASS+TFO UTIL+COUPLAGE BATT PW 40kVA</t>
  </si>
  <si>
    <t>LG BY-PASS+TFO UTIL+COUPLAGE BATT PW 30kVA</t>
  </si>
  <si>
    <t>MODIF TOIT ARM SAREL 1200x800</t>
  </si>
  <si>
    <t>ARM SAREL 1200x800</t>
  </si>
  <si>
    <t>CDC MODIF TOIT ARM SAREL 1200x800</t>
  </si>
  <si>
    <t xml:space="preserve">SW 60A </t>
  </si>
  <si>
    <t>TORON OPTION OUCOURE NEUTRE ALME-CRUE STS UPSILON 800-1200A CELLULE S1 ET S2</t>
  </si>
  <si>
    <t>STS 800-1200A 4P</t>
  </si>
  <si>
    <t>BANDEAU LATERAL IP32</t>
  </si>
  <si>
    <t>BANDEAU AVant/arrière armoire 1200mm IP32</t>
  </si>
  <si>
    <t>LG PEINTURE à COMMISION G6000 CELLULE L=800mm</t>
  </si>
  <si>
    <t>LIBRE  STS 800A</t>
  </si>
  <si>
    <t>STS 800A 3-4P</t>
  </si>
  <si>
    <t>LG CS NEUTRE STS UPSILON 800A 4P</t>
  </si>
  <si>
    <t>STS 800A 4P</t>
  </si>
  <si>
    <t>LG CS NEUTRE STS UPSILON 1200A 4P</t>
  </si>
  <si>
    <t>STS 1200A 4P</t>
  </si>
  <si>
    <t>LG CS STS UPSILON 800A 3P</t>
  </si>
  <si>
    <t>LEGENDE CELLULE DROITE SOURCE 2 STS UPSILON 800A</t>
  </si>
  <si>
    <t>LEGENDE CELLULE GAUCHE SOURCE 1 STS UPSILON 800A</t>
  </si>
  <si>
    <t>LEGENDE STS UPSILON 800A 3P</t>
  </si>
  <si>
    <t>Découpe panneau latéral NS2000</t>
  </si>
  <si>
    <t>NS2000kVA DATA ONE</t>
  </si>
  <si>
    <t>PMM 126 depart</t>
  </si>
  <si>
    <t xml:space="preserve">CABLE de LIAISON APOZ L = 75m </t>
  </si>
  <si>
    <t>Sous -traitance IP30 toit G5000 AIOB (soudure grille)</t>
  </si>
  <si>
    <t>BARRE SUPPORT TRANSFO OU AUTOTRANSFO</t>
  </si>
  <si>
    <t>CDC Arm 800mm 3 DJ BATT + SELF 600kVA</t>
  </si>
  <si>
    <t>ARMOIRE 3 DJ BATT 500kVA + SELF 600kVA</t>
  </si>
  <si>
    <t>CABLE INTER-CELLULE POUR GALAXY 3000 // en 20mètre</t>
  </si>
  <si>
    <t>GALAXY 3000 // 10-30kVA</t>
  </si>
  <si>
    <t>NS 2400KVA 380V +-10% 4P CLASSIQUE</t>
  </si>
  <si>
    <t>NS 2400kVA</t>
  </si>
  <si>
    <t>Cable de liaison DB9 DB25 pour Lantronix</t>
  </si>
  <si>
    <t>LG HAB ARM.BAT ANCIEN ESTHETIQUE L=1200mm</t>
  </si>
  <si>
    <t xml:space="preserve">ARMOIRE BATTERIE </t>
  </si>
  <si>
    <t>SW120A EN ARMOIRE TRAVERSANT AVEC NEUTRE</t>
  </si>
  <si>
    <t>GALAXY ANCIENNE ESTHETIQUE</t>
  </si>
  <si>
    <t>TOIT avec DOUBLE PLAQUE PE LATERALE</t>
  </si>
  <si>
    <t>UPSILON STS 1900</t>
  </si>
  <si>
    <t>CABLE INTERCO 25mm² de 3m</t>
  </si>
  <si>
    <t>COMET S31 20kVA</t>
  </si>
  <si>
    <t>CAILLEBOTIS MARINE 1X30 SWL1850</t>
  </si>
  <si>
    <t>G5K L=1010</t>
  </si>
  <si>
    <t>LG BLOC PRISE NEMA + CORDON NEMA</t>
  </si>
  <si>
    <t>LG HAB GALAXY 600KVA ANCIEN ESTHETIQUE L=3600mm</t>
  </si>
  <si>
    <t>GALAXY 600kVA</t>
  </si>
  <si>
    <t>LG HAB FAH 600KVA ANCIEN ESTHETIQUE L=1200mm</t>
  </si>
  <si>
    <t>FAH 600kVA</t>
  </si>
  <si>
    <t>NOTICE DE TRANSFORMATION FAH EN FAHD</t>
  </si>
  <si>
    <t>FAH 200/300kVA</t>
  </si>
  <si>
    <t>NS 2400KVA 440V</t>
  </si>
  <si>
    <t>TOIT  VENTILE PACK ADVANCE 300/400kVA</t>
  </si>
  <si>
    <t>CDC CHASSIS ATFO PHASE SHIFT SIMPLE</t>
  </si>
  <si>
    <t>GALAXY L=800</t>
  </si>
  <si>
    <t>KIT CONNEXIONS COFFRETS DJ BATTERIE</t>
  </si>
  <si>
    <t>GALAXY 5000 / GALAXY PW</t>
  </si>
  <si>
    <t>LG FINITION CELLULE AUXILIAIRE ANCIENNE ESTHETIQUEL=800mm</t>
  </si>
  <si>
    <t xml:space="preserve">Armoire auxiliaire Galaxy </t>
  </si>
  <si>
    <t>LG HABILLAGE GALAXY ANCIEN ESTHETIQUE L=800mm</t>
  </si>
  <si>
    <t>SCHEMA PRINCIPE GAL 400kVA AVEC Q8T</t>
  </si>
  <si>
    <t>NOTICE DE TESTS COUPLAGE BATT AUTOMATE TWIDO</t>
  </si>
  <si>
    <t>COUPLAGE BATT TOUTES PUISSANCES</t>
  </si>
  <si>
    <t>LG HABILLAGE ANCIEN ESTHETIQUE L=1600mm</t>
  </si>
  <si>
    <t>ARMOIRE TT</t>
  </si>
  <si>
    <t>LG FINITION CELLULE AUXILIAIRE L=1600mm</t>
  </si>
  <si>
    <t>LG HABILLAGE CELLULE AUXILIAIRE L=1600mm</t>
  </si>
  <si>
    <t>TOIT VENTILE PACK ADVANCE 500kVA</t>
  </si>
  <si>
    <t>LG pack advance 500kVA accollé livré seul</t>
  </si>
  <si>
    <t>BOUCHON DE CHARGE</t>
  </si>
  <si>
    <t>PULSAR EXTREME C 3200</t>
  </si>
  <si>
    <t>RESERVE GRT</t>
  </si>
  <si>
    <t xml:space="preserve">Lg peinture speciale GALAXY 400kVA </t>
  </si>
  <si>
    <t>IP 32 pour PW 120kVA a PN</t>
  </si>
  <si>
    <t>CDC DOUBLEMENT Q3 STS 600A</t>
  </si>
  <si>
    <t xml:space="preserve">CDC Adpatation Double NS Actifs </t>
  </si>
  <si>
    <t>CDC NS1200kVA a contacteur statique</t>
  </si>
  <si>
    <t>NS1200kVA</t>
  </si>
  <si>
    <t>CDC gaine de raccordement</t>
  </si>
  <si>
    <t>Caillebotis marine arm batt (1x1015)</t>
  </si>
  <si>
    <t>GALAXY PW 50kVA</t>
  </si>
  <si>
    <t>LG kit filtre antipoussiere</t>
  </si>
  <si>
    <t>Galaxy PW H=1400</t>
  </si>
  <si>
    <t>PLAQUE DE TOIT INTERCELLULES</t>
  </si>
  <si>
    <t>GALAXY / GALAXY 6000</t>
  </si>
  <si>
    <t>Toit ventilé armoire L=1200</t>
  </si>
  <si>
    <t xml:space="preserve">Galaxy </t>
  </si>
  <si>
    <t xml:space="preserve">GALAXY 6000 </t>
  </si>
  <si>
    <t xml:space="preserve">LG IP22 couleur standard GN </t>
  </si>
  <si>
    <t>Galaxy 6000 160-400kVA</t>
  </si>
  <si>
    <t>Grande Plaque presse Etoupe 700</t>
  </si>
  <si>
    <t>Galaxy 5000</t>
  </si>
  <si>
    <t>Tole de fond 700 IP2* avec grande plaque PE</t>
  </si>
  <si>
    <t>Dossier de montage sur site pack advance</t>
  </si>
  <si>
    <t>KIT CONNEXIONS ATFO PHASE SHIFTING</t>
  </si>
  <si>
    <t>CDC Montage FAHC600kVA en armoire 1000mm</t>
  </si>
  <si>
    <t xml:space="preserve">GALAXY6000  </t>
  </si>
  <si>
    <t>LG boitier convertisseur RS vers TCPIP</t>
  </si>
  <si>
    <t>Dossier de montage pack advance acollé livré seul</t>
  </si>
  <si>
    <t>LG pack advance 300kVA accollé livré seul</t>
  </si>
  <si>
    <t>LG pack advance 400kVA accollé livré seul</t>
  </si>
  <si>
    <t>G6K NEW DP 300/400kVA</t>
  </si>
  <si>
    <t>CHASSIS POUR BOBINAGE SUPERPOSE</t>
  </si>
  <si>
    <t>Galaxy PW 715</t>
  </si>
  <si>
    <t>LG PEINTURE SPE ARM AUX L=1000</t>
  </si>
  <si>
    <t>GALAXY 5000 AUX</t>
  </si>
  <si>
    <t>LG PEINTURE SPE ARM AUX L=700</t>
  </si>
  <si>
    <t>LG PEINTURE SPE ARM BAT L=1000</t>
  </si>
  <si>
    <t>GALAXY 5000 BAT</t>
  </si>
  <si>
    <t>LG PEINTURE SPE ARM BAT L=700</t>
  </si>
  <si>
    <t xml:space="preserve">KIT TRANSFORMATION ANCIENNE ESTHETIQUE </t>
  </si>
  <si>
    <t>GAINE DE 400</t>
  </si>
  <si>
    <t>Caillebotis marine arm batt 1900x715</t>
  </si>
  <si>
    <t>ARMOIRE BAT STD</t>
  </si>
  <si>
    <t>ARMOIRE PDU</t>
  </si>
  <si>
    <t>Dossier de montage pack advance non acollé</t>
  </si>
  <si>
    <t>NS 2000 KVA</t>
  </si>
  <si>
    <t xml:space="preserve">CDC NS 2000 380V </t>
  </si>
  <si>
    <t>NS 2000kVA 380V</t>
  </si>
  <si>
    <t>SCHEMA FAH H11 400kVA</t>
  </si>
  <si>
    <t>LG HABILLAGE ANCIEN ESTHETIQUE PACK ADVANCE</t>
  </si>
  <si>
    <t>LG pack advance 400kVA avec bornier non accollé</t>
  </si>
  <si>
    <t>LG pack advance 300kVA avec bornier non accollé</t>
  </si>
  <si>
    <t>CDC raccordement haut sur GAB</t>
  </si>
  <si>
    <t>CDC arm 1200mm avec ATFO pahse shift double</t>
  </si>
  <si>
    <t>Galaxy 450kVA</t>
  </si>
  <si>
    <t>Dossier d'adaptation GAL800P Double NS Actifs Q8T</t>
  </si>
  <si>
    <t>CEA GRENOBLE</t>
  </si>
  <si>
    <t>CdC</t>
  </si>
  <si>
    <t>IP22 avec CHEMINE pour RACC HAUT PW1040</t>
  </si>
  <si>
    <t>GALAXY PW 1040</t>
  </si>
  <si>
    <t xml:space="preserve">LG option CT Chinese Telecom </t>
  </si>
  <si>
    <t>LG option TVSS galaxy PW 200kVA</t>
  </si>
  <si>
    <t>NS 2000 actif armoire de couplage</t>
  </si>
  <si>
    <t>NS 2000kVA actif</t>
  </si>
  <si>
    <t>Caillebotis marine arm batt SAREL(1X700+1x800)</t>
  </si>
  <si>
    <t>GALAXY PW 80kVA</t>
  </si>
  <si>
    <t>LG ARM COUPLAGE BATT GAL 5000 40kVA</t>
  </si>
  <si>
    <t>GALAXY 5000 40kVA</t>
  </si>
  <si>
    <t>LG ARM COUPLAGE BATT GAL 5000 20-30kVA</t>
  </si>
  <si>
    <t>GALAXY 5000 20-30kVA</t>
  </si>
  <si>
    <t>Sous-traitance Kit de juxtaposition 6000</t>
  </si>
  <si>
    <t>GALAXY 80kVA</t>
  </si>
  <si>
    <t>Sous-traitance arm batt sarel 700x800x2000</t>
  </si>
  <si>
    <t>Sous-traitance arm batt sarel 800x800x2000</t>
  </si>
  <si>
    <t>LG ARM COUPLAGE BATT GAL5000 100-120kVA</t>
  </si>
  <si>
    <t>GALAXY 5000 100-120kVA</t>
  </si>
  <si>
    <t>MODIFICATION FAHD EN FAH</t>
  </si>
  <si>
    <t>FAHD800KVA</t>
  </si>
  <si>
    <t>IP32 TOIT ARM INTERRUPTEUR NS 2000</t>
  </si>
  <si>
    <t>GAINE DE RACCORDEMENT POUR 4 ASI</t>
  </si>
  <si>
    <t>NS 800kVA</t>
  </si>
  <si>
    <t>ARMOIRE DE COUPLAGE AVAL 6xINS630 + NS2000</t>
  </si>
  <si>
    <t xml:space="preserve">Ns 2000kVA </t>
  </si>
  <si>
    <t>SURTOIT IP NS 2000</t>
  </si>
  <si>
    <t>CHASSIS CHAISE POUR PW et Armoire BATT 1015 et Armoire aux 715</t>
  </si>
  <si>
    <t>INEO POUR CEA</t>
  </si>
  <si>
    <t>GALAXY 800kVA U=&gt;PSEUDO MOD+PACK ADVANCED+TI</t>
  </si>
  <si>
    <t xml:space="preserve">GALAXY PSEUDO MOD        </t>
  </si>
  <si>
    <t>GALAXY 800kVA U=&gt;PSEUDO MOD+PACK ADVANCED</t>
  </si>
  <si>
    <t>LIMANDE PROLONGATEUR POUR CARTE FHCZ</t>
  </si>
  <si>
    <t>GALAXY AVEC FAHD OU THMG</t>
  </si>
  <si>
    <t>réservé         EPROM AROC AD v02 DI35</t>
  </si>
  <si>
    <t>G6K toutes versions</t>
  </si>
  <si>
    <t>réservé        CARTE AROC - G6000</t>
  </si>
  <si>
    <t>EPROM AROZ D5 v02 DI35</t>
  </si>
  <si>
    <t>CARTE AROZ - G6000</t>
  </si>
  <si>
    <t>EPROM CROZ D3 v02 DI48</t>
  </si>
  <si>
    <t>CARTE CROZ - G6000</t>
  </si>
  <si>
    <t>EPROM CRIZ D4 v02 DI50</t>
  </si>
  <si>
    <t>CARTE CRIZ - G6000</t>
  </si>
  <si>
    <t>EPROM GT2Z - G6000 ACQ K1 v03 DI26</t>
  </si>
  <si>
    <t>CARTE GT2Z - G6000</t>
  </si>
  <si>
    <t>EPROM GTCZ/GT2Z COM M2 v02 DI41&amp;42</t>
  </si>
  <si>
    <t>EPROM GTCZ ACQ k1-v03 DI26</t>
  </si>
  <si>
    <t>CARTE GTCZ - G6000</t>
  </si>
  <si>
    <t>SURTOIT IP GAINE PACK ADVANCE (400 mm) 500kVA</t>
  </si>
  <si>
    <t>LG ARM COUPLAGE BATT GAL 5000 60-80kVA</t>
  </si>
  <si>
    <t>GALAXY 5000 60-80kVA</t>
  </si>
  <si>
    <t>ATFO PHASE SHIFTING 479kVA 400V +/-10°</t>
  </si>
  <si>
    <t>SURTOIT GAIN &amp; ADVANCE L=400 IP**</t>
  </si>
  <si>
    <t xml:space="preserve">GALAXY </t>
  </si>
  <si>
    <t>LIMANDE G5K COURANT ECHANGE LG 80 METRES</t>
  </si>
  <si>
    <t>LIMANDE G5K COURANT ECHANGE LG 60 METRES</t>
  </si>
  <si>
    <t>LIMANDE G5K COURANT ECHANGE LG 40 METRES</t>
  </si>
  <si>
    <t>LIMANDE G5K COURANT ECHANGE LG 20 METRES</t>
  </si>
  <si>
    <t>LIMANDE G5K BUS CAN LG 80 METRES</t>
  </si>
  <si>
    <t>LIMANDE G5K BUS CAN LG 60 METRES</t>
  </si>
  <si>
    <t>LIMANDE G5K BUS CAN LG 40 METRES</t>
  </si>
  <si>
    <t>LIMANDE G5K BUS CAN LG 20 METRES</t>
  </si>
  <si>
    <t>NS2000 Raccordement gaine a barres</t>
  </si>
  <si>
    <t>Galaxy PW 80kVA avec gaine tole 20/10</t>
  </si>
  <si>
    <t>Skid Galaxy PW 80kVA avec gaine</t>
  </si>
  <si>
    <t>IP32 TOIT ARM CONTACTEUR NS 2000</t>
  </si>
  <si>
    <t>LG IP 32 NS 2000kVA</t>
  </si>
  <si>
    <t>SCHE</t>
  </si>
  <si>
    <t>ARMOIRE 2 DJ 400kVA L=800</t>
  </si>
  <si>
    <t>ARMOIRE de COUPLAGE AVAL 6xINS630 + NS2000</t>
  </si>
  <si>
    <t>GALAXY IGBT</t>
  </si>
  <si>
    <t>TOIT IP GAINE ENTREE (400 mm) 500kVA</t>
  </si>
  <si>
    <t xml:space="preserve">TOIT IP GAINE PACK ADVANCE (400 mm) </t>
  </si>
  <si>
    <t>SURTOIT IP GAINE ENTREE (400 mm) 500kVA</t>
  </si>
  <si>
    <t>SURTOIT IP GALAXY 500kVA</t>
  </si>
  <si>
    <t>THM GL AVEC TI+SUR BORNES 3P</t>
  </si>
  <si>
    <t>ENTRETOISE TOIT IP**</t>
  </si>
  <si>
    <t>IP 32 TOIT CELLULE GAL 500</t>
  </si>
  <si>
    <t xml:space="preserve">LG IP32 GALAXY 500kVA COUL SPEC </t>
  </si>
  <si>
    <t xml:space="preserve">LG KIT FILERIE COMET EXB 4,5kVA BOITIER EADS </t>
  </si>
  <si>
    <t>EADS</t>
  </si>
  <si>
    <t>JDB GALAXY 600kVA PSEUDO MOD RACC R2 SANS Q3BP</t>
  </si>
  <si>
    <t>GALAXY Pseudo mod sans Q3BP</t>
  </si>
  <si>
    <t>ATFO PHASE SHIFTING 960kVA 400V +/-20°</t>
  </si>
  <si>
    <t>LG Galaxy 5000 20kva couleur spe</t>
  </si>
  <si>
    <t>G5000 20kVA</t>
  </si>
  <si>
    <t>Réhausse avant/arrière 1159mm (armoire 1200mm)</t>
  </si>
  <si>
    <t>GALAXY6000 REHAUSSE</t>
  </si>
  <si>
    <t>Réhausse avant/arrière 990mm (armoire 1000mm)</t>
  </si>
  <si>
    <t>Réhausse avant/arrière 790mm (armoire 800mm)</t>
  </si>
  <si>
    <t>Réhausse avant/arrière 590mm (armoire 600mm)</t>
  </si>
  <si>
    <t xml:space="preserve">P. ARRIERE IP 22 ARM. AUX BAT G3000 20/30kVA </t>
  </si>
  <si>
    <t>GALAXY 3000 20/30kVA</t>
  </si>
  <si>
    <t>KIT PROTECTION ARRIERE SURTOIT IP23  L=1215</t>
  </si>
  <si>
    <t>GAL PW 160-200 kVA</t>
  </si>
  <si>
    <t>PROTECTION AVANT SURTOIT IP23  L=1215</t>
  </si>
  <si>
    <t>LG IP22GAL PW 160-200 kVA</t>
  </si>
  <si>
    <t>LG Galaxy 5000 arm bat 710 couleur spe</t>
  </si>
  <si>
    <t>G5000 arm bat 710</t>
  </si>
  <si>
    <t>LG Galaxy 5000 20kva AIOB couleur spe</t>
  </si>
  <si>
    <t>DOSSIER de MONTAGE COMET EXTREME CLA</t>
  </si>
  <si>
    <t>REZIGUI</t>
  </si>
  <si>
    <t>LG baie distribution Foster Wheeler</t>
  </si>
  <si>
    <t>Baie distribution</t>
  </si>
  <si>
    <t xml:space="preserve">CDC Schéma d'installation des </t>
  </si>
  <si>
    <t>BATTERY MONITORING</t>
  </si>
  <si>
    <t>LG filtre brouillard d'huile</t>
  </si>
  <si>
    <t>Galaxy PW 160-200</t>
  </si>
  <si>
    <t>Filtre brouillard d'huile</t>
  </si>
  <si>
    <t>LG GALAXY PSEUDO 600kVA</t>
  </si>
  <si>
    <t>Galaxy pseudo modulaire</t>
  </si>
  <si>
    <t>Armoire de couplage pour NS2000</t>
  </si>
  <si>
    <t>Galaxy</t>
  </si>
  <si>
    <t>NS2000 Raccordement gaine a barres en bas</t>
  </si>
  <si>
    <t>SERIGRAPHIE NOIRE NS 1200kVA</t>
  </si>
  <si>
    <t>GALAXY NS</t>
  </si>
  <si>
    <t>SERIGRAPHIE BLANCHE NS 1200kVA</t>
  </si>
  <si>
    <t>TOIT IP32 NS 1200kVA</t>
  </si>
  <si>
    <t>TOLE DE FOND IP32 NS 1200kVA</t>
  </si>
  <si>
    <t>LG IP32 NS 1200kVA</t>
  </si>
  <si>
    <t>Cable batterie 1,8 metre connecteur coudé</t>
  </si>
  <si>
    <t>Cablage boitier deport by pass Mono</t>
  </si>
  <si>
    <t>LG PSEUDO NS MODULAIRE ARMOIRE 1000mm NEW ESTETHIQUE</t>
  </si>
  <si>
    <t>CDC CONFIG. BATTERIES P. ETANCHE EN ARM. COMET 3000</t>
  </si>
  <si>
    <t>LG complémentaire ARM L=1200 nvlle esthétique à rajouter à l'ancienne arm TT</t>
  </si>
  <si>
    <t>ARM L=1000 G6000</t>
  </si>
  <si>
    <t>LG complémentaire ARM L=800 nvlle esthétique à rajouter à l'ancienne arm TT</t>
  </si>
  <si>
    <t>LG complémentaire ARM L=600 nvlle esthétique à rajouter à l'ancienne arm TT</t>
  </si>
  <si>
    <t>LG KIT CF=&gt;PR PW 160kVA</t>
  </si>
  <si>
    <t>LG KIT CF=&gt;PR PW 100kVA</t>
  </si>
  <si>
    <t>Skid Galaxy PW 80kVA</t>
  </si>
  <si>
    <t>Skid Galaxy PW 20kVA</t>
  </si>
  <si>
    <t>Armoire batterie IP22 marine ep 20/10</t>
  </si>
  <si>
    <t>Galaxy PW 80kVA marine ep 20/10</t>
  </si>
  <si>
    <t>GAL PW 20kVA</t>
  </si>
  <si>
    <t>Galaxy PW 20kVA marine ep 20/10</t>
  </si>
  <si>
    <t>GAL PW 715</t>
  </si>
  <si>
    <t>THM GL SANS TI+SUR BORNES 3P</t>
  </si>
  <si>
    <t>BOITIER DEPORT BYPASS COMET EXRT(tolerie)</t>
  </si>
  <si>
    <t>Caillebotis marine coulissant</t>
  </si>
  <si>
    <t>Arm PW</t>
  </si>
  <si>
    <t>LG complémentaire ARM L=1000 nvlle esthétique à rajouter à l'ancienne arm TT</t>
  </si>
  <si>
    <t xml:space="preserve">Chassis support TFO </t>
  </si>
  <si>
    <t>Gal PW 1015</t>
  </si>
  <si>
    <t>LG COUPLAGE BATT 15-30kVA GALAXY 3000</t>
  </si>
  <si>
    <t>GALAXY 3000 15/30kVA</t>
  </si>
  <si>
    <t>Reprise apres recette sur baie thales</t>
  </si>
  <si>
    <t>Baie marine</t>
  </si>
  <si>
    <t>NS2400 LT avec armoire de couplage</t>
  </si>
  <si>
    <t>NS2400LT</t>
  </si>
  <si>
    <t>Dossier de montageconnections déportées</t>
  </si>
  <si>
    <t>LG IP22 ARM BATT 1015 couleur std</t>
  </si>
  <si>
    <t xml:space="preserve">GALAXY PW  </t>
  </si>
  <si>
    <t>CDC CAILLEBOTIS MARINE 715+1015</t>
  </si>
  <si>
    <t>CDC arm 800mm avec ATFO pahse shift double</t>
  </si>
  <si>
    <t>Schema de principe Q5N et Q8T</t>
  </si>
  <si>
    <t>Galaxy 200/300 kVA P</t>
  </si>
  <si>
    <t>ARMOIRE 3 DJ BATT 450kVA + SELF 600kVA</t>
  </si>
  <si>
    <t>kit cuivre pontage DJ 400kVA avec self</t>
  </si>
  <si>
    <t>KIT DJ BATT 400kVA AVEC SELF</t>
  </si>
  <si>
    <t>Kit protection arrière surtoit IP23 L=1015</t>
  </si>
  <si>
    <t>Cellule PW L=1016</t>
  </si>
  <si>
    <t>Protection avant surtoit IP23 L=1015</t>
  </si>
  <si>
    <t>Cellule PW L=1015</t>
  </si>
  <si>
    <t>Bandeau Avant/arrière pour armoire de 800mm</t>
  </si>
  <si>
    <t>CELLULE GALAXY 800mm</t>
  </si>
  <si>
    <t>CDC Prestation Etude + Adaptation méca / GN (nouvelle esthétique)</t>
  </si>
  <si>
    <t>CELLULE GALAXY 1200mm</t>
  </si>
  <si>
    <t>GALAXY 450kVA : 1600mm</t>
  </si>
  <si>
    <t>ATFO PHASE SHIFTING 539kVA  P1=+12° N1=-12° P2=+24° N2=-24°</t>
  </si>
  <si>
    <t>GALAXY 450kVA</t>
  </si>
  <si>
    <t xml:space="preserve">LIAISON EPANOUISSEUR </t>
  </si>
  <si>
    <t>STS250A</t>
  </si>
  <si>
    <t xml:space="preserve">EPANOUISSEUR </t>
  </si>
  <si>
    <t>PLATINE SUPPORT ONDULEUR</t>
  </si>
  <si>
    <t>PULSAR EXTREME 3000</t>
  </si>
  <si>
    <t>BRIDE PULSA REVOLUTION</t>
  </si>
  <si>
    <t xml:space="preserve">Cable EXB Alim Contacteur </t>
  </si>
  <si>
    <t>COMET EXB</t>
  </si>
  <si>
    <t>Cable EXB 4,5 Batterie STD Modifié</t>
  </si>
  <si>
    <t>CDC OUTILLAGE LOGICIEL ET APPROVISIONNEMENT</t>
  </si>
  <si>
    <t xml:space="preserve">G6K 500kVA CARTES </t>
  </si>
  <si>
    <t>PERCAG AFFICH GRAPHIQUE PORTE GAUCHE</t>
  </si>
  <si>
    <t>COFFRET EPO POUR COMET EXRT</t>
  </si>
  <si>
    <t>THALES</t>
  </si>
  <si>
    <t>LG BY-PASS PW 80kVA RACC BAS ALCATEL</t>
  </si>
  <si>
    <t>LG BY-PASS PW 60kVA RACC BAS ALCATEL</t>
  </si>
  <si>
    <t>LG BY-PASS PW 40kVA RACC BAS ALCATEL</t>
  </si>
  <si>
    <t>LG BY-PASS PW 30kVA RACC BAS ALCATEL</t>
  </si>
  <si>
    <t>ETIQUETTE DILOPHANE SYNOPTIQUE PW + BYPASS</t>
  </si>
  <si>
    <t xml:space="preserve">BAIE OUTDOOR </t>
  </si>
  <si>
    <t>COMET EXRT 5KVA</t>
  </si>
  <si>
    <t>NS2000 gaine a barres par le haut</t>
  </si>
  <si>
    <t>réservé         EPROM AROC 500kVA</t>
  </si>
  <si>
    <t>G6K 500kVA</t>
  </si>
  <si>
    <t>réservé        CARTE AROC - 500kVA</t>
  </si>
  <si>
    <t>EPROM AROZ D5 500kVA</t>
  </si>
  <si>
    <t>CARTE AROZ - 500kVA</t>
  </si>
  <si>
    <t>EPROM CROZ D3 500kVA</t>
  </si>
  <si>
    <t>CARTE CROZ - 500kVA</t>
  </si>
  <si>
    <t>EPROM CRIZ D4 500kVA</t>
  </si>
  <si>
    <t>CARTE CRIZ - 500kVA</t>
  </si>
  <si>
    <t>EPROM GT2Z ACQ k1-v02 DI26 500kVA</t>
  </si>
  <si>
    <t>CARTE GT2Z - 500kVA</t>
  </si>
  <si>
    <t>EPROM GTCZ/GT2Z COM M1 500kVA</t>
  </si>
  <si>
    <t>EPROM GTCZ ACQ k1-v02 DI26 500kVA</t>
  </si>
  <si>
    <t>CARTE GTCZ - 500kVA</t>
  </si>
  <si>
    <t>RALLONGE CONNECT BORNIER DE TEST</t>
  </si>
  <si>
    <t>GALAXY 300kVA</t>
  </si>
  <si>
    <t>GALAXY 6000 500KVA P</t>
  </si>
  <si>
    <t>Galaxy 6000 500kva</t>
  </si>
  <si>
    <t>GALAXY 6000 500KVA UP</t>
  </si>
  <si>
    <t>GALAXY 6000 500KVA U</t>
  </si>
  <si>
    <t>PULSAR EVOLUTION</t>
  </si>
  <si>
    <t>CHASSIS CHAISE POUR PW1000 et Armoire BATT 715</t>
  </si>
  <si>
    <t>Galaxy1000PW</t>
  </si>
  <si>
    <t>Montage en baie outdoor Comet EXRT 5kva</t>
  </si>
  <si>
    <t>LG IP32 PEINT A COMM AUX BATT H=1400</t>
  </si>
  <si>
    <t>GALAXY PW BATT</t>
  </si>
  <si>
    <t>SINEWAVE 60A + ATFO adapt tension</t>
  </si>
  <si>
    <t>MGE USA</t>
  </si>
  <si>
    <t>SKID COMET 15kVA+ARM PDU+ARM BATT</t>
  </si>
  <si>
    <t>COMET S31 15kVA</t>
  </si>
  <si>
    <t>Chassis intermedaire armoire Galaxy 800</t>
  </si>
  <si>
    <t>Pack Advance double</t>
  </si>
  <si>
    <t>Traverse  intermediaire</t>
  </si>
  <si>
    <t>Traverse frontal</t>
  </si>
  <si>
    <t>Traverse lateral L=700</t>
  </si>
  <si>
    <t>LG armoire double Pack Advance</t>
  </si>
  <si>
    <t>Galaxy 300kva</t>
  </si>
  <si>
    <t>Galaxy PW 1015</t>
  </si>
  <si>
    <t>LG BY-PASS 160kVA PW 80kVA</t>
  </si>
  <si>
    <t>PW 80kVA</t>
  </si>
  <si>
    <t>LG BY-PASS 1200kVA PW 60kVA</t>
  </si>
  <si>
    <t>PW 60kVA</t>
  </si>
  <si>
    <t>LG BY-PASS 80kVA PW 40kVA</t>
  </si>
  <si>
    <t>PW 40kVA</t>
  </si>
  <si>
    <t>LG BY-PASS 60kVA PW 30kVA</t>
  </si>
  <si>
    <t>PW 30kVA</t>
  </si>
  <si>
    <t>Entretoises specifiques IP21 affaire CERN</t>
  </si>
  <si>
    <t>Hublot de porte</t>
  </si>
  <si>
    <t>STS100A</t>
  </si>
  <si>
    <t>Schéma Sinewave 90A en armoire 1015x1900</t>
  </si>
  <si>
    <t>NEUTRE NON DISTRIBUE</t>
  </si>
  <si>
    <t>LG COUPLAGE BATT 400kVA&gt;10min</t>
  </si>
  <si>
    <t>GALAXY 400kVA</t>
  </si>
  <si>
    <t>LG COMET EXRT 11KVA CLA Tri/Mono</t>
  </si>
  <si>
    <t>COMET EXRT 11kVA</t>
  </si>
  <si>
    <t>SW 180A EN ARMOIRE(GLISSIERE) SUR BORNES</t>
  </si>
  <si>
    <t>SW180A neutre non distribué</t>
  </si>
  <si>
    <t>SW 90A EN ARMOIRE(GLISSIERE) SUR BORNES</t>
  </si>
  <si>
    <t>SW 90A neutre distribué</t>
  </si>
  <si>
    <t>PORTILLON ETANCHE POUR STS100A</t>
  </si>
  <si>
    <t>STS 100A</t>
  </si>
  <si>
    <t>LG KIT de TRANSFORMATION PA &gt; PR PW 200kVA</t>
  </si>
  <si>
    <t>MGE SUISSE</t>
  </si>
  <si>
    <t>CDC PMM 126DJ C60N 16A Bi</t>
  </si>
  <si>
    <t>CDC PMM 60 DJ C60N 16A/C Bi + vigi 300mA</t>
  </si>
  <si>
    <t>MGE Portugal</t>
  </si>
  <si>
    <t>CDC PMM 126DJ C60H 16A Bi</t>
  </si>
  <si>
    <t>SHELL NIGERIA</t>
  </si>
  <si>
    <t>ARMOIRE ATFO Phase shifting 239kVA + SINEWAVE 45A</t>
  </si>
  <si>
    <t>2 PW200kVA PR</t>
  </si>
  <si>
    <t>ARMOIRE ATFO Phase shifting 192kVA + SINEWAVE 45A</t>
  </si>
  <si>
    <t>2 PW160kVA PR</t>
  </si>
  <si>
    <t>ARMOIRE ATFO Phase shifting 96kVA+ SINEWAVE 30A</t>
  </si>
  <si>
    <t>2 PW80kVA PR</t>
  </si>
  <si>
    <t>LG COMET EXRT 31 5KVA CLA</t>
  </si>
  <si>
    <t>Comet EXRT 31 5kVA</t>
  </si>
  <si>
    <t>Carte GTCZ COM 500kva</t>
  </si>
  <si>
    <t>Carte GTCZ ACQ 500kva</t>
  </si>
  <si>
    <t>Carte CROZ D3 500kva</t>
  </si>
  <si>
    <t>Carte GTCZ COM M1 500kva</t>
  </si>
  <si>
    <t>Carte CRIZ D4 500kva</t>
  </si>
  <si>
    <t>Carte AROZ 500kva</t>
  </si>
  <si>
    <t>Toit renforce ep 3mm</t>
  </si>
  <si>
    <t>Gaine 400</t>
  </si>
  <si>
    <t>Plaque PE ep 5mm</t>
  </si>
  <si>
    <t>Etiquette Eprom</t>
  </si>
  <si>
    <t>SINEWAVE 60A</t>
  </si>
  <si>
    <t>LG option CEM Niveau A</t>
  </si>
  <si>
    <t>Galaxy PW 80-120kva</t>
  </si>
  <si>
    <t>LG Option TVSS parafoudre</t>
  </si>
  <si>
    <t>LG IP22 arm batterie Galaxy L=1200</t>
  </si>
  <si>
    <t>Galaxy arm bat L=1200</t>
  </si>
  <si>
    <t>Galaxy PW 60kva</t>
  </si>
  <si>
    <t>Galaxy PW 40kva</t>
  </si>
  <si>
    <t>Galaxy PW 40-60kva</t>
  </si>
  <si>
    <t>Carte MERI MODIFIE SW 60A</t>
  </si>
  <si>
    <t>LG SINEWAVE CHARGE CAPACITIVE</t>
  </si>
  <si>
    <t>TOLE DE FOND NS IP32</t>
  </si>
  <si>
    <t>NS 500/800kVA</t>
  </si>
  <si>
    <t>Schéma DJ BATT 450kVA dans arm Galaxy 800mm</t>
  </si>
  <si>
    <t>LG PSEUDO NS SANS AFFICHEUR</t>
  </si>
  <si>
    <t>ARMOIRE DJ BATT 400kVA (avec self)</t>
  </si>
  <si>
    <t>ARMOIRE 600mm</t>
  </si>
  <si>
    <t>ATFO PHASE SHIFTING 540kVA  P1=+15° N1=-15° P3=+30°</t>
  </si>
  <si>
    <t>LG FILTRATION ANTI POUSSIERE</t>
  </si>
  <si>
    <t>Galaxy PW 40kVA H=1400</t>
  </si>
  <si>
    <t>BAIE ATHOS  24U 600x800 IP54</t>
  </si>
  <si>
    <t>COMET EXRT+PULSAR EXTR</t>
  </si>
  <si>
    <t>TFO DP 600 avec déphasage +15°</t>
  </si>
  <si>
    <t>DP 600kVA</t>
  </si>
  <si>
    <t>FILTRATION ANTI POUSSIERE</t>
  </si>
  <si>
    <t>GAL PW 40KVA H=1400</t>
  </si>
  <si>
    <t>CAME SERRURE CNOMO 2</t>
  </si>
  <si>
    <t>GALAXY AUX</t>
  </si>
  <si>
    <t>ETIQUETTE GESTION D'ENERGIE</t>
  </si>
  <si>
    <t>SYSTEME GESTION NRJ</t>
  </si>
  <si>
    <t>TOIT AVEC PLAQUE PE ARRIERE</t>
  </si>
  <si>
    <t xml:space="preserve">MODIFICATION STS 250A </t>
  </si>
  <si>
    <t>UPSILON STS</t>
  </si>
  <si>
    <t>RALLONGE DE SERRURE CNOMO 2</t>
  </si>
  <si>
    <t>TOIT IP32  GAINE L=400</t>
  </si>
  <si>
    <t>DURCISSEMENT SISMIQUE</t>
  </si>
  <si>
    <t>Galaxy PW 40kVA</t>
  </si>
  <si>
    <t>CHASSIS METALLIQUE</t>
  </si>
  <si>
    <t>LG IP32 PEINTURE STD</t>
  </si>
  <si>
    <t>GALAXY AUX L=800</t>
  </si>
  <si>
    <t>IP 32 TOIT CELLULE DP 600kVA</t>
  </si>
  <si>
    <t>GALAXY 500/600kVA</t>
  </si>
  <si>
    <t xml:space="preserve">LG IP32 DP 500/600kVA GAL COUL STD </t>
  </si>
  <si>
    <t xml:space="preserve">LG IP32 GALAXY 500/600kVA COUL STD </t>
  </si>
  <si>
    <t>LG IP32 PEINTURE A COMMISSION</t>
  </si>
  <si>
    <t xml:space="preserve">KIT DE CABLES EXB 4,5kVA </t>
  </si>
  <si>
    <t>CAPOT CONTACTEUR EXB 4,5kVA</t>
  </si>
  <si>
    <t xml:space="preserve">TOIT IP32 </t>
  </si>
  <si>
    <t>CELLULE AUX 1000 GALAXY</t>
  </si>
  <si>
    <t>TOLE DE FOND BATT IP32</t>
  </si>
  <si>
    <t>CELLULE AUX 1200 GALAXY</t>
  </si>
  <si>
    <t>NOTICE couplage batt réinitialisation automatique</t>
  </si>
  <si>
    <t>GALAXY ET PW</t>
  </si>
  <si>
    <t>SEPARATEUR</t>
  </si>
  <si>
    <t xml:space="preserve">STS 250A </t>
  </si>
  <si>
    <t xml:space="preserve">Caillebotis marine 1x32 P12V1575 </t>
  </si>
  <si>
    <t>Arm bat PW 1015*1900</t>
  </si>
  <si>
    <t>SKID ARMOIRE PW + GAL 1000 PW</t>
  </si>
  <si>
    <t>ARMOIRE ATFO Phase shifting 120kVA + SINEWAVE 30A</t>
  </si>
  <si>
    <t>2 PW100kVA PR</t>
  </si>
  <si>
    <t>LG IP 22 COULEUR SPECIAL PW 80-120kVA</t>
  </si>
  <si>
    <t>PW 80-120 et PW 1000</t>
  </si>
  <si>
    <t>Modif PMM existant</t>
  </si>
  <si>
    <t>Carte ICOZ2 modif pseudo NS</t>
  </si>
  <si>
    <t>Notice couplage batt/ouverture Q10 par SB1/233252</t>
  </si>
  <si>
    <t>SPECIFIQUE 233252</t>
  </si>
  <si>
    <t>Etiquette kit LONI</t>
  </si>
  <si>
    <t>COMMUNICATION</t>
  </si>
  <si>
    <t>Kit LONI (= carte emballée)</t>
  </si>
  <si>
    <t>IP 32 TOIT NS 500/800</t>
  </si>
  <si>
    <t>XF</t>
  </si>
  <si>
    <t>PARAMETRAGE PASSERELLE PROFIBUS</t>
  </si>
  <si>
    <t>COMET ET PW</t>
  </si>
  <si>
    <t>GALAXY AUX L=1000</t>
  </si>
  <si>
    <t>GALAXY NS 500</t>
  </si>
  <si>
    <t>IP32 PORTE GAUCHE "607"</t>
  </si>
  <si>
    <t>LG COMET EXRT 11KVA CLA</t>
  </si>
  <si>
    <t>COMET EXRT 11KVA</t>
  </si>
  <si>
    <t>ARMOIRE LEADING 600kVA</t>
  </si>
  <si>
    <t>Galaxy 600kVA Leading (advance)</t>
  </si>
  <si>
    <t>ARMOIRE PDU AVEC TRANSFO</t>
  </si>
  <si>
    <t>GALAXY PW 60KVA</t>
  </si>
  <si>
    <t>LG BOITIER DECHARGE PROFONDE</t>
  </si>
  <si>
    <t>PULSAR COMET EXTREME</t>
  </si>
  <si>
    <t>LG COUPLAGE BATT 600kVA&lt;10min</t>
  </si>
  <si>
    <t>GALAXY 600kVA&lt;10min</t>
  </si>
  <si>
    <t>LG COMET EXRT 7KVA  CLA</t>
  </si>
  <si>
    <t>COMET EXRT 7KVA</t>
  </si>
  <si>
    <t>NS2000 Light</t>
  </si>
  <si>
    <t>LG FINITION</t>
  </si>
  <si>
    <t>NS2000 Light TNC</t>
  </si>
  <si>
    <t>Etiquette Implantation cellule Contacteur</t>
  </si>
  <si>
    <t>Etiquette Synoptique</t>
  </si>
  <si>
    <t>CHASSIS CHAISE POUR PW40kVA et Armoire BATT 715</t>
  </si>
  <si>
    <t>LG IP32 ARM AUX PW 715</t>
  </si>
  <si>
    <t>PW 715</t>
  </si>
  <si>
    <t>CX RACC CLIENT epanouisseur pour Neutre</t>
  </si>
  <si>
    <t xml:space="preserve">GALAXY400P  </t>
  </si>
  <si>
    <t>Eclisse NEUTRE UTILISATION : 8 trous</t>
  </si>
  <si>
    <t>NS800</t>
  </si>
  <si>
    <t>MONTAGE CABLAGE TFO PHASE SHIFT,</t>
  </si>
  <si>
    <t xml:space="preserve">LG IP32 GALAXY 500/600kVA COUL SPEC </t>
  </si>
  <si>
    <t>LG IP 32 PEINTURE COMMISSION</t>
  </si>
  <si>
    <t>GALAXY PW 160/200kVA</t>
  </si>
  <si>
    <t>SKID GAL PW  60KVA U + ARM DISTRIB</t>
  </si>
  <si>
    <t>PMM TYPE 6</t>
  </si>
  <si>
    <t>PMM TYPE 5</t>
  </si>
  <si>
    <t>PMM TYPE 4</t>
  </si>
  <si>
    <t>PMM TYPE 3</t>
  </si>
  <si>
    <t>PMM TYPE 2</t>
  </si>
  <si>
    <t>PMM TYPE 1</t>
  </si>
  <si>
    <t xml:space="preserve">P. ARRIERE IP 33 ARM. AUX BAT G3000 20/30kVA </t>
  </si>
  <si>
    <t xml:space="preserve">LG IP 33 ARM AUX et BATT G3000 20/30kVA </t>
  </si>
  <si>
    <t xml:space="preserve">PANNEAU ARRIERE IP 33 G3000 20/30kVA </t>
  </si>
  <si>
    <t xml:space="preserve">LG IP 33 GALAXY 3000 20/30kVA </t>
  </si>
  <si>
    <t>SKID POUR ARMOIRE GALAXY 1000</t>
  </si>
  <si>
    <t>SKID POUR ARMOIRE GALAXY 1200</t>
  </si>
  <si>
    <t>SKID POUR ARMOIRE GALAXY 1600</t>
  </si>
  <si>
    <t>CAPOT POUR DISJONCTEUR</t>
  </si>
  <si>
    <t xml:space="preserve">LG IP32 COULEUR SPEC GAL PW 160/200 </t>
  </si>
  <si>
    <t>GALAXY 160/200kVA</t>
  </si>
  <si>
    <t>BAIE 19" VERSION MARINE 38U</t>
  </si>
  <si>
    <t>EXTREME</t>
  </si>
  <si>
    <t>BAIE 19" VERSION MARINE 33U</t>
  </si>
  <si>
    <t>NS 3200kVA</t>
  </si>
  <si>
    <t>NS3200kVA</t>
  </si>
  <si>
    <t>DOSSIER D'INSTALLATION PARALLELE</t>
  </si>
  <si>
    <t>PW HARMONY</t>
  </si>
  <si>
    <t>DOSSIER D'INSTALLATION UNITAIRE PARALLELE</t>
  </si>
  <si>
    <t>DOSSIER D'INSTALLATION UNITAIRE</t>
  </si>
  <si>
    <t>ARMOIRE COUPLAGE AVAL 3x300kVA</t>
  </si>
  <si>
    <t>CDC PMM</t>
  </si>
  <si>
    <t>Armoire disjoncteur batterie NW20DC</t>
  </si>
  <si>
    <t>LOT LIMANDES RELZ/CIEZ MEPC DC BUS</t>
  </si>
  <si>
    <t>Comet S31 15kVA</t>
  </si>
  <si>
    <t xml:space="preserve">SKID BAIE 19" MARINE </t>
  </si>
  <si>
    <t>Caillebotis marine 4x18 SWL750</t>
  </si>
  <si>
    <t>LG Kit transformation Sinewave esclave (90-120) en Unitaire (45-60)</t>
  </si>
  <si>
    <t>SINEWAVE 90-120A</t>
  </si>
  <si>
    <t>LG Kit limandes de 25m pour mise en // de 3 ASI</t>
  </si>
  <si>
    <t xml:space="preserve">Coffret demarrage progressif </t>
  </si>
  <si>
    <t>STS16A</t>
  </si>
  <si>
    <t>Schéma DJ BATT 400kVA dans arm Galaxy 800mm</t>
  </si>
  <si>
    <t>Porte arriere transparente pour onduleur</t>
  </si>
  <si>
    <t>ARMOIRE 4xDJ 400kVA L=1200</t>
  </si>
  <si>
    <t>Plaque de fixation STS16 vertical</t>
  </si>
  <si>
    <t>STS16A PONY</t>
  </si>
  <si>
    <t>Armoire by pass 2500A</t>
  </si>
  <si>
    <t>Galaxy modulaire</t>
  </si>
  <si>
    <t>Cordon mise en parallele RJ12 25m</t>
  </si>
  <si>
    <t>Galaxy 3000</t>
  </si>
  <si>
    <t>Cordon mise en parallele RJ45 25m</t>
  </si>
  <si>
    <t>Carte MIZR modifiée (microcoupures Rés 1)</t>
  </si>
  <si>
    <t>GALAXY3000</t>
  </si>
  <si>
    <t>Dossier mtge spécificités intégration SW120 Harmony</t>
  </si>
  <si>
    <t>SINEWAVE 120A HARMONY</t>
  </si>
  <si>
    <t>Lot de 2 equerres de fixation sts16A Pony</t>
  </si>
  <si>
    <t>KIT FILERIE ADDITIONNEL</t>
  </si>
  <si>
    <t>Armoire ATFO Phase Shifting + SW120A monté à la mode harmony</t>
  </si>
  <si>
    <t>ARMOIRE AUX GALAXY 1200mm</t>
  </si>
  <si>
    <t>Grille sortie d'air Sinewave monté harmony</t>
  </si>
  <si>
    <t>Armoire auxiliaire Galaxy ou PW</t>
  </si>
  <si>
    <t>BOUCHON TERMINATEUR RESISTIF</t>
  </si>
  <si>
    <t>Comet EXRT</t>
  </si>
  <si>
    <t>ETIQUETTE DANGER</t>
  </si>
  <si>
    <t>Dossier de montage plaque fond</t>
  </si>
  <si>
    <t>Galaxy et Galaxy PW</t>
  </si>
  <si>
    <t xml:space="preserve">Kit boitier signalisation decharge profonde </t>
  </si>
  <si>
    <t>Eclairage securite</t>
  </si>
  <si>
    <t>LG KIT TR5A POUR KIT DJ G5000</t>
  </si>
  <si>
    <t>GALAXY G5000</t>
  </si>
  <si>
    <t>GALAXY PW 80-120kVA</t>
  </si>
  <si>
    <t>Transformation PMM</t>
  </si>
  <si>
    <t>LG Comet S31 eclairage secu</t>
  </si>
  <si>
    <t>CARTE AROC MODIFIEE GESTION D'ENERGIE</t>
  </si>
  <si>
    <t>MICROSOFT INDES/MODULAIRE</t>
  </si>
  <si>
    <t xml:space="preserve">LG IP32 ARM 1200  COUL SPEC </t>
  </si>
  <si>
    <t>LG Comet EXRT 11kva eclairage securite</t>
  </si>
  <si>
    <t>Comet EXRT 11</t>
  </si>
  <si>
    <t>LG Comet EXRT 7kva eclairage securite</t>
  </si>
  <si>
    <t>Comet EXRT 7</t>
  </si>
  <si>
    <t>Etiquette pour eclairage de securite</t>
  </si>
  <si>
    <t xml:space="preserve">LG IP32 GALAXY 160/400kVA COUL SPEC </t>
  </si>
  <si>
    <t>LG FILTRE ANTI POUSSIERE GAL PW 200</t>
  </si>
  <si>
    <t>CDC THMPWS avec TFO R2 160kVA intégré 1015x1900</t>
  </si>
  <si>
    <t>INEO Ministère de la défense</t>
  </si>
  <si>
    <t>NOTICE STS 1200A</t>
  </si>
  <si>
    <t>COMET INDUS S31 IP 42</t>
  </si>
  <si>
    <t>BCSC</t>
  </si>
  <si>
    <t>PMM adapte</t>
  </si>
  <si>
    <t>MGE Australie</t>
  </si>
  <si>
    <t>LOGO CLEANWAVE</t>
  </si>
  <si>
    <t>THM PWS + Bypass -sans RC- 150kVA dans 1 armoire</t>
  </si>
  <si>
    <t>1015x1900</t>
  </si>
  <si>
    <t>THM PWM + Bypass-avec RC- 150kVA dans 1 armoire</t>
  </si>
  <si>
    <t>LG IP32 GALAXY3000 10-15kVA</t>
  </si>
  <si>
    <t>GALAXY 3000 15kVA</t>
  </si>
  <si>
    <t>DI std</t>
  </si>
  <si>
    <t>THM PWS dans 715x1400</t>
  </si>
  <si>
    <t>Dossier d'adaptation onduleur pour ajout bornier alim AF BOX</t>
  </si>
  <si>
    <t>GALAXY400P - AFFAIRE DEUTSCH TELECOM</t>
  </si>
  <si>
    <t>PANNEAU ARRIERE IP 31</t>
  </si>
  <si>
    <t>G3000 10/15kVA</t>
  </si>
  <si>
    <t>SUPPORT LOGO  IP</t>
  </si>
  <si>
    <t>CDC montage STS16A a bornier PONY</t>
  </si>
  <si>
    <t>LG STS16A a bornier nouvelle version</t>
  </si>
  <si>
    <t>Kit filerie</t>
  </si>
  <si>
    <t>Plaque arriere Pony</t>
  </si>
  <si>
    <t>Schéma de principe et d'implantation</t>
  </si>
  <si>
    <t>FAHCD 400kVA - DEUTSCH TELECOM</t>
  </si>
  <si>
    <t xml:space="preserve">PLAQUE PE </t>
  </si>
  <si>
    <t>CLEANWAVE</t>
  </si>
  <si>
    <t>MODIFICATIONS CELLULE CLIMATISEE</t>
  </si>
  <si>
    <t>GALAXY 3000 30kVA</t>
  </si>
  <si>
    <t>TFO R1-R2 COMMUN INTEGRE</t>
  </si>
  <si>
    <t>GALAXY PW 20 kVA</t>
  </si>
  <si>
    <t>FILSER</t>
  </si>
  <si>
    <t>TOIT CELLULE BATT DE 1000 (RACC HAUT)</t>
  </si>
  <si>
    <t>SINEWAVE 120A en armoire</t>
  </si>
  <si>
    <t>TOIT CELLULE DE 1000 (RACC HAUT)</t>
  </si>
  <si>
    <t>BY-PASS 360kVA</t>
  </si>
  <si>
    <t>LG PHILIPS</t>
  </si>
  <si>
    <t>GAL 400kVA</t>
  </si>
  <si>
    <t xml:space="preserve">LOGO MGE BEI </t>
  </si>
  <si>
    <t>NOM DOC KIT CAPOT DECOUPE  VAGUE GALAXY LG PHILIPS</t>
  </si>
  <si>
    <t>PORTES ARR TRANSPARENTES GAL GAINE 1600</t>
  </si>
  <si>
    <t>PLANCHE SUPERIEUR (PATIN)</t>
  </si>
  <si>
    <t>PATIN ASSEMBLE</t>
  </si>
  <si>
    <t>CDC ARMOIRE BATTERIE</t>
  </si>
  <si>
    <t>PW 60KVA</t>
  </si>
  <si>
    <t>CDC THMPWM avec TFO R2 80kVA intégré</t>
  </si>
  <si>
    <t xml:space="preserve">CDC PMM </t>
  </si>
  <si>
    <t>LG ALIM POUR NW20DC DANS ASI</t>
  </si>
  <si>
    <t xml:space="preserve">LG peinture à commission </t>
  </si>
  <si>
    <t>Galaxy PW Harmony 40/60</t>
  </si>
  <si>
    <t>GCSS ADIA</t>
  </si>
  <si>
    <t>PLAQUE d'ACCOUPLEMENT ARMOIRE</t>
  </si>
  <si>
    <t>LG GAINE ARRIERE 1000x400x1900</t>
  </si>
  <si>
    <t>LG GAINE ARRIERE 1200x400x1900</t>
  </si>
  <si>
    <t>PANNEAU GAUCHE 410</t>
  </si>
  <si>
    <t>GAINE 1600 -1200 - 1000x400</t>
  </si>
  <si>
    <t>PANNEAU DROIT 410</t>
  </si>
  <si>
    <t>NS BI-TROUS avec GAINE ARRIERE</t>
  </si>
  <si>
    <t>NS500-800-1200-2000</t>
  </si>
  <si>
    <t>GALAXY 400kVA avec GAINE ARRIERE</t>
  </si>
  <si>
    <t>Skid pour Galaxy PW 40kva</t>
  </si>
  <si>
    <t>LG COUPLAGE BATT 20-30kVA HAUT PW</t>
  </si>
  <si>
    <t>PW 20-30kVA</t>
  </si>
  <si>
    <t>BY-PASS TETRA/MONO 91A COMET S31</t>
  </si>
  <si>
    <t>COMET 20S31</t>
  </si>
  <si>
    <t>CAILLEBOTIS ARMOIRE CLIMATISEE</t>
  </si>
  <si>
    <t>COMET S31 10kva</t>
  </si>
  <si>
    <t>LG IP 32 GALAXY 160 A 400KVA</t>
  </si>
  <si>
    <t>GALAXY 160 A 400KVA</t>
  </si>
  <si>
    <t>CABLES INTERCONNEXION CELLULE</t>
  </si>
  <si>
    <t>PW 1000 40kVA</t>
  </si>
  <si>
    <t>MEPC 2 DIODES +CONTACTEUR</t>
  </si>
  <si>
    <t>PW MAXI 80kVA</t>
  </si>
  <si>
    <t>TOIT pour montage porte à l'arrière</t>
  </si>
  <si>
    <t>Armoire batterie 1015x1900 PW CEGELEC</t>
  </si>
  <si>
    <t>LG GAINE ARRIERE 1600x400x1900</t>
  </si>
  <si>
    <t>Pseudo NS avec raccordement Canalis</t>
  </si>
  <si>
    <t>ARM AUX L=1000 GALAXY</t>
  </si>
  <si>
    <t>Toit pour raccordement Canalis</t>
  </si>
  <si>
    <t>ARM CLIM+S31 10kVA+BATT</t>
  </si>
  <si>
    <t>COMET S31 10kVA</t>
  </si>
  <si>
    <t>ATFO PHASE SHIFTING 400V 400kVA +20/+30</t>
  </si>
  <si>
    <t>Carte signalisation decharge profonde</t>
  </si>
  <si>
    <t>Comet EXRT ecl, securite</t>
  </si>
  <si>
    <t>LG kit bornes pour STS16A en baie/armoire</t>
  </si>
  <si>
    <t>STS16 MARINE</t>
  </si>
  <si>
    <t>CARTE SYNI avec tempo d'attente d'émission de pilotage modifié</t>
  </si>
  <si>
    <t>SYNCHRO SANS COFFRET</t>
  </si>
  <si>
    <t>LG kit dj bat comet S31 5kVA</t>
  </si>
  <si>
    <t>COMET S31 5kVA</t>
  </si>
  <si>
    <t>LG KIT TR5A POUR KIT DJ GALAXY PW</t>
  </si>
  <si>
    <t>LG kit dj bat comet S31 7,5-10kva</t>
  </si>
  <si>
    <t>COMET S31 7,5kVA</t>
  </si>
  <si>
    <t>LG complément UP GAL800</t>
  </si>
  <si>
    <t>GALAXY 800 ( ancien )</t>
  </si>
  <si>
    <t xml:space="preserve">LG serrure double barre 3mm </t>
  </si>
  <si>
    <t>Comet S31 15/20kVA</t>
  </si>
  <si>
    <t>LG kit dj bat comet S31 15-20kva</t>
  </si>
  <si>
    <t>Crochet de serrure</t>
  </si>
  <si>
    <t>arm PW 715</t>
  </si>
  <si>
    <t xml:space="preserve">Came serrure double barre 3mm </t>
  </si>
  <si>
    <t>Surtoit pour onduleur</t>
  </si>
  <si>
    <t>Skid pour armoire batterie L=400</t>
  </si>
  <si>
    <t>Comet S11 10kva</t>
  </si>
  <si>
    <t xml:space="preserve">Filtre anti poussiere </t>
  </si>
  <si>
    <t>Galaxy PW 200kva</t>
  </si>
  <si>
    <t>Galaxy PW 1015/1215</t>
  </si>
  <si>
    <t>Plastron de protection arrière</t>
  </si>
  <si>
    <t>STS 160A</t>
  </si>
  <si>
    <t>ECLISSE</t>
  </si>
  <si>
    <t>ARMOIRE BATTERIE A TIROIR COULISSANT</t>
  </si>
  <si>
    <t>GALAXY PW 1000  40kVA</t>
  </si>
  <si>
    <t>KIT CDE BOBINE NW20DC ASI</t>
  </si>
  <si>
    <t>ARMOIRE DJ BATT MASTERPACT</t>
  </si>
  <si>
    <t>Sinewave 90A en armoire (delta avec THMPWM)</t>
  </si>
  <si>
    <t>Neutre distribué ou non: à préciser à la commande</t>
  </si>
  <si>
    <t>PMM ADAPTE</t>
  </si>
  <si>
    <t>ARMOIRE BATTERIE CLIMATISE</t>
  </si>
  <si>
    <t>*</t>
  </si>
  <si>
    <t>IP42 COULEUR SPECIALE</t>
  </si>
  <si>
    <t xml:space="preserve">ETUDE COMET INDUS IP42 </t>
  </si>
  <si>
    <t>IP22 COULEUR SPECIALE</t>
  </si>
  <si>
    <t>SKID BAIE 19" MARINE</t>
  </si>
  <si>
    <t>GALAXY PW 715*1900</t>
  </si>
  <si>
    <t>LISTE DES CABLES POUR LES SKIDS</t>
  </si>
  <si>
    <t>TOUTE GAMME</t>
  </si>
  <si>
    <t>AJOUT D'UN Q8T</t>
  </si>
  <si>
    <t>CLIMATISATION POUR COMET S31</t>
  </si>
  <si>
    <t>COMET S31 10KVA</t>
  </si>
  <si>
    <t>NOTICE COUPLAGE BATT+MEPC 2 DIODES</t>
  </si>
  <si>
    <t>GALAXY-GALAXY PW</t>
  </si>
  <si>
    <t xml:space="preserve">ARMOIRE BY PASS  </t>
  </si>
  <si>
    <t>NOM COF DISJ AVEC CPI</t>
  </si>
  <si>
    <t xml:space="preserve">SUPPORT  FIXATION AU SOL </t>
  </si>
  <si>
    <t>GALAXY PW 1000  60kVA</t>
  </si>
  <si>
    <t>ARMOIRE BY PASS AVEC TFO</t>
  </si>
  <si>
    <t>ALPES 1000 40KVA</t>
  </si>
  <si>
    <t>DETERMINATION AMORTISSEURS</t>
  </si>
  <si>
    <t>PULSAR EXTREME MARINE</t>
  </si>
  <si>
    <t>SYSTEME COUPLAGE BATT+MEPC 2 DIODES</t>
  </si>
  <si>
    <t>3 ASI PW 120KVA</t>
  </si>
  <si>
    <t>LG GESTION NRJ 4 ASI AVEC AUTOMATE</t>
  </si>
  <si>
    <t>GALAXY MODULAIRE 400kVA</t>
  </si>
  <si>
    <t>Plaque de fond IP42 armoire batterie</t>
  </si>
  <si>
    <t>Armoire batterie 715*1900 PW</t>
  </si>
  <si>
    <t>LG IP42 ARMOIRE BATTERIE L=715 1900</t>
  </si>
  <si>
    <t>ARMOIRE 800x600x400</t>
  </si>
  <si>
    <t>LG IP32 COMET S31 5KVA</t>
  </si>
  <si>
    <t>SERRURE DOUBLE BARRE 3MM</t>
  </si>
  <si>
    <t>ARM PW L=715</t>
  </si>
  <si>
    <t>ARM PW L=1015/1215</t>
  </si>
  <si>
    <t>EQUERRE DE RENFORT ARM CLIM SAREL</t>
  </si>
  <si>
    <t>RESERVE STS UPSILON 1800A</t>
  </si>
  <si>
    <t>CAPOT AFFICHEUR PORTE STS 1200A</t>
  </si>
  <si>
    <t>FILERIE STS 1200A PORTE</t>
  </si>
  <si>
    <t>FILERIE STS 1200A By-pass-MODULE ELEC</t>
  </si>
  <si>
    <t>FILERIE STS 1200A pour 1 phase CS-DROE</t>
  </si>
  <si>
    <t>ENSEMBLE PORTE GAUCHE NUE STS UPSILON 1200A</t>
  </si>
  <si>
    <t>PORTE GAUCHE NUE STS UPSILON 1200A</t>
  </si>
  <si>
    <t>ENSEMBLE PORTE GAUCHE AFFICH STS UPSILON 1200A</t>
  </si>
  <si>
    <t>PORTE GAUCHE AFFICHEUR STS UPSILON 1200A</t>
  </si>
  <si>
    <t>Ensemble porte DTE STS UPSILON 1200A</t>
  </si>
  <si>
    <t>Porte dte STS UPSILON 1200A</t>
  </si>
  <si>
    <t>TORON DROE-MODULE ELEC STS UPSILON 1200A CELLULE DROITE S2</t>
  </si>
  <si>
    <t>LG ETOILE RC</t>
  </si>
  <si>
    <t>LG CS STS UPSILON 1200A</t>
  </si>
  <si>
    <t>LEGENDE CELLULE DROITE SOURCE 2 STS UPSILON 1200A</t>
  </si>
  <si>
    <t>LEGENDE CELLULE GAUCHE SOURCE 1 STS UPSILON 1200A</t>
  </si>
  <si>
    <t>LEGENDE STS UPSILON 1200A</t>
  </si>
  <si>
    <t>SUPPORT GALAXY PW 30kVA VENTILE</t>
  </si>
  <si>
    <t>GALAXY PW 30kVA</t>
  </si>
  <si>
    <t xml:space="preserve">CDC modif toit armoire climatisée </t>
  </si>
  <si>
    <t>G3000 30kVA</t>
  </si>
  <si>
    <t>KIT CORDONS PRISE DIN</t>
  </si>
  <si>
    <t xml:space="preserve">STS 16A PULSAR </t>
  </si>
  <si>
    <t xml:space="preserve">PMM   </t>
  </si>
  <si>
    <t>ATFO PHASE SHIFTING 479kVA  P2=24° N2=-24°</t>
  </si>
  <si>
    <t>STS UPSILON 1800A</t>
  </si>
  <si>
    <t>CANEVAS COMMANDE NW20DC</t>
  </si>
  <si>
    <t>BATT 800kVA</t>
  </si>
  <si>
    <t>Caillebotis marine 2x24 NPL24-121</t>
  </si>
  <si>
    <t>Lg peinture a com IP32 arm aux l=560</t>
  </si>
  <si>
    <t>Comet arm aux L=560</t>
  </si>
  <si>
    <t>EPROM carte CRII modifiée pour FLYWHEEL</t>
  </si>
  <si>
    <t>Galaxy PW (pour EDF)</t>
  </si>
  <si>
    <t>Carte CRII modifiée pour FLYWHEEL</t>
  </si>
  <si>
    <t>Lg peinture a com IP22 arm aux l=460</t>
  </si>
  <si>
    <t>Comet arm aux L=460</t>
  </si>
  <si>
    <t>Lg peinture a com IP32 Comet S31 15/20</t>
  </si>
  <si>
    <t>Lg peinture a com IP32 arm aux l=460</t>
  </si>
  <si>
    <t>Lg peinture a commission arm aux l=360</t>
  </si>
  <si>
    <t>COMET 5kVA</t>
  </si>
  <si>
    <t>Caillebotis marine 2x27 NPL24-121</t>
  </si>
  <si>
    <t>Lg peint à commission arm aux L=400</t>
  </si>
  <si>
    <t>COMET 7,5/10kVA</t>
  </si>
  <si>
    <t>Rapport d'essai Q10 télécommandé suite REC</t>
  </si>
  <si>
    <t>COUPLAGE BATTERIE+NSxxNA télécommandé</t>
  </si>
  <si>
    <t>Caillebotis marine 31 P12V2130</t>
  </si>
  <si>
    <t>Chantiers de l'Atlantique</t>
  </si>
  <si>
    <t>BATT G3000 20k en armoire IP54 climatisée</t>
  </si>
  <si>
    <t>CLEMESSY</t>
  </si>
  <si>
    <t>Lg coffret by-pass mono 91A  COMET</t>
  </si>
  <si>
    <t>COMET</t>
  </si>
  <si>
    <t xml:space="preserve">Etiquette boite by pass </t>
  </si>
  <si>
    <t>PMM 3B</t>
  </si>
  <si>
    <t>MALAISIE</t>
  </si>
  <si>
    <t>PMM 3A</t>
  </si>
  <si>
    <t>PMM 2</t>
  </si>
  <si>
    <t xml:space="preserve">PMM 1         </t>
  </si>
  <si>
    <t>TOLE ARRIERE EXB A Contacteur</t>
  </si>
  <si>
    <t>Danemark</t>
  </si>
  <si>
    <t>Armoire PDU 2 175kva</t>
  </si>
  <si>
    <t>Proman</t>
  </si>
  <si>
    <t xml:space="preserve">Armoire PDU 1 175kva </t>
  </si>
  <si>
    <t>Armoire PDU 100kva</t>
  </si>
  <si>
    <t>Armoire TFO reseau 2 et util</t>
  </si>
  <si>
    <t>Armoire TFO reseau 1</t>
  </si>
  <si>
    <t>Armoire ATFO utilisation</t>
  </si>
  <si>
    <t>Cable EXB Disjoncteur et Contacteur</t>
  </si>
  <si>
    <t>Armoire TFO reseau 2</t>
  </si>
  <si>
    <t>BATT PW 30k en armoire IP54 climatisée</t>
  </si>
  <si>
    <t>MGE Belgique</t>
  </si>
  <si>
    <t>GALAXY PW 30k en armoire IP54 ventilée</t>
  </si>
  <si>
    <t>Cable de mise à la terre UM Link</t>
  </si>
  <si>
    <t>Skid support Galaxy PW 50kva</t>
  </si>
  <si>
    <t>Galaxy PW 50kva</t>
  </si>
  <si>
    <t>Peinture a commission cof dj bat PW 50</t>
  </si>
  <si>
    <t>Coffret DJ batterie</t>
  </si>
  <si>
    <t>PMM 126 DJ EN SCHNEIDER</t>
  </si>
  <si>
    <t>PMM 126 DJ</t>
  </si>
  <si>
    <t>LG COMET EXT BAT. EXB à CONTACTEUR</t>
  </si>
  <si>
    <t>COMET EXTREME 4,5kVA</t>
  </si>
  <si>
    <t>Caillebotis marine 36 P6V2030</t>
  </si>
  <si>
    <t>LG selfs mutateur sinewave 60A durcis</t>
  </si>
  <si>
    <t>LG MODULE BRAS MUTATEUR ADAPTE</t>
  </si>
  <si>
    <t>EPROM pour carte GT2Z</t>
  </si>
  <si>
    <t>Carte GT2Z</t>
  </si>
  <si>
    <t>EPROM pour carte GTCZ</t>
  </si>
  <si>
    <t>Carte GTCZ</t>
  </si>
  <si>
    <t>EPROM pour carte CROZ</t>
  </si>
  <si>
    <t>Carte CROZ</t>
  </si>
  <si>
    <t>EPROM pour carte CRIZ</t>
  </si>
  <si>
    <t>Carte CRIZ</t>
  </si>
  <si>
    <t>EPROM pour carte AROZ</t>
  </si>
  <si>
    <t>Carte AROZ</t>
  </si>
  <si>
    <t>Dossier de montage option synchro externe</t>
  </si>
  <si>
    <t>GALAXY 120kVA</t>
  </si>
  <si>
    <t>Support etiquette carte RNSZ</t>
  </si>
  <si>
    <t>Coffret 2NS actif</t>
  </si>
  <si>
    <t>Platine support kit syni</t>
  </si>
  <si>
    <t xml:space="preserve">NOM KIT TRANSFORMATION </t>
  </si>
  <si>
    <t>GALAXY300 UP -&gt; Modulaire</t>
  </si>
  <si>
    <t>Skid pour Galaxy PW 40kva + arm bat</t>
  </si>
  <si>
    <t>Toron de synchro externe Coffret -Onduleur 165m</t>
  </si>
  <si>
    <t>SYNCHRO EXTERNE GALAXY &amp; PW</t>
  </si>
  <si>
    <t>Réhausse Avant/Arrière TIGRE</t>
  </si>
  <si>
    <t>CELLULE GALAXY 1000mm</t>
  </si>
  <si>
    <t>CDC Prestation Etude + Adaptation méca</t>
  </si>
  <si>
    <t>CDC Prestation Etude + Adaptation méca : GC (ancienne esthétique)</t>
  </si>
  <si>
    <t>DI "std" GALAXY 450kVA (400-415-440V)</t>
  </si>
  <si>
    <t>GALAXY 450kVA (400-415-440V)</t>
  </si>
  <si>
    <t>Dossier de montage Module d'adaptation tension pour bobine K2S</t>
  </si>
  <si>
    <t>Dossier de montage Module d'adaptation tension pour ventilateurs</t>
  </si>
  <si>
    <t>DOSSIER D'ADAPTATION GALAXY 400-&gt;450kVA</t>
  </si>
  <si>
    <t>réservé TIGRE</t>
  </si>
  <si>
    <t>TIGRE</t>
  </si>
  <si>
    <t>KIT FILERIE 6740410 ADAPTEE VENTILO EBM</t>
  </si>
  <si>
    <t>CDC Etude + réalisation d'un SKID Comet</t>
  </si>
  <si>
    <t>SUAU</t>
  </si>
  <si>
    <t>CDC Prestation Etude + Adaptation méca / GC (ancienne esthetique)</t>
  </si>
  <si>
    <t>GALAXY 450kVA  : 1600mm</t>
  </si>
  <si>
    <t>Carte XR2Y/YR2Y/ZR2Y modifié pour adapt pulsar évolution</t>
  </si>
  <si>
    <t>PULSAR STS 16A</t>
  </si>
  <si>
    <t>Skid pour Galaxy PW 50kva + arm bat</t>
  </si>
  <si>
    <t>By-pass COMET 50A TETRA/MONO</t>
  </si>
  <si>
    <t>Pulsar extreme 3kVA CLA</t>
  </si>
  <si>
    <t>Extreme 3kva</t>
  </si>
  <si>
    <t>Skid support armoire MEPC</t>
  </si>
  <si>
    <t>Arm aux 715*1900</t>
  </si>
  <si>
    <t>Skid support Galaxy 1000 PW 80kva</t>
  </si>
  <si>
    <t>Galaxy 1080</t>
  </si>
  <si>
    <t>BY-PASS EXTERNE COMET EXTREME LD COM</t>
  </si>
  <si>
    <t>PULSAR ET COMET EXTREME</t>
  </si>
  <si>
    <t>Pulsar EX10US V2</t>
  </si>
  <si>
    <t>PULSAR EX10 US</t>
  </si>
  <si>
    <t>Renfort de support TFO partie haute</t>
  </si>
  <si>
    <t>Galaxy PW 1000</t>
  </si>
  <si>
    <t>AGERON</t>
  </si>
  <si>
    <t xml:space="preserve">Tension d'alim batteries 300V </t>
  </si>
  <si>
    <t>Galaxy PW 20_60kVA</t>
  </si>
  <si>
    <t>IP 32 Armoire batterie 715*1400</t>
  </si>
  <si>
    <t>IP 32 Galaxy PW 20-60kVA H=1400</t>
  </si>
  <si>
    <t>Armoire sinewave marine</t>
  </si>
  <si>
    <t>SineWave 120A</t>
  </si>
  <si>
    <t xml:space="preserve">Armoire batterie plomb etanche a glissiere </t>
  </si>
  <si>
    <t>Galaxy pw  1015*1900</t>
  </si>
  <si>
    <t>Skid support comet s31 20kva + arm TFO</t>
  </si>
  <si>
    <t>Comet S31 20kVA</t>
  </si>
  <si>
    <t>Armoire PDU avec transfo pour Galaxy PW</t>
  </si>
  <si>
    <t>Armoire PDU pour continu</t>
  </si>
  <si>
    <t>Skid support GALAXY PW 160kVA</t>
  </si>
  <si>
    <t>Skid support GALAXY 3000 20kva + arm bat</t>
  </si>
  <si>
    <t>Skid support comet s31 20kva + arm bat</t>
  </si>
  <si>
    <t>Equerre support boite a clé</t>
  </si>
  <si>
    <t>BY PASS 150kVA PW</t>
  </si>
  <si>
    <t>NOM IP22 peinture special</t>
  </si>
  <si>
    <t xml:space="preserve">Porte droite IP22 </t>
  </si>
  <si>
    <t xml:space="preserve">Porte gauche IP22 </t>
  </si>
  <si>
    <t>G3000 arm aux bat l=850 IP22 couleur special</t>
  </si>
  <si>
    <t>G3000 20-30KVA IP22 couleur special</t>
  </si>
  <si>
    <t>Support logo IP</t>
  </si>
  <si>
    <t>ENCOMBREMENT 400Hz 90kVA sur SKID</t>
  </si>
  <si>
    <t>AXA - DCN - D.MOREAU</t>
  </si>
  <si>
    <t>Panneau arriere IP22 cellule aux l=850</t>
  </si>
  <si>
    <t>Idem 34400562ZA  DJ-BATT</t>
  </si>
  <si>
    <t>Idem 34400562ZA  UPS-DJ</t>
  </si>
  <si>
    <t>NOM Pulsar EX10 US V3</t>
  </si>
  <si>
    <t>Schéma de principe 28VDC</t>
  </si>
  <si>
    <t>Manuel d'exploitation 28VDC</t>
  </si>
  <si>
    <t>Schéma d'implantation 400Hz 90kVA 3 sorties</t>
  </si>
  <si>
    <t>Schéma de principe 400Hz 90kVA 3 sorties</t>
  </si>
  <si>
    <t>Manuel d'exploitation 400Hz 90kVA 3 sorties</t>
  </si>
  <si>
    <t>Schéma d'implantation 400Hz 90kVA 2 sorties</t>
  </si>
  <si>
    <t>Schéma de principe 400Hz 90kVA 2 sorties</t>
  </si>
  <si>
    <t>Manuel d'exploitation 400Hz 90kVA 2 sorties</t>
  </si>
  <si>
    <t xml:space="preserve">Panneau arriere IP22 </t>
  </si>
  <si>
    <t>GALAXY 3000 20-30KVA</t>
  </si>
  <si>
    <t>Specification fixation onduleurs sur skid</t>
  </si>
  <si>
    <t>ATFO phase shifting double connexion +20/+15 -20/-15</t>
  </si>
  <si>
    <t>ALTRAM</t>
  </si>
  <si>
    <t>NOM IP31 COMET ARM BAT L=560 PEINT, SPE</t>
  </si>
  <si>
    <t>COMET ARM BAT L=560</t>
  </si>
  <si>
    <t>CDC montage TFO+ATFO</t>
  </si>
  <si>
    <t>WOOJIN</t>
  </si>
  <si>
    <t>Specification des différents cables</t>
  </si>
  <si>
    <t>BY-PASS 200kVA en ARM PW 1400</t>
  </si>
  <si>
    <t>ETIQUETTE MAINTENANCE BY-PASS</t>
  </si>
  <si>
    <t>COFFRET BY-PASS COMET</t>
  </si>
  <si>
    <t>COFFRET BY-PASS MONO 50A</t>
  </si>
  <si>
    <t>Carte CROI Seuil arret batterie</t>
  </si>
  <si>
    <t>Etiquette carte CROI Seuil arret batterie</t>
  </si>
  <si>
    <t>Etiquette EPROM CROI Seuil arret batterie</t>
  </si>
  <si>
    <t>EPROM CROI Seuil arret batterie</t>
  </si>
  <si>
    <t>NOM IP31 COMET 5S31 PEINTURE SPECIALE</t>
  </si>
  <si>
    <t>COMET 5S31</t>
  </si>
  <si>
    <t>Adaptation THM G300 : ajout parafoudre + départ Rés 2</t>
  </si>
  <si>
    <t>THMG300</t>
  </si>
  <si>
    <t>Limande 50pts INTY2</t>
  </si>
  <si>
    <t>LTS</t>
  </si>
  <si>
    <t>Adaptation Galaxy 200 // pour fonctionnement avec Galaxy 120 //</t>
  </si>
  <si>
    <t>GALAXY 200 P -&gt; 120 P</t>
  </si>
  <si>
    <t>Etiquette EPROM CRIZ Fly wheel</t>
  </si>
  <si>
    <t>Etiquette carte CRIZ Fly wheel</t>
  </si>
  <si>
    <t>EPROM CRIZ FLYWHEEL</t>
  </si>
  <si>
    <t>LTS1200A</t>
  </si>
  <si>
    <t>IP 32 PEINTURE GC</t>
  </si>
  <si>
    <t>GALAXY PW 20 à 60kVA H=1900</t>
  </si>
  <si>
    <t>Montage armoire batterie</t>
  </si>
  <si>
    <t>CDC+SCHEMA+FC</t>
  </si>
  <si>
    <t>Intégration BACK FEED dans gaine 400mm</t>
  </si>
  <si>
    <t>GALAXY 300kVA Unitaire</t>
  </si>
  <si>
    <t>IP 32 PEINTURE A COMMISSION</t>
  </si>
  <si>
    <t>GALAXY PW 20 à 60kVA H=1400</t>
  </si>
  <si>
    <t>ARM TFO R2 + BY PASS</t>
  </si>
  <si>
    <t>GALAXY PW 100KVA</t>
  </si>
  <si>
    <t>LG UP=&gt;P GAL 300kVA</t>
  </si>
  <si>
    <t>GAL 300kVA</t>
  </si>
  <si>
    <t>LG UP GAL 300kVA(=6740814+6740709)</t>
  </si>
  <si>
    <t>SEISME BRACKET</t>
  </si>
  <si>
    <t>Skid support convertisseur 400Hz</t>
  </si>
  <si>
    <t>AXA</t>
  </si>
  <si>
    <t>SineWave 120A en armoire 1000x1900</t>
  </si>
  <si>
    <t>PLASTRON KIT DJ BATT 500KVA</t>
  </si>
  <si>
    <t>GALAXY 500KVA</t>
  </si>
  <si>
    <t>EQUERRE SUPPORT PLASTRON</t>
  </si>
  <si>
    <t>DJ BAT GALAXY</t>
  </si>
  <si>
    <t>ARMOIRE DE DISTRIBUTION 2° TRANCHE</t>
  </si>
  <si>
    <t>SYNOPTIQUE COMET R1/R2 COMMUN</t>
  </si>
  <si>
    <t>COMET INDUS</t>
  </si>
  <si>
    <t>THM PW 200 60HZ</t>
  </si>
  <si>
    <t>PW 200kVA</t>
  </si>
  <si>
    <t>THM G300 60HZ</t>
  </si>
  <si>
    <t>TOIT DE 1000 ENTIEREMENT GRILLAGE</t>
  </si>
  <si>
    <t>CAME DE PORTE</t>
  </si>
  <si>
    <t xml:space="preserve">CORDON SFR </t>
  </si>
  <si>
    <t>PULSAR</t>
  </si>
  <si>
    <t>Lg FAH C PW 160/200kVA</t>
  </si>
  <si>
    <t xml:space="preserve">Legende serrure triangle </t>
  </si>
  <si>
    <t>Comet S31 15-20kVA</t>
  </si>
  <si>
    <t>Legende blocage porte ouverte</t>
  </si>
  <si>
    <t>Support crochet</t>
  </si>
  <si>
    <t>Entretoise de toit</t>
  </si>
  <si>
    <t>Galaxy PW Tous</t>
  </si>
  <si>
    <t>Came pour serrure triangle</t>
  </si>
  <si>
    <t>Armoire Gal PW</t>
  </si>
  <si>
    <t xml:space="preserve">Bandeau bas pour porte arriere </t>
  </si>
  <si>
    <t>Galaxy 400kVA</t>
  </si>
  <si>
    <t xml:space="preserve">Bandeau haut pour porte arriere </t>
  </si>
  <si>
    <t>PLAN</t>
  </si>
  <si>
    <t>Schéma de principe</t>
  </si>
  <si>
    <t>SFC400NS Compact 60-90kVA</t>
  </si>
  <si>
    <t>CDC EXTREME CLA 240mn</t>
  </si>
  <si>
    <t>COMET EXTREME 6kVA</t>
  </si>
  <si>
    <t>Equerre support Extreme</t>
  </si>
  <si>
    <t>Comet Pulsar extreme</t>
  </si>
  <si>
    <t>CDC armoires batteries,</t>
  </si>
  <si>
    <t>G3000 15kVA</t>
  </si>
  <si>
    <t xml:space="preserve">LIMANDE 26pts double isolation </t>
  </si>
  <si>
    <t>BACK FEED GALAXY</t>
  </si>
  <si>
    <t>Intégration BACK FEED dans armoire aux 600mm</t>
  </si>
  <si>
    <t>GALAXY 400kVA Unitaire</t>
  </si>
  <si>
    <t>Armoire protection et isolement chaînes batterie</t>
  </si>
  <si>
    <t>GALAXY 500kVA 30min CANAL+</t>
  </si>
  <si>
    <t>COFFRET SELF DE NEUTRE</t>
  </si>
  <si>
    <t>GALAXY - SYNCHRO EXTERNE</t>
  </si>
  <si>
    <t>SINEWAVE EN ARMOIRE AVEC ATFO</t>
  </si>
  <si>
    <t>SINEWAVE 30A</t>
  </si>
  <si>
    <t>KIT TRANSF 800kVA UNITAIRE EN // PSEUDO MODULAIRE</t>
  </si>
  <si>
    <t>GALAXY ASI PSEUDO-MODULAIRE</t>
  </si>
  <si>
    <t>PSEUDO NS MODULAIRE mono source R2</t>
  </si>
  <si>
    <t>GALAXY NS PSEUDO-MODULAIRE</t>
  </si>
  <si>
    <t>KIT CABLAGE PSEUDO NS MODULAIRE</t>
  </si>
  <si>
    <t>PSEUDO NS MODULAIRE sélection source R2</t>
  </si>
  <si>
    <t>KIT TRANSF 800kVA // PSA EN // PSEUDO MODULAIRE</t>
  </si>
  <si>
    <t>SUPPORT INOZ-INNZ</t>
  </si>
  <si>
    <t>ACPZ modifiée</t>
  </si>
  <si>
    <t>CIM carte INNZ</t>
  </si>
  <si>
    <t>CIP carte INNZ</t>
  </si>
  <si>
    <t>CIM carte INOZ</t>
  </si>
  <si>
    <t>CIP carte INOZ</t>
  </si>
  <si>
    <t>Plan de cablage Pseudo NS</t>
  </si>
  <si>
    <t>Etiquette carte SRIZ modifie pseudo NS</t>
  </si>
  <si>
    <t>LG PSEUDO NS AVEC AFFICHEUR</t>
  </si>
  <si>
    <t>Plan de qualification achat revente SFC 400</t>
  </si>
  <si>
    <t>DCN</t>
  </si>
  <si>
    <t>Plan de qualification Galaxy 130 kVA</t>
  </si>
  <si>
    <t>Coffret DJ batterie Galaxy et PW</t>
  </si>
  <si>
    <t>Percage porte PDU 715mm 1 INT</t>
  </si>
  <si>
    <t>Percage porte PDU 1015mm 2INT</t>
  </si>
  <si>
    <t>Percage porte PDU 1015mm 1INT</t>
  </si>
  <si>
    <t>Armoires distribution</t>
  </si>
  <si>
    <t>Kit disjoncteur batterie 500kva</t>
  </si>
  <si>
    <t>Galaxy 500kva</t>
  </si>
  <si>
    <t>Armoire couplage batt+INS</t>
  </si>
  <si>
    <t>PW 120kVA</t>
  </si>
  <si>
    <t>Legende peinture special</t>
  </si>
  <si>
    <t>Galaxy 600kVA</t>
  </si>
  <si>
    <t>Legende peinture special arm aux L=1200</t>
  </si>
  <si>
    <t>Plaque support serrure triangle</t>
  </si>
  <si>
    <t>Surtoit IP</t>
  </si>
  <si>
    <t xml:space="preserve">Détection de ventilation </t>
  </si>
  <si>
    <t>GALAXY1000 PW</t>
  </si>
  <si>
    <t>CABLE SNMP UMLINK</t>
  </si>
  <si>
    <t>LG peint com IP42 arm aux 1015</t>
  </si>
  <si>
    <t>ARM AUX 1015*1900</t>
  </si>
  <si>
    <t>LG peint com IP42 arm bat 1015</t>
  </si>
  <si>
    <t>ARM BAT 1015*1900</t>
  </si>
  <si>
    <t>LG peint com IP42 PW 1000 H=1900</t>
  </si>
  <si>
    <t>GALAXY PW 1000</t>
  </si>
  <si>
    <t>LG peint com IP42 PW 20-60 kVA H=1900</t>
  </si>
  <si>
    <t xml:space="preserve">Galaxy PW 20-60 kVA </t>
  </si>
  <si>
    <t>Skid pour comet s31 15 arm bat et aux</t>
  </si>
  <si>
    <t>Comet s31 15kVA</t>
  </si>
  <si>
    <t>Legende IP22 couleur speciale</t>
  </si>
  <si>
    <t>Legende couleur spe</t>
  </si>
  <si>
    <t>SYSTEME COUPLAGE BATT 300KVA</t>
  </si>
  <si>
    <t>Comet Extreme 6kVA CLA</t>
  </si>
  <si>
    <t>Comet Extreme 6kVA</t>
  </si>
  <si>
    <t>Pulsar Extreme 3kVA CLA</t>
  </si>
  <si>
    <t>Pulsar Extreme 3kVA</t>
  </si>
  <si>
    <t>KIT RETARDEMENT MISE EN SCE SW</t>
  </si>
  <si>
    <t>NS2000 avec gaine pour 6 ASI</t>
  </si>
  <si>
    <t>THM G600S</t>
  </si>
  <si>
    <t>MGE UK</t>
  </si>
  <si>
    <t>Decoupe capot vague</t>
  </si>
  <si>
    <t>Armoire TFO util + distrib</t>
  </si>
  <si>
    <t>ALSTOM MARINE</t>
  </si>
  <si>
    <t>Cable AWG 7 ivoire</t>
  </si>
  <si>
    <t>CHINESE TELECOM</t>
  </si>
  <si>
    <t>Cable AWG 18 blanc</t>
  </si>
  <si>
    <t>Cable AWG 18 marron</t>
  </si>
  <si>
    <t>Cable AWG 18 bleu</t>
  </si>
  <si>
    <t>Cable AWG 18 orange</t>
  </si>
  <si>
    <t>Epanouisseur conex client</t>
  </si>
  <si>
    <t>GALAXY 200 A 400KVA</t>
  </si>
  <si>
    <t>Epanouisseur conex batterie</t>
  </si>
  <si>
    <t>Barre de masse pour cosse 2 trous</t>
  </si>
  <si>
    <t>GALAXY NS 2000</t>
  </si>
  <si>
    <t>GALAXY NS 500 ET 800</t>
  </si>
  <si>
    <t>Skid pour Galaxy 160kva + TFO Capote</t>
  </si>
  <si>
    <t>GALAXY 160kVA</t>
  </si>
  <si>
    <t>DJ 400kva &gt; 10mn</t>
  </si>
  <si>
    <t>Skid support transfo capote 25kva</t>
  </si>
  <si>
    <t>G 3000 20kVA</t>
  </si>
  <si>
    <t xml:space="preserve">Deport TI de couplage </t>
  </si>
  <si>
    <t>NS toute puissance</t>
  </si>
  <si>
    <t>SYTEME COUPLAGE BATTERIE</t>
  </si>
  <si>
    <t>GALAXY PW 200kVA</t>
  </si>
  <si>
    <t xml:space="preserve">Tableau de couplage </t>
  </si>
  <si>
    <t xml:space="preserve">GALAXY 400KVA </t>
  </si>
  <si>
    <t>Pulsar EX20 US V3</t>
  </si>
  <si>
    <t>PULSAR EX20 US</t>
  </si>
  <si>
    <t>Caillebotis marine 31 SWL750</t>
  </si>
  <si>
    <t>2 FAHC 160kVA en armoire 1015</t>
  </si>
  <si>
    <t>Limande mise en // SW L=15m</t>
  </si>
  <si>
    <t>SW EN //</t>
  </si>
  <si>
    <t>LG IP 32 PEINTURE STANDARD</t>
  </si>
  <si>
    <t>ARM AUX 1015</t>
  </si>
  <si>
    <t>PMM non standard (CDC TYPE à copier)</t>
  </si>
  <si>
    <t>Carte CRII adaptée 50-60Hz</t>
  </si>
  <si>
    <t>Eprom specifique CRII 50-60Hz</t>
  </si>
  <si>
    <t>Armoire TFO R2 + depart sur DJ débro</t>
  </si>
  <si>
    <t>LG DETECTION DE VENTILATION</t>
  </si>
  <si>
    <t>PW 160/200kVA</t>
  </si>
  <si>
    <t>Plaque presse etoupe IP32</t>
  </si>
  <si>
    <t>TOLE DE FOND IP32 ASI</t>
  </si>
  <si>
    <t xml:space="preserve">Porte droite IP32 </t>
  </si>
  <si>
    <t>THM PW HC 200</t>
  </si>
  <si>
    <t>PW 200</t>
  </si>
  <si>
    <t xml:space="preserve">PMM adapté (avec DJ bi et tri) </t>
  </si>
  <si>
    <t>Skid pour Galaxy PW 40kva + 2 arm batterie</t>
  </si>
  <si>
    <t>GALAXY PW 04KVA</t>
  </si>
  <si>
    <t>Skid pour Galaxy PW 30kva + arm distrib</t>
  </si>
  <si>
    <t>GALAXY PW 30KVA</t>
  </si>
  <si>
    <t>Schéma d'installation "standard"</t>
  </si>
  <si>
    <t>GALAXY MODULAIRE 300kVA DP Ia&lt;5In</t>
  </si>
  <si>
    <t xml:space="preserve">CPI EM9 pour arm aux </t>
  </si>
  <si>
    <t>Toutes gamme</t>
  </si>
  <si>
    <t>Porte IP22 avec decoupe EM9</t>
  </si>
  <si>
    <t>IP22 couleur special avec EM9</t>
  </si>
  <si>
    <t>Remplacement ASI dans cellule</t>
  </si>
  <si>
    <t>G 3000 30kVA</t>
  </si>
  <si>
    <t>IP22 couleur special</t>
  </si>
  <si>
    <t>Arm bat PW 715*1900</t>
  </si>
  <si>
    <t>Caillebotis marine 26 P12V1220</t>
  </si>
  <si>
    <t xml:space="preserve">Galaxy 3000 </t>
  </si>
  <si>
    <t>Plan de fixation UPScontrol</t>
  </si>
  <si>
    <t>Toron synchro coffret-onduleur 50m</t>
  </si>
  <si>
    <t>GALAXY / GALAXYPW</t>
  </si>
  <si>
    <t>Toron synchro coffret-onduleur 40m</t>
  </si>
  <si>
    <t>Toron synchro coffret-onduleur 30m</t>
  </si>
  <si>
    <t>Toron synchro coffret-onduleur 20m</t>
  </si>
  <si>
    <t>Armoire double FAH 400kVA</t>
  </si>
  <si>
    <t>Galaxy 400kva</t>
  </si>
  <si>
    <t>Dossier d'adaptation des GALAXY 300kVA P (double NS actifs + ,,,)</t>
  </si>
  <si>
    <t>BNP PARIBAS</t>
  </si>
  <si>
    <t>Skid support ASI</t>
  </si>
  <si>
    <t>Galaxy 3000 20kva</t>
  </si>
  <si>
    <t>Legende IP22</t>
  </si>
  <si>
    <t>Galaxy 3000 10-15KVA</t>
  </si>
  <si>
    <t>Kit toron puissance</t>
  </si>
  <si>
    <t>GALAXY300 DOUBLE PONT</t>
  </si>
  <si>
    <t>Galaxy 3000 20-30kVA</t>
  </si>
  <si>
    <t>Filtre anti poussiere pour PW 120kva</t>
  </si>
  <si>
    <t>Galaxy PW 120kVA</t>
  </si>
  <si>
    <t>GALAXY 120-160kVA</t>
  </si>
  <si>
    <t>Notice de transformation U/UP</t>
  </si>
  <si>
    <t>GALAXY 400kVA IGBT</t>
  </si>
  <si>
    <t>ATFO Phase shifting + -12° 400kVA</t>
  </si>
  <si>
    <t>Legenge IP42 PEINTE SPECIALE ARM AUX 715x1900</t>
  </si>
  <si>
    <t>PW - PW1000</t>
  </si>
  <si>
    <t>Kit de TRANSFORMATION GALAXY1000PW U/PR</t>
  </si>
  <si>
    <t xml:space="preserve">GALAXY1000PW </t>
  </si>
  <si>
    <t>Legende Pulsar EX 20 US V4</t>
  </si>
  <si>
    <t>Pulsar EX 20 US</t>
  </si>
  <si>
    <t>Specification de peinture</t>
  </si>
  <si>
    <t>Rail support G3000 15KVA batterie</t>
  </si>
  <si>
    <t>Legende IP22 couleur spe</t>
  </si>
  <si>
    <t>Arm aux bat G3000 L=600</t>
  </si>
  <si>
    <t>Panneau arriere IP22</t>
  </si>
  <si>
    <t>G3000 arm aux bat 10/15KVA</t>
  </si>
  <si>
    <t>Rail support G3000 15KVA</t>
  </si>
  <si>
    <t>Charnière porte SAREL</t>
  </si>
  <si>
    <t>Armoire climatisée SAREL</t>
  </si>
  <si>
    <t>Pontage R1 R2 communs</t>
  </si>
  <si>
    <t>Galaxy PW 160-200kVA</t>
  </si>
  <si>
    <t>Legende kit transformation GALAXY400 P/UP (fourniture platine new inter complète)</t>
  </si>
  <si>
    <t>GALAXY400kVA IGBT</t>
  </si>
  <si>
    <t xml:space="preserve">Legende kit habillage avant industriel </t>
  </si>
  <si>
    <t>Skid support transfo capote 20kVA</t>
  </si>
  <si>
    <t>Galaxy 3000 20kVA</t>
  </si>
  <si>
    <t xml:space="preserve">Rabat pour sur toit IP22 </t>
  </si>
  <si>
    <t>Galaxy PW L=1015</t>
  </si>
  <si>
    <t>Galaxy PW L=715</t>
  </si>
  <si>
    <t xml:space="preserve">Nomenclature COFFRET DJ COMET 15-20kVA </t>
  </si>
  <si>
    <t>COMET 15-20kVA</t>
  </si>
  <si>
    <t xml:space="preserve">Nomenclature COFFRET DJ COMET 5-10kVA </t>
  </si>
  <si>
    <t>COMET 5-10kVA</t>
  </si>
  <si>
    <t>Nomenclature IP42 GALAXY PW 20 à 60k</t>
  </si>
  <si>
    <t>Dossier d'adaptation GALAXY300kVA P</t>
  </si>
  <si>
    <t>Affaire ATOS</t>
  </si>
  <si>
    <t>Cable de liaison coffret synchro carte SYNI</t>
  </si>
  <si>
    <t>Kit transformation CF en PR</t>
  </si>
  <si>
    <t>Galaxy PW 20kVA</t>
  </si>
  <si>
    <t>Schéma unifilaire d'un PW // avec Q8T</t>
  </si>
  <si>
    <t>GALAXY PW PARALLELE</t>
  </si>
  <si>
    <t>Dossier d'adaptation des GALAXY 400kVA P (double NS actifs + ,,,)</t>
  </si>
  <si>
    <t>BCP Portugal</t>
  </si>
  <si>
    <t xml:space="preserve">Peinture a commission IP22 </t>
  </si>
  <si>
    <t>GAL PW 20-60KVA 1400</t>
  </si>
  <si>
    <t>Connexion client FAH cosses bi metal</t>
  </si>
  <si>
    <t>FAH 400KVA CROLLES</t>
  </si>
  <si>
    <t>Sous traitance armoire galaxy 3000 ventilé</t>
  </si>
  <si>
    <t>ECM</t>
  </si>
  <si>
    <t>Schéma principe/installation GALAXYNS1200</t>
  </si>
  <si>
    <t>KOREAN TELECOM</t>
  </si>
  <si>
    <t>Schéma principe/installation GALAXY600</t>
  </si>
  <si>
    <t>CDC armoire aux ventilée GALAXY 3000</t>
  </si>
  <si>
    <t>Etiquette "présence tension batt"</t>
  </si>
  <si>
    <t>ARM COUPLAGE BATT+TOUTES</t>
  </si>
  <si>
    <t>Plaque presse etoupe</t>
  </si>
  <si>
    <t>GALAXY PW ASI 1015</t>
  </si>
  <si>
    <t>Etiquette instructions syst, couplage batt</t>
  </si>
  <si>
    <t>GALAXY / GALAXY PW</t>
  </si>
  <si>
    <t xml:space="preserve">Dossier de montage FAHC </t>
  </si>
  <si>
    <t>Cable de liaison fils fins boitier by pass</t>
  </si>
  <si>
    <t>EXTREME CLA</t>
  </si>
  <si>
    <t>Legende Pulsar Extreme C 1,5kVA CLA</t>
  </si>
  <si>
    <t>PULSAR EXTREME C 1,5KVA</t>
  </si>
  <si>
    <t xml:space="preserve">EQUERRE SUPPORT GLISSIERE </t>
  </si>
  <si>
    <t>SERRURE CNOMO 1</t>
  </si>
  <si>
    <t>GAL PW 1015 1215</t>
  </si>
  <si>
    <t>Percages support selfs FAH</t>
  </si>
  <si>
    <t>FAH GALAXY PW 1000</t>
  </si>
  <si>
    <t>Support serrure triangle</t>
  </si>
  <si>
    <t>Etiquette Eprom CRIZ MEPC DC BUS</t>
  </si>
  <si>
    <t>Etiquette Eprom GTCZ MEPC DC BUS</t>
  </si>
  <si>
    <t>Panneau lateral support enrouleur</t>
  </si>
  <si>
    <t>GAL PW 40kVA + ARM BAT</t>
  </si>
  <si>
    <t>KIT DE TRANSFORMATION GALAXY400 P/U</t>
  </si>
  <si>
    <t>GALAXY IGBT 400kVA</t>
  </si>
  <si>
    <t>Plan de decoupe pour fixation prise Harting</t>
  </si>
  <si>
    <t>Arm bat PW 1015*1400</t>
  </si>
  <si>
    <t xml:space="preserve">Réseau 1 - Réseau 2 comuns + Raccordement Haut </t>
  </si>
  <si>
    <t>GAL PW 120kVA</t>
  </si>
  <si>
    <t>PALETTE METALLIQUE</t>
  </si>
  <si>
    <t>GALAXY PW 40-60kVA</t>
  </si>
  <si>
    <t>Manuel d'utilisation et instal STS 20A (chlor)</t>
  </si>
  <si>
    <t>STS 20A CHLORIDE</t>
  </si>
  <si>
    <t>Limande de boucle ACPZ/ACPZ 100m</t>
  </si>
  <si>
    <t>Limande de boucle ACPZ/ACPZ 75m</t>
  </si>
  <si>
    <t>Limande de boucle ACPZ/ACPZ 50m</t>
  </si>
  <si>
    <t>Limande de boucle MISI/MISI 100m</t>
  </si>
  <si>
    <t>Limande de boucle MISI/MISI 75m</t>
  </si>
  <si>
    <t>Limande de boucle MISI/MISI 50m</t>
  </si>
  <si>
    <t>Découpe Monitor + porte armoire aux 560mm</t>
  </si>
  <si>
    <t>COMET ABV ROCK</t>
  </si>
  <si>
    <t>Limande de boucle APUZ/APUZ 100m</t>
  </si>
  <si>
    <t>Limande de boucle APUZ/APUZ 75m</t>
  </si>
  <si>
    <t>Limande de boucle APUZ/APUZ 50m</t>
  </si>
  <si>
    <t>Limande de boucle APUZ/APUZ 25m</t>
  </si>
  <si>
    <t>Limande de boucle APOZ/APOZ 100m</t>
  </si>
  <si>
    <t>Limande de boucle APOZ/APOZ 75m</t>
  </si>
  <si>
    <t>Limande de boucle APOZ/APOZ 50m</t>
  </si>
  <si>
    <t>Skid pour PW 1050 + bat 1015</t>
  </si>
  <si>
    <t>Armoire MEPC DCBUS 400kVA</t>
  </si>
  <si>
    <t>CPI EM9 DANS ASI ASSERVI R2</t>
  </si>
  <si>
    <t>Decoupe porte pour EM9</t>
  </si>
  <si>
    <t>Galaxy PW 80-200kVA</t>
  </si>
  <si>
    <t>SKID NAVIRE L32</t>
  </si>
  <si>
    <t>GALAXY 200kVA + ATFO 200k</t>
  </si>
  <si>
    <t>Specificatoin de surcouchage peinture</t>
  </si>
  <si>
    <t>Toute Gamme</t>
  </si>
  <si>
    <t xml:space="preserve">LG Lot de carte PDR </t>
  </si>
  <si>
    <t>GALAXY 440V</t>
  </si>
  <si>
    <t>Dossier d'adaptation SETCOM</t>
  </si>
  <si>
    <t>SERIGRAPHIE STS 20A CHLORIDE</t>
  </si>
  <si>
    <t>Cable blindé de mise en parallele de Sinewave</t>
  </si>
  <si>
    <t>SINEWAVE 30-60-120A //</t>
  </si>
  <si>
    <t>Plastron autocollant Telemonitor</t>
  </si>
  <si>
    <t>GAL PW BY PASS 600KVA</t>
  </si>
  <si>
    <t>Porte arm by pass decoupe TeleMonitor</t>
  </si>
  <si>
    <t>NOM ARM COUPLAGE 200-250kVA</t>
  </si>
  <si>
    <t>GALAXY 200-250kVA</t>
  </si>
  <si>
    <t xml:space="preserve">LG IP 22 PEINT A COMMISSION </t>
  </si>
  <si>
    <t>LG SERRURE TRIANGLE arm bat aux</t>
  </si>
  <si>
    <t>GALAXY PW L=1015/1215</t>
  </si>
  <si>
    <t xml:space="preserve">PORTE IP22 AVEC EM9 </t>
  </si>
  <si>
    <t>GALAXY PW 20-60KVA 1900</t>
  </si>
  <si>
    <t>LG IP 22 PEINT A COM + EM9 PORTE</t>
  </si>
  <si>
    <t>CPI EM9 DANS ASI</t>
  </si>
  <si>
    <t>STS 16A A BORNIER</t>
  </si>
  <si>
    <t>KIT FILERIE STS 16A A BORNIER</t>
  </si>
  <si>
    <t>CAPOT PRESSE-ETOUPE STS 16A A BORNIER</t>
  </si>
  <si>
    <t>PLAQUE ARRIERE STS 16A A BORNIER</t>
  </si>
  <si>
    <t>DURCISSEMENT ROUTE</t>
  </si>
  <si>
    <t>LEGENDE PEINTURE A COMMISSION</t>
  </si>
  <si>
    <t>UPSILON STS 160A 3P</t>
  </si>
  <si>
    <t>Prise debrochable pour arm, batt</t>
  </si>
  <si>
    <t>Chargeur et TFO en Armoire COMET</t>
  </si>
  <si>
    <t>Comet S31 10kVA &amp; 20kVA</t>
  </si>
  <si>
    <t>Caillebotis marine 34 P12!V875</t>
  </si>
  <si>
    <t>Arm bat Gal PW 1015*1400</t>
  </si>
  <si>
    <t>GAL PW 20-60KVA H=1400</t>
  </si>
  <si>
    <t>GAL PW ARM BAT 1015x1400</t>
  </si>
  <si>
    <t>BY-PASS 600kVA GALAXY PW</t>
  </si>
  <si>
    <t>UPSILON STS 400A 3P</t>
  </si>
  <si>
    <t>SUPPORT 2 DJ BATTERIE</t>
  </si>
  <si>
    <t>GAL PW</t>
  </si>
  <si>
    <t>LEGENDE STRUCTURE ARM 1215</t>
  </si>
  <si>
    <t>Gal PW arm aux 1215</t>
  </si>
  <si>
    <t>LEGENDE IP32 PEINT A COMMISSION</t>
  </si>
  <si>
    <t>Gal PW 200kVA/1215 TT</t>
  </si>
  <si>
    <t>Toit IP32</t>
  </si>
  <si>
    <t>Gal PW 200kVA</t>
  </si>
  <si>
    <t>Plaque de fond IP32</t>
  </si>
  <si>
    <t>Surtoit IP*2</t>
  </si>
  <si>
    <t>Porte gauche IP32</t>
  </si>
  <si>
    <t>BY-PASS 600kva+4 NS400N en partie haut</t>
  </si>
  <si>
    <t>limande intégration SYNI sur site</t>
  </si>
  <si>
    <t>GALAXY 200 300 400 U</t>
  </si>
  <si>
    <t xml:space="preserve">Cahier des charges armoire batterie </t>
  </si>
  <si>
    <t>MGE MAROC</t>
  </si>
  <si>
    <t>Armoire BYPASS 360kVA avec DJ R2</t>
  </si>
  <si>
    <t>Connexion pontage de neutre (futur ind.std TNC)</t>
  </si>
  <si>
    <t>BYPASS PW 360kVA : TNC</t>
  </si>
  <si>
    <t>Connexion terre (futur article standard TNC)</t>
  </si>
  <si>
    <t>réservé MEPC DCBUS</t>
  </si>
  <si>
    <t xml:space="preserve">Etiquette dilophane valeur du SHUNT </t>
  </si>
  <si>
    <t>Dossier de montage kit MEPC DCBUS</t>
  </si>
  <si>
    <t>GALAXY400kVA</t>
  </si>
  <si>
    <t>Rallonge câble pour carte CIEZ</t>
  </si>
  <si>
    <t>GALAXY MEPC DCBUS</t>
  </si>
  <si>
    <t xml:space="preserve">Galaxy 1000PW </t>
  </si>
  <si>
    <t xml:space="preserve">SUPPORT </t>
  </si>
  <si>
    <t>GALXY 3000</t>
  </si>
  <si>
    <t>SKID SUPPORT TFO R2</t>
  </si>
  <si>
    <t>GALAXY 250P + NS 500</t>
  </si>
  <si>
    <t>ARM AUX COMET 560</t>
  </si>
  <si>
    <t>SKID SUPPORT ATFO R1</t>
  </si>
  <si>
    <t>ARM BATT COULISSANT PW 715*1400</t>
  </si>
  <si>
    <t>GAL 3010</t>
  </si>
  <si>
    <t>LEG IP32 COMET S11 S31 7,5 10KVA</t>
  </si>
  <si>
    <t>COMET S11 S31 7,5 10KVA</t>
  </si>
  <si>
    <t>SKID 2 GAL 250KVA + NS 500 + BY PASS</t>
  </si>
  <si>
    <t>PORTE IP22 SERRURE TRIANGLE</t>
  </si>
  <si>
    <t>ARM AUX GAL L=600</t>
  </si>
  <si>
    <t>LEG IP22 SERRURE TRIANGLE PEINT</t>
  </si>
  <si>
    <t>GALAXY NS 500KVA</t>
  </si>
  <si>
    <t>PORTE DROITE IP22 SERRURE TRIANGLE</t>
  </si>
  <si>
    <t>LEGENDE BLOC, 1 PORTE OUVERTE</t>
  </si>
  <si>
    <t xml:space="preserve">LEGENDE SERRURE TRIANGLE </t>
  </si>
  <si>
    <t>LEGENDE IP22 SERRURE TRIANGLE</t>
  </si>
  <si>
    <t>GALAXY 160-400kVA peint, spe</t>
  </si>
  <si>
    <t>DURCISSEMENT PANIER A CARTES</t>
  </si>
  <si>
    <t>Galaxy 200kVA</t>
  </si>
  <si>
    <t>SKID POUR PW 50KVA + ARM BAT 1015</t>
  </si>
  <si>
    <t>Galaxy PW 50-60kVA</t>
  </si>
  <si>
    <t>LEGENDE BLOCAGE PORTE OUVERTE</t>
  </si>
  <si>
    <t>Galaxy PW 20-60kVA</t>
  </si>
  <si>
    <t>SUPPORT CROCHET ET GACHE</t>
  </si>
  <si>
    <t>ETRIER SUPPORT DE CROCHET</t>
  </si>
  <si>
    <t>PLAQUE DURCISSMENT PANIER CARTES</t>
  </si>
  <si>
    <t>Galaxy PW 20-60kVA DNV</t>
  </si>
  <si>
    <t>PLAQUE DURCISSMENT PLATINE LEM</t>
  </si>
  <si>
    <t>LEGENDE IP22 ARMOIRE BATTERIE PW</t>
  </si>
  <si>
    <t>Arm bat Gal PW 715*1900</t>
  </si>
  <si>
    <t>DOSSIER DE MONTAGE FAHDC</t>
  </si>
  <si>
    <t>CDC armoire ventilée GALAXY 3000</t>
  </si>
  <si>
    <t xml:space="preserve">PLAQUE SUPPORT BOITIER </t>
  </si>
  <si>
    <t>COMET EXTREME 9/12KVA</t>
  </si>
  <si>
    <t>MANUEL MONTAGE SUR SITE BATTERIE</t>
  </si>
  <si>
    <t>EPANOUISSEUR  (L11) FAHDC 600kVA</t>
  </si>
  <si>
    <t>CABLAGE FAHDC 600kVA</t>
  </si>
  <si>
    <t>KIT pour synchronisation de 2 NS800 EPS5000</t>
  </si>
  <si>
    <t>EPS5000</t>
  </si>
  <si>
    <t>CABLE INTERCO Boitier Filtre / Batt. 3*2.5 Blinde L=1400</t>
  </si>
  <si>
    <t xml:space="preserve">GAMME EXTREME + </t>
  </si>
  <si>
    <t>G3000 15kVA + Bat +PDU sur skid</t>
  </si>
  <si>
    <t>Galaxy 3000 15kVA</t>
  </si>
  <si>
    <t xml:space="preserve"> ETIQUETTE SECURITE BOITIER FILTRE</t>
  </si>
  <si>
    <t>PULSAR EXTREME CLA</t>
  </si>
  <si>
    <t>CDC ETIQUETTE EMBLAGE et SIGNALITIQUE BOITIER FILTRE</t>
  </si>
  <si>
    <t>GALAXY , GALAXY PW</t>
  </si>
  <si>
    <t>TORON COFFRET SYNCHRO - ASIS</t>
  </si>
  <si>
    <t>GALAXY, EPS5000 ,,,</t>
  </si>
  <si>
    <t>KIT FILERIE INTEGRATION SYNCHRO (ASIS)</t>
  </si>
  <si>
    <t>EPS5000 - NS800</t>
  </si>
  <si>
    <t>COMET S31 20kVA+ arm bat</t>
  </si>
  <si>
    <t>COMET S31 20KVA + TFO R2 SUR SKID</t>
  </si>
  <si>
    <t>Kit RC 4 TI</t>
  </si>
  <si>
    <t>COMET 5S31 couleur spe + skid</t>
  </si>
  <si>
    <t>Comet S31 5kVA</t>
  </si>
  <si>
    <t xml:space="preserve">SKID POUR GALAXY PW </t>
  </si>
  <si>
    <t>GAL PW 715+1015</t>
  </si>
  <si>
    <t>Caillebotis marine protype</t>
  </si>
  <si>
    <t>Galaxy PW 715*1900</t>
  </si>
  <si>
    <t>LG peinture a commission arm aux, bat,</t>
  </si>
  <si>
    <t>Galaxy 3000 L=600</t>
  </si>
  <si>
    <t>Armoire By pass 100kVA Mono</t>
  </si>
  <si>
    <t>LG EX15US V2</t>
  </si>
  <si>
    <t>Pulsar EX15US</t>
  </si>
  <si>
    <t>Caillebotis marine 62 P6V1700</t>
  </si>
  <si>
    <t>2 Arm bat Gal PW 715*1900</t>
  </si>
  <si>
    <t>Caillebotis marine 31 P12V1575</t>
  </si>
  <si>
    <t>Peinture a commission IP42</t>
  </si>
  <si>
    <t>Galaxy PW 80-120kVA</t>
  </si>
  <si>
    <t>Limande MISI-MISI  L=20m</t>
  </si>
  <si>
    <t>GALAXYPW</t>
  </si>
  <si>
    <t>Limande APOZ-APOZ  L=20m</t>
  </si>
  <si>
    <t>Etiquette pour EPROM GTC2Z</t>
  </si>
  <si>
    <t>Galaxy 440V</t>
  </si>
  <si>
    <t>Etiquette pour carte GTC2Z</t>
  </si>
  <si>
    <t>Manta bornier</t>
  </si>
  <si>
    <t>Pulsar STS 16A</t>
  </si>
  <si>
    <t>Pulsar Extreme 2 kVA CLA arm 715*1400</t>
  </si>
  <si>
    <t>Pulsar Extreme 2000 CLA</t>
  </si>
  <si>
    <t>Porte gauche IP40</t>
  </si>
  <si>
    <t>Gal PW arm bat 1015*1900</t>
  </si>
  <si>
    <t>Porte droite IP40</t>
  </si>
  <si>
    <t>LG IP40 armoire batterie 1015*1900</t>
  </si>
  <si>
    <t>Panneau arriere IP40</t>
  </si>
  <si>
    <t>LG IP40 Galaxy PW 80-120kVA</t>
  </si>
  <si>
    <t>LG protection IP 22 pour arm, bat 800</t>
  </si>
  <si>
    <t>Galaxy bat L=800</t>
  </si>
  <si>
    <t>Montage batterie dans armoire</t>
  </si>
  <si>
    <t>Galaxy PW 160kva 10mn</t>
  </si>
  <si>
    <t>Armoire Galaxy PW 1215</t>
  </si>
  <si>
    <t>Armoire TT</t>
  </si>
  <si>
    <t>Evolution Pedago</t>
  </si>
  <si>
    <t>Pulsar Evolution 800 VA</t>
  </si>
  <si>
    <t>Entretoise pour toit IP</t>
  </si>
  <si>
    <t>Armoire aux 1215*1900</t>
  </si>
  <si>
    <t>Toit IP*1/*2</t>
  </si>
  <si>
    <t>Porte droite IP32</t>
  </si>
  <si>
    <t>Armoire PDU 60 departs</t>
  </si>
  <si>
    <t>Protection basse makrolon</t>
  </si>
  <si>
    <t>FAH 400kVA</t>
  </si>
  <si>
    <t>Protection haute makrolon</t>
  </si>
  <si>
    <t>LG peinture a commission</t>
  </si>
  <si>
    <t>STS 600A</t>
  </si>
  <si>
    <t>Support THM cellule GALAXY+PW non plié</t>
  </si>
  <si>
    <t>THM cellule GALAXY+PW</t>
  </si>
  <si>
    <t>Support THM cellule GALAXY plié</t>
  </si>
  <si>
    <t>THM cellule GALAXY</t>
  </si>
  <si>
    <t>Support THM cellule PW plié</t>
  </si>
  <si>
    <t>THM cellule PW</t>
  </si>
  <si>
    <t>Panneau bas protection cosse bi metal</t>
  </si>
  <si>
    <t>Panneau galaxy 3000 version marine</t>
  </si>
  <si>
    <t>Armoire batterie 1015*1900</t>
  </si>
  <si>
    <t>Câble MAUI vers CLIENT</t>
  </si>
  <si>
    <t>COMMUNICATION TRANSVERS</t>
  </si>
  <si>
    <t>Câble MAUI VERS GAMI</t>
  </si>
  <si>
    <t>XE</t>
  </si>
  <si>
    <t>Dossier de montage armoire climatisées (KUN15CAB)</t>
  </si>
  <si>
    <t>ARMOIRE BATT PW 1015x1900</t>
  </si>
  <si>
    <t>GALAXY 40kVA notice de transformation</t>
  </si>
  <si>
    <t>KONVEREKS</t>
  </si>
  <si>
    <t>Comet industriel S31 10kva</t>
  </si>
  <si>
    <t>Orange Telecom</t>
  </si>
  <si>
    <t>Dossier d'adaptation pour Q5N externe</t>
  </si>
  <si>
    <t>toutes</t>
  </si>
  <si>
    <t>Spec étiquette</t>
  </si>
  <si>
    <t>BANQUE DE France (extension)</t>
  </si>
  <si>
    <t>Pulsar EX 30 US V4</t>
  </si>
  <si>
    <t>Pulsar EX30 US</t>
  </si>
  <si>
    <t>Rack Comet Extreme 6kVA</t>
  </si>
  <si>
    <t>Comet Extreme</t>
  </si>
  <si>
    <t>Skid pour G3000 20kva arm bat</t>
  </si>
  <si>
    <t>Galaxy 3000 20kVA r arm bat</t>
  </si>
  <si>
    <t xml:space="preserve">Peinture a commission </t>
  </si>
  <si>
    <t>arm aux bat Gal 3000 L=800</t>
  </si>
  <si>
    <t>Armoire pour 2 FAH 160/200kVA</t>
  </si>
  <si>
    <t>Galaxy PW 160/200 kVA</t>
  </si>
  <si>
    <t xml:space="preserve">Boitier filte </t>
  </si>
  <si>
    <t>Pulsar Extreme 3000 0mn</t>
  </si>
  <si>
    <t>SUAU/GDS</t>
  </si>
  <si>
    <t>Comet industriel S31 5kva</t>
  </si>
  <si>
    <t>Skid armoire Galaxy pw 2 arm bat 1 arm aux</t>
  </si>
  <si>
    <t>Galaxy PW 60kVA</t>
  </si>
  <si>
    <t>Armoire pour 2 FAH 160kVA</t>
  </si>
  <si>
    <t>Galaxy PW 160kVA</t>
  </si>
  <si>
    <t>Legende durcissement DNV</t>
  </si>
  <si>
    <t>Galaxy 200Kva</t>
  </si>
  <si>
    <t>Torons liaisons TI double NS actif</t>
  </si>
  <si>
    <t>Skid armoire Comet L=460</t>
  </si>
  <si>
    <t>Comet arm aux 460</t>
  </si>
  <si>
    <t>ARMOIRE BATT PW 715x1900</t>
  </si>
  <si>
    <t>Dossier de montage armoire climatisées (KUR10CAB)</t>
  </si>
  <si>
    <t>ARMOIRE BATT PW 715x1400</t>
  </si>
  <si>
    <t>ETIQUETTE FILTRE BF PULSAR EXT C</t>
  </si>
  <si>
    <t>Pulsar extrême C 1500</t>
  </si>
  <si>
    <t>Pulsar EX10USV4</t>
  </si>
  <si>
    <t>Pulsar EX10US</t>
  </si>
  <si>
    <t>CDC Galaxy pw 1040 + arm bat sur skid</t>
  </si>
  <si>
    <t>Galaxy PW 1040</t>
  </si>
  <si>
    <t>Pulsar EX30USV3</t>
  </si>
  <si>
    <t>Pulsar EX30us</t>
  </si>
  <si>
    <t>IP 32 couleur speciale</t>
  </si>
  <si>
    <t>Armoire aux 715*1900</t>
  </si>
  <si>
    <t>Armoire bat 1015*1900</t>
  </si>
  <si>
    <t>Armoire bat 715*1900</t>
  </si>
  <si>
    <t>Galaxy PW 20 60 H 1900</t>
  </si>
  <si>
    <t>Pulsar EX15US V3</t>
  </si>
  <si>
    <t>Etiquette de modification 440V</t>
  </si>
  <si>
    <t>Dossier de modification</t>
  </si>
  <si>
    <t>Pulsar EX30US TMS</t>
  </si>
  <si>
    <t>Dossier d'adaptation sur site des GALAXY300kVA</t>
  </si>
  <si>
    <t>INSTALLATION DOUBLE NS 2NS2000</t>
  </si>
  <si>
    <t>Dossier d'adaptation des GALAXY300kVA//</t>
  </si>
  <si>
    <t>Dossier d'adaptation des NS2000</t>
  </si>
  <si>
    <t>DI STD</t>
  </si>
  <si>
    <t>Dossier d'installation standard</t>
  </si>
  <si>
    <t>GALAXY1000PW CF</t>
  </si>
  <si>
    <t>PKP</t>
  </si>
  <si>
    <t>GALAXY1000PW P</t>
  </si>
  <si>
    <t>GALAXY1000PW PR</t>
  </si>
  <si>
    <t>GALAXY1000PW U (toutes puissances)</t>
  </si>
  <si>
    <t>Plan d'encombrement version extérieur (ad on module)</t>
  </si>
  <si>
    <t>SFC400NS Compact 30-90kVA</t>
  </si>
  <si>
    <t>Schéma 2 contacteurS sortie supplémentaireS</t>
  </si>
  <si>
    <t>SFC400NS options</t>
  </si>
  <si>
    <t>Plan d'encombrement version extérieur</t>
  </si>
  <si>
    <t>SFC400NS 120-180kVA</t>
  </si>
  <si>
    <t>SFC400NS 180kVA</t>
  </si>
  <si>
    <t>Plan d'encombrement version additionnel (add on module)</t>
  </si>
  <si>
    <t>SFC400NS 28/600</t>
  </si>
  <si>
    <t>Schéma de principe version autonome</t>
  </si>
  <si>
    <t>Schéma de principe version aditionnel</t>
  </si>
  <si>
    <t>Plan d'encombrement version mobile</t>
  </si>
  <si>
    <t>Plan d'encombrement version extérieur (stand alone)</t>
  </si>
  <si>
    <t>Plan d'implantation interne</t>
  </si>
  <si>
    <t>SFC400NS 7,5-15kVA</t>
  </si>
  <si>
    <t>SFC400NS Compact 7,5-15kVA</t>
  </si>
  <si>
    <t>SFC400NS Compact 30-45kVA</t>
  </si>
  <si>
    <t>SFC400NS Compact 120-150kVA</t>
  </si>
  <si>
    <t>Schéma de principe (fonctionnement en //)</t>
  </si>
  <si>
    <t>Fonctionnement en parallele 180kva</t>
  </si>
  <si>
    <t>Fonctionnement en parallele</t>
  </si>
  <si>
    <t>autotransfo de sortie 200/115V</t>
  </si>
  <si>
    <t>boitier d'arret d'urgence externe</t>
  </si>
  <si>
    <t>Feedback de tension externe</t>
  </si>
  <si>
    <t>Lampe de service portative</t>
  </si>
  <si>
    <t>auto-transformateur d'entrée</t>
  </si>
  <si>
    <t>transformateur d'isolement d'entrée</t>
  </si>
  <si>
    <t>Voyant présence inter-verrouillage anti-flash</t>
  </si>
  <si>
    <t>Relais différentiel</t>
  </si>
  <si>
    <t>Inter-verrouillage des portes</t>
  </si>
  <si>
    <t>Autorisation de fonctionnement</t>
  </si>
  <si>
    <t>switch 90% (contrôle de bon embrochage)</t>
  </si>
  <si>
    <t>Surveillance de rupture du conducteur de neutre</t>
  </si>
  <si>
    <t>Borniers libres de potentiel</t>
  </si>
  <si>
    <t>Voyant 400Hz prêt</t>
  </si>
  <si>
    <t>Contacteur de sortie supplémentaire</t>
  </si>
  <si>
    <t>SFC400NS options (&lt;ou= 90kVA)</t>
  </si>
  <si>
    <t>Protection individuelle des sorties contre les surcharges</t>
  </si>
  <si>
    <t>Radiateurs anti-condensation</t>
  </si>
  <si>
    <t>Boitier de commande à distance</t>
  </si>
  <si>
    <t>SFC400NS options (2 sorties)</t>
  </si>
  <si>
    <t>SFC400NS options (1 sortie)</t>
  </si>
  <si>
    <t>Boitier de commande et afficheur distant</t>
  </si>
  <si>
    <t>Plan d'encombrement version passerelle</t>
  </si>
  <si>
    <t>Plan d'encombrement version intérieur</t>
  </si>
  <si>
    <t>SFC400NS 120-150kVA</t>
  </si>
  <si>
    <t>THM PW200S</t>
  </si>
  <si>
    <t>THM G200S</t>
  </si>
  <si>
    <t>THM G300S</t>
  </si>
  <si>
    <t>Galaxy 300kva +TFO R2 capote sur skid</t>
  </si>
  <si>
    <t>SELF SUPER COMPENSEE 300kVA</t>
  </si>
  <si>
    <t>PULSAR EX30US V2</t>
  </si>
  <si>
    <t>PULSAR EX30US</t>
  </si>
  <si>
    <t>PULSAR EX20US V2</t>
  </si>
  <si>
    <t>PULSAR EX20US</t>
  </si>
  <si>
    <t>KIT Traverse support CLIM KUN15CAB (EURODIFROID)</t>
  </si>
  <si>
    <t>Dossier d'adaptation des GALAXY400kVA//</t>
  </si>
  <si>
    <t xml:space="preserve">GALAXY400PARALLELE </t>
  </si>
  <si>
    <t>CX SOUPLE NEUTRE-MASSE</t>
  </si>
  <si>
    <t>GALAXY400</t>
  </si>
  <si>
    <t>Barre de masse cuivre étamée (spec dispo au BEI format papier uniquement)</t>
  </si>
  <si>
    <t>IP 22 peinture a comission</t>
  </si>
  <si>
    <t>GALAXY 160-400KVA</t>
  </si>
  <si>
    <t>KIT Traverse support CLIM KUR10CAB (EURODIFROID)</t>
  </si>
  <si>
    <t>IP 22 arm auxiliriare Galaxy H=1400</t>
  </si>
  <si>
    <t>IP 22 Galaxy PW 20-60kva H=1400</t>
  </si>
  <si>
    <t>Galaxy PW 40 kva IP22 sur skid</t>
  </si>
  <si>
    <t>Mise a niveau passage en NS actif</t>
  </si>
  <si>
    <t>Adaptation regime TNC NS200 NG</t>
  </si>
  <si>
    <t>Changement self FAHC 60Hz</t>
  </si>
  <si>
    <t>Tôle de fond pleine armoire batterie 1015</t>
  </si>
  <si>
    <t>Tôle de fond pleine armoire batterie 715</t>
  </si>
  <si>
    <t>Doublement des TI sur NS2000 NG</t>
  </si>
  <si>
    <t>CARTE AROZ modif 15% RESEAU 2</t>
  </si>
  <si>
    <t>Galaxy toutes gammes</t>
  </si>
  <si>
    <t>Coffret limande 2NS actif</t>
  </si>
  <si>
    <t xml:space="preserve">Ajout Q3BP </t>
  </si>
  <si>
    <t>Galaxy 400kva CF</t>
  </si>
  <si>
    <t>Serigraphie bandeau peinture speciale</t>
  </si>
  <si>
    <t>Comet</t>
  </si>
  <si>
    <t>Peinture a commission</t>
  </si>
  <si>
    <t>Dossier de montage TFO R2 intégré</t>
  </si>
  <si>
    <t>GALAXY1000PW</t>
  </si>
  <si>
    <t>ETIQUETTE "pas de réseau AC BYPASS,,,"</t>
  </si>
  <si>
    <t>GALAXY3000 10-30kVA</t>
  </si>
  <si>
    <t>Dossier de montage extension d'autonomie 2</t>
  </si>
  <si>
    <t>Configuration batterie</t>
  </si>
  <si>
    <t>Comet Pulsar Extreme</t>
  </si>
  <si>
    <t>Comet navalise S31 15-20kva</t>
  </si>
  <si>
    <t>Comet navalisé</t>
  </si>
  <si>
    <t>Dossier de montage batterie ligne affaire</t>
  </si>
  <si>
    <t>Tous sauf Comet</t>
  </si>
  <si>
    <t>BROUSSET</t>
  </si>
  <si>
    <t>Dossier d'utilisation coffret filtre batterie</t>
  </si>
  <si>
    <t>Comet extreme 12 kva</t>
  </si>
  <si>
    <t>Gaine de raccordement par le haut</t>
  </si>
  <si>
    <t>plaque de fond IP42 armoire aux</t>
  </si>
  <si>
    <t>Armoire auxilaire 1015*1900</t>
  </si>
  <si>
    <t>IP 42 Galaxy PW arm aux</t>
  </si>
  <si>
    <t>IP 42 Galaxy PW 80 a 120kva</t>
  </si>
  <si>
    <t>Armoire auxilaire 715*1900</t>
  </si>
  <si>
    <t>IP 42 Galaxy PW 20 a 60kVA</t>
  </si>
  <si>
    <t>GALAXY PW 20-60kva H=1900</t>
  </si>
  <si>
    <t>Bridage batterie pour 32 P312/80 715*1900</t>
  </si>
  <si>
    <t>Etiquette cellule gauche/droite</t>
  </si>
  <si>
    <t>THM G800</t>
  </si>
  <si>
    <t xml:space="preserve">Note de calcul ventilateurs </t>
  </si>
  <si>
    <t>Galaxy 440V Utilisation</t>
  </si>
  <si>
    <t>Tole fixation connecteur</t>
  </si>
  <si>
    <t>Boitier Capas Extrme</t>
  </si>
  <si>
    <t>Epanouiseur navire C32</t>
  </si>
  <si>
    <t>Galaxy 400 kVA</t>
  </si>
  <si>
    <t>Etiquette boitier filtre batterie</t>
  </si>
  <si>
    <t>Armoire ATFO OUT</t>
  </si>
  <si>
    <t>Galaxy 1000 PW 80Kva</t>
  </si>
  <si>
    <t xml:space="preserve">Armoire ATFO IN </t>
  </si>
  <si>
    <t>Armoire batterie 715x1900</t>
  </si>
  <si>
    <t>Notice de transformation GAL300 P/U</t>
  </si>
  <si>
    <t>GALAXY300kVA IGBT</t>
  </si>
  <si>
    <t>Coffret regroupement info pour SNMP</t>
  </si>
  <si>
    <t>Galaxy 400kva P + NS 1200kva</t>
  </si>
  <si>
    <t>Nomenclature kit P U avec platine BYPASS complète</t>
  </si>
  <si>
    <t>Galaxy 300kva nouveaux inters</t>
  </si>
  <si>
    <t>Armoire de couplage</t>
  </si>
  <si>
    <t>Galaxy 400 kva  2NS1200kVA</t>
  </si>
  <si>
    <t>bride superieure bridage batterie</t>
  </si>
  <si>
    <t>Galaxy 400 kva</t>
  </si>
  <si>
    <t>plaque inferieure bridage batterie</t>
  </si>
  <si>
    <t>Dossier montage armoire dj bat</t>
  </si>
  <si>
    <t>Galaxy 800 kva</t>
  </si>
  <si>
    <t xml:space="preserve">Dossier montage serrure </t>
  </si>
  <si>
    <t>Galaxy 300 kva</t>
  </si>
  <si>
    <t>Cof DJ BAT 200/250KVA</t>
  </si>
  <si>
    <t>Galaxy arm aux 800</t>
  </si>
  <si>
    <t>Cof DJ BAT 400KVA</t>
  </si>
  <si>
    <t>Galaxy arm aux 1000</t>
  </si>
  <si>
    <t>Galaxy 160 à 400 kVA</t>
  </si>
  <si>
    <t>Armoire raccordement pour NS 1200kVA</t>
  </si>
  <si>
    <t>Galaxy NS 1200kva</t>
  </si>
  <si>
    <t>Nomenclature option Multislot</t>
  </si>
  <si>
    <t>Pulsar Extreme</t>
  </si>
  <si>
    <t>Nomenclature bridage batterie</t>
  </si>
  <si>
    <t>SKID NAVIRE K32</t>
  </si>
  <si>
    <t>GAL 200kVA + AFTO C</t>
  </si>
  <si>
    <t>Bride superieure</t>
  </si>
  <si>
    <t>Galaxy 1000 PW</t>
  </si>
  <si>
    <t>Bride AV/AR</t>
  </si>
  <si>
    <t xml:space="preserve">Bride laterale </t>
  </si>
  <si>
    <t>Nomenclature dossier de monatge kit P U</t>
  </si>
  <si>
    <t>Limande pour mode ECO</t>
  </si>
  <si>
    <t>ASI Galaxy</t>
  </si>
  <si>
    <t>Legende MEPC à 2 diodes</t>
  </si>
  <si>
    <t>Modification onduleur pour mode ECO</t>
  </si>
  <si>
    <t>Galaxy mode ECO</t>
  </si>
  <si>
    <t>Modification carte AROZ</t>
  </si>
  <si>
    <t>Etiquette SETCOM</t>
  </si>
  <si>
    <t>Gestion par automate mode éco</t>
  </si>
  <si>
    <t>Specification de test Pulsaaar Extreme C</t>
  </si>
  <si>
    <t>Pulsar Extreme C</t>
  </si>
  <si>
    <t>PV de recette</t>
  </si>
  <si>
    <t>Feuille de contrôle pour COMET C32/D32</t>
  </si>
  <si>
    <t>Comet S31 5 et 10 kva</t>
  </si>
  <si>
    <t>Carte pour filtre basse fréquence</t>
  </si>
  <si>
    <t>Pulsar extrême C 1500 VA</t>
  </si>
  <si>
    <t>Nom MEPC 2 diodes pour PW</t>
  </si>
  <si>
    <t>Plaque de fond IP32 armoire batterie</t>
  </si>
  <si>
    <t>Armoire batterie 1015*1900 PW</t>
  </si>
  <si>
    <t>Nomenclature IP32 armoire batterie</t>
  </si>
  <si>
    <t>Etiquette pour filtre basse fréquence</t>
  </si>
  <si>
    <t>Cahier des charges Comet D32</t>
  </si>
  <si>
    <t>Cahier des charges Comet C32</t>
  </si>
  <si>
    <t>Etiquette avertissement</t>
  </si>
  <si>
    <t>Pulsar/Comet Extreme CLA</t>
  </si>
  <si>
    <t>Nomenclature THMG600S super compensé</t>
  </si>
  <si>
    <t>Galaxy 600 kva</t>
  </si>
  <si>
    <t>Nomenclature THMG400S super compensé</t>
  </si>
  <si>
    <t>Nomenclature THMG300S super compensé</t>
  </si>
  <si>
    <t>Nomenclature THMG200S super compensé</t>
  </si>
  <si>
    <t>Galaxy 200 kva</t>
  </si>
  <si>
    <t xml:space="preserve">Etiquette de manœuvre </t>
  </si>
  <si>
    <t>Pulsar EX30 US  TMS</t>
  </si>
  <si>
    <t>n</t>
  </si>
  <si>
    <t>Ref</t>
  </si>
  <si>
    <t>Name</t>
  </si>
  <si>
    <t>Colonne1</t>
  </si>
  <si>
    <t>34412738.PRT</t>
  </si>
  <si>
    <t>SMT 34412738 GVX BBC 4000A</t>
  </si>
  <si>
    <t>34412737.PRT</t>
  </si>
  <si>
    <t>34412737</t>
  </si>
  <si>
    <t>34412730.PRT</t>
  </si>
  <si>
    <t>34412718.PRT</t>
  </si>
  <si>
    <t>34412717.PRT</t>
  </si>
  <si>
    <t>34412716.PRT</t>
  </si>
  <si>
    <t>34412715.PRT</t>
  </si>
  <si>
    <t>34412714.PRT</t>
  </si>
  <si>
    <t>34412713.PRT</t>
  </si>
  <si>
    <t>DECOUPE COFFRET NSYS3D6630T</t>
  </si>
  <si>
    <t>34412712.PRT</t>
  </si>
  <si>
    <t>34412711.PRT</t>
  </si>
  <si>
    <t>34412710.PRT</t>
  </si>
  <si>
    <t>34412710</t>
  </si>
  <si>
    <t>34412709.PRT</t>
  </si>
  <si>
    <t>34412709</t>
  </si>
  <si>
    <t>34412708.PRT</t>
  </si>
  <si>
    <t>34412708</t>
  </si>
  <si>
    <t>34412707.PRT</t>
  </si>
  <si>
    <t>34412706.PRT</t>
  </si>
  <si>
    <t>34412705.PRT</t>
  </si>
  <si>
    <t>34412703.PRT</t>
  </si>
  <si>
    <t>34412702.PRT</t>
  </si>
  <si>
    <t>COP 34412702 GVL UPS 500kVA</t>
  </si>
  <si>
    <t>34412701.PRT</t>
  </si>
  <si>
    <t>COP 34412701 GVL UPS 500kVA</t>
  </si>
  <si>
    <t>34412700.PRT</t>
  </si>
  <si>
    <t>COP 34412700 GVL UPS 500kVA</t>
  </si>
  <si>
    <t>34412699.PRT</t>
  </si>
  <si>
    <t>SMT 34412699 GVL UPS 500kVA</t>
  </si>
  <si>
    <t>34412698.PRT</t>
  </si>
  <si>
    <t>SMT 34412698 GVL UPS 500kVA</t>
  </si>
  <si>
    <t>34412697.PRT</t>
  </si>
  <si>
    <t>34412696.PRT</t>
  </si>
  <si>
    <t>34412695.PRT</t>
  </si>
  <si>
    <t>SMT PLASTRON NW40DC</t>
  </si>
  <si>
    <t>34412694.PRT</t>
  </si>
  <si>
    <t>SMT 34412694 GVX BBC 4000A</t>
  </si>
  <si>
    <t>34412693.PRT</t>
  </si>
  <si>
    <t>SMT 34412693 GVX BBC 4000A</t>
  </si>
  <si>
    <t>34412692.PRT</t>
  </si>
  <si>
    <t>SMT 34412692 GVX BBC 4000A</t>
  </si>
  <si>
    <t>34412691.PRT</t>
  </si>
  <si>
    <t>COP CUIVRE CALE NW40DC</t>
  </si>
  <si>
    <t>34412690.PRT</t>
  </si>
  <si>
    <t>SMT 34412690 GVX BBC 4000A</t>
  </si>
  <si>
    <t>34412689.PRT</t>
  </si>
  <si>
    <t>DECOUPE LINERGY LVS04568 4000A LG 1695MM</t>
  </si>
  <si>
    <t>34412688.PRT</t>
  </si>
  <si>
    <t>SMT 34412688 GVX BBC 4000A</t>
  </si>
  <si>
    <t>34412687.PRT</t>
  </si>
  <si>
    <t>SMT 34412687 GVX BBC 4000A</t>
  </si>
  <si>
    <t>34412686.PRT</t>
  </si>
  <si>
    <t>COP 34412686 GVX BBC 4000A</t>
  </si>
  <si>
    <t>34412685.PRT</t>
  </si>
  <si>
    <t>COP 34412685 GVX BBC 4000A</t>
  </si>
  <si>
    <t>34412684.PRT</t>
  </si>
  <si>
    <t>PLA 34412684 GVX BBC 4000A</t>
  </si>
  <si>
    <t>34412682.PRT</t>
  </si>
  <si>
    <t>SMT 34412682 GVX BBC 4000A</t>
  </si>
  <si>
    <t>34412678.PRT</t>
  </si>
  <si>
    <t>34412677.PRT</t>
  </si>
  <si>
    <t>SMT 34412677 GVX BBC 4000A</t>
  </si>
  <si>
    <t>34412676.PRT</t>
  </si>
  <si>
    <t>SMT 34412676 GVX BBC 4000A</t>
  </si>
  <si>
    <t>34412675.PRT</t>
  </si>
  <si>
    <t>cop barre pe 100x10</t>
  </si>
  <si>
    <t>34412674.PRT</t>
  </si>
  <si>
    <t>34412673.PRT</t>
  </si>
  <si>
    <t>34412672.PRT</t>
  </si>
  <si>
    <t>34412671.PRT</t>
  </si>
  <si>
    <t>34412669.PRT</t>
  </si>
  <si>
    <t>34412668.PRT</t>
  </si>
  <si>
    <t>34412667.PRT</t>
  </si>
  <si>
    <t>34412666.PRT</t>
  </si>
  <si>
    <t>34412665.PRT</t>
  </si>
  <si>
    <t>34412664.PRT</t>
  </si>
  <si>
    <t>34412663.PRT</t>
  </si>
  <si>
    <t>34412662.PRT</t>
  </si>
  <si>
    <t>34412661_BULK.PRT</t>
  </si>
  <si>
    <t>WIR 34412661 GVX BBC 4000A PE 240mm2</t>
  </si>
  <si>
    <t>34412654.PRT</t>
  </si>
  <si>
    <t>34412653.PRT</t>
  </si>
  <si>
    <t>SMT PLATINE NSX360 + IMD-IM400</t>
  </si>
  <si>
    <t>34412652.PRT</t>
  </si>
  <si>
    <t>34412651.PRT</t>
  </si>
  <si>
    <t>SMT RENFORT STRUCTURE BIRDY 1000</t>
  </si>
  <si>
    <t>34412650.PRT</t>
  </si>
  <si>
    <t>34412649.PRT</t>
  </si>
  <si>
    <t>34412648.PRT</t>
  </si>
  <si>
    <t>SMT 34412648 GVX BBC 4000A</t>
  </si>
  <si>
    <t>34412647.PRT</t>
  </si>
  <si>
    <t>34412646.PRT</t>
  </si>
  <si>
    <t>SMT 34412646 GVX BBC 4000A</t>
  </si>
  <si>
    <t>34412645.PRT</t>
  </si>
  <si>
    <t>SMT 34412645 GVX BBC 4000A</t>
  </si>
  <si>
    <t>34412644.PRT</t>
  </si>
  <si>
    <t>SMT 34412644 GVX BBC 4000A</t>
  </si>
  <si>
    <t>34412643.PRT</t>
  </si>
  <si>
    <t>SMT 34412643 GVX BBC 4000A</t>
  </si>
  <si>
    <t>34412642.PRT</t>
  </si>
  <si>
    <t>SMT 34412642 GVX BBC 4000A</t>
  </si>
  <si>
    <t>34412641.PRT</t>
  </si>
  <si>
    <t>TRANSFO TRI 250KVA 400/230V Dyn11 SECURELEC</t>
  </si>
  <si>
    <t>34412640.PRT</t>
  </si>
  <si>
    <t>SMT SUPPORT BBK630</t>
  </si>
  <si>
    <t>34412639.PRT</t>
  </si>
  <si>
    <t>34412638.PRT</t>
  </si>
  <si>
    <t>COP 34412638 GVX BBC 4000A</t>
  </si>
  <si>
    <t>34412637.PRT</t>
  </si>
  <si>
    <t>COP 34412637 GVX BBC 4000A</t>
  </si>
  <si>
    <t>34412636.PRT</t>
  </si>
  <si>
    <t>COP 34412636 GVX BBC 4000A</t>
  </si>
  <si>
    <t>34412635.PRT</t>
  </si>
  <si>
    <t>COP 34412635 GVX BBC 4000A</t>
  </si>
  <si>
    <t>34412634.PRT</t>
  </si>
  <si>
    <t>COP 34412634 GVX BBC 4000A</t>
  </si>
  <si>
    <t>34412633.PRT</t>
  </si>
  <si>
    <t>COP 34412633 GVX BBC 4000A</t>
  </si>
  <si>
    <t>34412632.PRT</t>
  </si>
  <si>
    <t>COP 34412632 GVX BBC 4000A</t>
  </si>
  <si>
    <t>34412631.PRT</t>
  </si>
  <si>
    <t>COP 34412631 GVX BBC 4000A</t>
  </si>
  <si>
    <t>34412630.PRT</t>
  </si>
  <si>
    <t>34412629.PRT</t>
  </si>
  <si>
    <t>34412628.PRT</t>
  </si>
  <si>
    <t>34412627.PRT</t>
  </si>
  <si>
    <t>34412626.PRT</t>
  </si>
  <si>
    <t>34412625.PRT</t>
  </si>
  <si>
    <t>34412624.PRT</t>
  </si>
  <si>
    <t>34412623.PRT</t>
  </si>
  <si>
    <t>34412622.PRT</t>
  </si>
  <si>
    <t>SMT 34412622 GVX IO 1250kVA</t>
  </si>
  <si>
    <t>34412620.PRT</t>
  </si>
  <si>
    <t>34412619.PRT</t>
  </si>
  <si>
    <t>PLA 34412619 GVX IO 1250kVA</t>
  </si>
  <si>
    <t>34412618.PRT</t>
  </si>
  <si>
    <t>SMT 34412618 GVX IO 1250kVA</t>
  </si>
  <si>
    <t>34412617.PRT</t>
  </si>
  <si>
    <t>SMT 34412617 GVX IO 1250kVA</t>
  </si>
  <si>
    <t>34412616.PRT</t>
  </si>
  <si>
    <t>SMT 34412616 GVX IO 1250kVA</t>
  </si>
  <si>
    <t>34412615.PRT</t>
  </si>
  <si>
    <t>SMT 34412615 GVX IO 1250kVA</t>
  </si>
  <si>
    <t>34412614.PRT</t>
  </si>
  <si>
    <t>COP 34412614 GVX IO 1250kVA</t>
  </si>
  <si>
    <t>34412613.PRT</t>
  </si>
  <si>
    <t>COP 34412613 GVX IO 1250kVA</t>
  </si>
  <si>
    <t>34412612.PRT</t>
  </si>
  <si>
    <t>COP 34412612 GVX IO 1250kVA</t>
  </si>
  <si>
    <t>34412611.PRT</t>
  </si>
  <si>
    <t>COP 34412611 GVX IO 1250kVA</t>
  </si>
  <si>
    <t>34412610.PRT</t>
  </si>
  <si>
    <t>COP 34412610 GVX IO 1250kVA</t>
  </si>
  <si>
    <t>34412609.PRT</t>
  </si>
  <si>
    <t>COP 34412609 GVX IO 1250kVA</t>
  </si>
  <si>
    <t>34412608.PRT</t>
  </si>
  <si>
    <t>COP 34412608 GVX IO 1250kVA</t>
  </si>
  <si>
    <t>34412607.PRT</t>
  </si>
  <si>
    <t>COP 34412607 GVX IO 1250kVA</t>
  </si>
  <si>
    <t>34412606.PRT</t>
  </si>
  <si>
    <t>COP 34412606 GVX IO 1250kVA</t>
  </si>
  <si>
    <t>34412605.PRT</t>
  </si>
  <si>
    <t>CANEVAS DJ NS800H 4P</t>
  </si>
  <si>
    <t>34412604.PRT</t>
  </si>
  <si>
    <t>CANEVAS DJ NS1000H</t>
  </si>
  <si>
    <t>34412603.PRT</t>
  </si>
  <si>
    <t>34412602.PRT</t>
  </si>
  <si>
    <t>34412601.PRT</t>
  </si>
  <si>
    <t>34412600.PRT</t>
  </si>
  <si>
    <t>34412599.PRT</t>
  </si>
  <si>
    <t>34412598.PRT</t>
  </si>
  <si>
    <t>34412597.PRT</t>
  </si>
  <si>
    <t>34412596.PRT</t>
  </si>
  <si>
    <t>34412595.PRT</t>
  </si>
  <si>
    <t>34412594.PRT</t>
  </si>
  <si>
    <t>34412593.PRT</t>
  </si>
  <si>
    <t>DECOUPE 34412593 LINERGY 1600A LG 1740MM LVS04564</t>
  </si>
  <si>
    <t>34412592.PRT</t>
  </si>
  <si>
    <t>34412591.PRT</t>
  </si>
  <si>
    <t>34412590.PRT</t>
  </si>
  <si>
    <t>34412589.PRT</t>
  </si>
  <si>
    <t>SMT SUPPORT LYNERGY 1600A</t>
  </si>
  <si>
    <t>34412588.PRT</t>
  </si>
  <si>
    <t>34412587.PRT</t>
  </si>
  <si>
    <t>34412586.PRT</t>
  </si>
  <si>
    <t>34412585.PRT</t>
  </si>
  <si>
    <t>34412584.PRT</t>
  </si>
  <si>
    <t>34412581.PRT</t>
  </si>
  <si>
    <t>34412580.PRT</t>
  </si>
  <si>
    <t>34412578.PRT</t>
  </si>
  <si>
    <t>TOIT SF/SFN 700x800mm RAL7035 _ 168724/01</t>
  </si>
  <si>
    <t>34412574.PRT</t>
  </si>
  <si>
    <t>34412573.PRT</t>
  </si>
  <si>
    <t>34412569.PRT</t>
  </si>
  <si>
    <t>34412568.PRT</t>
  </si>
  <si>
    <t>CB NS1000H 4P4D Micro2.0 + 1OF + Padlock</t>
  </si>
  <si>
    <t>34412567.PRT</t>
  </si>
  <si>
    <t>SMT 34411450 JONCTION INTER CELLULE 800 RAL9003</t>
  </si>
  <si>
    <t>34412566.PRT</t>
  </si>
  <si>
    <t>34412565.PRT</t>
  </si>
  <si>
    <t>34412564.PRT</t>
  </si>
  <si>
    <t>34412562.PRT</t>
  </si>
  <si>
    <t>34412561.PRT</t>
  </si>
  <si>
    <t>34412560.PRT</t>
  </si>
  <si>
    <t>34412559.PRT</t>
  </si>
  <si>
    <t>34412559.asm</t>
  </si>
  <si>
    <t>34412558.PRT</t>
  </si>
  <si>
    <t>34412558</t>
  </si>
  <si>
    <t>34412557.PRT</t>
  </si>
  <si>
    <t>34412556.PRT</t>
  </si>
  <si>
    <t>34412555.PRT</t>
  </si>
  <si>
    <t>34412554.PRT</t>
  </si>
  <si>
    <t>34412553.PRT</t>
  </si>
  <si>
    <t>34412552.PRT</t>
  </si>
  <si>
    <t>34412551.PRT</t>
  </si>
  <si>
    <t>34412550.PRT</t>
  </si>
  <si>
    <t>34412549.PRT</t>
  </si>
  <si>
    <t>34412548.PRT</t>
  </si>
  <si>
    <t>34412547.PRT</t>
  </si>
  <si>
    <t>34412546.PRT</t>
  </si>
  <si>
    <t>34412545.PRT</t>
  </si>
  <si>
    <t>34412544.PRT</t>
  </si>
  <si>
    <t>34412543.PRT</t>
  </si>
  <si>
    <t>34412542.PRT</t>
  </si>
  <si>
    <t>34412541.PRT</t>
  </si>
  <si>
    <t>34412540.PRT</t>
  </si>
  <si>
    <t>34412539.PRT</t>
  </si>
  <si>
    <t>34412538.PRT</t>
  </si>
  <si>
    <t>34412537.PRT</t>
  </si>
  <si>
    <t>34412536.PRT</t>
  </si>
  <si>
    <t>34412535.PRT</t>
  </si>
  <si>
    <t>34412534.PRT</t>
  </si>
  <si>
    <t>34412533.PRT</t>
  </si>
  <si>
    <t>34412531.PRT</t>
  </si>
  <si>
    <t>34412530.PRT</t>
  </si>
  <si>
    <t>34412529.PRT</t>
  </si>
  <si>
    <t>PLA 34412529 PLASTRON POWER DISTRIB</t>
  </si>
  <si>
    <t>34412526.PRT</t>
  </si>
  <si>
    <t>34412525.PRT</t>
  </si>
  <si>
    <t>34412523.PRT</t>
  </si>
  <si>
    <t>34412522.PRT</t>
  </si>
  <si>
    <t>34412521.PRT</t>
  </si>
  <si>
    <t>34412520.PRT</t>
  </si>
  <si>
    <t>PLA PLASTRON POWER DISTRIB</t>
  </si>
  <si>
    <t>34412519.PRT</t>
  </si>
  <si>
    <t>34412518.PRT</t>
  </si>
  <si>
    <t>34412517.PRT</t>
  </si>
  <si>
    <t>34412517</t>
  </si>
  <si>
    <t>34412516.PRT</t>
  </si>
  <si>
    <t>34412516</t>
  </si>
  <si>
    <t>34412515.PRT</t>
  </si>
  <si>
    <t>34412515</t>
  </si>
  <si>
    <t>34412513.PRT</t>
  </si>
  <si>
    <t>34412512.PRT</t>
  </si>
  <si>
    <t>DECOUPE CABLOFIL CF54300EZ LG 600mm</t>
  </si>
  <si>
    <t>34412510.PRT</t>
  </si>
  <si>
    <t>34412509.PRT</t>
  </si>
  <si>
    <t>34412508.PRT</t>
  </si>
  <si>
    <t>34412508</t>
  </si>
  <si>
    <t>34412507.PRT</t>
  </si>
  <si>
    <t>34412506.PRT</t>
  </si>
  <si>
    <t>34412505.PRT</t>
  </si>
  <si>
    <t>34412504.PRT</t>
  </si>
  <si>
    <t>34412502.PRT</t>
  </si>
  <si>
    <t>34412501.PRT</t>
  </si>
  <si>
    <t>34412500.PRT</t>
  </si>
  <si>
    <t>34412499.PRT</t>
  </si>
  <si>
    <t>34412498.PRT</t>
  </si>
  <si>
    <t>34412497.PRT</t>
  </si>
  <si>
    <t>34412496.PRT</t>
  </si>
  <si>
    <t>34412495.PRT</t>
  </si>
  <si>
    <t>34412494.PRT</t>
  </si>
  <si>
    <t>34412493.PRT</t>
  </si>
  <si>
    <t>34412490.PRT</t>
  </si>
  <si>
    <t>34412489.PRT</t>
  </si>
  <si>
    <t>34412488.PRT</t>
  </si>
  <si>
    <t>34412487.PRT</t>
  </si>
  <si>
    <t>34412486.PRT</t>
  </si>
  <si>
    <t>34412485.PRT</t>
  </si>
  <si>
    <t>34412484.PRT</t>
  </si>
  <si>
    <t>34412483.PRT</t>
  </si>
  <si>
    <t>COP 34412483  STS 1250A</t>
  </si>
  <si>
    <t>34412482.PRT</t>
  </si>
  <si>
    <t>COP 34412482  STS 1250A</t>
  </si>
  <si>
    <t>34412481.PRT</t>
  </si>
  <si>
    <t>COP 34412481  STS 1250A</t>
  </si>
  <si>
    <t>34412480.PRT</t>
  </si>
  <si>
    <t>34412479.PRT</t>
  </si>
  <si>
    <t>smt support bornes</t>
  </si>
  <si>
    <t>34412478.PRT</t>
  </si>
  <si>
    <t>SMT 34412478  STS 1250A</t>
  </si>
  <si>
    <t>34412477.PRT</t>
  </si>
  <si>
    <t>SMT 34412477  STS 1250A</t>
  </si>
  <si>
    <t>34412476.PRT</t>
  </si>
  <si>
    <t>34412475.PRT</t>
  </si>
  <si>
    <t>34412474_BULK.PRT</t>
  </si>
  <si>
    <t>34412473.PRT</t>
  </si>
  <si>
    <t>34412472.PRT</t>
  </si>
  <si>
    <t>34412471.PRT</t>
  </si>
  <si>
    <t>34412470.PRT</t>
  </si>
  <si>
    <t>SMT 34412470 MOYEN ATELIER STS SIDE</t>
  </si>
  <si>
    <t>34412469.PRT</t>
  </si>
  <si>
    <t>SMT 34412469 MOYEN ATELIER STS FRONT</t>
  </si>
  <si>
    <t>34412468.PRT</t>
  </si>
  <si>
    <t>SMT 34412468 MOYEN ATELIER STS TOP2</t>
  </si>
  <si>
    <t>34412467.PRT</t>
  </si>
  <si>
    <t>SMT 34412467 MOYEN ATELIER STS TOP1</t>
  </si>
  <si>
    <t>34412466.PRT</t>
  </si>
  <si>
    <t>34412465.PRT</t>
  </si>
  <si>
    <t>34412464.PRT</t>
  </si>
  <si>
    <t>34412463.PRT</t>
  </si>
  <si>
    <t>34412462.PRT</t>
  </si>
  <si>
    <t>34412461.PRT</t>
  </si>
  <si>
    <t>34412460.PRT</t>
  </si>
  <si>
    <t>34412459.PRT</t>
  </si>
  <si>
    <t>34412458.PRT</t>
  </si>
  <si>
    <t>34412456.PRT</t>
  </si>
  <si>
    <t>34412455.PRT</t>
  </si>
  <si>
    <t>SMT SUPPORT TFO SANS CHASSIS RENFORCE</t>
  </si>
  <si>
    <t>34412454.PRT</t>
  </si>
  <si>
    <t>34412453.PRT</t>
  </si>
  <si>
    <t>34412452.PRT</t>
  </si>
  <si>
    <t>34412451.PRT</t>
  </si>
  <si>
    <t>34412450.PRT</t>
  </si>
  <si>
    <t>34412449.PRT</t>
  </si>
  <si>
    <t>COP CONNEXION RACCORD. BATTT</t>
  </si>
  <si>
    <t>34412448.PRT</t>
  </si>
  <si>
    <t>SMT SUPPORT TFO POUR CHASSIS BAS RENFORCE</t>
  </si>
  <si>
    <t>34412447.PRT</t>
  </si>
  <si>
    <t>34412446.PRT</t>
  </si>
  <si>
    <t>SMT TRAVERSE D8 - PLATEAU NW20/40</t>
  </si>
  <si>
    <t>34412445.PRT</t>
  </si>
  <si>
    <t>34412444.PRT</t>
  </si>
  <si>
    <t>COP 34412444 GVXL UPS 1250kVA</t>
  </si>
  <si>
    <t>34412443.PRT</t>
  </si>
  <si>
    <t>COP 34412443 GVXL UPS 1250kVA</t>
  </si>
  <si>
    <t>34412442.PRT</t>
  </si>
  <si>
    <t>COP 34412442 GVXL UPS 1250kVA</t>
  </si>
  <si>
    <t>34412441.PRT</t>
  </si>
  <si>
    <t>34412441</t>
  </si>
  <si>
    <t>34412438.PRT</t>
  </si>
  <si>
    <t>34412437.PRT</t>
  </si>
  <si>
    <t>COP 34412437 GVXL UPS 1250kVA</t>
  </si>
  <si>
    <t>34412436.PRT</t>
  </si>
  <si>
    <t>34412436</t>
  </si>
  <si>
    <t>34412435.PRT</t>
  </si>
  <si>
    <t>COP 34412435 GVXL UPS 1250kVA</t>
  </si>
  <si>
    <t>34412433.PRT</t>
  </si>
  <si>
    <t>COP 34412433 GVXL UPS 1250kVA</t>
  </si>
  <si>
    <t>34412432.PRT</t>
  </si>
  <si>
    <t>COP 34412432 GVXL UPS 1250kVA</t>
  </si>
  <si>
    <t>34412431.PRT</t>
  </si>
  <si>
    <t>34412428.prt_INST</t>
  </si>
  <si>
    <t>34412430.PRT</t>
  </si>
  <si>
    <t>COP 34412430 GVXL UPS 1250kVA</t>
  </si>
  <si>
    <t>34412429.PRT</t>
  </si>
  <si>
    <t>34412429</t>
  </si>
  <si>
    <t>34412428.PRT</t>
  </si>
  <si>
    <t>34412428</t>
  </si>
  <si>
    <t>34412427.PRT</t>
  </si>
  <si>
    <t>COP 34412427 GVXL UPS 1250kVA</t>
  </si>
  <si>
    <t>34412426.PRT</t>
  </si>
  <si>
    <t>34412426</t>
  </si>
  <si>
    <t>34412425.PRT</t>
  </si>
  <si>
    <t>34412425</t>
  </si>
  <si>
    <t>34412424.PRT</t>
  </si>
  <si>
    <t>COP 34412424 GVXL UPS 1250kVA</t>
  </si>
  <si>
    <t>34412423.PRT</t>
  </si>
  <si>
    <t>34412422.PRT</t>
  </si>
  <si>
    <t>COP 34412422 GVXL UPS 1250kVA</t>
  </si>
  <si>
    <t>34412421.PRT</t>
  </si>
  <si>
    <t>COP 34412421 GVXL UPS 1250kVA</t>
  </si>
  <si>
    <t>34412420.PRT</t>
  </si>
  <si>
    <t>COP 34412420 GVXL UPS 1250kVA</t>
  </si>
  <si>
    <t>34412419.PRT</t>
  </si>
  <si>
    <t>COP 34412419 GVXL UPS 1250kVA</t>
  </si>
  <si>
    <t>34412418.PRT</t>
  </si>
  <si>
    <t>COP 34412418 GVXL UPS 1250kVA</t>
  </si>
  <si>
    <t>34412417.PRT</t>
  </si>
  <si>
    <t>COP 34412417 GVXL UPS 1250kVA</t>
  </si>
  <si>
    <t>34412416.PRT</t>
  </si>
  <si>
    <t>COP 34412416 GVXL UPS 1250kVA</t>
  </si>
  <si>
    <t>34412415.PRT</t>
  </si>
  <si>
    <t>COP 34412415 GVXL UPS 1250kVA</t>
  </si>
  <si>
    <t>34412414.PRT</t>
  </si>
  <si>
    <t>COP 34412414 GVXL UPS 1250kVA</t>
  </si>
  <si>
    <t>34412413.PRT</t>
  </si>
  <si>
    <t>COP 34412413 GVXL UPS 1250kVA</t>
  </si>
  <si>
    <t>34412412.PRT</t>
  </si>
  <si>
    <t>COP 34412412 GVXL UPS 1250kVA</t>
  </si>
  <si>
    <t>34412411.PRT</t>
  </si>
  <si>
    <t>COP 34412411 GVXL UPS 1250kVA</t>
  </si>
  <si>
    <t>34412410.PRT</t>
  </si>
  <si>
    <t>34412409.PRT</t>
  </si>
  <si>
    <t>34412408.PRT</t>
  </si>
  <si>
    <t>COP 34412408 GVXL UPS 1250kVA</t>
  </si>
  <si>
    <t>34412407.PRT</t>
  </si>
  <si>
    <t>34412406.PRT</t>
  </si>
  <si>
    <t>COP 34412406 GVXL UPS 1250kVA</t>
  </si>
  <si>
    <t>34412405.PRT</t>
  </si>
  <si>
    <t>COP 34412405 GVXL UPS 1250kVA</t>
  </si>
  <si>
    <t>34412404.PRT</t>
  </si>
  <si>
    <t>COP 34412404 GVXL UPS 1250kVA</t>
  </si>
  <si>
    <t>34412403.PRT</t>
  </si>
  <si>
    <t>COP 34412403 GVXL UPS 1250kVA</t>
  </si>
  <si>
    <t>34412402.PRT</t>
  </si>
  <si>
    <t>COP 34412402 GVXL UPS 1250kVA</t>
  </si>
  <si>
    <t>34412401.PRT</t>
  </si>
  <si>
    <t>COP 34412401 GVXL UPS 1250kVA</t>
  </si>
  <si>
    <t>34412400.PRT</t>
  </si>
  <si>
    <t>34412399.PRT</t>
  </si>
  <si>
    <t>34412398.PRT</t>
  </si>
  <si>
    <t>34412396.PRT</t>
  </si>
  <si>
    <t>SMT PLASTRON HAUT/DROIT</t>
  </si>
  <si>
    <t>34412395.PRT</t>
  </si>
  <si>
    <t>34412394.PRT</t>
  </si>
  <si>
    <t>DECOUPE LINERGY 04567 L1300MM</t>
  </si>
  <si>
    <t>34412393.PRT</t>
  </si>
  <si>
    <t>34412392.PRT</t>
  </si>
  <si>
    <t>34412391.PRT</t>
  </si>
  <si>
    <t>34412391</t>
  </si>
  <si>
    <t>34412390.PRT</t>
  </si>
  <si>
    <t>SMT 34412390 GVXL BBC 4000A</t>
  </si>
  <si>
    <t>34412389.PRT</t>
  </si>
  <si>
    <t>SMT 34412389 GVXL BBC 4000A</t>
  </si>
  <si>
    <t>34412388.PRT</t>
  </si>
  <si>
    <t>PLA 34412388 GVXL UPS 850kVA</t>
  </si>
  <si>
    <t>34412387.PRT</t>
  </si>
  <si>
    <t>SMT 34412387 PROTECTION SHIELD NWDC</t>
  </si>
  <si>
    <t>34412386.PRT</t>
  </si>
  <si>
    <t>34412386</t>
  </si>
  <si>
    <t>34412385.PRT</t>
  </si>
  <si>
    <t>PLA 34412385 GVXL UPS 850kVA</t>
  </si>
  <si>
    <t>34412384.PRT</t>
  </si>
  <si>
    <t>34412384</t>
  </si>
  <si>
    <t>34412383.PRT</t>
  </si>
  <si>
    <t>34412383</t>
  </si>
  <si>
    <t>34412382.PRT</t>
  </si>
  <si>
    <t>34412382</t>
  </si>
  <si>
    <t>34412381.PRT</t>
  </si>
  <si>
    <t>34412381</t>
  </si>
  <si>
    <t>34412380.PRT</t>
  </si>
  <si>
    <t>34412380</t>
  </si>
  <si>
    <t>34412379.PRT</t>
  </si>
  <si>
    <t>34412379</t>
  </si>
  <si>
    <t>34412378.PRT</t>
  </si>
  <si>
    <t>34412378</t>
  </si>
  <si>
    <t>34412377.PRT</t>
  </si>
  <si>
    <t>34412377</t>
  </si>
  <si>
    <t>34412376.PRT</t>
  </si>
  <si>
    <t>COP 34412376 GVXL UPS 850kVA</t>
  </si>
  <si>
    <t>34412375.PRT</t>
  </si>
  <si>
    <t>COP 34412375 GVXL UPS 850kVA</t>
  </si>
  <si>
    <t>34412374.PRT</t>
  </si>
  <si>
    <t>COP 34412374 GVXL UPS 850kVA</t>
  </si>
  <si>
    <t>34412373.PRT</t>
  </si>
  <si>
    <t>COP 34412373 GVXL UPS 850kVA</t>
  </si>
  <si>
    <t>34412372.PRT</t>
  </si>
  <si>
    <t>COP 34412372 GVXL UPS 850kVA</t>
  </si>
  <si>
    <t>34412371.PRT</t>
  </si>
  <si>
    <t>COP 34412371 GVXL UPS 850kVA</t>
  </si>
  <si>
    <t>34412370.PRT</t>
  </si>
  <si>
    <t>COP 34412370 GVXL UPS 850kVA</t>
  </si>
  <si>
    <t>34412369.PRT</t>
  </si>
  <si>
    <t>COP 34412369 GVXL UPS 850kVA</t>
  </si>
  <si>
    <t>34412368.PRT</t>
  </si>
  <si>
    <t>COP 34412368 GVXL UPS 850kVA</t>
  </si>
  <si>
    <t>34412367.PRT</t>
  </si>
  <si>
    <t>34412367</t>
  </si>
  <si>
    <t>34412366.PRT</t>
  </si>
  <si>
    <t>34412366</t>
  </si>
  <si>
    <t>34412365.PRT</t>
  </si>
  <si>
    <t>34412365</t>
  </si>
  <si>
    <t>34412364.PRT</t>
  </si>
  <si>
    <t>34412364</t>
  </si>
  <si>
    <t>34412363.PRT</t>
  </si>
  <si>
    <t>COP 34412363 GVXL UPS 850kVA</t>
  </si>
  <si>
    <t>34412362.PRT</t>
  </si>
  <si>
    <t>SMT 34412362 GVXL BBC 4000A</t>
  </si>
  <si>
    <t>34412361.PRT</t>
  </si>
  <si>
    <t>34412360.PRT</t>
  </si>
  <si>
    <t>34412359.PRT</t>
  </si>
  <si>
    <t>SMT 34412359 GVXL BBC 4000A</t>
  </si>
  <si>
    <t>34412358.PRT</t>
  </si>
  <si>
    <t>SMT 34412358 GVXL BBC 4000A</t>
  </si>
  <si>
    <t>34412357.PRT</t>
  </si>
  <si>
    <t>34412356.PRT</t>
  </si>
  <si>
    <t>34412355.PRT</t>
  </si>
  <si>
    <t>34412354.PRT</t>
  </si>
  <si>
    <t>34412353.PRT</t>
  </si>
  <si>
    <t>34412352.PRT</t>
  </si>
  <si>
    <t>COP RACCORDEMENT INPUT / OUTPUT PANEL</t>
  </si>
  <si>
    <t>34412351.PRT</t>
  </si>
  <si>
    <t>34412350.PRT</t>
  </si>
  <si>
    <t>34412349.PRT</t>
  </si>
  <si>
    <t>34412348.PRT</t>
  </si>
  <si>
    <t>34412347.PRT</t>
  </si>
  <si>
    <t>PLA PROTECTION CUIVRE MAKROLON</t>
  </si>
  <si>
    <t>34412346.PRT</t>
  </si>
  <si>
    <t>34412345.PRT</t>
  </si>
  <si>
    <t>34412344.PRT</t>
  </si>
  <si>
    <t>34412343.PRT</t>
  </si>
  <si>
    <t>34412342.PRT</t>
  </si>
  <si>
    <t>34412341.PRT</t>
  </si>
  <si>
    <t>34412340.PRT</t>
  </si>
  <si>
    <t>NS1000H MICRO5.0 3P3D</t>
  </si>
  <si>
    <t>34412339.PRT</t>
  </si>
  <si>
    <t>34412339</t>
  </si>
  <si>
    <t>34412338.PRT</t>
  </si>
  <si>
    <t>COP CONNEXION NW20-40 DC ARRIERE</t>
  </si>
  <si>
    <t>34412337.PRT</t>
  </si>
  <si>
    <t>COP 34412337 GVXL BBC 4000A</t>
  </si>
  <si>
    <t>34412335.PRT</t>
  </si>
  <si>
    <t>PLA 34412335 GVXL BBC 4000A</t>
  </si>
  <si>
    <t>34412334.PRT</t>
  </si>
  <si>
    <t>SMT 34412334 GVXL BBC 4000A</t>
  </si>
  <si>
    <t>34412331.PRT</t>
  </si>
  <si>
    <t>SE 34412331 NW20HDC-E MN 24Vac/dc GVXL BBC 2000A</t>
  </si>
  <si>
    <t>34412330.PRT</t>
  </si>
  <si>
    <t>SE 34412330 NW40HDC-E MN 24Vac/dc GVXL BBC 4000A</t>
  </si>
  <si>
    <t>34412327.PRT</t>
  </si>
  <si>
    <t>34412327</t>
  </si>
  <si>
    <t>34412326.PRT</t>
  </si>
  <si>
    <t>34412325.PRT</t>
  </si>
  <si>
    <t>34412324.PRT</t>
  </si>
  <si>
    <t>34412323.PRT</t>
  </si>
  <si>
    <t>34412323</t>
  </si>
  <si>
    <t>34412322.PRT</t>
  </si>
  <si>
    <t>COP 34412322  STS 1250A</t>
  </si>
  <si>
    <t>34412320-BYPASS_SE07-4P.PRT</t>
  </si>
  <si>
    <t>NE PAS COMMANDER</t>
  </si>
  <si>
    <t>34412319.PRT</t>
  </si>
  <si>
    <t>34412316.PRT</t>
  </si>
  <si>
    <t>34412314_SE01.PRT</t>
  </si>
  <si>
    <t>34412314_se01</t>
  </si>
  <si>
    <t>34412314.PRT</t>
  </si>
  <si>
    <t>34412313_SE01.PRT</t>
  </si>
  <si>
    <t>34412313.PRT</t>
  </si>
  <si>
    <t>34412312.PRT</t>
  </si>
  <si>
    <t>DECOUPE CABLOFIL CF54300EZ LG 1300mm</t>
  </si>
  <si>
    <t>34412309.PRT</t>
  </si>
  <si>
    <t>34412308.PRT</t>
  </si>
  <si>
    <t>34412307.PRT</t>
  </si>
  <si>
    <t>34412306.PRT</t>
  </si>
  <si>
    <t>34412305.PRT</t>
  </si>
  <si>
    <t>34412304.PRT</t>
  </si>
  <si>
    <t>34412303.PRT</t>
  </si>
  <si>
    <t>34412302.PRT</t>
  </si>
  <si>
    <t>34412301.PRT</t>
  </si>
  <si>
    <t>34412300.PRT</t>
  </si>
  <si>
    <t>34412299.PRT</t>
  </si>
  <si>
    <t>34412298.PRT</t>
  </si>
  <si>
    <t>34412297.PRT</t>
  </si>
  <si>
    <t>34412296.PRT</t>
  </si>
  <si>
    <t>34412295.PRT</t>
  </si>
  <si>
    <t>34412294.PRT</t>
  </si>
  <si>
    <t>34412293.PRT</t>
  </si>
  <si>
    <t>34412292.PRT</t>
  </si>
  <si>
    <t>34412291.PRT</t>
  </si>
  <si>
    <t>34412290.PRT</t>
  </si>
  <si>
    <t>COP 34412290 GVXL BYPASS</t>
  </si>
  <si>
    <t>34412289.PRT</t>
  </si>
  <si>
    <t>COP 34412289 GVXL BYPASS</t>
  </si>
  <si>
    <t>34412288.PRT</t>
  </si>
  <si>
    <t>COP 34412288 GVXL BYPASS</t>
  </si>
  <si>
    <t>34412287</t>
  </si>
  <si>
    <t>COP 34412287 GVXL BYPASS</t>
  </si>
  <si>
    <t>34412286.PRT</t>
  </si>
  <si>
    <t>COP 34412286 GVXL BYPASS</t>
  </si>
  <si>
    <t>34412285.PRT</t>
  </si>
  <si>
    <t>COP 34412285 GVXL BYPASS</t>
  </si>
  <si>
    <t>34412284.PRT</t>
  </si>
  <si>
    <t>COP 34412284 GVXL BYPASS</t>
  </si>
  <si>
    <t>34412283.PRT</t>
  </si>
  <si>
    <t>COP 34412283 GVXL BYPASS</t>
  </si>
  <si>
    <t>34412282.PRT</t>
  </si>
  <si>
    <t>COP 34412282 GVXL BYPASS</t>
  </si>
  <si>
    <t>34412279.PRT</t>
  </si>
  <si>
    <t>34412278.PRT</t>
  </si>
  <si>
    <t>34412277.PRT</t>
  </si>
  <si>
    <t>34412276.PRT</t>
  </si>
  <si>
    <t>34412275.PRT</t>
  </si>
  <si>
    <t>34412274.PRT</t>
  </si>
  <si>
    <t>34412273.PRT</t>
  </si>
  <si>
    <t>34412272.PRT</t>
  </si>
  <si>
    <t>34412271.PRT</t>
  </si>
  <si>
    <t>34412270.PRT</t>
  </si>
  <si>
    <t>34412269.PRT</t>
  </si>
  <si>
    <t>34412268.PRT</t>
  </si>
  <si>
    <t>34412267.PRT</t>
  </si>
  <si>
    <t>34412266.PRT</t>
  </si>
  <si>
    <t>COP NEUTRE 0</t>
  </si>
  <si>
    <t>34412259.PRT</t>
  </si>
  <si>
    <t>CANEVAS NS1000H 4P4D IUB</t>
  </si>
  <si>
    <t>34412258_BULK.PRT</t>
  </si>
  <si>
    <t>34412255.PRT</t>
  </si>
  <si>
    <t>34412254.PRT</t>
  </si>
  <si>
    <t>34412253.PRT</t>
  </si>
  <si>
    <t>34412252.PRT</t>
  </si>
  <si>
    <t>34412249.PRT</t>
  </si>
  <si>
    <t>SMT 34412249 GVXL BATTERY 5xBBK 630A</t>
  </si>
  <si>
    <t>34412248.PRT</t>
  </si>
  <si>
    <t>SMT 34412248 GVXL BATTERY 5xBBK 630A</t>
  </si>
  <si>
    <t>34412247.PRT</t>
  </si>
  <si>
    <t>34412246.PRT</t>
  </si>
  <si>
    <t>34412244.PRT</t>
  </si>
  <si>
    <t>34412243.PRT</t>
  </si>
  <si>
    <t>34412242.PRT</t>
  </si>
  <si>
    <t>SMT DECOUPE COFFRET GVL DISPLAY 1000x600x300</t>
  </si>
  <si>
    <t>34412241.PRT</t>
  </si>
  <si>
    <t>34412240.PRT</t>
  </si>
  <si>
    <t>34412239.PRT</t>
  </si>
  <si>
    <t>34412236.PRT</t>
  </si>
  <si>
    <t>34412235.PRT</t>
  </si>
  <si>
    <t>34412234.PRT</t>
  </si>
  <si>
    <t>34412233.PRT</t>
  </si>
  <si>
    <t>34412232.PRT</t>
  </si>
  <si>
    <t>SMT 34412232 GVXL BATTERY 5xBBK 630A</t>
  </si>
  <si>
    <t>34412230.PRT</t>
  </si>
  <si>
    <t>34412229.PRT</t>
  </si>
  <si>
    <t>34412228.PRT</t>
  </si>
  <si>
    <t>SMT 34412228  STS 1250A DEMI PLASTRON 400</t>
  </si>
  <si>
    <t>34412227.PRT</t>
  </si>
  <si>
    <t>SMT PLAQUE TOIT GVXL</t>
  </si>
  <si>
    <t>34412226.PRT</t>
  </si>
  <si>
    <t>34412225.PRT</t>
  </si>
  <si>
    <t>34412224.PRT</t>
  </si>
  <si>
    <t>34412222.PRT</t>
  </si>
  <si>
    <t>34412221.PRT</t>
  </si>
  <si>
    <t>34412220.PRT</t>
  </si>
  <si>
    <t>34412219.PRT</t>
  </si>
  <si>
    <t>34412218.PRT</t>
  </si>
  <si>
    <t>ETQ 34412218 STS 1250A RC</t>
  </si>
  <si>
    <t>34412217.PRT</t>
  </si>
  <si>
    <t>34412216.PRT</t>
  </si>
  <si>
    <t>34412215.PRT</t>
  </si>
  <si>
    <t>PLA 34412215  STS 1250A</t>
  </si>
  <si>
    <t>34412214.PRT</t>
  </si>
  <si>
    <t>34412213.PRT</t>
  </si>
  <si>
    <t>34412212.PRT</t>
  </si>
  <si>
    <t>SMT GRILLE CAISSON</t>
  </si>
  <si>
    <t>34412211.PRT</t>
  </si>
  <si>
    <t>34412210.PRT</t>
  </si>
  <si>
    <t>SMT 34412210 GVX BATTERY 2xBBK 630A</t>
  </si>
  <si>
    <t>34412209.PRT</t>
  </si>
  <si>
    <t>34412208.PRT</t>
  </si>
  <si>
    <t>34412207.PRT</t>
  </si>
  <si>
    <t>34412206.PRT</t>
  </si>
  <si>
    <t>34412205.PRT</t>
  </si>
  <si>
    <t>34412204.PRT</t>
  </si>
  <si>
    <t>ETQ 34412204  STS 1250A MIMIQUE</t>
  </si>
  <si>
    <t>34412203.PRT</t>
  </si>
  <si>
    <t>34412202.PRT</t>
  </si>
  <si>
    <t>34412201.PRT</t>
  </si>
  <si>
    <t>34412200.PRT</t>
  </si>
  <si>
    <t>34412199.PRT</t>
  </si>
  <si>
    <t>34412198.PRT</t>
  </si>
  <si>
    <t>34412194.PRT</t>
  </si>
  <si>
    <t>34412193.PRT</t>
  </si>
  <si>
    <t>34412192.PRT</t>
  </si>
  <si>
    <t>34412191.PRT</t>
  </si>
  <si>
    <t>34412189.PRT</t>
  </si>
  <si>
    <t>34412188.PRT</t>
  </si>
  <si>
    <t>34412187.PRT</t>
  </si>
  <si>
    <t>34412185.PRT</t>
  </si>
  <si>
    <t>SMT 34412185 GVX BATTERY 3xBBK 630A</t>
  </si>
  <si>
    <t>34412184.PRT</t>
  </si>
  <si>
    <t>SMT 34412184 GVX BATTERY BBK 630A - JOUE LAT IP20</t>
  </si>
  <si>
    <t>34412183.PRT</t>
  </si>
  <si>
    <t>SMT 34412183 GVX BATTERY 3xBBK 630A</t>
  </si>
  <si>
    <t>34412182.PRT</t>
  </si>
  <si>
    <t>SMT 34412182 GVX BATTERY 3xBBK 630A</t>
  </si>
  <si>
    <t>34412181.PRT</t>
  </si>
  <si>
    <t>34412180.PRT</t>
  </si>
  <si>
    <t>34412179.PRT</t>
  </si>
  <si>
    <t>34412178.PRT</t>
  </si>
  <si>
    <t>34412171.PRT</t>
  </si>
  <si>
    <t>34412170.PRT</t>
  </si>
  <si>
    <t>34412169.PRT</t>
  </si>
  <si>
    <t>34412168.PRT</t>
  </si>
  <si>
    <t>34412167.PRT</t>
  </si>
  <si>
    <t>34412166.PRT</t>
  </si>
  <si>
    <t>34412165.PRT</t>
  </si>
  <si>
    <t>34412164.PRT</t>
  </si>
  <si>
    <t>34412162.PRT</t>
  </si>
  <si>
    <t>34412161.PRT</t>
  </si>
  <si>
    <t>34412160.PRT</t>
  </si>
  <si>
    <t>34412159.PRT</t>
  </si>
  <si>
    <t>34412158.PRT</t>
  </si>
  <si>
    <t>34412157.PRT</t>
  </si>
  <si>
    <t>34412156.PRT</t>
  </si>
  <si>
    <t>34412155.PRT</t>
  </si>
  <si>
    <t>34412154.PRT</t>
  </si>
  <si>
    <t>34412153.PRT</t>
  </si>
  <si>
    <t>34412152.PRT</t>
  </si>
  <si>
    <t>34412151.PRT</t>
  </si>
  <si>
    <t>34412150.PRT</t>
  </si>
  <si>
    <t>34412149.PRT</t>
  </si>
  <si>
    <t>34412148.PRT</t>
  </si>
  <si>
    <t>34412147.PRT</t>
  </si>
  <si>
    <t>34412146.PRT</t>
  </si>
  <si>
    <t>34412145.PRT</t>
  </si>
  <si>
    <t>34412144.PRT</t>
  </si>
  <si>
    <t>34412143.PRT</t>
  </si>
  <si>
    <t>34412142.PRT</t>
  </si>
  <si>
    <t>34412141.PRT</t>
  </si>
  <si>
    <t>34412140.PRT</t>
  </si>
  <si>
    <t>34412139.PRT</t>
  </si>
  <si>
    <t>34412138.PRT</t>
  </si>
  <si>
    <t>34412137.PRT</t>
  </si>
  <si>
    <t>34412136.PRT</t>
  </si>
  <si>
    <t>34412135.PRT</t>
  </si>
  <si>
    <t>34412134.PRT</t>
  </si>
  <si>
    <t>34412133.PRT</t>
  </si>
  <si>
    <t>34412132.PRT</t>
  </si>
  <si>
    <t>34412131.PRT</t>
  </si>
  <si>
    <t>34412130.PRT</t>
  </si>
  <si>
    <t>34412129.PRT</t>
  </si>
  <si>
    <t>34412128.PRT</t>
  </si>
  <si>
    <t>34412127.PRT</t>
  </si>
  <si>
    <t>34412126</t>
  </si>
  <si>
    <t>34412125.PRT</t>
  </si>
  <si>
    <t>34412124.PRT</t>
  </si>
  <si>
    <t>34412123.PRT</t>
  </si>
  <si>
    <t>34412122.PRT</t>
  </si>
  <si>
    <t>34412121.PRT</t>
  </si>
  <si>
    <t>34412117.PRT</t>
  </si>
  <si>
    <t>SMT 34412117 STS 1250A 3P RAL3001</t>
  </si>
  <si>
    <t>34412116.PRT</t>
  </si>
  <si>
    <t>34412115.PRT</t>
  </si>
  <si>
    <t>SMT BOITE AIR TOIT 3</t>
  </si>
  <si>
    <t>34412114.PRT</t>
  </si>
  <si>
    <t>34412113.PRT</t>
  </si>
  <si>
    <t>34412112.PRT</t>
  </si>
  <si>
    <t>34412111.PRT</t>
  </si>
  <si>
    <t>34412109.PRT</t>
  </si>
  <si>
    <t>34412108.PRT</t>
  </si>
  <si>
    <t>PLA PLASTRON PROTECTION PAS600L</t>
  </si>
  <si>
    <t>34412106.PRT</t>
  </si>
  <si>
    <t>SMT TOIT GVXL DOUBLE 2</t>
  </si>
  <si>
    <t>34412105.PRT</t>
  </si>
  <si>
    <t>34412104.PRT</t>
  </si>
  <si>
    <t>34412103.PRT</t>
  </si>
  <si>
    <t>34412102.PRT</t>
  </si>
  <si>
    <t>34412101.PRT</t>
  </si>
  <si>
    <t>34412100.PRT</t>
  </si>
  <si>
    <t>34412099.PRT</t>
  </si>
  <si>
    <t>34412098.PRT</t>
  </si>
  <si>
    <t>34412097.PRT</t>
  </si>
  <si>
    <t>34412096.PRT</t>
  </si>
  <si>
    <t>34412095.PRT</t>
  </si>
  <si>
    <t>34412094.PRT</t>
  </si>
  <si>
    <t>34412093.PRT</t>
  </si>
  <si>
    <t>34412092.PRT</t>
  </si>
  <si>
    <t>34412091.PRT</t>
  </si>
  <si>
    <t>34412089.PRT</t>
  </si>
  <si>
    <t>34412088.PRT</t>
  </si>
  <si>
    <t>34412087</t>
  </si>
  <si>
    <t>34412086.PRT</t>
  </si>
  <si>
    <t>COPNEUTRE OUT</t>
  </si>
  <si>
    <t>34412085.PRT</t>
  </si>
  <si>
    <t>34412084.PRT</t>
  </si>
  <si>
    <t>34412083.PRT</t>
  </si>
  <si>
    <t>34412082.PRT</t>
  </si>
  <si>
    <t>34412081.PRT</t>
  </si>
  <si>
    <t>34412080.PRT</t>
  </si>
  <si>
    <t>34412079.PRT</t>
  </si>
  <si>
    <t>34412078.PRT</t>
  </si>
  <si>
    <t>34412077.PRT</t>
  </si>
  <si>
    <t>34412076.PRT</t>
  </si>
  <si>
    <t>34412075.PRT</t>
  </si>
  <si>
    <t>DECOUPE LINERGY 04566 2500A 970MM</t>
  </si>
  <si>
    <t>34412074.PRT</t>
  </si>
  <si>
    <t>34412073.PRT</t>
  </si>
  <si>
    <t>34412072.PRT</t>
  </si>
  <si>
    <t>COP RACCORDEMENT TRANSVERSE BPL1</t>
  </si>
  <si>
    <t>34412071.PRT</t>
  </si>
  <si>
    <t>34412070.PRT</t>
  </si>
  <si>
    <t>34412069.PRT</t>
  </si>
  <si>
    <t>34412068.PRT</t>
  </si>
  <si>
    <t>34412067.PRT</t>
  </si>
  <si>
    <t>34412066.PRT</t>
  </si>
  <si>
    <t>34412065.PRT</t>
  </si>
  <si>
    <t>34412064.PRT</t>
  </si>
  <si>
    <t>34412063.PRT</t>
  </si>
  <si>
    <t>34412062.PRT</t>
  </si>
  <si>
    <t>34412061.PRT</t>
  </si>
  <si>
    <t>34412060.PRT</t>
  </si>
  <si>
    <t>WOOD PALETTE 2400x1000 PLANCHER  CROISE</t>
  </si>
  <si>
    <t>34412059.PRT</t>
  </si>
  <si>
    <t>SMT 34412059  STS 1250A</t>
  </si>
  <si>
    <t>34412058.PRT</t>
  </si>
  <si>
    <t>SMT 34412058  STS 1250A</t>
  </si>
  <si>
    <t>34412057.PRT</t>
  </si>
  <si>
    <t>34412056</t>
  </si>
  <si>
    <t>34412054.PRT</t>
  </si>
  <si>
    <t>34412053.PRT</t>
  </si>
  <si>
    <t>34412051.PRT</t>
  </si>
  <si>
    <t>34412050.PRT</t>
  </si>
  <si>
    <t>34412048.PRT</t>
  </si>
  <si>
    <t>34412047.PRT</t>
  </si>
  <si>
    <t>34412044.PRT</t>
  </si>
  <si>
    <t>34412043.PRT</t>
  </si>
  <si>
    <t>34412042.PRT</t>
  </si>
  <si>
    <t>34412041.PRT</t>
  </si>
  <si>
    <t>34412040.PRT</t>
  </si>
  <si>
    <t>34412037.PRT</t>
  </si>
  <si>
    <t>34412036.PRT</t>
  </si>
  <si>
    <t>34412035.PRT</t>
  </si>
  <si>
    <t>34412030.PRT</t>
  </si>
  <si>
    <t>SFN H2100xL1000xP600 RAL9003 FAF0005229</t>
  </si>
  <si>
    <t>34412029.PRT</t>
  </si>
  <si>
    <t>34412028.PRT</t>
  </si>
  <si>
    <t>34412027.PRT</t>
  </si>
  <si>
    <t>34412026</t>
  </si>
  <si>
    <t>34412025</t>
  </si>
  <si>
    <t>34412024.PRT</t>
  </si>
  <si>
    <t>34412023.PRT</t>
  </si>
  <si>
    <t>34412022.PRT</t>
  </si>
  <si>
    <t>34412021.PRT</t>
  </si>
  <si>
    <t>34412020.PRT</t>
  </si>
  <si>
    <t>34412019.PRT</t>
  </si>
  <si>
    <t>34412018.PRT</t>
  </si>
  <si>
    <t>34412017.PRT</t>
  </si>
  <si>
    <t>34412016.PRT</t>
  </si>
  <si>
    <t>34412015.PRT</t>
  </si>
  <si>
    <t>34412014.PRT</t>
  </si>
  <si>
    <t>COP 34412014 GVL UPS 500kVA BATTERY TERMINAL 1</t>
  </si>
  <si>
    <t>34412013.PRT</t>
  </si>
  <si>
    <t>34412009</t>
  </si>
  <si>
    <t>34412008.PRT</t>
  </si>
  <si>
    <t>34412007.PRT</t>
  </si>
  <si>
    <t>34412006.PRT</t>
  </si>
  <si>
    <t>34412005.PRT</t>
  </si>
  <si>
    <t>34412004.PRT</t>
  </si>
  <si>
    <t>COP PLAGE CONNEXION FUSE</t>
  </si>
  <si>
    <t>34412003.PRT</t>
  </si>
  <si>
    <t>34412002.PRT</t>
  </si>
  <si>
    <t>34412001.PRT</t>
  </si>
  <si>
    <t>34412000.PRT</t>
  </si>
  <si>
    <t>REFERENCE</t>
  </si>
  <si>
    <t>DATE DE
CREATION</t>
  </si>
  <si>
    <t>FOURNISSEUR</t>
  </si>
  <si>
    <t>consultation géré par</t>
  </si>
  <si>
    <t>Date envoi Consultation</t>
  </si>
  <si>
    <t>NON - N ou Date réponse FRS</t>
  </si>
  <si>
    <t>A relancer le</t>
  </si>
  <si>
    <t>Révision</t>
  </si>
  <si>
    <t>Quantité
par Tarif</t>
  </si>
  <si>
    <t>TARIF</t>
  </si>
  <si>
    <t>DELAI
de Livraison</t>
  </si>
  <si>
    <t>DEVIS VALABLE JUSQU'AU</t>
  </si>
  <si>
    <t>COMMENTAIRES</t>
  </si>
  <si>
    <t>LASER TECHNIQUE</t>
  </si>
  <si>
    <t>5 JOURS</t>
  </si>
  <si>
    <t>FTR</t>
  </si>
  <si>
    <t>O</t>
  </si>
  <si>
    <t>MARCOUSSIS DATA 4 SAS</t>
  </si>
  <si>
    <t>COMATEL</t>
  </si>
  <si>
    <t>Réponse OK</t>
  </si>
  <si>
    <t>4 semaines</t>
  </si>
  <si>
    <t>xx</t>
  </si>
  <si>
    <t>20 jours</t>
  </si>
  <si>
    <t>Qté 1, prix 325.4e; Qté 20, prix 161.74e</t>
  </si>
  <si>
    <t>Oui</t>
  </si>
  <si>
    <t>SAFITE FTR</t>
  </si>
  <si>
    <t>PPC</t>
  </si>
  <si>
    <t>VMN: IDEM 34404281 et 34404282 pas de reconsulte</t>
  </si>
  <si>
    <t>laser technique</t>
  </si>
  <si>
    <t>THYSSEN</t>
  </si>
  <si>
    <t>oui</t>
  </si>
  <si>
    <t>UFP</t>
  </si>
  <si>
    <t>lasertechnic</t>
  </si>
  <si>
    <t>relancé le 26/01/2018 par olivier</t>
  </si>
  <si>
    <t>trefimetaux</t>
  </si>
  <si>
    <t>non précisé</t>
  </si>
  <si>
    <t>TREFI METAUX</t>
  </si>
  <si>
    <t>3 jours</t>
  </si>
  <si>
    <t>consulté par olivier</t>
  </si>
  <si>
    <t>5 jours</t>
  </si>
  <si>
    <t>10 jours</t>
  </si>
  <si>
    <t>FONTAINE INSERTION</t>
  </si>
  <si>
    <t>donné a la commande</t>
  </si>
  <si>
    <t>=S= (MANSION)</t>
  </si>
  <si>
    <t>consulté par vincent</t>
  </si>
  <si>
    <t>erreur, il ne fallait pas consulter</t>
  </si>
  <si>
    <t>ANGELIQUE</t>
  </si>
  <si>
    <t>N</t>
  </si>
  <si>
    <t>angelique relancé le 27/02/2018 par matthieu</t>
  </si>
  <si>
    <t>comatel</t>
  </si>
  <si>
    <t>envoyé par olivier (relancé le 02/07/2018)</t>
  </si>
  <si>
    <t>8 JOURS</t>
  </si>
  <si>
    <t>mail JP</t>
  </si>
  <si>
    <t>lasertchnic</t>
  </si>
  <si>
    <t>tréfimétaux</t>
  </si>
  <si>
    <t>Par 1 pièce 350€P+transport 50€
Par 10 pièce 65€p+transport 100€</t>
  </si>
  <si>
    <t>8 jours</t>
  </si>
  <si>
    <t>48h</t>
  </si>
  <si>
    <t>2 jours</t>
  </si>
  <si>
    <t>1-2 SEMAINES</t>
  </si>
  <si>
    <t>consultation faite par Olivier</t>
  </si>
  <si>
    <t>2 SEMAINES</t>
  </si>
  <si>
    <t>sarel</t>
  </si>
  <si>
    <t>16 jours</t>
  </si>
  <si>
    <t>consultation faite par Vincent</t>
  </si>
  <si>
    <t>3 SEMAINES</t>
  </si>
  <si>
    <t>consultation faite par JPM</t>
  </si>
  <si>
    <t>thyssen</t>
  </si>
  <si>
    <t>+/- 3 SEMAINES</t>
  </si>
  <si>
    <t>FONTAINE INSERSION</t>
  </si>
  <si>
    <t>1 à 2 SEMAINES</t>
  </si>
  <si>
    <t>LASER TECHNIC</t>
  </si>
  <si>
    <t>4 à 5 SEMAINES</t>
  </si>
  <si>
    <t>3 JOURS</t>
  </si>
  <si>
    <t>7 SEMAINS</t>
  </si>
  <si>
    <t xml:space="preserve">(de 1 à 2 = 41,78) (de 3 à 5 = 36,55) (de 6 à 10 = 35,10) </t>
  </si>
  <si>
    <t>2 à 3 SEMAINES</t>
  </si>
  <si>
    <t xml:space="preserve">(de 1 à 2 = 46,74) (de 3 à 5 = 41,95) (de 6 à 10 = 40,69) </t>
  </si>
  <si>
    <t>(proto = 32,10)     (de 10 à 24 = 28,81) (de 25 à 49 = 26,89) (de 50 à 99 = 22,86)</t>
  </si>
  <si>
    <t>2 semaines</t>
  </si>
  <si>
    <t>19/06/2019  relancé le 20/06 par JP</t>
  </si>
  <si>
    <t>UTP via LOGITRADE</t>
  </si>
  <si>
    <t>non</t>
  </si>
  <si>
    <t xml:space="preserve"> 3 semaines</t>
  </si>
  <si>
    <t>NON</t>
  </si>
  <si>
    <t>new 03/12/2019</t>
  </si>
  <si>
    <t>4 SEMAINES</t>
  </si>
  <si>
    <t>PIT</t>
  </si>
  <si>
    <t>??</t>
  </si>
  <si>
    <t>fait par angélique</t>
  </si>
  <si>
    <t>paillet</t>
  </si>
  <si>
    <t>refus de prix</t>
  </si>
  <si>
    <t>48H</t>
  </si>
  <si>
    <t>1 SEMAINE</t>
  </si>
  <si>
    <t>consultation fait par vincent</t>
  </si>
  <si>
    <t>168,86 pour 1 et 144,55 pour 10</t>
  </si>
  <si>
    <t>3 Semaines</t>
  </si>
  <si>
    <t>les 3 V</t>
  </si>
  <si>
    <t>(258,88 pour 1) et (126,94 pour 10)</t>
  </si>
  <si>
    <t>OTN</t>
  </si>
  <si>
    <t>consultation par JPM</t>
  </si>
  <si>
    <t>new  11/12/2019</t>
  </si>
  <si>
    <t xml:space="preserve">07/11/2019 par fethi et relancé le 25/11 par olivier </t>
  </si>
  <si>
    <t>15 JOURS</t>
  </si>
  <si>
    <t>02/12/2019 relancé le 03/12/2019</t>
  </si>
  <si>
    <t>6 jours</t>
  </si>
  <si>
    <t>24h</t>
  </si>
  <si>
    <t>5 à 9</t>
  </si>
  <si>
    <t>prix suite au passage à l'indice 06</t>
  </si>
  <si>
    <t>10 à 24</t>
  </si>
  <si>
    <t>25 à 49</t>
  </si>
  <si>
    <t>3 semaines</t>
  </si>
  <si>
    <t>70 jours</t>
  </si>
  <si>
    <t>relancé par angélique le 14/01/2020</t>
  </si>
  <si>
    <t>Romaire</t>
  </si>
  <si>
    <t>Extratole</t>
  </si>
  <si>
    <t>Paillet</t>
  </si>
  <si>
    <t>17/01/2020 et relancer le 24/01/2020</t>
  </si>
  <si>
    <t>20/01/2020 et relancer le 24/01/2020</t>
  </si>
  <si>
    <t>Dker</t>
  </si>
  <si>
    <t>5 semaines</t>
  </si>
  <si>
    <t>4 JOURS</t>
  </si>
  <si>
    <t>10 à 15 jours</t>
  </si>
  <si>
    <t>2 JOURS</t>
  </si>
  <si>
    <t>01</t>
  </si>
  <si>
    <t>AA</t>
  </si>
  <si>
    <t>02</t>
  </si>
  <si>
    <t>TCS tolerie</t>
  </si>
  <si>
    <t>1 semaine</t>
  </si>
  <si>
    <t>???</t>
  </si>
  <si>
    <t>pas fait par olivier</t>
  </si>
  <si>
    <t>34403504</t>
  </si>
  <si>
    <t>34408403</t>
  </si>
  <si>
    <t>31/03/2020 relancé le 03/04</t>
  </si>
  <si>
    <t>demande fait par JP</t>
  </si>
  <si>
    <t>34408405</t>
  </si>
  <si>
    <t>29.85 €</t>
  </si>
  <si>
    <t>119.85 €</t>
  </si>
  <si>
    <t>8 à 10 JOURS</t>
  </si>
  <si>
    <t>Eriks</t>
  </si>
  <si>
    <t>34408562_RAL9003</t>
  </si>
  <si>
    <t>48 Heures</t>
  </si>
  <si>
    <t>34408561_RAL9003</t>
  </si>
  <si>
    <t>34408557_RAL9003</t>
  </si>
  <si>
    <t>34408564_RAL9003</t>
  </si>
  <si>
    <t>34408577RAL9003</t>
  </si>
  <si>
    <t>TCS</t>
  </si>
  <si>
    <t>34408578RAL9003</t>
  </si>
  <si>
    <t>34408579RAL9003</t>
  </si>
  <si>
    <t>2 à 3 semaines</t>
  </si>
  <si>
    <t>CF54200EZ</t>
  </si>
  <si>
    <t>REXEL</t>
  </si>
  <si>
    <t>1 JOUR</t>
  </si>
  <si>
    <t>0W12393</t>
  </si>
  <si>
    <t>01/07/2020 relancé le 03/07 par angélique</t>
  </si>
  <si>
    <t>0W12394</t>
  </si>
  <si>
    <t>0W12395</t>
  </si>
  <si>
    <t>de 1 à 6 semaines</t>
  </si>
  <si>
    <t>pas de réponse mais choix sur comatel par angélique</t>
  </si>
  <si>
    <t>02/07/2020 relancé la 06/07 par olivier et Angélique</t>
  </si>
  <si>
    <t>géré par Angélique</t>
  </si>
  <si>
    <t>Référence déclinée en l'état : plan incomplet</t>
  </si>
  <si>
    <t>Référence déclinée : il n'existe pas de tôle galva en 10 mm et trous trops petits par rapport à l'épaisseur.</t>
  </si>
  <si>
    <t>IMPLANTATION PALETTE</t>
  </si>
  <si>
    <t>DPF</t>
  </si>
  <si>
    <t>30/06/2020 relancé le 06/07/2020</t>
  </si>
  <si>
    <t>fait et géré par JP</t>
  </si>
  <si>
    <t>23/07/2020 relancé le 27/07</t>
  </si>
  <si>
    <t>10 JOURS</t>
  </si>
  <si>
    <t>31/07/2020 relancé le 06/08</t>
  </si>
  <si>
    <t>2</t>
  </si>
  <si>
    <t>lancé par JP</t>
  </si>
  <si>
    <t>3</t>
  </si>
  <si>
    <t>34001328RAL2012</t>
  </si>
  <si>
    <t>saunier</t>
  </si>
  <si>
    <t>01/09/2020 relancé le 07/09</t>
  </si>
  <si>
    <t>34001729RAL2012</t>
  </si>
  <si>
    <t>34001736RAL2012</t>
  </si>
  <si>
    <t>34001851RAL2012</t>
  </si>
  <si>
    <t>1904,4 PRIX GLOBAL</t>
  </si>
  <si>
    <t>34001506RAL2012</t>
  </si>
  <si>
    <t>34001658RAL2012</t>
  </si>
  <si>
    <t>34001992RAL2012</t>
  </si>
  <si>
    <t>34001328RAL3020</t>
  </si>
  <si>
    <t>34001729RAL3020</t>
  </si>
  <si>
    <t>34001736RAL3020</t>
  </si>
  <si>
    <t>34001851RAL3020</t>
  </si>
  <si>
    <t>34001506RAL3020</t>
  </si>
  <si>
    <t>34001658RAL3020</t>
  </si>
  <si>
    <t>34001992RAL3020</t>
  </si>
  <si>
    <t>885-91289B</t>
  </si>
  <si>
    <t>gravic</t>
  </si>
  <si>
    <t>04</t>
  </si>
  <si>
    <t>DS SMITH</t>
  </si>
  <si>
    <t>34404988_RAL9005</t>
  </si>
  <si>
    <t>34404991_RAL7035</t>
  </si>
  <si>
    <t>34404992_RAL7035</t>
  </si>
  <si>
    <t>34406407_RAL7035</t>
  </si>
  <si>
    <t>34406408_RAL7035</t>
  </si>
  <si>
    <t>34406409_RAL7035</t>
  </si>
  <si>
    <t>34406410_RAL7035</t>
  </si>
  <si>
    <t>34406411_RAL7035</t>
  </si>
  <si>
    <t>34406412_RAL7035</t>
  </si>
  <si>
    <t>34406413_RAL7035</t>
  </si>
  <si>
    <t>34406414_RAL7035</t>
  </si>
  <si>
    <t>34406415_RAL7035</t>
  </si>
  <si>
    <t>34406416_RAL7035</t>
  </si>
  <si>
    <t>34406417_RAL7035</t>
  </si>
  <si>
    <t>34406418_RAL7035</t>
  </si>
  <si>
    <t>10/09 - 18/09 - 28/09</t>
  </si>
  <si>
    <t>6 semaines</t>
  </si>
  <si>
    <t>décliné</t>
  </si>
  <si>
    <t>PAILLET</t>
  </si>
  <si>
    <t>impossible</t>
  </si>
  <si>
    <t>10/09 et relancé le 18/09</t>
  </si>
  <si>
    <t>Délai a confirmer avec  Mr THIAM</t>
  </si>
  <si>
    <t>fontaine insertion</t>
  </si>
  <si>
    <t>a convenir</t>
  </si>
  <si>
    <t>?</t>
  </si>
  <si>
    <t>quantité demandé 1 mais le frs veux 5 mini</t>
  </si>
  <si>
    <t>question du frs le 28/09 fait suivre a vincent (relance vincent le 07/10)</t>
  </si>
  <si>
    <t>attente réponse vincent</t>
  </si>
  <si>
    <t>11/09 - 18/09 - 23/09</t>
  </si>
  <si>
    <t>3 à 4 semaines</t>
  </si>
  <si>
    <t>attention mini de commande de 10</t>
  </si>
  <si>
    <t>Référence déclinée : profil non géré</t>
  </si>
  <si>
    <t>2 SEMAINES ET DEMI</t>
  </si>
  <si>
    <t>11/09 - 18/09 - 28/09</t>
  </si>
  <si>
    <t>140086RAL3013</t>
  </si>
  <si>
    <t>96624RAL3013</t>
  </si>
  <si>
    <t>77651RAL3013</t>
  </si>
  <si>
    <t>06</t>
  </si>
  <si>
    <t>28093RAL3013</t>
  </si>
  <si>
    <t>05</t>
  </si>
  <si>
    <t>28092RAL3013</t>
  </si>
  <si>
    <t>0475RAL3013</t>
  </si>
  <si>
    <t>03</t>
  </si>
  <si>
    <t>816684RAL3013</t>
  </si>
  <si>
    <t>140086RAL4008</t>
  </si>
  <si>
    <t>96624RAL4008</t>
  </si>
  <si>
    <t>77651RAL4008</t>
  </si>
  <si>
    <t>28093RAL4008</t>
  </si>
  <si>
    <t>28092RAL4008</t>
  </si>
  <si>
    <t>0475RAL4008</t>
  </si>
  <si>
    <t>816684RAL4008</t>
  </si>
  <si>
    <t>24/09 - 28/09</t>
  </si>
  <si>
    <t>30/09/2020 par Ivan</t>
  </si>
  <si>
    <t>21699RAL3014</t>
  </si>
  <si>
    <t>22375RAL3014</t>
  </si>
  <si>
    <t>02/10/2020 relancé le 07/10</t>
  </si>
  <si>
    <t>pas de réponse mais choix sur TCS par angélique</t>
  </si>
  <si>
    <t>Attention proposons en cuivre  et non en aluminium</t>
  </si>
  <si>
    <t>5jours</t>
  </si>
  <si>
    <t>13 jours</t>
  </si>
  <si>
    <t>13  jours</t>
  </si>
  <si>
    <t>Délai à voir avec Mr THIAM</t>
  </si>
  <si>
    <t>pas d'offre</t>
  </si>
  <si>
    <t>ERIKS</t>
  </si>
  <si>
    <t>00</t>
  </si>
  <si>
    <t>15 jours</t>
  </si>
  <si>
    <t>1 à 3 semaines</t>
  </si>
  <si>
    <t>30/02/2021</t>
  </si>
  <si>
    <t>CHENEY Sérigraphie</t>
  </si>
  <si>
    <t>refus de devis</t>
  </si>
  <si>
    <t>30/11/2020 relancé le 03/12</t>
  </si>
  <si>
    <t>nouvelle demande suite indice 02</t>
  </si>
  <si>
    <t>tcs</t>
  </si>
  <si>
    <t>VOIR MR THIAM</t>
  </si>
  <si>
    <t xml:space="preserve">TCS </t>
  </si>
  <si>
    <t>10 Jours</t>
  </si>
  <si>
    <t>Olivier</t>
  </si>
  <si>
    <t>Angélique</t>
  </si>
  <si>
    <t xml:space="preserve">8 JOURS </t>
  </si>
  <si>
    <t>12 JOURS</t>
  </si>
  <si>
    <t>Angelique</t>
  </si>
  <si>
    <t>6 JOURS</t>
  </si>
  <si>
    <t xml:space="preserve">Pas de date de validité </t>
  </si>
  <si>
    <t>déjà livrée</t>
  </si>
  <si>
    <t>lendemain</t>
  </si>
  <si>
    <t>3 Jours</t>
  </si>
  <si>
    <t>MATIERE</t>
  </si>
  <si>
    <t>WOOD</t>
  </si>
  <si>
    <t>ETQ</t>
  </si>
  <si>
    <t>MARKING</t>
  </si>
  <si>
    <t>CANEVAS MTZ1 1600A MIC5.0 4P</t>
  </si>
  <si>
    <t>plastique</t>
  </si>
  <si>
    <t>QBED01600</t>
  </si>
  <si>
    <t>QBED01598</t>
  </si>
  <si>
    <t>QBED01599</t>
  </si>
  <si>
    <t>350KW</t>
  </si>
  <si>
    <t>Rehausse Chinois</t>
  </si>
  <si>
    <t>COP TME71084</t>
  </si>
  <si>
    <t>SMT 34412545 TOIT GLAVA 700x800 VENTILE</t>
  </si>
  <si>
    <t>SMT 34413467 BYPASS 350KW SUPPORT SE 04662</t>
  </si>
  <si>
    <t>SMT 34413468 BYPASS 350KW SUPPORT SE 04662</t>
  </si>
  <si>
    <t>SMT 34413469 BYPASS 350KW PLASTRON 3xNSX630</t>
  </si>
  <si>
    <t>SMT 34413466 BYPASS 350KW SUPPORT 3xNSX630</t>
  </si>
  <si>
    <t>SMT 34413470 BYPASS 350KW PLASTRON 2xNSX630</t>
  </si>
  <si>
    <t>Fishplate</t>
  </si>
  <si>
    <t>SMT 34413471 BYPASS 350KW CX CLIENT SOURCE</t>
  </si>
  <si>
    <t>SMT 34413472 BYPASS 350KW SUPPORT NS1600</t>
  </si>
  <si>
    <t>SMT 34413473 BYPASS 350KW PLASTRON NS1600</t>
  </si>
  <si>
    <t>SMT 34413474 BYPASS 350KW MONTANT</t>
  </si>
  <si>
    <t>SMT 34413475 BYPASS 350KW PLASTRON PLEIN HAUT</t>
  </si>
  <si>
    <t>COP BARRE CUIVRE RACCORDEMENT PE</t>
  </si>
  <si>
    <t>QNDC31250</t>
  </si>
  <si>
    <t>SMT 34413490 BYPASS 350KW MONTANT</t>
  </si>
  <si>
    <t>PLA 34413501 BYPASS 350KW BRIDAGE RACC NS1600</t>
  </si>
  <si>
    <t>PLA 34413502 BYPASS 350KW BRIDE JDB 2POLES</t>
  </si>
  <si>
    <t>COP 34413503 BYPASS 350KW RACC_1 NS1600</t>
  </si>
  <si>
    <t>COP 34413504 BYPASS 350KW RACC_2 NS1600</t>
  </si>
  <si>
    <t>COP 34413505 BYPASS 350KW RACC_3 NS1600</t>
  </si>
  <si>
    <t>COP 34413506 BYPASS 350KW RACC_4 NS1600</t>
  </si>
  <si>
    <t>SMT 34413507 BYPASS 350KW SUPPORT JDB HAUT</t>
  </si>
  <si>
    <t>QATE40870</t>
  </si>
  <si>
    <t>GVEBC15</t>
  </si>
  <si>
    <t>SMT support surtoit av RAL9003</t>
  </si>
  <si>
    <t>SMT support surtoit ar RAL9003</t>
  </si>
  <si>
    <t>CAVILLON</t>
  </si>
  <si>
    <t>CAISSE CLAIRE-VOIE</t>
  </si>
  <si>
    <t>ASM</t>
  </si>
  <si>
    <t>GVXL ASM DC RAISE STRUCTURE</t>
  </si>
  <si>
    <t>GVXL ASM DC RAISE COPPER</t>
  </si>
  <si>
    <t xml:space="preserve">ROOF CABLE PLATE </t>
  </si>
  <si>
    <t>DC RAISE PE BAR</t>
  </si>
  <si>
    <t>COP 34413155 GVXL  1250KVA BATTERY B+/B- BOTTOM BAR SA SCREWS</t>
  </si>
  <si>
    <t>SMT SURTOIT IP32 GVEBC15</t>
  </si>
  <si>
    <t>QSMA97731</t>
  </si>
  <si>
    <t>SMT ROOF IP21 FOR EASY UPS 3S 40kVA</t>
  </si>
  <si>
    <t>filerie</t>
  </si>
  <si>
    <t>QCGA08588</t>
  </si>
  <si>
    <t>SE ARMOIRE MARINE SAREL SFN H2000xL1000xP800mm - Offre 65423/01</t>
  </si>
  <si>
    <t>ISOLATION BANKLOAD</t>
  </si>
  <si>
    <t>IQ</t>
  </si>
  <si>
    <t>SE 34413558 IQ ISOLATION BANKLOAD NS1600H u2.0 + MCH</t>
  </si>
  <si>
    <t>NS1000N 4P4D Micrologic 2.0E + 2*OF UIB</t>
  </si>
  <si>
    <t>Backfeed braker output Bypass L3 bar</t>
  </si>
  <si>
    <t>kit filerie</t>
  </si>
  <si>
    <t>DECOUPE RAIL NSYSDR2000 120mm</t>
  </si>
  <si>
    <t>PERCAGE SUPPORT STD 870-64817</t>
  </si>
  <si>
    <t>GVXL EXTRA ROOF</t>
  </si>
  <si>
    <t>SMT SUPPORT RAIL DIN</t>
  </si>
  <si>
    <t>QLBB88676</t>
  </si>
  <si>
    <t>SE 34413640 GVXL BACKFEED NS1600H Mic5.0</t>
  </si>
  <si>
    <t>SMT FRONT COVER GVLMBCA200K500H</t>
  </si>
  <si>
    <t>QMBC51393</t>
  </si>
  <si>
    <t>CANEVAS NS1000L MIC.5.0 4P +bobine MX</t>
  </si>
  <si>
    <t>CANEVAS NS800L MIC.5.0 4P + bobine MX</t>
  </si>
  <si>
    <t>CONNECTION KTA DC BACK SMALL</t>
  </si>
  <si>
    <t>CONNECTION KTA DC BACK LARGE</t>
  </si>
  <si>
    <t>CONNECTION KTA DC FRONT LARGE</t>
  </si>
  <si>
    <t>CONNECTION KTA DC FRONT SMALL</t>
  </si>
  <si>
    <t>GVXL DC TGAB</t>
  </si>
  <si>
    <t>SMT 34413668 VOLTADIS INPUT ROOF 2</t>
  </si>
  <si>
    <t>SMT 34413667 VOLTADIS INPUT ROOF 1</t>
  </si>
  <si>
    <t>SMT 34413670 VOLTADIS OUTPUT AND BATTERY ROOF 2</t>
  </si>
  <si>
    <t>SMT 34413669 VOLTADIS OUTPUT AND BATTERY ROOF 1</t>
  </si>
  <si>
    <t>PLA 34413671</t>
  </si>
  <si>
    <t>PLA 34413673 GVX UPS 1250KVA ETIQUETTE FEEDER INPUT</t>
  </si>
  <si>
    <t>PLA 34413672 GVX UPS 1250KVA ETIQUETTE FEEDER OUTPUT</t>
  </si>
  <si>
    <t>SMT DEMI TUNNEL MASTERPACT FIXE</t>
  </si>
  <si>
    <t>SMT SUPPORT NS600S</t>
  </si>
  <si>
    <t>bbb</t>
  </si>
  <si>
    <t>PLA PROTECTION CUIVRE</t>
  </si>
  <si>
    <t>Programme Automate Ecotruxure V1</t>
  </si>
  <si>
    <t>Moyen d'Essai Testeur auto STS</t>
  </si>
  <si>
    <t>AUTOMATE</t>
  </si>
  <si>
    <t>Programme Afficheur VIJEO</t>
  </si>
  <si>
    <t>HMI</t>
  </si>
  <si>
    <t>CANVA NW40H DC - Version E 4P - 4000A  Micrologic 1.0 D</t>
  </si>
  <si>
    <t>SMT TOIT TGAB EAE KTA20504</t>
  </si>
  <si>
    <t>SMT TRAVERSE D10 - PLATEAU NW20/40</t>
  </si>
  <si>
    <t>SUPPORT NW40DC</t>
  </si>
  <si>
    <t>COP FEEDER CONNECTION B- 1</t>
  </si>
  <si>
    <t>COP FEEDER CONNECTION B- 2</t>
  </si>
  <si>
    <t>COP FEEDER CONNECTION B+ 2</t>
  </si>
  <si>
    <t>COP FEEDER CONNECTION B+ 1</t>
  </si>
  <si>
    <t>QMDE99961</t>
  </si>
  <si>
    <t>COP BRAKER-WIRE BAR JUNCTION</t>
  </si>
  <si>
    <t>WIRE CONNECTION BAR</t>
  </si>
  <si>
    <t>COP 34413717 IQ ISOLATION BANKLOAD ASSEMBLY 34413566+34413571+34413567</t>
  </si>
  <si>
    <t>SMT BAGUETTE AV INTER CELLULE RAL9003</t>
  </si>
  <si>
    <t>SE 34413718 IQ ISOLATION BANKLOAD NS1600H u2.0 + ROT. + CAF</t>
  </si>
  <si>
    <t>rear cabinet coupling cover</t>
  </si>
  <si>
    <t>LEFT_GVXL - FRONT CABINET COUPLING PLATE</t>
  </si>
  <si>
    <t>PE BAR</t>
  </si>
  <si>
    <t>SUPPORT NS100</t>
  </si>
  <si>
    <t>NS100 protection shield</t>
  </si>
  <si>
    <t>SMT COFFRET SAREL NSYS3D5525 AVEC DECOUPE 870-67699 RAL9003</t>
  </si>
  <si>
    <t>NSYS3D5525</t>
  </si>
  <si>
    <t>SMT PLAQUE DE FOND COFFRET 1000x800</t>
  </si>
  <si>
    <t>QSBI06507</t>
  </si>
  <si>
    <t>GVXL SIDE PLAIN ROOF</t>
  </si>
  <si>
    <t>34410003RAL9003</t>
  </si>
  <si>
    <t>DECOUPE COFFRET 34410003RAL90003</t>
  </si>
  <si>
    <t>etiquette</t>
  </si>
  <si>
    <t>SMT 34413761 PIED GVEAC H200</t>
  </si>
  <si>
    <t>AUXILIAIRE</t>
  </si>
  <si>
    <t>DECOUPE LONGUEUR GOULOTTE</t>
  </si>
  <si>
    <t>AK2GD3750</t>
  </si>
  <si>
    <t>ETQ  Interrupteur à came</t>
  </si>
  <si>
    <t>DLR</t>
  </si>
  <si>
    <t>GVXL UPS COUPLER</t>
  </si>
  <si>
    <t>CONNECTION KTA DC FRONT LONG</t>
  </si>
  <si>
    <t>CONNECTION KTA DC FRONT SHORT</t>
  </si>
  <si>
    <t>SFN SAREL STRUCTURE 2000*700*1000 RAL9023 - Offre FAF0006230</t>
  </si>
  <si>
    <t>LEFT UPS AC OUTPUT L1 HORIZONTAL BAR CONFIG SINGLE MAIN</t>
  </si>
  <si>
    <t>LEFT UPS AC OUTPUT L2 HORIZONTAL BAR CONFIG SINGLE MAIN</t>
  </si>
  <si>
    <t>LEFT UPS AC OUTPUT L3 HORIZONTAL BAR CONFIG SINGLE MAIN</t>
  </si>
  <si>
    <t>LEFT UPS AC NEUTRAL HORIZONTAL BAR CONFIG SINGLE MAIN</t>
  </si>
  <si>
    <t>LEFT UPS AC INPUT L3 HORIZONTAL BAR CONFIG SINGLE MAIN</t>
  </si>
  <si>
    <t>LEFT UPS AC INPUT L2 HORIZONTAL BAR CONFIG SINGLE MAIN</t>
  </si>
  <si>
    <t>LEFT UPS AC INPUT L1 HORIZONTAL BAR CONFIG SINGLE MAIN</t>
  </si>
  <si>
    <t>QSMA82947</t>
  </si>
  <si>
    <t>GVXL BOTTOM CONNEXION</t>
  </si>
  <si>
    <t>QTOX05051</t>
  </si>
  <si>
    <t>SE ARMOIRE MARINE SAREL SFN H2000xL700xP800mm - Offrev</t>
  </si>
  <si>
    <t>SMT 34413835 GVX BBK - Traverse passe cable</t>
  </si>
  <si>
    <t>SMT 34413834 GVX BBK - Traverse support cablofil</t>
  </si>
  <si>
    <t>QIRI41200</t>
  </si>
  <si>
    <t>QIRI41201</t>
  </si>
  <si>
    <t>4*1200A</t>
  </si>
  <si>
    <t>SMT 34413832 GVX BBK - Plastron disjoncteurs 500mm - Bas</t>
  </si>
  <si>
    <t>SMT 34413831 GVX BBK - Plastron disjoncteurs 500mm - Haut</t>
  </si>
  <si>
    <t>SMT 34413795 REAR REINFORCEMENT BEAM</t>
  </si>
  <si>
    <t>SMT 34413793 TRANSVERSAL BBK SUPPORT BEAM</t>
  </si>
  <si>
    <t>SMT 34413792 VERTICAL BEAM</t>
  </si>
  <si>
    <t>SFN W70xD80 ALUMINIUM ROOF</t>
  </si>
  <si>
    <t>QPAN01250</t>
  </si>
  <si>
    <t>QSFE27720</t>
  </si>
  <si>
    <t>2*630A</t>
  </si>
  <si>
    <t>SMT SUPPORT CARDEW</t>
  </si>
  <si>
    <t>SMT 34413850 GVX BBK - Plastron plein 280mm</t>
  </si>
  <si>
    <t>SMT 34413852 GVX BBK - Plastron haut/bas BBX600</t>
  </si>
  <si>
    <t>SMT 34413853 GVX BBK - Plastron disjoncteur BBX600</t>
  </si>
  <si>
    <t>SMT 34413854 GVX BBK - Plastron plein central BBK600</t>
  </si>
  <si>
    <t>SMT 34413855 GVX BATTERY BBK - JOUE LAT IP20</t>
  </si>
  <si>
    <t>SMT 34413856 GVX BBK - Plastron plein central 380mm</t>
  </si>
  <si>
    <t>SMT 34413857.GVX BBK - TRAVERSE SUPPORT CABLOFIL</t>
  </si>
  <si>
    <t>QSFE27721</t>
  </si>
  <si>
    <t>QSFE27722</t>
  </si>
  <si>
    <t>QSFE27723</t>
  </si>
  <si>
    <t>QSFE27724</t>
  </si>
  <si>
    <t>QSFE27725</t>
  </si>
  <si>
    <t>2*600A</t>
  </si>
  <si>
    <t>Traverse support cable armoire 1000 mm SCR</t>
  </si>
  <si>
    <t>Traverse support cable armoire 700 mm SCR</t>
  </si>
  <si>
    <t>Traverse support cable armoire 500 mm SCR</t>
  </si>
  <si>
    <t>QRXT032410</t>
  </si>
  <si>
    <t>PLA PLaSTRON NSX+IMD</t>
  </si>
  <si>
    <t>20kVA</t>
  </si>
  <si>
    <t>FINITION CELLULE SFN L700 H2000+R100 P1000 STS630A</t>
  </si>
  <si>
    <t>Ossature de cellule Spacial SFN 2000x700x1000 RAL9023</t>
  </si>
  <si>
    <t>TOIT STS SFN 700x1000 RAL9023 - FAF0006230</t>
  </si>
  <si>
    <t>PANNEAU LATERAL STS SFN RAL9023 - FAF0006230</t>
  </si>
  <si>
    <t>PANNEAU ARRIERE STS SFN RAL9023 - FAF0006230</t>
  </si>
  <si>
    <t>PORTE STS AFFICHEUR TERRACO RAL9023 - FAF0006230</t>
  </si>
  <si>
    <t>DECOUPE CABLOFIL CF54300EZ LG 800mm</t>
  </si>
  <si>
    <t>pla PLASTRON 4 NSX</t>
  </si>
  <si>
    <t>SMT TRAVERSE SUPPORT JDB BACK</t>
  </si>
  <si>
    <t>decoupe cache NSYATPUND</t>
  </si>
  <si>
    <t>NSYATPUND</t>
  </si>
  <si>
    <t>PEIRON</t>
  </si>
  <si>
    <t>QMBO41903</t>
  </si>
  <si>
    <t>CANEVAS DISJ MTZ2 2500A 4P 5.0 MICRO</t>
  </si>
  <si>
    <t>CANEVAS DISJ MTZ2 3200A 4P 5.0 MICRO + 1MX 24VDC</t>
  </si>
  <si>
    <t>MANUEL</t>
  </si>
  <si>
    <t>Installation &amp; Test Manual - PAS600L STS</t>
  </si>
  <si>
    <t>Tag L3 L2 L1 PEN</t>
  </si>
  <si>
    <t>Tag L3 L2 L1 N</t>
  </si>
  <si>
    <t>Tag DC-</t>
  </si>
  <si>
    <t>Tag DC+</t>
  </si>
  <si>
    <t>Tag PE</t>
  </si>
  <si>
    <t>GVXL Extraroof Anti-screw fall cardboard</t>
  </si>
  <si>
    <t>Tag L3 L2 L1 PER</t>
  </si>
  <si>
    <t>SMT 34413110 GVXL TGAB ROOF KTA2500 INNER PART PER VERSION</t>
  </si>
  <si>
    <t>QSMA59555</t>
  </si>
  <si>
    <t>PER JUNCTION BAR</t>
  </si>
  <si>
    <t>SFN SAREL STRUCTURE 2000*700*800 RAL9003 - ALU ROOF - offre FAF0006276</t>
  </si>
  <si>
    <t>Gutor PXC</t>
  </si>
  <si>
    <t>CUSTOM KTA2000ER42-100 34413911 GVXL 1250KVA</t>
  </si>
  <si>
    <t>QAS01250</t>
  </si>
  <si>
    <t>1250kvA</t>
  </si>
  <si>
    <t>Armoire SAREL SPACIAL SFN (2101*600*800) - GUTOR PXC - Suivant devis (en attente du devis)</t>
  </si>
  <si>
    <t>TOIT SAREL SPACIAL SFN (2101*600*800) - GUTOR PXC - découpe ventilateur</t>
  </si>
  <si>
    <t>40kVA</t>
  </si>
  <si>
    <t>PORTE SAREL SPACIAL SFN (2101*600*800) - GUTOR PXC - découpe ventillation inf</t>
  </si>
  <si>
    <t xml:space="preserve">PANNEAU ARRIERE SAREL SPACIAL SFN (2101*600*800) - GUTOR PXC </t>
  </si>
  <si>
    <t>Plan de découpe barre PE Std TGAB KTA2000ER42</t>
  </si>
  <si>
    <t>GVXLIOCQ-QONE01250-00 / DATAONE</t>
  </si>
  <si>
    <t>pla PLASTRON 2 NSX</t>
  </si>
  <si>
    <t>QGSK03241</t>
  </si>
  <si>
    <t>pla PLASTRON PLEIN</t>
  </si>
  <si>
    <t>DECOUPE CABLOFIL CF54300EZ LG 1200mm</t>
  </si>
  <si>
    <t xml:space="preserve"> CF54300EZ</t>
  </si>
  <si>
    <t>SHORT FISHPLATE COPPER BAR</t>
  </si>
  <si>
    <t>LONG FISHPLATE COPPER BAR</t>
  </si>
  <si>
    <t>PLASTIC TRIANGLE</t>
  </si>
  <si>
    <t>SMT PLATINE UOB 630</t>
  </si>
  <si>
    <t>SMT 34413945 GVXL TGAB ROOF KTA1250 INNER PART</t>
  </si>
  <si>
    <t>SMT 34413946 GVXL TGAB ROOF KTA1250 OUTER PART</t>
  </si>
  <si>
    <t>CUSTOM KTA1250ER42-100 34413947 GVXL 1250KVA</t>
  </si>
  <si>
    <t>QPBE42188</t>
  </si>
  <si>
    <t>CANEVAS Compact NS800H Mic 5.0  4P4d - prises arr horiz</t>
  </si>
  <si>
    <t>CANEVAS Compact NS800NA 4P - prises arr horiz</t>
  </si>
  <si>
    <t>SMT 34413950 GVXL TGAB ROOF KTA1250 INNER PART</t>
  </si>
  <si>
    <t>SMT 34413951 GVXL TGAB ROOF KTA1250 OUTER PART</t>
  </si>
  <si>
    <t>COP LIAISON NSX630H LINERGY L2</t>
  </si>
  <si>
    <t>COP LIAISON NSX630H LINERGY L1</t>
  </si>
  <si>
    <t>COP LIAISON NSX630H LINERGY N</t>
  </si>
  <si>
    <t>COP LIAISON NSX630H LINERGY L3</t>
  </si>
  <si>
    <t>SMT PLASTRON UOB 630</t>
  </si>
  <si>
    <t xml:space="preserve">SMT PLASTRON SIB MBB </t>
  </si>
  <si>
    <t>SMT PLASTRON SBD CARD</t>
  </si>
  <si>
    <t>SupportT PAS600L &amp; fuse-disconnector GVXL front pannel</t>
  </si>
  <si>
    <t>ASM SupportT PAS600L &amp; fuse-disconnector GVXL front pannel + Rail DIN</t>
  </si>
  <si>
    <t>KTA1250ER42 100mm with custom GVXL input plates</t>
  </si>
  <si>
    <t>KTA1250ER42 100mm with custom GVXL output plates</t>
  </si>
  <si>
    <t>SCHEMA DI QCGA63218</t>
  </si>
  <si>
    <t>QCGA63218</t>
  </si>
  <si>
    <t>REAR CABINET COMPLING PLATE</t>
  </si>
  <si>
    <t>FRONT CABINET COMPLING PLATE</t>
  </si>
  <si>
    <t>2 Faces de socles ventilées 100x1000 mm - Offre FAF0006278</t>
  </si>
  <si>
    <t>2 Faces de socles ventilées 100x700 mm - Offre FAF0006277</t>
  </si>
  <si>
    <t>QSMA11485-01</t>
  </si>
  <si>
    <t>STS Teraco</t>
  </si>
  <si>
    <t xml:space="preserve">SMT SUPPORT POUR 2 IC60L 2P </t>
  </si>
  <si>
    <t>SMT SUPPORT VERTICAL RACCORDEMENT UTIL</t>
  </si>
  <si>
    <t>SMT SUPPORT HORIZONTAL RACCORDEMENT UTIL</t>
  </si>
  <si>
    <t>UPS Busbar adaptation - Installation spacer</t>
  </si>
  <si>
    <t>SMT SUPPORT POUR SBD CARD</t>
  </si>
  <si>
    <t>UPS Busbar adaptation - Copper bar Installation stud (used to install bars on 34413494)</t>
  </si>
  <si>
    <t>SMT SUPPORT LATERAL 3</t>
  </si>
  <si>
    <t>3 Phases * 2 bars - GP03 bar support to sustain Icc</t>
  </si>
  <si>
    <t>SE KIT BANDEAUX SOCLE VENTILE RAL7022 - FAF0006230</t>
  </si>
  <si>
    <t>SMT PLATINE Q1 630</t>
  </si>
  <si>
    <t>PE CABLE CONNEXION BAR</t>
  </si>
  <si>
    <t>KIT REAR COVER FOR ARC FLASH PROTECTION AT REAR OF GVXI1250KD (LEFT)</t>
  </si>
  <si>
    <t>KIT REAR COVER FOR ARC FLASH PROTECTION AT REAR OF GVXI1250KD (RIGHT)</t>
  </si>
  <si>
    <t>QSFE77978</t>
  </si>
  <si>
    <t>REAR - BIRDY CABINET / GVXL COUPLING COVER</t>
  </si>
  <si>
    <t>FRONT- BIRDY CABINET / GVXL COUPLING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</si>
</sst>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dd/mm/yy;@"/>
    <numFmt numFmtId="165" formatCode="#,##0.00\ &quot;€&quot;"/>
  </numFmts>
  <fonts count="2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0"/>
      <color rgb="FF211E1F"/>
      <name val="Calibri"/>
      <family val="2"/>
      <scheme val="minor"/>
    </font>
    <font>
      <u/>
      <sz val="11"/>
      <color rgb="FF1F497D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1F497D"/>
      <name val="Calibri"/>
      <family val="2"/>
      <scheme val="minor"/>
    </font>
    <font>
      <sz val="11"/>
      <color theme="1"/>
      <name val="Calibri"/>
      <family val="2"/>
    </font>
    <font>
      <sz val="11"/>
      <color rgb="FF444444"/>
      <name val="Calibri"/>
      <family val="2"/>
    </font>
    <font>
      <sz val="11"/>
      <color indexed="8"/>
      <name val="Calibri"/>
      <family val="2"/>
      <scheme val="minor"/>
    </font>
    <font>
      <sz val="10"/>
      <name val="LucidaSans"/>
    </font>
    <font>
      <sz val="12"/>
      <color rgb="FF000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44" fontId="3" fillId="0" borderId="0" applyFont="0" applyFill="0" applyBorder="0" applyAlignment="0" applyProtection="0"/>
    <xf numFmtId="0" fontId="15" fillId="0" borderId="0"/>
    <xf numFmtId="0" fontId="16" fillId="0" borderId="0"/>
  </cellStyleXfs>
  <cellXfs count="143">
    <xf numFmtId="0" fontId="0" fillId="0" borderId="0" xfId="0"/>
    <xf numFmtId="164" fontId="0" fillId="0" borderId="0" xfId="0" applyNumberFormat="1"/>
    <xf numFmtId="14" fontId="0" fillId="0" borderId="0" xfId="0" applyNumberFormat="1"/>
    <xf numFmtId="14" fontId="3" fillId="2" borderId="0" xfId="1" applyNumberFormat="1" applyAlignment="1">
      <alignment wrapText="1"/>
    </xf>
    <xf numFmtId="0" fontId="3" fillId="2" borderId="0" xfId="1"/>
    <xf numFmtId="14" fontId="3" fillId="2" borderId="0" xfId="1" applyNumberFormat="1"/>
    <xf numFmtId="0" fontId="3" fillId="2" borderId="0" xfId="1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14" fontId="3" fillId="2" borderId="0" xfId="1" applyNumberFormat="1" applyBorder="1"/>
    <xf numFmtId="0" fontId="3" fillId="2" borderId="0" xfId="1" applyNumberFormat="1" applyBorder="1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wrapText="1"/>
    </xf>
    <xf numFmtId="0" fontId="4" fillId="0" borderId="0" xfId="0" applyFont="1" applyAlignment="1">
      <alignment horizontal="center" vertical="center"/>
    </xf>
    <xf numFmtId="14" fontId="0" fillId="4" borderId="1" xfId="0" applyNumberFormat="1" applyFill="1" applyBorder="1"/>
    <xf numFmtId="165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14" fontId="0" fillId="3" borderId="1" xfId="0" applyNumberFormat="1" applyFill="1" applyBorder="1"/>
    <xf numFmtId="165" fontId="0" fillId="3" borderId="1" xfId="0" applyNumberFormat="1" applyFill="1" applyBorder="1"/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14" fontId="0" fillId="0" borderId="2" xfId="0" applyNumberFormat="1" applyBorder="1"/>
    <xf numFmtId="0" fontId="0" fillId="0" borderId="2" xfId="0" applyBorder="1"/>
    <xf numFmtId="49" fontId="0" fillId="0" borderId="2" xfId="0" applyNumberFormat="1" applyBorder="1" applyAlignment="1">
      <alignment horizontal="center" vertical="center"/>
    </xf>
    <xf numFmtId="165" fontId="0" fillId="0" borderId="2" xfId="0" applyNumberFormat="1" applyBorder="1"/>
    <xf numFmtId="0" fontId="0" fillId="0" borderId="2" xfId="0" applyBorder="1" applyAlignment="1">
      <alignment horizontal="center" vertical="center"/>
    </xf>
    <xf numFmtId="0" fontId="0" fillId="0" borderId="3" xfId="0" applyBorder="1"/>
    <xf numFmtId="14" fontId="0" fillId="0" borderId="3" xfId="0" applyNumberFormat="1" applyBorder="1"/>
    <xf numFmtId="49" fontId="0" fillId="0" borderId="3" xfId="0" applyNumberFormat="1" applyBorder="1" applyAlignment="1">
      <alignment horizontal="center" vertical="center"/>
    </xf>
    <xf numFmtId="165" fontId="0" fillId="0" borderId="3" xfId="0" applyNumberFormat="1" applyBorder="1"/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Alignment="1">
      <alignment horizontal="right"/>
    </xf>
    <xf numFmtId="0" fontId="0" fillId="0" borderId="0" xfId="0" quotePrefix="1"/>
    <xf numFmtId="0" fontId="0" fillId="0" borderId="0" xfId="0" applyAlignment="1">
      <alignment horizontal="center" wrapText="1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/>
    <xf numFmtId="0" fontId="0" fillId="0" borderId="4" xfId="0" applyBorder="1"/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165" fontId="0" fillId="0" borderId="4" xfId="0" applyNumberFormat="1" applyBorder="1"/>
    <xf numFmtId="0" fontId="0" fillId="0" borderId="5" xfId="0" applyBorder="1" applyAlignment="1">
      <alignment horizontal="center" vertical="center"/>
    </xf>
    <xf numFmtId="14" fontId="0" fillId="0" borderId="5" xfId="0" applyNumberFormat="1" applyBorder="1"/>
    <xf numFmtId="0" fontId="0" fillId="0" borderId="5" xfId="0" applyBorder="1"/>
    <xf numFmtId="49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center"/>
    </xf>
    <xf numFmtId="165" fontId="0" fillId="0" borderId="5" xfId="0" applyNumberFormat="1" applyBorder="1"/>
    <xf numFmtId="14" fontId="0" fillId="0" borderId="0" xfId="0" applyNumberFormat="1" applyAlignment="1">
      <alignment horizontal="right" wrapText="1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/>
    <xf numFmtId="0" fontId="0" fillId="0" borderId="6" xfId="0" applyBorder="1"/>
    <xf numFmtId="4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165" fontId="0" fillId="0" borderId="6" xfId="0" applyNumberFormat="1" applyBorder="1"/>
    <xf numFmtId="165" fontId="7" fillId="0" borderId="0" xfId="0" applyNumberFormat="1" applyFont="1" applyAlignment="1">
      <alignment horizontal="right" vertical="center"/>
    </xf>
    <xf numFmtId="14" fontId="0" fillId="0" borderId="5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4" xfId="0" applyNumberFormat="1" applyBorder="1" applyAlignment="1">
      <alignment wrapText="1"/>
    </xf>
    <xf numFmtId="14" fontId="0" fillId="0" borderId="5" xfId="0" applyNumberFormat="1" applyBorder="1" applyAlignment="1">
      <alignment wrapText="1"/>
    </xf>
    <xf numFmtId="14" fontId="0" fillId="0" borderId="0" xfId="0" applyNumberFormat="1" applyAlignment="1">
      <alignment horizontal="right" vertical="center"/>
    </xf>
    <xf numFmtId="14" fontId="0" fillId="0" borderId="5" xfId="0" applyNumberFormat="1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/>
    <xf numFmtId="0" fontId="0" fillId="0" borderId="7" xfId="0" applyBorder="1"/>
    <xf numFmtId="4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wrapText="1"/>
    </xf>
    <xf numFmtId="165" fontId="0" fillId="0" borderId="0" xfId="0" applyNumberFormat="1" applyAlignment="1">
      <alignment wrapText="1"/>
    </xf>
    <xf numFmtId="0" fontId="9" fillId="0" borderId="4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5" xfId="0" applyFont="1" applyBorder="1" applyAlignment="1">
      <alignment vertical="center"/>
    </xf>
    <xf numFmtId="165" fontId="0" fillId="0" borderId="5" xfId="0" applyNumberFormat="1" applyBorder="1" applyAlignment="1">
      <alignment horizontal="right"/>
    </xf>
    <xf numFmtId="14" fontId="0" fillId="0" borderId="7" xfId="0" applyNumberFormat="1" applyBorder="1" applyAlignment="1">
      <alignment horizontal="right"/>
    </xf>
    <xf numFmtId="14" fontId="0" fillId="0" borderId="7" xfId="0" applyNumberFormat="1" applyBorder="1" applyAlignment="1">
      <alignment wrapText="1"/>
    </xf>
    <xf numFmtId="14" fontId="0" fillId="0" borderId="4" xfId="0" applyNumberFormat="1" applyBorder="1" applyAlignment="1">
      <alignment horizontal="right"/>
    </xf>
    <xf numFmtId="14" fontId="0" fillId="0" borderId="4" xfId="0" applyNumberFormat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5" xfId="0" applyFont="1" applyBorder="1" applyAlignment="1">
      <alignment vertical="center"/>
    </xf>
    <xf numFmtId="16" fontId="0" fillId="0" borderId="4" xfId="0" applyNumberFormat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16" xfId="0" applyNumberFormat="1" applyBorder="1"/>
    <xf numFmtId="0" fontId="0" fillId="0" borderId="16" xfId="0" applyBorder="1"/>
    <xf numFmtId="49" fontId="0" fillId="0" borderId="16" xfId="0" applyNumberFormat="1" applyBorder="1" applyAlignment="1">
      <alignment horizontal="center" vertical="center"/>
    </xf>
    <xf numFmtId="0" fontId="0" fillId="0" borderId="16" xfId="0" applyBorder="1" applyAlignment="1">
      <alignment horizontal="center"/>
    </xf>
    <xf numFmtId="14" fontId="12" fillId="0" borderId="4" xfId="0" applyNumberFormat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5" xfId="0" applyNumberFormat="1" applyFont="1" applyBorder="1" applyAlignment="1">
      <alignment horizontal="center" vertical="center"/>
    </xf>
    <xf numFmtId="165" fontId="0" fillId="0" borderId="4" xfId="2" applyNumberFormat="1" applyFont="1" applyBorder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5" xfId="2" applyNumberFormat="1" applyFont="1" applyBorder="1" applyAlignment="1">
      <alignment horizontal="right"/>
    </xf>
    <xf numFmtId="165" fontId="0" fillId="0" borderId="16" xfId="0" applyNumberFormat="1" applyBorder="1"/>
    <xf numFmtId="0" fontId="13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3" fillId="2" borderId="0" xfId="1" applyBorder="1"/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4" fontId="14" fillId="0" borderId="0" xfId="0" applyNumberFormat="1" applyFont="1" applyAlignment="1">
      <alignment wrapText="1"/>
    </xf>
    <xf numFmtId="0" fontId="0" fillId="0" borderId="0" xfId="0" applyAlignment="1">
      <alignment vertical="center"/>
    </xf>
    <xf numFmtId="0" fontId="17" fillId="0" borderId="0" xfId="0" applyFont="1"/>
    <xf numFmtId="0" fontId="18" fillId="0" borderId="0" xfId="0" applyFont="1"/>
    <xf numFmtId="0" fontId="15" fillId="0" borderId="0" xfId="3"/>
    <xf numFmtId="2" fontId="15" fillId="0" borderId="0" xfId="3" applyNumberFormat="1"/>
    <xf numFmtId="14" fontId="18" fillId="0" borderId="0" xfId="0" applyNumberFormat="1" applyFont="1"/>
    <xf numFmtId="0" fontId="18" fillId="0" borderId="0" xfId="0" quotePrefix="1" applyFont="1"/>
    <xf numFmtId="0" fontId="6" fillId="0" borderId="0" xfId="0" applyFont="1"/>
    <xf numFmtId="0" fontId="20" fillId="0" borderId="0" xfId="0" applyFont="1"/>
    <xf numFmtId="0" fontId="0" fillId="0" borderId="0" xfId="0" applyNumberFormat="1"/>
  </cellXfs>
  <cellStyles count="5">
    <cellStyle name="60% - Accent5" xfId="1" builtinId="48"/>
    <cellStyle name="Currency" xfId="2" builtinId="4"/>
    <cellStyle name="Normal" xfId="0" builtinId="0"/>
    <cellStyle name="Normal 2" xfId="3" xr:uid="{7116B7A3-7879-4104-BBD6-DC6E58893918}"/>
    <cellStyle name="Normal 2 12" xfId="4" xr:uid="{CAFEC81F-E5C5-4ABE-8DA5-24D15935B94D}"/>
  </cellStyles>
  <dxfs count="22">
    <dxf>
      <numFmt numFmtId="19" formatCode="dd/mm/yyyy"/>
    </dxf>
    <dxf>
      <alignment horizontal="center" vertical="center" textRotation="0" wrapText="0" indent="0" justifyLastLine="0" shrinkToFit="0" readingOrder="0"/>
    </dxf>
    <dxf>
      <numFmt numFmtId="165" formatCode="#,##0.00\ &quot;€&quot;"/>
    </dxf>
    <dxf>
      <alignment horizontal="center" indent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10188</xdr:colOff>
      <xdr:row>0</xdr:row>
      <xdr:rowOff>0</xdr:rowOff>
    </xdr:from>
    <xdr:to>
      <xdr:col>3</xdr:col>
      <xdr:colOff>23432</xdr:colOff>
      <xdr:row>1</xdr:row>
      <xdr:rowOff>-1</xdr:rowOff>
    </xdr:to>
    <xdr:sp macro="[0]!ajoutLigneSuivi" textlink="">
      <xdr:nvSpPr>
        <xdr:cNvPr id="2" name="Rectangle 3">
          <a:extLst>
            <a:ext uri="{FF2B5EF4-FFF2-40B4-BE49-F238E27FC236}">
              <a16:creationId xmlns:a16="http://schemas.microsoft.com/office/drawing/2014/main" id="{70A7922C-A79F-4E02-8B49-FB90DEBE7FF6}"/>
            </a:ext>
          </a:extLst>
        </xdr:cNvPr>
        <xdr:cNvSpPr/>
      </xdr:nvSpPr>
      <xdr:spPr>
        <a:xfrm>
          <a:off x="183370" y="0"/>
          <a:ext cx="1467971" cy="2770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 Ligne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EE861-E648-4028-95FF-F0CD4BDA14D6}" name="Tableau1" displayName="Tableau1" ref="B3:N14006" totalsRowShown="0">
  <autoFilter ref="B3:N14006" xr:uid="{9F2EE861-E648-4028-95FF-F0CD4BDA14D6}"/>
  <sortState xmlns:xlrd2="http://schemas.microsoft.com/office/spreadsheetml/2017/richdata2" ref="B4:N14006">
    <sortCondition descending="1" ref="B3:B14006"/>
  </sortState>
  <tableColumns count="13">
    <tableColumn id="1" xr3:uid="{25316F4A-0E55-4D68-98D6-4800C8178919}" name="NUMERO"/>
    <tableColumn id="2" xr3:uid="{769E1F3E-DA6C-4D00-B66F-506F0013615F}" name="DATE" dataDxfId="21"/>
    <tableColumn id="3" xr3:uid="{456EECBD-17A5-4470-9F86-3C90AA182E4F}" name="TYPE"/>
    <tableColumn id="4" xr3:uid="{4B1E7D43-ED06-4B8C-85AA-5DD73EF09C02}" name="DESIGNATION"/>
    <tableColumn id="5" xr3:uid="{1738E56E-3B48-4D47-A178-2CC560F7D7DA}" name="PRODUIT OU AFFAIRE"/>
    <tableColumn id="10" xr3:uid="{36A8DA0C-24D9-4545-B16C-BB730F4591AD}" name="GAMME"/>
    <tableColumn id="8" xr3:uid="{C4E123BF-EC3A-451C-92BD-A578D89801F5}" name="TYPE PRODUIT"/>
    <tableColumn id="12" xr3:uid="{ACD1BD4B-7C0C-4C8A-BF4A-C0957CB69E32}" name="PUISSANCE"/>
    <tableColumn id="6" xr3:uid="{1CB9C290-1DD1-42D0-BFA5-6D769DAEE1F2}" name="CREE PAR "/>
    <tableColumn id="7" xr3:uid="{7941E36A-FD13-4340-B69B-FF5F88B8583E}" name="TYPE DE PIECE"/>
    <tableColumn id="13" xr3:uid="{442993D9-026A-4555-9AD4-6F7249C42120}" name="SHORT TYPE" dataDxfId="20">
      <calculatedColumnFormula>_xlfn.XLOOKUP(Tableau1[[#This Row],[TYPE DE PIECE]],Tableau4[MATIERE],Tableau4[SHORT TYPE],"",0,1)</calculatedColumnFormula>
    </tableColumn>
    <tableColumn id="9" xr3:uid="{66294624-058D-4A52-AA1F-FD93E13C89D1}" name="LIB"/>
    <tableColumn id="11" xr3:uid="{F920BC37-C529-41A2-A13B-F857E0A4119A}" name="REF A DECOUPER" dataDxfId="19">
      <calculatedColumnFormula>IF(ISERR(FIND("DECOUPE",Tableau1[[#This Row],[DESIGNATION]])),"","NEED REF")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91FC47-7233-4173-B128-B3C6CA0E94EF}" name="Tableau2" displayName="Tableau2" ref="A1:D628" totalsRowShown="0" headerRowCellStyle="Normal 2" dataCellStyle="Normal 2">
  <autoFilter ref="A1:D628" xr:uid="{DD91FC47-7233-4173-B128-B3C6CA0E94EF}"/>
  <sortState xmlns:xlrd2="http://schemas.microsoft.com/office/spreadsheetml/2017/richdata2" ref="A2:C628">
    <sortCondition descending="1" ref="A1:A628"/>
  </sortState>
  <tableColumns count="4">
    <tableColumn id="1" xr3:uid="{B36E1516-A92E-4F17-A266-E67534BBEF13}" name="n" dataCellStyle="Normal 2"/>
    <tableColumn id="3" xr3:uid="{C444FB3D-948C-4CC2-8F95-5D3761BF9D89}" name="Ref" dataDxfId="18" dataCellStyle="Normal 2">
      <calculatedColumnFormula>LEFT(Tableau2[[#This Row],[n]],8)</calculatedColumnFormula>
    </tableColumn>
    <tableColumn id="2" xr3:uid="{58ECF4E9-CF41-41CA-9B98-783E115E5AED}" name="Name" dataCellStyle="Normal 2"/>
    <tableColumn id="4" xr3:uid="{7F4010EA-8CFE-48FA-B0AB-52774840B0E0}" name="Colonne1" dataDxfId="17" dataCellStyle="Normal 2">
      <calculatedColumnFormula>VLOOKUP(Tableau2[[#This Row],[Ref]],Tableau1[],4,FALSE)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4C9FE2-922C-49D3-AC2E-6EAACEA0631E}" name="Tableau3" displayName="Tableau3" ref="A2:R1440" totalsRowShown="0">
  <autoFilter ref="A2:R1440" xr:uid="{F2510040-08CC-4A7D-A13F-3D199BA79B44}"/>
  <tableColumns count="18">
    <tableColumn id="1" xr3:uid="{8DBD2CD7-47C3-4956-92DB-7CCE87F0C2FE}" name="REFERENCE" dataDxfId="16"/>
    <tableColumn id="2" xr3:uid="{D0D60946-1712-404A-BD71-903035AF87E7}" name="DATE DE_x000a_CREATION" dataDxfId="15">
      <calculatedColumnFormula>INDEX(Tableau1[], MATCH(Tableau3[[#This Row],[REFERENCE]], Tableau1[NUMERO], 0), 2)</calculatedColumnFormula>
    </tableColumn>
    <tableColumn id="3" xr3:uid="{D5D94C70-B288-43D2-9828-3A4698806FE6}" name="TYPE" dataDxfId="14">
      <calculatedColumnFormula>INDEX(Tableau1[], MATCH(Tableau3[[#This Row],[REFERENCE]], Tableau1[NUMERO], 0), 3)</calculatedColumnFormula>
    </tableColumn>
    <tableColumn id="4" xr3:uid="{DE2F1D58-B7E8-4821-88E3-A55A03F3C92C}" name="DESIGNATION" dataDxfId="13">
      <calculatedColumnFormula>INDEX(Tableau1[], MATCH(Tableau3[[#This Row],[REFERENCE]], Tableau1[NUMERO], 0),4)</calculatedColumnFormula>
    </tableColumn>
    <tableColumn id="5" xr3:uid="{EE30D991-041E-49C4-B7BD-14E39EDCD4D2}" name="PRODUIT OU AFFAIRE" dataDxfId="12">
      <calculatedColumnFormula>INDEX(Tableau1[], MATCH(Tableau3[[#This Row],[REFERENCE]], Tableau1[NUMERO], 0), 5)</calculatedColumnFormula>
    </tableColumn>
    <tableColumn id="6" xr3:uid="{C299B9D7-4D66-42EE-A9EF-D64DEA161240}" name="CREE PAR " dataDxfId="11"/>
    <tableColumn id="7" xr3:uid="{3D888B6D-F355-4EA5-AD95-28532DC378F0}" name="TYPE DE PIECE" dataDxfId="10"/>
    <tableColumn id="8" xr3:uid="{5A3D80EB-2F7E-4A47-BAE3-80280FC883F0}" name="FOURNISSEUR" dataDxfId="9"/>
    <tableColumn id="17" xr3:uid="{1C01D0AD-D543-4474-B676-C2B97DD61AD1}" name="consultation géré par" dataDxfId="8"/>
    <tableColumn id="9" xr3:uid="{0A15634E-3EE3-4ED8-A443-CAA69428412E}" name="Date envoi Consultation" dataDxfId="7"/>
    <tableColumn id="10" xr3:uid="{FF1939C5-0D75-4D55-A965-FD82642E7B1F}" name="NON - N ou Date réponse FRS" dataDxfId="6"/>
    <tableColumn id="11" xr3:uid="{B4FB696F-F75C-41F3-914E-807CE3CF31A6}" name="A relancer le" dataDxfId="5"/>
    <tableColumn id="16" xr3:uid="{B4E09B53-0AAF-42DE-8ECE-0B4CC8FD828A}" name="Révision" dataDxfId="4"/>
    <tableColumn id="19" xr3:uid="{EE5DD756-AE7A-414E-A854-2BDB8BAF8801}" name="Quantité_x000a_par Tarif" dataDxfId="3"/>
    <tableColumn id="12" xr3:uid="{B5263563-3BFF-43E7-8926-7BDDAA6E7078}" name="TARIF" dataDxfId="2"/>
    <tableColumn id="13" xr3:uid="{B1189566-8159-42B9-AB0B-455AE0368957}" name="DELAI_x000a_de Livraison" dataDxfId="1"/>
    <tableColumn id="14" xr3:uid="{FA28DDDD-A15C-4857-9EDB-236298366D0A}" name="DEVIS VALABLE JUSQU'AU" dataDxfId="0"/>
    <tableColumn id="15" xr3:uid="{BE126014-D20E-424A-BA2A-9BE2EFF15B1C}" name="COMMENTAIRES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FF6736-E0C5-43B6-8F2B-93463FDDC9FA}" name="Tableau4" displayName="Tableau4" ref="A1:B16" totalsRowShown="0">
  <autoFilter ref="A1:B16" xr:uid="{F1FF6736-E0C5-43B6-8F2B-93463FDDC9FA}"/>
  <tableColumns count="2">
    <tableColumn id="1" xr3:uid="{D1575BE8-5DC0-4BE8-8003-5E10D43A0FF5}" name="MATIERE"/>
    <tableColumn id="2" xr3:uid="{3F8D0CD2-8A10-44F5-9B4C-27BCDB428FA5}" name="SHOR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5DAD-1A28-414F-B83E-D2EC10FC0159}">
  <sheetPr codeName="Feuil1"/>
  <dimension ref="B1:N14006"/>
  <sheetViews>
    <sheetView tabSelected="1" zoomScale="81" zoomScaleNormal="81" workbookViewId="0">
      <selection activeCell="B15" sqref="B15"/>
    </sheetView>
  </sheetViews>
  <sheetFormatPr defaultColWidth="11.42578125" defaultRowHeight="15"/>
  <cols>
    <col min="1" max="1" width="2.5703125" customWidth="1"/>
    <col min="2" max="2" width="11.5703125" bestFit="1" customWidth="1"/>
    <col min="3" max="3" width="17" customWidth="1"/>
    <col min="4" max="4" width="9.5703125" customWidth="1"/>
    <col min="5" max="5" width="83.28515625" customWidth="1"/>
    <col min="6" max="6" width="36.42578125" customWidth="1"/>
    <col min="7" max="7" width="26.85546875" bestFit="1" customWidth="1"/>
    <col min="8" max="8" width="14.85546875" customWidth="1"/>
    <col min="9" max="9" width="25.42578125" customWidth="1"/>
    <col min="10" max="10" width="14.140625" customWidth="1"/>
    <col min="11" max="11" width="20.7109375" bestFit="1" customWidth="1"/>
    <col min="12" max="12" width="13.85546875" bestFit="1" customWidth="1"/>
    <col min="13" max="13" width="16.7109375" bestFit="1" customWidth="1"/>
    <col min="14" max="14" width="18.28515625" bestFit="1" customWidth="1"/>
  </cols>
  <sheetData>
    <row r="1" spans="2:14" ht="21.75" customHeight="1">
      <c r="C1" s="1"/>
    </row>
    <row r="2" spans="2:14">
      <c r="C2" s="1"/>
    </row>
    <row r="3" spans="2:14">
      <c r="B3" t="s">
        <v>0</v>
      </c>
      <c r="C3" s="1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</row>
    <row r="4" spans="2:14">
      <c r="B4">
        <v>34413998</v>
      </c>
      <c r="C4" s="2">
        <v>45792</v>
      </c>
      <c r="D4" t="s">
        <v>13</v>
      </c>
      <c r="E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34413998</v>
      </c>
      <c r="J4" t="s">
        <v>21</v>
      </c>
      <c r="L4" s="142" t="str">
        <f>_xlfn.XLOOKUP(Tableau1[[#This Row],[TYPE DE PIECE]],Tableau4[MATIERE],Tableau4[SHORT TYPE],"",0,1)</f>
        <v/>
      </c>
      <c r="N4" s="142" t="str">
        <f>IF(ISERR(FIND("DECOUPE",Tableau1[[#This Row],[DESIGNATION]])),"","NEED REF")</f>
        <v/>
      </c>
    </row>
    <row r="5" spans="2:14">
      <c r="B5">
        <v>34413997</v>
      </c>
      <c r="C5" s="2">
        <v>45791</v>
      </c>
      <c r="D5" t="s">
        <v>13</v>
      </c>
      <c r="E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34413997</v>
      </c>
      <c r="J5" t="s">
        <v>21</v>
      </c>
      <c r="L5" s="142" t="str">
        <f>_xlfn.XLOOKUP(Tableau1[[#This Row],[TYPE DE PIECE]],Tableau4[MATIERE],Tableau4[SHORT TYPE],"",0,1)</f>
        <v/>
      </c>
      <c r="N5" s="142" t="str">
        <f>IF(ISERR(FIND("DECOUPE",Tableau1[[#This Row],[DESIGNATION]])),"","NEED REF")</f>
        <v/>
      </c>
    </row>
    <row r="6" spans="2:14">
      <c r="B6">
        <v>34413996</v>
      </c>
      <c r="C6" s="2">
        <v>45791</v>
      </c>
      <c r="D6" t="s">
        <v>13</v>
      </c>
      <c r="E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34413996</v>
      </c>
      <c r="J6" t="s">
        <v>21</v>
      </c>
      <c r="L6" s="142" t="str">
        <f>_xlfn.XLOOKUP(Tableau1[[#This Row],[TYPE DE PIECE]],Tableau4[MATIERE],Tableau4[SHORT TYPE],"",0,1)</f>
        <v/>
      </c>
      <c r="N6" s="142" t="str">
        <f>IF(ISERR(FIND("DECOUPE",Tableau1[[#This Row],[DESIGNATION]])),"","NEED REF")</f>
        <v/>
      </c>
    </row>
    <row r="7" spans="2:14">
      <c r="B7">
        <v>34413995</v>
      </c>
      <c r="C7" s="2">
        <v>45791</v>
      </c>
      <c r="D7" t="s">
        <v>13</v>
      </c>
      <c r="E7" t="s">
        <v>13114</v>
      </c>
      <c r="F7" t="s">
        <v>13116</v>
      </c>
      <c r="J7" t="s">
        <v>13039</v>
      </c>
      <c r="K7" t="s">
        <v>25</v>
      </c>
      <c r="L7" s="142" t="str">
        <f>_xlfn.XLOOKUP(Tableau1[[#This Row],[TYPE DE PIECE]],Tableau4[MATIERE],Tableau4[SHORT TYPE],"",0,1)</f>
        <v>SMT</v>
      </c>
      <c r="N7" s="142" t="str">
        <f>IF(ISERR(FIND("DECOUPE",Tableau1[[#This Row],[DESIGNATION]])),"","NEED REF")</f>
        <v/>
      </c>
    </row>
    <row r="8" spans="2:14">
      <c r="B8">
        <v>34413994</v>
      </c>
      <c r="C8" s="2">
        <v>45791</v>
      </c>
      <c r="D8" t="s">
        <v>13</v>
      </c>
      <c r="E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34413994</v>
      </c>
      <c r="J8" t="s">
        <v>21</v>
      </c>
      <c r="K8" t="s">
        <v>25</v>
      </c>
      <c r="L8" s="142" t="str">
        <f>_xlfn.XLOOKUP(Tableau1[[#This Row],[TYPE DE PIECE]],Tableau4[MATIERE],Tableau4[SHORT TYPE],"",0,1)</f>
        <v>SMT</v>
      </c>
      <c r="N8" s="142" t="str">
        <f>IF(ISERR(FIND("DECOUPE",Tableau1[[#This Row],[DESIGNATION]])),"","NEED REF")</f>
        <v/>
      </c>
    </row>
    <row r="9" spans="2:14">
      <c r="B9">
        <v>34413993</v>
      </c>
      <c r="C9" s="2">
        <v>45791</v>
      </c>
      <c r="D9" t="s">
        <v>13</v>
      </c>
      <c r="E9" t="s">
        <v>13115</v>
      </c>
      <c r="F9" t="s">
        <v>13116</v>
      </c>
      <c r="J9" t="s">
        <v>13039</v>
      </c>
      <c r="L9" s="142" t="str">
        <f>_xlfn.XLOOKUP(Tableau1[[#This Row],[TYPE DE PIECE]],Tableau4[MATIERE],Tableau4[SHORT TYPE],"",0,1)</f>
        <v/>
      </c>
      <c r="N9" s="142" t="str">
        <f>IF(ISERR(FIND("DECOUPE",Tableau1[[#This Row],[DESIGNATION]])),"","NEED REF")</f>
        <v/>
      </c>
    </row>
    <row r="10" spans="2:14">
      <c r="B10">
        <v>34413992</v>
      </c>
      <c r="C10" s="2">
        <v>45790</v>
      </c>
      <c r="D10" t="s">
        <v>13</v>
      </c>
      <c r="E10" t="s">
        <v>13113</v>
      </c>
      <c r="J10" t="s">
        <v>21</v>
      </c>
      <c r="L10" s="142" t="str">
        <f>_xlfn.XLOOKUP(Tableau1[[#This Row],[TYPE DE PIECE]],Tableau4[MATIERE],Tableau4[SHORT TYPE],"",0,1)</f>
        <v/>
      </c>
      <c r="N10" s="142" t="str">
        <f>IF(ISERR(FIND("DECOUPE",Tableau1[[#This Row],[DESIGNATION]])),"","NEED REF")</f>
        <v/>
      </c>
    </row>
    <row r="11" spans="2:14">
      <c r="B11">
        <v>34413991</v>
      </c>
      <c r="C11" s="2">
        <v>45790</v>
      </c>
      <c r="D11" t="s">
        <v>13</v>
      </c>
      <c r="E11" t="s">
        <v>13112</v>
      </c>
      <c r="F11" t="s">
        <v>13079</v>
      </c>
      <c r="G11" t="s">
        <v>73</v>
      </c>
      <c r="H11" t="s">
        <v>30</v>
      </c>
      <c r="J11" t="s">
        <v>13039</v>
      </c>
      <c r="K11" t="s">
        <v>25</v>
      </c>
      <c r="L11" s="142" t="str">
        <f>_xlfn.XLOOKUP(Tableau1[[#This Row],[TYPE DE PIECE]],Tableau4[MATIERE],Tableau4[SHORT TYPE],"",0,1)</f>
        <v>SMT</v>
      </c>
      <c r="N11" s="142" t="str">
        <f>IF(ISERR(FIND("DECOUPE",Tableau1[[#This Row],[DESIGNATION]])),"","NEED REF")</f>
        <v/>
      </c>
    </row>
    <row r="12" spans="2:14">
      <c r="B12">
        <v>34413990</v>
      </c>
      <c r="C12" s="2">
        <v>45790</v>
      </c>
      <c r="D12" t="s">
        <v>13</v>
      </c>
      <c r="E12" t="s">
        <v>13090</v>
      </c>
      <c r="F12" t="s">
        <v>13079</v>
      </c>
      <c r="G12" t="s">
        <v>73</v>
      </c>
      <c r="H12" t="s">
        <v>30</v>
      </c>
      <c r="J12" t="s">
        <v>13039</v>
      </c>
      <c r="K12" t="s">
        <v>25</v>
      </c>
      <c r="L12" s="142" t="str">
        <f>_xlfn.XLOOKUP(Tableau1[[#This Row],[TYPE DE PIECE]],Tableau4[MATIERE],Tableau4[SHORT TYPE],"",0,1)</f>
        <v>SMT</v>
      </c>
      <c r="N12" s="142" t="str">
        <f>IF(ISERR(FIND("DECOUPE",Tableau1[[#This Row],[DESIGNATION]])),"","NEED REF")</f>
        <v/>
      </c>
    </row>
    <row r="13" spans="2:14">
      <c r="B13">
        <v>34413989</v>
      </c>
      <c r="C13" s="2">
        <v>45789</v>
      </c>
      <c r="D13" t="s">
        <v>13</v>
      </c>
      <c r="E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34413989</v>
      </c>
      <c r="J13" t="s">
        <v>21</v>
      </c>
      <c r="L13" s="142" t="str">
        <f>_xlfn.XLOOKUP(Tableau1[[#This Row],[TYPE DE PIECE]],Tableau4[MATIERE],Tableau4[SHORT TYPE],"",0,1)</f>
        <v/>
      </c>
      <c r="N13" s="142" t="str">
        <f>IF(ISERR(FIND("DECOUPE",Tableau1[[#This Row],[DESIGNATION]])),"","NEED REF")</f>
        <v/>
      </c>
    </row>
    <row r="14" spans="2:14">
      <c r="B14">
        <v>34413988</v>
      </c>
      <c r="C14" s="2">
        <v>45789</v>
      </c>
      <c r="D14" t="s">
        <v>13</v>
      </c>
      <c r="E14" t="s">
        <v>13110</v>
      </c>
      <c r="J14" t="s">
        <v>21</v>
      </c>
      <c r="L14" s="142" t="str">
        <f>_xlfn.XLOOKUP(Tableau1[[#This Row],[TYPE DE PIECE]],Tableau4[MATIERE],Tableau4[SHORT TYPE],"",0,1)</f>
        <v/>
      </c>
      <c r="N14" s="142" t="str">
        <f>IF(ISERR(FIND("DECOUPE",Tableau1[[#This Row],[DESIGNATION]])),"","NEED REF")</f>
        <v/>
      </c>
    </row>
    <row r="15" spans="2:14">
      <c r="B15">
        <v>34413987</v>
      </c>
      <c r="C15" s="2">
        <v>45789</v>
      </c>
      <c r="D15" t="s">
        <v>13</v>
      </c>
      <c r="E15" t="s">
        <v>13117</v>
      </c>
      <c r="J15" t="s">
        <v>21</v>
      </c>
      <c r="L15" s="142" t="str">
        <f>_xlfn.XLOOKUP(Tableau1[[#This Row],[TYPE DE PIECE]],Tableau4[MATIERE],Tableau4[SHORT TYPE],"",0,1)</f>
        <v/>
      </c>
      <c r="N15" s="142" t="str">
        <f>IF(ISERR(FIND("DECOUPE",Tableau1[[#This Row],[DESIGNATION]])),"","NEED REF")</f>
        <v/>
      </c>
    </row>
    <row r="16" spans="2:14">
      <c r="B16">
        <v>34413986</v>
      </c>
      <c r="C16" s="2">
        <v>45789</v>
      </c>
      <c r="D16" t="s">
        <v>13</v>
      </c>
      <c r="E16" t="s">
        <v>13118</v>
      </c>
      <c r="J16" t="s">
        <v>21</v>
      </c>
      <c r="L16" s="142" t="str">
        <f>_xlfn.XLOOKUP(Tableau1[[#This Row],[TYPE DE PIECE]],Tableau4[MATIERE],Tableau4[SHORT TYPE],"",0,1)</f>
        <v/>
      </c>
      <c r="N16" s="142" t="str">
        <f>IF(ISERR(FIND("DECOUPE",Tableau1[[#This Row],[DESIGNATION]])),"","NEED REF")</f>
        <v/>
      </c>
    </row>
    <row r="17" spans="2:14">
      <c r="B17">
        <v>34413985</v>
      </c>
      <c r="C17" s="2">
        <v>45789</v>
      </c>
      <c r="D17" t="s">
        <v>13</v>
      </c>
      <c r="E17" t="s">
        <v>13109</v>
      </c>
      <c r="F17" t="s">
        <v>13079</v>
      </c>
      <c r="G17" t="s">
        <v>73</v>
      </c>
      <c r="H17" t="s">
        <v>30</v>
      </c>
      <c r="J17" t="s">
        <v>13039</v>
      </c>
      <c r="K17" t="s">
        <v>25</v>
      </c>
      <c r="L17" s="142" t="str">
        <f>_xlfn.XLOOKUP(Tableau1[[#This Row],[TYPE DE PIECE]],Tableau4[MATIERE],Tableau4[SHORT TYPE],"",0,1)</f>
        <v>SMT</v>
      </c>
      <c r="N17" s="142" t="str">
        <f>IF(ISERR(FIND("DECOUPE",Tableau1[[#This Row],[DESIGNATION]])),"","NEED REF")</f>
        <v/>
      </c>
    </row>
    <row r="18" spans="2:14">
      <c r="B18">
        <v>34413984</v>
      </c>
      <c r="C18" s="2">
        <v>45789</v>
      </c>
      <c r="D18" t="s">
        <v>13</v>
      </c>
      <c r="E18" t="s">
        <v>13108</v>
      </c>
      <c r="J18" t="s">
        <v>21</v>
      </c>
      <c r="L18" s="142" t="str">
        <f>_xlfn.XLOOKUP(Tableau1[[#This Row],[TYPE DE PIECE]],Tableau4[MATIERE],Tableau4[SHORT TYPE],"",0,1)</f>
        <v/>
      </c>
      <c r="N18" s="142" t="str">
        <f>IF(ISERR(FIND("DECOUPE",Tableau1[[#This Row],[DESIGNATION]])),"","NEED REF")</f>
        <v/>
      </c>
    </row>
    <row r="19" spans="2:14">
      <c r="B19">
        <v>34413983</v>
      </c>
      <c r="C19" s="2">
        <v>45789</v>
      </c>
      <c r="D19" t="s">
        <v>13</v>
      </c>
      <c r="E19" t="s">
        <v>13107</v>
      </c>
      <c r="F19" t="s">
        <v>13079</v>
      </c>
      <c r="G19" t="s">
        <v>73</v>
      </c>
      <c r="H19" t="s">
        <v>30</v>
      </c>
      <c r="J19" t="s">
        <v>13039</v>
      </c>
      <c r="K19" t="s">
        <v>25</v>
      </c>
      <c r="L19" s="142" t="str">
        <f>_xlfn.XLOOKUP(Tableau1[[#This Row],[TYPE DE PIECE]],Tableau4[MATIERE],Tableau4[SHORT TYPE],"",0,1)</f>
        <v>SMT</v>
      </c>
      <c r="N19" s="142" t="str">
        <f>IF(ISERR(FIND("DECOUPE",Tableau1[[#This Row],[DESIGNATION]])),"","NEED REF")</f>
        <v/>
      </c>
    </row>
    <row r="20" spans="2:14">
      <c r="B20">
        <v>34413982</v>
      </c>
      <c r="C20" s="2">
        <v>45789</v>
      </c>
      <c r="D20" t="s">
        <v>13</v>
      </c>
      <c r="E20" t="s">
        <v>13106</v>
      </c>
      <c r="J20" t="s">
        <v>21</v>
      </c>
      <c r="L20" s="142" t="str">
        <f>_xlfn.XLOOKUP(Tableau1[[#This Row],[TYPE DE PIECE]],Tableau4[MATIERE],Tableau4[SHORT TYPE],"",0,1)</f>
        <v/>
      </c>
      <c r="N20" s="142" t="str">
        <f>IF(ISERR(FIND("DECOUPE",Tableau1[[#This Row],[DESIGNATION]])),"","NEED REF")</f>
        <v/>
      </c>
    </row>
    <row r="21" spans="2:14">
      <c r="B21">
        <v>34413981</v>
      </c>
      <c r="C21" s="2">
        <v>45784</v>
      </c>
      <c r="D21" t="s">
        <v>13</v>
      </c>
      <c r="E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34413981</v>
      </c>
      <c r="J21" t="s">
        <v>21</v>
      </c>
      <c r="L21" s="142" t="str">
        <f>_xlfn.XLOOKUP(Tableau1[[#This Row],[TYPE DE PIECE]],Tableau4[MATIERE],Tableau4[SHORT TYPE],"",0,1)</f>
        <v/>
      </c>
      <c r="N21" s="142" t="str">
        <f>IF(ISERR(FIND("DECOUPE",Tableau1[[#This Row],[DESIGNATION]])),"","NEED REF")</f>
        <v/>
      </c>
    </row>
    <row r="22" spans="2:14">
      <c r="B22">
        <v>34413980</v>
      </c>
      <c r="C22" s="2">
        <v>45784</v>
      </c>
      <c r="D22" t="s">
        <v>13</v>
      </c>
      <c r="E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34413980</v>
      </c>
      <c r="J22" t="s">
        <v>21</v>
      </c>
      <c r="L22" s="142" t="str">
        <f>_xlfn.XLOOKUP(Tableau1[[#This Row],[TYPE DE PIECE]],Tableau4[MATIERE],Tableau4[SHORT TYPE],"",0,1)</f>
        <v/>
      </c>
      <c r="N22" s="142" t="str">
        <f>IF(ISERR(FIND("DECOUPE",Tableau1[[#This Row],[DESIGNATION]])),"","NEED REF")</f>
        <v/>
      </c>
    </row>
    <row r="23" spans="2:14">
      <c r="B23">
        <v>34413979</v>
      </c>
      <c r="C23" s="2">
        <v>45784</v>
      </c>
      <c r="D23" t="s">
        <v>13</v>
      </c>
      <c r="E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34413979</v>
      </c>
      <c r="J23" t="s">
        <v>21</v>
      </c>
      <c r="L23" s="142" t="str">
        <f>_xlfn.XLOOKUP(Tableau1[[#This Row],[TYPE DE PIECE]],Tableau4[MATIERE],Tableau4[SHORT TYPE],"",0,1)</f>
        <v/>
      </c>
      <c r="N23" s="142" t="str">
        <f>IF(ISERR(FIND("DECOUPE",Tableau1[[#This Row],[DESIGNATION]])),"","NEED REF")</f>
        <v/>
      </c>
    </row>
    <row r="24" spans="2:14">
      <c r="B24">
        <v>34413978</v>
      </c>
      <c r="C24" s="2">
        <v>45783</v>
      </c>
      <c r="D24" t="s">
        <v>13</v>
      </c>
      <c r="E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34413978</v>
      </c>
      <c r="J24" t="s">
        <v>21</v>
      </c>
      <c r="L24" s="142" t="str">
        <f>_xlfn.XLOOKUP(Tableau1[[#This Row],[TYPE DE PIECE]],Tableau4[MATIERE],Tableau4[SHORT TYPE],"",0,1)</f>
        <v/>
      </c>
      <c r="N24" s="142" t="str">
        <f>IF(ISERR(FIND("DECOUPE",Tableau1[[#This Row],[DESIGNATION]])),"","NEED REF")</f>
        <v/>
      </c>
    </row>
    <row r="25" spans="2:14">
      <c r="B25">
        <v>34413977</v>
      </c>
      <c r="C25" s="2">
        <v>45783</v>
      </c>
      <c r="D25" t="s">
        <v>13</v>
      </c>
      <c r="E25" t="s">
        <v>13100</v>
      </c>
      <c r="F25" t="s">
        <v>13101</v>
      </c>
      <c r="G25" t="s">
        <v>13102</v>
      </c>
      <c r="J25" t="s">
        <v>21</v>
      </c>
      <c r="L25" s="142" t="str">
        <f>_xlfn.XLOOKUP(Tableau1[[#This Row],[TYPE DE PIECE]],Tableau4[MATIERE],Tableau4[SHORT TYPE],"",0,1)</f>
        <v/>
      </c>
      <c r="N25" s="142" t="str">
        <f>IF(ISERR(FIND("DECOUPE",Tableau1[[#This Row],[DESIGNATION]])),"","NEED REF")</f>
        <v/>
      </c>
    </row>
    <row r="26" spans="2:14">
      <c r="B26">
        <v>34413976</v>
      </c>
      <c r="C26" s="2">
        <v>45783</v>
      </c>
      <c r="D26" t="s">
        <v>13</v>
      </c>
      <c r="E26" t="s">
        <v>13099</v>
      </c>
      <c r="F26" t="s">
        <v>13101</v>
      </c>
      <c r="G26" t="s">
        <v>13102</v>
      </c>
      <c r="J26" t="s">
        <v>21</v>
      </c>
      <c r="L26" s="142" t="str">
        <f>_xlfn.XLOOKUP(Tableau1[[#This Row],[TYPE DE PIECE]],Tableau4[MATIERE],Tableau4[SHORT TYPE],"",0,1)</f>
        <v/>
      </c>
      <c r="N26" s="142" t="str">
        <f>IF(ISERR(FIND("DECOUPE",Tableau1[[#This Row],[DESIGNATION]])),"","NEED REF")</f>
        <v/>
      </c>
    </row>
    <row r="27" spans="2:14">
      <c r="B27">
        <v>34413975</v>
      </c>
      <c r="C27" s="2">
        <v>45783</v>
      </c>
      <c r="D27" t="s">
        <v>13</v>
      </c>
      <c r="E27" t="s">
        <v>13103</v>
      </c>
      <c r="F27" t="s">
        <v>13079</v>
      </c>
      <c r="G27" t="s">
        <v>73</v>
      </c>
      <c r="H27" t="s">
        <v>30</v>
      </c>
      <c r="J27" t="s">
        <v>13039</v>
      </c>
      <c r="K27" t="s">
        <v>25</v>
      </c>
      <c r="L27" s="142" t="str">
        <f>_xlfn.XLOOKUP(Tableau1[[#This Row],[TYPE DE PIECE]],Tableau4[MATIERE],Tableau4[SHORT TYPE],"",0,1)</f>
        <v>SMT</v>
      </c>
      <c r="N27" s="142" t="str">
        <f>IF(ISERR(FIND("DECOUPE",Tableau1[[#This Row],[DESIGNATION]])),"","NEED REF")</f>
        <v/>
      </c>
    </row>
    <row r="28" spans="2:14">
      <c r="B28">
        <v>34413974</v>
      </c>
      <c r="C28" s="2">
        <v>45783</v>
      </c>
      <c r="D28" t="s">
        <v>13</v>
      </c>
      <c r="E28" t="s">
        <v>13104</v>
      </c>
      <c r="F28" t="s">
        <v>13079</v>
      </c>
      <c r="G28" t="s">
        <v>73</v>
      </c>
      <c r="H28" t="s">
        <v>30</v>
      </c>
      <c r="J28" t="s">
        <v>13039</v>
      </c>
      <c r="K28" t="s">
        <v>25</v>
      </c>
      <c r="L28" s="142" t="s">
        <v>856</v>
      </c>
      <c r="N28" s="142" t="str">
        <f>IF(ISERR(FIND("DECOUPE",Tableau1[[#This Row],[DESIGNATION]])),"","NEED REF")</f>
        <v/>
      </c>
    </row>
    <row r="29" spans="2:14" ht="15.75" customHeight="1">
      <c r="B29">
        <v>34413973</v>
      </c>
      <c r="C29" s="2">
        <v>45783</v>
      </c>
      <c r="D29" t="s">
        <v>13</v>
      </c>
      <c r="E29" t="s">
        <v>13097</v>
      </c>
      <c r="G29" t="s">
        <v>14</v>
      </c>
      <c r="J29" t="s">
        <v>21</v>
      </c>
      <c r="L29" s="142" t="str">
        <f>_xlfn.XLOOKUP(Tableau1[[#This Row],[TYPE DE PIECE]],Tableau4[MATIERE],Tableau4[SHORT TYPE],"",0,1)</f>
        <v/>
      </c>
      <c r="N29" s="142" t="str">
        <f>IF(ISERR(FIND("DECOUPE",Tableau1[[#This Row],[DESIGNATION]])),"","NEED REF")</f>
        <v/>
      </c>
    </row>
    <row r="30" spans="2:14">
      <c r="B30">
        <v>34413972</v>
      </c>
      <c r="C30" s="2">
        <v>45783</v>
      </c>
      <c r="D30" t="s">
        <v>13</v>
      </c>
      <c r="E30" t="s">
        <v>13098</v>
      </c>
      <c r="G30" t="s">
        <v>14</v>
      </c>
      <c r="J30" t="s">
        <v>21</v>
      </c>
      <c r="L30" s="142" t="str">
        <f>_xlfn.XLOOKUP(Tableau1[[#This Row],[TYPE DE PIECE]],Tableau4[MATIERE],Tableau4[SHORT TYPE],"",0,1)</f>
        <v/>
      </c>
      <c r="N30" s="142" t="str">
        <f>IF(ISERR(FIND("DECOUPE",Tableau1[[#This Row],[DESIGNATION]])),"","NEED REF")</f>
        <v/>
      </c>
    </row>
    <row r="31" spans="2:14">
      <c r="B31">
        <v>34413971</v>
      </c>
      <c r="C31" s="2">
        <v>45783</v>
      </c>
      <c r="D31" t="s">
        <v>13</v>
      </c>
      <c r="E31" t="s">
        <v>13095</v>
      </c>
      <c r="F31" t="s">
        <v>13096</v>
      </c>
      <c r="G31" t="s">
        <v>96</v>
      </c>
      <c r="J31" t="s">
        <v>153</v>
      </c>
      <c r="L31" s="142" t="str">
        <f>_xlfn.XLOOKUP(Tableau1[[#This Row],[TYPE DE PIECE]],Tableau4[MATIERE],Tableau4[SHORT TYPE],"",0,1)</f>
        <v/>
      </c>
      <c r="N31" s="142" t="str">
        <f>IF(ISERR(FIND("DECOUPE",Tableau1[[#This Row],[DESIGNATION]])),"","NEED REF")</f>
        <v/>
      </c>
    </row>
    <row r="32" spans="2:14">
      <c r="B32">
        <v>34413970</v>
      </c>
      <c r="C32" s="2">
        <v>45782</v>
      </c>
      <c r="D32" t="s">
        <v>13</v>
      </c>
      <c r="E32" t="s">
        <v>13105</v>
      </c>
      <c r="F32" t="s">
        <v>13079</v>
      </c>
      <c r="G32" t="s">
        <v>73</v>
      </c>
      <c r="H32" t="s">
        <v>30</v>
      </c>
      <c r="J32" t="s">
        <v>13039</v>
      </c>
      <c r="K32" t="s">
        <v>25</v>
      </c>
      <c r="L32" s="142" t="str">
        <f>_xlfn.XLOOKUP(Tableau1[[#This Row],[TYPE DE PIECE]],Tableau4[MATIERE],Tableau4[SHORT TYPE],"",0,1)</f>
        <v>SMT</v>
      </c>
      <c r="N32" s="142" t="str">
        <f>IF(ISERR(FIND("DECOUPE",Tableau1[[#This Row],[DESIGNATION]])),"","NEED REF")</f>
        <v/>
      </c>
    </row>
    <row r="33" spans="2:14">
      <c r="B33">
        <v>34413969</v>
      </c>
      <c r="C33" s="2">
        <v>45782</v>
      </c>
      <c r="D33" t="s">
        <v>13</v>
      </c>
      <c r="E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34413969</v>
      </c>
      <c r="J33" t="s">
        <v>21</v>
      </c>
      <c r="L33" s="142" t="str">
        <f>_xlfn.XLOOKUP(Tableau1[[#This Row],[TYPE DE PIECE]],Tableau4[MATIERE],Tableau4[SHORT TYPE],"",0,1)</f>
        <v/>
      </c>
      <c r="N33" s="142" t="str">
        <f>IF(ISERR(FIND("DECOUPE",Tableau1[[#This Row],[DESIGNATION]])),"","NEED REF")</f>
        <v/>
      </c>
    </row>
    <row r="34" spans="2:14">
      <c r="B34">
        <v>34413968</v>
      </c>
      <c r="C34" s="2">
        <v>45782</v>
      </c>
      <c r="D34" t="s">
        <v>13</v>
      </c>
      <c r="E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34413968</v>
      </c>
      <c r="J34" t="s">
        <v>21</v>
      </c>
      <c r="L34" s="142" t="str">
        <f>_xlfn.XLOOKUP(Tableau1[[#This Row],[TYPE DE PIECE]],Tableau4[MATIERE],Tableau4[SHORT TYPE],"",0,1)</f>
        <v/>
      </c>
      <c r="N34" s="142" t="str">
        <f>IF(ISERR(FIND("DECOUPE",Tableau1[[#This Row],[DESIGNATION]])),"","NEED REF")</f>
        <v/>
      </c>
    </row>
    <row r="35" spans="2:14">
      <c r="B35">
        <v>34413967</v>
      </c>
      <c r="C35" s="2">
        <v>45782</v>
      </c>
      <c r="D35" t="s">
        <v>13</v>
      </c>
      <c r="E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34413967</v>
      </c>
      <c r="J35" t="s">
        <v>21</v>
      </c>
      <c r="L35" s="142" t="str">
        <f>_xlfn.XLOOKUP(Tableau1[[#This Row],[TYPE DE PIECE]],Tableau4[MATIERE],Tableau4[SHORT TYPE],"",0,1)</f>
        <v/>
      </c>
      <c r="N35" s="142" t="str">
        <f>IF(ISERR(FIND("DECOUPE",Tableau1[[#This Row],[DESIGNATION]])),"","NEED REF")</f>
        <v/>
      </c>
    </row>
    <row r="36" spans="2:14">
      <c r="B36">
        <v>34413966</v>
      </c>
      <c r="C36" s="2">
        <v>45782</v>
      </c>
      <c r="D36" t="s">
        <v>13</v>
      </c>
      <c r="E36" t="s">
        <v>13094</v>
      </c>
      <c r="J36" t="s">
        <v>21</v>
      </c>
      <c r="L36" s="142" t="str">
        <f>_xlfn.XLOOKUP(Tableau1[[#This Row],[TYPE DE PIECE]],Tableau4[MATIERE],Tableau4[SHORT TYPE],"",0,1)</f>
        <v/>
      </c>
      <c r="N36" s="142" t="str">
        <f>IF(ISERR(FIND("DECOUPE",Tableau1[[#This Row],[DESIGNATION]])),"","NEED REF")</f>
        <v/>
      </c>
    </row>
    <row r="37" spans="2:14">
      <c r="B37">
        <v>34413965</v>
      </c>
      <c r="C37" s="2">
        <v>45782</v>
      </c>
      <c r="D37" t="s">
        <v>13</v>
      </c>
      <c r="E37" t="s">
        <v>13093</v>
      </c>
      <c r="J37" t="s">
        <v>21</v>
      </c>
      <c r="L37" s="142" t="str">
        <f>_xlfn.XLOOKUP(Tableau1[[#This Row],[TYPE DE PIECE]],Tableau4[MATIERE],Tableau4[SHORT TYPE],"",0,1)</f>
        <v/>
      </c>
      <c r="N37" s="142" t="str">
        <f>IF(ISERR(FIND("DECOUPE",Tableau1[[#This Row],[DESIGNATION]])),"","NEED REF")</f>
        <v/>
      </c>
    </row>
    <row r="38" spans="2:14">
      <c r="B38">
        <v>34413964</v>
      </c>
      <c r="C38" s="2">
        <v>45782</v>
      </c>
      <c r="D38" t="s">
        <v>13</v>
      </c>
      <c r="E38" t="s">
        <v>13092</v>
      </c>
      <c r="J38" t="s">
        <v>21</v>
      </c>
      <c r="L38" s="142" t="str">
        <f>_xlfn.XLOOKUP(Tableau1[[#This Row],[TYPE DE PIECE]],Tableau4[MATIERE],Tableau4[SHORT TYPE],"",0,1)</f>
        <v/>
      </c>
      <c r="N38" s="142" t="str">
        <f>IF(ISERR(FIND("DECOUPE",Tableau1[[#This Row],[DESIGNATION]])),"","NEED REF")</f>
        <v/>
      </c>
    </row>
    <row r="39" spans="2:14">
      <c r="B39">
        <v>34413963</v>
      </c>
      <c r="C39" s="2">
        <v>45782</v>
      </c>
      <c r="D39" t="s">
        <v>13</v>
      </c>
      <c r="E39" t="s">
        <v>13091</v>
      </c>
      <c r="J39" t="s">
        <v>21</v>
      </c>
      <c r="L39" s="142" t="str">
        <f>_xlfn.XLOOKUP(Tableau1[[#This Row],[TYPE DE PIECE]],Tableau4[MATIERE],Tableau4[SHORT TYPE],"",0,1)</f>
        <v/>
      </c>
      <c r="N39" s="142" t="str">
        <f>IF(ISERR(FIND("DECOUPE",Tableau1[[#This Row],[DESIGNATION]])),"","NEED REF")</f>
        <v/>
      </c>
    </row>
    <row r="40" spans="2:14">
      <c r="B40">
        <v>34413962</v>
      </c>
      <c r="C40" s="2">
        <v>45782</v>
      </c>
      <c r="D40" t="s">
        <v>13</v>
      </c>
      <c r="E40" t="s">
        <v>13090</v>
      </c>
      <c r="F40" t="s">
        <v>13079</v>
      </c>
      <c r="G40" t="s">
        <v>73</v>
      </c>
      <c r="H40" t="s">
        <v>30</v>
      </c>
      <c r="J40" t="s">
        <v>13039</v>
      </c>
      <c r="K40" t="s">
        <v>25</v>
      </c>
      <c r="L40" s="142" t="str">
        <f>_xlfn.XLOOKUP(Tableau1[[#This Row],[TYPE DE PIECE]],Tableau4[MATIERE],Tableau4[SHORT TYPE],"",0,1)</f>
        <v>SMT</v>
      </c>
      <c r="N40" s="142" t="str">
        <f>IF(ISERR(FIND("DECOUPE",Tableau1[[#This Row],[DESIGNATION]])),"","NEED REF")</f>
        <v/>
      </c>
    </row>
    <row r="41" spans="2:14">
      <c r="B41">
        <v>34413961</v>
      </c>
      <c r="C41" s="2">
        <v>45779</v>
      </c>
      <c r="D41" t="s">
        <v>13</v>
      </c>
      <c r="E41" t="s">
        <v>13089</v>
      </c>
      <c r="F41" t="s">
        <v>13079</v>
      </c>
      <c r="G41" t="s">
        <v>73</v>
      </c>
      <c r="H41" t="s">
        <v>30</v>
      </c>
      <c r="J41" t="s">
        <v>13039</v>
      </c>
      <c r="K41" t="s">
        <v>25</v>
      </c>
      <c r="L41" s="142" t="str">
        <f>_xlfn.XLOOKUP(Tableau1[[#This Row],[TYPE DE PIECE]],Tableau4[MATIERE],Tableau4[SHORT TYPE],"",0,1)</f>
        <v>SMT</v>
      </c>
      <c r="N41" s="142" t="str">
        <f>IF(ISERR(FIND("DECOUPE",Tableau1[[#This Row],[DESIGNATION]])),"","NEED REF")</f>
        <v/>
      </c>
    </row>
    <row r="42" spans="2:14">
      <c r="B42">
        <v>34413960</v>
      </c>
      <c r="C42" s="2">
        <v>45777</v>
      </c>
      <c r="D42" t="s">
        <v>13</v>
      </c>
      <c r="E42" t="s">
        <v>13088</v>
      </c>
      <c r="F42" t="s">
        <v>13079</v>
      </c>
      <c r="G42" t="s">
        <v>73</v>
      </c>
      <c r="H42" t="s">
        <v>30</v>
      </c>
      <c r="J42" t="s">
        <v>13039</v>
      </c>
      <c r="K42" t="s">
        <v>25</v>
      </c>
      <c r="L42" s="142" t="str">
        <f>_xlfn.XLOOKUP(Tableau1[[#This Row],[TYPE DE PIECE]],Tableau4[MATIERE],Tableau4[SHORT TYPE],"",0,1)</f>
        <v>SMT</v>
      </c>
      <c r="N42" s="142" t="str">
        <f>IF(ISERR(FIND("DECOUPE",Tableau1[[#This Row],[DESIGNATION]])),"","NEED REF")</f>
        <v/>
      </c>
    </row>
    <row r="43" spans="2:14">
      <c r="B43">
        <v>34413959</v>
      </c>
      <c r="C43" s="2">
        <v>45777</v>
      </c>
      <c r="D43" t="s">
        <v>13</v>
      </c>
      <c r="E43" t="s">
        <v>3354</v>
      </c>
      <c r="F43" t="s">
        <v>13079</v>
      </c>
      <c r="G43" t="s">
        <v>73</v>
      </c>
      <c r="H43" t="s">
        <v>30</v>
      </c>
      <c r="J43" t="s">
        <v>13039</v>
      </c>
      <c r="K43" t="s">
        <v>22</v>
      </c>
      <c r="L43" s="142" t="str">
        <f>_xlfn.XLOOKUP(Tableau1[[#This Row],[TYPE DE PIECE]],Tableau4[MATIERE],Tableau4[SHORT TYPE],"",0,1)</f>
        <v>COP</v>
      </c>
      <c r="N43" s="142" t="str">
        <f>IF(ISERR(FIND("DECOUPE",Tableau1[[#This Row],[DESIGNATION]])),"","NEED REF")</f>
        <v/>
      </c>
    </row>
    <row r="44" spans="2:14">
      <c r="B44">
        <v>34413958</v>
      </c>
      <c r="C44" s="2">
        <v>45777</v>
      </c>
      <c r="D44" t="s">
        <v>13</v>
      </c>
      <c r="E44" t="s">
        <v>3353</v>
      </c>
      <c r="F44" t="s">
        <v>13079</v>
      </c>
      <c r="G44" t="s">
        <v>73</v>
      </c>
      <c r="H44" t="s">
        <v>30</v>
      </c>
      <c r="J44" t="s">
        <v>13039</v>
      </c>
      <c r="K44" t="s">
        <v>22</v>
      </c>
      <c r="L44" s="142" t="str">
        <f>_xlfn.XLOOKUP(Tableau1[[#This Row],[TYPE DE PIECE]],Tableau4[MATIERE],Tableau4[SHORT TYPE],"",0,1)</f>
        <v>COP</v>
      </c>
      <c r="N44" s="142" t="str">
        <f>IF(ISERR(FIND("DECOUPE",Tableau1[[#This Row],[DESIGNATION]])),"","NEED REF")</f>
        <v/>
      </c>
    </row>
    <row r="45" spans="2:14">
      <c r="B45">
        <v>34413957</v>
      </c>
      <c r="C45" s="2">
        <v>45777</v>
      </c>
      <c r="D45" t="s">
        <v>13</v>
      </c>
      <c r="E45" t="s">
        <v>3369</v>
      </c>
      <c r="F45" t="s">
        <v>13079</v>
      </c>
      <c r="G45" t="s">
        <v>73</v>
      </c>
      <c r="H45" t="s">
        <v>30</v>
      </c>
      <c r="J45" t="s">
        <v>13039</v>
      </c>
      <c r="K45" t="s">
        <v>22</v>
      </c>
      <c r="L45" s="142" t="str">
        <f>_xlfn.XLOOKUP(Tableau1[[#This Row],[TYPE DE PIECE]],Tableau4[MATIERE],Tableau4[SHORT TYPE],"",0,1)</f>
        <v>COP</v>
      </c>
      <c r="N45" s="142" t="str">
        <f>IF(ISERR(FIND("DECOUPE",Tableau1[[#This Row],[DESIGNATION]])),"","NEED REF")</f>
        <v/>
      </c>
    </row>
    <row r="46" spans="2:14">
      <c r="B46">
        <v>34413956</v>
      </c>
      <c r="C46" s="2">
        <v>45777</v>
      </c>
      <c r="D46" t="s">
        <v>13</v>
      </c>
      <c r="E46" t="s">
        <v>3370</v>
      </c>
      <c r="F46" t="s">
        <v>13079</v>
      </c>
      <c r="G46" t="s">
        <v>73</v>
      </c>
      <c r="H46" t="s">
        <v>30</v>
      </c>
      <c r="J46" t="s">
        <v>13039</v>
      </c>
      <c r="K46" t="s">
        <v>22</v>
      </c>
      <c r="L46" s="142" t="str">
        <f>_xlfn.XLOOKUP(Tableau1[[#This Row],[TYPE DE PIECE]],Tableau4[MATIERE],Tableau4[SHORT TYPE],"",0,1)</f>
        <v>COP</v>
      </c>
      <c r="N46" s="142" t="str">
        <f>IF(ISERR(FIND("DECOUPE",Tableau1[[#This Row],[DESIGNATION]])),"","NEED REF")</f>
        <v/>
      </c>
    </row>
    <row r="47" spans="2:14">
      <c r="B47">
        <v>34413955</v>
      </c>
      <c r="C47" s="2">
        <v>45777</v>
      </c>
      <c r="D47" t="s">
        <v>13</v>
      </c>
      <c r="E47" t="s">
        <v>13087</v>
      </c>
      <c r="F47" t="s">
        <v>13079</v>
      </c>
      <c r="G47" t="s">
        <v>73</v>
      </c>
      <c r="H47" t="s">
        <v>30</v>
      </c>
      <c r="J47" t="s">
        <v>13039</v>
      </c>
      <c r="K47" t="s">
        <v>22</v>
      </c>
      <c r="L47" s="142" t="str">
        <f>_xlfn.XLOOKUP(Tableau1[[#This Row],[TYPE DE PIECE]],Tableau4[MATIERE],Tableau4[SHORT TYPE],"",0,1)</f>
        <v>COP</v>
      </c>
      <c r="N47" s="142" t="str">
        <f>IF(ISERR(FIND("DECOUPE",Tableau1[[#This Row],[DESIGNATION]])),"","NEED REF")</f>
        <v/>
      </c>
    </row>
    <row r="48" spans="2:14">
      <c r="B48">
        <v>34413954</v>
      </c>
      <c r="C48" s="2">
        <v>45777</v>
      </c>
      <c r="D48" t="s">
        <v>13</v>
      </c>
      <c r="E48" t="s">
        <v>13084</v>
      </c>
      <c r="F48" t="s">
        <v>13079</v>
      </c>
      <c r="G48" t="s">
        <v>73</v>
      </c>
      <c r="H48" t="s">
        <v>30</v>
      </c>
      <c r="J48" t="s">
        <v>13039</v>
      </c>
      <c r="K48" t="s">
        <v>22</v>
      </c>
      <c r="L48" s="142" t="str">
        <f>_xlfn.XLOOKUP(Tableau1[[#This Row],[TYPE DE PIECE]],Tableau4[MATIERE],Tableau4[SHORT TYPE],"",0,1)</f>
        <v>COP</v>
      </c>
      <c r="N48" s="142" t="str">
        <f>IF(ISERR(FIND("DECOUPE",Tableau1[[#This Row],[DESIGNATION]])),"","NEED REF")</f>
        <v/>
      </c>
    </row>
    <row r="49" spans="2:14">
      <c r="B49">
        <v>34413953</v>
      </c>
      <c r="C49" s="2">
        <v>45777</v>
      </c>
      <c r="D49" t="s">
        <v>13</v>
      </c>
      <c r="E49" t="s">
        <v>13085</v>
      </c>
      <c r="F49" t="s">
        <v>13079</v>
      </c>
      <c r="G49" t="s">
        <v>73</v>
      </c>
      <c r="H49" t="s">
        <v>30</v>
      </c>
      <c r="J49" t="s">
        <v>13039</v>
      </c>
      <c r="K49" t="s">
        <v>22</v>
      </c>
      <c r="L49" s="142" t="str">
        <f>_xlfn.XLOOKUP(Tableau1[[#This Row],[TYPE DE PIECE]],Tableau4[MATIERE],Tableau4[SHORT TYPE],"",0,1)</f>
        <v>COP</v>
      </c>
      <c r="N49" s="142" t="str">
        <f>IF(ISERR(FIND("DECOUPE",Tableau1[[#This Row],[DESIGNATION]])),"","NEED REF")</f>
        <v/>
      </c>
    </row>
    <row r="50" spans="2:14">
      <c r="B50">
        <v>34413952</v>
      </c>
      <c r="C50" s="2">
        <v>45777</v>
      </c>
      <c r="D50" t="s">
        <v>13</v>
      </c>
      <c r="E50" t="s">
        <v>13086</v>
      </c>
      <c r="F50" t="s">
        <v>13079</v>
      </c>
      <c r="G50" t="s">
        <v>73</v>
      </c>
      <c r="H50" t="s">
        <v>30</v>
      </c>
      <c r="J50" t="s">
        <v>13039</v>
      </c>
      <c r="K50" t="s">
        <v>22</v>
      </c>
      <c r="L50" s="142" t="str">
        <f>_xlfn.XLOOKUP(Tableau1[[#This Row],[TYPE DE PIECE]],Tableau4[MATIERE],Tableau4[SHORT TYPE],"",0,1)</f>
        <v>COP</v>
      </c>
      <c r="N50" s="142" t="str">
        <f>IF(ISERR(FIND("DECOUPE",Tableau1[[#This Row],[DESIGNATION]])),"","NEED REF")</f>
        <v/>
      </c>
    </row>
    <row r="51" spans="2:14">
      <c r="B51">
        <v>34413951</v>
      </c>
      <c r="C51" s="2">
        <v>45776</v>
      </c>
      <c r="D51" t="s">
        <v>13</v>
      </c>
      <c r="E51" t="s">
        <v>13083</v>
      </c>
      <c r="J51" t="s">
        <v>21</v>
      </c>
      <c r="L51" s="142" t="str">
        <f>_xlfn.XLOOKUP(Tableau1[[#This Row],[TYPE DE PIECE]],Tableau4[MATIERE],Tableau4[SHORT TYPE],"",0,1)</f>
        <v/>
      </c>
      <c r="N51" s="142" t="str">
        <f>IF(ISERR(FIND("DECOUPE",Tableau1[[#This Row],[DESIGNATION]])),"","NEED REF")</f>
        <v/>
      </c>
    </row>
    <row r="52" spans="2:14">
      <c r="B52">
        <v>34413950</v>
      </c>
      <c r="C52" s="2">
        <v>45776</v>
      </c>
      <c r="D52" t="s">
        <v>13</v>
      </c>
      <c r="E52" t="s">
        <v>13082</v>
      </c>
      <c r="J52" t="s">
        <v>21</v>
      </c>
      <c r="L52" s="142" t="str">
        <f>_xlfn.XLOOKUP(Tableau1[[#This Row],[TYPE DE PIECE]],Tableau4[MATIERE],Tableau4[SHORT TYPE],"",0,1)</f>
        <v/>
      </c>
      <c r="N52" s="142" t="str">
        <f>IF(ISERR(FIND("DECOUPE",Tableau1[[#This Row],[DESIGNATION]])),"","NEED REF")</f>
        <v/>
      </c>
    </row>
    <row r="53" spans="2:14">
      <c r="B53">
        <v>34413949</v>
      </c>
      <c r="C53" s="2">
        <v>45776</v>
      </c>
      <c r="D53" t="s">
        <v>13</v>
      </c>
      <c r="E53" t="s">
        <v>13080</v>
      </c>
      <c r="F53" t="s">
        <v>13079</v>
      </c>
      <c r="G53" t="s">
        <v>73</v>
      </c>
      <c r="H53" t="s">
        <v>30</v>
      </c>
      <c r="J53" t="s">
        <v>13039</v>
      </c>
      <c r="K53" t="s">
        <v>39</v>
      </c>
      <c r="L53" s="142" t="str">
        <f>_xlfn.XLOOKUP(Tableau1[[#This Row],[TYPE DE PIECE]],Tableau4[MATIERE],Tableau4[SHORT TYPE],"",0,1)</f>
        <v/>
      </c>
      <c r="N53" s="142" t="str">
        <f>IF(ISERR(FIND("DECOUPE",Tableau1[[#This Row],[DESIGNATION]])),"","NEED REF")</f>
        <v/>
      </c>
    </row>
    <row r="54" spans="2:14">
      <c r="B54">
        <v>34413948</v>
      </c>
      <c r="C54" s="2">
        <v>45776</v>
      </c>
      <c r="D54" t="s">
        <v>13</v>
      </c>
      <c r="E54" t="s">
        <v>13081</v>
      </c>
      <c r="F54" t="s">
        <v>13079</v>
      </c>
      <c r="G54" t="s">
        <v>73</v>
      </c>
      <c r="H54" t="s">
        <v>30</v>
      </c>
      <c r="J54" t="s">
        <v>13039</v>
      </c>
      <c r="K54" t="s">
        <v>39</v>
      </c>
      <c r="L54" s="142" t="str">
        <f>_xlfn.XLOOKUP(Tableau1[[#This Row],[TYPE DE PIECE]],Tableau4[MATIERE],Tableau4[SHORT TYPE],"",0,1)</f>
        <v/>
      </c>
      <c r="N54" s="142" t="str">
        <f>IF(ISERR(FIND("DECOUPE",Tableau1[[#This Row],[DESIGNATION]])),"","NEED REF")</f>
        <v/>
      </c>
    </row>
    <row r="55" spans="2:14">
      <c r="B55">
        <v>34413947</v>
      </c>
      <c r="C55" s="2">
        <v>45776</v>
      </c>
      <c r="D55" t="s">
        <v>13</v>
      </c>
      <c r="E55" t="s">
        <v>13078</v>
      </c>
      <c r="J55" t="s">
        <v>21</v>
      </c>
      <c r="L55" s="142" t="str">
        <f>_xlfn.XLOOKUP(Tableau1[[#This Row],[TYPE DE PIECE]],Tableau4[MATIERE],Tableau4[SHORT TYPE],"",0,1)</f>
        <v/>
      </c>
      <c r="N55" s="142" t="str">
        <f>IF(ISERR(FIND("DECOUPE",Tableau1[[#This Row],[DESIGNATION]])),"","NEED REF")</f>
        <v/>
      </c>
    </row>
    <row r="56" spans="2:14">
      <c r="B56">
        <v>34413946</v>
      </c>
      <c r="C56" s="2">
        <v>45776</v>
      </c>
      <c r="D56" t="s">
        <v>13</v>
      </c>
      <c r="E56" t="s">
        <v>13077</v>
      </c>
      <c r="J56" t="s">
        <v>21</v>
      </c>
      <c r="L56" s="142" t="str">
        <f>_xlfn.XLOOKUP(Tableau1[[#This Row],[TYPE DE PIECE]],Tableau4[MATIERE],Tableau4[SHORT TYPE],"",0,1)</f>
        <v/>
      </c>
      <c r="N56" s="142" t="str">
        <f>IF(ISERR(FIND("DECOUPE",Tableau1[[#This Row],[DESIGNATION]])),"","NEED REF")</f>
        <v/>
      </c>
    </row>
    <row r="57" spans="2:14">
      <c r="B57">
        <v>34413945</v>
      </c>
      <c r="C57" s="2">
        <v>45776</v>
      </c>
      <c r="D57" t="s">
        <v>13</v>
      </c>
      <c r="E57" t="s">
        <v>13076</v>
      </c>
      <c r="J57" t="s">
        <v>21</v>
      </c>
      <c r="L57" s="142" t="str">
        <f>_xlfn.XLOOKUP(Tableau1[[#This Row],[TYPE DE PIECE]],Tableau4[MATIERE],Tableau4[SHORT TYPE],"",0,1)</f>
        <v/>
      </c>
      <c r="N57" s="142" t="str">
        <f>IF(ISERR(FIND("DECOUPE",Tableau1[[#This Row],[DESIGNATION]])),"","NEED REF")</f>
        <v/>
      </c>
    </row>
    <row r="58" spans="2:14">
      <c r="B58">
        <v>34413944</v>
      </c>
      <c r="C58" s="2">
        <v>45776</v>
      </c>
      <c r="D58" t="s">
        <v>13</v>
      </c>
      <c r="E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34413944</v>
      </c>
      <c r="J58" t="s">
        <v>21</v>
      </c>
      <c r="L58" s="142" t="str">
        <f>_xlfn.XLOOKUP(Tableau1[[#This Row],[TYPE DE PIECE]],Tableau4[MATIERE],Tableau4[SHORT TYPE],"",0,1)</f>
        <v/>
      </c>
      <c r="N58" s="142" t="str">
        <f>IF(ISERR(FIND("DECOUPE",Tableau1[[#This Row],[DESIGNATION]])),"","NEED REF")</f>
        <v/>
      </c>
    </row>
    <row r="59" spans="2:14">
      <c r="B59">
        <v>34413943</v>
      </c>
      <c r="C59" s="2">
        <v>45776</v>
      </c>
      <c r="D59" t="s">
        <v>13</v>
      </c>
      <c r="E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34413943</v>
      </c>
      <c r="J59" t="s">
        <v>21</v>
      </c>
      <c r="L59" s="142" t="str">
        <f>_xlfn.XLOOKUP(Tableau1[[#This Row],[TYPE DE PIECE]],Tableau4[MATIERE],Tableau4[SHORT TYPE],"",0,1)</f>
        <v/>
      </c>
      <c r="N59" s="142" t="str">
        <f>IF(ISERR(FIND("DECOUPE",Tableau1[[#This Row],[DESIGNATION]])),"","NEED REF")</f>
        <v/>
      </c>
    </row>
    <row r="60" spans="2:14">
      <c r="B60">
        <v>34413942</v>
      </c>
      <c r="C60" s="2">
        <v>45776</v>
      </c>
      <c r="D60" t="s">
        <v>13</v>
      </c>
      <c r="E60" t="s">
        <v>13075</v>
      </c>
      <c r="F60" t="s">
        <v>13079</v>
      </c>
      <c r="G60" t="s">
        <v>73</v>
      </c>
      <c r="H60" t="s">
        <v>30</v>
      </c>
      <c r="J60" t="s">
        <v>13039</v>
      </c>
      <c r="K60" t="s">
        <v>25</v>
      </c>
      <c r="L60" s="142" t="str">
        <f>_xlfn.XLOOKUP(Tableau1[[#This Row],[TYPE DE PIECE]],Tableau4[MATIERE],Tableau4[SHORT TYPE],"",0,1)</f>
        <v>SMT</v>
      </c>
      <c r="N60" s="142" t="str">
        <f>IF(ISERR(FIND("DECOUPE",Tableau1[[#This Row],[DESIGNATION]])),"","NEED REF")</f>
        <v/>
      </c>
    </row>
    <row r="61" spans="2:14">
      <c r="B61">
        <v>34413941</v>
      </c>
      <c r="C61" s="2">
        <v>45775</v>
      </c>
      <c r="D61" t="s">
        <v>13</v>
      </c>
      <c r="E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34413941 GVXL UPS 1250kVA</v>
      </c>
      <c r="F61" t="s">
        <v>12991</v>
      </c>
      <c r="G61" t="s">
        <v>14</v>
      </c>
      <c r="H61" t="s">
        <v>15</v>
      </c>
      <c r="I61" t="s">
        <v>16</v>
      </c>
      <c r="J61" t="s">
        <v>17</v>
      </c>
      <c r="L61" s="142" t="str">
        <f>_xlfn.XLOOKUP(Tableau1[[#This Row],[TYPE DE PIECE]],Tableau4[MATIERE],Tableau4[SHORT TYPE],"",0,1)</f>
        <v/>
      </c>
      <c r="N61" s="142" t="str">
        <f>IF(ISERR(FIND("DECOUPE",Tableau1[[#This Row],[DESIGNATION]])),"","NEED REF")</f>
        <v/>
      </c>
    </row>
    <row r="62" spans="2:14">
      <c r="B62">
        <v>34413940</v>
      </c>
      <c r="C62" s="2">
        <v>45772</v>
      </c>
      <c r="D62" t="s">
        <v>13</v>
      </c>
      <c r="E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34413940</v>
      </c>
      <c r="J62" t="s">
        <v>21</v>
      </c>
      <c r="L62" s="142" t="str">
        <f>_xlfn.XLOOKUP(Tableau1[[#This Row],[TYPE DE PIECE]],Tableau4[MATIERE],Tableau4[SHORT TYPE],"",0,1)</f>
        <v/>
      </c>
      <c r="N62" s="142" t="str">
        <f>IF(ISERR(FIND("DECOUPE",Tableau1[[#This Row],[DESIGNATION]])),"","NEED REF")</f>
        <v/>
      </c>
    </row>
    <row r="63" spans="2:14">
      <c r="B63">
        <v>34413939</v>
      </c>
      <c r="C63" s="2">
        <v>45772</v>
      </c>
      <c r="D63" t="s">
        <v>13</v>
      </c>
      <c r="E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34413939</v>
      </c>
      <c r="J63" t="s">
        <v>21</v>
      </c>
      <c r="L63" s="142" t="str">
        <f>_xlfn.XLOOKUP(Tableau1[[#This Row],[TYPE DE PIECE]],Tableau4[MATIERE],Tableau4[SHORT TYPE],"",0,1)</f>
        <v/>
      </c>
      <c r="N63" s="142" t="str">
        <f>IF(ISERR(FIND("DECOUPE",Tableau1[[#This Row],[DESIGNATION]])),"","NEED REF")</f>
        <v/>
      </c>
    </row>
    <row r="64" spans="2:14">
      <c r="B64">
        <v>34413938</v>
      </c>
      <c r="C64" s="2">
        <v>45772</v>
      </c>
      <c r="D64" t="s">
        <v>13</v>
      </c>
      <c r="E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34413938</v>
      </c>
      <c r="J64" t="s">
        <v>21</v>
      </c>
      <c r="L64" s="142" t="str">
        <f>_xlfn.XLOOKUP(Tableau1[[#This Row],[TYPE DE PIECE]],Tableau4[MATIERE],Tableau4[SHORT TYPE],"",0,1)</f>
        <v/>
      </c>
      <c r="N64" s="142" t="str">
        <f>IF(ISERR(FIND("DECOUPE",Tableau1[[#This Row],[DESIGNATION]])),"","NEED REF")</f>
        <v/>
      </c>
    </row>
    <row r="65" spans="2:14">
      <c r="B65">
        <v>34413937</v>
      </c>
      <c r="C65" s="2">
        <v>45772</v>
      </c>
      <c r="D65" t="s">
        <v>13</v>
      </c>
      <c r="E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34413937</v>
      </c>
      <c r="J65" t="s">
        <v>21</v>
      </c>
      <c r="L65" s="142" t="str">
        <f>_xlfn.XLOOKUP(Tableau1[[#This Row],[TYPE DE PIECE]],Tableau4[MATIERE],Tableau4[SHORT TYPE],"",0,1)</f>
        <v/>
      </c>
      <c r="N65" s="142" t="str">
        <f>IF(ISERR(FIND("DECOUPE",Tableau1[[#This Row],[DESIGNATION]])),"","NEED REF")</f>
        <v/>
      </c>
    </row>
    <row r="66" spans="2:14">
      <c r="B66">
        <v>34413936</v>
      </c>
      <c r="C66" s="2">
        <v>45772</v>
      </c>
      <c r="D66" t="s">
        <v>13</v>
      </c>
      <c r="E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34413936</v>
      </c>
      <c r="J66" t="s">
        <v>21</v>
      </c>
      <c r="L66" s="142" t="str">
        <f>_xlfn.XLOOKUP(Tableau1[[#This Row],[TYPE DE PIECE]],Tableau4[MATIERE],Tableau4[SHORT TYPE],"",0,1)</f>
        <v/>
      </c>
      <c r="N66" s="142" t="str">
        <f>IF(ISERR(FIND("DECOUPE",Tableau1[[#This Row],[DESIGNATION]])),"","NEED REF")</f>
        <v/>
      </c>
    </row>
    <row r="67" spans="2:14">
      <c r="B67">
        <v>34413935</v>
      </c>
      <c r="C67" s="2">
        <v>45771</v>
      </c>
      <c r="D67" t="s">
        <v>13</v>
      </c>
      <c r="E67" t="s">
        <v>13074</v>
      </c>
      <c r="J67" t="s">
        <v>21</v>
      </c>
      <c r="L67" s="142" t="str">
        <f>_xlfn.XLOOKUP(Tableau1[[#This Row],[TYPE DE PIECE]],Tableau4[MATIERE],Tableau4[SHORT TYPE],"",0,1)</f>
        <v/>
      </c>
      <c r="N67" s="142" t="str">
        <f>IF(ISERR(FIND("DECOUPE",Tableau1[[#This Row],[DESIGNATION]])),"","NEED REF")</f>
        <v/>
      </c>
    </row>
    <row r="68" spans="2:14">
      <c r="B68">
        <v>34413934</v>
      </c>
      <c r="C68" s="2">
        <v>45771</v>
      </c>
      <c r="D68" t="s">
        <v>13</v>
      </c>
      <c r="E68" t="s">
        <v>13073</v>
      </c>
      <c r="J68" t="s">
        <v>21</v>
      </c>
      <c r="L68" s="142" t="str">
        <f>_xlfn.XLOOKUP(Tableau1[[#This Row],[TYPE DE PIECE]],Tableau4[MATIERE],Tableau4[SHORT TYPE],"",0,1)</f>
        <v/>
      </c>
      <c r="N68" s="142" t="str">
        <f>IF(ISERR(FIND("DECOUPE",Tableau1[[#This Row],[DESIGNATION]])),"","NEED REF")</f>
        <v/>
      </c>
    </row>
    <row r="69" spans="2:14">
      <c r="B69">
        <v>34413933</v>
      </c>
      <c r="C69" s="2">
        <v>45771</v>
      </c>
      <c r="D69" t="s">
        <v>13</v>
      </c>
      <c r="E69" t="s">
        <v>13072</v>
      </c>
      <c r="J69" t="s">
        <v>21</v>
      </c>
      <c r="L69" s="142" t="str">
        <f>_xlfn.XLOOKUP(Tableau1[[#This Row],[TYPE DE PIECE]],Tableau4[MATIERE],Tableau4[SHORT TYPE],"",0,1)</f>
        <v/>
      </c>
      <c r="N69" s="142" t="str">
        <f>IF(ISERR(FIND("DECOUPE",Tableau1[[#This Row],[DESIGNATION]])),"","NEED REF")</f>
        <v/>
      </c>
    </row>
    <row r="70" spans="2:14">
      <c r="B70">
        <v>34413932</v>
      </c>
      <c r="C70" s="2">
        <v>45771</v>
      </c>
      <c r="D70" t="s">
        <v>13</v>
      </c>
      <c r="E7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34413932</v>
      </c>
      <c r="J70" t="s">
        <v>21</v>
      </c>
      <c r="L70" s="142" t="str">
        <f>_xlfn.XLOOKUP(Tableau1[[#This Row],[TYPE DE PIECE]],Tableau4[MATIERE],Tableau4[SHORT TYPE],"",0,1)</f>
        <v/>
      </c>
      <c r="N70" s="142" t="str">
        <f>IF(ISERR(FIND("DECOUPE",Tableau1[[#This Row],[DESIGNATION]])),"","NEED REF")</f>
        <v/>
      </c>
    </row>
    <row r="71" spans="2:14">
      <c r="B71">
        <v>34413931</v>
      </c>
      <c r="C71" s="2">
        <v>45771</v>
      </c>
      <c r="D71" t="s">
        <v>13</v>
      </c>
      <c r="E7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34413931</v>
      </c>
      <c r="J71" t="s">
        <v>21</v>
      </c>
      <c r="L71" s="142" t="str">
        <f>_xlfn.XLOOKUP(Tableau1[[#This Row],[TYPE DE PIECE]],Tableau4[MATIERE],Tableau4[SHORT TYPE],"",0,1)</f>
        <v/>
      </c>
      <c r="N71" s="142" t="str">
        <f>IF(ISERR(FIND("DECOUPE",Tableau1[[#This Row],[DESIGNATION]])),"","NEED REF")</f>
        <v/>
      </c>
    </row>
    <row r="72" spans="2:14">
      <c r="B72">
        <v>34413930</v>
      </c>
      <c r="C72" s="2">
        <v>45771</v>
      </c>
      <c r="D72" t="s">
        <v>13</v>
      </c>
      <c r="E72" t="s">
        <v>13070</v>
      </c>
      <c r="J72" t="s">
        <v>27</v>
      </c>
      <c r="K72" t="s">
        <v>123</v>
      </c>
      <c r="L72" s="142" t="str">
        <f>_xlfn.XLOOKUP(Tableau1[[#This Row],[TYPE DE PIECE]],Tableau4[MATIERE],Tableau4[SHORT TYPE],"",0,1)</f>
        <v>ETO</v>
      </c>
      <c r="N72" s="142" t="s">
        <v>13071</v>
      </c>
    </row>
    <row r="73" spans="2:14">
      <c r="B73">
        <v>34413929</v>
      </c>
      <c r="C73" s="2">
        <v>45770</v>
      </c>
      <c r="D73" t="s">
        <v>13</v>
      </c>
      <c r="E73" t="s">
        <v>13037</v>
      </c>
      <c r="F73" t="s">
        <v>13068</v>
      </c>
      <c r="G73" t="s">
        <v>96</v>
      </c>
      <c r="J73" t="s">
        <v>27</v>
      </c>
      <c r="K73" t="s">
        <v>1245</v>
      </c>
      <c r="L73" s="142" t="str">
        <f>_xlfn.XLOOKUP(Tableau1[[#This Row],[TYPE DE PIECE]],Tableau4[MATIERE],Tableau4[SHORT TYPE],"",0,1)</f>
        <v/>
      </c>
      <c r="N73" s="142" t="s">
        <v>13038</v>
      </c>
    </row>
    <row r="74" spans="2:14">
      <c r="B74">
        <v>34413928</v>
      </c>
      <c r="C74" s="2">
        <v>45770</v>
      </c>
      <c r="D74" t="s">
        <v>13</v>
      </c>
      <c r="E74" t="s">
        <v>13069</v>
      </c>
      <c r="F74" t="s">
        <v>13068</v>
      </c>
      <c r="G74" t="s">
        <v>96</v>
      </c>
      <c r="J74" t="s">
        <v>27</v>
      </c>
      <c r="K74" t="s">
        <v>33</v>
      </c>
      <c r="L74" s="142" t="str">
        <f>_xlfn.XLOOKUP(Tableau1[[#This Row],[TYPE DE PIECE]],Tableau4[MATIERE],Tableau4[SHORT TYPE],"",0,1)</f>
        <v>PLA</v>
      </c>
      <c r="N74" s="142" t="str">
        <f>IF(ISERR(FIND("DECOUPE",Tableau1[[#This Row],[DESIGNATION]])),"","NEED REF")</f>
        <v/>
      </c>
    </row>
    <row r="75" spans="2:14">
      <c r="B75">
        <v>34413927</v>
      </c>
      <c r="C75" s="2">
        <v>45770</v>
      </c>
      <c r="D75" t="s">
        <v>13</v>
      </c>
      <c r="E75" t="s">
        <v>13067</v>
      </c>
      <c r="F75" t="s">
        <v>13068</v>
      </c>
      <c r="G75" t="s">
        <v>96</v>
      </c>
      <c r="J75" t="s">
        <v>27</v>
      </c>
      <c r="K75" t="s">
        <v>33</v>
      </c>
      <c r="L75" s="142" t="str">
        <f>_xlfn.XLOOKUP(Tableau1[[#This Row],[TYPE DE PIECE]],Tableau4[MATIERE],Tableau4[SHORT TYPE],"",0,1)</f>
        <v>PLA</v>
      </c>
      <c r="N75" s="142" t="str">
        <f>IF(ISERR(FIND("DECOUPE",Tableau1[[#This Row],[DESIGNATION]])),"","NEED REF")</f>
        <v/>
      </c>
    </row>
    <row r="76" spans="2:14">
      <c r="B76">
        <v>34413926</v>
      </c>
      <c r="C76" s="2">
        <v>45769</v>
      </c>
      <c r="D76" t="s">
        <v>13</v>
      </c>
      <c r="E76" t="s">
        <v>13065</v>
      </c>
      <c r="F76" t="s">
        <v>13066</v>
      </c>
      <c r="G76" t="s">
        <v>14</v>
      </c>
      <c r="J76" t="s">
        <v>13039</v>
      </c>
      <c r="L76" s="142" t="str">
        <f>_xlfn.XLOOKUP(Tableau1[[#This Row],[TYPE DE PIECE]],Tableau4[MATIERE],Tableau4[SHORT TYPE],"",0,1)</f>
        <v/>
      </c>
      <c r="N76" s="142" t="str">
        <f>IF(ISERR(FIND("DECOUPE",Tableau1[[#This Row],[DESIGNATION]])),"","NEED REF")</f>
        <v/>
      </c>
    </row>
    <row r="77" spans="2:14">
      <c r="B77">
        <v>34413925</v>
      </c>
      <c r="C77" s="2">
        <v>45769</v>
      </c>
      <c r="D77" t="s">
        <v>13</v>
      </c>
      <c r="E77" t="s">
        <v>13064</v>
      </c>
      <c r="F77" t="s">
        <v>4997</v>
      </c>
      <c r="G77" t="s">
        <v>13056</v>
      </c>
      <c r="H77" t="s">
        <v>30</v>
      </c>
      <c r="I77" t="s">
        <v>13062</v>
      </c>
      <c r="J77" t="s">
        <v>13039</v>
      </c>
      <c r="L77" s="142" t="str">
        <f>_xlfn.XLOOKUP(Tableau1[[#This Row],[TYPE DE PIECE]],Tableau4[MATIERE],Tableau4[SHORT TYPE],"",0,1)</f>
        <v/>
      </c>
      <c r="N77" s="142" t="str">
        <f>IF(ISERR(FIND("DECOUPE",Tableau1[[#This Row],[DESIGNATION]])),"","NEED REF")</f>
        <v/>
      </c>
    </row>
    <row r="78" spans="2:14">
      <c r="B78">
        <v>34413924</v>
      </c>
      <c r="C78" s="2">
        <v>45769</v>
      </c>
      <c r="D78" t="s">
        <v>13</v>
      </c>
      <c r="E78" t="s">
        <v>13063</v>
      </c>
      <c r="F78" t="s">
        <v>4997</v>
      </c>
      <c r="G78" t="s">
        <v>13056</v>
      </c>
      <c r="H78" t="s">
        <v>30</v>
      </c>
      <c r="I78" t="s">
        <v>13062</v>
      </c>
      <c r="J78" t="s">
        <v>13039</v>
      </c>
      <c r="L78" s="142" t="str">
        <f>_xlfn.XLOOKUP(Tableau1[[#This Row],[TYPE DE PIECE]],Tableau4[MATIERE],Tableau4[SHORT TYPE],"",0,1)</f>
        <v/>
      </c>
      <c r="N78" s="142" t="str">
        <f>IF(ISERR(FIND("DECOUPE",Tableau1[[#This Row],[DESIGNATION]])),"","NEED REF")</f>
        <v/>
      </c>
    </row>
    <row r="79" spans="2:14">
      <c r="B79">
        <v>34413923</v>
      </c>
      <c r="C79" s="2">
        <v>45769</v>
      </c>
      <c r="D79" t="s">
        <v>13</v>
      </c>
      <c r="E79" t="s">
        <v>13061</v>
      </c>
      <c r="F79" t="s">
        <v>4997</v>
      </c>
      <c r="G79" t="s">
        <v>13056</v>
      </c>
      <c r="H79" t="s">
        <v>30</v>
      </c>
      <c r="I79" t="s">
        <v>13062</v>
      </c>
      <c r="J79" t="s">
        <v>13039</v>
      </c>
      <c r="L79" s="142" t="str">
        <f>_xlfn.XLOOKUP(Tableau1[[#This Row],[TYPE DE PIECE]],Tableau4[MATIERE],Tableau4[SHORT TYPE],"",0,1)</f>
        <v/>
      </c>
      <c r="N79" s="142" t="str">
        <f>IF(ISERR(FIND("DECOUPE",Tableau1[[#This Row],[DESIGNATION]])),"","NEED REF")</f>
        <v/>
      </c>
    </row>
    <row r="80" spans="2:14">
      <c r="B80">
        <v>34413922</v>
      </c>
      <c r="C80" s="2">
        <v>45765</v>
      </c>
      <c r="D80" t="s">
        <v>13</v>
      </c>
      <c r="E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34413922</v>
      </c>
      <c r="J80" t="s">
        <v>21</v>
      </c>
      <c r="L80" s="142" t="str">
        <f>_xlfn.XLOOKUP(Tableau1[[#This Row],[TYPE DE PIECE]],Tableau4[MATIERE],Tableau4[SHORT TYPE],"",0,1)</f>
        <v/>
      </c>
      <c r="N80" s="142" t="str">
        <f>IF(ISERR(FIND("DECOUPE",Tableau1[[#This Row],[DESIGNATION]])),"","NEED REF")</f>
        <v/>
      </c>
    </row>
    <row r="81" spans="2:14">
      <c r="B81">
        <v>34413921</v>
      </c>
      <c r="C81" s="2">
        <v>45765</v>
      </c>
      <c r="D81" t="s">
        <v>13</v>
      </c>
      <c r="E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34413921</v>
      </c>
      <c r="J81" t="s">
        <v>21</v>
      </c>
      <c r="L81" s="142" t="str">
        <f>_xlfn.XLOOKUP(Tableau1[[#This Row],[TYPE DE PIECE]],Tableau4[MATIERE],Tableau4[SHORT TYPE],"",0,1)</f>
        <v/>
      </c>
      <c r="N81" s="142" t="str">
        <f>IF(ISERR(FIND("DECOUPE",Tableau1[[#This Row],[DESIGNATION]])),"","NEED REF")</f>
        <v/>
      </c>
    </row>
    <row r="82" spans="2:14">
      <c r="B82">
        <v>34413920</v>
      </c>
      <c r="C82" s="2">
        <v>45765</v>
      </c>
      <c r="D82" t="s">
        <v>13</v>
      </c>
      <c r="E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34413920</v>
      </c>
      <c r="J82" t="s">
        <v>21</v>
      </c>
      <c r="L82" s="142" t="str">
        <f>_xlfn.XLOOKUP(Tableau1[[#This Row],[TYPE DE PIECE]],Tableau4[MATIERE],Tableau4[SHORT TYPE],"",0,1)</f>
        <v/>
      </c>
      <c r="N82" s="142" t="str">
        <f>IF(ISERR(FIND("DECOUPE",Tableau1[[#This Row],[DESIGNATION]])),"","NEED REF")</f>
        <v/>
      </c>
    </row>
    <row r="83" spans="2:14">
      <c r="B83">
        <v>34413919</v>
      </c>
      <c r="C83" s="2">
        <v>45765</v>
      </c>
      <c r="D83" t="s">
        <v>13</v>
      </c>
      <c r="E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34413919 GVXL UPS 1250kVA</v>
      </c>
      <c r="F83" t="s">
        <v>12991</v>
      </c>
      <c r="G83" t="s">
        <v>14</v>
      </c>
      <c r="H83" t="s">
        <v>15</v>
      </c>
      <c r="I83" t="s">
        <v>16</v>
      </c>
      <c r="J83" t="s">
        <v>17</v>
      </c>
      <c r="K83" t="s">
        <v>22</v>
      </c>
      <c r="L83" s="142" t="str">
        <f>_xlfn.XLOOKUP(Tableau1[[#This Row],[TYPE DE PIECE]],Tableau4[MATIERE],Tableau4[SHORT TYPE],"",0,1)</f>
        <v>COP</v>
      </c>
      <c r="N83" s="142" t="str">
        <f>IF(ISERR(FIND("DECOUPE",Tableau1[[#This Row],[DESIGNATION]])),"","NEED REF")</f>
        <v/>
      </c>
    </row>
    <row r="84" spans="2:14">
      <c r="B84">
        <v>34413918</v>
      </c>
      <c r="C84" s="2">
        <v>45765</v>
      </c>
      <c r="D84" t="s">
        <v>13</v>
      </c>
      <c r="E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34413918 GVXL UPS 1250kVA</v>
      </c>
      <c r="F84" t="s">
        <v>12991</v>
      </c>
      <c r="G84" t="s">
        <v>14</v>
      </c>
      <c r="H84" t="s">
        <v>15</v>
      </c>
      <c r="I84" t="s">
        <v>16</v>
      </c>
      <c r="J84" t="s">
        <v>17</v>
      </c>
      <c r="K84" t="s">
        <v>22</v>
      </c>
      <c r="L84" s="142" t="str">
        <f>_xlfn.XLOOKUP(Tableau1[[#This Row],[TYPE DE PIECE]],Tableau4[MATIERE],Tableau4[SHORT TYPE],"",0,1)</f>
        <v>COP</v>
      </c>
      <c r="N84" s="142" t="str">
        <f>IF(ISERR(FIND("DECOUPE",Tableau1[[#This Row],[DESIGNATION]])),"","NEED REF")</f>
        <v/>
      </c>
    </row>
    <row r="85" spans="2:14">
      <c r="B85">
        <v>34413917</v>
      </c>
      <c r="C85" s="2">
        <v>45765</v>
      </c>
      <c r="D85" t="s">
        <v>13</v>
      </c>
      <c r="E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34413917 GVXL UPS 1250kVA</v>
      </c>
      <c r="F85" t="s">
        <v>12991</v>
      </c>
      <c r="G85" t="s">
        <v>14</v>
      </c>
      <c r="H85" t="s">
        <v>15</v>
      </c>
      <c r="I85" t="s">
        <v>16</v>
      </c>
      <c r="J85" t="s">
        <v>17</v>
      </c>
      <c r="K85" t="s">
        <v>22</v>
      </c>
      <c r="L85" s="142" t="str">
        <f>_xlfn.XLOOKUP(Tableau1[[#This Row],[TYPE DE PIECE]],Tableau4[MATIERE],Tableau4[SHORT TYPE],"",0,1)</f>
        <v>COP</v>
      </c>
      <c r="N85" s="142" t="str">
        <f>IF(ISERR(FIND("DECOUPE",Tableau1[[#This Row],[DESIGNATION]])),"","NEED REF")</f>
        <v/>
      </c>
    </row>
    <row r="86" spans="2:14">
      <c r="B86">
        <v>34413916</v>
      </c>
      <c r="C86" s="2">
        <v>45765</v>
      </c>
      <c r="D86" t="s">
        <v>13</v>
      </c>
      <c r="E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34413916 GVXL UPS 1250kVA</v>
      </c>
      <c r="F86" t="s">
        <v>12991</v>
      </c>
      <c r="G86" t="s">
        <v>14</v>
      </c>
      <c r="H86" t="s">
        <v>15</v>
      </c>
      <c r="I86" t="s">
        <v>16</v>
      </c>
      <c r="J86" t="s">
        <v>17</v>
      </c>
      <c r="K86" t="s">
        <v>22</v>
      </c>
      <c r="L86" s="142" t="str">
        <f>_xlfn.XLOOKUP(Tableau1[[#This Row],[TYPE DE PIECE]],Tableau4[MATIERE],Tableau4[SHORT TYPE],"",0,1)</f>
        <v>COP</v>
      </c>
      <c r="N86" s="142" t="str">
        <f>IF(ISERR(FIND("DECOUPE",Tableau1[[#This Row],[DESIGNATION]])),"","NEED REF")</f>
        <v/>
      </c>
    </row>
    <row r="87" spans="2:14">
      <c r="B87">
        <v>34413915</v>
      </c>
      <c r="C87" s="2">
        <v>45765</v>
      </c>
      <c r="D87" t="s">
        <v>13</v>
      </c>
      <c r="E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34413915</v>
      </c>
      <c r="J87" t="s">
        <v>21</v>
      </c>
      <c r="L87" s="142" t="str">
        <f>_xlfn.XLOOKUP(Tableau1[[#This Row],[TYPE DE PIECE]],Tableau4[MATIERE],Tableau4[SHORT TYPE],"",0,1)</f>
        <v/>
      </c>
      <c r="N87" s="142" t="str">
        <f>IF(ISERR(FIND("DECOUPE",Tableau1[[#This Row],[DESIGNATION]])),"","NEED REF")</f>
        <v/>
      </c>
    </row>
    <row r="88" spans="2:14">
      <c r="B88">
        <v>34413914</v>
      </c>
      <c r="C88" s="2">
        <v>45765</v>
      </c>
      <c r="D88" t="s">
        <v>13</v>
      </c>
      <c r="E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34413914</v>
      </c>
      <c r="J88" t="s">
        <v>21</v>
      </c>
      <c r="L88" s="142" t="str">
        <f>_xlfn.XLOOKUP(Tableau1[[#This Row],[TYPE DE PIECE]],Tableau4[MATIERE],Tableau4[SHORT TYPE],"",0,1)</f>
        <v/>
      </c>
      <c r="N88" s="142" t="str">
        <f>IF(ISERR(FIND("DECOUPE",Tableau1[[#This Row],[DESIGNATION]])),"","NEED REF")</f>
        <v/>
      </c>
    </row>
    <row r="89" spans="2:14">
      <c r="B89">
        <v>34413913</v>
      </c>
      <c r="C89" s="2">
        <v>45765</v>
      </c>
      <c r="D89" t="s">
        <v>13</v>
      </c>
      <c r="E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34413913 GVXL UPS 1250kVA</v>
      </c>
      <c r="F89" t="s">
        <v>12991</v>
      </c>
      <c r="G89" t="s">
        <v>14</v>
      </c>
      <c r="H89" t="s">
        <v>15</v>
      </c>
      <c r="I89" t="s">
        <v>16</v>
      </c>
      <c r="J89" t="s">
        <v>17</v>
      </c>
      <c r="K89" t="s">
        <v>22</v>
      </c>
      <c r="L89" s="142" t="str">
        <f>_xlfn.XLOOKUP(Tableau1[[#This Row],[TYPE DE PIECE]],Tableau4[MATIERE],Tableau4[SHORT TYPE],"",0,1)</f>
        <v>COP</v>
      </c>
      <c r="N89" s="142" t="str">
        <f>IF(ISERR(FIND("DECOUPE",Tableau1[[#This Row],[DESIGNATION]])),"","NEED REF")</f>
        <v/>
      </c>
    </row>
    <row r="90" spans="2:14">
      <c r="B90">
        <v>34413912</v>
      </c>
      <c r="C90" s="2">
        <v>45765</v>
      </c>
      <c r="D90" t="s">
        <v>13</v>
      </c>
      <c r="E9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34413912 GVXL UPS 1250kVA</v>
      </c>
      <c r="F90" t="s">
        <v>12991</v>
      </c>
      <c r="G90" t="s">
        <v>14</v>
      </c>
      <c r="H90" t="s">
        <v>15</v>
      </c>
      <c r="I90" t="s">
        <v>16</v>
      </c>
      <c r="J90" t="s">
        <v>17</v>
      </c>
      <c r="K90" t="s">
        <v>22</v>
      </c>
      <c r="L90" s="142" t="str">
        <f>_xlfn.XLOOKUP(Tableau1[[#This Row],[TYPE DE PIECE]],Tableau4[MATIERE],Tableau4[SHORT TYPE],"",0,1)</f>
        <v>COP</v>
      </c>
      <c r="N90" s="142" t="str">
        <f>IF(ISERR(FIND("DECOUPE",Tableau1[[#This Row],[DESIGNATION]])),"","NEED REF")</f>
        <v/>
      </c>
    </row>
    <row r="91" spans="2:14">
      <c r="B91">
        <v>34413911</v>
      </c>
      <c r="C91" s="2">
        <v>45764</v>
      </c>
      <c r="D91" t="s">
        <v>13</v>
      </c>
      <c r="E91" t="s">
        <v>13057</v>
      </c>
      <c r="F91" t="s">
        <v>13058</v>
      </c>
      <c r="G91" t="s">
        <v>14</v>
      </c>
      <c r="H91" t="s">
        <v>15</v>
      </c>
      <c r="I91" t="s">
        <v>13059</v>
      </c>
      <c r="J91" t="s">
        <v>21</v>
      </c>
      <c r="L91" s="142" t="str">
        <f>_xlfn.XLOOKUP(Tableau1[[#This Row],[TYPE DE PIECE]],Tableau4[MATIERE],Tableau4[SHORT TYPE],"",0,1)</f>
        <v/>
      </c>
      <c r="N91" s="142" t="str">
        <f>IF(ISERR(FIND("DECOUPE",Tableau1[[#This Row],[DESIGNATION]])),"","NEED REF")</f>
        <v/>
      </c>
    </row>
    <row r="92" spans="2:14">
      <c r="B92">
        <v>34413910</v>
      </c>
      <c r="C92" s="2">
        <v>45764</v>
      </c>
      <c r="D92" t="s">
        <v>13</v>
      </c>
      <c r="E92" t="s">
        <v>13060</v>
      </c>
      <c r="F92" t="s">
        <v>4997</v>
      </c>
      <c r="G92" t="s">
        <v>13056</v>
      </c>
      <c r="H92" t="s">
        <v>30</v>
      </c>
      <c r="I92" t="s">
        <v>13062</v>
      </c>
      <c r="J92" t="s">
        <v>13039</v>
      </c>
      <c r="L92" s="142" t="str">
        <f>_xlfn.XLOOKUP(Tableau1[[#This Row],[TYPE DE PIECE]],Tableau4[MATIERE],Tableau4[SHORT TYPE],"",0,1)</f>
        <v/>
      </c>
      <c r="N92" s="142" t="str">
        <f>IF(ISERR(FIND("DECOUPE",Tableau1[[#This Row],[DESIGNATION]])),"","NEED REF")</f>
        <v/>
      </c>
    </row>
    <row r="93" spans="2:14">
      <c r="B93">
        <v>34413909</v>
      </c>
      <c r="C93" s="2">
        <v>45764</v>
      </c>
      <c r="D93" t="s">
        <v>13</v>
      </c>
      <c r="E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34413909 GVXL UPS 1250kVA</v>
      </c>
      <c r="F93" t="s">
        <v>12991</v>
      </c>
      <c r="G93" t="s">
        <v>14</v>
      </c>
      <c r="H93" t="s">
        <v>15</v>
      </c>
      <c r="I93" t="s">
        <v>16</v>
      </c>
      <c r="J93" t="s">
        <v>17</v>
      </c>
      <c r="K93" t="s">
        <v>25</v>
      </c>
      <c r="L93" s="142" t="str">
        <f>_xlfn.XLOOKUP(Tableau1[[#This Row],[TYPE DE PIECE]],Tableau4[MATIERE],Tableau4[SHORT TYPE],"",0,1)</f>
        <v>SMT</v>
      </c>
      <c r="N93" s="142" t="str">
        <f>IF(ISERR(FIND("DECOUPE",Tableau1[[#This Row],[DESIGNATION]])),"","NEED REF")</f>
        <v/>
      </c>
    </row>
    <row r="94" spans="2:14">
      <c r="B94">
        <v>34413908</v>
      </c>
      <c r="C94" s="2">
        <v>45763</v>
      </c>
      <c r="D94" t="s">
        <v>13</v>
      </c>
      <c r="E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34413908 GVXL UPS 1250kVA</v>
      </c>
      <c r="F94" t="s">
        <v>12991</v>
      </c>
      <c r="G94" t="s">
        <v>14</v>
      </c>
      <c r="H94" t="s">
        <v>15</v>
      </c>
      <c r="I94" t="s">
        <v>16</v>
      </c>
      <c r="J94" t="s">
        <v>17</v>
      </c>
      <c r="K94" t="s">
        <v>25</v>
      </c>
      <c r="L94" s="142" t="str">
        <f>_xlfn.XLOOKUP(Tableau1[[#This Row],[TYPE DE PIECE]],Tableau4[MATIERE],Tableau4[SHORT TYPE],"",0,1)</f>
        <v>SMT</v>
      </c>
      <c r="N94" s="142" t="str">
        <f>IF(ISERR(FIND("DECOUPE",Tableau1[[#This Row],[DESIGNATION]])),"","NEED REF")</f>
        <v/>
      </c>
    </row>
    <row r="95" spans="2:14">
      <c r="B95">
        <v>34413907</v>
      </c>
      <c r="C95" s="2">
        <v>45763</v>
      </c>
      <c r="D95" t="s">
        <v>13</v>
      </c>
      <c r="E95" t="s">
        <v>13054</v>
      </c>
      <c r="F95" t="s">
        <v>13053</v>
      </c>
      <c r="G95" t="s">
        <v>112</v>
      </c>
      <c r="H95" t="s">
        <v>15</v>
      </c>
      <c r="J95" t="s">
        <v>21</v>
      </c>
      <c r="K95" t="s">
        <v>22</v>
      </c>
      <c r="L95" s="142" t="str">
        <f>_xlfn.XLOOKUP(Tableau1[[#This Row],[TYPE DE PIECE]],Tableau4[MATIERE],Tableau4[SHORT TYPE],"",0,1)</f>
        <v>COP</v>
      </c>
      <c r="N95" s="142" t="str">
        <f>IF(ISERR(FIND("DECOUPE",Tableau1[[#This Row],[DESIGNATION]])),"","NEED REF")</f>
        <v/>
      </c>
    </row>
    <row r="96" spans="2:14">
      <c r="B96">
        <v>34413906</v>
      </c>
      <c r="C96" s="2">
        <v>45761</v>
      </c>
      <c r="D96" t="s">
        <v>13</v>
      </c>
      <c r="E96" t="s">
        <v>13052</v>
      </c>
      <c r="G96" t="s">
        <v>14</v>
      </c>
      <c r="J96" t="s">
        <v>21</v>
      </c>
      <c r="L96" s="142" t="str">
        <f>_xlfn.XLOOKUP(Tableau1[[#This Row],[TYPE DE PIECE]],Tableau4[MATIERE],Tableau4[SHORT TYPE],"",0,1)</f>
        <v/>
      </c>
      <c r="N96" s="142" t="str">
        <f>IF(ISERR(FIND("DECOUPE",Tableau1[[#This Row],[DESIGNATION]])),"","NEED REF")</f>
        <v/>
      </c>
    </row>
    <row r="97" spans="2:14">
      <c r="B97">
        <v>34413905</v>
      </c>
      <c r="C97" s="2">
        <v>45761</v>
      </c>
      <c r="D97" t="s">
        <v>13</v>
      </c>
      <c r="E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34413905 GVXL UPS 1250kVA</v>
      </c>
      <c r="F97" t="s">
        <v>12991</v>
      </c>
      <c r="G97" t="s">
        <v>14</v>
      </c>
      <c r="H97" t="s">
        <v>15</v>
      </c>
      <c r="I97" t="s">
        <v>16</v>
      </c>
      <c r="J97" t="s">
        <v>17</v>
      </c>
      <c r="K97" t="s">
        <v>25</v>
      </c>
      <c r="L97" s="142" t="str">
        <f>_xlfn.XLOOKUP(Tableau1[[#This Row],[TYPE DE PIECE]],Tableau4[MATIERE],Tableau4[SHORT TYPE],"",0,1)</f>
        <v>SMT</v>
      </c>
      <c r="N97" s="142" t="str">
        <f>IF(ISERR(FIND("DECOUPE",Tableau1[[#This Row],[DESIGNATION]])),"","NEED REF")</f>
        <v/>
      </c>
    </row>
    <row r="98" spans="2:14">
      <c r="B98">
        <v>34413904</v>
      </c>
      <c r="C98" s="2">
        <v>45761</v>
      </c>
      <c r="D98" t="s">
        <v>13</v>
      </c>
      <c r="E98" t="s">
        <v>13051</v>
      </c>
      <c r="J98" t="s">
        <v>21</v>
      </c>
      <c r="L98" s="142" t="str">
        <f>_xlfn.XLOOKUP(Tableau1[[#This Row],[TYPE DE PIECE]],Tableau4[MATIERE],Tableau4[SHORT TYPE],"",0,1)</f>
        <v/>
      </c>
      <c r="N98" s="142" t="str">
        <f>IF(ISERR(FIND("DECOUPE",Tableau1[[#This Row],[DESIGNATION]])),"","NEED REF")</f>
        <v/>
      </c>
    </row>
    <row r="99" spans="2:14">
      <c r="B99">
        <v>34413903</v>
      </c>
      <c r="C99" s="2">
        <v>45758</v>
      </c>
      <c r="D99" t="s">
        <v>13</v>
      </c>
      <c r="E99" t="s">
        <v>13050</v>
      </c>
      <c r="J99" t="s">
        <v>21</v>
      </c>
      <c r="L99" s="142" t="str">
        <f>_xlfn.XLOOKUP(Tableau1[[#This Row],[TYPE DE PIECE]],Tableau4[MATIERE],Tableau4[SHORT TYPE],"",0,1)</f>
        <v/>
      </c>
      <c r="N99" s="142" t="str">
        <f>IF(ISERR(FIND("DECOUPE",Tableau1[[#This Row],[DESIGNATION]])),"","NEED REF")</f>
        <v/>
      </c>
    </row>
    <row r="100" spans="2:14">
      <c r="B100">
        <v>34413902</v>
      </c>
      <c r="C100" s="2">
        <v>45758</v>
      </c>
      <c r="D100" t="s">
        <v>13</v>
      </c>
      <c r="E100" t="s">
        <v>13045</v>
      </c>
      <c r="J100" t="s">
        <v>21</v>
      </c>
      <c r="L100" s="142" t="str">
        <f>_xlfn.XLOOKUP(Tableau1[[#This Row],[TYPE DE PIECE]],Tableau4[MATIERE],Tableau4[SHORT TYPE],"",0,1)</f>
        <v/>
      </c>
      <c r="N100" s="142" t="str">
        <f>IF(ISERR(FIND("DECOUPE",Tableau1[[#This Row],[DESIGNATION]])),"","NEED REF")</f>
        <v/>
      </c>
    </row>
    <row r="101" spans="2:14">
      <c r="B101">
        <v>34413901</v>
      </c>
      <c r="C101" s="2">
        <v>45758</v>
      </c>
      <c r="D101" t="s">
        <v>13</v>
      </c>
      <c r="E101" t="s">
        <v>13046</v>
      </c>
      <c r="J101" t="s">
        <v>21</v>
      </c>
      <c r="L101" s="142" t="str">
        <f>_xlfn.XLOOKUP(Tableau1[[#This Row],[TYPE DE PIECE]],Tableau4[MATIERE],Tableau4[SHORT TYPE],"",0,1)</f>
        <v/>
      </c>
      <c r="N101" s="142" t="str">
        <f>IF(ISERR(FIND("DECOUPE",Tableau1[[#This Row],[DESIGNATION]])),"","NEED REF")</f>
        <v/>
      </c>
    </row>
    <row r="102" spans="2:14">
      <c r="B102">
        <v>34413900</v>
      </c>
      <c r="C102" s="2">
        <v>45758</v>
      </c>
      <c r="D102" t="s">
        <v>13</v>
      </c>
      <c r="E102" t="s">
        <v>13047</v>
      </c>
      <c r="J102" t="s">
        <v>21</v>
      </c>
      <c r="L102" s="142" t="str">
        <f>_xlfn.XLOOKUP(Tableau1[[#This Row],[TYPE DE PIECE]],Tableau4[MATIERE],Tableau4[SHORT TYPE],"",0,1)</f>
        <v/>
      </c>
      <c r="N102" s="142" t="str">
        <f>IF(ISERR(FIND("DECOUPE",Tableau1[[#This Row],[DESIGNATION]])),"","NEED REF")</f>
        <v/>
      </c>
    </row>
    <row r="103" spans="2:14">
      <c r="B103">
        <v>34413899</v>
      </c>
      <c r="C103" s="2">
        <v>45758</v>
      </c>
      <c r="D103" t="s">
        <v>13</v>
      </c>
      <c r="E103" t="s">
        <v>13048</v>
      </c>
      <c r="J103" t="s">
        <v>21</v>
      </c>
      <c r="L103" s="142" t="str">
        <f>_xlfn.XLOOKUP(Tableau1[[#This Row],[TYPE DE PIECE]],Tableau4[MATIERE],Tableau4[SHORT TYPE],"",0,1)</f>
        <v/>
      </c>
      <c r="N103" s="142" t="str">
        <f>IF(ISERR(FIND("DECOUPE",Tableau1[[#This Row],[DESIGNATION]])),"","NEED REF")</f>
        <v/>
      </c>
    </row>
    <row r="104" spans="2:14">
      <c r="B104">
        <v>34413898</v>
      </c>
      <c r="C104" s="2">
        <v>45758</v>
      </c>
      <c r="D104" t="s">
        <v>13</v>
      </c>
      <c r="E104" t="s">
        <v>13049</v>
      </c>
      <c r="J104" t="s">
        <v>21</v>
      </c>
      <c r="L104" s="142" t="str">
        <f>_xlfn.XLOOKUP(Tableau1[[#This Row],[TYPE DE PIECE]],Tableau4[MATIERE],Tableau4[SHORT TYPE],"",0,1)</f>
        <v/>
      </c>
      <c r="N104" s="142" t="str">
        <f>IF(ISERR(FIND("DECOUPE",Tableau1[[#This Row],[DESIGNATION]])),"","NEED REF")</f>
        <v/>
      </c>
    </row>
    <row r="105" spans="2:14">
      <c r="B105">
        <v>34413897</v>
      </c>
      <c r="C105" s="2">
        <v>45758</v>
      </c>
      <c r="D105" t="s">
        <v>13</v>
      </c>
      <c r="E105" t="s">
        <v>13042</v>
      </c>
      <c r="F105" t="s">
        <v>13040</v>
      </c>
      <c r="G105" t="s">
        <v>112</v>
      </c>
      <c r="H105" t="s">
        <v>30</v>
      </c>
      <c r="I105" t="s">
        <v>16</v>
      </c>
      <c r="J105" t="s">
        <v>13039</v>
      </c>
      <c r="K105" t="s">
        <v>39</v>
      </c>
      <c r="L105" s="142" t="str">
        <f>_xlfn.XLOOKUP(Tableau1[[#This Row],[TYPE DE PIECE]],Tableau4[MATIERE],Tableau4[SHORT TYPE],"",0,1)</f>
        <v/>
      </c>
      <c r="M105" t="s">
        <v>298</v>
      </c>
      <c r="N105" s="142" t="str">
        <f>IF(ISERR(FIND("DECOUPE",Tableau1[[#This Row],[DESIGNATION]])),"","NEED REF")</f>
        <v/>
      </c>
    </row>
    <row r="106" spans="2:14">
      <c r="B106">
        <v>34413896</v>
      </c>
      <c r="C106" s="2">
        <v>45758</v>
      </c>
      <c r="D106" t="s">
        <v>13</v>
      </c>
      <c r="E106" t="s">
        <v>13041</v>
      </c>
      <c r="F106" t="s">
        <v>13040</v>
      </c>
      <c r="G106" t="s">
        <v>112</v>
      </c>
      <c r="H106" t="s">
        <v>30</v>
      </c>
      <c r="I106" t="s">
        <v>16</v>
      </c>
      <c r="J106" t="s">
        <v>13039</v>
      </c>
      <c r="K106" t="s">
        <v>39</v>
      </c>
      <c r="L106" s="142"/>
      <c r="M106" t="s">
        <v>298</v>
      </c>
      <c r="N106" s="142" t="str">
        <f>IF(ISERR(FIND("DECOUPE",Tableau1[[#This Row],[DESIGNATION]])),"","NEED REF")</f>
        <v/>
      </c>
    </row>
    <row r="107" spans="2:14">
      <c r="B107">
        <v>34413895</v>
      </c>
      <c r="C107" s="2">
        <v>45758</v>
      </c>
      <c r="D107" t="s">
        <v>13</v>
      </c>
      <c r="E107" t="s">
        <v>300</v>
      </c>
      <c r="F107" t="s">
        <v>13040</v>
      </c>
      <c r="G107" t="s">
        <v>112</v>
      </c>
      <c r="H107" t="s">
        <v>30</v>
      </c>
      <c r="I107" t="s">
        <v>16</v>
      </c>
      <c r="J107" t="s">
        <v>13039</v>
      </c>
      <c r="K107" t="s">
        <v>39</v>
      </c>
      <c r="L107" s="142" t="str">
        <f>_xlfn.XLOOKUP(Tableau1[[#This Row],[TYPE DE PIECE]],Tableau4[MATIERE],Tableau4[SHORT TYPE],"",0,1)</f>
        <v/>
      </c>
      <c r="M107" t="s">
        <v>298</v>
      </c>
      <c r="N107" s="142" t="str">
        <f>IF(ISERR(FIND("DECOUPE",Tableau1[[#This Row],[DESIGNATION]])),"","NEED REF")</f>
        <v/>
      </c>
    </row>
    <row r="108" spans="2:14">
      <c r="B108">
        <v>34413894</v>
      </c>
      <c r="C108" s="2">
        <v>45758</v>
      </c>
      <c r="D108" t="s">
        <v>13</v>
      </c>
      <c r="E108" t="s">
        <v>13044</v>
      </c>
      <c r="G108" t="s">
        <v>46</v>
      </c>
      <c r="H108" t="s">
        <v>46</v>
      </c>
      <c r="J108" t="s">
        <v>153</v>
      </c>
      <c r="K108" t="s">
        <v>13043</v>
      </c>
      <c r="L108" s="142" t="str">
        <f>_xlfn.XLOOKUP(Tableau1[[#This Row],[TYPE DE PIECE]],Tableau4[MATIERE],Tableau4[SHORT TYPE],"",0,1)</f>
        <v/>
      </c>
      <c r="N108" s="142" t="str">
        <f>IF(ISERR(FIND("DECOUPE",Tableau1[[#This Row],[DESIGNATION]])),"","NEED REF")</f>
        <v/>
      </c>
    </row>
    <row r="109" spans="2:14">
      <c r="B109">
        <v>34413893</v>
      </c>
      <c r="C109" s="2">
        <v>45756</v>
      </c>
      <c r="D109" t="s">
        <v>13</v>
      </c>
      <c r="E1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34413893 GVXL UPS 1250kVA</v>
      </c>
      <c r="F109" t="s">
        <v>12991</v>
      </c>
      <c r="G109" t="s">
        <v>14</v>
      </c>
      <c r="H109" t="s">
        <v>15</v>
      </c>
      <c r="I109" t="s">
        <v>16</v>
      </c>
      <c r="J109" t="s">
        <v>17</v>
      </c>
      <c r="K109" t="s">
        <v>25</v>
      </c>
      <c r="L109" s="142" t="str">
        <f>_xlfn.XLOOKUP(Tableau1[[#This Row],[TYPE DE PIECE]],Tableau4[MATIERE],Tableau4[SHORT TYPE],"",0,1)</f>
        <v>SMT</v>
      </c>
      <c r="N109" s="142" t="str">
        <f>IF(ISERR(FIND("DECOUPE",Tableau1[[#This Row],[DESIGNATION]])),"","NEED REF")</f>
        <v/>
      </c>
    </row>
    <row r="110" spans="2:14">
      <c r="B110">
        <v>34413892</v>
      </c>
      <c r="C110" s="2">
        <v>45755</v>
      </c>
      <c r="D110" t="s">
        <v>13</v>
      </c>
      <c r="E110" t="s">
        <v>13037</v>
      </c>
      <c r="J110" t="s">
        <v>27</v>
      </c>
      <c r="K110" t="s">
        <v>33</v>
      </c>
      <c r="L110" s="142" t="str">
        <f>_xlfn.XLOOKUP(Tableau1[[#This Row],[TYPE DE PIECE]],Tableau4[MATIERE],Tableau4[SHORT TYPE],"",0,1)</f>
        <v>PLA</v>
      </c>
      <c r="N110" s="142" t="s">
        <v>13038</v>
      </c>
    </row>
    <row r="111" spans="2:14">
      <c r="B111">
        <v>34413891</v>
      </c>
      <c r="C111" s="2">
        <v>45755</v>
      </c>
      <c r="D111" t="s">
        <v>13</v>
      </c>
      <c r="E111" t="s">
        <v>13036</v>
      </c>
      <c r="F111" t="s">
        <v>13025</v>
      </c>
      <c r="G111" t="s">
        <v>96</v>
      </c>
      <c r="J111" t="s">
        <v>27</v>
      </c>
      <c r="K111" t="s">
        <v>25</v>
      </c>
      <c r="L111" s="142" t="str">
        <f>_xlfn.XLOOKUP(Tableau1[[#This Row],[TYPE DE PIECE]],Tableau4[MATIERE],Tableau4[SHORT TYPE],"",0,1)</f>
        <v>SMT</v>
      </c>
      <c r="N111" s="142" t="str">
        <f>IF(ISERR(FIND("DECOUPE",Tableau1[[#This Row],[DESIGNATION]])),"","NEED REF")</f>
        <v/>
      </c>
    </row>
    <row r="112" spans="2:14">
      <c r="B112">
        <v>34413890</v>
      </c>
      <c r="C112" s="2">
        <v>45755</v>
      </c>
      <c r="D112" t="s">
        <v>13</v>
      </c>
      <c r="E112" t="s">
        <v>13036</v>
      </c>
      <c r="F112" t="s">
        <v>12992</v>
      </c>
      <c r="G112" t="s">
        <v>96</v>
      </c>
      <c r="J112" t="s">
        <v>27</v>
      </c>
      <c r="K112" t="s">
        <v>25</v>
      </c>
      <c r="L112" s="142" t="str">
        <f>_xlfn.XLOOKUP(Tableau1[[#This Row],[TYPE DE PIECE]],Tableau4[MATIERE],Tableau4[SHORT TYPE],"",0,1)</f>
        <v>SMT</v>
      </c>
      <c r="N112" s="142" t="str">
        <f>IF(ISERR(FIND("DECOUPE",Tableau1[[#This Row],[DESIGNATION]])),"","NEED REF")</f>
        <v/>
      </c>
    </row>
    <row r="113" spans="2:14">
      <c r="B113">
        <v>34413889</v>
      </c>
      <c r="C113" s="2">
        <v>45754</v>
      </c>
      <c r="D113" t="s">
        <v>13</v>
      </c>
      <c r="E1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34413889 GVXL UPS 1250kVA</v>
      </c>
      <c r="F113" t="s">
        <v>12991</v>
      </c>
      <c r="G113" t="s">
        <v>14</v>
      </c>
      <c r="H113" t="s">
        <v>15</v>
      </c>
      <c r="I113" t="s">
        <v>16</v>
      </c>
      <c r="J113" t="s">
        <v>17</v>
      </c>
      <c r="K113" t="s">
        <v>25</v>
      </c>
      <c r="L113" s="142" t="str">
        <f>_xlfn.XLOOKUP(Tableau1[[#This Row],[TYPE DE PIECE]],Tableau4[MATIERE],Tableau4[SHORT TYPE],"",0,1)</f>
        <v>SMT</v>
      </c>
      <c r="N113" s="142" t="str">
        <f>IF(ISERR(FIND("DECOUPE",Tableau1[[#This Row],[DESIGNATION]])),"","NEED REF")</f>
        <v/>
      </c>
    </row>
    <row r="114" spans="2:14">
      <c r="B114">
        <v>34413888</v>
      </c>
      <c r="C114" s="2">
        <v>45754</v>
      </c>
      <c r="D114" t="s">
        <v>13</v>
      </c>
      <c r="E11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34413888 GVXL UPS 1250kVA</v>
      </c>
      <c r="F114" t="s">
        <v>12991</v>
      </c>
      <c r="G114" t="s">
        <v>14</v>
      </c>
      <c r="H114" t="s">
        <v>15</v>
      </c>
      <c r="I114" t="s">
        <v>16</v>
      </c>
      <c r="J114" t="s">
        <v>17</v>
      </c>
      <c r="K114" t="s">
        <v>25</v>
      </c>
      <c r="L114" s="142" t="str">
        <f>_xlfn.XLOOKUP(Tableau1[[#This Row],[TYPE DE PIECE]],Tableau4[MATIERE],Tableau4[SHORT TYPE],"",0,1)</f>
        <v>SMT</v>
      </c>
      <c r="N114" s="142" t="str">
        <f>IF(ISERR(FIND("DECOUPE",Tableau1[[#This Row],[DESIGNATION]])),"","NEED REF")</f>
        <v/>
      </c>
    </row>
    <row r="115" spans="2:14">
      <c r="B115">
        <v>34413887</v>
      </c>
      <c r="C115" s="2">
        <v>45754</v>
      </c>
      <c r="D115" t="s">
        <v>13</v>
      </c>
      <c r="E1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34413887 GVXL UPS 1250kVA</v>
      </c>
      <c r="F115" t="s">
        <v>12991</v>
      </c>
      <c r="G115" t="s">
        <v>14</v>
      </c>
      <c r="H115" t="s">
        <v>15</v>
      </c>
      <c r="I115" t="s">
        <v>16</v>
      </c>
      <c r="J115" t="s">
        <v>17</v>
      </c>
      <c r="K115" t="s">
        <v>25</v>
      </c>
      <c r="L115" s="142" t="str">
        <f>_xlfn.XLOOKUP(Tableau1[[#This Row],[TYPE DE PIECE]],Tableau4[MATIERE],Tableau4[SHORT TYPE],"",0,1)</f>
        <v>SMT</v>
      </c>
      <c r="N115" s="142" t="str">
        <f>IF(ISERR(FIND("DECOUPE",Tableau1[[#This Row],[DESIGNATION]])),"","NEED REF")</f>
        <v/>
      </c>
    </row>
    <row r="116" spans="2:14">
      <c r="B116">
        <v>34413886</v>
      </c>
      <c r="C116" s="2">
        <v>45754</v>
      </c>
      <c r="D116" t="s">
        <v>13</v>
      </c>
      <c r="E1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34413886 GVXL UPS 1250kVA</v>
      </c>
      <c r="F116" t="s">
        <v>12991</v>
      </c>
      <c r="G116" t="s">
        <v>14</v>
      </c>
      <c r="H116" t="s">
        <v>15</v>
      </c>
      <c r="I116" t="s">
        <v>16</v>
      </c>
      <c r="J116" t="s">
        <v>17</v>
      </c>
      <c r="K116" t="s">
        <v>25</v>
      </c>
      <c r="L116" s="142" t="str">
        <f>_xlfn.XLOOKUP(Tableau1[[#This Row],[TYPE DE PIECE]],Tableau4[MATIERE],Tableau4[SHORT TYPE],"",0,1)</f>
        <v>SMT</v>
      </c>
      <c r="N116" s="142" t="str">
        <f>IF(ISERR(FIND("DECOUPE",Tableau1[[#This Row],[DESIGNATION]])),"","NEED REF")</f>
        <v/>
      </c>
    </row>
    <row r="117" spans="2:14">
      <c r="B117">
        <v>34413885</v>
      </c>
      <c r="C117" s="2">
        <v>45754</v>
      </c>
      <c r="D117" t="s">
        <v>13</v>
      </c>
      <c r="E1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34413885 GVXL UPS 1250kVA</v>
      </c>
      <c r="F117" t="s">
        <v>12991</v>
      </c>
      <c r="G117" t="s">
        <v>14</v>
      </c>
      <c r="H117" t="s">
        <v>15</v>
      </c>
      <c r="I117" t="s">
        <v>16</v>
      </c>
      <c r="J117" t="s">
        <v>17</v>
      </c>
      <c r="K117" t="s">
        <v>25</v>
      </c>
      <c r="L117" s="142" t="str">
        <f>_xlfn.XLOOKUP(Tableau1[[#This Row],[TYPE DE PIECE]],Tableau4[MATIERE],Tableau4[SHORT TYPE],"",0,1)</f>
        <v>SMT</v>
      </c>
      <c r="N117" s="142" t="str">
        <f>IF(ISERR(FIND("DECOUPE",Tableau1[[#This Row],[DESIGNATION]])),"","NEED REF")</f>
        <v/>
      </c>
    </row>
    <row r="118" spans="2:14">
      <c r="B118">
        <v>34413884</v>
      </c>
      <c r="C118" s="2">
        <v>45751</v>
      </c>
      <c r="D118" t="s">
        <v>13</v>
      </c>
      <c r="E118" t="s">
        <v>13035</v>
      </c>
      <c r="F118" t="s">
        <v>13025</v>
      </c>
      <c r="G118" t="s">
        <v>96</v>
      </c>
      <c r="J118" t="s">
        <v>27</v>
      </c>
      <c r="K118" t="s">
        <v>33</v>
      </c>
      <c r="L118" s="142" t="str">
        <f>_xlfn.XLOOKUP(Tableau1[[#This Row],[TYPE DE PIECE]],Tableau4[MATIERE],Tableau4[SHORT TYPE],"",0,1)</f>
        <v>PLA</v>
      </c>
      <c r="N118" s="142" t="str">
        <f>IF(ISERR(FIND("DECOUPE",Tableau1[[#This Row],[DESIGNATION]])),"","NEED REF")</f>
        <v/>
      </c>
    </row>
    <row r="119" spans="2:14">
      <c r="B119">
        <v>34413883</v>
      </c>
      <c r="C119" s="2">
        <v>45751</v>
      </c>
      <c r="D119" t="s">
        <v>13</v>
      </c>
      <c r="E119" t="s">
        <v>13034</v>
      </c>
      <c r="J119" t="s">
        <v>27</v>
      </c>
      <c r="K119" t="s">
        <v>25</v>
      </c>
      <c r="L119" s="142" t="str">
        <f>_xlfn.XLOOKUP(Tableau1[[#This Row],[TYPE DE PIECE]],Tableau4[MATIERE],Tableau4[SHORT TYPE],"",0,1)</f>
        <v>SMT</v>
      </c>
      <c r="N119" s="142" t="s">
        <v>500</v>
      </c>
    </row>
    <row r="120" spans="2:14">
      <c r="B120">
        <v>34413882</v>
      </c>
      <c r="C120" s="2">
        <v>45751</v>
      </c>
      <c r="D120" t="s">
        <v>13</v>
      </c>
      <c r="E120" t="s">
        <v>13111</v>
      </c>
      <c r="F120" t="s">
        <v>2003</v>
      </c>
      <c r="J120" t="s">
        <v>21</v>
      </c>
      <c r="L120" s="142" t="str">
        <f>_xlfn.XLOOKUP(Tableau1[[#This Row],[TYPE DE PIECE]],Tableau4[MATIERE],Tableau4[SHORT TYPE],"",0,1)</f>
        <v/>
      </c>
      <c r="N120" s="142" t="str">
        <f>IF(ISERR(FIND("DECOUPE",Tableau1[[#This Row],[DESIGNATION]])),"","NEED REF")</f>
        <v/>
      </c>
    </row>
    <row r="121" spans="2:14">
      <c r="B121">
        <v>34413881</v>
      </c>
      <c r="C121" s="2">
        <v>45751</v>
      </c>
      <c r="D121" t="s">
        <v>13</v>
      </c>
      <c r="E121" t="s">
        <v>13028</v>
      </c>
      <c r="J121" t="s">
        <v>21</v>
      </c>
      <c r="L121" s="142" t="str">
        <f>_xlfn.XLOOKUP(Tableau1[[#This Row],[TYPE DE PIECE]],Tableau4[MATIERE],Tableau4[SHORT TYPE],"",0,1)</f>
        <v/>
      </c>
      <c r="N121" s="142" t="str">
        <f>IF(ISERR(FIND("DECOUPE",Tableau1[[#This Row],[DESIGNATION]])),"","NEED REF")</f>
        <v/>
      </c>
    </row>
    <row r="122" spans="2:14">
      <c r="B122">
        <v>34413880</v>
      </c>
      <c r="C122" s="2">
        <v>45750</v>
      </c>
      <c r="D122" t="s">
        <v>13</v>
      </c>
      <c r="E122" t="s">
        <v>1358</v>
      </c>
      <c r="F122" t="s">
        <v>13025</v>
      </c>
      <c r="G122" t="s">
        <v>96</v>
      </c>
      <c r="I122" t="s">
        <v>13027</v>
      </c>
      <c r="J122" t="s">
        <v>27</v>
      </c>
      <c r="K122" t="s">
        <v>25</v>
      </c>
      <c r="L122" s="142" t="str">
        <f>_xlfn.XLOOKUP(Tableau1[[#This Row],[TYPE DE PIECE]],Tableau4[MATIERE],Tableau4[SHORT TYPE],"",0,1)</f>
        <v>SMT</v>
      </c>
      <c r="N122" s="142" t="str">
        <f>IF(ISERR(FIND("DECOUPE",Tableau1[[#This Row],[DESIGNATION]])),"","NEED REF")</f>
        <v/>
      </c>
    </row>
    <row r="123" spans="2:14">
      <c r="B123">
        <v>34413879</v>
      </c>
      <c r="C123" s="2">
        <v>45748</v>
      </c>
      <c r="D123" t="s">
        <v>13</v>
      </c>
      <c r="E123" t="s">
        <v>13026</v>
      </c>
      <c r="F123" t="s">
        <v>13025</v>
      </c>
      <c r="G123" t="s">
        <v>96</v>
      </c>
      <c r="J123" t="s">
        <v>27</v>
      </c>
      <c r="K123" t="s">
        <v>33</v>
      </c>
      <c r="L123" s="142" t="str">
        <f>_xlfn.XLOOKUP(Tableau1[[#This Row],[TYPE DE PIECE]],Tableau4[MATIERE],Tableau4[SHORT TYPE],"",0,1)</f>
        <v>PLA</v>
      </c>
      <c r="N123" s="142" t="str">
        <f>IF(ISERR(FIND("DECOUPE",Tableau1[[#This Row],[DESIGNATION]])),"","NEED REF")</f>
        <v/>
      </c>
    </row>
    <row r="124" spans="2:14">
      <c r="B124">
        <v>34413878</v>
      </c>
      <c r="C124" s="2">
        <v>45748</v>
      </c>
      <c r="D124" t="s">
        <v>13</v>
      </c>
      <c r="E124" t="s">
        <v>1858</v>
      </c>
      <c r="F124" t="s">
        <v>13025</v>
      </c>
      <c r="G124" t="s">
        <v>96</v>
      </c>
      <c r="J124" t="s">
        <v>27</v>
      </c>
      <c r="K124" t="s">
        <v>25</v>
      </c>
      <c r="L124" s="142" t="str">
        <f>_xlfn.XLOOKUP(Tableau1[[#This Row],[TYPE DE PIECE]],Tableau4[MATIERE],Tableau4[SHORT TYPE],"",0,1)</f>
        <v>SMT</v>
      </c>
      <c r="N124" s="142" t="str">
        <f>IF(ISERR(FIND("DECOUPE",Tableau1[[#This Row],[DESIGNATION]])),"","NEED REF")</f>
        <v/>
      </c>
    </row>
    <row r="125" spans="2:14">
      <c r="B125" s="135">
        <v>34413877</v>
      </c>
      <c r="C125" s="2">
        <v>45747</v>
      </c>
      <c r="D125" t="s">
        <v>13</v>
      </c>
      <c r="E125" s="135" t="s">
        <v>1858</v>
      </c>
      <c r="F125" t="s">
        <v>13025</v>
      </c>
      <c r="G125" t="s">
        <v>96</v>
      </c>
      <c r="J125" t="s">
        <v>27</v>
      </c>
      <c r="K125" t="s">
        <v>25</v>
      </c>
      <c r="L125" s="142" t="str">
        <f>_xlfn.XLOOKUP(Tableau1[[#This Row],[TYPE DE PIECE]],Tableau4[MATIERE],Tableau4[SHORT TYPE],"",0,1)</f>
        <v>SMT</v>
      </c>
      <c r="N125" s="142" t="str">
        <f>IF(ISERR(FIND("DECOUPE",Tableau1[[#This Row],[DESIGNATION]])),"","NEED REF")</f>
        <v/>
      </c>
    </row>
    <row r="126" spans="2:14">
      <c r="B126">
        <v>34413876</v>
      </c>
      <c r="C126" s="2">
        <v>45747</v>
      </c>
      <c r="D126" t="s">
        <v>13</v>
      </c>
      <c r="E12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34413876</v>
      </c>
      <c r="J126" t="s">
        <v>21</v>
      </c>
      <c r="L126" s="142" t="str">
        <f>_xlfn.XLOOKUP(Tableau1[[#This Row],[TYPE DE PIECE]],Tableau4[MATIERE],Tableau4[SHORT TYPE],"",0,1)</f>
        <v/>
      </c>
      <c r="N126" s="142" t="str">
        <f>IF(ISERR(FIND("DECOUPE",Tableau1[[#This Row],[DESIGNATION]])),"","NEED REF")</f>
        <v/>
      </c>
    </row>
    <row r="127" spans="2:14">
      <c r="B127">
        <v>34413875</v>
      </c>
      <c r="C127" s="2">
        <v>45747</v>
      </c>
      <c r="D127" t="s">
        <v>13</v>
      </c>
      <c r="E1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34413875</v>
      </c>
      <c r="F127" t="s">
        <v>6174</v>
      </c>
      <c r="J127" t="s">
        <v>21</v>
      </c>
      <c r="L127" s="142" t="str">
        <f>_xlfn.XLOOKUP(Tableau1[[#This Row],[TYPE DE PIECE]],Tableau4[MATIERE],Tableau4[SHORT TYPE],"",0,1)</f>
        <v/>
      </c>
      <c r="N127" s="142" t="str">
        <f>IF(ISERR(FIND("DECOUPE",Tableau1[[#This Row],[DESIGNATION]])),"","NEED REF")</f>
        <v/>
      </c>
    </row>
    <row r="128" spans="2:14">
      <c r="B128">
        <v>34413874</v>
      </c>
      <c r="C128" s="2">
        <v>45747</v>
      </c>
      <c r="D128" t="s">
        <v>13</v>
      </c>
      <c r="E1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34413874</v>
      </c>
      <c r="F128" t="s">
        <v>6174</v>
      </c>
      <c r="J128" t="s">
        <v>21</v>
      </c>
      <c r="L128" s="142" t="str">
        <f>_xlfn.XLOOKUP(Tableau1[[#This Row],[TYPE DE PIECE]],Tableau4[MATIERE],Tableau4[SHORT TYPE],"",0,1)</f>
        <v/>
      </c>
      <c r="N128" s="142" t="str">
        <f>IF(ISERR(FIND("DECOUPE",Tableau1[[#This Row],[DESIGNATION]])),"","NEED REF")</f>
        <v/>
      </c>
    </row>
    <row r="129" spans="2:14">
      <c r="B129">
        <v>34413873</v>
      </c>
      <c r="C129" s="2">
        <v>45747</v>
      </c>
      <c r="D129" t="s">
        <v>13</v>
      </c>
      <c r="E1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34413873</v>
      </c>
      <c r="F129" t="s">
        <v>6174</v>
      </c>
      <c r="J129" t="s">
        <v>21</v>
      </c>
      <c r="L129" s="142" t="str">
        <f>_xlfn.XLOOKUP(Tableau1[[#This Row],[TYPE DE PIECE]],Tableau4[MATIERE],Tableau4[SHORT TYPE],"",0,1)</f>
        <v/>
      </c>
      <c r="N129" s="142" t="str">
        <f>IF(ISERR(FIND("DECOUPE",Tableau1[[#This Row],[DESIGNATION]])),"","NEED REF")</f>
        <v/>
      </c>
    </row>
    <row r="130" spans="2:14">
      <c r="B130">
        <v>34413872</v>
      </c>
      <c r="C130" s="2">
        <v>45747</v>
      </c>
      <c r="D130" t="s">
        <v>13</v>
      </c>
      <c r="E1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34413872</v>
      </c>
      <c r="F130" t="s">
        <v>6174</v>
      </c>
      <c r="J130" t="s">
        <v>21</v>
      </c>
      <c r="L130" s="142" t="str">
        <f>_xlfn.XLOOKUP(Tableau1[[#This Row],[TYPE DE PIECE]],Tableau4[MATIERE],Tableau4[SHORT TYPE],"",0,1)</f>
        <v/>
      </c>
      <c r="N130" s="142" t="str">
        <f>IF(ISERR(FIND("DECOUPE",Tableau1[[#This Row],[DESIGNATION]])),"","NEED REF")</f>
        <v/>
      </c>
    </row>
    <row r="131" spans="2:14">
      <c r="B131">
        <v>34413871</v>
      </c>
      <c r="C131" s="2">
        <v>45747</v>
      </c>
      <c r="D131" t="s">
        <v>13</v>
      </c>
      <c r="E13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34413871</v>
      </c>
      <c r="F131" t="s">
        <v>6174</v>
      </c>
      <c r="J131" t="s">
        <v>21</v>
      </c>
      <c r="L131" s="142" t="str">
        <f>_xlfn.XLOOKUP(Tableau1[[#This Row],[TYPE DE PIECE]],Tableau4[MATIERE],Tableau4[SHORT TYPE],"",0,1)</f>
        <v/>
      </c>
      <c r="N131" s="142" t="str">
        <f>IF(ISERR(FIND("DECOUPE",Tableau1[[#This Row],[DESIGNATION]])),"","NEED REF")</f>
        <v/>
      </c>
    </row>
    <row r="132" spans="2:14">
      <c r="B132">
        <v>34413870</v>
      </c>
      <c r="C132" s="2">
        <v>45747</v>
      </c>
      <c r="D132" t="s">
        <v>13</v>
      </c>
      <c r="E13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34413870 GVXL UPS 1250kVA</v>
      </c>
      <c r="F132" t="s">
        <v>12991</v>
      </c>
      <c r="G132" t="s">
        <v>14</v>
      </c>
      <c r="H132" t="s">
        <v>15</v>
      </c>
      <c r="I132" t="s">
        <v>16</v>
      </c>
      <c r="J132" t="s">
        <v>17</v>
      </c>
      <c r="L132" s="142" t="str">
        <f>_xlfn.XLOOKUP(Tableau1[[#This Row],[TYPE DE PIECE]],Tableau4[MATIERE],Tableau4[SHORT TYPE],"",0,1)</f>
        <v/>
      </c>
      <c r="N132" s="142" t="str">
        <f>IF(ISERR(FIND("DECOUPE",Tableau1[[#This Row],[DESIGNATION]])),"","NEED REF")</f>
        <v/>
      </c>
    </row>
    <row r="133" spans="2:14">
      <c r="B133">
        <v>34413869</v>
      </c>
      <c r="C133" s="2">
        <v>45747</v>
      </c>
      <c r="D133" t="s">
        <v>13</v>
      </c>
      <c r="E1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34413869 GVXL UPS 1250kVA</v>
      </c>
      <c r="F133" t="s">
        <v>12991</v>
      </c>
      <c r="G133" t="s">
        <v>14</v>
      </c>
      <c r="H133" t="s">
        <v>15</v>
      </c>
      <c r="I133" t="s">
        <v>16</v>
      </c>
      <c r="J133" t="s">
        <v>17</v>
      </c>
      <c r="L133" s="142" t="str">
        <f>_xlfn.XLOOKUP(Tableau1[[#This Row],[TYPE DE PIECE]],Tableau4[MATIERE],Tableau4[SHORT TYPE],"",0,1)</f>
        <v/>
      </c>
      <c r="N133" s="142" t="str">
        <f>IF(ISERR(FIND("DECOUPE",Tableau1[[#This Row],[DESIGNATION]])),"","NEED REF")</f>
        <v/>
      </c>
    </row>
    <row r="134" spans="2:14">
      <c r="B134">
        <v>34413868</v>
      </c>
      <c r="C134" s="2">
        <v>45747</v>
      </c>
      <c r="D134" t="s">
        <v>13</v>
      </c>
      <c r="E1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34413868 GVXL UPS 1250kVA</v>
      </c>
      <c r="F134" t="s">
        <v>12991</v>
      </c>
      <c r="G134" t="s">
        <v>14</v>
      </c>
      <c r="H134" t="s">
        <v>15</v>
      </c>
      <c r="I134" t="s">
        <v>16</v>
      </c>
      <c r="J134" t="s">
        <v>17</v>
      </c>
      <c r="K134" t="s">
        <v>33</v>
      </c>
      <c r="L134" s="142" t="str">
        <f>_xlfn.XLOOKUP(Tableau1[[#This Row],[TYPE DE PIECE]],Tableau4[MATIERE],Tableau4[SHORT TYPE],"",0,1)</f>
        <v>PLA</v>
      </c>
      <c r="N134" s="142" t="str">
        <f>IF(ISERR(FIND("DECOUPE",Tableau1[[#This Row],[DESIGNATION]])),"","NEED REF")</f>
        <v/>
      </c>
    </row>
    <row r="135" spans="2:14">
      <c r="B135">
        <v>34413867</v>
      </c>
      <c r="C135" s="2">
        <v>45747</v>
      </c>
      <c r="D135" t="s">
        <v>13</v>
      </c>
      <c r="E1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34413867 GVXL UPS 1250kVA</v>
      </c>
      <c r="F135" t="s">
        <v>12991</v>
      </c>
      <c r="G135" t="s">
        <v>14</v>
      </c>
      <c r="H135" t="s">
        <v>15</v>
      </c>
      <c r="I135" t="s">
        <v>16</v>
      </c>
      <c r="J135" t="s">
        <v>17</v>
      </c>
      <c r="K135" t="s">
        <v>33</v>
      </c>
      <c r="L135" s="142" t="str">
        <f>_xlfn.XLOOKUP(Tableau1[[#This Row],[TYPE DE PIECE]],Tableau4[MATIERE],Tableau4[SHORT TYPE],"",0,1)</f>
        <v>PLA</v>
      </c>
      <c r="N135" s="142" t="str">
        <f>IF(ISERR(FIND("DECOUPE",Tableau1[[#This Row],[DESIGNATION]])),"","NEED REF")</f>
        <v/>
      </c>
    </row>
    <row r="136" spans="2:14">
      <c r="B136">
        <v>34413866</v>
      </c>
      <c r="C136" s="2">
        <v>45747</v>
      </c>
      <c r="D136" t="s">
        <v>13</v>
      </c>
      <c r="E1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34413866 GVXL UPS 1250kVA</v>
      </c>
      <c r="F136" t="s">
        <v>12991</v>
      </c>
      <c r="G136" t="s">
        <v>14</v>
      </c>
      <c r="H136" t="s">
        <v>15</v>
      </c>
      <c r="I136" t="s">
        <v>16</v>
      </c>
      <c r="J136" t="s">
        <v>17</v>
      </c>
      <c r="K136" t="s">
        <v>33</v>
      </c>
      <c r="L136" s="142" t="str">
        <f>_xlfn.XLOOKUP(Tableau1[[#This Row],[TYPE DE PIECE]],Tableau4[MATIERE],Tableau4[SHORT TYPE],"",0,1)</f>
        <v>PLA</v>
      </c>
      <c r="N136" s="142" t="str">
        <f>IF(ISERR(FIND("DECOUPE",Tableau1[[#This Row],[DESIGNATION]])),"","NEED REF")</f>
        <v/>
      </c>
    </row>
    <row r="137" spans="2:14">
      <c r="B137">
        <v>34413865</v>
      </c>
      <c r="C137" s="2">
        <v>45747</v>
      </c>
      <c r="D137" t="s">
        <v>13</v>
      </c>
      <c r="E1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34413865 GVXL UPS 1250kVA</v>
      </c>
      <c r="F137" t="s">
        <v>12991</v>
      </c>
      <c r="G137" t="s">
        <v>14</v>
      </c>
      <c r="H137" t="s">
        <v>15</v>
      </c>
      <c r="I137" t="s">
        <v>16</v>
      </c>
      <c r="J137" t="s">
        <v>17</v>
      </c>
      <c r="K137" t="s">
        <v>33</v>
      </c>
      <c r="L137" s="142" t="str">
        <f>_xlfn.XLOOKUP(Tableau1[[#This Row],[TYPE DE PIECE]],Tableau4[MATIERE],Tableau4[SHORT TYPE],"",0,1)</f>
        <v>PLA</v>
      </c>
      <c r="N137" s="142" t="str">
        <f>IF(ISERR(FIND("DECOUPE",Tableau1[[#This Row],[DESIGNATION]])),"","NEED REF")</f>
        <v/>
      </c>
    </row>
    <row r="138" spans="2:14">
      <c r="B138">
        <v>34413864</v>
      </c>
      <c r="C138" s="2">
        <v>45744</v>
      </c>
      <c r="D138" t="s">
        <v>13</v>
      </c>
      <c r="E1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34413864 GVXL UPS 1250kVA</v>
      </c>
      <c r="F138" t="s">
        <v>12991</v>
      </c>
      <c r="G138" t="s">
        <v>14</v>
      </c>
      <c r="H138" t="s">
        <v>15</v>
      </c>
      <c r="I138" t="s">
        <v>16</v>
      </c>
      <c r="J138" t="s">
        <v>17</v>
      </c>
      <c r="K138" t="s">
        <v>33</v>
      </c>
      <c r="L138" s="142" t="str">
        <f>_xlfn.XLOOKUP(Tableau1[[#This Row],[TYPE DE PIECE]],Tableau4[MATIERE],Tableau4[SHORT TYPE],"",0,1)</f>
        <v>PLA</v>
      </c>
      <c r="N138" s="142" t="str">
        <f>IF(ISERR(FIND("DECOUPE",Tableau1[[#This Row],[DESIGNATION]])),"","NEED REF")</f>
        <v/>
      </c>
    </row>
    <row r="139" spans="2:14">
      <c r="B139">
        <v>34413863</v>
      </c>
      <c r="C139" s="2">
        <v>45744</v>
      </c>
      <c r="D139" t="s">
        <v>13</v>
      </c>
      <c r="E1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34413863 GVXL UPS 1250kVA</v>
      </c>
      <c r="F139" t="s">
        <v>12991</v>
      </c>
      <c r="G139" t="s">
        <v>14</v>
      </c>
      <c r="H139" t="s">
        <v>15</v>
      </c>
      <c r="I139" t="s">
        <v>16</v>
      </c>
      <c r="J139" t="s">
        <v>17</v>
      </c>
      <c r="K139" t="s">
        <v>33</v>
      </c>
      <c r="L139" s="142" t="str">
        <f>_xlfn.XLOOKUP(Tableau1[[#This Row],[TYPE DE PIECE]],Tableau4[MATIERE],Tableau4[SHORT TYPE],"",0,1)</f>
        <v>PLA</v>
      </c>
      <c r="N139" s="142" t="str">
        <f>IF(ISERR(FIND("DECOUPE",Tableau1[[#This Row],[DESIGNATION]])),"","NEED REF")</f>
        <v/>
      </c>
    </row>
    <row r="140" spans="2:14">
      <c r="B140">
        <v>34413862</v>
      </c>
      <c r="C140" s="2">
        <v>45744</v>
      </c>
      <c r="D140" t="s">
        <v>13</v>
      </c>
      <c r="E1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34413862 GVXL UPS 1250kVA</v>
      </c>
      <c r="F140" t="s">
        <v>12991</v>
      </c>
      <c r="G140" t="s">
        <v>14</v>
      </c>
      <c r="H140" t="s">
        <v>15</v>
      </c>
      <c r="I140" t="s">
        <v>16</v>
      </c>
      <c r="J140" t="s">
        <v>17</v>
      </c>
      <c r="K140" t="s">
        <v>33</v>
      </c>
      <c r="L140" s="142" t="str">
        <f>_xlfn.XLOOKUP(Tableau1[[#This Row],[TYPE DE PIECE]],Tableau4[MATIERE],Tableau4[SHORT TYPE],"",0,1)</f>
        <v>PLA</v>
      </c>
      <c r="N140" s="142" t="str">
        <f>IF(ISERR(FIND("DECOUPE",Tableau1[[#This Row],[DESIGNATION]])),"","NEED REF")</f>
        <v/>
      </c>
    </row>
    <row r="141" spans="2:14">
      <c r="B141">
        <v>34413861</v>
      </c>
      <c r="C141" s="2">
        <v>45744</v>
      </c>
      <c r="D141" t="s">
        <v>13</v>
      </c>
      <c r="E14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34413861 GVXL UPS 1250kVA</v>
      </c>
      <c r="F141" t="s">
        <v>12991</v>
      </c>
      <c r="G141" t="s">
        <v>14</v>
      </c>
      <c r="H141" t="s">
        <v>15</v>
      </c>
      <c r="I141" t="s">
        <v>16</v>
      </c>
      <c r="J141" t="s">
        <v>17</v>
      </c>
      <c r="K141" t="s">
        <v>33</v>
      </c>
      <c r="L141" s="142" t="str">
        <f>_xlfn.XLOOKUP(Tableau1[[#This Row],[TYPE DE PIECE]],Tableau4[MATIERE],Tableau4[SHORT TYPE],"",0,1)</f>
        <v>PLA</v>
      </c>
      <c r="N141" s="142" t="str">
        <f>IF(ISERR(FIND("DECOUPE",Tableau1[[#This Row],[DESIGNATION]])),"","NEED REF")</f>
        <v/>
      </c>
    </row>
    <row r="142" spans="2:14">
      <c r="B142">
        <v>34413860</v>
      </c>
      <c r="C142" s="2">
        <v>45744</v>
      </c>
      <c r="D142" t="s">
        <v>13</v>
      </c>
      <c r="E142" t="s">
        <v>13022</v>
      </c>
      <c r="J142" t="s">
        <v>21</v>
      </c>
      <c r="L142" s="142" t="str">
        <f>_xlfn.XLOOKUP(Tableau1[[#This Row],[TYPE DE PIECE]],Tableau4[MATIERE],Tableau4[SHORT TYPE],"",0,1)</f>
        <v/>
      </c>
      <c r="N142" s="142" t="str">
        <f>IF(ISERR(FIND("DECOUPE",Tableau1[[#This Row],[DESIGNATION]])),"","NEED REF")</f>
        <v/>
      </c>
    </row>
    <row r="143" spans="2:14">
      <c r="B143">
        <v>34413859</v>
      </c>
      <c r="C143" s="2">
        <v>45744</v>
      </c>
      <c r="D143" t="s">
        <v>13</v>
      </c>
      <c r="E143" t="s">
        <v>13023</v>
      </c>
      <c r="J143" t="s">
        <v>21</v>
      </c>
      <c r="L143" s="142" t="str">
        <f>_xlfn.XLOOKUP(Tableau1[[#This Row],[TYPE DE PIECE]],Tableau4[MATIERE],Tableau4[SHORT TYPE],"",0,1)</f>
        <v/>
      </c>
      <c r="N143" s="142" t="str">
        <f>IF(ISERR(FIND("DECOUPE",Tableau1[[#This Row],[DESIGNATION]])),"","NEED REF")</f>
        <v/>
      </c>
    </row>
    <row r="144" spans="2:14">
      <c r="B144">
        <v>34413858</v>
      </c>
      <c r="C144" s="2">
        <v>45744</v>
      </c>
      <c r="D144" t="s">
        <v>13</v>
      </c>
      <c r="E144" t="s">
        <v>13024</v>
      </c>
      <c r="J144" t="s">
        <v>21</v>
      </c>
      <c r="L144" s="142" t="str">
        <f>_xlfn.XLOOKUP(Tableau1[[#This Row],[TYPE DE PIECE]],Tableau4[MATIERE],Tableau4[SHORT TYPE],"",0,1)</f>
        <v/>
      </c>
      <c r="N144" s="142" t="str">
        <f>IF(ISERR(FIND("DECOUPE",Tableau1[[#This Row],[DESIGNATION]])),"","NEED REF")</f>
        <v/>
      </c>
    </row>
    <row r="145" spans="2:14">
      <c r="B145">
        <v>34413857</v>
      </c>
      <c r="C145" s="2">
        <v>45743</v>
      </c>
      <c r="D145" t="s">
        <v>13</v>
      </c>
      <c r="E145" t="s">
        <v>13015</v>
      </c>
      <c r="F145" t="s">
        <v>13006</v>
      </c>
      <c r="G145" t="s">
        <v>112</v>
      </c>
      <c r="H145" t="s">
        <v>97</v>
      </c>
      <c r="I145" t="s">
        <v>13021</v>
      </c>
      <c r="J145" t="s">
        <v>21</v>
      </c>
      <c r="K145" t="s">
        <v>25</v>
      </c>
      <c r="L145" s="142" t="str">
        <f>_xlfn.XLOOKUP(Tableau1[[#This Row],[TYPE DE PIECE]],Tableau4[MATIERE],Tableau4[SHORT TYPE],"",0,1)</f>
        <v>SMT</v>
      </c>
      <c r="N145" s="142" t="str">
        <f>IF(ISERR(FIND("DECOUPE",Tableau1[[#This Row],[DESIGNATION]])),"","NEED REF")</f>
        <v/>
      </c>
    </row>
    <row r="146" spans="2:14">
      <c r="B146">
        <v>34413856</v>
      </c>
      <c r="C146" s="2">
        <v>45743</v>
      </c>
      <c r="D146" t="s">
        <v>13</v>
      </c>
      <c r="E146" t="s">
        <v>13014</v>
      </c>
      <c r="F146" t="s">
        <v>13016</v>
      </c>
      <c r="G146" t="s">
        <v>112</v>
      </c>
      <c r="H146" t="s">
        <v>97</v>
      </c>
      <c r="I146" t="s">
        <v>13021</v>
      </c>
      <c r="J146" t="s">
        <v>21</v>
      </c>
      <c r="K146" t="s">
        <v>25</v>
      </c>
      <c r="L146" s="142" t="str">
        <f>_xlfn.XLOOKUP(Tableau1[[#This Row],[TYPE DE PIECE]],Tableau4[MATIERE],Tableau4[SHORT TYPE],"",0,1)</f>
        <v>SMT</v>
      </c>
      <c r="N146" s="142" t="str">
        <f>IF(ISERR(FIND("DECOUPE",Tableau1[[#This Row],[DESIGNATION]])),"","NEED REF")</f>
        <v/>
      </c>
    </row>
    <row r="147" spans="2:14">
      <c r="B147">
        <v>34413855</v>
      </c>
      <c r="C147" s="2">
        <v>45743</v>
      </c>
      <c r="D147" t="s">
        <v>13</v>
      </c>
      <c r="E147" t="s">
        <v>13013</v>
      </c>
      <c r="F147" t="s">
        <v>13017</v>
      </c>
      <c r="G147" t="s">
        <v>112</v>
      </c>
      <c r="H147" t="s">
        <v>97</v>
      </c>
      <c r="I147" t="s">
        <v>13021</v>
      </c>
      <c r="J147" t="s">
        <v>21</v>
      </c>
      <c r="K147" t="s">
        <v>25</v>
      </c>
      <c r="L147" s="142" t="str">
        <f>_xlfn.XLOOKUP(Tableau1[[#This Row],[TYPE DE PIECE]],Tableau4[MATIERE],Tableau4[SHORT TYPE],"",0,1)</f>
        <v>SMT</v>
      </c>
      <c r="N147" s="142" t="str">
        <f>IF(ISERR(FIND("DECOUPE",Tableau1[[#This Row],[DESIGNATION]])),"","NEED REF")</f>
        <v/>
      </c>
    </row>
    <row r="148" spans="2:14">
      <c r="B148">
        <v>34413854</v>
      </c>
      <c r="C148" s="2">
        <v>45743</v>
      </c>
      <c r="D148" t="s">
        <v>13</v>
      </c>
      <c r="E148" t="s">
        <v>13012</v>
      </c>
      <c r="F148" t="s">
        <v>13018</v>
      </c>
      <c r="G148" t="s">
        <v>112</v>
      </c>
      <c r="H148" t="s">
        <v>97</v>
      </c>
      <c r="I148" t="s">
        <v>13021</v>
      </c>
      <c r="J148" t="s">
        <v>21</v>
      </c>
      <c r="K148" t="s">
        <v>25</v>
      </c>
      <c r="L148" s="142" t="str">
        <f>_xlfn.XLOOKUP(Tableau1[[#This Row],[TYPE DE PIECE]],Tableau4[MATIERE],Tableau4[SHORT TYPE],"",0,1)</f>
        <v>SMT</v>
      </c>
      <c r="N148" s="142" t="str">
        <f>IF(ISERR(FIND("DECOUPE",Tableau1[[#This Row],[DESIGNATION]])),"","NEED REF")</f>
        <v/>
      </c>
    </row>
    <row r="149" spans="2:14">
      <c r="B149">
        <v>34413853</v>
      </c>
      <c r="C149" s="2">
        <v>45743</v>
      </c>
      <c r="D149" t="s">
        <v>13</v>
      </c>
      <c r="E149" t="s">
        <v>13011</v>
      </c>
      <c r="F149" t="s">
        <v>13019</v>
      </c>
      <c r="G149" t="s">
        <v>112</v>
      </c>
      <c r="H149" t="s">
        <v>97</v>
      </c>
      <c r="I149" t="s">
        <v>13021</v>
      </c>
      <c r="J149" t="s">
        <v>21</v>
      </c>
      <c r="K149" t="s">
        <v>25</v>
      </c>
      <c r="L149" s="142" t="str">
        <f>_xlfn.XLOOKUP(Tableau1[[#This Row],[TYPE DE PIECE]],Tableau4[MATIERE],Tableau4[SHORT TYPE],"",0,1)</f>
        <v>SMT</v>
      </c>
      <c r="N149" s="142" t="str">
        <f>IF(ISERR(FIND("DECOUPE",Tableau1[[#This Row],[DESIGNATION]])),"","NEED REF")</f>
        <v/>
      </c>
    </row>
    <row r="150" spans="2:14">
      <c r="B150">
        <v>34413852</v>
      </c>
      <c r="C150" s="2">
        <v>45743</v>
      </c>
      <c r="D150" t="s">
        <v>13</v>
      </c>
      <c r="E150" t="s">
        <v>13010</v>
      </c>
      <c r="F150" t="s">
        <v>13020</v>
      </c>
      <c r="G150" t="s">
        <v>112</v>
      </c>
      <c r="H150" t="s">
        <v>97</v>
      </c>
      <c r="I150" t="s">
        <v>13021</v>
      </c>
      <c r="J150" t="s">
        <v>21</v>
      </c>
      <c r="K150" t="s">
        <v>25</v>
      </c>
      <c r="L150" s="142" t="str">
        <f>_xlfn.XLOOKUP(Tableau1[[#This Row],[TYPE DE PIECE]],Tableau4[MATIERE],Tableau4[SHORT TYPE],"",0,1)</f>
        <v>SMT</v>
      </c>
      <c r="N150" s="142" t="str">
        <f>IF(ISERR(FIND("DECOUPE",Tableau1[[#This Row],[DESIGNATION]])),"","NEED REF")</f>
        <v/>
      </c>
    </row>
    <row r="151" spans="2:14">
      <c r="B151">
        <v>34413851</v>
      </c>
      <c r="C151" s="2">
        <v>45743</v>
      </c>
      <c r="D151" t="s">
        <v>13</v>
      </c>
      <c r="E1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34413851 GVXL UPS 1250kVA</v>
      </c>
      <c r="F151" t="s">
        <v>12991</v>
      </c>
      <c r="G151" t="s">
        <v>14</v>
      </c>
      <c r="H151" t="s">
        <v>15</v>
      </c>
      <c r="I151" t="s">
        <v>16</v>
      </c>
      <c r="J151" t="s">
        <v>17</v>
      </c>
      <c r="K151" t="s">
        <v>33</v>
      </c>
      <c r="L151" s="142" t="str">
        <f>_xlfn.XLOOKUP(Tableau1[[#This Row],[TYPE DE PIECE]],Tableau4[MATIERE],Tableau4[SHORT TYPE],"",0,1)</f>
        <v>PLA</v>
      </c>
      <c r="N151" s="142" t="str">
        <f>IF(ISERR(FIND("DECOUPE",Tableau1[[#This Row],[DESIGNATION]])),"","NEED REF")</f>
        <v/>
      </c>
    </row>
    <row r="152" spans="2:14">
      <c r="B152">
        <v>34413850</v>
      </c>
      <c r="C152" s="2">
        <v>45743</v>
      </c>
      <c r="D152" t="s">
        <v>13</v>
      </c>
      <c r="E152" t="s">
        <v>13009</v>
      </c>
      <c r="F152" t="s">
        <v>12996</v>
      </c>
      <c r="G152" t="s">
        <v>112</v>
      </c>
      <c r="H152" t="s">
        <v>97</v>
      </c>
      <c r="J152" t="s">
        <v>21</v>
      </c>
      <c r="K152" t="s">
        <v>25</v>
      </c>
      <c r="L152" s="142" t="str">
        <f>_xlfn.XLOOKUP(Tableau1[[#This Row],[TYPE DE PIECE]],Tableau4[MATIERE],Tableau4[SHORT TYPE],"",0,1)</f>
        <v>SMT</v>
      </c>
      <c r="N152" s="142" t="str">
        <f>IF(ISERR(FIND("DECOUPE",Tableau1[[#This Row],[DESIGNATION]])),"","NEED REF")</f>
        <v/>
      </c>
    </row>
    <row r="153" spans="2:14">
      <c r="B153">
        <v>34413849</v>
      </c>
      <c r="C153" s="2">
        <v>45743</v>
      </c>
      <c r="D153" t="s">
        <v>13</v>
      </c>
      <c r="E1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34413849 GVXL UPS 1250kVA</v>
      </c>
      <c r="F153" t="s">
        <v>12991</v>
      </c>
      <c r="G153" t="s">
        <v>14</v>
      </c>
      <c r="H153" t="s">
        <v>15</v>
      </c>
      <c r="I153" t="s">
        <v>16</v>
      </c>
      <c r="J153" t="s">
        <v>17</v>
      </c>
      <c r="K153" t="s">
        <v>25</v>
      </c>
      <c r="L153" s="142" t="str">
        <f>_xlfn.XLOOKUP(Tableau1[[#This Row],[TYPE DE PIECE]],Tableau4[MATIERE],Tableau4[SHORT TYPE],"",0,1)</f>
        <v>SMT</v>
      </c>
      <c r="N153" s="142" t="str">
        <f>IF(ISERR(FIND("DECOUPE",Tableau1[[#This Row],[DESIGNATION]])),"","NEED REF")</f>
        <v/>
      </c>
    </row>
    <row r="154" spans="2:14">
      <c r="B154">
        <v>34413848</v>
      </c>
      <c r="C154" s="2">
        <v>45743</v>
      </c>
      <c r="D154" t="s">
        <v>13</v>
      </c>
      <c r="E1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34413848 GVXL UPS 1250kVA</v>
      </c>
      <c r="F154" t="s">
        <v>12991</v>
      </c>
      <c r="G154" t="s">
        <v>14</v>
      </c>
      <c r="H154" t="s">
        <v>15</v>
      </c>
      <c r="I154" t="s">
        <v>16</v>
      </c>
      <c r="J154" t="s">
        <v>17</v>
      </c>
      <c r="K154" t="s">
        <v>25</v>
      </c>
      <c r="L154" s="142" t="str">
        <f>_xlfn.XLOOKUP(Tableau1[[#This Row],[TYPE DE PIECE]],Tableau4[MATIERE],Tableau4[SHORT TYPE],"",0,1)</f>
        <v>SMT</v>
      </c>
      <c r="N154" s="142" t="str">
        <f>IF(ISERR(FIND("DECOUPE",Tableau1[[#This Row],[DESIGNATION]])),"","NEED REF")</f>
        <v/>
      </c>
    </row>
    <row r="155" spans="2:14">
      <c r="B155">
        <v>34413847</v>
      </c>
      <c r="C155" s="2">
        <v>45743</v>
      </c>
      <c r="D155" t="s">
        <v>13</v>
      </c>
      <c r="E155" t="s">
        <v>13008</v>
      </c>
      <c r="F155" t="s">
        <v>12992</v>
      </c>
      <c r="G155" t="s">
        <v>96</v>
      </c>
      <c r="J155" t="s">
        <v>27</v>
      </c>
      <c r="K155" t="s">
        <v>25</v>
      </c>
      <c r="L155" s="142" t="str">
        <f>_xlfn.XLOOKUP(Tableau1[[#This Row],[TYPE DE PIECE]],Tableau4[MATIERE],Tableau4[SHORT TYPE],"",0,1)</f>
        <v>SMT</v>
      </c>
      <c r="N155" s="142" t="str">
        <f>IF(ISERR(FIND("DECOUPE",Tableau1[[#This Row],[DESIGNATION]])),"","NEED REF")</f>
        <v/>
      </c>
    </row>
    <row r="156" spans="2:14">
      <c r="B156">
        <v>34413846</v>
      </c>
      <c r="C156" s="2">
        <v>45743</v>
      </c>
      <c r="D156" t="s">
        <v>13</v>
      </c>
      <c r="E1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34413846 GVXL UPS 1250kVA</v>
      </c>
      <c r="F156" t="s">
        <v>12991</v>
      </c>
      <c r="G156" t="s">
        <v>14</v>
      </c>
      <c r="H156" t="s">
        <v>15</v>
      </c>
      <c r="I156" t="s">
        <v>16</v>
      </c>
      <c r="J156" t="s">
        <v>17</v>
      </c>
      <c r="K156" t="s">
        <v>25</v>
      </c>
      <c r="L156" s="142" t="str">
        <f>_xlfn.XLOOKUP(Tableau1[[#This Row],[TYPE DE PIECE]],Tableau4[MATIERE],Tableau4[SHORT TYPE],"",0,1)</f>
        <v>SMT</v>
      </c>
      <c r="N156" s="142" t="str">
        <f>IF(ISERR(FIND("DECOUPE",Tableau1[[#This Row],[DESIGNATION]])),"","NEED REF")</f>
        <v/>
      </c>
    </row>
    <row r="157" spans="2:14">
      <c r="B157">
        <v>34413845</v>
      </c>
      <c r="C157" s="2">
        <v>45742</v>
      </c>
      <c r="D157" t="s">
        <v>13</v>
      </c>
      <c r="E1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34413845 GVX BBC 2*630A</v>
      </c>
      <c r="F157" t="s">
        <v>13006</v>
      </c>
      <c r="G157" t="s">
        <v>112</v>
      </c>
      <c r="H157" t="s">
        <v>97</v>
      </c>
      <c r="I157" t="s">
        <v>13007</v>
      </c>
      <c r="J157" t="s">
        <v>21</v>
      </c>
      <c r="L157" s="142" t="str">
        <f>_xlfn.XLOOKUP(Tableau1[[#This Row],[TYPE DE PIECE]],Tableau4[MATIERE],Tableau4[SHORT TYPE],"",0,1)</f>
        <v/>
      </c>
      <c r="N157" s="142" t="str">
        <f>IF(ISERR(FIND("DECOUPE",Tableau1[[#This Row],[DESIGNATION]])),"","NEED REF")</f>
        <v/>
      </c>
    </row>
    <row r="158" spans="2:14">
      <c r="B158">
        <v>34413844</v>
      </c>
      <c r="C158" s="2">
        <v>45742</v>
      </c>
      <c r="D158" t="s">
        <v>13</v>
      </c>
      <c r="E1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34413844 GVX BBC 2*630A</v>
      </c>
      <c r="F158" t="s">
        <v>13006</v>
      </c>
      <c r="G158" t="s">
        <v>112</v>
      </c>
      <c r="H158" t="s">
        <v>97</v>
      </c>
      <c r="I158" t="s">
        <v>13007</v>
      </c>
      <c r="J158" t="s">
        <v>21</v>
      </c>
      <c r="L158" s="142" t="str">
        <f>_xlfn.XLOOKUP(Tableau1[[#This Row],[TYPE DE PIECE]],Tableau4[MATIERE],Tableau4[SHORT TYPE],"",0,1)</f>
        <v/>
      </c>
      <c r="N158" s="142" t="str">
        <f>IF(ISERR(FIND("DECOUPE",Tableau1[[#This Row],[DESIGNATION]])),"","NEED REF")</f>
        <v/>
      </c>
    </row>
    <row r="159" spans="2:14">
      <c r="B159">
        <v>34413843</v>
      </c>
      <c r="C159" s="2">
        <v>45742</v>
      </c>
      <c r="D159" t="s">
        <v>13</v>
      </c>
      <c r="E1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34413843 GVX BBC 2*630A</v>
      </c>
      <c r="F159" t="s">
        <v>13006</v>
      </c>
      <c r="G159" t="s">
        <v>112</v>
      </c>
      <c r="H159" t="s">
        <v>97</v>
      </c>
      <c r="I159" t="s">
        <v>13007</v>
      </c>
      <c r="J159" t="s">
        <v>21</v>
      </c>
      <c r="L159" s="142" t="str">
        <f>_xlfn.XLOOKUP(Tableau1[[#This Row],[TYPE DE PIECE]],Tableau4[MATIERE],Tableau4[SHORT TYPE],"",0,1)</f>
        <v/>
      </c>
      <c r="N159" s="142" t="str">
        <f>IF(ISERR(FIND("DECOUPE",Tableau1[[#This Row],[DESIGNATION]])),"","NEED REF")</f>
        <v/>
      </c>
    </row>
    <row r="160" spans="2:14">
      <c r="B160">
        <v>34413842</v>
      </c>
      <c r="C160" s="2">
        <v>45742</v>
      </c>
      <c r="D160" t="s">
        <v>13</v>
      </c>
      <c r="E1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34413842 GVX BBC 2*630A</v>
      </c>
      <c r="F160" t="s">
        <v>13006</v>
      </c>
      <c r="G160" t="s">
        <v>112</v>
      </c>
      <c r="H160" t="s">
        <v>97</v>
      </c>
      <c r="I160" t="s">
        <v>13007</v>
      </c>
      <c r="J160" t="s">
        <v>21</v>
      </c>
      <c r="K160" t="s">
        <v>25</v>
      </c>
      <c r="L160" s="142" t="str">
        <f>_xlfn.XLOOKUP(Tableau1[[#This Row],[TYPE DE PIECE]],Tableau4[MATIERE],Tableau4[SHORT TYPE],"",0,1)</f>
        <v>SMT</v>
      </c>
      <c r="N160" s="142" t="str">
        <f>IF(ISERR(FIND("DECOUPE",Tableau1[[#This Row],[DESIGNATION]])),"","NEED REF")</f>
        <v/>
      </c>
    </row>
    <row r="161" spans="2:14">
      <c r="B161">
        <v>34413841</v>
      </c>
      <c r="C161" s="2">
        <v>45742</v>
      </c>
      <c r="D161" t="s">
        <v>13</v>
      </c>
      <c r="E1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34413841 GVX BBC 2*630A</v>
      </c>
      <c r="F161" t="s">
        <v>13006</v>
      </c>
      <c r="G161" t="s">
        <v>112</v>
      </c>
      <c r="H161" t="s">
        <v>97</v>
      </c>
      <c r="I161" t="s">
        <v>13007</v>
      </c>
      <c r="J161" t="s">
        <v>21</v>
      </c>
      <c r="K161" t="s">
        <v>25</v>
      </c>
      <c r="L161" s="142" t="str">
        <f>_xlfn.XLOOKUP(Tableau1[[#This Row],[TYPE DE PIECE]],Tableau4[MATIERE],Tableau4[SHORT TYPE],"",0,1)</f>
        <v>SMT</v>
      </c>
      <c r="N161" s="142" t="str">
        <f>IF(ISERR(FIND("DECOUPE",Tableau1[[#This Row],[DESIGNATION]])),"","NEED REF")</f>
        <v/>
      </c>
    </row>
    <row r="162" spans="2:14" ht="16.5" customHeight="1">
      <c r="B162">
        <v>34413840</v>
      </c>
      <c r="C162" s="2">
        <v>45742</v>
      </c>
      <c r="D162" t="s">
        <v>13</v>
      </c>
      <c r="E1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34413840 GVXL 1250kVA</v>
      </c>
      <c r="F162" t="s">
        <v>13005</v>
      </c>
      <c r="G162" t="s">
        <v>14</v>
      </c>
      <c r="I162" t="s">
        <v>16</v>
      </c>
      <c r="J162" t="s">
        <v>21</v>
      </c>
      <c r="K162" t="s">
        <v>22</v>
      </c>
      <c r="L162" s="142" t="str">
        <f>_xlfn.XLOOKUP(Tableau1[[#This Row],[TYPE DE PIECE]],Tableau4[MATIERE],Tableau4[SHORT TYPE],"",0,1)</f>
        <v>COP</v>
      </c>
      <c r="N162" s="142" t="str">
        <f>IF(ISERR(FIND("DECOUPE",Tableau1[[#This Row],[DESIGNATION]])),"","NEED REF")</f>
        <v/>
      </c>
    </row>
    <row r="163" spans="2:14">
      <c r="B163">
        <v>34413839</v>
      </c>
      <c r="C163" s="2">
        <v>45742</v>
      </c>
      <c r="D163" t="s">
        <v>13</v>
      </c>
      <c r="E1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34413839 GVXL 1250kVA</v>
      </c>
      <c r="F163" t="s">
        <v>13005</v>
      </c>
      <c r="G163" t="s">
        <v>14</v>
      </c>
      <c r="I163" t="s">
        <v>16</v>
      </c>
      <c r="J163" t="s">
        <v>21</v>
      </c>
      <c r="K163" t="s">
        <v>22</v>
      </c>
      <c r="L163" s="142" t="str">
        <f>_xlfn.XLOOKUP(Tableau1[[#This Row],[TYPE DE PIECE]],Tableau4[MATIERE],Tableau4[SHORT TYPE],"",0,1)</f>
        <v>COP</v>
      </c>
      <c r="N163" s="142" t="str">
        <f>IF(ISERR(FIND("DECOUPE",Tableau1[[#This Row],[DESIGNATION]])),"","NEED REF")</f>
        <v/>
      </c>
    </row>
    <row r="164" spans="2:14">
      <c r="B164">
        <v>34413838</v>
      </c>
      <c r="C164" s="2">
        <v>45742</v>
      </c>
      <c r="D164" t="s">
        <v>13</v>
      </c>
      <c r="E164" t="s">
        <v>13004</v>
      </c>
      <c r="F164" t="s">
        <v>12996</v>
      </c>
      <c r="G164" t="s">
        <v>112</v>
      </c>
      <c r="H164" t="s">
        <v>445</v>
      </c>
      <c r="I164" t="s">
        <v>12998</v>
      </c>
      <c r="J164" t="s">
        <v>21</v>
      </c>
      <c r="K164" t="s">
        <v>2814</v>
      </c>
      <c r="L164" s="142" t="str">
        <f>_xlfn.XLOOKUP(Tableau1[[#This Row],[TYPE DE PIECE]],Tableau4[MATIERE],Tableau4[SHORT TYPE],"",0,1)</f>
        <v/>
      </c>
      <c r="N164" s="142" t="str">
        <f>IF(ISERR(FIND("DECOUPE",Tableau1[[#This Row],[DESIGNATION]])),"","NEED REF")</f>
        <v/>
      </c>
    </row>
    <row r="165" spans="2:14">
      <c r="B165">
        <v>34413837</v>
      </c>
      <c r="C165" s="2">
        <v>45741</v>
      </c>
      <c r="D165" t="s">
        <v>13</v>
      </c>
      <c r="E165" t="s">
        <v>13055</v>
      </c>
      <c r="F165" t="s">
        <v>12997</v>
      </c>
      <c r="G165" t="s">
        <v>112</v>
      </c>
      <c r="H165" t="s">
        <v>445</v>
      </c>
      <c r="I165" t="s">
        <v>12998</v>
      </c>
      <c r="J165" t="s">
        <v>21</v>
      </c>
      <c r="L165" s="142" t="str">
        <f>_xlfn.XLOOKUP(Tableau1[[#This Row],[TYPE DE PIECE]],Tableau4[MATIERE],Tableau4[SHORT TYPE],"",0,1)</f>
        <v/>
      </c>
      <c r="N165" s="142" t="str">
        <f>IF(ISERR(FIND("DECOUPE",Tableau1[[#This Row],[DESIGNATION]])),"","NEED REF")</f>
        <v/>
      </c>
    </row>
    <row r="166" spans="2:14">
      <c r="B166">
        <v>34413836</v>
      </c>
      <c r="C166" s="2">
        <v>45741</v>
      </c>
      <c r="D166" t="s">
        <v>13</v>
      </c>
      <c r="E166" t="s">
        <v>628</v>
      </c>
      <c r="F166" t="s">
        <v>12992</v>
      </c>
      <c r="G166" t="s">
        <v>96</v>
      </c>
      <c r="J166" t="s">
        <v>27</v>
      </c>
      <c r="K166" t="s">
        <v>33</v>
      </c>
      <c r="L166" s="142" t="str">
        <f>_xlfn.XLOOKUP(Tableau1[[#This Row],[TYPE DE PIECE]],Tableau4[MATIERE],Tableau4[SHORT TYPE],"",0,1)</f>
        <v>PLA</v>
      </c>
      <c r="N166" s="142" t="str">
        <f>IF(ISERR(FIND("DECOUPE",Tableau1[[#This Row],[DESIGNATION]])),"","NEED REF")</f>
        <v/>
      </c>
    </row>
    <row r="167" spans="2:14">
      <c r="B167">
        <v>34413835</v>
      </c>
      <c r="C167" s="2">
        <v>45741</v>
      </c>
      <c r="D167" t="s">
        <v>13</v>
      </c>
      <c r="E167" t="s">
        <v>12994</v>
      </c>
      <c r="F167" t="s">
        <v>12996</v>
      </c>
      <c r="G167" t="s">
        <v>112</v>
      </c>
      <c r="H167" t="s">
        <v>445</v>
      </c>
      <c r="I167" t="s">
        <v>12998</v>
      </c>
      <c r="J167" t="s">
        <v>21</v>
      </c>
      <c r="K167" t="s">
        <v>25</v>
      </c>
      <c r="L167" s="142" t="str">
        <f>_xlfn.XLOOKUP(Tableau1[[#This Row],[TYPE DE PIECE]],Tableau4[MATIERE],Tableau4[SHORT TYPE],"",0,1)</f>
        <v>SMT</v>
      </c>
      <c r="N167" s="142" t="str">
        <f>IF(ISERR(FIND("DECOUPE",Tableau1[[#This Row],[DESIGNATION]])),"","NEED REF")</f>
        <v/>
      </c>
    </row>
    <row r="168" spans="2:14">
      <c r="B168">
        <v>34413834</v>
      </c>
      <c r="C168" s="2">
        <v>45741</v>
      </c>
      <c r="D168" t="s">
        <v>13</v>
      </c>
      <c r="E168" t="s">
        <v>12995</v>
      </c>
      <c r="F168" t="s">
        <v>12997</v>
      </c>
      <c r="G168" t="s">
        <v>112</v>
      </c>
      <c r="H168" t="s">
        <v>445</v>
      </c>
      <c r="I168" t="s">
        <v>12998</v>
      </c>
      <c r="J168" t="s">
        <v>21</v>
      </c>
      <c r="K168" t="s">
        <v>25</v>
      </c>
      <c r="L168" s="142" t="str">
        <f>_xlfn.XLOOKUP(Tableau1[[#This Row],[TYPE DE PIECE]],Tableau4[MATIERE],Tableau4[SHORT TYPE],"",0,1)</f>
        <v>SMT</v>
      </c>
      <c r="N168" s="142" t="str">
        <f>IF(ISERR(FIND("DECOUPE",Tableau1[[#This Row],[DESIGNATION]])),"","NEED REF")</f>
        <v/>
      </c>
    </row>
    <row r="169" spans="2:14">
      <c r="B169">
        <v>34413833</v>
      </c>
      <c r="C169" s="2">
        <v>45741</v>
      </c>
      <c r="D169" t="s">
        <v>13</v>
      </c>
      <c r="E169" t="s">
        <v>596</v>
      </c>
      <c r="F169" t="s">
        <v>12992</v>
      </c>
      <c r="G169" t="s">
        <v>96</v>
      </c>
      <c r="J169" t="s">
        <v>27</v>
      </c>
      <c r="K169" t="s">
        <v>25</v>
      </c>
      <c r="L169" s="142" t="str">
        <f>_xlfn.XLOOKUP(Tableau1[[#This Row],[TYPE DE PIECE]],Tableau4[MATIERE],Tableau4[SHORT TYPE],"",0,1)</f>
        <v>SMT</v>
      </c>
      <c r="N169" s="142" t="str">
        <f>IF(ISERR(FIND("DECOUPE",Tableau1[[#This Row],[DESIGNATION]])),"","NEED REF")</f>
        <v/>
      </c>
    </row>
    <row r="170" spans="2:14">
      <c r="B170">
        <v>34413832</v>
      </c>
      <c r="C170" s="2">
        <v>45741</v>
      </c>
      <c r="D170" t="s">
        <v>13</v>
      </c>
      <c r="E170" t="s">
        <v>12999</v>
      </c>
      <c r="F170" t="s">
        <v>12996</v>
      </c>
      <c r="G170" t="s">
        <v>112</v>
      </c>
      <c r="H170" t="s">
        <v>445</v>
      </c>
      <c r="I170" t="s">
        <v>12998</v>
      </c>
      <c r="J170" t="s">
        <v>21</v>
      </c>
      <c r="K170" t="s">
        <v>25</v>
      </c>
      <c r="L170" s="142" t="str">
        <f>_xlfn.XLOOKUP(Tableau1[[#This Row],[TYPE DE PIECE]],Tableau4[MATIERE],Tableau4[SHORT TYPE],"",0,1)</f>
        <v>SMT</v>
      </c>
      <c r="N170" s="142" t="str">
        <f>IF(ISERR(FIND("DECOUPE",Tableau1[[#This Row],[DESIGNATION]])),"","NEED REF")</f>
        <v/>
      </c>
    </row>
    <row r="171" spans="2:14">
      <c r="B171">
        <v>34413831</v>
      </c>
      <c r="C171" s="2">
        <v>45740</v>
      </c>
      <c r="D171" t="s">
        <v>13</v>
      </c>
      <c r="E171" t="s">
        <v>13000</v>
      </c>
      <c r="F171" t="s">
        <v>12997</v>
      </c>
      <c r="G171" t="s">
        <v>112</v>
      </c>
      <c r="H171" t="s">
        <v>445</v>
      </c>
      <c r="I171" t="s">
        <v>12998</v>
      </c>
      <c r="J171" t="s">
        <v>21</v>
      </c>
      <c r="K171" t="s">
        <v>25</v>
      </c>
      <c r="L171" s="142" t="str">
        <f>_xlfn.XLOOKUP(Tableau1[[#This Row],[TYPE DE PIECE]],Tableau4[MATIERE],Tableau4[SHORT TYPE],"",0,1)</f>
        <v>SMT</v>
      </c>
      <c r="N171" s="142" t="str">
        <f>IF(ISERR(FIND("DECOUPE",Tableau1[[#This Row],[DESIGNATION]])),"","NEED REF")</f>
        <v/>
      </c>
    </row>
    <row r="172" spans="2:14">
      <c r="B172">
        <v>34413830</v>
      </c>
      <c r="C172" s="2">
        <v>45740</v>
      </c>
      <c r="D172" t="s">
        <v>13</v>
      </c>
      <c r="E17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34413830 GVXL UPS 1250kVA</v>
      </c>
      <c r="F172" t="s">
        <v>12991</v>
      </c>
      <c r="G172" t="s">
        <v>14</v>
      </c>
      <c r="H172" t="s">
        <v>15</v>
      </c>
      <c r="I172" t="s">
        <v>16</v>
      </c>
      <c r="J172" t="s">
        <v>17</v>
      </c>
      <c r="L172" s="142" t="str">
        <f>_xlfn.XLOOKUP(Tableau1[[#This Row],[TYPE DE PIECE]],Tableau4[MATIERE],Tableau4[SHORT TYPE],"",0,1)</f>
        <v/>
      </c>
      <c r="N172" s="142" t="str">
        <f>IF(ISERR(FIND("DECOUPE",Tableau1[[#This Row],[DESIGNATION]])),"","NEED REF")</f>
        <v/>
      </c>
    </row>
    <row r="173" spans="2:14">
      <c r="B173">
        <v>34413829</v>
      </c>
      <c r="C173" s="2">
        <v>45740</v>
      </c>
      <c r="D173" t="s">
        <v>13</v>
      </c>
      <c r="E17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34413829 GVXL UPS 1250kVA</v>
      </c>
      <c r="F173" t="s">
        <v>12991</v>
      </c>
      <c r="G173" t="s">
        <v>14</v>
      </c>
      <c r="H173" t="s">
        <v>15</v>
      </c>
      <c r="I173" t="s">
        <v>16</v>
      </c>
      <c r="J173" t="s">
        <v>17</v>
      </c>
      <c r="L173" s="142" t="str">
        <f>_xlfn.XLOOKUP(Tableau1[[#This Row],[TYPE DE PIECE]],Tableau4[MATIERE],Tableau4[SHORT TYPE],"",0,1)</f>
        <v/>
      </c>
      <c r="N173" s="142" t="str">
        <f>IF(ISERR(FIND("DECOUPE",Tableau1[[#This Row],[DESIGNATION]])),"","NEED REF")</f>
        <v/>
      </c>
    </row>
    <row r="174" spans="2:14">
      <c r="B174">
        <v>34413828</v>
      </c>
      <c r="C174" s="2">
        <v>45740</v>
      </c>
      <c r="D174" t="s">
        <v>13</v>
      </c>
      <c r="E17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34413828 GVXL UPS 1250kVA</v>
      </c>
      <c r="F174" t="s">
        <v>12991</v>
      </c>
      <c r="G174" t="s">
        <v>14</v>
      </c>
      <c r="H174" t="s">
        <v>15</v>
      </c>
      <c r="I174" t="s">
        <v>16</v>
      </c>
      <c r="J174" t="s">
        <v>17</v>
      </c>
      <c r="L174" s="142" t="str">
        <f>_xlfn.XLOOKUP(Tableau1[[#This Row],[TYPE DE PIECE]],Tableau4[MATIERE],Tableau4[SHORT TYPE],"",0,1)</f>
        <v/>
      </c>
      <c r="N174" s="142" t="str">
        <f>IF(ISERR(FIND("DECOUPE",Tableau1[[#This Row],[DESIGNATION]])),"","NEED REF")</f>
        <v/>
      </c>
    </row>
    <row r="175" spans="2:14">
      <c r="B175">
        <v>34413827</v>
      </c>
      <c r="C175" s="2">
        <v>45740</v>
      </c>
      <c r="D175" t="s">
        <v>13</v>
      </c>
      <c r="E17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34413827 GVXL UPS 1250kVA</v>
      </c>
      <c r="F175" t="s">
        <v>12991</v>
      </c>
      <c r="G175" t="s">
        <v>14</v>
      </c>
      <c r="H175" t="s">
        <v>15</v>
      </c>
      <c r="I175" t="s">
        <v>16</v>
      </c>
      <c r="J175" t="s">
        <v>17</v>
      </c>
      <c r="L175" s="142" t="str">
        <f>_xlfn.XLOOKUP(Tableau1[[#This Row],[TYPE DE PIECE]],Tableau4[MATIERE],Tableau4[SHORT TYPE],"",0,1)</f>
        <v/>
      </c>
      <c r="N175" s="142" t="str">
        <f>IF(ISERR(FIND("DECOUPE",Tableau1[[#This Row],[DESIGNATION]])),"","NEED REF")</f>
        <v/>
      </c>
    </row>
    <row r="176" spans="2:14">
      <c r="B176">
        <v>34413826</v>
      </c>
      <c r="C176" s="2">
        <v>45740</v>
      </c>
      <c r="D176" t="s">
        <v>13</v>
      </c>
      <c r="E17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34413826 GVXL UPS 1250kVA</v>
      </c>
      <c r="F176" t="s">
        <v>12991</v>
      </c>
      <c r="G176" t="s">
        <v>14</v>
      </c>
      <c r="H176" t="s">
        <v>15</v>
      </c>
      <c r="I176" t="s">
        <v>16</v>
      </c>
      <c r="J176" t="s">
        <v>17</v>
      </c>
      <c r="L176" s="142" t="str">
        <f>_xlfn.XLOOKUP(Tableau1[[#This Row],[TYPE DE PIECE]],Tableau4[MATIERE],Tableau4[SHORT TYPE],"",0,1)</f>
        <v/>
      </c>
      <c r="N176" s="142" t="str">
        <f>IF(ISERR(FIND("DECOUPE",Tableau1[[#This Row],[DESIGNATION]])),"","NEED REF")</f>
        <v/>
      </c>
    </row>
    <row r="177" spans="2:14">
      <c r="B177">
        <v>34413825</v>
      </c>
      <c r="C177" s="2">
        <v>45740</v>
      </c>
      <c r="D177" t="s">
        <v>13</v>
      </c>
      <c r="E17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34413825 GVXL UPS 1250kVA</v>
      </c>
      <c r="F177" t="s">
        <v>12991</v>
      </c>
      <c r="G177" t="s">
        <v>14</v>
      </c>
      <c r="H177" t="s">
        <v>15</v>
      </c>
      <c r="I177" t="s">
        <v>16</v>
      </c>
      <c r="J177" t="s">
        <v>17</v>
      </c>
      <c r="L177" s="142" t="str">
        <f>_xlfn.XLOOKUP(Tableau1[[#This Row],[TYPE DE PIECE]],Tableau4[MATIERE],Tableau4[SHORT TYPE],"",0,1)</f>
        <v/>
      </c>
      <c r="N177" s="142" t="str">
        <f>IF(ISERR(FIND("DECOUPE",Tableau1[[#This Row],[DESIGNATION]])),"","NEED REF")</f>
        <v/>
      </c>
    </row>
    <row r="178" spans="2:14">
      <c r="B178">
        <v>34413824</v>
      </c>
      <c r="C178" s="2">
        <v>45740</v>
      </c>
      <c r="D178" t="s">
        <v>13</v>
      </c>
      <c r="E17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34413824 GVXL UPS 1250kVA</v>
      </c>
      <c r="F178" t="s">
        <v>12991</v>
      </c>
      <c r="G178" t="s">
        <v>14</v>
      </c>
      <c r="H178" t="s">
        <v>15</v>
      </c>
      <c r="I178" t="s">
        <v>16</v>
      </c>
      <c r="J178" t="s">
        <v>17</v>
      </c>
      <c r="L178" s="142" t="str">
        <f>_xlfn.XLOOKUP(Tableau1[[#This Row],[TYPE DE PIECE]],Tableau4[MATIERE],Tableau4[SHORT TYPE],"",0,1)</f>
        <v/>
      </c>
      <c r="N178" s="142" t="str">
        <f>IF(ISERR(FIND("DECOUPE",Tableau1[[#This Row],[DESIGNATION]])),"","NEED REF")</f>
        <v/>
      </c>
    </row>
    <row r="179" spans="2:14">
      <c r="B179">
        <v>34413823</v>
      </c>
      <c r="C179" s="2">
        <v>45740</v>
      </c>
      <c r="D179" t="s">
        <v>13</v>
      </c>
      <c r="E1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34413823 GVXL UPS 1250kVA</v>
      </c>
      <c r="F179" t="s">
        <v>12991</v>
      </c>
      <c r="G179" t="s">
        <v>14</v>
      </c>
      <c r="H179" t="s">
        <v>15</v>
      </c>
      <c r="I179" t="s">
        <v>16</v>
      </c>
      <c r="J179" t="s">
        <v>17</v>
      </c>
      <c r="L179" s="142" t="str">
        <f>_xlfn.XLOOKUP(Tableau1[[#This Row],[TYPE DE PIECE]],Tableau4[MATIERE],Tableau4[SHORT TYPE],"",0,1)</f>
        <v/>
      </c>
      <c r="N179" s="142" t="str">
        <f>IF(ISERR(FIND("DECOUPE",Tableau1[[#This Row],[DESIGNATION]])),"","NEED REF")</f>
        <v/>
      </c>
    </row>
    <row r="180" spans="2:14">
      <c r="B180">
        <v>34413822</v>
      </c>
      <c r="C180" s="2">
        <v>45740</v>
      </c>
      <c r="D180" t="s">
        <v>13</v>
      </c>
      <c r="E1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34413822 GVXL UPS 1250kVA</v>
      </c>
      <c r="F180" t="s">
        <v>12991</v>
      </c>
      <c r="G180" t="s">
        <v>14</v>
      </c>
      <c r="H180" t="s">
        <v>15</v>
      </c>
      <c r="I180" t="s">
        <v>16</v>
      </c>
      <c r="J180" t="s">
        <v>17</v>
      </c>
      <c r="L180" s="142" t="str">
        <f>_xlfn.XLOOKUP(Tableau1[[#This Row],[TYPE DE PIECE]],Tableau4[MATIERE],Tableau4[SHORT TYPE],"",0,1)</f>
        <v/>
      </c>
      <c r="N180" s="142" t="str">
        <f>IF(ISERR(FIND("DECOUPE",Tableau1[[#This Row],[DESIGNATION]])),"","NEED REF")</f>
        <v/>
      </c>
    </row>
    <row r="181" spans="2:14">
      <c r="B181">
        <v>34413821</v>
      </c>
      <c r="C181" s="2">
        <v>45740</v>
      </c>
      <c r="D181" t="s">
        <v>13</v>
      </c>
      <c r="E1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34413821 GVXL UPS 1250kVA</v>
      </c>
      <c r="F181" t="s">
        <v>12991</v>
      </c>
      <c r="G181" t="s">
        <v>14</v>
      </c>
      <c r="H181" t="s">
        <v>15</v>
      </c>
      <c r="I181" t="s">
        <v>16</v>
      </c>
      <c r="J181" t="s">
        <v>17</v>
      </c>
      <c r="L181" s="142" t="str">
        <f>_xlfn.XLOOKUP(Tableau1[[#This Row],[TYPE DE PIECE]],Tableau4[MATIERE],Tableau4[SHORT TYPE],"",0,1)</f>
        <v/>
      </c>
      <c r="N181" s="142" t="str">
        <f>IF(ISERR(FIND("DECOUPE",Tableau1[[#This Row],[DESIGNATION]])),"","NEED REF")</f>
        <v/>
      </c>
    </row>
    <row r="182" spans="2:14">
      <c r="B182">
        <v>34413820</v>
      </c>
      <c r="C182" s="2">
        <v>45740</v>
      </c>
      <c r="D182" t="s">
        <v>13</v>
      </c>
      <c r="E1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34413820 GVXL UPS 1250kVA</v>
      </c>
      <c r="F182" t="s">
        <v>12991</v>
      </c>
      <c r="G182" t="s">
        <v>14</v>
      </c>
      <c r="H182" t="s">
        <v>15</v>
      </c>
      <c r="I182" t="s">
        <v>16</v>
      </c>
      <c r="J182" t="s">
        <v>17</v>
      </c>
      <c r="K182" t="s">
        <v>33</v>
      </c>
      <c r="L182" s="142" t="str">
        <f>_xlfn.XLOOKUP(Tableau1[[#This Row],[TYPE DE PIECE]],Tableau4[MATIERE],Tableau4[SHORT TYPE],"",0,1)</f>
        <v>PLA</v>
      </c>
      <c r="N182" s="142" t="str">
        <f>IF(ISERR(FIND("DECOUPE",Tableau1[[#This Row],[DESIGNATION]])),"","NEED REF")</f>
        <v/>
      </c>
    </row>
    <row r="183" spans="2:14">
      <c r="B183">
        <v>34413819</v>
      </c>
      <c r="C183" s="2">
        <v>45740</v>
      </c>
      <c r="D183" t="s">
        <v>13</v>
      </c>
      <c r="E1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34413819 GVXL UPS 1250kVA</v>
      </c>
      <c r="F183" t="s">
        <v>12991</v>
      </c>
      <c r="G183" t="s">
        <v>14</v>
      </c>
      <c r="H183" t="s">
        <v>15</v>
      </c>
      <c r="I183" t="s">
        <v>16</v>
      </c>
      <c r="J183" t="s">
        <v>17</v>
      </c>
      <c r="K183" t="s">
        <v>33</v>
      </c>
      <c r="L183" s="142" t="str">
        <f>_xlfn.XLOOKUP(Tableau1[[#This Row],[TYPE DE PIECE]],Tableau4[MATIERE],Tableau4[SHORT TYPE],"",0,1)</f>
        <v>PLA</v>
      </c>
      <c r="N183" s="142" t="str">
        <f>IF(ISERR(FIND("DECOUPE",Tableau1[[#This Row],[DESIGNATION]])),"","NEED REF")</f>
        <v/>
      </c>
    </row>
    <row r="184" spans="2:14">
      <c r="B184">
        <v>34413818</v>
      </c>
      <c r="C184" s="2">
        <v>45740</v>
      </c>
      <c r="D184" t="s">
        <v>13</v>
      </c>
      <c r="E1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34413818 GVXL UPS 1250kVA</v>
      </c>
      <c r="F184" t="s">
        <v>12991</v>
      </c>
      <c r="G184" t="s">
        <v>14</v>
      </c>
      <c r="H184" t="s">
        <v>15</v>
      </c>
      <c r="I184" t="s">
        <v>16</v>
      </c>
      <c r="J184" t="s">
        <v>17</v>
      </c>
      <c r="K184" t="s">
        <v>22</v>
      </c>
      <c r="L184" s="142" t="str">
        <f>_xlfn.XLOOKUP(Tableau1[[#This Row],[TYPE DE PIECE]],Tableau4[MATIERE],Tableau4[SHORT TYPE],"",0,1)</f>
        <v>COP</v>
      </c>
      <c r="N184" s="142" t="str">
        <f>IF(ISERR(FIND("DECOUPE",Tableau1[[#This Row],[DESIGNATION]])),"","NEED REF")</f>
        <v/>
      </c>
    </row>
    <row r="185" spans="2:14">
      <c r="B185">
        <v>34413817</v>
      </c>
      <c r="C185" s="2">
        <v>45740</v>
      </c>
      <c r="D185" t="s">
        <v>13</v>
      </c>
      <c r="E1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34413817 GVXL UPS 1250kVA</v>
      </c>
      <c r="F185" t="s">
        <v>12991</v>
      </c>
      <c r="G185" t="s">
        <v>14</v>
      </c>
      <c r="H185" t="s">
        <v>15</v>
      </c>
      <c r="I185" t="s">
        <v>16</v>
      </c>
      <c r="J185" t="s">
        <v>17</v>
      </c>
      <c r="K185" t="s">
        <v>22</v>
      </c>
      <c r="L185" s="142" t="str">
        <f>_xlfn.XLOOKUP(Tableau1[[#This Row],[TYPE DE PIECE]],Tableau4[MATIERE],Tableau4[SHORT TYPE],"",0,1)</f>
        <v>COP</v>
      </c>
      <c r="N185" s="142" t="str">
        <f>IF(ISERR(FIND("DECOUPE",Tableau1[[#This Row],[DESIGNATION]])),"","NEED REF")</f>
        <v/>
      </c>
    </row>
    <row r="186" spans="2:14">
      <c r="B186">
        <v>34413816</v>
      </c>
      <c r="C186" s="2">
        <v>45740</v>
      </c>
      <c r="D186" t="s">
        <v>13</v>
      </c>
      <c r="E1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34413816 GVXL UPS 1250kVA</v>
      </c>
      <c r="F186" t="s">
        <v>12991</v>
      </c>
      <c r="G186" t="s">
        <v>14</v>
      </c>
      <c r="H186" t="s">
        <v>15</v>
      </c>
      <c r="I186" t="s">
        <v>16</v>
      </c>
      <c r="J186" t="s">
        <v>17</v>
      </c>
      <c r="K186" t="s">
        <v>22</v>
      </c>
      <c r="L186" s="142" t="str">
        <f>_xlfn.XLOOKUP(Tableau1[[#This Row],[TYPE DE PIECE]],Tableau4[MATIERE],Tableau4[SHORT TYPE],"",0,1)</f>
        <v>COP</v>
      </c>
      <c r="N186" s="142" t="str">
        <f>IF(ISERR(FIND("DECOUPE",Tableau1[[#This Row],[DESIGNATION]])),"","NEED REF")</f>
        <v/>
      </c>
    </row>
    <row r="187" spans="2:14">
      <c r="B187">
        <v>34413815</v>
      </c>
      <c r="C187" s="2">
        <v>45740</v>
      </c>
      <c r="D187" t="s">
        <v>13</v>
      </c>
      <c r="E1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34413815 GVXL UPS 1250kVA</v>
      </c>
      <c r="F187" t="s">
        <v>12991</v>
      </c>
      <c r="G187" t="s">
        <v>14</v>
      </c>
      <c r="H187" t="s">
        <v>15</v>
      </c>
      <c r="I187" t="s">
        <v>16</v>
      </c>
      <c r="J187" t="s">
        <v>17</v>
      </c>
      <c r="K187" t="s">
        <v>22</v>
      </c>
      <c r="L187" s="142" t="str">
        <f>_xlfn.XLOOKUP(Tableau1[[#This Row],[TYPE DE PIECE]],Tableau4[MATIERE],Tableau4[SHORT TYPE],"",0,1)</f>
        <v>COP</v>
      </c>
      <c r="N187" s="142" t="str">
        <f>IF(ISERR(FIND("DECOUPE",Tableau1[[#This Row],[DESIGNATION]])),"","NEED REF")</f>
        <v/>
      </c>
    </row>
    <row r="188" spans="2:14">
      <c r="B188">
        <v>34413814</v>
      </c>
      <c r="C188" s="2">
        <v>45740</v>
      </c>
      <c r="D188" t="s">
        <v>13</v>
      </c>
      <c r="E1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34413814 GVXL UPS 1250kVA</v>
      </c>
      <c r="F188" t="s">
        <v>12991</v>
      </c>
      <c r="G188" t="s">
        <v>14</v>
      </c>
      <c r="H188" t="s">
        <v>15</v>
      </c>
      <c r="I188" t="s">
        <v>16</v>
      </c>
      <c r="J188" t="s">
        <v>17</v>
      </c>
      <c r="K188" t="s">
        <v>22</v>
      </c>
      <c r="L188" s="142" t="str">
        <f>_xlfn.XLOOKUP(Tableau1[[#This Row],[TYPE DE PIECE]],Tableau4[MATIERE],Tableau4[SHORT TYPE],"",0,1)</f>
        <v>COP</v>
      </c>
      <c r="N188" s="142" t="str">
        <f>IF(ISERR(FIND("DECOUPE",Tableau1[[#This Row],[DESIGNATION]])),"","NEED REF")</f>
        <v/>
      </c>
    </row>
    <row r="189" spans="2:14">
      <c r="B189">
        <v>34413813</v>
      </c>
      <c r="C189" s="2">
        <v>45740</v>
      </c>
      <c r="D189" t="s">
        <v>13</v>
      </c>
      <c r="E1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34413813 GVXL UPS 1250kVA</v>
      </c>
      <c r="F189" t="s">
        <v>12991</v>
      </c>
      <c r="G189" t="s">
        <v>14</v>
      </c>
      <c r="H189" t="s">
        <v>15</v>
      </c>
      <c r="I189" t="s">
        <v>16</v>
      </c>
      <c r="J189" t="s">
        <v>17</v>
      </c>
      <c r="K189" t="s">
        <v>22</v>
      </c>
      <c r="L189" s="142" t="str">
        <f>_xlfn.XLOOKUP(Tableau1[[#This Row],[TYPE DE PIECE]],Tableau4[MATIERE],Tableau4[SHORT TYPE],"",0,1)</f>
        <v>COP</v>
      </c>
      <c r="N189" s="142" t="str">
        <f>IF(ISERR(FIND("DECOUPE",Tableau1[[#This Row],[DESIGNATION]])),"","NEED REF")</f>
        <v/>
      </c>
    </row>
    <row r="190" spans="2:14">
      <c r="B190">
        <v>34413812</v>
      </c>
      <c r="C190" s="2">
        <v>45740</v>
      </c>
      <c r="D190" t="s">
        <v>13</v>
      </c>
      <c r="E19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34413812 GVXL UPS 1250kVA</v>
      </c>
      <c r="F190" t="s">
        <v>12991</v>
      </c>
      <c r="G190" t="s">
        <v>14</v>
      </c>
      <c r="H190" t="s">
        <v>15</v>
      </c>
      <c r="I190" t="s">
        <v>16</v>
      </c>
      <c r="J190" t="s">
        <v>17</v>
      </c>
      <c r="K190" t="s">
        <v>22</v>
      </c>
      <c r="L190" s="142" t="str">
        <f>_xlfn.XLOOKUP(Tableau1[[#This Row],[TYPE DE PIECE]],Tableau4[MATIERE],Tableau4[SHORT TYPE],"",0,1)</f>
        <v>COP</v>
      </c>
      <c r="N190" s="142" t="str">
        <f>IF(ISERR(FIND("DECOUPE",Tableau1[[#This Row],[DESIGNATION]])),"","NEED REF")</f>
        <v/>
      </c>
    </row>
    <row r="191" spans="2:14">
      <c r="B191">
        <v>34413811</v>
      </c>
      <c r="C191" s="2">
        <v>45740</v>
      </c>
      <c r="D191" t="s">
        <v>13</v>
      </c>
      <c r="E19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34413811 GVXL UPS 1250kVA</v>
      </c>
      <c r="F191" t="s">
        <v>12991</v>
      </c>
      <c r="G191" t="s">
        <v>14</v>
      </c>
      <c r="H191" t="s">
        <v>15</v>
      </c>
      <c r="I191" t="s">
        <v>16</v>
      </c>
      <c r="J191" t="s">
        <v>17</v>
      </c>
      <c r="K191" t="s">
        <v>22</v>
      </c>
      <c r="L191" s="142" t="str">
        <f>_xlfn.XLOOKUP(Tableau1[[#This Row],[TYPE DE PIECE]],Tableau4[MATIERE],Tableau4[SHORT TYPE],"",0,1)</f>
        <v>COP</v>
      </c>
      <c r="N191" s="142" t="str">
        <f>IF(ISERR(FIND("DECOUPE",Tableau1[[#This Row],[DESIGNATION]])),"","NEED REF")</f>
        <v/>
      </c>
    </row>
    <row r="192" spans="2:14">
      <c r="B192">
        <v>34413810</v>
      </c>
      <c r="C192" s="2">
        <v>45740</v>
      </c>
      <c r="D192" t="s">
        <v>13</v>
      </c>
      <c r="E1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34413810 GVXL UPS 1250kVA</v>
      </c>
      <c r="F192" t="s">
        <v>12991</v>
      </c>
      <c r="G192" t="s">
        <v>14</v>
      </c>
      <c r="H192" t="s">
        <v>15</v>
      </c>
      <c r="I192" t="s">
        <v>16</v>
      </c>
      <c r="J192" t="s">
        <v>17</v>
      </c>
      <c r="K192" t="s">
        <v>22</v>
      </c>
      <c r="L192" s="142" t="str">
        <f>_xlfn.XLOOKUP(Tableau1[[#This Row],[TYPE DE PIECE]],Tableau4[MATIERE],Tableau4[SHORT TYPE],"",0,1)</f>
        <v>COP</v>
      </c>
      <c r="N192" s="142" t="str">
        <f>IF(ISERR(FIND("DECOUPE",Tableau1[[#This Row],[DESIGNATION]])),"","NEED REF")</f>
        <v/>
      </c>
    </row>
    <row r="193" spans="2:14">
      <c r="B193">
        <v>34413809</v>
      </c>
      <c r="C193" s="2">
        <v>45740</v>
      </c>
      <c r="D193" t="s">
        <v>13</v>
      </c>
      <c r="E1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34413809 GVXL UPS 1250kVA</v>
      </c>
      <c r="F193" t="s">
        <v>12991</v>
      </c>
      <c r="G193" t="s">
        <v>14</v>
      </c>
      <c r="H193" t="s">
        <v>15</v>
      </c>
      <c r="I193" t="s">
        <v>16</v>
      </c>
      <c r="J193" t="s">
        <v>17</v>
      </c>
      <c r="K193" t="s">
        <v>22</v>
      </c>
      <c r="L193" s="142" t="str">
        <f>_xlfn.XLOOKUP(Tableau1[[#This Row],[TYPE DE PIECE]],Tableau4[MATIERE],Tableau4[SHORT TYPE],"",0,1)</f>
        <v>COP</v>
      </c>
      <c r="N193" s="142" t="str">
        <f>IF(ISERR(FIND("DECOUPE",Tableau1[[#This Row],[DESIGNATION]])),"","NEED REF")</f>
        <v/>
      </c>
    </row>
    <row r="194" spans="2:14">
      <c r="B194">
        <v>34413808</v>
      </c>
      <c r="C194" s="2">
        <v>45740</v>
      </c>
      <c r="D194" t="s">
        <v>13</v>
      </c>
      <c r="E1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34413808 GVXL UPS 1250kVA</v>
      </c>
      <c r="F194" t="s">
        <v>12991</v>
      </c>
      <c r="G194" t="s">
        <v>14</v>
      </c>
      <c r="H194" t="s">
        <v>15</v>
      </c>
      <c r="I194" t="s">
        <v>16</v>
      </c>
      <c r="J194" t="s">
        <v>17</v>
      </c>
      <c r="K194" t="s">
        <v>22</v>
      </c>
      <c r="L194" s="142" t="str">
        <f>_xlfn.XLOOKUP(Tableau1[[#This Row],[TYPE DE PIECE]],Tableau4[MATIERE],Tableau4[SHORT TYPE],"",0,1)</f>
        <v>COP</v>
      </c>
      <c r="N194" s="142" t="str">
        <f>IF(ISERR(FIND("DECOUPE",Tableau1[[#This Row],[DESIGNATION]])),"","NEED REF")</f>
        <v/>
      </c>
    </row>
    <row r="195" spans="2:14">
      <c r="B195">
        <v>34413807</v>
      </c>
      <c r="C195" s="2">
        <v>45740</v>
      </c>
      <c r="D195" t="s">
        <v>13</v>
      </c>
      <c r="E19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34413807 GVXL UPS 1250kVA</v>
      </c>
      <c r="F195" t="s">
        <v>12991</v>
      </c>
      <c r="G195" t="s">
        <v>14</v>
      </c>
      <c r="H195" t="s">
        <v>15</v>
      </c>
      <c r="I195" t="s">
        <v>16</v>
      </c>
      <c r="J195" t="s">
        <v>17</v>
      </c>
      <c r="K195" t="s">
        <v>22</v>
      </c>
      <c r="L195" s="142" t="str">
        <f>_xlfn.XLOOKUP(Tableau1[[#This Row],[TYPE DE PIECE]],Tableau4[MATIERE],Tableau4[SHORT TYPE],"",0,1)</f>
        <v>COP</v>
      </c>
      <c r="N195" s="142" t="str">
        <f>IF(ISERR(FIND("DECOUPE",Tableau1[[#This Row],[DESIGNATION]])),"","NEED REF")</f>
        <v/>
      </c>
    </row>
    <row r="196" spans="2:14">
      <c r="B196">
        <v>34413806</v>
      </c>
      <c r="C196" s="2">
        <v>45740</v>
      </c>
      <c r="D196" t="s">
        <v>13</v>
      </c>
      <c r="E19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34413806 GVXL UPS 1250kVA</v>
      </c>
      <c r="F196" t="s">
        <v>12991</v>
      </c>
      <c r="G196" t="s">
        <v>14</v>
      </c>
      <c r="H196" t="s">
        <v>15</v>
      </c>
      <c r="I196" t="s">
        <v>16</v>
      </c>
      <c r="J196" t="s">
        <v>17</v>
      </c>
      <c r="K196" t="s">
        <v>22</v>
      </c>
      <c r="L196" s="142" t="str">
        <f>_xlfn.XLOOKUP(Tableau1[[#This Row],[TYPE DE PIECE]],Tableau4[MATIERE],Tableau4[SHORT TYPE],"",0,1)</f>
        <v>COP</v>
      </c>
      <c r="N196" s="142" t="str">
        <f>IF(ISERR(FIND("DECOUPE",Tableau1[[#This Row],[DESIGNATION]])),"","NEED REF")</f>
        <v/>
      </c>
    </row>
    <row r="197" spans="2:14">
      <c r="B197">
        <v>34413805</v>
      </c>
      <c r="C197" s="2">
        <v>45740</v>
      </c>
      <c r="D197" t="s">
        <v>13</v>
      </c>
      <c r="E1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34413805 GVXL UPS 1250kVA</v>
      </c>
      <c r="F197" t="s">
        <v>12991</v>
      </c>
      <c r="G197" t="s">
        <v>14</v>
      </c>
      <c r="H197" t="s">
        <v>15</v>
      </c>
      <c r="I197" t="s">
        <v>16</v>
      </c>
      <c r="J197" t="s">
        <v>17</v>
      </c>
      <c r="K197" t="s">
        <v>22</v>
      </c>
      <c r="L197" s="142" t="str">
        <f>_xlfn.XLOOKUP(Tableau1[[#This Row],[TYPE DE PIECE]],Tableau4[MATIERE],Tableau4[SHORT TYPE],"",0,1)</f>
        <v>COP</v>
      </c>
      <c r="N197" s="142" t="str">
        <f>IF(ISERR(FIND("DECOUPE",Tableau1[[#This Row],[DESIGNATION]])),"","NEED REF")</f>
        <v/>
      </c>
    </row>
    <row r="198" spans="2:14">
      <c r="B198">
        <v>34413804</v>
      </c>
      <c r="C198" s="2">
        <v>45740</v>
      </c>
      <c r="D198" t="s">
        <v>13</v>
      </c>
      <c r="E1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34413804 GVXL UPS 1250kVA</v>
      </c>
      <c r="F198" t="s">
        <v>12991</v>
      </c>
      <c r="G198" t="s">
        <v>14</v>
      </c>
      <c r="H198" t="s">
        <v>15</v>
      </c>
      <c r="I198" t="s">
        <v>16</v>
      </c>
      <c r="J198" t="s">
        <v>17</v>
      </c>
      <c r="K198" t="s">
        <v>22</v>
      </c>
      <c r="L198" s="142" t="str">
        <f>_xlfn.XLOOKUP(Tableau1[[#This Row],[TYPE DE PIECE]],Tableau4[MATIERE],Tableau4[SHORT TYPE],"",0,1)</f>
        <v>COP</v>
      </c>
      <c r="N198" s="142" t="str">
        <f>IF(ISERR(FIND("DECOUPE",Tableau1[[#This Row],[DESIGNATION]])),"","NEED REF")</f>
        <v/>
      </c>
    </row>
    <row r="199" spans="2:14">
      <c r="B199">
        <v>34413803</v>
      </c>
      <c r="C199" s="2">
        <v>45740</v>
      </c>
      <c r="D199" t="s">
        <v>13</v>
      </c>
      <c r="E19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34413803 GVXL UPS 1250kVA</v>
      </c>
      <c r="F199" t="s">
        <v>12991</v>
      </c>
      <c r="G199" t="s">
        <v>14</v>
      </c>
      <c r="H199" t="s">
        <v>15</v>
      </c>
      <c r="I199" t="s">
        <v>16</v>
      </c>
      <c r="J199" t="s">
        <v>17</v>
      </c>
      <c r="K199" t="s">
        <v>22</v>
      </c>
      <c r="L199" s="142" t="str">
        <f>_xlfn.XLOOKUP(Tableau1[[#This Row],[TYPE DE PIECE]],Tableau4[MATIERE],Tableau4[SHORT TYPE],"",0,1)</f>
        <v>COP</v>
      </c>
      <c r="N199" s="142" t="str">
        <f>IF(ISERR(FIND("DECOUPE",Tableau1[[#This Row],[DESIGNATION]])),"","NEED REF")</f>
        <v/>
      </c>
    </row>
    <row r="200" spans="2:14">
      <c r="B200">
        <v>34413802</v>
      </c>
      <c r="C200" s="2">
        <v>45740</v>
      </c>
      <c r="D200" t="s">
        <v>13</v>
      </c>
      <c r="E20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34413802 GVXL UPS 1250kVA</v>
      </c>
      <c r="F200" t="s">
        <v>12991</v>
      </c>
      <c r="G200" t="s">
        <v>14</v>
      </c>
      <c r="H200" t="s">
        <v>15</v>
      </c>
      <c r="I200" t="s">
        <v>16</v>
      </c>
      <c r="J200" t="s">
        <v>17</v>
      </c>
      <c r="K200" t="s">
        <v>22</v>
      </c>
      <c r="L200" s="142" t="str">
        <f>_xlfn.XLOOKUP(Tableau1[[#This Row],[TYPE DE PIECE]],Tableau4[MATIERE],Tableau4[SHORT TYPE],"",0,1)</f>
        <v>COP</v>
      </c>
      <c r="N200" s="142" t="str">
        <f>IF(ISERR(FIND("DECOUPE",Tableau1[[#This Row],[DESIGNATION]])),"","NEED REF")</f>
        <v/>
      </c>
    </row>
    <row r="201" spans="2:14">
      <c r="B201">
        <v>34413801</v>
      </c>
      <c r="C201" s="2">
        <v>45740</v>
      </c>
      <c r="D201" t="s">
        <v>13</v>
      </c>
      <c r="E20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34413801 GVXL UPS 1250kVA</v>
      </c>
      <c r="F201" t="s">
        <v>12991</v>
      </c>
      <c r="G201" t="s">
        <v>14</v>
      </c>
      <c r="H201" t="s">
        <v>15</v>
      </c>
      <c r="I201" t="s">
        <v>16</v>
      </c>
      <c r="J201" t="s">
        <v>17</v>
      </c>
      <c r="K201" t="s">
        <v>22</v>
      </c>
      <c r="L201" s="142" t="str">
        <f>_xlfn.XLOOKUP(Tableau1[[#This Row],[TYPE DE PIECE]],Tableau4[MATIERE],Tableau4[SHORT TYPE],"",0,1)</f>
        <v>COP</v>
      </c>
      <c r="N201" s="142" t="str">
        <f>IF(ISERR(FIND("DECOUPE",Tableau1[[#This Row],[DESIGNATION]])),"","NEED REF")</f>
        <v/>
      </c>
    </row>
    <row r="202" spans="2:14">
      <c r="B202">
        <v>34413800</v>
      </c>
      <c r="C202" s="2">
        <v>45740</v>
      </c>
      <c r="D202" t="s">
        <v>13</v>
      </c>
      <c r="E2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34413800 GVXL UPS 1250kVA</v>
      </c>
      <c r="F202" t="s">
        <v>12991</v>
      </c>
      <c r="G202" t="s">
        <v>14</v>
      </c>
      <c r="H202" t="s">
        <v>15</v>
      </c>
      <c r="I202" t="s">
        <v>16</v>
      </c>
      <c r="J202" t="s">
        <v>17</v>
      </c>
      <c r="K202" t="s">
        <v>22</v>
      </c>
      <c r="L202" s="142" t="str">
        <f>_xlfn.XLOOKUP(Tableau1[[#This Row],[TYPE DE PIECE]],Tableau4[MATIERE],Tableau4[SHORT TYPE],"",0,1)</f>
        <v>COP</v>
      </c>
      <c r="N202" s="142" t="str">
        <f>IF(ISERR(FIND("DECOUPE",Tableau1[[#This Row],[DESIGNATION]])),"","NEED REF")</f>
        <v/>
      </c>
    </row>
    <row r="203" spans="2:14">
      <c r="B203">
        <v>34413799</v>
      </c>
      <c r="C203" s="2">
        <v>45740</v>
      </c>
      <c r="D203" t="s">
        <v>13</v>
      </c>
      <c r="E2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34413799 GVXL UPS 1250kVA</v>
      </c>
      <c r="F203" t="s">
        <v>12991</v>
      </c>
      <c r="G203" t="s">
        <v>14</v>
      </c>
      <c r="H203" t="s">
        <v>15</v>
      </c>
      <c r="I203" t="s">
        <v>16</v>
      </c>
      <c r="J203" t="s">
        <v>17</v>
      </c>
      <c r="K203" t="s">
        <v>22</v>
      </c>
      <c r="L203" s="142" t="str">
        <f>_xlfn.XLOOKUP(Tableau1[[#This Row],[TYPE DE PIECE]],Tableau4[MATIERE],Tableau4[SHORT TYPE],"",0,1)</f>
        <v>COP</v>
      </c>
      <c r="N203" s="142" t="str">
        <f>IF(ISERR(FIND("DECOUPE",Tableau1[[#This Row],[DESIGNATION]])),"","NEED REF")</f>
        <v/>
      </c>
    </row>
    <row r="204" spans="2:14">
      <c r="B204">
        <v>34413798</v>
      </c>
      <c r="C204" s="2">
        <v>45740</v>
      </c>
      <c r="D204" t="s">
        <v>13</v>
      </c>
      <c r="E2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34413798 GVXL UPS 1250kVA</v>
      </c>
      <c r="F204" t="s">
        <v>12991</v>
      </c>
      <c r="G204" t="s">
        <v>14</v>
      </c>
      <c r="H204" t="s">
        <v>15</v>
      </c>
      <c r="I204" t="s">
        <v>16</v>
      </c>
      <c r="J204" t="s">
        <v>17</v>
      </c>
      <c r="K204" t="s">
        <v>22</v>
      </c>
      <c r="L204" s="142" t="str">
        <f>_xlfn.XLOOKUP(Tableau1[[#This Row],[TYPE DE PIECE]],Tableau4[MATIERE],Tableau4[SHORT TYPE],"",0,1)</f>
        <v>COP</v>
      </c>
      <c r="N204" s="142" t="str">
        <f>IF(ISERR(FIND("DECOUPE",Tableau1[[#This Row],[DESIGNATION]])),"","NEED REF")</f>
        <v/>
      </c>
    </row>
    <row r="205" spans="2:14">
      <c r="B205">
        <v>34413797</v>
      </c>
      <c r="C205" s="2">
        <v>45737</v>
      </c>
      <c r="D205" t="s">
        <v>13</v>
      </c>
      <c r="E205" t="s">
        <v>12940</v>
      </c>
      <c r="F205" t="s">
        <v>12919</v>
      </c>
      <c r="G205" t="s">
        <v>12939</v>
      </c>
      <c r="J205" t="s">
        <v>27</v>
      </c>
      <c r="K205" t="s">
        <v>33</v>
      </c>
      <c r="L205" s="142" t="str">
        <f>_xlfn.XLOOKUP(Tableau1[[#This Row],[TYPE DE PIECE]],Tableau4[MATIERE],Tableau4[SHORT TYPE],"",0,1)</f>
        <v>PLA</v>
      </c>
      <c r="N205" s="142" t="str">
        <f>IF(ISERR(FIND("DECOUPE",Tableau1[[#This Row],[DESIGNATION]])),"","NEED REF")</f>
        <v/>
      </c>
    </row>
    <row r="206" spans="2:14">
      <c r="B206">
        <v>34413796</v>
      </c>
      <c r="C206" s="2">
        <v>45737</v>
      </c>
      <c r="D206" t="s">
        <v>13</v>
      </c>
      <c r="E206" t="s">
        <v>12940</v>
      </c>
      <c r="F206" t="s">
        <v>12919</v>
      </c>
      <c r="G206" t="s">
        <v>12939</v>
      </c>
      <c r="J206" t="s">
        <v>27</v>
      </c>
      <c r="K206" t="s">
        <v>33</v>
      </c>
      <c r="L206" s="142" t="str">
        <f>_xlfn.XLOOKUP(Tableau1[[#This Row],[TYPE DE PIECE]],Tableau4[MATIERE],Tableau4[SHORT TYPE],"",0,1)</f>
        <v>PLA</v>
      </c>
      <c r="N206" s="142" t="str">
        <f>IF(ISERR(FIND("DECOUPE",Tableau1[[#This Row],[DESIGNATION]])),"","NEED REF")</f>
        <v/>
      </c>
    </row>
    <row r="207" spans="2:14">
      <c r="B207">
        <v>34413795</v>
      </c>
      <c r="C207" s="2">
        <v>45736</v>
      </c>
      <c r="D207" t="s">
        <v>13</v>
      </c>
      <c r="E207" t="s">
        <v>13001</v>
      </c>
      <c r="F207" t="s">
        <v>12996</v>
      </c>
      <c r="G207" t="s">
        <v>112</v>
      </c>
      <c r="H207" t="s">
        <v>445</v>
      </c>
      <c r="I207" t="s">
        <v>12998</v>
      </c>
      <c r="J207" t="s">
        <v>21</v>
      </c>
      <c r="K207" t="s">
        <v>25</v>
      </c>
      <c r="L207" s="142" t="str">
        <f>_xlfn.XLOOKUP(Tableau1[[#This Row],[TYPE DE PIECE]],Tableau4[MATIERE],Tableau4[SHORT TYPE],"",0,1)</f>
        <v>SMT</v>
      </c>
      <c r="N207" s="142" t="str">
        <f>IF(ISERR(FIND("DECOUPE",Tableau1[[#This Row],[DESIGNATION]])),"","NEED REF")</f>
        <v/>
      </c>
    </row>
    <row r="208" spans="2:14">
      <c r="B208">
        <v>34413794</v>
      </c>
      <c r="C208" s="2">
        <v>45735</v>
      </c>
      <c r="D208" t="s">
        <v>13</v>
      </c>
      <c r="E2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34413794 IQ ISOLATION BANKLOAD</v>
      </c>
      <c r="G208" t="s">
        <v>12910</v>
      </c>
      <c r="H208" t="s">
        <v>12909</v>
      </c>
      <c r="J208" t="s">
        <v>17</v>
      </c>
      <c r="K208" t="s">
        <v>22</v>
      </c>
      <c r="L208" s="142" t="str">
        <f>_xlfn.XLOOKUP(Tableau1[[#This Row],[TYPE DE PIECE]],Tableau4[MATIERE],Tableau4[SHORT TYPE],"",0,1)</f>
        <v>COP</v>
      </c>
      <c r="N208" s="142" t="str">
        <f>IF(ISERR(FIND("DECOUPE",Tableau1[[#This Row],[DESIGNATION]])),"","NEED REF")</f>
        <v/>
      </c>
    </row>
    <row r="209" spans="2:14">
      <c r="B209">
        <v>34413793</v>
      </c>
      <c r="C209" s="2">
        <v>45734</v>
      </c>
      <c r="D209" t="s">
        <v>13</v>
      </c>
      <c r="E209" t="s">
        <v>13002</v>
      </c>
      <c r="F209" t="s">
        <v>12996</v>
      </c>
      <c r="G209" t="s">
        <v>112</v>
      </c>
      <c r="H209" t="s">
        <v>445</v>
      </c>
      <c r="I209" t="s">
        <v>12998</v>
      </c>
      <c r="J209" t="s">
        <v>21</v>
      </c>
      <c r="K209" t="s">
        <v>25</v>
      </c>
      <c r="L209" s="142" t="str">
        <f>_xlfn.XLOOKUP(Tableau1[[#This Row],[TYPE DE PIECE]],Tableau4[MATIERE],Tableau4[SHORT TYPE],"",0,1)</f>
        <v>SMT</v>
      </c>
      <c r="N209" s="142" t="str">
        <f>IF(ISERR(FIND("DECOUPE",Tableau1[[#This Row],[DESIGNATION]])),"","NEED REF")</f>
        <v/>
      </c>
    </row>
    <row r="210" spans="2:14">
      <c r="B210">
        <v>34413792</v>
      </c>
      <c r="C210" s="2">
        <v>45734</v>
      </c>
      <c r="D210" t="s">
        <v>13</v>
      </c>
      <c r="E210" t="s">
        <v>13003</v>
      </c>
      <c r="F210" t="s">
        <v>12996</v>
      </c>
      <c r="G210" t="s">
        <v>112</v>
      </c>
      <c r="H210" t="s">
        <v>445</v>
      </c>
      <c r="I210" t="s">
        <v>12998</v>
      </c>
      <c r="J210" t="s">
        <v>21</v>
      </c>
      <c r="K210" t="s">
        <v>25</v>
      </c>
      <c r="L210" s="142" t="str">
        <f>_xlfn.XLOOKUP(Tableau1[[#This Row],[TYPE DE PIECE]],Tableau4[MATIERE],Tableau4[SHORT TYPE],"",0,1)</f>
        <v>SMT</v>
      </c>
      <c r="N210" s="142" t="str">
        <f>IF(ISERR(FIND("DECOUPE",Tableau1[[#This Row],[DESIGNATION]])),"","NEED REF")</f>
        <v/>
      </c>
    </row>
    <row r="211" spans="2:14">
      <c r="B211">
        <v>34413791</v>
      </c>
      <c r="C211" s="2">
        <v>45734</v>
      </c>
      <c r="D211" t="s">
        <v>13</v>
      </c>
      <c r="E211" t="s">
        <v>628</v>
      </c>
      <c r="F211" t="s">
        <v>12990</v>
      </c>
      <c r="G211" t="s">
        <v>96</v>
      </c>
      <c r="H211" t="s">
        <v>30</v>
      </c>
      <c r="J211" t="s">
        <v>27</v>
      </c>
      <c r="K211" t="s">
        <v>33</v>
      </c>
      <c r="L211" s="142" t="str">
        <f>_xlfn.XLOOKUP(Tableau1[[#This Row],[TYPE DE PIECE]],Tableau4[MATIERE],Tableau4[SHORT TYPE],"",0,1)</f>
        <v>PLA</v>
      </c>
      <c r="N211" s="142" t="str">
        <f>IF(ISERR(FIND("DECOUPE",Tableau1[[#This Row],[DESIGNATION]])),"","NEED REF")</f>
        <v/>
      </c>
    </row>
    <row r="212" spans="2:14">
      <c r="B212">
        <v>34413790</v>
      </c>
      <c r="C212" s="2">
        <v>45734</v>
      </c>
      <c r="D212" t="s">
        <v>13</v>
      </c>
      <c r="E212" t="s">
        <v>12983</v>
      </c>
      <c r="J212" t="s">
        <v>21</v>
      </c>
      <c r="L212" s="142" t="str">
        <f>_xlfn.XLOOKUP(Tableau1[[#This Row],[TYPE DE PIECE]],Tableau4[MATIERE],Tableau4[SHORT TYPE],"",0,1)</f>
        <v/>
      </c>
      <c r="N212" s="142" t="str">
        <f>IF(ISERR(FIND("DECOUPE",Tableau1[[#This Row],[DESIGNATION]])),"","NEED REF")</f>
        <v/>
      </c>
    </row>
    <row r="213" spans="2:14">
      <c r="B213">
        <v>34413789</v>
      </c>
      <c r="C213" s="2">
        <v>45734</v>
      </c>
      <c r="D213" t="s">
        <v>13</v>
      </c>
      <c r="E213" t="s">
        <v>12984</v>
      </c>
      <c r="J213" t="s">
        <v>21</v>
      </c>
      <c r="L213" s="142" t="str">
        <f>_xlfn.XLOOKUP(Tableau1[[#This Row],[TYPE DE PIECE]],Tableau4[MATIERE],Tableau4[SHORT TYPE],"",0,1)</f>
        <v/>
      </c>
      <c r="N213" s="142" t="str">
        <f>IF(ISERR(FIND("DECOUPE",Tableau1[[#This Row],[DESIGNATION]])),"","NEED REF")</f>
        <v/>
      </c>
    </row>
    <row r="214" spans="2:14">
      <c r="B214">
        <v>34413788</v>
      </c>
      <c r="C214" s="2">
        <v>45734</v>
      </c>
      <c r="D214" t="s">
        <v>13</v>
      </c>
      <c r="E214" t="s">
        <v>12985</v>
      </c>
      <c r="J214" t="s">
        <v>21</v>
      </c>
      <c r="L214" s="142" t="str">
        <f>_xlfn.XLOOKUP(Tableau1[[#This Row],[TYPE DE PIECE]],Tableau4[MATIERE],Tableau4[SHORT TYPE],"",0,1)</f>
        <v/>
      </c>
      <c r="N214" s="142" t="str">
        <f>IF(ISERR(FIND("DECOUPE",Tableau1[[#This Row],[DESIGNATION]])),"","NEED REF")</f>
        <v/>
      </c>
    </row>
    <row r="215" spans="2:14">
      <c r="B215">
        <v>34413787</v>
      </c>
      <c r="C215" s="2">
        <v>45734</v>
      </c>
      <c r="D215" t="s">
        <v>13</v>
      </c>
      <c r="E215" t="s">
        <v>12986</v>
      </c>
      <c r="J215" t="s">
        <v>21</v>
      </c>
      <c r="L215" s="142" t="str">
        <f>_xlfn.XLOOKUP(Tableau1[[#This Row],[TYPE DE PIECE]],Tableau4[MATIERE],Tableau4[SHORT TYPE],"",0,1)</f>
        <v/>
      </c>
      <c r="N215" s="142" t="str">
        <f>IF(ISERR(FIND("DECOUPE",Tableau1[[#This Row],[DESIGNATION]])),"","NEED REF")</f>
        <v/>
      </c>
    </row>
    <row r="216" spans="2:14">
      <c r="B216">
        <v>34413786</v>
      </c>
      <c r="C216" s="2">
        <v>45734</v>
      </c>
      <c r="D216" t="s">
        <v>13</v>
      </c>
      <c r="E216" t="s">
        <v>12987</v>
      </c>
      <c r="J216" t="s">
        <v>21</v>
      </c>
      <c r="L216" s="142" t="str">
        <f>_xlfn.XLOOKUP(Tableau1[[#This Row],[TYPE DE PIECE]],Tableau4[MATIERE],Tableau4[SHORT TYPE],"",0,1)</f>
        <v/>
      </c>
      <c r="N216" s="142" t="str">
        <f>IF(ISERR(FIND("DECOUPE",Tableau1[[#This Row],[DESIGNATION]])),"","NEED REF")</f>
        <v/>
      </c>
    </row>
    <row r="217" spans="2:14">
      <c r="B217">
        <v>34413785</v>
      </c>
      <c r="C217" s="2">
        <v>45734</v>
      </c>
      <c r="D217" t="s">
        <v>13</v>
      </c>
      <c r="E217" t="s">
        <v>12988</v>
      </c>
      <c r="J217" t="s">
        <v>21</v>
      </c>
      <c r="L217" s="142" t="str">
        <f>_xlfn.XLOOKUP(Tableau1[[#This Row],[TYPE DE PIECE]],Tableau4[MATIERE],Tableau4[SHORT TYPE],"",0,1)</f>
        <v/>
      </c>
      <c r="N217" s="142" t="str">
        <f>IF(ISERR(FIND("DECOUPE",Tableau1[[#This Row],[DESIGNATION]])),"","NEED REF")</f>
        <v/>
      </c>
    </row>
    <row r="218" spans="2:14">
      <c r="B218">
        <v>34413784</v>
      </c>
      <c r="C218" s="2">
        <v>45734</v>
      </c>
      <c r="D218" t="s">
        <v>13</v>
      </c>
      <c r="E218" t="s">
        <v>12989</v>
      </c>
      <c r="J218" t="s">
        <v>21</v>
      </c>
      <c r="L218" s="142" t="str">
        <f>_xlfn.XLOOKUP(Tableau1[[#This Row],[TYPE DE PIECE]],Tableau4[MATIERE],Tableau4[SHORT TYPE],"",0,1)</f>
        <v/>
      </c>
      <c r="N218" s="142" t="str">
        <f>IF(ISERR(FIND("DECOUPE",Tableau1[[#This Row],[DESIGNATION]])),"","NEED REF")</f>
        <v/>
      </c>
    </row>
    <row r="219" spans="2:14">
      <c r="B219">
        <v>34413783</v>
      </c>
      <c r="C219" s="2">
        <v>45734</v>
      </c>
      <c r="D219" t="s">
        <v>13</v>
      </c>
      <c r="E2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34413783</v>
      </c>
      <c r="J219" t="s">
        <v>21</v>
      </c>
      <c r="L219" s="142" t="str">
        <f>_xlfn.XLOOKUP(Tableau1[[#This Row],[TYPE DE PIECE]],Tableau4[MATIERE],Tableau4[SHORT TYPE],"",0,1)</f>
        <v/>
      </c>
      <c r="N219" s="142" t="str">
        <f>IF(ISERR(FIND("DECOUPE",Tableau1[[#This Row],[DESIGNATION]])),"","NEED REF")</f>
        <v/>
      </c>
    </row>
    <row r="220" spans="2:14">
      <c r="B220">
        <v>34413782</v>
      </c>
      <c r="C220" s="2">
        <v>45734</v>
      </c>
      <c r="D220" t="s">
        <v>13</v>
      </c>
      <c r="E220" t="s">
        <v>12982</v>
      </c>
      <c r="J220" t="s">
        <v>21</v>
      </c>
      <c r="L220" s="142" t="str">
        <f>_xlfn.XLOOKUP(Tableau1[[#This Row],[TYPE DE PIECE]],Tableau4[MATIERE],Tableau4[SHORT TYPE],"",0,1)</f>
        <v/>
      </c>
      <c r="N220" s="142" t="str">
        <f>IF(ISERR(FIND("DECOUPE",Tableau1[[#This Row],[DESIGNATION]])),"","NEED REF")</f>
        <v/>
      </c>
    </row>
    <row r="221" spans="2:14">
      <c r="B221">
        <v>34413781</v>
      </c>
      <c r="C221" s="2">
        <v>45733</v>
      </c>
      <c r="D221" t="s">
        <v>13</v>
      </c>
      <c r="E2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34413781</v>
      </c>
      <c r="J221" t="s">
        <v>21</v>
      </c>
      <c r="L221" s="142" t="str">
        <f>_xlfn.XLOOKUP(Tableau1[[#This Row],[TYPE DE PIECE]],Tableau4[MATIERE],Tableau4[SHORT TYPE],"",0,1)</f>
        <v/>
      </c>
      <c r="N221" s="142" t="str">
        <f>IF(ISERR(FIND("DECOUPE",Tableau1[[#This Row],[DESIGNATION]])),"","NEED REF")</f>
        <v/>
      </c>
    </row>
    <row r="222" spans="2:14">
      <c r="B222">
        <v>34413780</v>
      </c>
      <c r="C222" s="2">
        <v>45733</v>
      </c>
      <c r="D222" t="s">
        <v>13</v>
      </c>
      <c r="E2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34413780</v>
      </c>
      <c r="J222" t="s">
        <v>21</v>
      </c>
      <c r="L222" s="142" t="str">
        <f>_xlfn.XLOOKUP(Tableau1[[#This Row],[TYPE DE PIECE]],Tableau4[MATIERE],Tableau4[SHORT TYPE],"",0,1)</f>
        <v/>
      </c>
      <c r="N222" s="142" t="str">
        <f>IF(ISERR(FIND("DECOUPE",Tableau1[[#This Row],[DESIGNATION]])),"","NEED REF")</f>
        <v/>
      </c>
    </row>
    <row r="223" spans="2:14">
      <c r="B223">
        <v>34413779</v>
      </c>
      <c r="C223" s="2">
        <v>45733</v>
      </c>
      <c r="D223" t="s">
        <v>13</v>
      </c>
      <c r="E2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34413779</v>
      </c>
      <c r="J223" t="s">
        <v>21</v>
      </c>
      <c r="L223" s="142" t="str">
        <f>_xlfn.XLOOKUP(Tableau1[[#This Row],[TYPE DE PIECE]],Tableau4[MATIERE],Tableau4[SHORT TYPE],"",0,1)</f>
        <v/>
      </c>
      <c r="N223" s="142" t="str">
        <f>IF(ISERR(FIND("DECOUPE",Tableau1[[#This Row],[DESIGNATION]])),"","NEED REF")</f>
        <v/>
      </c>
    </row>
    <row r="224" spans="2:14">
      <c r="B224">
        <v>34413778</v>
      </c>
      <c r="C224" s="2">
        <v>45733</v>
      </c>
      <c r="D224" t="s">
        <v>13</v>
      </c>
      <c r="E224" t="s">
        <v>12981</v>
      </c>
      <c r="J224" t="s">
        <v>21</v>
      </c>
      <c r="L224" s="142" t="str">
        <f>_xlfn.XLOOKUP(Tableau1[[#This Row],[TYPE DE PIECE]],Tableau4[MATIERE],Tableau4[SHORT TYPE],"",0,1)</f>
        <v/>
      </c>
      <c r="N224" s="142" t="str">
        <f>IF(ISERR(FIND("DECOUPE",Tableau1[[#This Row],[DESIGNATION]])),"","NEED REF")</f>
        <v/>
      </c>
    </row>
    <row r="225" spans="2:14">
      <c r="B225">
        <v>34413777</v>
      </c>
      <c r="C225" s="2">
        <v>45733</v>
      </c>
      <c r="D225" t="s">
        <v>13</v>
      </c>
      <c r="E225" t="s">
        <v>12980</v>
      </c>
      <c r="J225" t="s">
        <v>21</v>
      </c>
      <c r="L225" s="142" t="str">
        <f>_xlfn.XLOOKUP(Tableau1[[#This Row],[TYPE DE PIECE]],Tableau4[MATIERE],Tableau4[SHORT TYPE],"",0,1)</f>
        <v/>
      </c>
      <c r="N225" s="142" t="str">
        <f>IF(ISERR(FIND("DECOUPE",Tableau1[[#This Row],[DESIGNATION]])),"","NEED REF")</f>
        <v/>
      </c>
    </row>
    <row r="226" spans="2:14">
      <c r="B226">
        <v>34413776</v>
      </c>
      <c r="C226" s="2">
        <v>45733</v>
      </c>
      <c r="D226" t="s">
        <v>13</v>
      </c>
      <c r="E22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34413776 GVXL UPS COUPLER</v>
      </c>
      <c r="F226" t="s">
        <v>12978</v>
      </c>
      <c r="H226" t="s">
        <v>12979</v>
      </c>
      <c r="J226" t="s">
        <v>21</v>
      </c>
      <c r="K226" t="s">
        <v>22</v>
      </c>
      <c r="L226" s="142" t="str">
        <f>_xlfn.XLOOKUP(Tableau1[[#This Row],[TYPE DE PIECE]],Tableau4[MATIERE],Tableau4[SHORT TYPE],"",0,1)</f>
        <v>COP</v>
      </c>
      <c r="N226" s="142" t="str">
        <f>IF(ISERR(FIND("DECOUPE",Tableau1[[#This Row],[DESIGNATION]])),"","NEED REF")</f>
        <v/>
      </c>
    </row>
    <row r="227" spans="2:14">
      <c r="B227">
        <v>34413775</v>
      </c>
      <c r="C227" s="2">
        <v>45733</v>
      </c>
      <c r="D227" t="s">
        <v>13</v>
      </c>
      <c r="E2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34413775 GVXL UPS COUPLER</v>
      </c>
      <c r="F227" t="s">
        <v>12978</v>
      </c>
      <c r="H227" t="s">
        <v>12979</v>
      </c>
      <c r="J227" t="s">
        <v>21</v>
      </c>
      <c r="K227" t="s">
        <v>22</v>
      </c>
      <c r="L227" s="142" t="str">
        <f>_xlfn.XLOOKUP(Tableau1[[#This Row],[TYPE DE PIECE]],Tableau4[MATIERE],Tableau4[SHORT TYPE],"",0,1)</f>
        <v>COP</v>
      </c>
      <c r="N227" s="142" t="str">
        <f>IF(ISERR(FIND("DECOUPE",Tableau1[[#This Row],[DESIGNATION]])),"","NEED REF")</f>
        <v/>
      </c>
    </row>
    <row r="228" spans="2:14">
      <c r="B228">
        <v>34413774</v>
      </c>
      <c r="C228" s="2">
        <v>45733</v>
      </c>
      <c r="D228" t="s">
        <v>13</v>
      </c>
      <c r="E2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34413774 GVXL UPS COUPLER</v>
      </c>
      <c r="F228" t="s">
        <v>12978</v>
      </c>
      <c r="H228" t="s">
        <v>12979</v>
      </c>
      <c r="J228" t="s">
        <v>21</v>
      </c>
      <c r="K228" t="s">
        <v>22</v>
      </c>
      <c r="L228" s="142" t="str">
        <f>_xlfn.XLOOKUP(Tableau1[[#This Row],[TYPE DE PIECE]],Tableau4[MATIERE],Tableau4[SHORT TYPE],"",0,1)</f>
        <v>COP</v>
      </c>
      <c r="N228" s="142" t="str">
        <f>IF(ISERR(FIND("DECOUPE",Tableau1[[#This Row],[DESIGNATION]])),"","NEED REF")</f>
        <v/>
      </c>
    </row>
    <row r="229" spans="2:14">
      <c r="B229">
        <v>34413773</v>
      </c>
      <c r="C229" s="2">
        <v>45730</v>
      </c>
      <c r="D229" t="s">
        <v>13</v>
      </c>
      <c r="E2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34413773 GVXL UPS COUPLER</v>
      </c>
      <c r="F229" t="s">
        <v>12978</v>
      </c>
      <c r="H229" t="s">
        <v>12979</v>
      </c>
      <c r="J229" t="s">
        <v>21</v>
      </c>
      <c r="K229" t="s">
        <v>22</v>
      </c>
      <c r="L229" s="142" t="str">
        <f>_xlfn.XLOOKUP(Tableau1[[#This Row],[TYPE DE PIECE]],Tableau4[MATIERE],Tableau4[SHORT TYPE],"",0,1)</f>
        <v>COP</v>
      </c>
      <c r="N229" s="142" t="str">
        <f>IF(ISERR(FIND("DECOUPE",Tableau1[[#This Row],[DESIGNATION]])),"","NEED REF")</f>
        <v/>
      </c>
    </row>
    <row r="230" spans="2:14">
      <c r="B230">
        <v>34413772</v>
      </c>
      <c r="C230" s="2">
        <v>45730</v>
      </c>
      <c r="D230" t="s">
        <v>13</v>
      </c>
      <c r="E2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34413772 GVXL UPS COUPLER</v>
      </c>
      <c r="F230" t="s">
        <v>12978</v>
      </c>
      <c r="H230" t="s">
        <v>12979</v>
      </c>
      <c r="J230" t="s">
        <v>21</v>
      </c>
      <c r="K230" t="s">
        <v>22</v>
      </c>
      <c r="L230" s="142" t="str">
        <f>_xlfn.XLOOKUP(Tableau1[[#This Row],[TYPE DE PIECE]],Tableau4[MATIERE],Tableau4[SHORT TYPE],"",0,1)</f>
        <v>COP</v>
      </c>
      <c r="N230" s="142" t="str">
        <f>IF(ISERR(FIND("DECOUPE",Tableau1[[#This Row],[DESIGNATION]])),"","NEED REF")</f>
        <v/>
      </c>
    </row>
    <row r="231" spans="2:14">
      <c r="B231">
        <v>34413771</v>
      </c>
      <c r="C231" s="2">
        <v>45730</v>
      </c>
      <c r="D231" t="s">
        <v>13</v>
      </c>
      <c r="E23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34413771 GVXL UPS COUPLER</v>
      </c>
      <c r="F231" t="s">
        <v>12978</v>
      </c>
      <c r="H231" t="s">
        <v>12979</v>
      </c>
      <c r="J231" t="s">
        <v>21</v>
      </c>
      <c r="K231" t="s">
        <v>22</v>
      </c>
      <c r="L231" s="142" t="str">
        <f>_xlfn.XLOOKUP(Tableau1[[#This Row],[TYPE DE PIECE]],Tableau4[MATIERE],Tableau4[SHORT TYPE],"",0,1)</f>
        <v>COP</v>
      </c>
      <c r="N231" s="142" t="str">
        <f>IF(ISERR(FIND("DECOUPE",Tableau1[[#This Row],[DESIGNATION]])),"","NEED REF")</f>
        <v/>
      </c>
    </row>
    <row r="232" spans="2:14">
      <c r="B232">
        <v>34413770</v>
      </c>
      <c r="C232" s="2">
        <v>45730</v>
      </c>
      <c r="D232" t="s">
        <v>13</v>
      </c>
      <c r="E23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34413770 GVXL UPS COUPLER</v>
      </c>
      <c r="F232" t="s">
        <v>12978</v>
      </c>
      <c r="H232" t="s">
        <v>12979</v>
      </c>
      <c r="J232" t="s">
        <v>21</v>
      </c>
      <c r="K232" t="s">
        <v>22</v>
      </c>
      <c r="L232" s="142" t="str">
        <f>_xlfn.XLOOKUP(Tableau1[[#This Row],[TYPE DE PIECE]],Tableau4[MATIERE],Tableau4[SHORT TYPE],"",0,1)</f>
        <v>COP</v>
      </c>
      <c r="N232" s="142" t="str">
        <f>IF(ISERR(FIND("DECOUPE",Tableau1[[#This Row],[DESIGNATION]])),"","NEED REF")</f>
        <v/>
      </c>
    </row>
    <row r="233" spans="2:14">
      <c r="B233">
        <v>34413769</v>
      </c>
      <c r="C233" s="2">
        <v>45730</v>
      </c>
      <c r="D233" t="s">
        <v>13</v>
      </c>
      <c r="E2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34413769 GVXL UPS COUPLER</v>
      </c>
      <c r="F233" t="s">
        <v>12978</v>
      </c>
      <c r="H233" t="s">
        <v>12979</v>
      </c>
      <c r="J233" t="s">
        <v>21</v>
      </c>
      <c r="K233" t="s">
        <v>22</v>
      </c>
      <c r="L233" s="142" t="str">
        <f>_xlfn.XLOOKUP(Tableau1[[#This Row],[TYPE DE PIECE]],Tableau4[MATIERE],Tableau4[SHORT TYPE],"",0,1)</f>
        <v>COP</v>
      </c>
      <c r="N233" s="142" t="str">
        <f>IF(ISERR(FIND("DECOUPE",Tableau1[[#This Row],[DESIGNATION]])),"","NEED REF")</f>
        <v/>
      </c>
    </row>
    <row r="234" spans="2:14">
      <c r="B234">
        <v>34413768</v>
      </c>
      <c r="C234" s="2">
        <v>45730</v>
      </c>
      <c r="D234" t="s">
        <v>13</v>
      </c>
      <c r="E2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34413768 GVXL UPS COUPLER</v>
      </c>
      <c r="F234" t="s">
        <v>12978</v>
      </c>
      <c r="H234" t="s">
        <v>12979</v>
      </c>
      <c r="J234" t="s">
        <v>21</v>
      </c>
      <c r="K234" t="s">
        <v>22</v>
      </c>
      <c r="L234" s="142" t="str">
        <f>_xlfn.XLOOKUP(Tableau1[[#This Row],[TYPE DE PIECE]],Tableau4[MATIERE],Tableau4[SHORT TYPE],"",0,1)</f>
        <v>COP</v>
      </c>
      <c r="N234" s="142" t="str">
        <f>IF(ISERR(FIND("DECOUPE",Tableau1[[#This Row],[DESIGNATION]])),"","NEED REF")</f>
        <v/>
      </c>
    </row>
    <row r="235" spans="2:14">
      <c r="B235">
        <v>34413767</v>
      </c>
      <c r="C235" s="2">
        <v>45730</v>
      </c>
      <c r="D235" t="s">
        <v>13</v>
      </c>
      <c r="E2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34413767 GVXL UPS COUPLER</v>
      </c>
      <c r="F235" t="s">
        <v>12978</v>
      </c>
      <c r="H235" t="s">
        <v>12979</v>
      </c>
      <c r="J235" t="s">
        <v>21</v>
      </c>
      <c r="K235" t="s">
        <v>22</v>
      </c>
      <c r="L235" s="142" t="str">
        <f>_xlfn.XLOOKUP(Tableau1[[#This Row],[TYPE DE PIECE]],Tableau4[MATIERE],Tableau4[SHORT TYPE],"",0,1)</f>
        <v>COP</v>
      </c>
      <c r="N235" s="142" t="str">
        <f>IF(ISERR(FIND("DECOUPE",Tableau1[[#This Row],[DESIGNATION]])),"","NEED REF")</f>
        <v/>
      </c>
    </row>
    <row r="236" spans="2:14">
      <c r="B236">
        <v>34413766</v>
      </c>
      <c r="C236" s="2">
        <v>45730</v>
      </c>
      <c r="D236" t="s">
        <v>13</v>
      </c>
      <c r="E2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34413766 GVXL UPS COUPLER</v>
      </c>
      <c r="F236" t="s">
        <v>12978</v>
      </c>
      <c r="H236" t="s">
        <v>12979</v>
      </c>
      <c r="J236" t="s">
        <v>21</v>
      </c>
      <c r="K236" t="s">
        <v>22</v>
      </c>
      <c r="L236" s="142" t="str">
        <f>_xlfn.XLOOKUP(Tableau1[[#This Row],[TYPE DE PIECE]],Tableau4[MATIERE],Tableau4[SHORT TYPE],"",0,1)</f>
        <v>COP</v>
      </c>
      <c r="N236" s="142" t="str">
        <f>IF(ISERR(FIND("DECOUPE",Tableau1[[#This Row],[DESIGNATION]])),"","NEED REF")</f>
        <v/>
      </c>
    </row>
    <row r="237" spans="2:14">
      <c r="B237">
        <v>34413765</v>
      </c>
      <c r="C237" s="2">
        <v>45730</v>
      </c>
      <c r="D237" t="s">
        <v>13</v>
      </c>
      <c r="E2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34413765 GVXL UPS COUPLER</v>
      </c>
      <c r="F237" t="s">
        <v>12978</v>
      </c>
      <c r="H237" t="s">
        <v>12979</v>
      </c>
      <c r="J237" t="s">
        <v>21</v>
      </c>
      <c r="K237" t="s">
        <v>22</v>
      </c>
      <c r="L237" s="142" t="str">
        <f>_xlfn.XLOOKUP(Tableau1[[#This Row],[TYPE DE PIECE]],Tableau4[MATIERE],Tableau4[SHORT TYPE],"",0,1)</f>
        <v>COP</v>
      </c>
      <c r="N237" s="142" t="str">
        <f>IF(ISERR(FIND("DECOUPE",Tableau1[[#This Row],[DESIGNATION]])),"","NEED REF")</f>
        <v/>
      </c>
    </row>
    <row r="238" spans="2:14">
      <c r="B238">
        <v>34413764</v>
      </c>
      <c r="C238" s="2">
        <v>45729</v>
      </c>
      <c r="D238" t="s">
        <v>13</v>
      </c>
      <c r="E238" t="s">
        <v>12975</v>
      </c>
      <c r="H238" t="s">
        <v>12979</v>
      </c>
      <c r="J238" t="s">
        <v>27</v>
      </c>
      <c r="K238" t="s">
        <v>123</v>
      </c>
      <c r="L238" s="142" t="str">
        <f>_xlfn.XLOOKUP(Tableau1[[#This Row],[TYPE DE PIECE]],Tableau4[MATIERE],Tableau4[SHORT TYPE],"",0,1)</f>
        <v>ETO</v>
      </c>
      <c r="N238" t="s">
        <v>12976</v>
      </c>
    </row>
    <row r="239" spans="2:14">
      <c r="B239">
        <v>34413763</v>
      </c>
      <c r="C239" s="2">
        <v>45729</v>
      </c>
      <c r="D239" t="s">
        <v>13</v>
      </c>
      <c r="E2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34413763 IQ ISOLATION BANKLOAD</v>
      </c>
      <c r="G239" t="s">
        <v>12910</v>
      </c>
      <c r="H239" t="s">
        <v>12909</v>
      </c>
      <c r="J239" t="s">
        <v>17</v>
      </c>
      <c r="K239" t="s">
        <v>25</v>
      </c>
      <c r="L239" s="142" t="str">
        <f>_xlfn.XLOOKUP(Tableau1[[#This Row],[TYPE DE PIECE]],Tableau4[MATIERE],Tableau4[SHORT TYPE],"",0,1)</f>
        <v>SMT</v>
      </c>
      <c r="N239" s="142" t="str">
        <f>IF(ISERR(FIND("DECOUPE",Tableau1[[#This Row],[DESIGNATION]])),"","NEED REF")</f>
        <v/>
      </c>
    </row>
    <row r="240" spans="2:14">
      <c r="B240">
        <v>34413762</v>
      </c>
      <c r="C240" s="2">
        <v>45729</v>
      </c>
      <c r="D240" t="s">
        <v>13</v>
      </c>
      <c r="E2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34413762 TOUTES AUXILIAIRE</v>
      </c>
      <c r="G240" t="s">
        <v>239</v>
      </c>
      <c r="H240" t="s">
        <v>12974</v>
      </c>
      <c r="J240" t="s">
        <v>17</v>
      </c>
      <c r="K240" t="s">
        <v>25</v>
      </c>
      <c r="L240" s="142" t="str">
        <f>_xlfn.XLOOKUP(Tableau1[[#This Row],[TYPE DE PIECE]],Tableau4[MATIERE],Tableau4[SHORT TYPE],"",0,1)</f>
        <v>SMT</v>
      </c>
      <c r="N240" s="142" t="str">
        <f>IF(ISERR(FIND("DECOUPE",Tableau1[[#This Row],[DESIGNATION]])),"","NEED REF")</f>
        <v/>
      </c>
    </row>
    <row r="241" spans="2:14">
      <c r="B241">
        <v>34413761</v>
      </c>
      <c r="C241" s="2">
        <v>45729</v>
      </c>
      <c r="D241" t="s">
        <v>13</v>
      </c>
      <c r="E241" t="s">
        <v>12973</v>
      </c>
      <c r="G241" t="s">
        <v>239</v>
      </c>
      <c r="H241" t="s">
        <v>12974</v>
      </c>
      <c r="J241" t="s">
        <v>17</v>
      </c>
      <c r="K241" t="s">
        <v>25</v>
      </c>
      <c r="L241" s="142" t="str">
        <f>_xlfn.XLOOKUP(Tableau1[[#This Row],[TYPE DE PIECE]],Tableau4[MATIERE],Tableau4[SHORT TYPE],"",0,1)</f>
        <v>SMT</v>
      </c>
      <c r="N241" s="142" t="str">
        <f>IF(ISERR(FIND("DECOUPE",Tableau1[[#This Row],[DESIGNATION]])),"","NEED REF")</f>
        <v/>
      </c>
    </row>
    <row r="242" spans="2:14">
      <c r="B242">
        <v>34413760</v>
      </c>
      <c r="C242" s="2">
        <v>45729</v>
      </c>
      <c r="D242" t="s">
        <v>13</v>
      </c>
      <c r="E2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34413760 IQ ISOLATION BANKLOAD</v>
      </c>
      <c r="G242" t="s">
        <v>12910</v>
      </c>
      <c r="H242" t="s">
        <v>12909</v>
      </c>
      <c r="J242" t="s">
        <v>17</v>
      </c>
      <c r="K242" t="s">
        <v>25</v>
      </c>
      <c r="L242" s="142" t="str">
        <f>_xlfn.XLOOKUP(Tableau1[[#This Row],[TYPE DE PIECE]],Tableau4[MATIERE],Tableau4[SHORT TYPE],"",0,1)</f>
        <v>SMT</v>
      </c>
      <c r="N242" s="142" t="str">
        <f>IF(ISERR(FIND("DECOUPE",Tableau1[[#This Row],[DESIGNATION]])),"","NEED REF")</f>
        <v/>
      </c>
    </row>
    <row r="243" spans="2:14">
      <c r="B243">
        <v>34413759</v>
      </c>
      <c r="C243" s="2">
        <v>45729</v>
      </c>
      <c r="D243" t="s">
        <v>13</v>
      </c>
      <c r="E2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34413759 IQ ISOLATION BANKLOAD</v>
      </c>
      <c r="G243" t="s">
        <v>12910</v>
      </c>
      <c r="H243" t="s">
        <v>12909</v>
      </c>
      <c r="J243" t="s">
        <v>17</v>
      </c>
      <c r="K243" t="s">
        <v>25</v>
      </c>
      <c r="L243" s="142" t="str">
        <f>_xlfn.XLOOKUP(Tableau1[[#This Row],[TYPE DE PIECE]],Tableau4[MATIERE],Tableau4[SHORT TYPE],"",0,1)</f>
        <v>SMT</v>
      </c>
      <c r="N243" s="142" t="str">
        <f>IF(ISERR(FIND("DECOUPE",Tableau1[[#This Row],[DESIGNATION]])),"","NEED REF")</f>
        <v/>
      </c>
    </row>
    <row r="244" spans="2:14">
      <c r="B244">
        <v>34413758</v>
      </c>
      <c r="C244" s="2">
        <v>45729</v>
      </c>
      <c r="D244" t="s">
        <v>13</v>
      </c>
      <c r="E2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34413758 IQ ISOLATION BANKLOAD</v>
      </c>
      <c r="G244" t="s">
        <v>12910</v>
      </c>
      <c r="H244" t="s">
        <v>12909</v>
      </c>
      <c r="J244" t="s">
        <v>17</v>
      </c>
      <c r="K244" t="s">
        <v>25</v>
      </c>
      <c r="L244" s="142" t="str">
        <f>_xlfn.XLOOKUP(Tableau1[[#This Row],[TYPE DE PIECE]],Tableau4[MATIERE],Tableau4[SHORT TYPE],"",0,1)</f>
        <v>SMT</v>
      </c>
      <c r="N244" s="142" t="str">
        <f>IF(ISERR(FIND("DECOUPE",Tableau1[[#This Row],[DESIGNATION]])),"","NEED REF")</f>
        <v/>
      </c>
    </row>
    <row r="245" spans="2:14">
      <c r="B245">
        <v>34413757</v>
      </c>
      <c r="C245" s="2">
        <v>45729</v>
      </c>
      <c r="D245" t="s">
        <v>13</v>
      </c>
      <c r="E2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34413757 IQ ISOLATION BANKLOAD</v>
      </c>
      <c r="G245" t="s">
        <v>12910</v>
      </c>
      <c r="H245" t="s">
        <v>12909</v>
      </c>
      <c r="J245" t="s">
        <v>17</v>
      </c>
      <c r="K245" t="s">
        <v>25</v>
      </c>
      <c r="L245" s="142" t="str">
        <f>_xlfn.XLOOKUP(Tableau1[[#This Row],[TYPE DE PIECE]],Tableau4[MATIERE],Tableau4[SHORT TYPE],"",0,1)</f>
        <v>SMT</v>
      </c>
      <c r="N245" s="142" t="str">
        <f>IF(ISERR(FIND("DECOUPE",Tableau1[[#This Row],[DESIGNATION]])),"","NEED REF")</f>
        <v/>
      </c>
    </row>
    <row r="246" spans="2:14">
      <c r="B246">
        <v>34413756</v>
      </c>
      <c r="C246" s="2">
        <v>45729</v>
      </c>
      <c r="D246" t="s">
        <v>13</v>
      </c>
      <c r="E24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34413756 IQ ISOLATION BANKLOAD</v>
      </c>
      <c r="G246" t="s">
        <v>12910</v>
      </c>
      <c r="H246" t="s">
        <v>12909</v>
      </c>
      <c r="J246" t="s">
        <v>17</v>
      </c>
      <c r="K246" t="s">
        <v>25</v>
      </c>
      <c r="L246" s="142" t="str">
        <f>_xlfn.XLOOKUP(Tableau1[[#This Row],[TYPE DE PIECE]],Tableau4[MATIERE],Tableau4[SHORT TYPE],"",0,1)</f>
        <v>SMT</v>
      </c>
      <c r="N246" s="142" t="str">
        <f>IF(ISERR(FIND("DECOUPE",Tableau1[[#This Row],[DESIGNATION]])),"","NEED REF")</f>
        <v/>
      </c>
    </row>
    <row r="247" spans="2:14">
      <c r="B247">
        <v>34413755</v>
      </c>
      <c r="C247" s="2">
        <v>45729</v>
      </c>
      <c r="D247" t="s">
        <v>13</v>
      </c>
      <c r="E2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34413755 IQ ISOLATION BANKLOAD</v>
      </c>
      <c r="G247" t="s">
        <v>12910</v>
      </c>
      <c r="H247" t="s">
        <v>12909</v>
      </c>
      <c r="J247" t="s">
        <v>17</v>
      </c>
      <c r="K247" t="s">
        <v>25</v>
      </c>
      <c r="L247" s="142" t="str">
        <f>_xlfn.XLOOKUP(Tableau1[[#This Row],[TYPE DE PIECE]],Tableau4[MATIERE],Tableau4[SHORT TYPE],"",0,1)</f>
        <v>SMT</v>
      </c>
      <c r="N247" s="142" t="str">
        <f>IF(ISERR(FIND("DECOUPE",Tableau1[[#This Row],[DESIGNATION]])),"","NEED REF")</f>
        <v/>
      </c>
    </row>
    <row r="248" spans="2:14">
      <c r="B248">
        <v>34413754</v>
      </c>
      <c r="C248" s="2">
        <v>45728</v>
      </c>
      <c r="D248" t="s">
        <v>13</v>
      </c>
      <c r="E2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34413754 IQ ISOLATION BANKLOAD</v>
      </c>
      <c r="G248" t="s">
        <v>12910</v>
      </c>
      <c r="H248" t="s">
        <v>12909</v>
      </c>
      <c r="J248" t="s">
        <v>17</v>
      </c>
      <c r="K248" t="s">
        <v>25</v>
      </c>
      <c r="L248" s="142" t="str">
        <f>_xlfn.XLOOKUP(Tableau1[[#This Row],[TYPE DE PIECE]],Tableau4[MATIERE],Tableau4[SHORT TYPE],"",0,1)</f>
        <v>SMT</v>
      </c>
      <c r="N248" s="142" t="str">
        <f>IF(ISERR(FIND("DECOUPE",Tableau1[[#This Row],[DESIGNATION]])),"","NEED REF")</f>
        <v/>
      </c>
    </row>
    <row r="249" spans="2:14">
      <c r="B249">
        <v>34413753</v>
      </c>
      <c r="C249" s="2">
        <v>45728</v>
      </c>
      <c r="D249" t="s">
        <v>13</v>
      </c>
      <c r="E249" t="s">
        <v>12977</v>
      </c>
      <c r="F249" t="s">
        <v>12968</v>
      </c>
      <c r="J249" t="s">
        <v>27</v>
      </c>
      <c r="K249" t="s">
        <v>12972</v>
      </c>
      <c r="L249" s="142" t="str">
        <f>_xlfn.XLOOKUP(Tableau1[[#This Row],[TYPE DE PIECE]],Tableau4[MATIERE],Tableau4[SHORT TYPE],"",0,1)</f>
        <v>ETQ</v>
      </c>
      <c r="N249" s="142" t="str">
        <f>IF(ISERR(FIND("DECOUPE",Tableau1[[#This Row],[DESIGNATION]])),"","NEED REF")</f>
        <v/>
      </c>
    </row>
    <row r="250" spans="2:14">
      <c r="B250">
        <v>34413752</v>
      </c>
      <c r="C250" s="2">
        <v>45728</v>
      </c>
      <c r="D250" t="s">
        <v>13</v>
      </c>
      <c r="E250" t="s">
        <v>12971</v>
      </c>
      <c r="F250" t="s">
        <v>12968</v>
      </c>
      <c r="J250" t="s">
        <v>27</v>
      </c>
      <c r="K250" t="s">
        <v>67</v>
      </c>
      <c r="L250" s="142" t="str">
        <f>_xlfn.XLOOKUP(Tableau1[[#This Row],[TYPE DE PIECE]],Tableau4[MATIERE],Tableau4[SHORT TYPE],"",0,1)</f>
        <v/>
      </c>
      <c r="N250" s="142" t="s">
        <v>12970</v>
      </c>
    </row>
    <row r="251" spans="2:14">
      <c r="B251">
        <v>34413751</v>
      </c>
      <c r="C251" s="2">
        <v>45728</v>
      </c>
      <c r="D251" t="s">
        <v>13</v>
      </c>
      <c r="E251" t="s">
        <v>12969</v>
      </c>
      <c r="J251" t="s">
        <v>21</v>
      </c>
      <c r="L251" s="142" t="str">
        <f>_xlfn.XLOOKUP(Tableau1[[#This Row],[TYPE DE PIECE]],Tableau4[MATIERE],Tableau4[SHORT TYPE],"",0,1)</f>
        <v/>
      </c>
      <c r="N251" s="142" t="str">
        <f>IF(ISERR(FIND("DECOUPE",Tableau1[[#This Row],[DESIGNATION]])),"","NEED REF")</f>
        <v/>
      </c>
    </row>
    <row r="252" spans="2:14">
      <c r="B252">
        <v>34413750</v>
      </c>
      <c r="C252" s="2">
        <v>45728</v>
      </c>
      <c r="D252" t="s">
        <v>13</v>
      </c>
      <c r="E2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34413750 IQ ISOLATION BANKLOAD</v>
      </c>
      <c r="G252" t="s">
        <v>12910</v>
      </c>
      <c r="H252" t="s">
        <v>12909</v>
      </c>
      <c r="J252" t="s">
        <v>17</v>
      </c>
      <c r="K252" t="s">
        <v>25</v>
      </c>
      <c r="L252" s="142" t="str">
        <f>_xlfn.XLOOKUP(Tableau1[[#This Row],[TYPE DE PIECE]],Tableau4[MATIERE],Tableau4[SHORT TYPE],"",0,1)</f>
        <v>SMT</v>
      </c>
      <c r="N252" s="142" t="str">
        <f>IF(ISERR(FIND("DECOUPE",Tableau1[[#This Row],[DESIGNATION]])),"","NEED REF")</f>
        <v/>
      </c>
    </row>
    <row r="253" spans="2:14">
      <c r="B253">
        <v>34413749</v>
      </c>
      <c r="C253" s="2">
        <v>45728</v>
      </c>
      <c r="D253" t="s">
        <v>13</v>
      </c>
      <c r="E2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34413749 IQ ISOLATION BANKLOAD</v>
      </c>
      <c r="G253" t="s">
        <v>12910</v>
      </c>
      <c r="H253" t="s">
        <v>12909</v>
      </c>
      <c r="J253" t="s">
        <v>17</v>
      </c>
      <c r="K253" t="s">
        <v>22</v>
      </c>
      <c r="L253" s="142" t="str">
        <f>_xlfn.XLOOKUP(Tableau1[[#This Row],[TYPE DE PIECE]],Tableau4[MATIERE],Tableau4[SHORT TYPE],"",0,1)</f>
        <v>COP</v>
      </c>
      <c r="N253" s="142" t="str">
        <f>IF(ISERR(FIND("DECOUPE",Tableau1[[#This Row],[DESIGNATION]])),"","NEED REF")</f>
        <v/>
      </c>
    </row>
    <row r="254" spans="2:14">
      <c r="B254">
        <v>34413748</v>
      </c>
      <c r="C254" s="2">
        <v>45728</v>
      </c>
      <c r="D254" t="s">
        <v>13</v>
      </c>
      <c r="E2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34413748 IQ ISOLATION BANKLOAD</v>
      </c>
      <c r="G254" t="s">
        <v>12910</v>
      </c>
      <c r="H254" t="s">
        <v>12909</v>
      </c>
      <c r="J254" t="s">
        <v>17</v>
      </c>
      <c r="K254" t="s">
        <v>22</v>
      </c>
      <c r="L254" s="142" t="str">
        <f>_xlfn.XLOOKUP(Tableau1[[#This Row],[TYPE DE PIECE]],Tableau4[MATIERE],Tableau4[SHORT TYPE],"",0,1)</f>
        <v>COP</v>
      </c>
      <c r="N254" s="142" t="str">
        <f>IF(ISERR(FIND("DECOUPE",Tableau1[[#This Row],[DESIGNATION]])),"","NEED REF")</f>
        <v/>
      </c>
    </row>
    <row r="255" spans="2:14">
      <c r="B255">
        <v>34413747</v>
      </c>
      <c r="C255" s="2">
        <v>45728</v>
      </c>
      <c r="D255" t="s">
        <v>13</v>
      </c>
      <c r="E2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34413747 IQ ISOLATION BANKLOAD</v>
      </c>
      <c r="G255" t="s">
        <v>12910</v>
      </c>
      <c r="H255" t="s">
        <v>12909</v>
      </c>
      <c r="J255" t="s">
        <v>17</v>
      </c>
      <c r="K255" t="s">
        <v>33</v>
      </c>
      <c r="L255" s="142" t="str">
        <f>_xlfn.XLOOKUP(Tableau1[[#This Row],[TYPE DE PIECE]],Tableau4[MATIERE],Tableau4[SHORT TYPE],"",0,1)</f>
        <v>PLA</v>
      </c>
      <c r="N255" s="142" t="str">
        <f>IF(ISERR(FIND("DECOUPE",Tableau1[[#This Row],[DESIGNATION]])),"","NEED REF")</f>
        <v/>
      </c>
    </row>
    <row r="256" spans="2:14">
      <c r="B256">
        <v>34413746</v>
      </c>
      <c r="C256" s="2">
        <v>45728</v>
      </c>
      <c r="D256" t="s">
        <v>13</v>
      </c>
      <c r="E2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34413746 IQ ISOLATION BANKLOAD</v>
      </c>
      <c r="G256" t="s">
        <v>12910</v>
      </c>
      <c r="H256" t="s">
        <v>12909</v>
      </c>
      <c r="J256" t="s">
        <v>17</v>
      </c>
      <c r="K256" t="s">
        <v>33</v>
      </c>
      <c r="L256" s="142" t="str">
        <f>_xlfn.XLOOKUP(Tableau1[[#This Row],[TYPE DE PIECE]],Tableau4[MATIERE],Tableau4[SHORT TYPE],"",0,1)</f>
        <v>PLA</v>
      </c>
      <c r="N256" s="142" t="str">
        <f>IF(ISERR(FIND("DECOUPE",Tableau1[[#This Row],[DESIGNATION]])),"","NEED REF")</f>
        <v/>
      </c>
    </row>
    <row r="257" spans="2:14">
      <c r="B257">
        <v>34413745</v>
      </c>
      <c r="C257" s="2">
        <v>45728</v>
      </c>
      <c r="D257" t="s">
        <v>13</v>
      </c>
      <c r="E2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34413745 IQ ISOLATION BANKLOAD</v>
      </c>
      <c r="G257" t="s">
        <v>12910</v>
      </c>
      <c r="H257" t="s">
        <v>12909</v>
      </c>
      <c r="J257" t="s">
        <v>17</v>
      </c>
      <c r="K257" t="s">
        <v>25</v>
      </c>
      <c r="L257" s="142" t="str">
        <f>_xlfn.XLOOKUP(Tableau1[[#This Row],[TYPE DE PIECE]],Tableau4[MATIERE],Tableau4[SHORT TYPE],"",0,1)</f>
        <v>SMT</v>
      </c>
      <c r="N257" s="142" t="str">
        <f>IF(ISERR(FIND("DECOUPE",Tableau1[[#This Row],[DESIGNATION]])),"","NEED REF")</f>
        <v/>
      </c>
    </row>
    <row r="258" spans="2:14">
      <c r="B258">
        <v>34413744</v>
      </c>
      <c r="C258" s="2">
        <v>45728</v>
      </c>
      <c r="D258" t="s">
        <v>13</v>
      </c>
      <c r="E2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34413744 IQ ISOLATION BANKLOAD</v>
      </c>
      <c r="G258" t="s">
        <v>12910</v>
      </c>
      <c r="H258" t="s">
        <v>12909</v>
      </c>
      <c r="J258" t="s">
        <v>17</v>
      </c>
      <c r="K258" t="s">
        <v>25</v>
      </c>
      <c r="L258" s="142" t="str">
        <f>_xlfn.XLOOKUP(Tableau1[[#This Row],[TYPE DE PIECE]],Tableau4[MATIERE],Tableau4[SHORT TYPE],"",0,1)</f>
        <v>SMT</v>
      </c>
      <c r="N258" s="142" t="str">
        <f>IF(ISERR(FIND("DECOUPE",Tableau1[[#This Row],[DESIGNATION]])),"","NEED REF")</f>
        <v/>
      </c>
    </row>
    <row r="259" spans="2:14">
      <c r="B259">
        <v>34413743</v>
      </c>
      <c r="C259" s="2">
        <v>45727</v>
      </c>
      <c r="D259" t="s">
        <v>13</v>
      </c>
      <c r="E2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34413743 IQ ISOLATION BANKLOAD</v>
      </c>
      <c r="G259" t="s">
        <v>12910</v>
      </c>
      <c r="H259" t="s">
        <v>12909</v>
      </c>
      <c r="J259" t="s">
        <v>17</v>
      </c>
      <c r="K259" t="s">
        <v>22</v>
      </c>
      <c r="L259" s="142" t="str">
        <f>_xlfn.XLOOKUP(Tableau1[[#This Row],[TYPE DE PIECE]],Tableau4[MATIERE],Tableau4[SHORT TYPE],"",0,1)</f>
        <v>COP</v>
      </c>
      <c r="N259" s="142" t="str">
        <f>IF(ISERR(FIND("DECOUPE",Tableau1[[#This Row],[DESIGNATION]])),"","NEED REF")</f>
        <v/>
      </c>
    </row>
    <row r="260" spans="2:14">
      <c r="B260">
        <v>34413742</v>
      </c>
      <c r="C260" s="2">
        <v>45727</v>
      </c>
      <c r="D260" t="s">
        <v>13</v>
      </c>
      <c r="E2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34413742 IQ ISOLATION BANKLOAD</v>
      </c>
      <c r="G260" t="s">
        <v>12910</v>
      </c>
      <c r="H260" t="s">
        <v>12909</v>
      </c>
      <c r="J260" t="s">
        <v>17</v>
      </c>
      <c r="K260" t="s">
        <v>22</v>
      </c>
      <c r="L260" s="142" t="str">
        <f>_xlfn.XLOOKUP(Tableau1[[#This Row],[TYPE DE PIECE]],Tableau4[MATIERE],Tableau4[SHORT TYPE],"",0,1)</f>
        <v>COP</v>
      </c>
      <c r="N260" s="142" t="str">
        <f>IF(ISERR(FIND("DECOUPE",Tableau1[[#This Row],[DESIGNATION]])),"","NEED REF")</f>
        <v/>
      </c>
    </row>
    <row r="261" spans="2:14">
      <c r="B261">
        <v>34413741</v>
      </c>
      <c r="C261" s="2">
        <v>45727</v>
      </c>
      <c r="D261" t="s">
        <v>13</v>
      </c>
      <c r="E2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34413741 IQ ISOLATION BANKLOAD</v>
      </c>
      <c r="G261" t="s">
        <v>12910</v>
      </c>
      <c r="H261" t="s">
        <v>12909</v>
      </c>
      <c r="J261" t="s">
        <v>17</v>
      </c>
      <c r="K261" t="s">
        <v>22</v>
      </c>
      <c r="L261" s="142" t="str">
        <f>_xlfn.XLOOKUP(Tableau1[[#This Row],[TYPE DE PIECE]],Tableau4[MATIERE],Tableau4[SHORT TYPE],"",0,1)</f>
        <v>COP</v>
      </c>
      <c r="N261" s="142" t="str">
        <f>IF(ISERR(FIND("DECOUPE",Tableau1[[#This Row],[DESIGNATION]])),"","NEED REF")</f>
        <v/>
      </c>
    </row>
    <row r="262" spans="2:14">
      <c r="B262">
        <v>34413740</v>
      </c>
      <c r="C262" s="2">
        <v>45727</v>
      </c>
      <c r="D262" t="s">
        <v>13</v>
      </c>
      <c r="E2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34413740 IQ ISOLATION BANKLOAD</v>
      </c>
      <c r="G262" t="s">
        <v>12910</v>
      </c>
      <c r="H262" t="s">
        <v>12909</v>
      </c>
      <c r="J262" t="s">
        <v>17</v>
      </c>
      <c r="K262" t="s">
        <v>22</v>
      </c>
      <c r="L262" s="142" t="str">
        <f>_xlfn.XLOOKUP(Tableau1[[#This Row],[TYPE DE PIECE]],Tableau4[MATIERE],Tableau4[SHORT TYPE],"",0,1)</f>
        <v>COP</v>
      </c>
      <c r="N262" s="142" t="str">
        <f>IF(ISERR(FIND("DECOUPE",Tableau1[[#This Row],[DESIGNATION]])),"","NEED REF")</f>
        <v/>
      </c>
    </row>
    <row r="263" spans="2:14">
      <c r="B263">
        <v>34413739</v>
      </c>
      <c r="C263" s="2">
        <v>45727</v>
      </c>
      <c r="D263" t="s">
        <v>13</v>
      </c>
      <c r="E2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34413739 IQ ISOLATION BANKLOAD</v>
      </c>
      <c r="G263" t="s">
        <v>12910</v>
      </c>
      <c r="H263" t="s">
        <v>12909</v>
      </c>
      <c r="J263" t="s">
        <v>17</v>
      </c>
      <c r="K263" t="s">
        <v>22</v>
      </c>
      <c r="L263" s="142" t="str">
        <f>_xlfn.XLOOKUP(Tableau1[[#This Row],[TYPE DE PIECE]],Tableau4[MATIERE],Tableau4[SHORT TYPE],"",0,1)</f>
        <v>COP</v>
      </c>
      <c r="N263" s="142" t="str">
        <f>IF(ISERR(FIND("DECOUPE",Tableau1[[#This Row],[DESIGNATION]])),"","NEED REF")</f>
        <v/>
      </c>
    </row>
    <row r="264" spans="2:14">
      <c r="B264">
        <v>34413738</v>
      </c>
      <c r="C264" s="2">
        <v>45727</v>
      </c>
      <c r="D264" t="s">
        <v>13</v>
      </c>
      <c r="E2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34413738 IQ ISOLATION BANKLOAD</v>
      </c>
      <c r="G264" t="s">
        <v>12910</v>
      </c>
      <c r="H264" t="s">
        <v>12909</v>
      </c>
      <c r="J264" t="s">
        <v>17</v>
      </c>
      <c r="K264" t="s">
        <v>22</v>
      </c>
      <c r="L264" s="142" t="str">
        <f>_xlfn.XLOOKUP(Tableau1[[#This Row],[TYPE DE PIECE]],Tableau4[MATIERE],Tableau4[SHORT TYPE],"",0,1)</f>
        <v>COP</v>
      </c>
      <c r="N264" s="142" t="str">
        <f>IF(ISERR(FIND("DECOUPE",Tableau1[[#This Row],[DESIGNATION]])),"","NEED REF")</f>
        <v/>
      </c>
    </row>
    <row r="265" spans="2:14">
      <c r="B265">
        <v>34413737</v>
      </c>
      <c r="C265" s="2">
        <v>45727</v>
      </c>
      <c r="D265" t="s">
        <v>13</v>
      </c>
      <c r="E2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34413737 IQ ISOLATION BANKLOAD</v>
      </c>
      <c r="G265" t="s">
        <v>12910</v>
      </c>
      <c r="H265" t="s">
        <v>12909</v>
      </c>
      <c r="J265" t="s">
        <v>17</v>
      </c>
      <c r="K265" t="s">
        <v>22</v>
      </c>
      <c r="L265" s="142" t="str">
        <f>_xlfn.XLOOKUP(Tableau1[[#This Row],[TYPE DE PIECE]],Tableau4[MATIERE],Tableau4[SHORT TYPE],"",0,1)</f>
        <v>COP</v>
      </c>
      <c r="N265" s="142" t="str">
        <f>IF(ISERR(FIND("DECOUPE",Tableau1[[#This Row],[DESIGNATION]])),"","NEED REF")</f>
        <v/>
      </c>
    </row>
    <row r="266" spans="2:14">
      <c r="B266">
        <v>34413736</v>
      </c>
      <c r="C266" s="2">
        <v>45727</v>
      </c>
      <c r="D266" t="s">
        <v>13</v>
      </c>
      <c r="E266" t="s">
        <v>12967</v>
      </c>
      <c r="F266" t="s">
        <v>12968</v>
      </c>
      <c r="J266" t="s">
        <v>27</v>
      </c>
      <c r="K266" t="s">
        <v>25</v>
      </c>
      <c r="L266" s="142" t="str">
        <f>_xlfn.XLOOKUP(Tableau1[[#This Row],[TYPE DE PIECE]],Tableau4[MATIERE],Tableau4[SHORT TYPE],"",0,1)</f>
        <v>SMT</v>
      </c>
      <c r="N266" s="142" t="str">
        <f>IF(ISERR(FIND("DECOUPE",Tableau1[[#This Row],[DESIGNATION]])),"","NEED REF")</f>
        <v/>
      </c>
    </row>
    <row r="267" spans="2:14">
      <c r="B267">
        <v>34413735</v>
      </c>
      <c r="C267" s="2">
        <v>45727</v>
      </c>
      <c r="D267" t="s">
        <v>13</v>
      </c>
      <c r="E267" t="s">
        <v>13033</v>
      </c>
      <c r="J267" t="s">
        <v>21</v>
      </c>
      <c r="L267" s="142" t="str">
        <f>_xlfn.XLOOKUP(Tableau1[[#This Row],[TYPE DE PIECE]],Tableau4[MATIERE],Tableau4[SHORT TYPE],"",0,1)</f>
        <v/>
      </c>
      <c r="N267" s="142" t="str">
        <f>IF(ISERR(FIND("DECOUPE",Tableau1[[#This Row],[DESIGNATION]])),"","NEED REF")</f>
        <v/>
      </c>
    </row>
    <row r="268" spans="2:14">
      <c r="B268">
        <v>34413734</v>
      </c>
      <c r="C268" s="2">
        <v>45727</v>
      </c>
      <c r="D268" t="s">
        <v>13</v>
      </c>
      <c r="E268" t="s">
        <v>13032</v>
      </c>
      <c r="J268" t="s">
        <v>21</v>
      </c>
      <c r="L268" s="142" t="str">
        <f>_xlfn.XLOOKUP(Tableau1[[#This Row],[TYPE DE PIECE]],Tableau4[MATIERE],Tableau4[SHORT TYPE],"",0,1)</f>
        <v/>
      </c>
      <c r="N268" s="142" t="str">
        <f>IF(ISERR(FIND("DECOUPE",Tableau1[[#This Row],[DESIGNATION]])),"","NEED REF")</f>
        <v/>
      </c>
    </row>
    <row r="269" spans="2:14">
      <c r="B269">
        <v>34413733</v>
      </c>
      <c r="C269" s="2">
        <v>45727</v>
      </c>
      <c r="D269" t="s">
        <v>13</v>
      </c>
      <c r="E269" t="s">
        <v>13031</v>
      </c>
      <c r="J269" t="s">
        <v>21</v>
      </c>
      <c r="L269" s="142" t="str">
        <f>_xlfn.XLOOKUP(Tableau1[[#This Row],[TYPE DE PIECE]],Tableau4[MATIERE],Tableau4[SHORT TYPE],"",0,1)</f>
        <v/>
      </c>
      <c r="N269" s="142" t="str">
        <f>IF(ISERR(FIND("DECOUPE",Tableau1[[#This Row],[DESIGNATION]])),"","NEED REF")</f>
        <v/>
      </c>
    </row>
    <row r="270" spans="2:14">
      <c r="B270">
        <v>34413732</v>
      </c>
      <c r="C270" s="2">
        <v>45727</v>
      </c>
      <c r="D270" t="s">
        <v>13</v>
      </c>
      <c r="E270" t="s">
        <v>13030</v>
      </c>
      <c r="J270" t="s">
        <v>21</v>
      </c>
      <c r="L270" s="142" t="str">
        <f>_xlfn.XLOOKUP(Tableau1[[#This Row],[TYPE DE PIECE]],Tableau4[MATIERE],Tableau4[SHORT TYPE],"",0,1)</f>
        <v/>
      </c>
      <c r="N270" s="142" t="str">
        <f>IF(ISERR(FIND("DECOUPE",Tableau1[[#This Row],[DESIGNATION]])),"","NEED REF")</f>
        <v/>
      </c>
    </row>
    <row r="271" spans="2:14">
      <c r="B271">
        <v>34413731</v>
      </c>
      <c r="C271" s="2">
        <v>45727</v>
      </c>
      <c r="D271" t="s">
        <v>13</v>
      </c>
      <c r="E271" t="s">
        <v>13029</v>
      </c>
      <c r="J271" t="s">
        <v>21</v>
      </c>
      <c r="L271" s="142" t="str">
        <f>_xlfn.XLOOKUP(Tableau1[[#This Row],[TYPE DE PIECE]],Tableau4[MATIERE],Tableau4[SHORT TYPE],"",0,1)</f>
        <v/>
      </c>
      <c r="N271" s="142" t="str">
        <f>IF(ISERR(FIND("DECOUPE",Tableau1[[#This Row],[DESIGNATION]])),"","NEED REF")</f>
        <v/>
      </c>
    </row>
    <row r="272" spans="2:14">
      <c r="B272">
        <v>34413730</v>
      </c>
      <c r="C272" s="2">
        <v>45726</v>
      </c>
      <c r="D272" t="s">
        <v>13</v>
      </c>
      <c r="E272" t="s">
        <v>12965</v>
      </c>
      <c r="J272" t="s">
        <v>27</v>
      </c>
      <c r="K272" t="s">
        <v>57</v>
      </c>
      <c r="L272" s="142" t="str">
        <f>_xlfn.XLOOKUP(Tableau1[[#This Row],[TYPE DE PIECE]],Tableau4[MATIERE],Tableau4[SHORT TYPE],"",0,1)</f>
        <v/>
      </c>
      <c r="N272" s="142" t="s">
        <v>12966</v>
      </c>
    </row>
    <row r="273" spans="2:14">
      <c r="B273">
        <v>34413729</v>
      </c>
      <c r="C273" s="2">
        <v>45726</v>
      </c>
      <c r="D273" t="s">
        <v>13</v>
      </c>
      <c r="E27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34413729 IQ ISOLATION BANKLOAD</v>
      </c>
      <c r="G273" t="s">
        <v>12910</v>
      </c>
      <c r="H273" t="s">
        <v>12909</v>
      </c>
      <c r="J273" t="s">
        <v>17</v>
      </c>
      <c r="K273" t="s">
        <v>25</v>
      </c>
      <c r="L273" s="142" t="str">
        <f>_xlfn.XLOOKUP(Tableau1[[#This Row],[TYPE DE PIECE]],Tableau4[MATIERE],Tableau4[SHORT TYPE],"",0,1)</f>
        <v>SMT</v>
      </c>
      <c r="N273" s="142" t="str">
        <f>IF(ISERR(FIND("DECOUPE",Tableau1[[#This Row],[DESIGNATION]])),"","NEED REF")</f>
        <v/>
      </c>
    </row>
    <row r="274" spans="2:14">
      <c r="B274">
        <v>34413728</v>
      </c>
      <c r="C274" s="2">
        <v>45726</v>
      </c>
      <c r="D274" t="s">
        <v>13</v>
      </c>
      <c r="E27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34413728 IQ ISOLATION BANKLOAD</v>
      </c>
      <c r="G274" t="s">
        <v>12910</v>
      </c>
      <c r="H274" t="s">
        <v>12909</v>
      </c>
      <c r="J274" t="s">
        <v>17</v>
      </c>
      <c r="K274" t="s">
        <v>25</v>
      </c>
      <c r="L274" s="142" t="str">
        <f>_xlfn.XLOOKUP(Tableau1[[#This Row],[TYPE DE PIECE]],Tableau4[MATIERE],Tableau4[SHORT TYPE],"",0,1)</f>
        <v>SMT</v>
      </c>
      <c r="N274" s="142" t="str">
        <f>IF(ISERR(FIND("DECOUPE",Tableau1[[#This Row],[DESIGNATION]])),"","NEED REF")</f>
        <v/>
      </c>
    </row>
    <row r="275" spans="2:14">
      <c r="B275">
        <v>34413727</v>
      </c>
      <c r="C275" s="2">
        <v>45723</v>
      </c>
      <c r="D275" t="s">
        <v>13</v>
      </c>
      <c r="E27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34413727 IQ ISOLATION BANKLOAD</v>
      </c>
      <c r="G275" t="s">
        <v>12910</v>
      </c>
      <c r="H275" t="s">
        <v>12909</v>
      </c>
      <c r="J275" t="s">
        <v>17</v>
      </c>
      <c r="K275" t="s">
        <v>33</v>
      </c>
      <c r="L275" s="142" t="str">
        <f>_xlfn.XLOOKUP(Tableau1[[#This Row],[TYPE DE PIECE]],Tableau4[MATIERE],Tableau4[SHORT TYPE],"",0,1)</f>
        <v>PLA</v>
      </c>
      <c r="N275" s="142" t="str">
        <f>IF(ISERR(FIND("DECOUPE",Tableau1[[#This Row],[DESIGNATION]])),"","NEED REF")</f>
        <v/>
      </c>
    </row>
    <row r="276" spans="2:14">
      <c r="B276">
        <v>34413726</v>
      </c>
      <c r="C276" s="2">
        <v>45723</v>
      </c>
      <c r="D276" t="s">
        <v>13</v>
      </c>
      <c r="E27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34413726 IQ ISOLATION BANKLOAD</v>
      </c>
      <c r="G276" t="s">
        <v>12910</v>
      </c>
      <c r="H276" t="s">
        <v>12909</v>
      </c>
      <c r="J276" t="s">
        <v>17</v>
      </c>
      <c r="K276" t="s">
        <v>25</v>
      </c>
      <c r="L276" s="142" t="str">
        <f>_xlfn.XLOOKUP(Tableau1[[#This Row],[TYPE DE PIECE]],Tableau4[MATIERE],Tableau4[SHORT TYPE],"",0,1)</f>
        <v>SMT</v>
      </c>
      <c r="N276" s="142" t="str">
        <f>IF(ISERR(FIND("DECOUPE",Tableau1[[#This Row],[DESIGNATION]])),"","NEED REF")</f>
        <v/>
      </c>
    </row>
    <row r="277" spans="2:14">
      <c r="B277">
        <v>34413725</v>
      </c>
      <c r="C277" s="2">
        <v>45723</v>
      </c>
      <c r="D277" t="s">
        <v>13</v>
      </c>
      <c r="E277" t="s">
        <v>12964</v>
      </c>
      <c r="J277" t="s">
        <v>21</v>
      </c>
      <c r="L277" s="142" t="str">
        <f>_xlfn.XLOOKUP(Tableau1[[#This Row],[TYPE DE PIECE]],Tableau4[MATIERE],Tableau4[SHORT TYPE],"",0,1)</f>
        <v/>
      </c>
      <c r="N277" s="142" t="str">
        <f>IF(ISERR(FIND("DECOUPE",Tableau1[[#This Row],[DESIGNATION]])),"","NEED REF")</f>
        <v/>
      </c>
    </row>
    <row r="278" spans="2:14">
      <c r="B278">
        <v>34413724</v>
      </c>
      <c r="C278" s="2">
        <v>45723</v>
      </c>
      <c r="D278" t="s">
        <v>13</v>
      </c>
      <c r="E278" t="s">
        <v>12963</v>
      </c>
      <c r="J278" t="s">
        <v>21</v>
      </c>
      <c r="L278" s="142" t="str">
        <f>_xlfn.XLOOKUP(Tableau1[[#This Row],[TYPE DE PIECE]],Tableau4[MATIERE],Tableau4[SHORT TYPE],"",0,1)</f>
        <v/>
      </c>
      <c r="N278" s="142" t="str">
        <f>IF(ISERR(FIND("DECOUPE",Tableau1[[#This Row],[DESIGNATION]])),"","NEED REF")</f>
        <v/>
      </c>
    </row>
    <row r="279" spans="2:14">
      <c r="B279">
        <v>34413723</v>
      </c>
      <c r="C279" s="2">
        <v>45723</v>
      </c>
      <c r="D279" t="s">
        <v>13</v>
      </c>
      <c r="E2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34413723 IQ ISOLATION BANKLOAD</v>
      </c>
      <c r="G279" t="s">
        <v>12910</v>
      </c>
      <c r="H279" t="s">
        <v>12909</v>
      </c>
      <c r="J279" t="s">
        <v>17</v>
      </c>
      <c r="K279" t="s">
        <v>22</v>
      </c>
      <c r="L279" s="142" t="str">
        <f>_xlfn.XLOOKUP(Tableau1[[#This Row],[TYPE DE PIECE]],Tableau4[MATIERE],Tableau4[SHORT TYPE],"",0,1)</f>
        <v>COP</v>
      </c>
      <c r="N279" s="142" t="str">
        <f>IF(ISERR(FIND("DECOUPE",Tableau1[[#This Row],[DESIGNATION]])),"","NEED REF")</f>
        <v/>
      </c>
    </row>
    <row r="280" spans="2:14">
      <c r="B280">
        <v>34413722</v>
      </c>
      <c r="C280" s="2">
        <v>45722</v>
      </c>
      <c r="D280" t="s">
        <v>13</v>
      </c>
      <c r="E280" t="s">
        <v>12962</v>
      </c>
      <c r="J280" t="s">
        <v>21</v>
      </c>
      <c r="L280" s="142" t="str">
        <f>_xlfn.XLOOKUP(Tableau1[[#This Row],[TYPE DE PIECE]],Tableau4[MATIERE],Tableau4[SHORT TYPE],"",0,1)</f>
        <v/>
      </c>
      <c r="N280" s="142" t="str">
        <f>IF(ISERR(FIND("DECOUPE",Tableau1[[#This Row],[DESIGNATION]])),"","NEED REF")</f>
        <v/>
      </c>
    </row>
    <row r="281" spans="2:14">
      <c r="B281">
        <v>34413721</v>
      </c>
      <c r="C281" s="2">
        <v>45722</v>
      </c>
      <c r="D281" t="s">
        <v>13</v>
      </c>
      <c r="E2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34413721 IQ ISOLATION BANKLOAD</v>
      </c>
      <c r="G281" t="s">
        <v>12910</v>
      </c>
      <c r="H281" t="s">
        <v>12909</v>
      </c>
      <c r="J281" t="s">
        <v>17</v>
      </c>
      <c r="K281" t="s">
        <v>25</v>
      </c>
      <c r="L281" s="142" t="str">
        <f>_xlfn.XLOOKUP(Tableau1[[#This Row],[TYPE DE PIECE]],Tableau4[MATIERE],Tableau4[SHORT TYPE],"",0,1)</f>
        <v>SMT</v>
      </c>
      <c r="N281" s="142" t="str">
        <f>IF(ISERR(FIND("DECOUPE",Tableau1[[#This Row],[DESIGNATION]])),"","NEED REF")</f>
        <v/>
      </c>
    </row>
    <row r="282" spans="2:14">
      <c r="B282">
        <v>34413720</v>
      </c>
      <c r="C282" s="2">
        <v>45722</v>
      </c>
      <c r="D282" t="s">
        <v>13</v>
      </c>
      <c r="E282" t="s">
        <v>12961</v>
      </c>
      <c r="J282" t="s">
        <v>21</v>
      </c>
      <c r="L282" s="142" t="str">
        <f>_xlfn.XLOOKUP(Tableau1[[#This Row],[TYPE DE PIECE]],Tableau4[MATIERE],Tableau4[SHORT TYPE],"",0,1)</f>
        <v/>
      </c>
      <c r="N282" s="142" t="str">
        <f>IF(ISERR(FIND("DECOUPE",Tableau1[[#This Row],[DESIGNATION]])),"","NEED REF")</f>
        <v/>
      </c>
    </row>
    <row r="283" spans="2:14">
      <c r="B283">
        <v>34413719</v>
      </c>
      <c r="C283" s="2">
        <v>45722</v>
      </c>
      <c r="D283" t="s">
        <v>13</v>
      </c>
      <c r="E283" t="s">
        <v>12960</v>
      </c>
      <c r="J283" t="s">
        <v>21</v>
      </c>
      <c r="L283" s="142" t="str">
        <f>_xlfn.XLOOKUP(Tableau1[[#This Row],[TYPE DE PIECE]],Tableau4[MATIERE],Tableau4[SHORT TYPE],"",0,1)</f>
        <v/>
      </c>
      <c r="N283" s="142" t="str">
        <f>IF(ISERR(FIND("DECOUPE",Tableau1[[#This Row],[DESIGNATION]])),"","NEED REF")</f>
        <v/>
      </c>
    </row>
    <row r="284" spans="2:14">
      <c r="B284">
        <v>34413718</v>
      </c>
      <c r="C284" s="2">
        <v>45722</v>
      </c>
      <c r="D284" t="s">
        <v>13</v>
      </c>
      <c r="E284" t="s">
        <v>12959</v>
      </c>
      <c r="G284" t="s">
        <v>12910</v>
      </c>
      <c r="H284" t="s">
        <v>12909</v>
      </c>
      <c r="J284" t="s">
        <v>17</v>
      </c>
      <c r="K284" t="s">
        <v>84</v>
      </c>
      <c r="L284" s="142" t="str">
        <f>_xlfn.XLOOKUP(Tableau1[[#This Row],[TYPE DE PIECE]],Tableau4[MATIERE],Tableau4[SHORT TYPE],"",0,1)</f>
        <v>SE</v>
      </c>
      <c r="N284" s="142" t="str">
        <f>IF(ISERR(FIND("DECOUPE",Tableau1[[#This Row],[DESIGNATION]])),"","NEED REF")</f>
        <v/>
      </c>
    </row>
    <row r="285" spans="2:14">
      <c r="B285">
        <v>34413717</v>
      </c>
      <c r="C285" s="2">
        <v>45721</v>
      </c>
      <c r="D285" t="s">
        <v>13</v>
      </c>
      <c r="E285" t="s">
        <v>12957</v>
      </c>
      <c r="G285" t="s">
        <v>12910</v>
      </c>
      <c r="H285" t="s">
        <v>12909</v>
      </c>
      <c r="J285" t="s">
        <v>17</v>
      </c>
      <c r="K285" t="s">
        <v>22</v>
      </c>
      <c r="L285" s="142" t="str">
        <f>_xlfn.XLOOKUP(Tableau1[[#This Row],[TYPE DE PIECE]],Tableau4[MATIERE],Tableau4[SHORT TYPE],"",0,1)</f>
        <v>COP</v>
      </c>
      <c r="N285" s="142" t="str">
        <f>IF(ISERR(FIND("DECOUPE",Tableau1[[#This Row],[DESIGNATION]])),"","NEED REF")</f>
        <v/>
      </c>
    </row>
    <row r="286" spans="2:14">
      <c r="B286">
        <v>34413716</v>
      </c>
      <c r="C286" s="2">
        <v>45721</v>
      </c>
      <c r="D286" t="s">
        <v>13</v>
      </c>
      <c r="E2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34413716 IQ ISOLATION BANKLOAD</v>
      </c>
      <c r="G286" t="s">
        <v>12910</v>
      </c>
      <c r="H286" t="s">
        <v>12909</v>
      </c>
      <c r="J286" t="s">
        <v>17</v>
      </c>
      <c r="K286" t="s">
        <v>33</v>
      </c>
      <c r="L286" s="142" t="str">
        <f>_xlfn.XLOOKUP(Tableau1[[#This Row],[TYPE DE PIECE]],Tableau4[MATIERE],Tableau4[SHORT TYPE],"",0,1)</f>
        <v>PLA</v>
      </c>
      <c r="N286" s="142" t="str">
        <f>IF(ISERR(FIND("DECOUPE",Tableau1[[#This Row],[DESIGNATION]])),"","NEED REF")</f>
        <v/>
      </c>
    </row>
    <row r="287" spans="2:14">
      <c r="B287">
        <v>34413715</v>
      </c>
      <c r="C287" s="2">
        <v>45720</v>
      </c>
      <c r="D287" t="s">
        <v>13</v>
      </c>
      <c r="E2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34413715 IQ ISOLATION BANKLOAD</v>
      </c>
      <c r="G287" t="s">
        <v>12910</v>
      </c>
      <c r="H287" t="s">
        <v>12909</v>
      </c>
      <c r="J287" t="s">
        <v>17</v>
      </c>
      <c r="K287" t="s">
        <v>22</v>
      </c>
      <c r="L287" s="142" t="str">
        <f>_xlfn.XLOOKUP(Tableau1[[#This Row],[TYPE DE PIECE]],Tableau4[MATIERE],Tableau4[SHORT TYPE],"",0,1)</f>
        <v>COP</v>
      </c>
      <c r="N287" s="142" t="str">
        <f>IF(ISERR(FIND("DECOUPE",Tableau1[[#This Row],[DESIGNATION]])),"","NEED REF")</f>
        <v/>
      </c>
    </row>
    <row r="288" spans="2:14">
      <c r="B288">
        <v>34413714</v>
      </c>
      <c r="C288" s="2">
        <v>45720</v>
      </c>
      <c r="D288" t="s">
        <v>13</v>
      </c>
      <c r="E2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34413714 IQ ISOLATION BANKLOAD</v>
      </c>
      <c r="G288" t="s">
        <v>12910</v>
      </c>
      <c r="H288" t="s">
        <v>12909</v>
      </c>
      <c r="J288" t="s">
        <v>17</v>
      </c>
      <c r="K288" t="s">
        <v>22</v>
      </c>
      <c r="L288" s="142" t="str">
        <f>_xlfn.XLOOKUP(Tableau1[[#This Row],[TYPE DE PIECE]],Tableau4[MATIERE],Tableau4[SHORT TYPE],"",0,1)</f>
        <v>COP</v>
      </c>
      <c r="N288" s="142" t="str">
        <f>IF(ISERR(FIND("DECOUPE",Tableau1[[#This Row],[DESIGNATION]])),"","NEED REF")</f>
        <v/>
      </c>
    </row>
    <row r="289" spans="2:14">
      <c r="B289">
        <v>34413713</v>
      </c>
      <c r="C289" s="2">
        <v>45720</v>
      </c>
      <c r="D289" t="s">
        <v>13</v>
      </c>
      <c r="E2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34413713 IQ ISOLATION BANKLOAD</v>
      </c>
      <c r="G289" t="s">
        <v>12910</v>
      </c>
      <c r="H289" t="s">
        <v>12909</v>
      </c>
      <c r="J289" t="s">
        <v>17</v>
      </c>
      <c r="K289" t="s">
        <v>22</v>
      </c>
      <c r="L289" s="142" t="str">
        <f>_xlfn.XLOOKUP(Tableau1[[#This Row],[TYPE DE PIECE]],Tableau4[MATIERE],Tableau4[SHORT TYPE],"",0,1)</f>
        <v>COP</v>
      </c>
      <c r="N289" s="142" t="str">
        <f>IF(ISERR(FIND("DECOUPE",Tableau1[[#This Row],[DESIGNATION]])),"","NEED REF")</f>
        <v/>
      </c>
    </row>
    <row r="290" spans="2:14">
      <c r="B290">
        <v>34413712</v>
      </c>
      <c r="C290" s="2">
        <v>45720</v>
      </c>
      <c r="D290" t="s">
        <v>13</v>
      </c>
      <c r="E29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34413712 IQ ISOLATION BANKLOAD</v>
      </c>
      <c r="G290" t="s">
        <v>12910</v>
      </c>
      <c r="H290" t="s">
        <v>12909</v>
      </c>
      <c r="J290" t="s">
        <v>17</v>
      </c>
      <c r="K290" t="s">
        <v>22</v>
      </c>
      <c r="L290" s="142" t="str">
        <f>_xlfn.XLOOKUP(Tableau1[[#This Row],[TYPE DE PIECE]],Tableau4[MATIERE],Tableau4[SHORT TYPE],"",0,1)</f>
        <v>COP</v>
      </c>
      <c r="N290" s="142" t="str">
        <f>IF(ISERR(FIND("DECOUPE",Tableau1[[#This Row],[DESIGNATION]])),"","NEED REF")</f>
        <v/>
      </c>
    </row>
    <row r="291" spans="2:14">
      <c r="B291">
        <v>34413711</v>
      </c>
      <c r="C291" s="2">
        <v>45720</v>
      </c>
      <c r="D291" t="s">
        <v>13</v>
      </c>
      <c r="E29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34413711 IQ ISOLATION BANKLOAD</v>
      </c>
      <c r="G291" t="s">
        <v>12910</v>
      </c>
      <c r="H291" t="s">
        <v>12909</v>
      </c>
      <c r="J291" t="s">
        <v>17</v>
      </c>
      <c r="K291" t="s">
        <v>22</v>
      </c>
      <c r="L291" s="142" t="str">
        <f>_xlfn.XLOOKUP(Tableau1[[#This Row],[TYPE DE PIECE]],Tableau4[MATIERE],Tableau4[SHORT TYPE],"",0,1)</f>
        <v>COP</v>
      </c>
      <c r="N291" s="142" t="str">
        <f>IF(ISERR(FIND("DECOUPE",Tableau1[[#This Row],[DESIGNATION]])),"","NEED REF")</f>
        <v/>
      </c>
    </row>
    <row r="292" spans="2:14">
      <c r="B292">
        <v>34413710</v>
      </c>
      <c r="C292" s="2">
        <v>45720</v>
      </c>
      <c r="D292" t="s">
        <v>13</v>
      </c>
      <c r="E2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34413710 IQ ISOLATION BANKLOAD</v>
      </c>
      <c r="G292" t="s">
        <v>12910</v>
      </c>
      <c r="H292" t="s">
        <v>12909</v>
      </c>
      <c r="J292" t="s">
        <v>17</v>
      </c>
      <c r="K292" t="s">
        <v>22</v>
      </c>
      <c r="L292" s="142" t="str">
        <f>_xlfn.XLOOKUP(Tableau1[[#This Row],[TYPE DE PIECE]],Tableau4[MATIERE],Tableau4[SHORT TYPE],"",0,1)</f>
        <v>COP</v>
      </c>
      <c r="N292" s="142" t="str">
        <f>IF(ISERR(FIND("DECOUPE",Tableau1[[#This Row],[DESIGNATION]])),"","NEED REF")</f>
        <v/>
      </c>
    </row>
    <row r="293" spans="2:14">
      <c r="B293">
        <v>34413709</v>
      </c>
      <c r="C293" s="2">
        <v>45720</v>
      </c>
      <c r="D293" t="s">
        <v>13</v>
      </c>
      <c r="E2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34413709 IQ ISOLATION BANKLOAD</v>
      </c>
      <c r="G293" t="s">
        <v>12910</v>
      </c>
      <c r="H293" t="s">
        <v>12909</v>
      </c>
      <c r="J293" t="s">
        <v>17</v>
      </c>
      <c r="K293" t="s">
        <v>22</v>
      </c>
      <c r="L293" s="142" t="str">
        <f>_xlfn.XLOOKUP(Tableau1[[#This Row],[TYPE DE PIECE]],Tableau4[MATIERE],Tableau4[SHORT TYPE],"",0,1)</f>
        <v>COP</v>
      </c>
      <c r="N293" s="142" t="str">
        <f>IF(ISERR(FIND("DECOUPE",Tableau1[[#This Row],[DESIGNATION]])),"","NEED REF")</f>
        <v/>
      </c>
    </row>
    <row r="294" spans="2:14">
      <c r="B294">
        <v>34413708</v>
      </c>
      <c r="C294" s="2">
        <v>45720</v>
      </c>
      <c r="D294" t="s">
        <v>13</v>
      </c>
      <c r="E2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34413708 IQ ISOLATION BANKLOAD</v>
      </c>
      <c r="G294" t="s">
        <v>12910</v>
      </c>
      <c r="H294" t="s">
        <v>12909</v>
      </c>
      <c r="J294" t="s">
        <v>17</v>
      </c>
      <c r="K294" t="s">
        <v>22</v>
      </c>
      <c r="L294" s="142" t="str">
        <f>_xlfn.XLOOKUP(Tableau1[[#This Row],[TYPE DE PIECE]],Tableau4[MATIERE],Tableau4[SHORT TYPE],"",0,1)</f>
        <v>COP</v>
      </c>
      <c r="N294" s="142" t="str">
        <f>IF(ISERR(FIND("DECOUPE",Tableau1[[#This Row],[DESIGNATION]])),"","NEED REF")</f>
        <v/>
      </c>
    </row>
    <row r="295" spans="2:14">
      <c r="B295">
        <v>34413707</v>
      </c>
      <c r="C295" s="2">
        <v>45720</v>
      </c>
      <c r="D295" t="s">
        <v>13</v>
      </c>
      <c r="E29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34413707 IQ ISOLATION BANKLOAD</v>
      </c>
      <c r="G295" t="s">
        <v>12910</v>
      </c>
      <c r="H295" t="s">
        <v>12909</v>
      </c>
      <c r="J295" t="s">
        <v>17</v>
      </c>
      <c r="K295" t="s">
        <v>25</v>
      </c>
      <c r="L295" s="142" t="str">
        <f>_xlfn.XLOOKUP(Tableau1[[#This Row],[TYPE DE PIECE]],Tableau4[MATIERE],Tableau4[SHORT TYPE],"",0,1)</f>
        <v>SMT</v>
      </c>
      <c r="N295" s="142" t="str">
        <f>IF(ISERR(FIND("DECOUPE",Tableau1[[#This Row],[DESIGNATION]])),"","NEED REF")</f>
        <v/>
      </c>
    </row>
    <row r="296" spans="2:14">
      <c r="B296">
        <v>34413706</v>
      </c>
      <c r="C296" s="2">
        <v>45719</v>
      </c>
      <c r="D296" t="s">
        <v>13</v>
      </c>
      <c r="E29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34413706</v>
      </c>
      <c r="J296" t="s">
        <v>21</v>
      </c>
      <c r="L296" s="142" t="str">
        <f>_xlfn.XLOOKUP(Tableau1[[#This Row],[TYPE DE PIECE]],Tableau4[MATIERE],Tableau4[SHORT TYPE],"",0,1)</f>
        <v/>
      </c>
      <c r="N296" s="142" t="str">
        <f>IF(ISERR(FIND("DECOUPE",Tableau1[[#This Row],[DESIGNATION]])),"","NEED REF")</f>
        <v/>
      </c>
    </row>
    <row r="297" spans="2:14">
      <c r="B297">
        <v>34413705</v>
      </c>
      <c r="C297" s="2">
        <v>45719</v>
      </c>
      <c r="D297" t="s">
        <v>13</v>
      </c>
      <c r="E2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34413705</v>
      </c>
      <c r="J297" t="s">
        <v>21</v>
      </c>
      <c r="L297" s="142" t="str">
        <f>_xlfn.XLOOKUP(Tableau1[[#This Row],[TYPE DE PIECE]],Tableau4[MATIERE],Tableau4[SHORT TYPE],"",0,1)</f>
        <v/>
      </c>
      <c r="N297" s="142" t="str">
        <f>IF(ISERR(FIND("DECOUPE",Tableau1[[#This Row],[DESIGNATION]])),"","NEED REF")</f>
        <v/>
      </c>
    </row>
    <row r="298" spans="2:14">
      <c r="B298">
        <v>34413704</v>
      </c>
      <c r="C298" s="2">
        <v>45719</v>
      </c>
      <c r="D298" t="s">
        <v>13</v>
      </c>
      <c r="E2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34413704</v>
      </c>
      <c r="J298" t="s">
        <v>21</v>
      </c>
      <c r="L298" s="142" t="str">
        <f>_xlfn.XLOOKUP(Tableau1[[#This Row],[TYPE DE PIECE]],Tableau4[MATIERE],Tableau4[SHORT TYPE],"",0,1)</f>
        <v/>
      </c>
      <c r="N298" s="142" t="str">
        <f>IF(ISERR(FIND("DECOUPE",Tableau1[[#This Row],[DESIGNATION]])),"","NEED REF")</f>
        <v/>
      </c>
    </row>
    <row r="299" spans="2:14">
      <c r="B299">
        <v>34413703</v>
      </c>
      <c r="C299" s="2">
        <v>45719</v>
      </c>
      <c r="D299" t="s">
        <v>13</v>
      </c>
      <c r="E29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34413703</v>
      </c>
      <c r="J299" t="s">
        <v>21</v>
      </c>
      <c r="L299" s="142" t="str">
        <f>_xlfn.XLOOKUP(Tableau1[[#This Row],[TYPE DE PIECE]],Tableau4[MATIERE],Tableau4[SHORT TYPE],"",0,1)</f>
        <v/>
      </c>
      <c r="N299" s="142" t="str">
        <f>IF(ISERR(FIND("DECOUPE",Tableau1[[#This Row],[DESIGNATION]])),"","NEED REF")</f>
        <v/>
      </c>
    </row>
    <row r="300" spans="2:14">
      <c r="B300">
        <v>34413702</v>
      </c>
      <c r="C300" s="2">
        <v>45719</v>
      </c>
      <c r="D300" t="s">
        <v>13</v>
      </c>
      <c r="E30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34413702</v>
      </c>
      <c r="J300" t="s">
        <v>21</v>
      </c>
      <c r="L300" s="142" t="str">
        <f>_xlfn.XLOOKUP(Tableau1[[#This Row],[TYPE DE PIECE]],Tableau4[MATIERE],Tableau4[SHORT TYPE],"",0,1)</f>
        <v/>
      </c>
      <c r="N300" s="142" t="str">
        <f>IF(ISERR(FIND("DECOUPE",Tableau1[[#This Row],[DESIGNATION]])),"","NEED REF")</f>
        <v/>
      </c>
    </row>
    <row r="301" spans="2:14">
      <c r="B301">
        <v>34413701</v>
      </c>
      <c r="C301" s="2">
        <v>45719</v>
      </c>
      <c r="D301" t="s">
        <v>13</v>
      </c>
      <c r="E30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34413701 IQ ISOLATION BANKLOAD</v>
      </c>
      <c r="G301" t="s">
        <v>12910</v>
      </c>
      <c r="H301" t="s">
        <v>12909</v>
      </c>
      <c r="J301" t="s">
        <v>17</v>
      </c>
      <c r="K301" t="s">
        <v>25</v>
      </c>
      <c r="L301" s="142" t="str">
        <f>_xlfn.XLOOKUP(Tableau1[[#This Row],[TYPE DE PIECE]],Tableau4[MATIERE],Tableau4[SHORT TYPE],"",0,1)</f>
        <v>SMT</v>
      </c>
      <c r="N301" s="142" t="str">
        <f>IF(ISERR(FIND("DECOUPE",Tableau1[[#This Row],[DESIGNATION]])),"","NEED REF")</f>
        <v/>
      </c>
    </row>
    <row r="302" spans="2:14">
      <c r="B302">
        <v>34413700</v>
      </c>
      <c r="C302" s="2">
        <v>45719</v>
      </c>
      <c r="D302" t="s">
        <v>13</v>
      </c>
      <c r="E3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34413700 IQ ISOLATION BANKLOAD</v>
      </c>
      <c r="G302" t="s">
        <v>12910</v>
      </c>
      <c r="H302" t="s">
        <v>12909</v>
      </c>
      <c r="J302" t="s">
        <v>17</v>
      </c>
      <c r="K302" t="s">
        <v>25</v>
      </c>
      <c r="L302" s="142" t="str">
        <f>_xlfn.XLOOKUP(Tableau1[[#This Row],[TYPE DE PIECE]],Tableau4[MATIERE],Tableau4[SHORT TYPE],"",0,1)</f>
        <v>SMT</v>
      </c>
      <c r="N302" s="142" t="str">
        <f>IF(ISERR(FIND("DECOUPE",Tableau1[[#This Row],[DESIGNATION]])),"","NEED REF")</f>
        <v/>
      </c>
    </row>
    <row r="303" spans="2:14">
      <c r="B303">
        <v>34413699</v>
      </c>
      <c r="C303" s="2">
        <v>45719</v>
      </c>
      <c r="D303" t="s">
        <v>13</v>
      </c>
      <c r="E3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34413699 IQ ISOLATION BANKLOAD</v>
      </c>
      <c r="G303" t="s">
        <v>12910</v>
      </c>
      <c r="H303" t="s">
        <v>12909</v>
      </c>
      <c r="J303" t="s">
        <v>17</v>
      </c>
      <c r="K303" t="s">
        <v>25</v>
      </c>
      <c r="L303" s="142" t="str">
        <f>_xlfn.XLOOKUP(Tableau1[[#This Row],[TYPE DE PIECE]],Tableau4[MATIERE],Tableau4[SHORT TYPE],"",0,1)</f>
        <v>SMT</v>
      </c>
      <c r="N303" s="142" t="str">
        <f>IF(ISERR(FIND("DECOUPE",Tableau1[[#This Row],[DESIGNATION]])),"","NEED REF")</f>
        <v/>
      </c>
    </row>
    <row r="304" spans="2:14">
      <c r="B304">
        <v>34413698</v>
      </c>
      <c r="C304" s="2">
        <v>45719</v>
      </c>
      <c r="D304" t="s">
        <v>13</v>
      </c>
      <c r="E3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34413698 IQ ISOLATION BANKLOAD</v>
      </c>
      <c r="G304" t="s">
        <v>12910</v>
      </c>
      <c r="H304" t="s">
        <v>12909</v>
      </c>
      <c r="J304" t="s">
        <v>17</v>
      </c>
      <c r="K304" t="s">
        <v>25</v>
      </c>
      <c r="L304" s="142" t="str">
        <f>_xlfn.XLOOKUP(Tableau1[[#This Row],[TYPE DE PIECE]],Tableau4[MATIERE],Tableau4[SHORT TYPE],"",0,1)</f>
        <v>SMT</v>
      </c>
      <c r="N304" s="142" t="str">
        <f>IF(ISERR(FIND("DECOUPE",Tableau1[[#This Row],[DESIGNATION]])),"","NEED REF")</f>
        <v/>
      </c>
    </row>
    <row r="305" spans="2:14">
      <c r="B305">
        <v>34413697</v>
      </c>
      <c r="C305" s="2">
        <v>45719</v>
      </c>
      <c r="D305" t="s">
        <v>13</v>
      </c>
      <c r="E3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34413697 IQ ISOLATION BANKLOAD</v>
      </c>
      <c r="G305" t="s">
        <v>12910</v>
      </c>
      <c r="H305" t="s">
        <v>12909</v>
      </c>
      <c r="J305" t="s">
        <v>17</v>
      </c>
      <c r="K305" t="s">
        <v>25</v>
      </c>
      <c r="L305" s="142" t="str">
        <f>_xlfn.XLOOKUP(Tableau1[[#This Row],[TYPE DE PIECE]],Tableau4[MATIERE],Tableau4[SHORT TYPE],"",0,1)</f>
        <v>SMT</v>
      </c>
      <c r="N305" s="142" t="str">
        <f>IF(ISERR(FIND("DECOUPE",Tableau1[[#This Row],[DESIGNATION]])),"","NEED REF")</f>
        <v/>
      </c>
    </row>
    <row r="306" spans="2:14">
      <c r="B306">
        <v>34413696</v>
      </c>
      <c r="C306" s="2">
        <v>45719</v>
      </c>
      <c r="D306" t="s">
        <v>13</v>
      </c>
      <c r="E3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34413696 IQ ISOLATION BANKLOAD</v>
      </c>
      <c r="G306" t="s">
        <v>12910</v>
      </c>
      <c r="H306" t="s">
        <v>12909</v>
      </c>
      <c r="J306" t="s">
        <v>17</v>
      </c>
      <c r="K306" t="s">
        <v>25</v>
      </c>
      <c r="L306" s="142" t="str">
        <f>_xlfn.XLOOKUP(Tableau1[[#This Row],[TYPE DE PIECE]],Tableau4[MATIERE],Tableau4[SHORT TYPE],"",0,1)</f>
        <v>SMT</v>
      </c>
      <c r="N306" s="142" t="str">
        <f>IF(ISERR(FIND("DECOUPE",Tableau1[[#This Row],[DESIGNATION]])),"","NEED REF")</f>
        <v/>
      </c>
    </row>
    <row r="307" spans="2:14">
      <c r="B307">
        <v>34413695</v>
      </c>
      <c r="C307" s="2">
        <v>45716</v>
      </c>
      <c r="D307" t="s">
        <v>13</v>
      </c>
      <c r="E3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34413695</v>
      </c>
      <c r="J307" t="s">
        <v>21</v>
      </c>
      <c r="L307" s="142" t="str">
        <f>_xlfn.XLOOKUP(Tableau1[[#This Row],[TYPE DE PIECE]],Tableau4[MATIERE],Tableau4[SHORT TYPE],"",0,1)</f>
        <v/>
      </c>
      <c r="N307" s="142" t="str">
        <f>IF(ISERR(FIND("DECOUPE",Tableau1[[#This Row],[DESIGNATION]])),"","NEED REF")</f>
        <v/>
      </c>
    </row>
    <row r="308" spans="2:14">
      <c r="B308">
        <v>34413694</v>
      </c>
      <c r="C308" s="2">
        <v>45716</v>
      </c>
      <c r="D308" t="s">
        <v>13</v>
      </c>
      <c r="E3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34413694</v>
      </c>
      <c r="J308" t="s">
        <v>21</v>
      </c>
      <c r="L308" s="142" t="str">
        <f>_xlfn.XLOOKUP(Tableau1[[#This Row],[TYPE DE PIECE]],Tableau4[MATIERE],Tableau4[SHORT TYPE],"",0,1)</f>
        <v/>
      </c>
      <c r="N308" s="142" t="str">
        <f>IF(ISERR(FIND("DECOUPE",Tableau1[[#This Row],[DESIGNATION]])),"","NEED REF")</f>
        <v/>
      </c>
    </row>
    <row r="309" spans="2:14">
      <c r="B309">
        <v>34413693</v>
      </c>
      <c r="C309" s="2">
        <v>45716</v>
      </c>
      <c r="D309" t="s">
        <v>13</v>
      </c>
      <c r="E309" t="s">
        <v>7946</v>
      </c>
      <c r="J309" t="s">
        <v>21</v>
      </c>
      <c r="L309" s="142" t="str">
        <f>_xlfn.XLOOKUP(Tableau1[[#This Row],[TYPE DE PIECE]],Tableau4[MATIERE],Tableau4[SHORT TYPE],"",0,1)</f>
        <v/>
      </c>
      <c r="N309" s="142" t="str">
        <f>IF(ISERR(FIND("DECOUPE",Tableau1[[#This Row],[DESIGNATION]])),"","NEED REF")</f>
        <v/>
      </c>
    </row>
    <row r="310" spans="2:14">
      <c r="B310">
        <v>34413692</v>
      </c>
      <c r="C310" s="2">
        <v>45716</v>
      </c>
      <c r="D310" t="s">
        <v>13</v>
      </c>
      <c r="E310" t="s">
        <v>12956</v>
      </c>
      <c r="F310" t="s">
        <v>12954</v>
      </c>
      <c r="G310" t="s">
        <v>112</v>
      </c>
      <c r="J310" t="s">
        <v>21</v>
      </c>
      <c r="K310" t="s">
        <v>22</v>
      </c>
      <c r="L310" s="142" t="str">
        <f>_xlfn.XLOOKUP(Tableau1[[#This Row],[TYPE DE PIECE]],Tableau4[MATIERE],Tableau4[SHORT TYPE],"",0,1)</f>
        <v>COP</v>
      </c>
      <c r="N310" s="142" t="str">
        <f>IF(ISERR(FIND("DECOUPE",Tableau1[[#This Row],[DESIGNATION]])),"","NEED REF")</f>
        <v/>
      </c>
    </row>
    <row r="311" spans="2:14">
      <c r="B311">
        <v>34413691</v>
      </c>
      <c r="C311" s="2">
        <v>45716</v>
      </c>
      <c r="D311" t="s">
        <v>13</v>
      </c>
      <c r="E311" t="s">
        <v>12955</v>
      </c>
      <c r="F311" t="s">
        <v>12954</v>
      </c>
      <c r="G311" t="s">
        <v>112</v>
      </c>
      <c r="J311" t="s">
        <v>21</v>
      </c>
      <c r="K311" t="s">
        <v>22</v>
      </c>
      <c r="L311" s="142" t="str">
        <f>_xlfn.XLOOKUP(Tableau1[[#This Row],[TYPE DE PIECE]],Tableau4[MATIERE],Tableau4[SHORT TYPE],"",0,1)</f>
        <v>COP</v>
      </c>
      <c r="N311" s="142" t="str">
        <f>IF(ISERR(FIND("DECOUPE",Tableau1[[#This Row],[DESIGNATION]])),"","NEED REF")</f>
        <v/>
      </c>
    </row>
    <row r="312" spans="2:14">
      <c r="B312">
        <v>34413690</v>
      </c>
      <c r="C312" s="2">
        <v>45714</v>
      </c>
      <c r="D312" t="s">
        <v>13</v>
      </c>
      <c r="E312" t="s">
        <v>12951</v>
      </c>
      <c r="F312" t="s">
        <v>12954</v>
      </c>
      <c r="G312" t="s">
        <v>112</v>
      </c>
      <c r="J312" t="s">
        <v>21</v>
      </c>
      <c r="K312" t="s">
        <v>22</v>
      </c>
      <c r="L312" s="142" t="str">
        <f>_xlfn.XLOOKUP(Tableau1[[#This Row],[TYPE DE PIECE]],Tableau4[MATIERE],Tableau4[SHORT TYPE],"",0,1)</f>
        <v>COP</v>
      </c>
      <c r="N312" s="142" t="str">
        <f>IF(ISERR(FIND("DECOUPE",Tableau1[[#This Row],[DESIGNATION]])),"","NEED REF")</f>
        <v/>
      </c>
    </row>
    <row r="313" spans="2:14">
      <c r="B313">
        <v>34413689</v>
      </c>
      <c r="C313" s="2">
        <v>45714</v>
      </c>
      <c r="D313" t="s">
        <v>13</v>
      </c>
      <c r="E313" t="s">
        <v>12950</v>
      </c>
      <c r="F313" t="s">
        <v>12954</v>
      </c>
      <c r="G313" t="s">
        <v>112</v>
      </c>
      <c r="J313" t="s">
        <v>21</v>
      </c>
      <c r="K313" t="s">
        <v>22</v>
      </c>
      <c r="L313" s="142" t="str">
        <f>_xlfn.XLOOKUP(Tableau1[[#This Row],[TYPE DE PIECE]],Tableau4[MATIERE],Tableau4[SHORT TYPE],"",0,1)</f>
        <v>COP</v>
      </c>
      <c r="N313" s="142" t="str">
        <f>IF(ISERR(FIND("DECOUPE",Tableau1[[#This Row],[DESIGNATION]])),"","NEED REF")</f>
        <v/>
      </c>
    </row>
    <row r="314" spans="2:14">
      <c r="B314">
        <v>34413688</v>
      </c>
      <c r="C314" s="2">
        <v>45714</v>
      </c>
      <c r="D314" t="s">
        <v>13</v>
      </c>
      <c r="E314" t="s">
        <v>12952</v>
      </c>
      <c r="F314" t="s">
        <v>12954</v>
      </c>
      <c r="G314" t="s">
        <v>112</v>
      </c>
      <c r="J314" t="s">
        <v>21</v>
      </c>
      <c r="K314" t="s">
        <v>22</v>
      </c>
      <c r="L314" s="142" t="str">
        <f>_xlfn.XLOOKUP(Tableau1[[#This Row],[TYPE DE PIECE]],Tableau4[MATIERE],Tableau4[SHORT TYPE],"",0,1)</f>
        <v>COP</v>
      </c>
      <c r="N314" s="142" t="str">
        <f>IF(ISERR(FIND("DECOUPE",Tableau1[[#This Row],[DESIGNATION]])),"","NEED REF")</f>
        <v/>
      </c>
    </row>
    <row r="315" spans="2:14">
      <c r="B315">
        <v>34413687</v>
      </c>
      <c r="C315" s="2">
        <v>45714</v>
      </c>
      <c r="D315" t="s">
        <v>13</v>
      </c>
      <c r="E315" t="s">
        <v>12953</v>
      </c>
      <c r="F315" t="s">
        <v>12954</v>
      </c>
      <c r="G315" t="s">
        <v>112</v>
      </c>
      <c r="J315" t="s">
        <v>21</v>
      </c>
      <c r="K315" t="s">
        <v>22</v>
      </c>
      <c r="L315" s="142" t="str">
        <f>_xlfn.XLOOKUP(Tableau1[[#This Row],[TYPE DE PIECE]],Tableau4[MATIERE],Tableau4[SHORT TYPE],"",0,1)</f>
        <v>COP</v>
      </c>
      <c r="N315" s="142" t="str">
        <f>IF(ISERR(FIND("DECOUPE",Tableau1[[#This Row],[DESIGNATION]])),"","NEED REF")</f>
        <v/>
      </c>
    </row>
    <row r="316" spans="2:14">
      <c r="B316">
        <v>34413686</v>
      </c>
      <c r="C316" s="2">
        <v>45714</v>
      </c>
      <c r="D316" t="s">
        <v>13</v>
      </c>
      <c r="E316" t="s">
        <v>12949</v>
      </c>
      <c r="F316" t="s">
        <v>12954</v>
      </c>
      <c r="G316" t="s">
        <v>112</v>
      </c>
      <c r="J316" t="s">
        <v>21</v>
      </c>
      <c r="K316" t="s">
        <v>1207</v>
      </c>
      <c r="L316" s="142" t="str">
        <f>_xlfn.XLOOKUP(Tableau1[[#This Row],[TYPE DE PIECE]],Tableau4[MATIERE],Tableau4[SHORT TYPE],"",0,1)</f>
        <v>SMT</v>
      </c>
      <c r="N316" s="142" t="str">
        <f>IF(ISERR(FIND("DECOUPE",Tableau1[[#This Row],[DESIGNATION]])),"","NEED REF")</f>
        <v/>
      </c>
    </row>
    <row r="317" spans="2:14">
      <c r="B317">
        <v>34413685</v>
      </c>
      <c r="C317" s="2">
        <v>45714</v>
      </c>
      <c r="D317" t="s">
        <v>13</v>
      </c>
      <c r="E317" t="s">
        <v>12948</v>
      </c>
      <c r="F317" t="s">
        <v>12954</v>
      </c>
      <c r="G317" t="s">
        <v>112</v>
      </c>
      <c r="J317" t="s">
        <v>21</v>
      </c>
      <c r="K317" t="s">
        <v>1207</v>
      </c>
      <c r="L317" s="142" t="str">
        <f>_xlfn.XLOOKUP(Tableau1[[#This Row],[TYPE DE PIECE]],Tableau4[MATIERE],Tableau4[SHORT TYPE],"",0,1)</f>
        <v>SMT</v>
      </c>
      <c r="N317" s="142" t="str">
        <f>IF(ISERR(FIND("DECOUPE",Tableau1[[#This Row],[DESIGNATION]])),"","NEED REF")</f>
        <v/>
      </c>
    </row>
    <row r="318" spans="2:14">
      <c r="B318">
        <v>34413684</v>
      </c>
      <c r="C318" s="2">
        <v>45714</v>
      </c>
      <c r="D318" t="s">
        <v>13</v>
      </c>
      <c r="E318" t="s">
        <v>12947</v>
      </c>
      <c r="F318" t="s">
        <v>12954</v>
      </c>
      <c r="G318" t="s">
        <v>112</v>
      </c>
      <c r="J318" t="s">
        <v>21</v>
      </c>
      <c r="K318" t="s">
        <v>1207</v>
      </c>
      <c r="L318" s="142" t="str">
        <f>_xlfn.XLOOKUP(Tableau1[[#This Row],[TYPE DE PIECE]],Tableau4[MATIERE],Tableau4[SHORT TYPE],"",0,1)</f>
        <v>SMT</v>
      </c>
      <c r="N318" s="142" t="str">
        <f>IF(ISERR(FIND("DECOUPE",Tableau1[[#This Row],[DESIGNATION]])),"","NEED REF")</f>
        <v/>
      </c>
    </row>
    <row r="319" spans="2:14">
      <c r="B319">
        <v>34413683</v>
      </c>
      <c r="C319" s="2">
        <v>45714</v>
      </c>
      <c r="D319" t="s">
        <v>13</v>
      </c>
      <c r="E319" t="s">
        <v>12946</v>
      </c>
      <c r="J319" t="s">
        <v>21</v>
      </c>
      <c r="L319" s="142" t="str">
        <f>_xlfn.XLOOKUP(Tableau1[[#This Row],[TYPE DE PIECE]],Tableau4[MATIERE],Tableau4[SHORT TYPE],"",0,1)</f>
        <v/>
      </c>
      <c r="N319" s="142" t="str">
        <f>IF(ISERR(FIND("DECOUPE",Tableau1[[#This Row],[DESIGNATION]])),"","NEED REF")</f>
        <v/>
      </c>
    </row>
    <row r="320" spans="2:14">
      <c r="B320">
        <v>34413682</v>
      </c>
      <c r="C320" s="2">
        <v>45714</v>
      </c>
      <c r="D320" t="s">
        <v>13</v>
      </c>
      <c r="E320" t="s">
        <v>12944</v>
      </c>
      <c r="F320" t="s">
        <v>12942</v>
      </c>
      <c r="G320" t="s">
        <v>46</v>
      </c>
      <c r="J320" t="s">
        <v>153</v>
      </c>
      <c r="K320" t="s">
        <v>12945</v>
      </c>
      <c r="L320" s="142" t="str">
        <f>_xlfn.XLOOKUP(Tableau1[[#This Row],[TYPE DE PIECE]],Tableau4[MATIERE],Tableau4[SHORT TYPE],"",0,1)</f>
        <v/>
      </c>
      <c r="N320" s="142" t="str">
        <f>IF(ISERR(FIND("DECOUPE",Tableau1[[#This Row],[DESIGNATION]])),"","NEED REF")</f>
        <v/>
      </c>
    </row>
    <row r="321" spans="2:14">
      <c r="B321">
        <v>34413681</v>
      </c>
      <c r="C321" s="2">
        <v>45714</v>
      </c>
      <c r="D321" t="s">
        <v>13</v>
      </c>
      <c r="E321" t="s">
        <v>12941</v>
      </c>
      <c r="F321" t="s">
        <v>12942</v>
      </c>
      <c r="G321" t="s">
        <v>46</v>
      </c>
      <c r="J321" t="s">
        <v>153</v>
      </c>
      <c r="K321" t="s">
        <v>12943</v>
      </c>
      <c r="L321" s="142" t="str">
        <f>_xlfn.XLOOKUP(Tableau1[[#This Row],[TYPE DE PIECE]],Tableau4[MATIERE],Tableau4[SHORT TYPE],"",0,1)</f>
        <v/>
      </c>
      <c r="N321" s="142" t="str">
        <f>IF(ISERR(FIND("DECOUPE",Tableau1[[#This Row],[DESIGNATION]])),"","NEED REF")</f>
        <v/>
      </c>
    </row>
    <row r="322" spans="2:14">
      <c r="B322">
        <v>34413680</v>
      </c>
      <c r="C322" s="2">
        <v>45713</v>
      </c>
      <c r="D322" t="s">
        <v>13</v>
      </c>
      <c r="E322" t="s">
        <v>66</v>
      </c>
      <c r="J322" t="s">
        <v>27</v>
      </c>
      <c r="K322" t="s">
        <v>67</v>
      </c>
      <c r="L322" s="142" t="str">
        <f>_xlfn.XLOOKUP(Tableau1[[#This Row],[TYPE DE PIECE]],Tableau4[MATIERE],Tableau4[SHORT TYPE],"",0,1)</f>
        <v/>
      </c>
      <c r="N322" s="142" t="s">
        <v>756</v>
      </c>
    </row>
    <row r="323" spans="2:14">
      <c r="B323">
        <v>34413679</v>
      </c>
      <c r="C323" s="2">
        <v>45713</v>
      </c>
      <c r="D323" t="s">
        <v>13</v>
      </c>
      <c r="E323" t="s">
        <v>12940</v>
      </c>
      <c r="F323" t="s">
        <v>12919</v>
      </c>
      <c r="G323" t="s">
        <v>749</v>
      </c>
      <c r="J323" t="s">
        <v>27</v>
      </c>
      <c r="L323" s="142" t="str">
        <f>_xlfn.XLOOKUP(Tableau1[[#This Row],[TYPE DE PIECE]],Tableau4[MATIERE],Tableau4[SHORT TYPE],"",0,1)</f>
        <v/>
      </c>
      <c r="N323" s="142" t="str">
        <f>IF(ISERR(FIND("DECOUPE",Tableau1[[#This Row],[DESIGNATION]])),"","NEED REF")</f>
        <v/>
      </c>
    </row>
    <row r="324" spans="2:14">
      <c r="B324">
        <v>34413678</v>
      </c>
      <c r="C324" s="2">
        <v>45713</v>
      </c>
      <c r="D324" t="s">
        <v>13</v>
      </c>
      <c r="E324" t="s">
        <v>1497</v>
      </c>
      <c r="F324" t="s">
        <v>12919</v>
      </c>
      <c r="G324" t="s">
        <v>749</v>
      </c>
      <c r="J324" t="s">
        <v>27</v>
      </c>
      <c r="K324" t="s">
        <v>22</v>
      </c>
      <c r="L324" s="142" t="str">
        <f>_xlfn.XLOOKUP(Tableau1[[#This Row],[TYPE DE PIECE]],Tableau4[MATIERE],Tableau4[SHORT TYPE],"",0,1)</f>
        <v>COP</v>
      </c>
      <c r="N324" s="142" t="str">
        <f>IF(ISERR(FIND("DECOUPE",Tableau1[[#This Row],[DESIGNATION]])),"","NEED REF")</f>
        <v/>
      </c>
    </row>
    <row r="325" spans="2:14">
      <c r="B325">
        <v>34413677</v>
      </c>
      <c r="C325" s="2">
        <v>45713</v>
      </c>
      <c r="D325" t="s">
        <v>13</v>
      </c>
      <c r="E325" t="s">
        <v>764</v>
      </c>
      <c r="F325" t="s">
        <v>12919</v>
      </c>
      <c r="G325" t="s">
        <v>749</v>
      </c>
      <c r="J325" t="s">
        <v>27</v>
      </c>
      <c r="K325" t="s">
        <v>25</v>
      </c>
      <c r="L325" s="142" t="str">
        <f>_xlfn.XLOOKUP(Tableau1[[#This Row],[TYPE DE PIECE]],Tableau4[MATIERE],Tableau4[SHORT TYPE],"",0,1)</f>
        <v>SMT</v>
      </c>
      <c r="N325" s="142" t="str">
        <f>IF(ISERR(FIND("DECOUPE",Tableau1[[#This Row],[DESIGNATION]])),"","NEED REF")</f>
        <v/>
      </c>
    </row>
    <row r="326" spans="2:14">
      <c r="B326">
        <v>34413676</v>
      </c>
      <c r="C326" s="2">
        <v>45713</v>
      </c>
      <c r="D326" t="s">
        <v>13</v>
      </c>
      <c r="E326" t="s">
        <v>1504</v>
      </c>
      <c r="F326" t="s">
        <v>12919</v>
      </c>
      <c r="G326" t="s">
        <v>749</v>
      </c>
      <c r="J326" t="s">
        <v>27</v>
      </c>
      <c r="K326" t="s">
        <v>25</v>
      </c>
      <c r="L326" s="142" t="str">
        <f>_xlfn.XLOOKUP(Tableau1[[#This Row],[TYPE DE PIECE]],Tableau4[MATIERE],Tableau4[SHORT TYPE],"",0,1)</f>
        <v>SMT</v>
      </c>
      <c r="N326" s="142" t="str">
        <f>IF(ISERR(FIND("DECOUPE",Tableau1[[#This Row],[DESIGNATION]])),"","NEED REF")</f>
        <v/>
      </c>
    </row>
    <row r="327" spans="2:14">
      <c r="B327">
        <v>34413675</v>
      </c>
      <c r="C327" s="2">
        <v>45713</v>
      </c>
      <c r="D327" t="s">
        <v>13</v>
      </c>
      <c r="E327" t="s">
        <v>12938</v>
      </c>
      <c r="F327" t="s">
        <v>12919</v>
      </c>
      <c r="G327" t="s">
        <v>12939</v>
      </c>
      <c r="J327" t="s">
        <v>27</v>
      </c>
      <c r="K327" t="s">
        <v>25</v>
      </c>
      <c r="L327" s="142" t="str">
        <f>_xlfn.XLOOKUP(Tableau1[[#This Row],[TYPE DE PIECE]],Tableau4[MATIERE],Tableau4[SHORT TYPE],"",0,1)</f>
        <v>SMT</v>
      </c>
      <c r="N327" s="142" t="str">
        <f>IF(ISERR(FIND("DECOUPE",Tableau1[[#This Row],[DESIGNATION]])),"","NEED REF")</f>
        <v/>
      </c>
    </row>
    <row r="328" spans="2:14">
      <c r="B328">
        <v>34413674</v>
      </c>
      <c r="C328" s="2">
        <v>45712</v>
      </c>
      <c r="D328" t="s">
        <v>13</v>
      </c>
      <c r="E328" t="s">
        <v>12937</v>
      </c>
      <c r="F328" t="s">
        <v>12882</v>
      </c>
      <c r="J328" t="s">
        <v>27</v>
      </c>
      <c r="K328" t="s">
        <v>25</v>
      </c>
      <c r="L328" s="142" t="str">
        <f>_xlfn.XLOOKUP(Tableau1[[#This Row],[TYPE DE PIECE]],Tableau4[MATIERE],Tableau4[SHORT TYPE],"",0,1)</f>
        <v>SMT</v>
      </c>
      <c r="N328" s="142" t="str">
        <f>IF(ISERR(FIND("DECOUPE",Tableau1[[#This Row],[DESIGNATION]])),"","NEED REF")</f>
        <v/>
      </c>
    </row>
    <row r="329" spans="2:14">
      <c r="B329">
        <v>34413673</v>
      </c>
      <c r="C329" s="2">
        <v>45712</v>
      </c>
      <c r="D329" t="s">
        <v>13</v>
      </c>
      <c r="E329" t="s">
        <v>12935</v>
      </c>
      <c r="J329" t="s">
        <v>21</v>
      </c>
      <c r="K329" t="s">
        <v>33</v>
      </c>
      <c r="L329" s="142" t="str">
        <f>_xlfn.XLOOKUP(Tableau1[[#This Row],[TYPE DE PIECE]],Tableau4[MATIERE],Tableau4[SHORT TYPE],"",0,1)</f>
        <v>PLA</v>
      </c>
      <c r="N329" s="142" t="str">
        <f>IF(ISERR(FIND("DECOUPE",Tableau1[[#This Row],[DESIGNATION]])),"","NEED REF")</f>
        <v/>
      </c>
    </row>
    <row r="330" spans="2:14">
      <c r="B330">
        <v>34413672</v>
      </c>
      <c r="C330" s="2">
        <v>45712</v>
      </c>
      <c r="D330" t="s">
        <v>13</v>
      </c>
      <c r="E330" t="s">
        <v>12936</v>
      </c>
      <c r="J330" t="s">
        <v>21</v>
      </c>
      <c r="K330" t="s">
        <v>33</v>
      </c>
      <c r="L330" s="142" t="str">
        <f>_xlfn.XLOOKUP(Tableau1[[#This Row],[TYPE DE PIECE]],Tableau4[MATIERE],Tableau4[SHORT TYPE],"",0,1)</f>
        <v>PLA</v>
      </c>
      <c r="N330" s="142" t="str">
        <f>IF(ISERR(FIND("DECOUPE",Tableau1[[#This Row],[DESIGNATION]])),"","NEED REF")</f>
        <v/>
      </c>
    </row>
    <row r="331" spans="2:14">
      <c r="B331">
        <v>34413671</v>
      </c>
      <c r="C331" s="2">
        <v>45712</v>
      </c>
      <c r="D331" t="s">
        <v>13</v>
      </c>
      <c r="E331" t="s">
        <v>12934</v>
      </c>
      <c r="J331" t="s">
        <v>21</v>
      </c>
      <c r="K331" t="s">
        <v>33</v>
      </c>
      <c r="L331" s="142" t="str">
        <f>_xlfn.XLOOKUP(Tableau1[[#This Row],[TYPE DE PIECE]],Tableau4[MATIERE],Tableau4[SHORT TYPE],"",0,1)</f>
        <v>PLA</v>
      </c>
      <c r="N331" s="142" t="str">
        <f>IF(ISERR(FIND("DECOUPE",Tableau1[[#This Row],[DESIGNATION]])),"","NEED REF")</f>
        <v/>
      </c>
    </row>
    <row r="332" spans="2:14">
      <c r="B332">
        <v>34413670</v>
      </c>
      <c r="C332" s="2">
        <v>45712</v>
      </c>
      <c r="D332" t="s">
        <v>13</v>
      </c>
      <c r="E332" t="s">
        <v>12932</v>
      </c>
      <c r="F332" t="s">
        <v>111</v>
      </c>
      <c r="J332" t="s">
        <v>21</v>
      </c>
      <c r="K332" t="s">
        <v>25</v>
      </c>
      <c r="L332" s="142" t="str">
        <f>_xlfn.XLOOKUP(Tableau1[[#This Row],[TYPE DE PIECE]],Tableau4[MATIERE],Tableau4[SHORT TYPE],"",0,1)</f>
        <v>SMT</v>
      </c>
      <c r="N332" s="142" t="str">
        <f>IF(ISERR(FIND("DECOUPE",Tableau1[[#This Row],[DESIGNATION]])),"","NEED REF")</f>
        <v/>
      </c>
    </row>
    <row r="333" spans="2:14">
      <c r="B333">
        <v>34413669</v>
      </c>
      <c r="C333" s="2">
        <v>45712</v>
      </c>
      <c r="D333" t="s">
        <v>13</v>
      </c>
      <c r="E333" t="s">
        <v>12933</v>
      </c>
      <c r="F333" t="s">
        <v>111</v>
      </c>
      <c r="J333" t="s">
        <v>21</v>
      </c>
      <c r="K333" t="s">
        <v>25</v>
      </c>
      <c r="L333" s="142" t="str">
        <f>_xlfn.XLOOKUP(Tableau1[[#This Row],[TYPE DE PIECE]],Tableau4[MATIERE],Tableau4[SHORT TYPE],"",0,1)</f>
        <v>SMT</v>
      </c>
      <c r="N333" s="142" t="str">
        <f>IF(ISERR(FIND("DECOUPE",Tableau1[[#This Row],[DESIGNATION]])),"","NEED REF")</f>
        <v/>
      </c>
    </row>
    <row r="334" spans="2:14">
      <c r="B334">
        <v>34413668</v>
      </c>
      <c r="C334" s="2">
        <v>45712</v>
      </c>
      <c r="D334" t="s">
        <v>13</v>
      </c>
      <c r="E334" t="s">
        <v>12930</v>
      </c>
      <c r="F334" t="s">
        <v>111</v>
      </c>
      <c r="J334" t="s">
        <v>21</v>
      </c>
      <c r="K334" t="s">
        <v>25</v>
      </c>
      <c r="L334" s="142" t="str">
        <f>_xlfn.XLOOKUP(Tableau1[[#This Row],[TYPE DE PIECE]],Tableau4[MATIERE],Tableau4[SHORT TYPE],"",0,1)</f>
        <v>SMT</v>
      </c>
      <c r="N334" s="142" t="str">
        <f>IF(ISERR(FIND("DECOUPE",Tableau1[[#This Row],[DESIGNATION]])),"","NEED REF")</f>
        <v/>
      </c>
    </row>
    <row r="335" spans="2:14">
      <c r="B335">
        <v>34413667</v>
      </c>
      <c r="C335" s="2">
        <v>45712</v>
      </c>
      <c r="D335" t="s">
        <v>13</v>
      </c>
      <c r="E335" t="s">
        <v>12931</v>
      </c>
      <c r="F335" t="s">
        <v>111</v>
      </c>
      <c r="J335" t="s">
        <v>21</v>
      </c>
      <c r="K335" t="s">
        <v>25</v>
      </c>
      <c r="L335" s="142" t="str">
        <f>_xlfn.XLOOKUP(Tableau1[[#This Row],[TYPE DE PIECE]],Tableau4[MATIERE],Tableau4[SHORT TYPE],"",0,1)</f>
        <v>SMT</v>
      </c>
      <c r="N335" s="142" t="str">
        <f>IF(ISERR(FIND("DECOUPE",Tableau1[[#This Row],[DESIGNATION]])),"","NEED REF")</f>
        <v/>
      </c>
    </row>
    <row r="336" spans="2:14">
      <c r="B336">
        <v>34413666</v>
      </c>
      <c r="C336" s="2">
        <v>45709</v>
      </c>
      <c r="D336" t="s">
        <v>13</v>
      </c>
      <c r="E3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34413666 IQ ISOLATION BANKLOAD</v>
      </c>
      <c r="G336" t="s">
        <v>12910</v>
      </c>
      <c r="H336" t="s">
        <v>12909</v>
      </c>
      <c r="J336" t="s">
        <v>17</v>
      </c>
      <c r="K336" t="s">
        <v>33</v>
      </c>
      <c r="L336" s="142" t="str">
        <f>_xlfn.XLOOKUP(Tableau1[[#This Row],[TYPE DE PIECE]],Tableau4[MATIERE],Tableau4[SHORT TYPE],"",0,1)</f>
        <v>PLA</v>
      </c>
      <c r="N336" s="142" t="str">
        <f>IF(ISERR(FIND("DECOUPE",Tableau1[[#This Row],[DESIGNATION]])),"","NEED REF")</f>
        <v/>
      </c>
    </row>
    <row r="337" spans="2:14">
      <c r="B337">
        <v>34413665</v>
      </c>
      <c r="C337" s="2">
        <v>45709</v>
      </c>
      <c r="D337" t="s">
        <v>13</v>
      </c>
      <c r="E3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34413665 IQ ISOLATION BANKLOAD</v>
      </c>
      <c r="G337" t="s">
        <v>12910</v>
      </c>
      <c r="H337" t="s">
        <v>12909</v>
      </c>
      <c r="J337" t="s">
        <v>17</v>
      </c>
      <c r="K337" t="s">
        <v>33</v>
      </c>
      <c r="L337" s="142" t="str">
        <f>_xlfn.XLOOKUP(Tableau1[[#This Row],[TYPE DE PIECE]],Tableau4[MATIERE],Tableau4[SHORT TYPE],"",0,1)</f>
        <v>PLA</v>
      </c>
      <c r="N337" s="142" t="str">
        <f>IF(ISERR(FIND("DECOUPE",Tableau1[[#This Row],[DESIGNATION]])),"","NEED REF")</f>
        <v/>
      </c>
    </row>
    <row r="338" spans="2:14">
      <c r="B338">
        <v>34413664</v>
      </c>
      <c r="C338" s="2">
        <v>45709</v>
      </c>
      <c r="D338" t="s">
        <v>13</v>
      </c>
      <c r="E3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34413664 IQ ISOLATION BANKLOAD</v>
      </c>
      <c r="G338" t="s">
        <v>12910</v>
      </c>
      <c r="H338" t="s">
        <v>12909</v>
      </c>
      <c r="J338" t="s">
        <v>17</v>
      </c>
      <c r="K338" t="s">
        <v>25</v>
      </c>
      <c r="L338" s="142" t="str">
        <f>_xlfn.XLOOKUP(Tableau1[[#This Row],[TYPE DE PIECE]],Tableau4[MATIERE],Tableau4[SHORT TYPE],"",0,1)</f>
        <v>SMT</v>
      </c>
      <c r="N338" s="142" t="str">
        <f>IF(ISERR(FIND("DECOUPE",Tableau1[[#This Row],[DESIGNATION]])),"","NEED REF")</f>
        <v/>
      </c>
    </row>
    <row r="339" spans="2:14">
      <c r="B339">
        <v>34413663</v>
      </c>
      <c r="C339" s="2">
        <v>45709</v>
      </c>
      <c r="D339" t="s">
        <v>13</v>
      </c>
      <c r="E3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34413663 IQ ISOLATION BANKLOAD</v>
      </c>
      <c r="G339" t="s">
        <v>12910</v>
      </c>
      <c r="H339" t="s">
        <v>12909</v>
      </c>
      <c r="J339" t="s">
        <v>17</v>
      </c>
      <c r="K339" t="s">
        <v>25</v>
      </c>
      <c r="L339" s="142" t="str">
        <f>_xlfn.XLOOKUP(Tableau1[[#This Row],[TYPE DE PIECE]],Tableau4[MATIERE],Tableau4[SHORT TYPE],"",0,1)</f>
        <v>SMT</v>
      </c>
      <c r="N339" s="142" t="str">
        <f>IF(ISERR(FIND("DECOUPE",Tableau1[[#This Row],[DESIGNATION]])),"","NEED REF")</f>
        <v/>
      </c>
    </row>
    <row r="340" spans="2:14">
      <c r="B340">
        <v>34413662</v>
      </c>
      <c r="C340" s="2">
        <v>45709</v>
      </c>
      <c r="D340" t="s">
        <v>13</v>
      </c>
      <c r="E3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34413662 IQ ISOLATION BANKLOAD</v>
      </c>
      <c r="G340" t="s">
        <v>12910</v>
      </c>
      <c r="H340" t="s">
        <v>12909</v>
      </c>
      <c r="J340" t="s">
        <v>17</v>
      </c>
      <c r="K340" t="s">
        <v>25</v>
      </c>
      <c r="L340" s="142" t="str">
        <f>_xlfn.XLOOKUP(Tableau1[[#This Row],[TYPE DE PIECE]],Tableau4[MATIERE],Tableau4[SHORT TYPE],"",0,1)</f>
        <v>SMT</v>
      </c>
      <c r="N340" s="142" t="str">
        <f>IF(ISERR(FIND("DECOUPE",Tableau1[[#This Row],[DESIGNATION]])),"","NEED REF")</f>
        <v/>
      </c>
    </row>
    <row r="341" spans="2:14">
      <c r="B341">
        <v>34413661</v>
      </c>
      <c r="C341" s="2">
        <v>45709</v>
      </c>
      <c r="D341" t="s">
        <v>13</v>
      </c>
      <c r="E34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34413661 IQ ISOLATION BANKLOAD</v>
      </c>
      <c r="G341" t="s">
        <v>12910</v>
      </c>
      <c r="H341" t="s">
        <v>12909</v>
      </c>
      <c r="J341" t="s">
        <v>17</v>
      </c>
      <c r="K341" t="s">
        <v>22</v>
      </c>
      <c r="L341" s="142" t="str">
        <f>_xlfn.XLOOKUP(Tableau1[[#This Row],[TYPE DE PIECE]],Tableau4[MATIERE],Tableau4[SHORT TYPE],"",0,1)</f>
        <v>COP</v>
      </c>
      <c r="N341" s="142" t="str">
        <f>IF(ISERR(FIND("DECOUPE",Tableau1[[#This Row],[DESIGNATION]])),"","NEED REF")</f>
        <v/>
      </c>
    </row>
    <row r="342" spans="2:14">
      <c r="B342">
        <v>34413660</v>
      </c>
      <c r="C342" s="2">
        <v>45708</v>
      </c>
      <c r="D342" t="s">
        <v>13</v>
      </c>
      <c r="E3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34413660</v>
      </c>
      <c r="J342" t="s">
        <v>21</v>
      </c>
      <c r="L342" s="142" t="str">
        <f>_xlfn.XLOOKUP(Tableau1[[#This Row],[TYPE DE PIECE]],Tableau4[MATIERE],Tableau4[SHORT TYPE],"",0,1)</f>
        <v/>
      </c>
      <c r="N342" s="142" t="str">
        <f>IF(ISERR(FIND("DECOUPE",Tableau1[[#This Row],[DESIGNATION]])),"","NEED REF")</f>
        <v/>
      </c>
    </row>
    <row r="343" spans="2:14">
      <c r="B343">
        <v>34413659</v>
      </c>
      <c r="C343" s="2">
        <v>45708</v>
      </c>
      <c r="D343" t="s">
        <v>13</v>
      </c>
      <c r="E343" t="s">
        <v>12927</v>
      </c>
      <c r="F343" t="s">
        <v>12929</v>
      </c>
      <c r="J343" t="s">
        <v>21</v>
      </c>
      <c r="K343" t="s">
        <v>22</v>
      </c>
      <c r="L343" s="142" t="str">
        <f>_xlfn.XLOOKUP(Tableau1[[#This Row],[TYPE DE PIECE]],Tableau4[MATIERE],Tableau4[SHORT TYPE],"",0,1)</f>
        <v>COP</v>
      </c>
      <c r="N343" s="142" t="str">
        <f>IF(ISERR(FIND("DECOUPE",Tableau1[[#This Row],[DESIGNATION]])),"","NEED REF")</f>
        <v/>
      </c>
    </row>
    <row r="344" spans="2:14">
      <c r="B344">
        <v>34413658</v>
      </c>
      <c r="C344" s="2">
        <v>45708</v>
      </c>
      <c r="D344" t="s">
        <v>13</v>
      </c>
      <c r="E344" t="s">
        <v>12928</v>
      </c>
      <c r="F344" t="s">
        <v>12929</v>
      </c>
      <c r="J344" t="s">
        <v>21</v>
      </c>
      <c r="K344" t="s">
        <v>22</v>
      </c>
      <c r="L344" s="142" t="str">
        <f>_xlfn.XLOOKUP(Tableau1[[#This Row],[TYPE DE PIECE]],Tableau4[MATIERE],Tableau4[SHORT TYPE],"",0,1)</f>
        <v>COP</v>
      </c>
      <c r="N344" s="142" t="str">
        <f>IF(ISERR(FIND("DECOUPE",Tableau1[[#This Row],[DESIGNATION]])),"","NEED REF")</f>
        <v/>
      </c>
    </row>
    <row r="345" spans="2:14">
      <c r="B345">
        <v>34413657</v>
      </c>
      <c r="C345" s="2">
        <v>45708</v>
      </c>
      <c r="D345" t="s">
        <v>13</v>
      </c>
      <c r="E345" t="s">
        <v>12926</v>
      </c>
      <c r="F345" t="s">
        <v>12929</v>
      </c>
      <c r="J345" t="s">
        <v>21</v>
      </c>
      <c r="K345" t="s">
        <v>22</v>
      </c>
      <c r="L345" s="142" t="str">
        <f>_xlfn.XLOOKUP(Tableau1[[#This Row],[TYPE DE PIECE]],Tableau4[MATIERE],Tableau4[SHORT TYPE],"",0,1)</f>
        <v>COP</v>
      </c>
      <c r="N345" s="142" t="str">
        <f>IF(ISERR(FIND("DECOUPE",Tableau1[[#This Row],[DESIGNATION]])),"","NEED REF")</f>
        <v/>
      </c>
    </row>
    <row r="346" spans="2:14">
      <c r="B346">
        <v>34413656</v>
      </c>
      <c r="C346" s="2">
        <v>45708</v>
      </c>
      <c r="D346" t="s">
        <v>13</v>
      </c>
      <c r="E346" t="s">
        <v>12925</v>
      </c>
      <c r="F346" t="s">
        <v>12929</v>
      </c>
      <c r="J346" t="s">
        <v>21</v>
      </c>
      <c r="K346" t="s">
        <v>22</v>
      </c>
      <c r="L346" s="142" t="str">
        <f>_xlfn.XLOOKUP(Tableau1[[#This Row],[TYPE DE PIECE]],Tableau4[MATIERE],Tableau4[SHORT TYPE],"",0,1)</f>
        <v>COP</v>
      </c>
      <c r="N346" s="142" t="str">
        <f>IF(ISERR(FIND("DECOUPE",Tableau1[[#This Row],[DESIGNATION]])),"","NEED REF")</f>
        <v/>
      </c>
    </row>
    <row r="347" spans="2:14">
      <c r="B347">
        <v>34413655</v>
      </c>
      <c r="C347" s="2">
        <v>45707</v>
      </c>
      <c r="D347" t="s">
        <v>13</v>
      </c>
      <c r="E3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34413655 IQ ISOLATION BANKLOAD</v>
      </c>
      <c r="G347" t="s">
        <v>12910</v>
      </c>
      <c r="H347" t="s">
        <v>12909</v>
      </c>
      <c r="J347" t="s">
        <v>17</v>
      </c>
      <c r="K347" t="s">
        <v>25</v>
      </c>
      <c r="L347" s="142" t="str">
        <f>_xlfn.XLOOKUP(Tableau1[[#This Row],[TYPE DE PIECE]],Tableau4[MATIERE],Tableau4[SHORT TYPE],"",0,1)</f>
        <v>SMT</v>
      </c>
      <c r="N347" s="142" t="str">
        <f>IF(ISERR(FIND("DECOUPE",Tableau1[[#This Row],[DESIGNATION]])),"","NEED REF")</f>
        <v/>
      </c>
    </row>
    <row r="348" spans="2:14">
      <c r="B348">
        <v>34413654</v>
      </c>
      <c r="C348" s="2">
        <v>45707</v>
      </c>
      <c r="D348" t="s">
        <v>13</v>
      </c>
      <c r="E3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34413654 IQ ISOLATION BANKLOAD</v>
      </c>
      <c r="G348" t="s">
        <v>12910</v>
      </c>
      <c r="H348" t="s">
        <v>12909</v>
      </c>
      <c r="J348" t="s">
        <v>17</v>
      </c>
      <c r="K348" t="s">
        <v>25</v>
      </c>
      <c r="L348" s="142" t="str">
        <f>_xlfn.XLOOKUP(Tableau1[[#This Row],[TYPE DE PIECE]],Tableau4[MATIERE],Tableau4[SHORT TYPE],"",0,1)</f>
        <v>SMT</v>
      </c>
      <c r="N348" s="142" t="str">
        <f>IF(ISERR(FIND("DECOUPE",Tableau1[[#This Row],[DESIGNATION]])),"","NEED REF")</f>
        <v/>
      </c>
    </row>
    <row r="349" spans="2:14">
      <c r="B349">
        <v>34413653</v>
      </c>
      <c r="C349" s="2">
        <v>45707</v>
      </c>
      <c r="D349" t="s">
        <v>13</v>
      </c>
      <c r="E3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34413653 IQ ISOLATION BANKLOAD</v>
      </c>
      <c r="G349" t="s">
        <v>12910</v>
      </c>
      <c r="H349" t="s">
        <v>12909</v>
      </c>
      <c r="J349" t="s">
        <v>17</v>
      </c>
      <c r="K349" t="s">
        <v>33</v>
      </c>
      <c r="L349" s="142" t="str">
        <f>_xlfn.XLOOKUP(Tableau1[[#This Row],[TYPE DE PIECE]],Tableau4[MATIERE],Tableau4[SHORT TYPE],"",0,1)</f>
        <v>PLA</v>
      </c>
      <c r="N349" s="142" t="str">
        <f>IF(ISERR(FIND("DECOUPE",Tableau1[[#This Row],[DESIGNATION]])),"","NEED REF")</f>
        <v/>
      </c>
    </row>
    <row r="350" spans="2:14">
      <c r="B350">
        <v>34413652</v>
      </c>
      <c r="C350" s="2">
        <v>45706</v>
      </c>
      <c r="D350" t="s">
        <v>13</v>
      </c>
      <c r="E35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34413652 IQ ISOLATION BANKLOAD</v>
      </c>
      <c r="G350" t="s">
        <v>12910</v>
      </c>
      <c r="H350" t="s">
        <v>12909</v>
      </c>
      <c r="J350" t="s">
        <v>17</v>
      </c>
      <c r="K350" t="s">
        <v>25</v>
      </c>
      <c r="L350" s="142" t="str">
        <f>_xlfn.XLOOKUP(Tableau1[[#This Row],[TYPE DE PIECE]],Tableau4[MATIERE],Tableau4[SHORT TYPE],"",0,1)</f>
        <v>SMT</v>
      </c>
      <c r="N350" s="142" t="str">
        <f>IF(ISERR(FIND("DECOUPE",Tableau1[[#This Row],[DESIGNATION]])),"","NEED REF")</f>
        <v/>
      </c>
    </row>
    <row r="351" spans="2:14">
      <c r="B351">
        <v>34413651</v>
      </c>
      <c r="C351" s="2">
        <v>45706</v>
      </c>
      <c r="D351" t="s">
        <v>13</v>
      </c>
      <c r="E3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34413651 IQ ISOLATION BANKLOAD</v>
      </c>
      <c r="G351" t="s">
        <v>12910</v>
      </c>
      <c r="H351" t="s">
        <v>12909</v>
      </c>
      <c r="J351" t="s">
        <v>17</v>
      </c>
      <c r="K351" t="s">
        <v>33</v>
      </c>
      <c r="L351" s="142" t="str">
        <f>_xlfn.XLOOKUP(Tableau1[[#This Row],[TYPE DE PIECE]],Tableau4[MATIERE],Tableau4[SHORT TYPE],"",0,1)</f>
        <v>PLA</v>
      </c>
      <c r="N351" s="142" t="str">
        <f>IF(ISERR(FIND("DECOUPE",Tableau1[[#This Row],[DESIGNATION]])),"","NEED REF")</f>
        <v/>
      </c>
    </row>
    <row r="352" spans="2:14">
      <c r="B352">
        <v>34413650</v>
      </c>
      <c r="C352" s="2">
        <v>45706</v>
      </c>
      <c r="D352" t="s">
        <v>13</v>
      </c>
      <c r="E3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34413650 IQ ISOLATION BANKLOAD</v>
      </c>
      <c r="G352" t="s">
        <v>12910</v>
      </c>
      <c r="H352" t="s">
        <v>12909</v>
      </c>
      <c r="J352" t="s">
        <v>17</v>
      </c>
      <c r="K352" t="s">
        <v>33</v>
      </c>
      <c r="L352" s="142" t="str">
        <f>_xlfn.XLOOKUP(Tableau1[[#This Row],[TYPE DE PIECE]],Tableau4[MATIERE],Tableau4[SHORT TYPE],"",0,1)</f>
        <v>PLA</v>
      </c>
      <c r="N352" s="142" t="str">
        <f>IF(ISERR(FIND("DECOUPE",Tableau1[[#This Row],[DESIGNATION]])),"","NEED REF")</f>
        <v/>
      </c>
    </row>
    <row r="353" spans="2:14">
      <c r="B353">
        <v>34413649</v>
      </c>
      <c r="C353" s="2">
        <v>45706</v>
      </c>
      <c r="D353" t="s">
        <v>13</v>
      </c>
      <c r="E3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34413649 IQ ISOLATION BANKLOAD</v>
      </c>
      <c r="G353" t="s">
        <v>12910</v>
      </c>
      <c r="H353" t="s">
        <v>12909</v>
      </c>
      <c r="J353" t="s">
        <v>17</v>
      </c>
      <c r="K353" t="s">
        <v>25</v>
      </c>
      <c r="L353" s="142" t="str">
        <f>_xlfn.XLOOKUP(Tableau1[[#This Row],[TYPE DE PIECE]],Tableau4[MATIERE],Tableau4[SHORT TYPE],"",0,1)</f>
        <v>SMT</v>
      </c>
      <c r="N353" s="142" t="str">
        <f>IF(ISERR(FIND("DECOUPE",Tableau1[[#This Row],[DESIGNATION]])),"","NEED REF")</f>
        <v/>
      </c>
    </row>
    <row r="354" spans="2:14">
      <c r="B354">
        <v>34413648</v>
      </c>
      <c r="C354" s="2">
        <v>45706</v>
      </c>
      <c r="D354" t="s">
        <v>13</v>
      </c>
      <c r="E3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34413648 IQ ISOLATION BANKLOAD</v>
      </c>
      <c r="G354" t="s">
        <v>12910</v>
      </c>
      <c r="H354" t="s">
        <v>12909</v>
      </c>
      <c r="J354" t="s">
        <v>17</v>
      </c>
      <c r="K354" t="s">
        <v>25</v>
      </c>
      <c r="L354" s="142" t="str">
        <f>_xlfn.XLOOKUP(Tableau1[[#This Row],[TYPE DE PIECE]],Tableau4[MATIERE],Tableau4[SHORT TYPE],"",0,1)</f>
        <v>SMT</v>
      </c>
      <c r="N354" s="142" t="str">
        <f>IF(ISERR(FIND("DECOUPE",Tableau1[[#This Row],[DESIGNATION]])),"","NEED REF")</f>
        <v/>
      </c>
    </row>
    <row r="355" spans="2:14">
      <c r="B355">
        <v>34413647</v>
      </c>
      <c r="C355" s="2">
        <v>45706</v>
      </c>
      <c r="D355" t="s">
        <v>13</v>
      </c>
      <c r="E355" t="s">
        <v>4097</v>
      </c>
      <c r="F355" t="s">
        <v>12922</v>
      </c>
      <c r="G355" t="s">
        <v>767</v>
      </c>
      <c r="H355" t="s">
        <v>30</v>
      </c>
      <c r="J355" t="s">
        <v>27</v>
      </c>
      <c r="K355" t="s">
        <v>25</v>
      </c>
      <c r="L355" s="142" t="str">
        <f>_xlfn.XLOOKUP(Tableau1[[#This Row],[TYPE DE PIECE]],Tableau4[MATIERE],Tableau4[SHORT TYPE],"",0,1)</f>
        <v>SMT</v>
      </c>
      <c r="N355" s="142" t="str">
        <f>IF(ISERR(FIND("DECOUPE",Tableau1[[#This Row],[DESIGNATION]])),"","NEED REF")</f>
        <v/>
      </c>
    </row>
    <row r="356" spans="2:14">
      <c r="B356">
        <v>34413646</v>
      </c>
      <c r="C356" s="2">
        <v>45705</v>
      </c>
      <c r="D356" t="s">
        <v>13</v>
      </c>
      <c r="E3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34413646</v>
      </c>
      <c r="F356" t="s">
        <v>126</v>
      </c>
      <c r="J356" t="s">
        <v>21</v>
      </c>
      <c r="L356" s="142" t="str">
        <f>_xlfn.XLOOKUP(Tableau1[[#This Row],[TYPE DE PIECE]],Tableau4[MATIERE],Tableau4[SHORT TYPE],"",0,1)</f>
        <v/>
      </c>
      <c r="N356" s="142" t="str">
        <f>IF(ISERR(FIND("DECOUPE",Tableau1[[#This Row],[DESIGNATION]])),"","NEED REF")</f>
        <v/>
      </c>
    </row>
    <row r="357" spans="2:14">
      <c r="B357">
        <v>34413645</v>
      </c>
      <c r="C357" s="2">
        <v>45705</v>
      </c>
      <c r="D357" t="s">
        <v>13</v>
      </c>
      <c r="E3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34413645</v>
      </c>
      <c r="F357" t="s">
        <v>126</v>
      </c>
      <c r="J357" t="s">
        <v>21</v>
      </c>
      <c r="L357" s="142" t="str">
        <f>_xlfn.XLOOKUP(Tableau1[[#This Row],[TYPE DE PIECE]],Tableau4[MATIERE],Tableau4[SHORT TYPE],"",0,1)</f>
        <v/>
      </c>
      <c r="N357" s="142" t="str">
        <f>IF(ISERR(FIND("DECOUPE",Tableau1[[#This Row],[DESIGNATION]])),"","NEED REF")</f>
        <v/>
      </c>
    </row>
    <row r="358" spans="2:14">
      <c r="B358">
        <v>34413644</v>
      </c>
      <c r="C358" s="2">
        <v>45705</v>
      </c>
      <c r="D358" t="s">
        <v>13</v>
      </c>
      <c r="E3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34413644</v>
      </c>
      <c r="F358" t="s">
        <v>126</v>
      </c>
      <c r="J358" t="s">
        <v>21</v>
      </c>
      <c r="L358" s="142" t="str">
        <f>_xlfn.XLOOKUP(Tableau1[[#This Row],[TYPE DE PIECE]],Tableau4[MATIERE],Tableau4[SHORT TYPE],"",0,1)</f>
        <v/>
      </c>
      <c r="N358" s="142" t="str">
        <f>IF(ISERR(FIND("DECOUPE",Tableau1[[#This Row],[DESIGNATION]])),"","NEED REF")</f>
        <v/>
      </c>
    </row>
    <row r="359" spans="2:14">
      <c r="B359">
        <v>34413643</v>
      </c>
      <c r="C359" s="2">
        <v>45705</v>
      </c>
      <c r="D359" t="s">
        <v>13</v>
      </c>
      <c r="E359" t="s">
        <v>12924</v>
      </c>
      <c r="F359" t="s">
        <v>12922</v>
      </c>
      <c r="H359" t="s">
        <v>30</v>
      </c>
      <c r="I359" t="s">
        <v>1304</v>
      </c>
      <c r="J359" t="s">
        <v>27</v>
      </c>
      <c r="L359" s="142" t="str">
        <f>_xlfn.XLOOKUP(Tableau1[[#This Row],[TYPE DE PIECE]],Tableau4[MATIERE],Tableau4[SHORT TYPE],"",0,1)</f>
        <v/>
      </c>
      <c r="N359" s="142" t="str">
        <f>IF(ISERR(FIND("DECOUPE",Tableau1[[#This Row],[DESIGNATION]])),"","NEED REF")</f>
        <v/>
      </c>
    </row>
    <row r="360" spans="2:14">
      <c r="B360">
        <v>34413642</v>
      </c>
      <c r="C360" s="2">
        <v>45705</v>
      </c>
      <c r="D360" t="s">
        <v>13</v>
      </c>
      <c r="E360" t="s">
        <v>12923</v>
      </c>
      <c r="F360" t="s">
        <v>12922</v>
      </c>
      <c r="H360" t="s">
        <v>30</v>
      </c>
      <c r="I360" t="s">
        <v>1304</v>
      </c>
      <c r="J360" t="s">
        <v>27</v>
      </c>
      <c r="K360" t="s">
        <v>39</v>
      </c>
      <c r="L360" s="142" t="str">
        <f>_xlfn.XLOOKUP(Tableau1[[#This Row],[TYPE DE PIECE]],Tableau4[MATIERE],Tableau4[SHORT TYPE],"",0,1)</f>
        <v/>
      </c>
      <c r="M360" t="s">
        <v>298</v>
      </c>
      <c r="N360" s="142" t="str">
        <f>IF(ISERR(FIND("DECOUPE",Tableau1[[#This Row],[DESIGNATION]])),"","NEED REF")</f>
        <v/>
      </c>
    </row>
    <row r="361" spans="2:14">
      <c r="B361">
        <v>34413641</v>
      </c>
      <c r="C361" s="2">
        <v>45705</v>
      </c>
      <c r="D361" t="s">
        <v>13</v>
      </c>
      <c r="E361" t="s">
        <v>12921</v>
      </c>
      <c r="F361" t="s">
        <v>12922</v>
      </c>
      <c r="G361" t="s">
        <v>767</v>
      </c>
      <c r="H361" t="s">
        <v>30</v>
      </c>
      <c r="J361" t="s">
        <v>27</v>
      </c>
      <c r="K361" t="s">
        <v>25</v>
      </c>
      <c r="L361" s="142" t="str">
        <f>_xlfn.XLOOKUP(Tableau1[[#This Row],[TYPE DE PIECE]],Tableau4[MATIERE],Tableau4[SHORT TYPE],"",0,1)</f>
        <v>SMT</v>
      </c>
      <c r="N361" s="142" t="str">
        <f>IF(ISERR(FIND("DECOUPE",Tableau1[[#This Row],[DESIGNATION]])),"","NEED REF")</f>
        <v/>
      </c>
    </row>
    <row r="362" spans="2:14">
      <c r="B362">
        <v>34413640</v>
      </c>
      <c r="C362" s="2">
        <v>45702</v>
      </c>
      <c r="D362" t="s">
        <v>13</v>
      </c>
      <c r="E362" t="s">
        <v>12920</v>
      </c>
      <c r="G362" t="s">
        <v>14</v>
      </c>
      <c r="H362" t="s">
        <v>19</v>
      </c>
      <c r="J362" t="s">
        <v>17</v>
      </c>
      <c r="K362" t="s">
        <v>84</v>
      </c>
      <c r="L362" s="142" t="str">
        <f>_xlfn.XLOOKUP(Tableau1[[#This Row],[TYPE DE PIECE]],Tableau4[MATIERE],Tableau4[SHORT TYPE],"",0,1)</f>
        <v>SE</v>
      </c>
      <c r="N362" s="142" t="str">
        <f>IF(ISERR(FIND("DECOUPE",Tableau1[[#This Row],[DESIGNATION]])),"","NEED REF")</f>
        <v/>
      </c>
    </row>
    <row r="363" spans="2:14">
      <c r="B363">
        <v>34413639</v>
      </c>
      <c r="C363" s="2">
        <v>45702</v>
      </c>
      <c r="D363" t="s">
        <v>13</v>
      </c>
      <c r="E3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34413639 IQ ISOLATION BANKLOAD</v>
      </c>
      <c r="G363" t="s">
        <v>12910</v>
      </c>
      <c r="H363" t="s">
        <v>12909</v>
      </c>
      <c r="J363" t="s">
        <v>17</v>
      </c>
      <c r="K363" t="s">
        <v>33</v>
      </c>
      <c r="L363" s="142" t="str">
        <f>_xlfn.XLOOKUP(Tableau1[[#This Row],[TYPE DE PIECE]],Tableau4[MATIERE],Tableau4[SHORT TYPE],"",0,1)</f>
        <v>PLA</v>
      </c>
      <c r="N363" s="142" t="str">
        <f>IF(ISERR(FIND("DECOUPE",Tableau1[[#This Row],[DESIGNATION]])),"","NEED REF")</f>
        <v/>
      </c>
    </row>
    <row r="364" spans="2:14">
      <c r="B364">
        <v>34413638</v>
      </c>
      <c r="C364" s="2">
        <v>45702</v>
      </c>
      <c r="D364" t="s">
        <v>13</v>
      </c>
      <c r="E3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34413638 IQ ISOLATION BANKLOAD</v>
      </c>
      <c r="G364" t="s">
        <v>12910</v>
      </c>
      <c r="H364" t="s">
        <v>12909</v>
      </c>
      <c r="J364" t="s">
        <v>17</v>
      </c>
      <c r="K364" t="s">
        <v>33</v>
      </c>
      <c r="L364" s="142" t="str">
        <f>_xlfn.XLOOKUP(Tableau1[[#This Row],[TYPE DE PIECE]],Tableau4[MATIERE],Tableau4[SHORT TYPE],"",0,1)</f>
        <v>PLA</v>
      </c>
      <c r="N364" s="142" t="str">
        <f>IF(ISERR(FIND("DECOUPE",Tableau1[[#This Row],[DESIGNATION]])),"","NEED REF")</f>
        <v/>
      </c>
    </row>
    <row r="365" spans="2:14">
      <c r="B365">
        <v>34413637</v>
      </c>
      <c r="C365" s="2">
        <v>45702</v>
      </c>
      <c r="D365" t="s">
        <v>13</v>
      </c>
      <c r="E3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34413637 IQ ISOLATION BANKLOAD</v>
      </c>
      <c r="G365" t="s">
        <v>12910</v>
      </c>
      <c r="H365" t="s">
        <v>12909</v>
      </c>
      <c r="J365" t="s">
        <v>17</v>
      </c>
      <c r="K365" t="s">
        <v>22</v>
      </c>
      <c r="L365" s="142" t="str">
        <f>_xlfn.XLOOKUP(Tableau1[[#This Row],[TYPE DE PIECE]],Tableau4[MATIERE],Tableau4[SHORT TYPE],"",0,1)</f>
        <v>COP</v>
      </c>
      <c r="N365" s="142" t="str">
        <f>IF(ISERR(FIND("DECOUPE",Tableau1[[#This Row],[DESIGNATION]])),"","NEED REF")</f>
        <v/>
      </c>
    </row>
    <row r="366" spans="2:14">
      <c r="B366">
        <v>34413636</v>
      </c>
      <c r="C366" s="2">
        <v>45702</v>
      </c>
      <c r="D366" t="s">
        <v>13</v>
      </c>
      <c r="E3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34413636 IQ ISOLATION BANKLOAD</v>
      </c>
      <c r="G366" t="s">
        <v>12910</v>
      </c>
      <c r="H366" t="s">
        <v>12909</v>
      </c>
      <c r="J366" t="s">
        <v>17</v>
      </c>
      <c r="K366" t="s">
        <v>22</v>
      </c>
      <c r="L366" s="142" t="str">
        <f>_xlfn.XLOOKUP(Tableau1[[#This Row],[TYPE DE PIECE]],Tableau4[MATIERE],Tableau4[SHORT TYPE],"",0,1)</f>
        <v>COP</v>
      </c>
      <c r="N366" s="142" t="str">
        <f>IF(ISERR(FIND("DECOUPE",Tableau1[[#This Row],[DESIGNATION]])),"","NEED REF")</f>
        <v/>
      </c>
    </row>
    <row r="367" spans="2:14">
      <c r="B367">
        <v>34413635</v>
      </c>
      <c r="C367" s="2">
        <v>45702</v>
      </c>
      <c r="D367" t="s">
        <v>13</v>
      </c>
      <c r="E36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34413635 IQ ISOLATION BANKLOAD</v>
      </c>
      <c r="G367" t="s">
        <v>12910</v>
      </c>
      <c r="H367" t="s">
        <v>12909</v>
      </c>
      <c r="J367" t="s">
        <v>17</v>
      </c>
      <c r="K367" t="s">
        <v>33</v>
      </c>
      <c r="L367" s="142" t="str">
        <f>_xlfn.XLOOKUP(Tableau1[[#This Row],[TYPE DE PIECE]],Tableau4[MATIERE],Tableau4[SHORT TYPE],"",0,1)</f>
        <v>PLA</v>
      </c>
      <c r="N367" s="142" t="str">
        <f>IF(ISERR(FIND("DECOUPE",Tableau1[[#This Row],[DESIGNATION]])),"","NEED REF")</f>
        <v/>
      </c>
    </row>
    <row r="368" spans="2:14">
      <c r="B368">
        <v>34413634</v>
      </c>
      <c r="C368" s="2">
        <v>45701</v>
      </c>
      <c r="D368" t="s">
        <v>13</v>
      </c>
      <c r="E3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34413634</v>
      </c>
      <c r="F368" t="s">
        <v>12917</v>
      </c>
      <c r="J368" t="s">
        <v>21</v>
      </c>
      <c r="L368" s="142" t="str">
        <f>_xlfn.XLOOKUP(Tableau1[[#This Row],[TYPE DE PIECE]],Tableau4[MATIERE],Tableau4[SHORT TYPE],"",0,1)</f>
        <v/>
      </c>
      <c r="N368" s="142" t="str">
        <f>IF(ISERR(FIND("DECOUPE",Tableau1[[#This Row],[DESIGNATION]])),"","NEED REF")</f>
        <v/>
      </c>
    </row>
    <row r="369" spans="2:14">
      <c r="B369">
        <v>34413633</v>
      </c>
      <c r="C369" s="2">
        <v>45701</v>
      </c>
      <c r="D369" t="s">
        <v>13</v>
      </c>
      <c r="E3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34413633</v>
      </c>
      <c r="F369" t="s">
        <v>12917</v>
      </c>
      <c r="J369" t="s">
        <v>21</v>
      </c>
      <c r="L369" s="142" t="str">
        <f>_xlfn.XLOOKUP(Tableau1[[#This Row],[TYPE DE PIECE]],Tableau4[MATIERE],Tableau4[SHORT TYPE],"",0,1)</f>
        <v/>
      </c>
      <c r="N369" s="142" t="str">
        <f>IF(ISERR(FIND("DECOUPE",Tableau1[[#This Row],[DESIGNATION]])),"","NEED REF")</f>
        <v/>
      </c>
    </row>
    <row r="370" spans="2:14">
      <c r="B370">
        <v>34413632</v>
      </c>
      <c r="C370" s="2">
        <v>45701</v>
      </c>
      <c r="D370" t="s">
        <v>13</v>
      </c>
      <c r="E37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34413632</v>
      </c>
      <c r="F370" t="s">
        <v>12917</v>
      </c>
      <c r="J370" t="s">
        <v>21</v>
      </c>
      <c r="L370" s="142" t="str">
        <f>_xlfn.XLOOKUP(Tableau1[[#This Row],[TYPE DE PIECE]],Tableau4[MATIERE],Tableau4[SHORT TYPE],"",0,1)</f>
        <v/>
      </c>
      <c r="N370" s="142" t="str">
        <f>IF(ISERR(FIND("DECOUPE",Tableau1[[#This Row],[DESIGNATION]])),"","NEED REF")</f>
        <v/>
      </c>
    </row>
    <row r="371" spans="2:14">
      <c r="B371">
        <v>34413631</v>
      </c>
      <c r="C371" s="2">
        <v>45701</v>
      </c>
      <c r="D371" t="s">
        <v>13</v>
      </c>
      <c r="E37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34413631 IQ ISOLATION BANKLOAD</v>
      </c>
      <c r="G371" t="s">
        <v>12910</v>
      </c>
      <c r="H371" t="s">
        <v>12909</v>
      </c>
      <c r="J371" t="s">
        <v>17</v>
      </c>
      <c r="L371" s="142" t="str">
        <f>_xlfn.XLOOKUP(Tableau1[[#This Row],[TYPE DE PIECE]],Tableau4[MATIERE],Tableau4[SHORT TYPE],"",0,1)</f>
        <v/>
      </c>
      <c r="N371" s="142" t="str">
        <f>IF(ISERR(FIND("DECOUPE",Tableau1[[#This Row],[DESIGNATION]])),"","NEED REF")</f>
        <v/>
      </c>
    </row>
    <row r="372" spans="2:14">
      <c r="B372">
        <v>34413630</v>
      </c>
      <c r="C372" s="2">
        <v>45701</v>
      </c>
      <c r="D372" t="s">
        <v>13</v>
      </c>
      <c r="E37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34413630 IQ ISOLATION BANKLOAD</v>
      </c>
      <c r="G372" t="s">
        <v>12910</v>
      </c>
      <c r="H372" t="s">
        <v>12909</v>
      </c>
      <c r="J372" t="s">
        <v>17</v>
      </c>
      <c r="K372" t="s">
        <v>33</v>
      </c>
      <c r="L372" s="142" t="str">
        <f>_xlfn.XLOOKUP(Tableau1[[#This Row],[TYPE DE PIECE]],Tableau4[MATIERE],Tableau4[SHORT TYPE],"",0,1)</f>
        <v>PLA</v>
      </c>
      <c r="N372" s="142" t="str">
        <f>IF(ISERR(FIND("DECOUPE",Tableau1[[#This Row],[DESIGNATION]])),"","NEED REF")</f>
        <v/>
      </c>
    </row>
    <row r="373" spans="2:14">
      <c r="B373">
        <v>34413629</v>
      </c>
      <c r="C373" s="2">
        <v>45701</v>
      </c>
      <c r="D373" t="s">
        <v>13</v>
      </c>
      <c r="E37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34413629 IQ ISOLATION BANKLOAD</v>
      </c>
      <c r="G373" t="s">
        <v>12910</v>
      </c>
      <c r="H373" t="s">
        <v>12909</v>
      </c>
      <c r="J373" t="s">
        <v>17</v>
      </c>
      <c r="K373" t="s">
        <v>25</v>
      </c>
      <c r="L373" s="142" t="str">
        <f>_xlfn.XLOOKUP(Tableau1[[#This Row],[TYPE DE PIECE]],Tableau4[MATIERE],Tableau4[SHORT TYPE],"",0,1)</f>
        <v>SMT</v>
      </c>
      <c r="N373" s="142" t="str">
        <f>IF(ISERR(FIND("DECOUPE",Tableau1[[#This Row],[DESIGNATION]])),"","NEED REF")</f>
        <v/>
      </c>
    </row>
    <row r="374" spans="2:14">
      <c r="B374">
        <v>34413628</v>
      </c>
      <c r="C374" s="2">
        <v>45701</v>
      </c>
      <c r="D374" t="s">
        <v>13</v>
      </c>
      <c r="E37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34413628 IQ ISOLATION BANKLOAD</v>
      </c>
      <c r="G374" t="s">
        <v>12910</v>
      </c>
      <c r="H374" t="s">
        <v>12909</v>
      </c>
      <c r="J374" t="s">
        <v>17</v>
      </c>
      <c r="K374" t="s">
        <v>25</v>
      </c>
      <c r="L374" s="142" t="str">
        <f>_xlfn.XLOOKUP(Tableau1[[#This Row],[TYPE DE PIECE]],Tableau4[MATIERE],Tableau4[SHORT TYPE],"",0,1)</f>
        <v>SMT</v>
      </c>
      <c r="N374" s="142" t="str">
        <f>IF(ISERR(FIND("DECOUPE",Tableau1[[#This Row],[DESIGNATION]])),"","NEED REF")</f>
        <v/>
      </c>
    </row>
    <row r="375" spans="2:14">
      <c r="B375">
        <v>34413627</v>
      </c>
      <c r="C375" s="2">
        <v>45701</v>
      </c>
      <c r="D375" t="s">
        <v>13</v>
      </c>
      <c r="E375" t="s">
        <v>12918</v>
      </c>
      <c r="F375" t="s">
        <v>12919</v>
      </c>
      <c r="J375" t="s">
        <v>27</v>
      </c>
      <c r="K375" t="s">
        <v>25</v>
      </c>
      <c r="L375" s="142" t="str">
        <f>_xlfn.XLOOKUP(Tableau1[[#This Row],[TYPE DE PIECE]],Tableau4[MATIERE],Tableau4[SHORT TYPE],"",0,1)</f>
        <v>SMT</v>
      </c>
      <c r="N375" s="142" t="str">
        <f>IF(ISERR(FIND("DECOUPE",Tableau1[[#This Row],[DESIGNATION]])),"","NEED REF")</f>
        <v/>
      </c>
    </row>
    <row r="376" spans="2:14">
      <c r="B376">
        <v>34413626</v>
      </c>
      <c r="C376" s="2">
        <v>45701</v>
      </c>
      <c r="D376" t="s">
        <v>13</v>
      </c>
      <c r="E37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34413626 IQ ISOLATION BANKLOAD</v>
      </c>
      <c r="G376" t="s">
        <v>12910</v>
      </c>
      <c r="H376" t="s">
        <v>12909</v>
      </c>
      <c r="J376" t="s">
        <v>17</v>
      </c>
      <c r="K376" t="s">
        <v>33</v>
      </c>
      <c r="L376" s="142" t="str">
        <f>_xlfn.XLOOKUP(Tableau1[[#This Row],[TYPE DE PIECE]],Tableau4[MATIERE],Tableau4[SHORT TYPE],"",0,1)</f>
        <v>PLA</v>
      </c>
      <c r="N376" s="142" t="str">
        <f>IF(ISERR(FIND("DECOUPE",Tableau1[[#This Row],[DESIGNATION]])),"","NEED REF")</f>
        <v/>
      </c>
    </row>
    <row r="377" spans="2:14">
      <c r="B377">
        <v>34413625</v>
      </c>
      <c r="C377" s="2">
        <v>45701</v>
      </c>
      <c r="D377" t="s">
        <v>13</v>
      </c>
      <c r="E37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34413625 IQ ISOLATION BANKLOAD</v>
      </c>
      <c r="G377" t="s">
        <v>12910</v>
      </c>
      <c r="H377" t="s">
        <v>12909</v>
      </c>
      <c r="J377" t="s">
        <v>17</v>
      </c>
      <c r="K377" t="s">
        <v>33</v>
      </c>
      <c r="L377" s="142" t="str">
        <f>_xlfn.XLOOKUP(Tableau1[[#This Row],[TYPE DE PIECE]],Tableau4[MATIERE],Tableau4[SHORT TYPE],"",0,1)</f>
        <v>PLA</v>
      </c>
      <c r="N377" s="142" t="str">
        <f>IF(ISERR(FIND("DECOUPE",Tableau1[[#This Row],[DESIGNATION]])),"","NEED REF")</f>
        <v/>
      </c>
    </row>
    <row r="378" spans="2:14">
      <c r="B378">
        <v>34413624</v>
      </c>
      <c r="C378" s="2">
        <v>45701</v>
      </c>
      <c r="D378" t="s">
        <v>13</v>
      </c>
      <c r="E37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34413624 IQ ISOLATION BANKLOAD</v>
      </c>
      <c r="G378" t="s">
        <v>12910</v>
      </c>
      <c r="H378" t="s">
        <v>12909</v>
      </c>
      <c r="J378" t="s">
        <v>17</v>
      </c>
      <c r="K378" t="s">
        <v>33</v>
      </c>
      <c r="L378" s="142" t="str">
        <f>_xlfn.XLOOKUP(Tableau1[[#This Row],[TYPE DE PIECE]],Tableau4[MATIERE],Tableau4[SHORT TYPE],"",0,1)</f>
        <v>PLA</v>
      </c>
      <c r="N378" s="142" t="str">
        <f>IF(ISERR(FIND("DECOUPE",Tableau1[[#This Row],[DESIGNATION]])),"","NEED REF")</f>
        <v/>
      </c>
    </row>
    <row r="379" spans="2:14">
      <c r="B379">
        <v>34413623</v>
      </c>
      <c r="C379" s="2">
        <v>45701</v>
      </c>
      <c r="D379" t="s">
        <v>13</v>
      </c>
      <c r="E3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34413623 IQ ISOLATION BANKLOAD</v>
      </c>
      <c r="G379" t="s">
        <v>12910</v>
      </c>
      <c r="H379" t="s">
        <v>12909</v>
      </c>
      <c r="J379" t="s">
        <v>17</v>
      </c>
      <c r="K379" t="s">
        <v>33</v>
      </c>
      <c r="L379" s="142" t="str">
        <f>_xlfn.XLOOKUP(Tableau1[[#This Row],[TYPE DE PIECE]],Tableau4[MATIERE],Tableau4[SHORT TYPE],"",0,1)</f>
        <v>PLA</v>
      </c>
      <c r="N379" s="142" t="str">
        <f>IF(ISERR(FIND("DECOUPE",Tableau1[[#This Row],[DESIGNATION]])),"","NEED REF")</f>
        <v/>
      </c>
    </row>
    <row r="380" spans="2:14">
      <c r="B380">
        <v>34413622</v>
      </c>
      <c r="C380" s="2">
        <v>45701</v>
      </c>
      <c r="D380" t="s">
        <v>13</v>
      </c>
      <c r="E3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34413622 IQ ISOLATION BANKLOAD</v>
      </c>
      <c r="G380" t="s">
        <v>12910</v>
      </c>
      <c r="H380" t="s">
        <v>12909</v>
      </c>
      <c r="J380" t="s">
        <v>17</v>
      </c>
      <c r="K380" t="s">
        <v>33</v>
      </c>
      <c r="L380" s="142" t="str">
        <f>_xlfn.XLOOKUP(Tableau1[[#This Row],[TYPE DE PIECE]],Tableau4[MATIERE],Tableau4[SHORT TYPE],"",0,1)</f>
        <v>PLA</v>
      </c>
      <c r="N380" s="142" t="str">
        <f>IF(ISERR(FIND("DECOUPE",Tableau1[[#This Row],[DESIGNATION]])),"","NEED REF")</f>
        <v/>
      </c>
    </row>
    <row r="381" spans="2:14">
      <c r="B381">
        <v>34413621</v>
      </c>
      <c r="C381" s="2">
        <v>45701</v>
      </c>
      <c r="D381" t="s">
        <v>13</v>
      </c>
      <c r="E3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34413621 IQ ISOLATION BANKLOAD</v>
      </c>
      <c r="G381" t="s">
        <v>12910</v>
      </c>
      <c r="H381" t="s">
        <v>12909</v>
      </c>
      <c r="J381" t="s">
        <v>17</v>
      </c>
      <c r="K381" t="s">
        <v>33</v>
      </c>
      <c r="L381" s="142" t="str">
        <f>_xlfn.XLOOKUP(Tableau1[[#This Row],[TYPE DE PIECE]],Tableau4[MATIERE],Tableau4[SHORT TYPE],"",0,1)</f>
        <v>PLA</v>
      </c>
      <c r="N381" s="142" t="str">
        <f>IF(ISERR(FIND("DECOUPE",Tableau1[[#This Row],[DESIGNATION]])),"","NEED REF")</f>
        <v/>
      </c>
    </row>
    <row r="382" spans="2:14">
      <c r="B382">
        <v>34413620</v>
      </c>
      <c r="C382" s="2">
        <v>45700</v>
      </c>
      <c r="D382" t="s">
        <v>13</v>
      </c>
      <c r="E3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34413620 IQ ISOLATION BANKLOAD</v>
      </c>
      <c r="G382" t="s">
        <v>12910</v>
      </c>
      <c r="H382" t="s">
        <v>12909</v>
      </c>
      <c r="J382" t="s">
        <v>17</v>
      </c>
      <c r="K382" t="s">
        <v>25</v>
      </c>
      <c r="L382" s="142" t="str">
        <f>_xlfn.XLOOKUP(Tableau1[[#This Row],[TYPE DE PIECE]],Tableau4[MATIERE],Tableau4[SHORT TYPE],"",0,1)</f>
        <v>SMT</v>
      </c>
      <c r="N382" s="142" t="str">
        <f>IF(ISERR(FIND("DECOUPE",Tableau1[[#This Row],[DESIGNATION]])),"","NEED REF")</f>
        <v/>
      </c>
    </row>
    <row r="383" spans="2:14">
      <c r="B383">
        <v>34413619</v>
      </c>
      <c r="C383" s="2">
        <v>45700</v>
      </c>
      <c r="D383" t="s">
        <v>13</v>
      </c>
      <c r="E3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34413619 IQ ISOLATION BANKLOAD</v>
      </c>
      <c r="G383" t="s">
        <v>12910</v>
      </c>
      <c r="H383" t="s">
        <v>12909</v>
      </c>
      <c r="J383" t="s">
        <v>17</v>
      </c>
      <c r="K383" t="s">
        <v>25</v>
      </c>
      <c r="L383" s="142" t="str">
        <f>_xlfn.XLOOKUP(Tableau1[[#This Row],[TYPE DE PIECE]],Tableau4[MATIERE],Tableau4[SHORT TYPE],"",0,1)</f>
        <v>SMT</v>
      </c>
      <c r="N383" s="142" t="str">
        <f>IF(ISERR(FIND("DECOUPE",Tableau1[[#This Row],[DESIGNATION]])),"","NEED REF")</f>
        <v/>
      </c>
    </row>
    <row r="384" spans="2:14">
      <c r="B384">
        <v>34413618</v>
      </c>
      <c r="C384" s="2">
        <v>45700</v>
      </c>
      <c r="D384" t="s">
        <v>13</v>
      </c>
      <c r="E3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34413618 IQ ISOLATION BANKLOAD</v>
      </c>
      <c r="G384" t="s">
        <v>12910</v>
      </c>
      <c r="H384" t="s">
        <v>12909</v>
      </c>
      <c r="J384" t="s">
        <v>17</v>
      </c>
      <c r="K384" t="s">
        <v>25</v>
      </c>
      <c r="L384" s="142" t="str">
        <f>_xlfn.XLOOKUP(Tableau1[[#This Row],[TYPE DE PIECE]],Tableau4[MATIERE],Tableau4[SHORT TYPE],"",0,1)</f>
        <v>SMT</v>
      </c>
      <c r="N384" s="142" t="str">
        <f>IF(ISERR(FIND("DECOUPE",Tableau1[[#This Row],[DESIGNATION]])),"","NEED REF")</f>
        <v/>
      </c>
    </row>
    <row r="385" spans="2:14">
      <c r="B385">
        <v>34413617</v>
      </c>
      <c r="C385" s="2">
        <v>45700</v>
      </c>
      <c r="D385" t="s">
        <v>13</v>
      </c>
      <c r="E3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34413617 IQ ISOLATION BANKLOAD</v>
      </c>
      <c r="G385" t="s">
        <v>12910</v>
      </c>
      <c r="H385" t="s">
        <v>12909</v>
      </c>
      <c r="J385" t="s">
        <v>17</v>
      </c>
      <c r="K385" t="s">
        <v>25</v>
      </c>
      <c r="L385" s="142" t="str">
        <f>_xlfn.XLOOKUP(Tableau1[[#This Row],[TYPE DE PIECE]],Tableau4[MATIERE],Tableau4[SHORT TYPE],"",0,1)</f>
        <v>SMT</v>
      </c>
      <c r="N385" s="142" t="str">
        <f>IF(ISERR(FIND("DECOUPE",Tableau1[[#This Row],[DESIGNATION]])),"","NEED REF")</f>
        <v/>
      </c>
    </row>
    <row r="386" spans="2:14">
      <c r="B386">
        <v>34413616</v>
      </c>
      <c r="C386" s="2">
        <v>45700</v>
      </c>
      <c r="D386" t="s">
        <v>13</v>
      </c>
      <c r="E3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34413616 IQ ISOLATION BANKLOAD</v>
      </c>
      <c r="G386" t="s">
        <v>12910</v>
      </c>
      <c r="H386" t="s">
        <v>12909</v>
      </c>
      <c r="J386" t="s">
        <v>17</v>
      </c>
      <c r="K386" t="s">
        <v>25</v>
      </c>
      <c r="L386" s="142" t="str">
        <f>_xlfn.XLOOKUP(Tableau1[[#This Row],[TYPE DE PIECE]],Tableau4[MATIERE],Tableau4[SHORT TYPE],"",0,1)</f>
        <v>SMT</v>
      </c>
      <c r="N386" s="142" t="str">
        <f>IF(ISERR(FIND("DECOUPE",Tableau1[[#This Row],[DESIGNATION]])),"","NEED REF")</f>
        <v/>
      </c>
    </row>
    <row r="387" spans="2:14">
      <c r="B387">
        <v>34413615</v>
      </c>
      <c r="C387" s="2">
        <v>45700</v>
      </c>
      <c r="D387" t="s">
        <v>13</v>
      </c>
      <c r="E3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34413615 IQ ISOLATION BANKLOAD</v>
      </c>
      <c r="G387" t="s">
        <v>12910</v>
      </c>
      <c r="H387" t="s">
        <v>12909</v>
      </c>
      <c r="J387" t="s">
        <v>17</v>
      </c>
      <c r="K387" t="s">
        <v>25</v>
      </c>
      <c r="L387" s="142" t="str">
        <f>_xlfn.XLOOKUP(Tableau1[[#This Row],[TYPE DE PIECE]],Tableau4[MATIERE],Tableau4[SHORT TYPE],"",0,1)</f>
        <v>SMT</v>
      </c>
      <c r="N387" s="142" t="str">
        <f>IF(ISERR(FIND("DECOUPE",Tableau1[[#This Row],[DESIGNATION]])),"","NEED REF")</f>
        <v/>
      </c>
    </row>
    <row r="388" spans="2:14">
      <c r="B388">
        <v>34413614</v>
      </c>
      <c r="C388" s="2">
        <v>45700</v>
      </c>
      <c r="D388" t="s">
        <v>13</v>
      </c>
      <c r="E3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34413614 IQ ISOLATION BANKLOAD</v>
      </c>
      <c r="G388" t="s">
        <v>12910</v>
      </c>
      <c r="H388" t="s">
        <v>12909</v>
      </c>
      <c r="J388" t="s">
        <v>17</v>
      </c>
      <c r="K388" t="s">
        <v>33</v>
      </c>
      <c r="L388" s="142" t="str">
        <f>_xlfn.XLOOKUP(Tableau1[[#This Row],[TYPE DE PIECE]],Tableau4[MATIERE],Tableau4[SHORT TYPE],"",0,1)</f>
        <v>PLA</v>
      </c>
      <c r="N388" s="142" t="str">
        <f>IF(ISERR(FIND("DECOUPE",Tableau1[[#This Row],[DESIGNATION]])),"","NEED REF")</f>
        <v/>
      </c>
    </row>
    <row r="389" spans="2:14">
      <c r="B389">
        <v>34413613</v>
      </c>
      <c r="C389" s="2">
        <v>45700</v>
      </c>
      <c r="D389" t="s">
        <v>13</v>
      </c>
      <c r="E3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34413613 IQ ISOLATION BANKLOAD</v>
      </c>
      <c r="G389" t="s">
        <v>12910</v>
      </c>
      <c r="H389" t="s">
        <v>12909</v>
      </c>
      <c r="J389" t="s">
        <v>17</v>
      </c>
      <c r="K389" t="s">
        <v>25</v>
      </c>
      <c r="L389" s="142" t="str">
        <f>_xlfn.XLOOKUP(Tableau1[[#This Row],[TYPE DE PIECE]],Tableau4[MATIERE],Tableau4[SHORT TYPE],"",0,1)</f>
        <v>SMT</v>
      </c>
      <c r="N389" s="142" t="str">
        <f>IF(ISERR(FIND("DECOUPE",Tableau1[[#This Row],[DESIGNATION]])),"","NEED REF")</f>
        <v/>
      </c>
    </row>
    <row r="390" spans="2:14">
      <c r="B390">
        <v>34413612</v>
      </c>
      <c r="C390" s="2">
        <v>45699</v>
      </c>
      <c r="D390" t="s">
        <v>13</v>
      </c>
      <c r="E390" t="s">
        <v>12916</v>
      </c>
      <c r="J390" t="s">
        <v>27</v>
      </c>
      <c r="K390" t="s">
        <v>1245</v>
      </c>
      <c r="L390" s="142" t="str">
        <f>_xlfn.XLOOKUP(Tableau1[[#This Row],[TYPE DE PIECE]],Tableau4[MATIERE],Tableau4[SHORT TYPE],"",0,1)</f>
        <v/>
      </c>
      <c r="N390" s="142" t="str">
        <f>IF(ISERR(FIND("DECOUPE",Tableau1[[#This Row],[DESIGNATION]])),"","NEED REF")</f>
        <v/>
      </c>
    </row>
    <row r="391" spans="2:14">
      <c r="B391">
        <v>34413611</v>
      </c>
      <c r="C391" s="2">
        <v>45699</v>
      </c>
      <c r="D391" t="s">
        <v>13</v>
      </c>
      <c r="E391" t="s">
        <v>12915</v>
      </c>
      <c r="J391" t="s">
        <v>27</v>
      </c>
      <c r="K391" t="s">
        <v>67</v>
      </c>
      <c r="L391" s="142" t="str">
        <f>_xlfn.XLOOKUP(Tableau1[[#This Row],[TYPE DE PIECE]],Tableau4[MATIERE],Tableau4[SHORT TYPE],"",0,1)</f>
        <v/>
      </c>
      <c r="N391" s="142" t="s">
        <v>756</v>
      </c>
    </row>
    <row r="392" spans="2:14">
      <c r="B392">
        <v>34413610</v>
      </c>
      <c r="C392" s="2">
        <v>45699</v>
      </c>
      <c r="D392" t="s">
        <v>13</v>
      </c>
      <c r="E3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34413610</v>
      </c>
      <c r="J392" t="s">
        <v>21</v>
      </c>
      <c r="L392" s="142" t="str">
        <f>_xlfn.XLOOKUP(Tableau1[[#This Row],[TYPE DE PIECE]],Tableau4[MATIERE],Tableau4[SHORT TYPE],"",0,1)</f>
        <v/>
      </c>
      <c r="N392" s="142" t="str">
        <f>IF(ISERR(FIND("DECOUPE",Tableau1[[#This Row],[DESIGNATION]])),"","NEED REF")</f>
        <v/>
      </c>
    </row>
    <row r="393" spans="2:14">
      <c r="B393">
        <v>34413609</v>
      </c>
      <c r="C393" s="2">
        <v>45699</v>
      </c>
      <c r="D393" t="s">
        <v>13</v>
      </c>
      <c r="E3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34413609</v>
      </c>
      <c r="J393" t="s">
        <v>21</v>
      </c>
      <c r="L393" s="142" t="str">
        <f>_xlfn.XLOOKUP(Tableau1[[#This Row],[TYPE DE PIECE]],Tableau4[MATIERE],Tableau4[SHORT TYPE],"",0,1)</f>
        <v/>
      </c>
      <c r="N393" s="142" t="str">
        <f>IF(ISERR(FIND("DECOUPE",Tableau1[[#This Row],[DESIGNATION]])),"","NEED REF")</f>
        <v/>
      </c>
    </row>
    <row r="394" spans="2:14">
      <c r="B394">
        <v>34413608</v>
      </c>
      <c r="C394" s="2">
        <v>45699</v>
      </c>
      <c r="D394" t="s">
        <v>13</v>
      </c>
      <c r="E3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34413608</v>
      </c>
      <c r="F394" t="s">
        <v>12863</v>
      </c>
      <c r="J394" t="s">
        <v>21</v>
      </c>
      <c r="L394" s="142" t="str">
        <f>_xlfn.XLOOKUP(Tableau1[[#This Row],[TYPE DE PIECE]],Tableau4[MATIERE],Tableau4[SHORT TYPE],"",0,1)</f>
        <v/>
      </c>
      <c r="N394" s="142" t="str">
        <f>IF(ISERR(FIND("DECOUPE",Tableau1[[#This Row],[DESIGNATION]])),"","NEED REF")</f>
        <v/>
      </c>
    </row>
    <row r="395" spans="2:14">
      <c r="B395">
        <v>34413607</v>
      </c>
      <c r="C395" s="2">
        <v>45699</v>
      </c>
      <c r="D395" t="s">
        <v>13</v>
      </c>
      <c r="E39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34413607</v>
      </c>
      <c r="F395" t="s">
        <v>12917</v>
      </c>
      <c r="J395" t="s">
        <v>21</v>
      </c>
      <c r="L395" s="142" t="str">
        <f>_xlfn.XLOOKUP(Tableau1[[#This Row],[TYPE DE PIECE]],Tableau4[MATIERE],Tableau4[SHORT TYPE],"",0,1)</f>
        <v/>
      </c>
      <c r="N395" s="142" t="str">
        <f>IF(ISERR(FIND("DECOUPE",Tableau1[[#This Row],[DESIGNATION]])),"","NEED REF")</f>
        <v/>
      </c>
    </row>
    <row r="396" spans="2:14">
      <c r="B396">
        <v>34413606</v>
      </c>
      <c r="C396" s="2">
        <v>45699</v>
      </c>
      <c r="D396" t="s">
        <v>13</v>
      </c>
      <c r="E39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34413606</v>
      </c>
      <c r="F396" t="s">
        <v>12917</v>
      </c>
      <c r="J396" t="s">
        <v>21</v>
      </c>
      <c r="L396" s="142" t="str">
        <f>_xlfn.XLOOKUP(Tableau1[[#This Row],[TYPE DE PIECE]],Tableau4[MATIERE],Tableau4[SHORT TYPE],"",0,1)</f>
        <v/>
      </c>
      <c r="N396" s="142" t="str">
        <f>IF(ISERR(FIND("DECOUPE",Tableau1[[#This Row],[DESIGNATION]])),"","NEED REF")</f>
        <v/>
      </c>
    </row>
    <row r="397" spans="2:14">
      <c r="B397">
        <v>34413605</v>
      </c>
      <c r="C397" s="2">
        <v>45699</v>
      </c>
      <c r="D397" t="s">
        <v>13</v>
      </c>
      <c r="E3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34413605</v>
      </c>
      <c r="F397" t="s">
        <v>12917</v>
      </c>
      <c r="J397" t="s">
        <v>21</v>
      </c>
      <c r="L397" s="142" t="str">
        <f>_xlfn.XLOOKUP(Tableau1[[#This Row],[TYPE DE PIECE]],Tableau4[MATIERE],Tableau4[SHORT TYPE],"",0,1)</f>
        <v/>
      </c>
      <c r="N397" s="142" t="str">
        <f>IF(ISERR(FIND("DECOUPE",Tableau1[[#This Row],[DESIGNATION]])),"","NEED REF")</f>
        <v/>
      </c>
    </row>
    <row r="398" spans="2:14">
      <c r="B398">
        <v>34413604</v>
      </c>
      <c r="C398" s="2">
        <v>45698</v>
      </c>
      <c r="D398" t="s">
        <v>13</v>
      </c>
      <c r="E3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34413604</v>
      </c>
      <c r="F398" t="s">
        <v>12917</v>
      </c>
      <c r="J398" t="s">
        <v>21</v>
      </c>
      <c r="L398" s="142" t="str">
        <f>_xlfn.XLOOKUP(Tableau1[[#This Row],[TYPE DE PIECE]],Tableau4[MATIERE],Tableau4[SHORT TYPE],"",0,1)</f>
        <v/>
      </c>
      <c r="N398" s="142" t="str">
        <f>IF(ISERR(FIND("DECOUPE",Tableau1[[#This Row],[DESIGNATION]])),"","NEED REF")</f>
        <v/>
      </c>
    </row>
    <row r="399" spans="2:14">
      <c r="B399">
        <v>34413603</v>
      </c>
      <c r="C399" s="2">
        <v>45698</v>
      </c>
      <c r="D399" t="s">
        <v>13</v>
      </c>
      <c r="E39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34413603</v>
      </c>
      <c r="F399" t="s">
        <v>12917</v>
      </c>
      <c r="J399" t="s">
        <v>21</v>
      </c>
      <c r="L399" s="142" t="str">
        <f>_xlfn.XLOOKUP(Tableau1[[#This Row],[TYPE DE PIECE]],Tableau4[MATIERE],Tableau4[SHORT TYPE],"",0,1)</f>
        <v/>
      </c>
      <c r="N399" s="142" t="str">
        <f>IF(ISERR(FIND("DECOUPE",Tableau1[[#This Row],[DESIGNATION]])),"","NEED REF")</f>
        <v/>
      </c>
    </row>
    <row r="400" spans="2:14">
      <c r="B400">
        <v>34413602</v>
      </c>
      <c r="C400" s="2">
        <v>45698</v>
      </c>
      <c r="D400" t="s">
        <v>13</v>
      </c>
      <c r="E40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34413602</v>
      </c>
      <c r="F400" t="s">
        <v>12917</v>
      </c>
      <c r="J400" t="s">
        <v>21</v>
      </c>
      <c r="L400" s="142" t="str">
        <f>_xlfn.XLOOKUP(Tableau1[[#This Row],[TYPE DE PIECE]],Tableau4[MATIERE],Tableau4[SHORT TYPE],"",0,1)</f>
        <v/>
      </c>
      <c r="N400" s="142" t="str">
        <f>IF(ISERR(FIND("DECOUPE",Tableau1[[#This Row],[DESIGNATION]])),"","NEED REF")</f>
        <v/>
      </c>
    </row>
    <row r="401" spans="2:14">
      <c r="B401">
        <v>34413601</v>
      </c>
      <c r="C401" s="2">
        <v>45698</v>
      </c>
      <c r="D401" t="s">
        <v>13</v>
      </c>
      <c r="E40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34413601</v>
      </c>
      <c r="F401" t="s">
        <v>12917</v>
      </c>
      <c r="J401" t="s">
        <v>21</v>
      </c>
      <c r="L401" s="142" t="str">
        <f>_xlfn.XLOOKUP(Tableau1[[#This Row],[TYPE DE PIECE]],Tableau4[MATIERE],Tableau4[SHORT TYPE],"",0,1)</f>
        <v/>
      </c>
      <c r="N401" s="142" t="str">
        <f>IF(ISERR(FIND("DECOUPE",Tableau1[[#This Row],[DESIGNATION]])),"","NEED REF")</f>
        <v/>
      </c>
    </row>
    <row r="402" spans="2:14">
      <c r="B402">
        <v>34413600</v>
      </c>
      <c r="C402" s="2">
        <v>45698</v>
      </c>
      <c r="D402" t="s">
        <v>13</v>
      </c>
      <c r="E4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34413600</v>
      </c>
      <c r="F402" t="s">
        <v>12917</v>
      </c>
      <c r="J402" t="s">
        <v>21</v>
      </c>
      <c r="L402" s="142" t="str">
        <f>_xlfn.XLOOKUP(Tableau1[[#This Row],[TYPE DE PIECE]],Tableau4[MATIERE],Tableau4[SHORT TYPE],"",0,1)</f>
        <v/>
      </c>
      <c r="N402" s="142" t="str">
        <f>IF(ISERR(FIND("DECOUPE",Tableau1[[#This Row],[DESIGNATION]])),"","NEED REF")</f>
        <v/>
      </c>
    </row>
    <row r="403" spans="2:14">
      <c r="B403">
        <v>34413599</v>
      </c>
      <c r="C403" s="2">
        <v>45698</v>
      </c>
      <c r="D403" t="s">
        <v>13</v>
      </c>
      <c r="E4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34413599</v>
      </c>
      <c r="F403" t="s">
        <v>12917</v>
      </c>
      <c r="J403" t="s">
        <v>21</v>
      </c>
      <c r="L403" s="142" t="str">
        <f>_xlfn.XLOOKUP(Tableau1[[#This Row],[TYPE DE PIECE]],Tableau4[MATIERE],Tableau4[SHORT TYPE],"",0,1)</f>
        <v/>
      </c>
      <c r="N403" s="142" t="str">
        <f>IF(ISERR(FIND("DECOUPE",Tableau1[[#This Row],[DESIGNATION]])),"","NEED REF")</f>
        <v/>
      </c>
    </row>
    <row r="404" spans="2:14">
      <c r="B404">
        <v>34413598</v>
      </c>
      <c r="C404" s="2">
        <v>45698</v>
      </c>
      <c r="D404" t="s">
        <v>13</v>
      </c>
      <c r="E4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34413598</v>
      </c>
      <c r="F404" t="s">
        <v>12917</v>
      </c>
      <c r="J404" t="s">
        <v>21</v>
      </c>
      <c r="L404" s="142" t="str">
        <f>_xlfn.XLOOKUP(Tableau1[[#This Row],[TYPE DE PIECE]],Tableau4[MATIERE],Tableau4[SHORT TYPE],"",0,1)</f>
        <v/>
      </c>
      <c r="N404" s="142" t="str">
        <f>IF(ISERR(FIND("DECOUPE",Tableau1[[#This Row],[DESIGNATION]])),"","NEED REF")</f>
        <v/>
      </c>
    </row>
    <row r="405" spans="2:14">
      <c r="B405">
        <v>34413597</v>
      </c>
      <c r="C405" s="2">
        <v>45698</v>
      </c>
      <c r="D405" t="s">
        <v>13</v>
      </c>
      <c r="E4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34413597</v>
      </c>
      <c r="F405" t="s">
        <v>12917</v>
      </c>
      <c r="J405" t="s">
        <v>21</v>
      </c>
      <c r="L405" s="142" t="str">
        <f>_xlfn.XLOOKUP(Tableau1[[#This Row],[TYPE DE PIECE]],Tableau4[MATIERE],Tableau4[SHORT TYPE],"",0,1)</f>
        <v/>
      </c>
      <c r="N405" s="142" t="str">
        <f>IF(ISERR(FIND("DECOUPE",Tableau1[[#This Row],[DESIGNATION]])),"","NEED REF")</f>
        <v/>
      </c>
    </row>
    <row r="406" spans="2:14">
      <c r="B406">
        <v>34413596</v>
      </c>
      <c r="C406" s="2">
        <v>45698</v>
      </c>
      <c r="D406" t="s">
        <v>13</v>
      </c>
      <c r="E4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34413596</v>
      </c>
      <c r="F406" t="s">
        <v>12917</v>
      </c>
      <c r="J406" t="s">
        <v>21</v>
      </c>
      <c r="L406" s="142" t="str">
        <f>_xlfn.XLOOKUP(Tableau1[[#This Row],[TYPE DE PIECE]],Tableau4[MATIERE],Tableau4[SHORT TYPE],"",0,1)</f>
        <v/>
      </c>
      <c r="N406" s="142" t="str">
        <f>IF(ISERR(FIND("DECOUPE",Tableau1[[#This Row],[DESIGNATION]])),"","NEED REF")</f>
        <v/>
      </c>
    </row>
    <row r="407" spans="2:14">
      <c r="B407">
        <v>34413595</v>
      </c>
      <c r="C407" s="2">
        <v>45698</v>
      </c>
      <c r="D407" t="s">
        <v>13</v>
      </c>
      <c r="E4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34413595</v>
      </c>
      <c r="F407" t="s">
        <v>12917</v>
      </c>
      <c r="J407" t="s">
        <v>21</v>
      </c>
      <c r="L407" s="142" t="str">
        <f>_xlfn.XLOOKUP(Tableau1[[#This Row],[TYPE DE PIECE]],Tableau4[MATIERE],Tableau4[SHORT TYPE],"",0,1)</f>
        <v/>
      </c>
      <c r="N407" s="142" t="str">
        <f>IF(ISERR(FIND("DECOUPE",Tableau1[[#This Row],[DESIGNATION]])),"","NEED REF")</f>
        <v/>
      </c>
    </row>
    <row r="408" spans="2:14">
      <c r="B408">
        <v>34413594</v>
      </c>
      <c r="C408" s="2">
        <v>45698</v>
      </c>
      <c r="D408" t="s">
        <v>13</v>
      </c>
      <c r="E4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34413594</v>
      </c>
      <c r="F408" t="s">
        <v>12917</v>
      </c>
      <c r="J408" t="s">
        <v>21</v>
      </c>
      <c r="L408" s="142" t="str">
        <f>_xlfn.XLOOKUP(Tableau1[[#This Row],[TYPE DE PIECE]],Tableau4[MATIERE],Tableau4[SHORT TYPE],"",0,1)</f>
        <v/>
      </c>
      <c r="N408" s="142" t="str">
        <f>IF(ISERR(FIND("DECOUPE",Tableau1[[#This Row],[DESIGNATION]])),"","NEED REF")</f>
        <v/>
      </c>
    </row>
    <row r="409" spans="2:14">
      <c r="B409">
        <v>34413593</v>
      </c>
      <c r="C409" s="2">
        <v>45698</v>
      </c>
      <c r="D409" t="s">
        <v>13</v>
      </c>
      <c r="E4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34413593</v>
      </c>
      <c r="F409" t="s">
        <v>12917</v>
      </c>
      <c r="J409" t="s">
        <v>21</v>
      </c>
      <c r="L409" s="142" t="str">
        <f>_xlfn.XLOOKUP(Tableau1[[#This Row],[TYPE DE PIECE]],Tableau4[MATIERE],Tableau4[SHORT TYPE],"",0,1)</f>
        <v/>
      </c>
      <c r="N409" s="142" t="str">
        <f>IF(ISERR(FIND("DECOUPE",Tableau1[[#This Row],[DESIGNATION]])),"","NEED REF")</f>
        <v/>
      </c>
    </row>
    <row r="410" spans="2:14">
      <c r="B410">
        <v>34413592</v>
      </c>
      <c r="C410" s="2">
        <v>45698</v>
      </c>
      <c r="D410" t="s">
        <v>13</v>
      </c>
      <c r="E41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34413592</v>
      </c>
      <c r="F410" t="s">
        <v>12917</v>
      </c>
      <c r="J410" t="s">
        <v>21</v>
      </c>
      <c r="L410" s="142" t="str">
        <f>_xlfn.XLOOKUP(Tableau1[[#This Row],[TYPE DE PIECE]],Tableau4[MATIERE],Tableau4[SHORT TYPE],"",0,1)</f>
        <v/>
      </c>
      <c r="N410" s="142" t="str">
        <f>IF(ISERR(FIND("DECOUPE",Tableau1[[#This Row],[DESIGNATION]])),"","NEED REF")</f>
        <v/>
      </c>
    </row>
    <row r="411" spans="2:14">
      <c r="B411">
        <v>34413591</v>
      </c>
      <c r="C411" s="2">
        <v>45698</v>
      </c>
      <c r="D411" t="s">
        <v>13</v>
      </c>
      <c r="E41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34413591</v>
      </c>
      <c r="F411" t="s">
        <v>12917</v>
      </c>
      <c r="J411" t="s">
        <v>21</v>
      </c>
      <c r="L411" s="142" t="str">
        <f>_xlfn.XLOOKUP(Tableau1[[#This Row],[TYPE DE PIECE]],Tableau4[MATIERE],Tableau4[SHORT TYPE],"",0,1)</f>
        <v/>
      </c>
      <c r="N411" s="142" t="str">
        <f>IF(ISERR(FIND("DECOUPE",Tableau1[[#This Row],[DESIGNATION]])),"","NEED REF")</f>
        <v/>
      </c>
    </row>
    <row r="412" spans="2:14">
      <c r="B412">
        <v>34413590</v>
      </c>
      <c r="C412" s="2">
        <v>45698</v>
      </c>
      <c r="D412" t="s">
        <v>13</v>
      </c>
      <c r="E41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34413590</v>
      </c>
      <c r="F412" t="s">
        <v>12917</v>
      </c>
      <c r="J412" t="s">
        <v>21</v>
      </c>
      <c r="L412" s="142" t="str">
        <f>_xlfn.XLOOKUP(Tableau1[[#This Row],[TYPE DE PIECE]],Tableau4[MATIERE],Tableau4[SHORT TYPE],"",0,1)</f>
        <v/>
      </c>
      <c r="N412" s="142" t="str">
        <f>IF(ISERR(FIND("DECOUPE",Tableau1[[#This Row],[DESIGNATION]])),"","NEED REF")</f>
        <v/>
      </c>
    </row>
    <row r="413" spans="2:14">
      <c r="B413">
        <v>34413589</v>
      </c>
      <c r="C413" s="2">
        <v>45698</v>
      </c>
      <c r="D413" t="s">
        <v>13</v>
      </c>
      <c r="E4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34413589</v>
      </c>
      <c r="F413" t="s">
        <v>12917</v>
      </c>
      <c r="J413" t="s">
        <v>21</v>
      </c>
      <c r="L413" s="142" t="str">
        <f>_xlfn.XLOOKUP(Tableau1[[#This Row],[TYPE DE PIECE]],Tableau4[MATIERE],Tableau4[SHORT TYPE],"",0,1)</f>
        <v/>
      </c>
      <c r="N413" s="142" t="str">
        <f>IF(ISERR(FIND("DECOUPE",Tableau1[[#This Row],[DESIGNATION]])),"","NEED REF")</f>
        <v/>
      </c>
    </row>
    <row r="414" spans="2:14">
      <c r="B414">
        <v>34413588</v>
      </c>
      <c r="C414" s="2">
        <v>45698</v>
      </c>
      <c r="D414" t="s">
        <v>13</v>
      </c>
      <c r="E41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34413588</v>
      </c>
      <c r="F414" t="s">
        <v>12917</v>
      </c>
      <c r="J414" t="s">
        <v>21</v>
      </c>
      <c r="L414" s="142" t="str">
        <f>_xlfn.XLOOKUP(Tableau1[[#This Row],[TYPE DE PIECE]],Tableau4[MATIERE],Tableau4[SHORT TYPE],"",0,1)</f>
        <v/>
      </c>
      <c r="N414" s="142" t="str">
        <f>IF(ISERR(FIND("DECOUPE",Tableau1[[#This Row],[DESIGNATION]])),"","NEED REF")</f>
        <v/>
      </c>
    </row>
    <row r="415" spans="2:14">
      <c r="B415">
        <v>34413587</v>
      </c>
      <c r="C415" s="2">
        <v>45698</v>
      </c>
      <c r="D415" t="s">
        <v>13</v>
      </c>
      <c r="E4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34413587</v>
      </c>
      <c r="F415" t="s">
        <v>12917</v>
      </c>
      <c r="J415" t="s">
        <v>21</v>
      </c>
      <c r="L415" s="142" t="str">
        <f>_xlfn.XLOOKUP(Tableau1[[#This Row],[TYPE DE PIECE]],Tableau4[MATIERE],Tableau4[SHORT TYPE],"",0,1)</f>
        <v/>
      </c>
      <c r="N415" s="142" t="str">
        <f>IF(ISERR(FIND("DECOUPE",Tableau1[[#This Row],[DESIGNATION]])),"","NEED REF")</f>
        <v/>
      </c>
    </row>
    <row r="416" spans="2:14">
      <c r="B416">
        <v>34413586</v>
      </c>
      <c r="C416" s="2">
        <v>45698</v>
      </c>
      <c r="D416" t="s">
        <v>13</v>
      </c>
      <c r="E4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34413586</v>
      </c>
      <c r="F416" t="s">
        <v>12917</v>
      </c>
      <c r="J416" t="s">
        <v>21</v>
      </c>
      <c r="L416" s="142" t="str">
        <f>_xlfn.XLOOKUP(Tableau1[[#This Row],[TYPE DE PIECE]],Tableau4[MATIERE],Tableau4[SHORT TYPE],"",0,1)</f>
        <v/>
      </c>
      <c r="N416" s="142" t="str">
        <f>IF(ISERR(FIND("DECOUPE",Tableau1[[#This Row],[DESIGNATION]])),"","NEED REF")</f>
        <v/>
      </c>
    </row>
    <row r="417" spans="2:14">
      <c r="B417">
        <v>34413585</v>
      </c>
      <c r="C417" s="2">
        <v>45698</v>
      </c>
      <c r="D417" t="s">
        <v>13</v>
      </c>
      <c r="E4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34413585</v>
      </c>
      <c r="F417" t="s">
        <v>12917</v>
      </c>
      <c r="J417" t="s">
        <v>21</v>
      </c>
      <c r="L417" s="142" t="str">
        <f>_xlfn.XLOOKUP(Tableau1[[#This Row],[TYPE DE PIECE]],Tableau4[MATIERE],Tableau4[SHORT TYPE],"",0,1)</f>
        <v/>
      </c>
      <c r="N417" s="142" t="str">
        <f>IF(ISERR(FIND("DECOUPE",Tableau1[[#This Row],[DESIGNATION]])),"","NEED REF")</f>
        <v/>
      </c>
    </row>
    <row r="418" spans="2:14">
      <c r="B418">
        <v>34413584</v>
      </c>
      <c r="C418" s="2">
        <v>45698</v>
      </c>
      <c r="D418" t="s">
        <v>13</v>
      </c>
      <c r="E4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34413584</v>
      </c>
      <c r="F418" t="s">
        <v>12917</v>
      </c>
      <c r="J418" t="s">
        <v>21</v>
      </c>
      <c r="L418" s="142" t="str">
        <f>_xlfn.XLOOKUP(Tableau1[[#This Row],[TYPE DE PIECE]],Tableau4[MATIERE],Tableau4[SHORT TYPE],"",0,1)</f>
        <v/>
      </c>
      <c r="N418" s="142" t="str">
        <f>IF(ISERR(FIND("DECOUPE",Tableau1[[#This Row],[DESIGNATION]])),"","NEED REF")</f>
        <v/>
      </c>
    </row>
    <row r="419" spans="2:14">
      <c r="B419">
        <v>34413583</v>
      </c>
      <c r="C419" s="2">
        <v>45698</v>
      </c>
      <c r="D419" t="s">
        <v>13</v>
      </c>
      <c r="E4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34413583 kit filerie</v>
      </c>
      <c r="F419" t="s">
        <v>12863</v>
      </c>
      <c r="H419" t="s">
        <v>12914</v>
      </c>
      <c r="J419" t="s">
        <v>21</v>
      </c>
      <c r="L419" s="142" t="str">
        <f>_xlfn.XLOOKUP(Tableau1[[#This Row],[TYPE DE PIECE]],Tableau4[MATIERE],Tableau4[SHORT TYPE],"",0,1)</f>
        <v/>
      </c>
      <c r="N419" s="142" t="str">
        <f>IF(ISERR(FIND("DECOUPE",Tableau1[[#This Row],[DESIGNATION]])),"","NEED REF")</f>
        <v/>
      </c>
    </row>
    <row r="420" spans="2:14">
      <c r="B420">
        <v>34413582</v>
      </c>
      <c r="C420" s="2">
        <v>45698</v>
      </c>
      <c r="D420" t="s">
        <v>13</v>
      </c>
      <c r="E420" t="s">
        <v>1925</v>
      </c>
      <c r="J420" t="s">
        <v>27</v>
      </c>
      <c r="K420" t="s">
        <v>25</v>
      </c>
      <c r="L420" s="142" t="str">
        <f>_xlfn.XLOOKUP(Tableau1[[#This Row],[TYPE DE PIECE]],Tableau4[MATIERE],Tableau4[SHORT TYPE],"",0,1)</f>
        <v>SMT</v>
      </c>
      <c r="N420" s="142" t="str">
        <f>IF(ISERR(FIND("DECOUPE",Tableau1[[#This Row],[DESIGNATION]])),"","NEED REF")</f>
        <v/>
      </c>
    </row>
    <row r="421" spans="2:14">
      <c r="B421">
        <v>34413581</v>
      </c>
      <c r="C421" s="2">
        <v>45698</v>
      </c>
      <c r="D421" t="s">
        <v>13</v>
      </c>
      <c r="E4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34413581 IQ ISOLATION BANKLOAD</v>
      </c>
      <c r="G421" t="s">
        <v>12910</v>
      </c>
      <c r="H421" t="s">
        <v>12909</v>
      </c>
      <c r="J421" t="s">
        <v>17</v>
      </c>
      <c r="K421" t="s">
        <v>22</v>
      </c>
      <c r="L421" s="142" t="str">
        <f>_xlfn.XLOOKUP(Tableau1[[#This Row],[TYPE DE PIECE]],Tableau4[MATIERE],Tableau4[SHORT TYPE],"",0,1)</f>
        <v>COP</v>
      </c>
      <c r="N421" s="142" t="str">
        <f>IF(ISERR(FIND("DECOUPE",Tableau1[[#This Row],[DESIGNATION]])),"","NEED REF")</f>
        <v/>
      </c>
    </row>
    <row r="422" spans="2:14">
      <c r="B422">
        <v>34413580</v>
      </c>
      <c r="C422" s="2">
        <v>45698</v>
      </c>
      <c r="D422" t="s">
        <v>13</v>
      </c>
      <c r="E4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34413580 IQ ISOLATION BANKLOAD</v>
      </c>
      <c r="G422" t="s">
        <v>12910</v>
      </c>
      <c r="H422" t="s">
        <v>12909</v>
      </c>
      <c r="J422" t="s">
        <v>17</v>
      </c>
      <c r="K422" t="s">
        <v>22</v>
      </c>
      <c r="L422" s="142" t="str">
        <f>_xlfn.XLOOKUP(Tableau1[[#This Row],[TYPE DE PIECE]],Tableau4[MATIERE],Tableau4[SHORT TYPE],"",0,1)</f>
        <v>COP</v>
      </c>
      <c r="N422" s="142" t="str">
        <f>IF(ISERR(FIND("DECOUPE",Tableau1[[#This Row],[DESIGNATION]])),"","NEED REF")</f>
        <v/>
      </c>
    </row>
    <row r="423" spans="2:14">
      <c r="B423">
        <v>34413579</v>
      </c>
      <c r="C423" s="2">
        <v>45698</v>
      </c>
      <c r="D423" t="s">
        <v>13</v>
      </c>
      <c r="E4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34413579 IQ ISOLATION BANKLOAD</v>
      </c>
      <c r="G423" t="s">
        <v>12910</v>
      </c>
      <c r="H423" t="s">
        <v>12909</v>
      </c>
      <c r="J423" t="s">
        <v>17</v>
      </c>
      <c r="K423" t="s">
        <v>22</v>
      </c>
      <c r="L423" s="142" t="str">
        <f>_xlfn.XLOOKUP(Tableau1[[#This Row],[TYPE DE PIECE]],Tableau4[MATIERE],Tableau4[SHORT TYPE],"",0,1)</f>
        <v>COP</v>
      </c>
      <c r="N423" s="142" t="str">
        <f>IF(ISERR(FIND("DECOUPE",Tableau1[[#This Row],[DESIGNATION]])),"","NEED REF")</f>
        <v/>
      </c>
    </row>
    <row r="424" spans="2:14">
      <c r="B424">
        <v>34413578</v>
      </c>
      <c r="C424" s="2">
        <v>45698</v>
      </c>
      <c r="D424" t="s">
        <v>13</v>
      </c>
      <c r="E4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34413578 IQ ISOLATION BANKLOAD</v>
      </c>
      <c r="G424" t="s">
        <v>12910</v>
      </c>
      <c r="H424" t="s">
        <v>12909</v>
      </c>
      <c r="J424" t="s">
        <v>17</v>
      </c>
      <c r="K424" t="s">
        <v>22</v>
      </c>
      <c r="L424" s="142" t="str">
        <f>_xlfn.XLOOKUP(Tableau1[[#This Row],[TYPE DE PIECE]],Tableau4[MATIERE],Tableau4[SHORT TYPE],"",0,1)</f>
        <v>COP</v>
      </c>
      <c r="N424" s="142" t="str">
        <f>IF(ISERR(FIND("DECOUPE",Tableau1[[#This Row],[DESIGNATION]])),"","NEED REF")</f>
        <v/>
      </c>
    </row>
    <row r="425" spans="2:14">
      <c r="B425">
        <v>34413577</v>
      </c>
      <c r="C425" s="2">
        <v>45698</v>
      </c>
      <c r="D425" t="s">
        <v>13</v>
      </c>
      <c r="E425" t="s">
        <v>896</v>
      </c>
      <c r="G425" t="s">
        <v>763</v>
      </c>
      <c r="H425" t="s">
        <v>30</v>
      </c>
      <c r="J425" t="s">
        <v>27</v>
      </c>
      <c r="K425" t="s">
        <v>25</v>
      </c>
      <c r="L425" s="142" t="str">
        <f>_xlfn.XLOOKUP(Tableau1[[#This Row],[TYPE DE PIECE]],Tableau4[MATIERE],Tableau4[SHORT TYPE],"",0,1)</f>
        <v>SMT</v>
      </c>
      <c r="N425" s="142" t="str">
        <f>IF(ISERR(FIND("DECOUPE",Tableau1[[#This Row],[DESIGNATION]])),"","NEED REF")</f>
        <v/>
      </c>
    </row>
    <row r="426" spans="2:14">
      <c r="B426">
        <v>34413576</v>
      </c>
      <c r="C426" s="2">
        <v>45698</v>
      </c>
      <c r="D426" t="s">
        <v>13</v>
      </c>
      <c r="E426" t="s">
        <v>897</v>
      </c>
      <c r="G426" t="s">
        <v>763</v>
      </c>
      <c r="H426" t="s">
        <v>30</v>
      </c>
      <c r="J426" t="s">
        <v>27</v>
      </c>
      <c r="K426" t="s">
        <v>25</v>
      </c>
      <c r="L426" s="142" t="str">
        <f>_xlfn.XLOOKUP(Tableau1[[#This Row],[TYPE DE PIECE]],Tableau4[MATIERE],Tableau4[SHORT TYPE],"",0,1)</f>
        <v>SMT</v>
      </c>
      <c r="N426" s="142" t="str">
        <f>IF(ISERR(FIND("DECOUPE",Tableau1[[#This Row],[DESIGNATION]])),"","NEED REF")</f>
        <v/>
      </c>
    </row>
    <row r="427" spans="2:14">
      <c r="B427">
        <v>34413575</v>
      </c>
      <c r="C427" s="2">
        <v>45698</v>
      </c>
      <c r="D427" t="s">
        <v>13</v>
      </c>
      <c r="E4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34413575 IQ ISOLATION BANKLOAD</v>
      </c>
      <c r="G427" t="s">
        <v>12910</v>
      </c>
      <c r="H427" t="s">
        <v>12909</v>
      </c>
      <c r="J427" t="s">
        <v>17</v>
      </c>
      <c r="K427" t="s">
        <v>22</v>
      </c>
      <c r="L427" s="142" t="str">
        <f>_xlfn.XLOOKUP(Tableau1[[#This Row],[TYPE DE PIECE]],Tableau4[MATIERE],Tableau4[SHORT TYPE],"",0,1)</f>
        <v>COP</v>
      </c>
      <c r="N427" s="142" t="str">
        <f>IF(ISERR(FIND("DECOUPE",Tableau1[[#This Row],[DESIGNATION]])),"","NEED REF")</f>
        <v/>
      </c>
    </row>
    <row r="428" spans="2:14">
      <c r="B428">
        <v>34413574</v>
      </c>
      <c r="C428" s="2">
        <v>45698</v>
      </c>
      <c r="D428" t="s">
        <v>13</v>
      </c>
      <c r="E4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34413574 IQ ISOLATION BANKLOAD</v>
      </c>
      <c r="G428" t="s">
        <v>12910</v>
      </c>
      <c r="H428" t="s">
        <v>12909</v>
      </c>
      <c r="J428" t="s">
        <v>17</v>
      </c>
      <c r="K428" t="s">
        <v>22</v>
      </c>
      <c r="L428" s="142" t="str">
        <f>_xlfn.XLOOKUP(Tableau1[[#This Row],[TYPE DE PIECE]],Tableau4[MATIERE],Tableau4[SHORT TYPE],"",0,1)</f>
        <v>COP</v>
      </c>
      <c r="N428" s="142" t="str">
        <f>IF(ISERR(FIND("DECOUPE",Tableau1[[#This Row],[DESIGNATION]])),"","NEED REF")</f>
        <v/>
      </c>
    </row>
    <row r="429" spans="2:14">
      <c r="B429">
        <v>34413573</v>
      </c>
      <c r="C429" s="2">
        <v>45698</v>
      </c>
      <c r="D429" t="s">
        <v>13</v>
      </c>
      <c r="E4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34413573 IQ ISOLATION BANKLOAD</v>
      </c>
      <c r="G429" t="s">
        <v>12910</v>
      </c>
      <c r="H429" t="s">
        <v>12909</v>
      </c>
      <c r="J429" t="s">
        <v>17</v>
      </c>
      <c r="K429" t="s">
        <v>22</v>
      </c>
      <c r="L429" s="142" t="str">
        <f>_xlfn.XLOOKUP(Tableau1[[#This Row],[TYPE DE PIECE]],Tableau4[MATIERE],Tableau4[SHORT TYPE],"",0,1)</f>
        <v>COP</v>
      </c>
      <c r="N429" s="142" t="str">
        <f>IF(ISERR(FIND("DECOUPE",Tableau1[[#This Row],[DESIGNATION]])),"","NEED REF")</f>
        <v/>
      </c>
    </row>
    <row r="430" spans="2:14">
      <c r="B430">
        <v>34413572</v>
      </c>
      <c r="C430" s="2">
        <v>45698</v>
      </c>
      <c r="D430" t="s">
        <v>13</v>
      </c>
      <c r="E4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34413572 IQ ISOLATION BANKLOAD</v>
      </c>
      <c r="G430" t="s">
        <v>12910</v>
      </c>
      <c r="H430" t="s">
        <v>12909</v>
      </c>
      <c r="J430" t="s">
        <v>17</v>
      </c>
      <c r="K430" t="s">
        <v>22</v>
      </c>
      <c r="L430" s="142" t="str">
        <f>_xlfn.XLOOKUP(Tableau1[[#This Row],[TYPE DE PIECE]],Tableau4[MATIERE],Tableau4[SHORT TYPE],"",0,1)</f>
        <v>COP</v>
      </c>
      <c r="N430" s="142" t="str">
        <f>IF(ISERR(FIND("DECOUPE",Tableau1[[#This Row],[DESIGNATION]])),"","NEED REF")</f>
        <v/>
      </c>
    </row>
    <row r="431" spans="2:14">
      <c r="B431">
        <v>34413571</v>
      </c>
      <c r="C431" s="2">
        <v>45698</v>
      </c>
      <c r="D431" t="s">
        <v>13</v>
      </c>
      <c r="E43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34413571 IQ ISOLATION BANKLOAD</v>
      </c>
      <c r="G431" t="s">
        <v>12910</v>
      </c>
      <c r="H431" t="s">
        <v>12909</v>
      </c>
      <c r="J431" t="s">
        <v>17</v>
      </c>
      <c r="K431" t="s">
        <v>22</v>
      </c>
      <c r="L431" s="142" t="str">
        <f>_xlfn.XLOOKUP(Tableau1[[#This Row],[TYPE DE PIECE]],Tableau4[MATIERE],Tableau4[SHORT TYPE],"",0,1)</f>
        <v>COP</v>
      </c>
      <c r="N431" s="142" t="str">
        <f>IF(ISERR(FIND("DECOUPE",Tableau1[[#This Row],[DESIGNATION]])),"","NEED REF")</f>
        <v/>
      </c>
    </row>
    <row r="432" spans="2:14">
      <c r="B432">
        <v>34413570</v>
      </c>
      <c r="C432" s="2">
        <v>45695</v>
      </c>
      <c r="D432" t="s">
        <v>13</v>
      </c>
      <c r="E43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34413570</v>
      </c>
      <c r="F432" t="s">
        <v>12863</v>
      </c>
      <c r="J432" t="s">
        <v>21</v>
      </c>
      <c r="L432" s="142" t="str">
        <f>_xlfn.XLOOKUP(Tableau1[[#This Row],[TYPE DE PIECE]],Tableau4[MATIERE],Tableau4[SHORT TYPE],"",0,1)</f>
        <v/>
      </c>
      <c r="N432" s="142" t="str">
        <f>IF(ISERR(FIND("DECOUPE",Tableau1[[#This Row],[DESIGNATION]])),"","NEED REF")</f>
        <v/>
      </c>
    </row>
    <row r="433" spans="2:14">
      <c r="B433">
        <v>34413569</v>
      </c>
      <c r="C433" s="2">
        <v>45695</v>
      </c>
      <c r="D433" t="s">
        <v>13</v>
      </c>
      <c r="E4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34413569</v>
      </c>
      <c r="F433" t="s">
        <v>12863</v>
      </c>
      <c r="J433" t="s">
        <v>21</v>
      </c>
      <c r="L433" s="142" t="str">
        <f>_xlfn.XLOOKUP(Tableau1[[#This Row],[TYPE DE PIECE]],Tableau4[MATIERE],Tableau4[SHORT TYPE],"",0,1)</f>
        <v/>
      </c>
      <c r="N433" s="142" t="str">
        <f>IF(ISERR(FIND("DECOUPE",Tableau1[[#This Row],[DESIGNATION]])),"","NEED REF")</f>
        <v/>
      </c>
    </row>
    <row r="434" spans="2:14">
      <c r="B434">
        <v>34413568</v>
      </c>
      <c r="C434" s="2">
        <v>45695</v>
      </c>
      <c r="D434" t="s">
        <v>13</v>
      </c>
      <c r="E4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34413568</v>
      </c>
      <c r="F434" t="s">
        <v>12863</v>
      </c>
      <c r="J434" t="s">
        <v>21</v>
      </c>
      <c r="L434" s="142" t="str">
        <f>_xlfn.XLOOKUP(Tableau1[[#This Row],[TYPE DE PIECE]],Tableau4[MATIERE],Tableau4[SHORT TYPE],"",0,1)</f>
        <v/>
      </c>
      <c r="N434" s="142" t="str">
        <f>IF(ISERR(FIND("DECOUPE",Tableau1[[#This Row],[DESIGNATION]])),"","NEED REF")</f>
        <v/>
      </c>
    </row>
    <row r="435" spans="2:14">
      <c r="B435">
        <v>34413567</v>
      </c>
      <c r="C435" s="2">
        <v>45695</v>
      </c>
      <c r="D435" t="s">
        <v>13</v>
      </c>
      <c r="E4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34413567 IQ ISOLATION BANKLOAD</v>
      </c>
      <c r="G435" t="s">
        <v>12910</v>
      </c>
      <c r="H435" t="s">
        <v>12909</v>
      </c>
      <c r="J435" t="s">
        <v>17</v>
      </c>
      <c r="K435" t="s">
        <v>22</v>
      </c>
      <c r="L435" s="142" t="str">
        <f>_xlfn.XLOOKUP(Tableau1[[#This Row],[TYPE DE PIECE]],Tableau4[MATIERE],Tableau4[SHORT TYPE],"",0,1)</f>
        <v>COP</v>
      </c>
      <c r="N435" s="142" t="str">
        <f>IF(ISERR(FIND("DECOUPE",Tableau1[[#This Row],[DESIGNATION]])),"","NEED REF")</f>
        <v/>
      </c>
    </row>
    <row r="436" spans="2:14">
      <c r="B436">
        <v>34413566</v>
      </c>
      <c r="C436" s="2">
        <v>45695</v>
      </c>
      <c r="D436" t="s">
        <v>13</v>
      </c>
      <c r="E4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34413566 IQ ISOLATION BANKLOAD</v>
      </c>
      <c r="G436" t="s">
        <v>12910</v>
      </c>
      <c r="H436" t="s">
        <v>12909</v>
      </c>
      <c r="J436" t="s">
        <v>17</v>
      </c>
      <c r="K436" t="s">
        <v>22</v>
      </c>
      <c r="L436" s="142" t="str">
        <f>_xlfn.XLOOKUP(Tableau1[[#This Row],[TYPE DE PIECE]],Tableau4[MATIERE],Tableau4[SHORT TYPE],"",0,1)</f>
        <v>COP</v>
      </c>
      <c r="N436" s="142" t="str">
        <f>IF(ISERR(FIND("DECOUPE",Tableau1[[#This Row],[DESIGNATION]])),"","NEED REF")</f>
        <v/>
      </c>
    </row>
    <row r="437" spans="2:14">
      <c r="B437">
        <v>34413565</v>
      </c>
      <c r="C437" s="2">
        <v>45695</v>
      </c>
      <c r="D437" t="s">
        <v>13</v>
      </c>
      <c r="E4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34413565 IQ ISOLATION BANKLOAD</v>
      </c>
      <c r="G437" t="s">
        <v>12910</v>
      </c>
      <c r="H437" t="s">
        <v>12909</v>
      </c>
      <c r="J437" t="s">
        <v>17</v>
      </c>
      <c r="L437" s="142" t="str">
        <f>_xlfn.XLOOKUP(Tableau1[[#This Row],[TYPE DE PIECE]],Tableau4[MATIERE],Tableau4[SHORT TYPE],"",0,1)</f>
        <v/>
      </c>
      <c r="N437" s="142" t="str">
        <f>IF(ISERR(FIND("DECOUPE",Tableau1[[#This Row],[DESIGNATION]])),"","NEED REF")</f>
        <v/>
      </c>
    </row>
    <row r="438" spans="2:14">
      <c r="B438">
        <v>34413564</v>
      </c>
      <c r="C438" s="2">
        <v>45695</v>
      </c>
      <c r="D438" t="s">
        <v>13</v>
      </c>
      <c r="E4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34413564 IQ ISOLATION BANKLOAD</v>
      </c>
      <c r="G438" t="s">
        <v>12910</v>
      </c>
      <c r="H438" t="s">
        <v>12909</v>
      </c>
      <c r="J438" t="s">
        <v>17</v>
      </c>
      <c r="L438" s="142" t="str">
        <f>_xlfn.XLOOKUP(Tableau1[[#This Row],[TYPE DE PIECE]],Tableau4[MATIERE],Tableau4[SHORT TYPE],"",0,1)</f>
        <v/>
      </c>
      <c r="N438" s="142" t="str">
        <f>IF(ISERR(FIND("DECOUPE",Tableau1[[#This Row],[DESIGNATION]])),"","NEED REF")</f>
        <v/>
      </c>
    </row>
    <row r="439" spans="2:14">
      <c r="B439">
        <v>34413563</v>
      </c>
      <c r="C439" s="2">
        <v>45695</v>
      </c>
      <c r="D439" t="s">
        <v>13</v>
      </c>
      <c r="E4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34413563 IQ ISOLATION BANKLOAD</v>
      </c>
      <c r="G439" t="s">
        <v>12910</v>
      </c>
      <c r="H439" t="s">
        <v>12909</v>
      </c>
      <c r="J439" t="s">
        <v>17</v>
      </c>
      <c r="L439" s="142" t="str">
        <f>_xlfn.XLOOKUP(Tableau1[[#This Row],[TYPE DE PIECE]],Tableau4[MATIERE],Tableau4[SHORT TYPE],"",0,1)</f>
        <v/>
      </c>
      <c r="N439" s="142" t="str">
        <f>IF(ISERR(FIND("DECOUPE",Tableau1[[#This Row],[DESIGNATION]])),"","NEED REF")</f>
        <v/>
      </c>
    </row>
    <row r="440" spans="2:14">
      <c r="B440">
        <v>34413562</v>
      </c>
      <c r="C440" s="2">
        <v>45695</v>
      </c>
      <c r="D440" t="s">
        <v>13</v>
      </c>
      <c r="E440" t="s">
        <v>12913</v>
      </c>
      <c r="J440" t="s">
        <v>21</v>
      </c>
      <c r="L440" s="142" t="str">
        <f>_xlfn.XLOOKUP(Tableau1[[#This Row],[TYPE DE PIECE]],Tableau4[MATIERE],Tableau4[SHORT TYPE],"",0,1)</f>
        <v/>
      </c>
      <c r="N440" s="142" t="str">
        <f>IF(ISERR(FIND("DECOUPE",Tableau1[[#This Row],[DESIGNATION]])),"","NEED REF")</f>
        <v/>
      </c>
    </row>
    <row r="441" spans="2:14">
      <c r="B441">
        <v>34413561</v>
      </c>
      <c r="C441" s="2">
        <v>45694</v>
      </c>
      <c r="D441" t="s">
        <v>13</v>
      </c>
      <c r="E44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34413561 IQ ISOLATION BANKLOAD</v>
      </c>
      <c r="G441" t="s">
        <v>12910</v>
      </c>
      <c r="H441" t="s">
        <v>12909</v>
      </c>
      <c r="J441" t="s">
        <v>17</v>
      </c>
      <c r="K441" t="s">
        <v>25</v>
      </c>
      <c r="L441" s="142" t="str">
        <f>_xlfn.XLOOKUP(Tableau1[[#This Row],[TYPE DE PIECE]],Tableau4[MATIERE],Tableau4[SHORT TYPE],"",0,1)</f>
        <v>SMT</v>
      </c>
      <c r="N441" s="142" t="str">
        <f>IF(ISERR(FIND("DECOUPE",Tableau1[[#This Row],[DESIGNATION]])),"","NEED REF")</f>
        <v/>
      </c>
    </row>
    <row r="442" spans="2:14">
      <c r="B442">
        <v>34413560</v>
      </c>
      <c r="C442" s="2">
        <v>45694</v>
      </c>
      <c r="D442" t="s">
        <v>13</v>
      </c>
      <c r="E4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34413560 IQ ISOLATION BANKLOAD</v>
      </c>
      <c r="G442" t="s">
        <v>12910</v>
      </c>
      <c r="H442" t="s">
        <v>12909</v>
      </c>
      <c r="J442" t="s">
        <v>17</v>
      </c>
      <c r="K442" t="s">
        <v>25</v>
      </c>
      <c r="L442" s="142" t="str">
        <f>_xlfn.XLOOKUP(Tableau1[[#This Row],[TYPE DE PIECE]],Tableau4[MATIERE],Tableau4[SHORT TYPE],"",0,1)</f>
        <v>SMT</v>
      </c>
      <c r="N442" s="142" t="str">
        <f>IF(ISERR(FIND("DECOUPE",Tableau1[[#This Row],[DESIGNATION]])),"","NEED REF")</f>
        <v/>
      </c>
    </row>
    <row r="443" spans="2:14">
      <c r="B443">
        <v>34413559</v>
      </c>
      <c r="C443" s="2">
        <v>45694</v>
      </c>
      <c r="D443" t="s">
        <v>13</v>
      </c>
      <c r="E4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34413559</v>
      </c>
      <c r="J443" t="s">
        <v>21</v>
      </c>
      <c r="L443" s="142" t="str">
        <f>_xlfn.XLOOKUP(Tableau1[[#This Row],[TYPE DE PIECE]],Tableau4[MATIERE],Tableau4[SHORT TYPE],"",0,1)</f>
        <v/>
      </c>
      <c r="N443" s="142" t="str">
        <f>IF(ISERR(FIND("DECOUPE",Tableau1[[#This Row],[DESIGNATION]])),"","NEED REF")</f>
        <v/>
      </c>
    </row>
    <row r="444" spans="2:14">
      <c r="B444">
        <v>34413558</v>
      </c>
      <c r="C444" s="2">
        <v>45694</v>
      </c>
      <c r="D444" t="s">
        <v>13</v>
      </c>
      <c r="E444" t="s">
        <v>12911</v>
      </c>
      <c r="G444" t="s">
        <v>12910</v>
      </c>
      <c r="H444" t="s">
        <v>12909</v>
      </c>
      <c r="J444" t="s">
        <v>17</v>
      </c>
      <c r="K444" t="s">
        <v>84</v>
      </c>
      <c r="L444" s="142" t="str">
        <f>_xlfn.XLOOKUP(Tableau1[[#This Row],[TYPE DE PIECE]],Tableau4[MATIERE],Tableau4[SHORT TYPE],"",0,1)</f>
        <v>SE</v>
      </c>
      <c r="N444" s="142" t="str">
        <f>IF(ISERR(FIND("DECOUPE",Tableau1[[#This Row],[DESIGNATION]])),"","NEED REF")</f>
        <v/>
      </c>
    </row>
    <row r="445" spans="2:14">
      <c r="B445">
        <v>34413557</v>
      </c>
      <c r="C445" s="2">
        <v>45694</v>
      </c>
      <c r="D445" t="s">
        <v>13</v>
      </c>
      <c r="E4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34413557</v>
      </c>
      <c r="J445" t="s">
        <v>21</v>
      </c>
      <c r="L445" s="142" t="str">
        <f>_xlfn.XLOOKUP(Tableau1[[#This Row],[TYPE DE PIECE]],Tableau4[MATIERE],Tableau4[SHORT TYPE],"",0,1)</f>
        <v/>
      </c>
      <c r="N445" s="142" t="str">
        <f>IF(ISERR(FIND("DECOUPE",Tableau1[[#This Row],[DESIGNATION]])),"","NEED REF")</f>
        <v/>
      </c>
    </row>
    <row r="446" spans="2:14">
      <c r="B446">
        <v>34413556</v>
      </c>
      <c r="C446" s="2">
        <v>45694</v>
      </c>
      <c r="D446" t="s">
        <v>13</v>
      </c>
      <c r="E44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34413556</v>
      </c>
      <c r="J446" t="s">
        <v>21</v>
      </c>
      <c r="L446" s="142" t="str">
        <f>_xlfn.XLOOKUP(Tableau1[[#This Row],[TYPE DE PIECE]],Tableau4[MATIERE],Tableau4[SHORT TYPE],"",0,1)</f>
        <v/>
      </c>
      <c r="N446" s="142" t="str">
        <f>IF(ISERR(FIND("DECOUPE",Tableau1[[#This Row],[DESIGNATION]])),"","NEED REF")</f>
        <v/>
      </c>
    </row>
    <row r="447" spans="2:14">
      <c r="B447">
        <v>34413555</v>
      </c>
      <c r="C447" s="2">
        <v>45694</v>
      </c>
      <c r="D447" t="s">
        <v>13</v>
      </c>
      <c r="E4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34413555</v>
      </c>
      <c r="J447" t="s">
        <v>21</v>
      </c>
      <c r="L447" s="142" t="str">
        <f>_xlfn.XLOOKUP(Tableau1[[#This Row],[TYPE DE PIECE]],Tableau4[MATIERE],Tableau4[SHORT TYPE],"",0,1)</f>
        <v/>
      </c>
      <c r="N447" s="142" t="str">
        <f>IF(ISERR(FIND("DECOUPE",Tableau1[[#This Row],[DESIGNATION]])),"","NEED REF")</f>
        <v/>
      </c>
    </row>
    <row r="448" spans="2:14">
      <c r="B448">
        <v>34413554</v>
      </c>
      <c r="C448" s="2">
        <v>45694</v>
      </c>
      <c r="D448" t="s">
        <v>13</v>
      </c>
      <c r="E4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34413554</v>
      </c>
      <c r="J448" t="s">
        <v>21</v>
      </c>
      <c r="L448" s="142" t="str">
        <f>_xlfn.XLOOKUP(Tableau1[[#This Row],[TYPE DE PIECE]],Tableau4[MATIERE],Tableau4[SHORT TYPE],"",0,1)</f>
        <v/>
      </c>
      <c r="N448" s="142" t="str">
        <f>IF(ISERR(FIND("DECOUPE",Tableau1[[#This Row],[DESIGNATION]])),"","NEED REF")</f>
        <v/>
      </c>
    </row>
    <row r="449" spans="2:14">
      <c r="B449">
        <v>34413553</v>
      </c>
      <c r="C449" s="2">
        <v>45694</v>
      </c>
      <c r="D449" t="s">
        <v>13</v>
      </c>
      <c r="E4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34413553</v>
      </c>
      <c r="J449" t="s">
        <v>21</v>
      </c>
      <c r="L449" s="142" t="str">
        <f>_xlfn.XLOOKUP(Tableau1[[#This Row],[TYPE DE PIECE]],Tableau4[MATIERE],Tableau4[SHORT TYPE],"",0,1)</f>
        <v/>
      </c>
      <c r="N449" s="142" t="str">
        <f>IF(ISERR(FIND("DECOUPE",Tableau1[[#This Row],[DESIGNATION]])),"","NEED REF")</f>
        <v/>
      </c>
    </row>
    <row r="450" spans="2:14" ht="15.75">
      <c r="B450">
        <v>34413552</v>
      </c>
      <c r="C450" s="2">
        <v>45693</v>
      </c>
      <c r="D450" t="s">
        <v>13</v>
      </c>
      <c r="E450" t="s">
        <v>12908</v>
      </c>
      <c r="F450" t="s">
        <v>12907</v>
      </c>
      <c r="G450" s="134" t="s">
        <v>96</v>
      </c>
      <c r="H450" t="s">
        <v>97</v>
      </c>
      <c r="I450" t="s">
        <v>174</v>
      </c>
      <c r="J450" t="s">
        <v>27</v>
      </c>
      <c r="K450" t="s">
        <v>25</v>
      </c>
      <c r="L450" s="142" t="str">
        <f>_xlfn.XLOOKUP(Tableau1[[#This Row],[TYPE DE PIECE]],Tableau4[MATIERE],Tableau4[SHORT TYPE],"",0,1)</f>
        <v>SMT</v>
      </c>
      <c r="N450" s="142" t="str">
        <f>IF(ISERR(FIND("DECOUPE",Tableau1[[#This Row],[DESIGNATION]])),"","NEED REF")</f>
        <v/>
      </c>
    </row>
    <row r="451" spans="2:14">
      <c r="B451">
        <v>34413551</v>
      </c>
      <c r="C451" s="2">
        <v>45693</v>
      </c>
      <c r="D451" t="s">
        <v>13</v>
      </c>
      <c r="E4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34413551</v>
      </c>
      <c r="J451" t="s">
        <v>21</v>
      </c>
      <c r="L451" s="142" t="str">
        <f>_xlfn.XLOOKUP(Tableau1[[#This Row],[TYPE DE PIECE]],Tableau4[MATIERE],Tableau4[SHORT TYPE],"",0,1)</f>
        <v/>
      </c>
      <c r="N451" s="142" t="str">
        <f>IF(ISERR(FIND("DECOUPE",Tableau1[[#This Row],[DESIGNATION]])),"","NEED REF")</f>
        <v/>
      </c>
    </row>
    <row r="452" spans="2:14">
      <c r="B452">
        <v>34413550</v>
      </c>
      <c r="C452" s="2">
        <v>45692</v>
      </c>
      <c r="D452" t="s">
        <v>13</v>
      </c>
      <c r="E4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WIR 34413550</v>
      </c>
      <c r="J452" t="s">
        <v>21</v>
      </c>
      <c r="K452" t="s">
        <v>12906</v>
      </c>
      <c r="L452" s="142" t="str">
        <f>_xlfn.XLOOKUP(Tableau1[[#This Row],[TYPE DE PIECE]],Tableau4[MATIERE],Tableau4[SHORT TYPE],"",0,1)</f>
        <v>WIR</v>
      </c>
      <c r="N452" s="142" t="str">
        <f>IF(ISERR(FIND("DECOUPE",Tableau1[[#This Row],[DESIGNATION]])),"","NEED REF")</f>
        <v/>
      </c>
    </row>
    <row r="453" spans="2:14">
      <c r="B453">
        <v>34413549</v>
      </c>
      <c r="C453" s="2">
        <v>45692</v>
      </c>
      <c r="D453" t="s">
        <v>13</v>
      </c>
      <c r="E4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WIR 34413549</v>
      </c>
      <c r="J453" t="s">
        <v>21</v>
      </c>
      <c r="K453" t="s">
        <v>12906</v>
      </c>
      <c r="L453" s="142" t="str">
        <f>_xlfn.XLOOKUP(Tableau1[[#This Row],[TYPE DE PIECE]],Tableau4[MATIERE],Tableau4[SHORT TYPE],"",0,1)</f>
        <v>WIR</v>
      </c>
      <c r="N453" s="142" t="str">
        <f>IF(ISERR(FIND("DECOUPE",Tableau1[[#This Row],[DESIGNATION]])),"","NEED REF")</f>
        <v/>
      </c>
    </row>
    <row r="454" spans="2:14">
      <c r="B454">
        <v>34413548</v>
      </c>
      <c r="C454" s="2">
        <v>45692</v>
      </c>
      <c r="D454" t="s">
        <v>13</v>
      </c>
      <c r="E4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WIR 34413548</v>
      </c>
      <c r="J454" t="s">
        <v>21</v>
      </c>
      <c r="K454" t="s">
        <v>12906</v>
      </c>
      <c r="L454" s="142" t="str">
        <f>_xlfn.XLOOKUP(Tableau1[[#This Row],[TYPE DE PIECE]],Tableau4[MATIERE],Tableau4[SHORT TYPE],"",0,1)</f>
        <v>WIR</v>
      </c>
      <c r="N454" s="142" t="str">
        <f>IF(ISERR(FIND("DECOUPE",Tableau1[[#This Row],[DESIGNATION]])),"","NEED REF")</f>
        <v/>
      </c>
    </row>
    <row r="455" spans="2:14">
      <c r="B455">
        <v>34413547</v>
      </c>
      <c r="C455" s="2">
        <v>45692</v>
      </c>
      <c r="D455" t="s">
        <v>13</v>
      </c>
      <c r="E4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34413547</v>
      </c>
      <c r="J455" t="s">
        <v>21</v>
      </c>
      <c r="K455" t="s">
        <v>6626</v>
      </c>
      <c r="L455" s="142" t="str">
        <f>_xlfn.XLOOKUP(Tableau1[[#This Row],[TYPE DE PIECE]],Tableau4[MATIERE],Tableau4[SHORT TYPE],"",0,1)</f>
        <v>COP</v>
      </c>
      <c r="N455" s="142" t="str">
        <f>IF(ISERR(FIND("DECOUPE",Tableau1[[#This Row],[DESIGNATION]])),"","NEED REF")</f>
        <v/>
      </c>
    </row>
    <row r="456" spans="2:14">
      <c r="B456">
        <v>34413546</v>
      </c>
      <c r="C456" s="2">
        <v>45692</v>
      </c>
      <c r="D456" t="s">
        <v>13</v>
      </c>
      <c r="E4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34413546 GVXL BACKFEED 1600A</v>
      </c>
      <c r="F456" t="s">
        <v>12863</v>
      </c>
      <c r="G456" t="s">
        <v>14</v>
      </c>
      <c r="H456" t="s">
        <v>19</v>
      </c>
      <c r="I456" t="s">
        <v>20</v>
      </c>
      <c r="J456" t="s">
        <v>21</v>
      </c>
      <c r="K456" t="s">
        <v>12862</v>
      </c>
      <c r="L456" s="142" t="str">
        <f>_xlfn.XLOOKUP(Tableau1[[#This Row],[TYPE DE PIECE]],Tableau4[MATIERE],Tableau4[SHORT TYPE],"",0,1)</f>
        <v>PLA</v>
      </c>
      <c r="N456" s="142" t="str">
        <f>IF(ISERR(FIND("DECOUPE",Tableau1[[#This Row],[DESIGNATION]])),"","NEED REF")</f>
        <v/>
      </c>
    </row>
    <row r="457" spans="2:14">
      <c r="B457">
        <v>34413545</v>
      </c>
      <c r="C457" s="2">
        <v>45692</v>
      </c>
      <c r="D457" t="s">
        <v>13</v>
      </c>
      <c r="E4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34413545 GVXL BACKFEED 1600A</v>
      </c>
      <c r="F457" t="s">
        <v>12863</v>
      </c>
      <c r="G457" t="s">
        <v>14</v>
      </c>
      <c r="H457" t="s">
        <v>19</v>
      </c>
      <c r="I457" t="s">
        <v>20</v>
      </c>
      <c r="J457" t="s">
        <v>21</v>
      </c>
      <c r="L457" s="142" t="str">
        <f>_xlfn.XLOOKUP(Tableau1[[#This Row],[TYPE DE PIECE]],Tableau4[MATIERE],Tableau4[SHORT TYPE],"",0,1)</f>
        <v/>
      </c>
      <c r="N457" s="142" t="str">
        <f>IF(ISERR(FIND("DECOUPE",Tableau1[[#This Row],[DESIGNATION]])),"","NEED REF")</f>
        <v/>
      </c>
    </row>
    <row r="458" spans="2:14">
      <c r="B458">
        <v>34413544</v>
      </c>
      <c r="C458" s="2">
        <v>45692</v>
      </c>
      <c r="D458" t="s">
        <v>13</v>
      </c>
      <c r="E4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34413544 GVXL BACKFEED 1600A</v>
      </c>
      <c r="F458" t="s">
        <v>12863</v>
      </c>
      <c r="G458" t="s">
        <v>14</v>
      </c>
      <c r="H458" t="s">
        <v>19</v>
      </c>
      <c r="I458" t="s">
        <v>20</v>
      </c>
      <c r="J458" t="s">
        <v>21</v>
      </c>
      <c r="L458" s="142" t="str">
        <f>_xlfn.XLOOKUP(Tableau1[[#This Row],[TYPE DE PIECE]],Tableau4[MATIERE],Tableau4[SHORT TYPE],"",0,1)</f>
        <v/>
      </c>
      <c r="N458" s="142" t="str">
        <f>IF(ISERR(FIND("DECOUPE",Tableau1[[#This Row],[DESIGNATION]])),"","NEED REF")</f>
        <v/>
      </c>
    </row>
    <row r="459" spans="2:14">
      <c r="B459">
        <v>34413543</v>
      </c>
      <c r="C459" s="2">
        <v>45691</v>
      </c>
      <c r="D459" t="s">
        <v>13</v>
      </c>
      <c r="E4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34413543 GVXL BACKFEED 1600A</v>
      </c>
      <c r="F459" t="s">
        <v>12863</v>
      </c>
      <c r="G459" t="s">
        <v>14</v>
      </c>
      <c r="H459" t="s">
        <v>19</v>
      </c>
      <c r="I459" t="s">
        <v>20</v>
      </c>
      <c r="J459" t="s">
        <v>21</v>
      </c>
      <c r="K459" t="s">
        <v>6626</v>
      </c>
      <c r="L459" s="142" t="str">
        <f>_xlfn.XLOOKUP(Tableau1[[#This Row],[TYPE DE PIECE]],Tableau4[MATIERE],Tableau4[SHORT TYPE],"",0,1)</f>
        <v>COP</v>
      </c>
      <c r="N459" s="142" t="str">
        <f>IF(ISERR(FIND("DECOUPE",Tableau1[[#This Row],[DESIGNATION]])),"","NEED REF")</f>
        <v/>
      </c>
    </row>
    <row r="460" spans="2:14">
      <c r="B460">
        <v>34413542</v>
      </c>
      <c r="C460" s="2">
        <v>45691</v>
      </c>
      <c r="D460" t="s">
        <v>13</v>
      </c>
      <c r="E4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34413542 GVXL BACKFEED 1600A</v>
      </c>
      <c r="F460" t="s">
        <v>12863</v>
      </c>
      <c r="G460" t="s">
        <v>14</v>
      </c>
      <c r="H460" t="s">
        <v>19</v>
      </c>
      <c r="I460" t="s">
        <v>20</v>
      </c>
      <c r="J460" t="s">
        <v>21</v>
      </c>
      <c r="L460" s="142" t="str">
        <f>_xlfn.XLOOKUP(Tableau1[[#This Row],[TYPE DE PIECE]],Tableau4[MATIERE],Tableau4[SHORT TYPE],"",0,1)</f>
        <v/>
      </c>
      <c r="N460" s="142" t="str">
        <f>IF(ISERR(FIND("DECOUPE",Tableau1[[#This Row],[DESIGNATION]])),"","NEED REF")</f>
        <v/>
      </c>
    </row>
    <row r="461" spans="2:14">
      <c r="B461">
        <v>34413541</v>
      </c>
      <c r="C461" s="2">
        <v>45691</v>
      </c>
      <c r="D461" t="s">
        <v>13</v>
      </c>
      <c r="E4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34413541 GVXL BACKFEED 1600A</v>
      </c>
      <c r="F461" t="s">
        <v>12863</v>
      </c>
      <c r="G461" t="s">
        <v>14</v>
      </c>
      <c r="H461" t="s">
        <v>19</v>
      </c>
      <c r="I461" t="s">
        <v>20</v>
      </c>
      <c r="J461" t="s">
        <v>21</v>
      </c>
      <c r="L461" s="142" t="str">
        <f>_xlfn.XLOOKUP(Tableau1[[#This Row],[TYPE DE PIECE]],Tableau4[MATIERE],Tableau4[SHORT TYPE],"",0,1)</f>
        <v/>
      </c>
      <c r="N461" s="142" t="str">
        <f>IF(ISERR(FIND("DECOUPE",Tableau1[[#This Row],[DESIGNATION]])),"","NEED REF")</f>
        <v/>
      </c>
    </row>
    <row r="462" spans="2:14">
      <c r="B462">
        <v>34413540</v>
      </c>
      <c r="C462" s="2">
        <v>45691</v>
      </c>
      <c r="D462" t="s">
        <v>13</v>
      </c>
      <c r="E4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34413540 GVXL BACKFEED 1600A</v>
      </c>
      <c r="F462" t="s">
        <v>12863</v>
      </c>
      <c r="G462" t="s">
        <v>14</v>
      </c>
      <c r="H462" t="s">
        <v>19</v>
      </c>
      <c r="I462" t="s">
        <v>20</v>
      </c>
      <c r="J462" t="s">
        <v>21</v>
      </c>
      <c r="L462" s="142" t="str">
        <f>_xlfn.XLOOKUP(Tableau1[[#This Row],[TYPE DE PIECE]],Tableau4[MATIERE],Tableau4[SHORT TYPE],"",0,1)</f>
        <v/>
      </c>
      <c r="N462" s="142" t="str">
        <f>IF(ISERR(FIND("DECOUPE",Tableau1[[#This Row],[DESIGNATION]])),"","NEED REF")</f>
        <v/>
      </c>
    </row>
    <row r="463" spans="2:14">
      <c r="B463">
        <v>34413539</v>
      </c>
      <c r="C463" s="2">
        <v>45691</v>
      </c>
      <c r="D463" t="s">
        <v>13</v>
      </c>
      <c r="E4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34413539 GVXL BACKFEED 1600A</v>
      </c>
      <c r="F463" t="s">
        <v>12863</v>
      </c>
      <c r="G463" t="s">
        <v>14</v>
      </c>
      <c r="H463" t="s">
        <v>19</v>
      </c>
      <c r="I463" t="s">
        <v>20</v>
      </c>
      <c r="J463" t="s">
        <v>21</v>
      </c>
      <c r="L463" s="142" t="str">
        <f>_xlfn.XLOOKUP(Tableau1[[#This Row],[TYPE DE PIECE]],Tableau4[MATIERE],Tableau4[SHORT TYPE],"",0,1)</f>
        <v/>
      </c>
      <c r="N463" s="142" t="str">
        <f>IF(ISERR(FIND("DECOUPE",Tableau1[[#This Row],[DESIGNATION]])),"","NEED REF")</f>
        <v/>
      </c>
    </row>
    <row r="464" spans="2:14">
      <c r="B464">
        <v>34413538</v>
      </c>
      <c r="C464" s="2">
        <v>45691</v>
      </c>
      <c r="D464" t="s">
        <v>13</v>
      </c>
      <c r="E4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34413538 GVXL BACKFEED 1600A</v>
      </c>
      <c r="F464" t="s">
        <v>12863</v>
      </c>
      <c r="G464" t="s">
        <v>14</v>
      </c>
      <c r="H464" t="s">
        <v>19</v>
      </c>
      <c r="I464" t="s">
        <v>20</v>
      </c>
      <c r="J464" t="s">
        <v>21</v>
      </c>
      <c r="K464" t="s">
        <v>25</v>
      </c>
      <c r="L464" s="142" t="str">
        <f>_xlfn.XLOOKUP(Tableau1[[#This Row],[TYPE DE PIECE]],Tableau4[MATIERE],Tableau4[SHORT TYPE],"",0,1)</f>
        <v>SMT</v>
      </c>
      <c r="N464" s="142" t="str">
        <f>IF(ISERR(FIND("DECOUPE",Tableau1[[#This Row],[DESIGNATION]])),"","NEED REF")</f>
        <v/>
      </c>
    </row>
    <row r="465" spans="2:14">
      <c r="B465">
        <v>34413537</v>
      </c>
      <c r="C465" s="2">
        <v>45691</v>
      </c>
      <c r="D465" t="s">
        <v>13</v>
      </c>
      <c r="E4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34413537 GVXL BACKFEED 1600A</v>
      </c>
      <c r="F465" t="s">
        <v>12863</v>
      </c>
      <c r="G465" t="s">
        <v>14</v>
      </c>
      <c r="H465" t="s">
        <v>19</v>
      </c>
      <c r="I465" t="s">
        <v>20</v>
      </c>
      <c r="J465" t="s">
        <v>21</v>
      </c>
      <c r="K465" t="s">
        <v>25</v>
      </c>
      <c r="L465" s="142" t="str">
        <f>_xlfn.XLOOKUP(Tableau1[[#This Row],[TYPE DE PIECE]],Tableau4[MATIERE],Tableau4[SHORT TYPE],"",0,1)</f>
        <v>SMT</v>
      </c>
      <c r="N465" s="142" t="str">
        <f>IF(ISERR(FIND("DECOUPE",Tableau1[[#This Row],[DESIGNATION]])),"","NEED REF")</f>
        <v/>
      </c>
    </row>
    <row r="466" spans="2:14">
      <c r="B466">
        <v>34413536</v>
      </c>
      <c r="C466" s="2">
        <v>45691</v>
      </c>
      <c r="D466" t="s">
        <v>13</v>
      </c>
      <c r="E4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34413536 GVXL BACKFEED 1600A</v>
      </c>
      <c r="F466" t="s">
        <v>12863</v>
      </c>
      <c r="G466" t="s">
        <v>14</v>
      </c>
      <c r="H466" t="s">
        <v>19</v>
      </c>
      <c r="I466" t="s">
        <v>20</v>
      </c>
      <c r="J466" t="s">
        <v>21</v>
      </c>
      <c r="K466" t="s">
        <v>25</v>
      </c>
      <c r="L466" s="142" t="str">
        <f>_xlfn.XLOOKUP(Tableau1[[#This Row],[TYPE DE PIECE]],Tableau4[MATIERE],Tableau4[SHORT TYPE],"",0,1)</f>
        <v>SMT</v>
      </c>
      <c r="N466" s="142" t="str">
        <f>IF(ISERR(FIND("DECOUPE",Tableau1[[#This Row],[DESIGNATION]])),"","NEED REF")</f>
        <v/>
      </c>
    </row>
    <row r="467" spans="2:14">
      <c r="B467">
        <v>34413535</v>
      </c>
      <c r="C467" s="2">
        <v>45691</v>
      </c>
      <c r="D467" t="s">
        <v>13</v>
      </c>
      <c r="E467" t="s">
        <v>12905</v>
      </c>
      <c r="F467" t="s">
        <v>12904</v>
      </c>
      <c r="G467" t="s">
        <v>267</v>
      </c>
      <c r="H467" t="s">
        <v>15</v>
      </c>
      <c r="J467" t="s">
        <v>27</v>
      </c>
      <c r="K467" t="s">
        <v>25</v>
      </c>
      <c r="L467" s="142" t="str">
        <f>_xlfn.XLOOKUP(Tableau1[[#This Row],[TYPE DE PIECE]],Tableau4[MATIERE],Tableau4[SHORT TYPE],"",0,1)</f>
        <v>SMT</v>
      </c>
      <c r="N467" s="142" t="str">
        <f>IF(ISERR(FIND("DECOUPE",Tableau1[[#This Row],[DESIGNATION]])),"","NEED REF")</f>
        <v/>
      </c>
    </row>
    <row r="468" spans="2:14">
      <c r="B468">
        <v>34413534</v>
      </c>
      <c r="C468" s="2">
        <v>45691</v>
      </c>
      <c r="D468" t="s">
        <v>13</v>
      </c>
      <c r="E4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34413534 GVXL BACKFEED 1600A</v>
      </c>
      <c r="F468" t="s">
        <v>12863</v>
      </c>
      <c r="G468" t="s">
        <v>14</v>
      </c>
      <c r="H468" t="s">
        <v>19</v>
      </c>
      <c r="I468" t="s">
        <v>20</v>
      </c>
      <c r="J468" t="s">
        <v>21</v>
      </c>
      <c r="K468" t="s">
        <v>25</v>
      </c>
      <c r="L468" s="142" t="str">
        <f>_xlfn.XLOOKUP(Tableau1[[#This Row],[TYPE DE PIECE]],Tableau4[MATIERE],Tableau4[SHORT TYPE],"",0,1)</f>
        <v>SMT</v>
      </c>
      <c r="N468" s="142" t="str">
        <f>IF(ISERR(FIND("DECOUPE",Tableau1[[#This Row],[DESIGNATION]])),"","NEED REF")</f>
        <v/>
      </c>
    </row>
    <row r="469" spans="2:14">
      <c r="B469">
        <v>34413533</v>
      </c>
      <c r="C469" s="2">
        <v>45688</v>
      </c>
      <c r="D469" t="s">
        <v>13</v>
      </c>
      <c r="E4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34413533</v>
      </c>
      <c r="J469" t="s">
        <v>21</v>
      </c>
      <c r="K469" t="s">
        <v>33</v>
      </c>
      <c r="L469" s="142" t="str">
        <f>_xlfn.XLOOKUP(Tableau1[[#This Row],[TYPE DE PIECE]],Tableau4[MATIERE],Tableau4[SHORT TYPE],"",0,1)</f>
        <v>PLA</v>
      </c>
      <c r="N469" s="142" t="str">
        <f>IF(ISERR(FIND("DECOUPE",Tableau1[[#This Row],[DESIGNATION]])),"","NEED REF")</f>
        <v/>
      </c>
    </row>
    <row r="470" spans="2:14">
      <c r="B470">
        <v>34413532</v>
      </c>
      <c r="C470" s="2">
        <v>45688</v>
      </c>
      <c r="D470" t="s">
        <v>13</v>
      </c>
      <c r="E47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34413532</v>
      </c>
      <c r="J470" t="s">
        <v>21</v>
      </c>
      <c r="K470" t="s">
        <v>12897</v>
      </c>
      <c r="L470" s="142" t="str">
        <f>_xlfn.XLOOKUP(Tableau1[[#This Row],[TYPE DE PIECE]],Tableau4[MATIERE],Tableau4[SHORT TYPE],"",0,1)</f>
        <v/>
      </c>
      <c r="N470" s="142" t="str">
        <f>IF(ISERR(FIND("DECOUPE",Tableau1[[#This Row],[DESIGNATION]])),"","NEED REF")</f>
        <v/>
      </c>
    </row>
    <row r="471" spans="2:14">
      <c r="B471">
        <v>34413531</v>
      </c>
      <c r="C471" s="2">
        <v>45688</v>
      </c>
      <c r="D471" t="s">
        <v>13</v>
      </c>
      <c r="E47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34413531 GVXL BACKFEED</v>
      </c>
      <c r="G471" t="s">
        <v>14</v>
      </c>
      <c r="H471" t="s">
        <v>19</v>
      </c>
      <c r="J471" t="s">
        <v>21</v>
      </c>
      <c r="K471" t="s">
        <v>33</v>
      </c>
      <c r="L471" s="142" t="str">
        <f>_xlfn.XLOOKUP(Tableau1[[#This Row],[TYPE DE PIECE]],Tableau4[MATIERE],Tableau4[SHORT TYPE],"",0,1)</f>
        <v>PLA</v>
      </c>
      <c r="N471" s="142" t="str">
        <f>IF(ISERR(FIND("DECOUPE",Tableau1[[#This Row],[DESIGNATION]])),"","NEED REF")</f>
        <v/>
      </c>
    </row>
    <row r="472" spans="2:14">
      <c r="B472">
        <v>34413530</v>
      </c>
      <c r="C472" s="2">
        <v>45688</v>
      </c>
      <c r="D472" t="s">
        <v>13</v>
      </c>
      <c r="E47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34413530 GVXL BACKFEED</v>
      </c>
      <c r="G472" t="s">
        <v>14</v>
      </c>
      <c r="H472" t="s">
        <v>19</v>
      </c>
      <c r="J472" t="s">
        <v>21</v>
      </c>
      <c r="K472" t="s">
        <v>22</v>
      </c>
      <c r="L472" s="142" t="str">
        <f>_xlfn.XLOOKUP(Tableau1[[#This Row],[TYPE DE PIECE]],Tableau4[MATIERE],Tableau4[SHORT TYPE],"",0,1)</f>
        <v>COP</v>
      </c>
      <c r="N472" s="142" t="str">
        <f>IF(ISERR(FIND("DECOUPE",Tableau1[[#This Row],[DESIGNATION]])),"","NEED REF")</f>
        <v/>
      </c>
    </row>
    <row r="473" spans="2:14">
      <c r="B473">
        <v>34413529</v>
      </c>
      <c r="C473" s="2">
        <v>45688</v>
      </c>
      <c r="D473" t="s">
        <v>13</v>
      </c>
      <c r="E473" t="s">
        <v>12902</v>
      </c>
      <c r="J473" t="s">
        <v>21</v>
      </c>
      <c r="L473" s="142" t="str">
        <f>_xlfn.XLOOKUP(Tableau1[[#This Row],[TYPE DE PIECE]],Tableau4[MATIERE],Tableau4[SHORT TYPE],"",0,1)</f>
        <v/>
      </c>
      <c r="N473" s="142" t="str">
        <f>IF(ISERR(FIND("DECOUPE",Tableau1[[#This Row],[DESIGNATION]])),"","NEED REF")</f>
        <v/>
      </c>
    </row>
    <row r="474" spans="2:14">
      <c r="B474">
        <v>34413528</v>
      </c>
      <c r="C474" s="2">
        <v>45688</v>
      </c>
      <c r="D474" t="s">
        <v>13</v>
      </c>
      <c r="E474" t="s">
        <v>12901</v>
      </c>
      <c r="J474" t="s">
        <v>21</v>
      </c>
      <c r="L474" s="142" t="str">
        <f>_xlfn.XLOOKUP(Tableau1[[#This Row],[TYPE DE PIECE]],Tableau4[MATIERE],Tableau4[SHORT TYPE],"",0,1)</f>
        <v/>
      </c>
      <c r="N474" s="142" t="str">
        <f>IF(ISERR(FIND("DECOUPE",Tableau1[[#This Row],[DESIGNATION]])),"","NEED REF")</f>
        <v/>
      </c>
    </row>
    <row r="475" spans="2:14">
      <c r="B475">
        <v>34413527</v>
      </c>
      <c r="C475" s="2">
        <v>45688</v>
      </c>
      <c r="D475" t="s">
        <v>13</v>
      </c>
      <c r="E475" t="s">
        <v>12900</v>
      </c>
      <c r="J475" t="s">
        <v>21</v>
      </c>
      <c r="L475" s="142" t="str">
        <f>_xlfn.XLOOKUP(Tableau1[[#This Row],[TYPE DE PIECE]],Tableau4[MATIERE],Tableau4[SHORT TYPE],"",0,1)</f>
        <v/>
      </c>
      <c r="N475" s="142" t="str">
        <f>IF(ISERR(FIND("DECOUPE",Tableau1[[#This Row],[DESIGNATION]])),"","NEED REF")</f>
        <v/>
      </c>
    </row>
    <row r="476" spans="2:14">
      <c r="B476">
        <v>34413526</v>
      </c>
      <c r="C476" s="2">
        <v>45688</v>
      </c>
      <c r="D476" t="s">
        <v>13</v>
      </c>
      <c r="E476" t="s">
        <v>12898</v>
      </c>
      <c r="J476" t="s">
        <v>21</v>
      </c>
      <c r="K476" t="s">
        <v>12897</v>
      </c>
      <c r="L476" s="142" t="str">
        <f>_xlfn.XLOOKUP(Tableau1[[#This Row],[TYPE DE PIECE]],Tableau4[MATIERE],Tableau4[SHORT TYPE],"",0,1)</f>
        <v/>
      </c>
      <c r="N476" s="142" t="str">
        <f>IF(ISERR(FIND("DECOUPE",Tableau1[[#This Row],[DESIGNATION]])),"","NEED REF")</f>
        <v/>
      </c>
    </row>
    <row r="477" spans="2:14">
      <c r="B477">
        <v>34413525</v>
      </c>
      <c r="C477" s="2">
        <v>45688</v>
      </c>
      <c r="D477" t="s">
        <v>13</v>
      </c>
      <c r="E477" t="s">
        <v>12899</v>
      </c>
      <c r="J477" t="s">
        <v>21</v>
      </c>
      <c r="K477" t="s">
        <v>12897</v>
      </c>
      <c r="L477" s="142" t="str">
        <f>_xlfn.XLOOKUP(Tableau1[[#This Row],[TYPE DE PIECE]],Tableau4[MATIERE],Tableau4[SHORT TYPE],"",0,1)</f>
        <v/>
      </c>
      <c r="N477" s="142" t="str">
        <f>IF(ISERR(FIND("DECOUPE",Tableau1[[#This Row],[DESIGNATION]])),"","NEED REF")</f>
        <v/>
      </c>
    </row>
    <row r="478" spans="2:14">
      <c r="B478">
        <v>34413524</v>
      </c>
      <c r="C478" s="2">
        <v>45687</v>
      </c>
      <c r="D478" t="s">
        <v>13</v>
      </c>
      <c r="E478" t="s">
        <v>12896</v>
      </c>
      <c r="J478" t="s">
        <v>12895</v>
      </c>
      <c r="L478" s="142" t="str">
        <f>_xlfn.XLOOKUP(Tableau1[[#This Row],[TYPE DE PIECE]],Tableau4[MATIERE],Tableau4[SHORT TYPE],"",0,1)</f>
        <v/>
      </c>
      <c r="N478" s="142" t="str">
        <f>IF(ISERR(FIND("DECOUPE",Tableau1[[#This Row],[DESIGNATION]])),"","NEED REF")</f>
        <v/>
      </c>
    </row>
    <row r="479" spans="2:14">
      <c r="B479">
        <v>34413523</v>
      </c>
      <c r="C479" s="2">
        <v>45687</v>
      </c>
      <c r="D479" t="s">
        <v>13</v>
      </c>
      <c r="E4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34413523 GVXL BACKFEED 1600A</v>
      </c>
      <c r="F479" t="s">
        <v>12863</v>
      </c>
      <c r="G479" t="s">
        <v>14</v>
      </c>
      <c r="H479" t="s">
        <v>19</v>
      </c>
      <c r="I479" t="s">
        <v>20</v>
      </c>
      <c r="J479" t="s">
        <v>21</v>
      </c>
      <c r="K479" t="s">
        <v>22</v>
      </c>
      <c r="L479" s="142" t="str">
        <f>_xlfn.XLOOKUP(Tableau1[[#This Row],[TYPE DE PIECE]],Tableau4[MATIERE],Tableau4[SHORT TYPE],"",0,1)</f>
        <v>COP</v>
      </c>
      <c r="N479" s="142" t="str">
        <f>IF(ISERR(FIND("DECOUPE",Tableau1[[#This Row],[DESIGNATION]])),"","NEED REF")</f>
        <v/>
      </c>
    </row>
    <row r="480" spans="2:14">
      <c r="B480">
        <v>34413522</v>
      </c>
      <c r="C480" s="2">
        <v>45687</v>
      </c>
      <c r="D480" t="s">
        <v>13</v>
      </c>
      <c r="E4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34413522 GVXL BACKFEED 1600A</v>
      </c>
      <c r="F480" t="s">
        <v>12863</v>
      </c>
      <c r="G480" t="s">
        <v>14</v>
      </c>
      <c r="H480" t="s">
        <v>19</v>
      </c>
      <c r="I480" t="s">
        <v>20</v>
      </c>
      <c r="J480" t="s">
        <v>21</v>
      </c>
      <c r="K480" t="s">
        <v>25</v>
      </c>
      <c r="L480" s="142" t="str">
        <f>_xlfn.XLOOKUP(Tableau1[[#This Row],[TYPE DE PIECE]],Tableau4[MATIERE],Tableau4[SHORT TYPE],"",0,1)</f>
        <v>SMT</v>
      </c>
      <c r="N480" s="142" t="str">
        <f>IF(ISERR(FIND("DECOUPE",Tableau1[[#This Row],[DESIGNATION]])),"","NEED REF")</f>
        <v/>
      </c>
    </row>
    <row r="481" spans="2:14">
      <c r="B481">
        <v>34413521</v>
      </c>
      <c r="C481" s="2">
        <v>45687</v>
      </c>
      <c r="D481" t="s">
        <v>13</v>
      </c>
      <c r="E481" t="s">
        <v>12894</v>
      </c>
      <c r="F481" t="s">
        <v>12891</v>
      </c>
      <c r="J481" t="s">
        <v>27</v>
      </c>
      <c r="K481" t="s">
        <v>25</v>
      </c>
      <c r="L481" s="142" t="str">
        <f>_xlfn.XLOOKUP(Tableau1[[#This Row],[TYPE DE PIECE]],Tableau4[MATIERE],Tableau4[SHORT TYPE],"",0,1)</f>
        <v>SMT</v>
      </c>
      <c r="N481" s="142" t="str">
        <f>IF(ISERR(FIND("DECOUPE",Tableau1[[#This Row],[DESIGNATION]])),"","NEED REF")</f>
        <v/>
      </c>
    </row>
    <row r="482" spans="2:14">
      <c r="B482">
        <v>34413520</v>
      </c>
      <c r="C482" s="2">
        <v>45687</v>
      </c>
      <c r="D482" t="s">
        <v>13</v>
      </c>
      <c r="E482" t="s">
        <v>12893</v>
      </c>
      <c r="F482" t="s">
        <v>12891</v>
      </c>
      <c r="J482" t="s">
        <v>27</v>
      </c>
      <c r="K482" t="s">
        <v>25</v>
      </c>
      <c r="L482" s="142" t="str">
        <f>_xlfn.XLOOKUP(Tableau1[[#This Row],[TYPE DE PIECE]],Tableau4[MATIERE],Tableau4[SHORT TYPE],"",0,1)</f>
        <v>SMT</v>
      </c>
      <c r="N482" s="142" t="str">
        <f>IF(ISERR(FIND("DECOUPE",Tableau1[[#This Row],[DESIGNATION]])),"","NEED REF")</f>
        <v/>
      </c>
    </row>
    <row r="483" spans="2:14">
      <c r="B483">
        <v>34413519</v>
      </c>
      <c r="C483" s="2">
        <v>45687</v>
      </c>
      <c r="D483" t="s">
        <v>13</v>
      </c>
      <c r="E483" t="s">
        <v>12903</v>
      </c>
      <c r="F483" t="s">
        <v>12891</v>
      </c>
      <c r="G483" t="s">
        <v>12892</v>
      </c>
      <c r="J483" t="s">
        <v>27</v>
      </c>
      <c r="K483" t="s">
        <v>25</v>
      </c>
      <c r="L483" s="142" t="str">
        <f>_xlfn.XLOOKUP(Tableau1[[#This Row],[TYPE DE PIECE]],Tableau4[MATIERE],Tableau4[SHORT TYPE],"",0,1)</f>
        <v>SMT</v>
      </c>
      <c r="N483" s="142" t="str">
        <f>IF(ISERR(FIND("DECOUPE",Tableau1[[#This Row],[DESIGNATION]])),"","NEED REF")</f>
        <v/>
      </c>
    </row>
    <row r="484" spans="2:14">
      <c r="B484">
        <v>34413518</v>
      </c>
      <c r="C484" s="2">
        <v>45687</v>
      </c>
      <c r="D484" t="s">
        <v>13</v>
      </c>
      <c r="E4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34413518 GVXL BACKFEED 1600A</v>
      </c>
      <c r="F484" t="s">
        <v>12863</v>
      </c>
      <c r="G484" t="s">
        <v>14</v>
      </c>
      <c r="H484" t="s">
        <v>19</v>
      </c>
      <c r="I484" t="s">
        <v>20</v>
      </c>
      <c r="J484" t="s">
        <v>21</v>
      </c>
      <c r="K484" t="s">
        <v>22</v>
      </c>
      <c r="L484" s="142" t="str">
        <f>_xlfn.XLOOKUP(Tableau1[[#This Row],[TYPE DE PIECE]],Tableau4[MATIERE],Tableau4[SHORT TYPE],"",0,1)</f>
        <v>COP</v>
      </c>
      <c r="N484" s="142" t="str">
        <f>IF(ISERR(FIND("DECOUPE",Tableau1[[#This Row],[DESIGNATION]])),"","NEED REF")</f>
        <v/>
      </c>
    </row>
    <row r="485" spans="2:14">
      <c r="B485">
        <v>34413517</v>
      </c>
      <c r="C485" s="2">
        <v>45687</v>
      </c>
      <c r="D485" t="s">
        <v>13</v>
      </c>
      <c r="E4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34413517 GVXL BACKFEED 1600A</v>
      </c>
      <c r="F485" t="s">
        <v>12863</v>
      </c>
      <c r="G485" t="s">
        <v>14</v>
      </c>
      <c r="H485" t="s">
        <v>19</v>
      </c>
      <c r="I485" t="s">
        <v>20</v>
      </c>
      <c r="J485" t="s">
        <v>21</v>
      </c>
      <c r="K485" t="s">
        <v>22</v>
      </c>
      <c r="L485" s="142" t="str">
        <f>_xlfn.XLOOKUP(Tableau1[[#This Row],[TYPE DE PIECE]],Tableau4[MATIERE],Tableau4[SHORT TYPE],"",0,1)</f>
        <v>COP</v>
      </c>
      <c r="N485" s="142" t="str">
        <f>IF(ISERR(FIND("DECOUPE",Tableau1[[#This Row],[DESIGNATION]])),"","NEED REF")</f>
        <v/>
      </c>
    </row>
    <row r="486" spans="2:14">
      <c r="B486">
        <v>34413516</v>
      </c>
      <c r="C486" s="2">
        <v>45687</v>
      </c>
      <c r="D486" t="s">
        <v>13</v>
      </c>
      <c r="E4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34413516 GVXL BACKFEED 1600A</v>
      </c>
      <c r="F486" t="s">
        <v>12863</v>
      </c>
      <c r="G486" t="s">
        <v>14</v>
      </c>
      <c r="H486" t="s">
        <v>19</v>
      </c>
      <c r="I486" t="s">
        <v>20</v>
      </c>
      <c r="J486" t="s">
        <v>21</v>
      </c>
      <c r="K486" t="s">
        <v>33</v>
      </c>
      <c r="L486" s="142" t="str">
        <f>_xlfn.XLOOKUP(Tableau1[[#This Row],[TYPE DE PIECE]],Tableau4[MATIERE],Tableau4[SHORT TYPE],"",0,1)</f>
        <v>PLA</v>
      </c>
      <c r="N486" s="142" t="str">
        <f>IF(ISERR(FIND("DECOUPE",Tableau1[[#This Row],[DESIGNATION]])),"","NEED REF")</f>
        <v/>
      </c>
    </row>
    <row r="487" spans="2:14">
      <c r="B487">
        <v>34413515</v>
      </c>
      <c r="C487" s="2">
        <v>45686</v>
      </c>
      <c r="D487" t="s">
        <v>13</v>
      </c>
      <c r="E4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34413515 GVXL BACKFEED 1600A</v>
      </c>
      <c r="F487" t="s">
        <v>12863</v>
      </c>
      <c r="G487" t="s">
        <v>14</v>
      </c>
      <c r="H487" t="s">
        <v>19</v>
      </c>
      <c r="I487" t="s">
        <v>20</v>
      </c>
      <c r="J487" t="s">
        <v>21</v>
      </c>
      <c r="K487" t="s">
        <v>33</v>
      </c>
      <c r="L487" s="142" t="str">
        <f>_xlfn.XLOOKUP(Tableau1[[#This Row],[TYPE DE PIECE]],Tableau4[MATIERE],Tableau4[SHORT TYPE],"",0,1)</f>
        <v>PLA</v>
      </c>
      <c r="N487" s="142" t="str">
        <f>IF(ISERR(FIND("DECOUPE",Tableau1[[#This Row],[DESIGNATION]])),"","NEED REF")</f>
        <v/>
      </c>
    </row>
    <row r="488" spans="2:14">
      <c r="B488">
        <v>34413514</v>
      </c>
      <c r="C488" s="2">
        <v>45686</v>
      </c>
      <c r="D488" t="s">
        <v>13</v>
      </c>
      <c r="E4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34413514 GVXL BACKFEED 1600A</v>
      </c>
      <c r="F488" t="s">
        <v>12863</v>
      </c>
      <c r="G488" t="s">
        <v>14</v>
      </c>
      <c r="H488" t="s">
        <v>19</v>
      </c>
      <c r="I488" t="s">
        <v>20</v>
      </c>
      <c r="J488" t="s">
        <v>21</v>
      </c>
      <c r="K488" t="s">
        <v>25</v>
      </c>
      <c r="L488" s="142" t="str">
        <f>_xlfn.XLOOKUP(Tableau1[[#This Row],[TYPE DE PIECE]],Tableau4[MATIERE],Tableau4[SHORT TYPE],"",0,1)</f>
        <v>SMT</v>
      </c>
      <c r="N488" s="142" t="str">
        <f>IF(ISERR(FIND("DECOUPE",Tableau1[[#This Row],[DESIGNATION]])),"","NEED REF")</f>
        <v/>
      </c>
    </row>
    <row r="489" spans="2:14">
      <c r="B489">
        <v>34413513</v>
      </c>
      <c r="C489" s="2">
        <v>45686</v>
      </c>
      <c r="D489" t="s">
        <v>13</v>
      </c>
      <c r="E4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34413513 GVXL BACKFEED 1600A</v>
      </c>
      <c r="F489" t="s">
        <v>12863</v>
      </c>
      <c r="G489" t="s">
        <v>14</v>
      </c>
      <c r="H489" t="s">
        <v>19</v>
      </c>
      <c r="I489" t="s">
        <v>20</v>
      </c>
      <c r="J489" t="s">
        <v>21</v>
      </c>
      <c r="K489" t="s">
        <v>33</v>
      </c>
      <c r="L489" s="142" t="str">
        <f>_xlfn.XLOOKUP(Tableau1[[#This Row],[TYPE DE PIECE]],Tableau4[MATIERE],Tableau4[SHORT TYPE],"",0,1)</f>
        <v>PLA</v>
      </c>
      <c r="N489" s="142" t="str">
        <f>IF(ISERR(FIND("DECOUPE",Tableau1[[#This Row],[DESIGNATION]])),"","NEED REF")</f>
        <v/>
      </c>
    </row>
    <row r="490" spans="2:14">
      <c r="B490">
        <v>34413512</v>
      </c>
      <c r="C490" s="2">
        <v>45686</v>
      </c>
      <c r="D490" t="s">
        <v>13</v>
      </c>
      <c r="E49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34413512 GVXL BACKFEED 1600A</v>
      </c>
      <c r="F490" t="s">
        <v>12863</v>
      </c>
      <c r="G490" t="s">
        <v>14</v>
      </c>
      <c r="H490" t="s">
        <v>19</v>
      </c>
      <c r="I490" t="s">
        <v>20</v>
      </c>
      <c r="J490" t="s">
        <v>21</v>
      </c>
      <c r="K490" t="s">
        <v>25</v>
      </c>
      <c r="L490" s="142" t="str">
        <f>_xlfn.XLOOKUP(Tableau1[[#This Row],[TYPE DE PIECE]],Tableau4[MATIERE],Tableau4[SHORT TYPE],"",0,1)</f>
        <v>SMT</v>
      </c>
      <c r="N490" s="142" t="str">
        <f>IF(ISERR(FIND("DECOUPE",Tableau1[[#This Row],[DESIGNATION]])),"","NEED REF")</f>
        <v/>
      </c>
    </row>
    <row r="491" spans="2:14">
      <c r="B491">
        <v>34413511</v>
      </c>
      <c r="C491" s="2">
        <v>45686</v>
      </c>
      <c r="D491" t="s">
        <v>13</v>
      </c>
      <c r="E49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34413511 GVXL BACKFEED 1600A</v>
      </c>
      <c r="F491" t="s">
        <v>12863</v>
      </c>
      <c r="G491" t="s">
        <v>14</v>
      </c>
      <c r="H491" t="s">
        <v>19</v>
      </c>
      <c r="I491" t="s">
        <v>20</v>
      </c>
      <c r="J491" t="s">
        <v>21</v>
      </c>
      <c r="K491" t="s">
        <v>33</v>
      </c>
      <c r="L491" s="142" t="str">
        <f>_xlfn.XLOOKUP(Tableau1[[#This Row],[TYPE DE PIECE]],Tableau4[MATIERE],Tableau4[SHORT TYPE],"",0,1)</f>
        <v>PLA</v>
      </c>
      <c r="N491" s="142" t="str">
        <f>IF(ISERR(FIND("DECOUPE",Tableau1[[#This Row],[DESIGNATION]])),"","NEED REF")</f>
        <v/>
      </c>
    </row>
    <row r="492" spans="2:14">
      <c r="B492">
        <v>34413510</v>
      </c>
      <c r="C492" s="2">
        <v>45686</v>
      </c>
      <c r="D492" t="s">
        <v>13</v>
      </c>
      <c r="E4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34413510 GVXL BACKFEED 1600A</v>
      </c>
      <c r="F492" t="s">
        <v>12863</v>
      </c>
      <c r="G492" t="s">
        <v>14</v>
      </c>
      <c r="H492" t="s">
        <v>19</v>
      </c>
      <c r="I492" t="s">
        <v>20</v>
      </c>
      <c r="J492" t="s">
        <v>21</v>
      </c>
      <c r="K492" t="s">
        <v>25</v>
      </c>
      <c r="L492" s="142" t="str">
        <f>_xlfn.XLOOKUP(Tableau1[[#This Row],[TYPE DE PIECE]],Tableau4[MATIERE],Tableau4[SHORT TYPE],"",0,1)</f>
        <v>SMT</v>
      </c>
      <c r="N492" s="142" t="str">
        <f>IF(ISERR(FIND("DECOUPE",Tableau1[[#This Row],[DESIGNATION]])),"","NEED REF")</f>
        <v/>
      </c>
    </row>
    <row r="493" spans="2:14">
      <c r="B493">
        <v>34413509</v>
      </c>
      <c r="C493" s="2">
        <v>45686</v>
      </c>
      <c r="D493" t="s">
        <v>13</v>
      </c>
      <c r="E4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34413509 GVXL BACKFEED 1600A</v>
      </c>
      <c r="F493" t="s">
        <v>12863</v>
      </c>
      <c r="G493" t="s">
        <v>14</v>
      </c>
      <c r="H493" t="s">
        <v>19</v>
      </c>
      <c r="I493" t="s">
        <v>20</v>
      </c>
      <c r="J493" t="s">
        <v>21</v>
      </c>
      <c r="K493" t="s">
        <v>33</v>
      </c>
      <c r="L493" s="142" t="str">
        <f>_xlfn.XLOOKUP(Tableau1[[#This Row],[TYPE DE PIECE]],Tableau4[MATIERE],Tableau4[SHORT TYPE],"",0,1)</f>
        <v>PLA</v>
      </c>
      <c r="N493" s="142" t="str">
        <f>IF(ISERR(FIND("DECOUPE",Tableau1[[#This Row],[DESIGNATION]])),"","NEED REF")</f>
        <v/>
      </c>
    </row>
    <row r="494" spans="2:14">
      <c r="B494">
        <v>34413508</v>
      </c>
      <c r="C494" s="2">
        <v>45686</v>
      </c>
      <c r="D494" t="s">
        <v>13</v>
      </c>
      <c r="E4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34413508 GVXL BACKFEED 1600A</v>
      </c>
      <c r="F494" t="s">
        <v>12863</v>
      </c>
      <c r="G494" t="s">
        <v>14</v>
      </c>
      <c r="H494" t="s">
        <v>19</v>
      </c>
      <c r="I494" t="s">
        <v>20</v>
      </c>
      <c r="J494" t="s">
        <v>21</v>
      </c>
      <c r="K494" t="s">
        <v>33</v>
      </c>
      <c r="L494" s="142" t="str">
        <f>_xlfn.XLOOKUP(Tableau1[[#This Row],[TYPE DE PIECE]],Tableau4[MATIERE],Tableau4[SHORT TYPE],"",0,1)</f>
        <v>PLA</v>
      </c>
      <c r="N494" s="142" t="str">
        <f>IF(ISERR(FIND("DECOUPE",Tableau1[[#This Row],[DESIGNATION]])),"","NEED REF")</f>
        <v/>
      </c>
    </row>
    <row r="495" spans="2:14">
      <c r="B495">
        <v>34413507</v>
      </c>
      <c r="C495" s="2">
        <v>45685</v>
      </c>
      <c r="D495" t="s">
        <v>13</v>
      </c>
      <c r="E495" t="s">
        <v>12890</v>
      </c>
      <c r="H495" t="s">
        <v>30</v>
      </c>
      <c r="I495" t="s">
        <v>12866</v>
      </c>
      <c r="J495" t="s">
        <v>17</v>
      </c>
      <c r="K495" t="s">
        <v>25</v>
      </c>
      <c r="L495" s="142" t="str">
        <f>_xlfn.XLOOKUP(Tableau1[[#This Row],[TYPE DE PIECE]],Tableau4[MATIERE],Tableau4[SHORT TYPE],"",0,1)</f>
        <v>SMT</v>
      </c>
      <c r="N495" s="142" t="str">
        <f>IF(ISERR(FIND("DECOUPE",Tableau1[[#This Row],[DESIGNATION]])),"","NEED REF")</f>
        <v/>
      </c>
    </row>
    <row r="496" spans="2:14">
      <c r="B496">
        <v>34413506</v>
      </c>
      <c r="C496" s="2">
        <v>45685</v>
      </c>
      <c r="D496" t="s">
        <v>13</v>
      </c>
      <c r="E496" t="s">
        <v>12889</v>
      </c>
      <c r="H496" t="s">
        <v>30</v>
      </c>
      <c r="I496" t="s">
        <v>12866</v>
      </c>
      <c r="J496" t="s">
        <v>17</v>
      </c>
      <c r="K496" t="s">
        <v>22</v>
      </c>
      <c r="L496" s="142" t="str">
        <f>_xlfn.XLOOKUP(Tableau1[[#This Row],[TYPE DE PIECE]],Tableau4[MATIERE],Tableau4[SHORT TYPE],"",0,1)</f>
        <v>COP</v>
      </c>
      <c r="N496" s="142" t="str">
        <f>IF(ISERR(FIND("DECOUPE",Tableau1[[#This Row],[DESIGNATION]])),"","NEED REF")</f>
        <v/>
      </c>
    </row>
    <row r="497" spans="2:14">
      <c r="B497">
        <v>34413505</v>
      </c>
      <c r="C497" s="2">
        <v>45685</v>
      </c>
      <c r="D497" t="s">
        <v>13</v>
      </c>
      <c r="E497" t="s">
        <v>12888</v>
      </c>
      <c r="H497" t="s">
        <v>30</v>
      </c>
      <c r="I497" t="s">
        <v>12866</v>
      </c>
      <c r="J497" t="s">
        <v>17</v>
      </c>
      <c r="K497" t="s">
        <v>22</v>
      </c>
      <c r="L497" s="142" t="str">
        <f>_xlfn.XLOOKUP(Tableau1[[#This Row],[TYPE DE PIECE]],Tableau4[MATIERE],Tableau4[SHORT TYPE],"",0,1)</f>
        <v>COP</v>
      </c>
      <c r="N497" s="142" t="str">
        <f>IF(ISERR(FIND("DECOUPE",Tableau1[[#This Row],[DESIGNATION]])),"","NEED REF")</f>
        <v/>
      </c>
    </row>
    <row r="498" spans="2:14">
      <c r="B498">
        <v>34413504</v>
      </c>
      <c r="C498" s="2">
        <v>45685</v>
      </c>
      <c r="D498" t="s">
        <v>13</v>
      </c>
      <c r="E498" t="s">
        <v>12887</v>
      </c>
      <c r="H498" t="s">
        <v>30</v>
      </c>
      <c r="I498" t="s">
        <v>12866</v>
      </c>
      <c r="J498" t="s">
        <v>17</v>
      </c>
      <c r="K498" t="s">
        <v>22</v>
      </c>
      <c r="L498" s="142" t="str">
        <f>_xlfn.XLOOKUP(Tableau1[[#This Row],[TYPE DE PIECE]],Tableau4[MATIERE],Tableau4[SHORT TYPE],"",0,1)</f>
        <v>COP</v>
      </c>
      <c r="N498" s="142" t="str">
        <f>IF(ISERR(FIND("DECOUPE",Tableau1[[#This Row],[DESIGNATION]])),"","NEED REF")</f>
        <v/>
      </c>
    </row>
    <row r="499" spans="2:14">
      <c r="B499">
        <v>34413503</v>
      </c>
      <c r="C499" s="2">
        <v>45685</v>
      </c>
      <c r="D499" t="s">
        <v>13</v>
      </c>
      <c r="E499" t="s">
        <v>12886</v>
      </c>
      <c r="H499" t="s">
        <v>30</v>
      </c>
      <c r="I499" t="s">
        <v>12866</v>
      </c>
      <c r="J499" t="s">
        <v>17</v>
      </c>
      <c r="K499" t="s">
        <v>22</v>
      </c>
      <c r="L499" s="142" t="str">
        <f>_xlfn.XLOOKUP(Tableau1[[#This Row],[TYPE DE PIECE]],Tableau4[MATIERE],Tableau4[SHORT TYPE],"",0,1)</f>
        <v>COP</v>
      </c>
      <c r="N499" s="142" t="str">
        <f>IF(ISERR(FIND("DECOUPE",Tableau1[[#This Row],[DESIGNATION]])),"","NEED REF")</f>
        <v/>
      </c>
    </row>
    <row r="500" spans="2:14">
      <c r="B500">
        <v>34413502</v>
      </c>
      <c r="C500" s="2">
        <v>45685</v>
      </c>
      <c r="D500" t="s">
        <v>13</v>
      </c>
      <c r="E500" t="s">
        <v>12885</v>
      </c>
      <c r="H500" t="s">
        <v>30</v>
      </c>
      <c r="I500" t="s">
        <v>12866</v>
      </c>
      <c r="J500" t="s">
        <v>17</v>
      </c>
      <c r="K500" t="s">
        <v>33</v>
      </c>
      <c r="L500" s="142" t="str">
        <f>_xlfn.XLOOKUP(Tableau1[[#This Row],[TYPE DE PIECE]],Tableau4[MATIERE],Tableau4[SHORT TYPE],"",0,1)</f>
        <v>PLA</v>
      </c>
      <c r="N500" s="142" t="str">
        <f>IF(ISERR(FIND("DECOUPE",Tableau1[[#This Row],[DESIGNATION]])),"","NEED REF")</f>
        <v/>
      </c>
    </row>
    <row r="501" spans="2:14">
      <c r="B501">
        <v>34413501</v>
      </c>
      <c r="C501" s="2">
        <v>45684</v>
      </c>
      <c r="D501" t="s">
        <v>13</v>
      </c>
      <c r="E501" t="s">
        <v>12884</v>
      </c>
      <c r="H501" t="s">
        <v>30</v>
      </c>
      <c r="I501" t="s">
        <v>12866</v>
      </c>
      <c r="J501" t="s">
        <v>17</v>
      </c>
      <c r="K501" t="s">
        <v>33</v>
      </c>
      <c r="L501" s="142" t="str">
        <f>_xlfn.XLOOKUP(Tableau1[[#This Row],[TYPE DE PIECE]],Tableau4[MATIERE],Tableau4[SHORT TYPE],"",0,1)</f>
        <v>PLA</v>
      </c>
      <c r="N501" s="142" t="str">
        <f>IF(ISERR(FIND("DECOUPE",Tableau1[[#This Row],[DESIGNATION]])),"","NEED REF")</f>
        <v/>
      </c>
    </row>
    <row r="502" spans="2:14">
      <c r="B502">
        <v>34413500</v>
      </c>
      <c r="C502" s="2">
        <v>45684</v>
      </c>
      <c r="D502" t="s">
        <v>13</v>
      </c>
      <c r="E5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34413500 GVXL BACKFEED</v>
      </c>
      <c r="G502" t="s">
        <v>14</v>
      </c>
      <c r="H502" t="s">
        <v>19</v>
      </c>
      <c r="J502" t="s">
        <v>21</v>
      </c>
      <c r="L502" s="142" t="str">
        <f>_xlfn.XLOOKUP(Tableau1[[#This Row],[TYPE DE PIECE]],Tableau4[MATIERE],Tableau4[SHORT TYPE],"",0,1)</f>
        <v/>
      </c>
      <c r="N502" s="142" t="str">
        <f>IF(ISERR(FIND("DECOUPE",Tableau1[[#This Row],[DESIGNATION]])),"","NEED REF")</f>
        <v/>
      </c>
    </row>
    <row r="503" spans="2:14">
      <c r="B503">
        <v>34413499</v>
      </c>
      <c r="C503" s="2">
        <v>45684</v>
      </c>
      <c r="D503" t="s">
        <v>13</v>
      </c>
      <c r="E5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34413499 GVXL BACKFEED</v>
      </c>
      <c r="G503" t="s">
        <v>14</v>
      </c>
      <c r="H503" t="s">
        <v>19</v>
      </c>
      <c r="J503" t="s">
        <v>21</v>
      </c>
      <c r="L503" s="142" t="str">
        <f>_xlfn.XLOOKUP(Tableau1[[#This Row],[TYPE DE PIECE]],Tableau4[MATIERE],Tableau4[SHORT TYPE],"",0,1)</f>
        <v/>
      </c>
      <c r="N503" s="142" t="str">
        <f>IF(ISERR(FIND("DECOUPE",Tableau1[[#This Row],[DESIGNATION]])),"","NEED REF")</f>
        <v/>
      </c>
    </row>
    <row r="504" spans="2:14">
      <c r="B504">
        <v>34413498</v>
      </c>
      <c r="C504" s="2">
        <v>45684</v>
      </c>
      <c r="D504" t="s">
        <v>13</v>
      </c>
      <c r="E5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34413498 GVXL BACKFEED</v>
      </c>
      <c r="G504" t="s">
        <v>14</v>
      </c>
      <c r="H504" t="s">
        <v>19</v>
      </c>
      <c r="J504" t="s">
        <v>21</v>
      </c>
      <c r="L504" s="142" t="str">
        <f>_xlfn.XLOOKUP(Tableau1[[#This Row],[TYPE DE PIECE]],Tableau4[MATIERE],Tableau4[SHORT TYPE],"",0,1)</f>
        <v/>
      </c>
      <c r="N504" s="142" t="str">
        <f>IF(ISERR(FIND("DECOUPE",Tableau1[[#This Row],[DESIGNATION]])),"","NEED REF")</f>
        <v/>
      </c>
    </row>
    <row r="505" spans="2:14">
      <c r="B505">
        <v>34413497</v>
      </c>
      <c r="C505" s="2">
        <v>45684</v>
      </c>
      <c r="D505" t="s">
        <v>13</v>
      </c>
      <c r="E5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34413497 GVXL BACKFEED</v>
      </c>
      <c r="G505" t="s">
        <v>14</v>
      </c>
      <c r="H505" t="s">
        <v>19</v>
      </c>
      <c r="J505" t="s">
        <v>21</v>
      </c>
      <c r="L505" s="142" t="str">
        <f>_xlfn.XLOOKUP(Tableau1[[#This Row],[TYPE DE PIECE]],Tableau4[MATIERE],Tableau4[SHORT TYPE],"",0,1)</f>
        <v/>
      </c>
      <c r="N505" s="142" t="str">
        <f>IF(ISERR(FIND("DECOUPE",Tableau1[[#This Row],[DESIGNATION]])),"","NEED REF")</f>
        <v/>
      </c>
    </row>
    <row r="506" spans="2:14">
      <c r="B506">
        <v>34413496</v>
      </c>
      <c r="C506" s="2">
        <v>45684</v>
      </c>
      <c r="D506" t="s">
        <v>13</v>
      </c>
      <c r="E5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34413496 GVXL BACKFEED</v>
      </c>
      <c r="G506" t="s">
        <v>14</v>
      </c>
      <c r="H506" t="s">
        <v>19</v>
      </c>
      <c r="J506" t="s">
        <v>21</v>
      </c>
      <c r="L506" s="142" t="str">
        <f>_xlfn.XLOOKUP(Tableau1[[#This Row],[TYPE DE PIECE]],Tableau4[MATIERE],Tableau4[SHORT TYPE],"",0,1)</f>
        <v/>
      </c>
      <c r="N506" s="142" t="str">
        <f>IF(ISERR(FIND("DECOUPE",Tableau1[[#This Row],[DESIGNATION]])),"","NEED REF")</f>
        <v/>
      </c>
    </row>
    <row r="507" spans="2:14">
      <c r="B507">
        <v>34413495</v>
      </c>
      <c r="C507" s="2">
        <v>45684</v>
      </c>
      <c r="D507" t="s">
        <v>13</v>
      </c>
      <c r="E5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34413495 GVXL BACKFEED</v>
      </c>
      <c r="G507" t="s">
        <v>14</v>
      </c>
      <c r="H507" t="s">
        <v>19</v>
      </c>
      <c r="J507" t="s">
        <v>21</v>
      </c>
      <c r="L507" s="142" t="str">
        <f>_xlfn.XLOOKUP(Tableau1[[#This Row],[TYPE DE PIECE]],Tableau4[MATIERE],Tableau4[SHORT TYPE],"",0,1)</f>
        <v/>
      </c>
      <c r="N507" s="142" t="str">
        <f>IF(ISERR(FIND("DECOUPE",Tableau1[[#This Row],[DESIGNATION]])),"","NEED REF")</f>
        <v/>
      </c>
    </row>
    <row r="508" spans="2:14">
      <c r="B508">
        <v>34413494</v>
      </c>
      <c r="C508" s="2">
        <v>45684</v>
      </c>
      <c r="D508" t="s">
        <v>13</v>
      </c>
      <c r="E5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34413494 GVXL BACKFEED</v>
      </c>
      <c r="G508" t="s">
        <v>14</v>
      </c>
      <c r="H508" t="s">
        <v>19</v>
      </c>
      <c r="J508" t="s">
        <v>21</v>
      </c>
      <c r="L508" s="142" t="str">
        <f>_xlfn.XLOOKUP(Tableau1[[#This Row],[TYPE DE PIECE]],Tableau4[MATIERE],Tableau4[SHORT TYPE],"",0,1)</f>
        <v/>
      </c>
      <c r="N508" s="142" t="str">
        <f>IF(ISERR(FIND("DECOUPE",Tableau1[[#This Row],[DESIGNATION]])),"","NEED REF")</f>
        <v/>
      </c>
    </row>
    <row r="509" spans="2:14">
      <c r="B509">
        <v>34413493</v>
      </c>
      <c r="C509" s="2">
        <v>45684</v>
      </c>
      <c r="D509" t="s">
        <v>13</v>
      </c>
      <c r="E5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34413493 GVXL BACKFEED</v>
      </c>
      <c r="G509" t="s">
        <v>14</v>
      </c>
      <c r="H509" t="s">
        <v>19</v>
      </c>
      <c r="J509" t="s">
        <v>21</v>
      </c>
      <c r="L509" s="142" t="str">
        <f>_xlfn.XLOOKUP(Tableau1[[#This Row],[TYPE DE PIECE]],Tableau4[MATIERE],Tableau4[SHORT TYPE],"",0,1)</f>
        <v/>
      </c>
      <c r="N509" s="142" t="str">
        <f>IF(ISERR(FIND("DECOUPE",Tableau1[[#This Row],[DESIGNATION]])),"","NEED REF")</f>
        <v/>
      </c>
    </row>
    <row r="510" spans="2:14">
      <c r="B510">
        <v>34413492</v>
      </c>
      <c r="C510" s="2">
        <v>45684</v>
      </c>
      <c r="D510" t="s">
        <v>13</v>
      </c>
      <c r="E51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34413492 GVXL BACKFEED</v>
      </c>
      <c r="G510" t="s">
        <v>14</v>
      </c>
      <c r="H510" t="s">
        <v>19</v>
      </c>
      <c r="J510" t="s">
        <v>21</v>
      </c>
      <c r="L510" s="142" t="str">
        <f>_xlfn.XLOOKUP(Tableau1[[#This Row],[TYPE DE PIECE]],Tableau4[MATIERE],Tableau4[SHORT TYPE],"",0,1)</f>
        <v/>
      </c>
      <c r="N510" s="142" t="str">
        <f>IF(ISERR(FIND("DECOUPE",Tableau1[[#This Row],[DESIGNATION]])),"","NEED REF")</f>
        <v/>
      </c>
    </row>
    <row r="511" spans="2:14">
      <c r="B511">
        <v>34413491</v>
      </c>
      <c r="C511" s="2">
        <v>45684</v>
      </c>
      <c r="D511" t="s">
        <v>13</v>
      </c>
      <c r="E51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34413491 GVXL BACKFEED</v>
      </c>
      <c r="G511" t="s">
        <v>14</v>
      </c>
      <c r="H511" t="s">
        <v>19</v>
      </c>
      <c r="J511" t="s">
        <v>21</v>
      </c>
      <c r="L511" s="142" t="str">
        <f>_xlfn.XLOOKUP(Tableau1[[#This Row],[TYPE DE PIECE]],Tableau4[MATIERE],Tableau4[SHORT TYPE],"",0,1)</f>
        <v/>
      </c>
      <c r="N511" s="142" t="str">
        <f>IF(ISERR(FIND("DECOUPE",Tableau1[[#This Row],[DESIGNATION]])),"","NEED REF")</f>
        <v/>
      </c>
    </row>
    <row r="512" spans="2:14">
      <c r="B512">
        <v>34413490</v>
      </c>
      <c r="C512" s="2">
        <v>45684</v>
      </c>
      <c r="D512" t="s">
        <v>13</v>
      </c>
      <c r="E512" t="s">
        <v>12883</v>
      </c>
      <c r="H512" t="s">
        <v>30</v>
      </c>
      <c r="I512" t="s">
        <v>12866</v>
      </c>
      <c r="J512" t="s">
        <v>17</v>
      </c>
      <c r="K512" t="s">
        <v>25</v>
      </c>
      <c r="L512" s="142" t="str">
        <f>_xlfn.XLOOKUP(Tableau1[[#This Row],[TYPE DE PIECE]],Tableau4[MATIERE],Tableau4[SHORT TYPE],"",0,1)</f>
        <v>SMT</v>
      </c>
      <c r="N512" s="142" t="str">
        <f>IF(ISERR(FIND("DECOUPE",Tableau1[[#This Row],[DESIGNATION]])),"","NEED REF")</f>
        <v/>
      </c>
    </row>
    <row r="513" spans="2:14">
      <c r="B513">
        <v>34413489</v>
      </c>
      <c r="C513" s="2">
        <v>45681</v>
      </c>
      <c r="D513" t="s">
        <v>13</v>
      </c>
      <c r="E513" t="s">
        <v>6326</v>
      </c>
      <c r="F513" t="s">
        <v>12863</v>
      </c>
      <c r="G513" t="s">
        <v>14</v>
      </c>
      <c r="H513" t="s">
        <v>19</v>
      </c>
      <c r="I513" t="s">
        <v>20</v>
      </c>
      <c r="J513" t="s">
        <v>21</v>
      </c>
      <c r="K513" t="s">
        <v>25</v>
      </c>
      <c r="L513" s="142" t="str">
        <f>_xlfn.XLOOKUP(Tableau1[[#This Row],[TYPE DE PIECE]],Tableau4[MATIERE],Tableau4[SHORT TYPE],"",0,1)</f>
        <v>SMT</v>
      </c>
      <c r="N513" s="142" t="str">
        <f>IF(ISERR(FIND("DECOUPE",Tableau1[[#This Row],[DESIGNATION]])),"","NEED REF")</f>
        <v/>
      </c>
    </row>
    <row r="514" spans="2:14">
      <c r="B514">
        <v>34413488</v>
      </c>
      <c r="C514" s="2">
        <v>45681</v>
      </c>
      <c r="D514" t="s">
        <v>13</v>
      </c>
      <c r="E514" t="s">
        <v>12881</v>
      </c>
      <c r="F514" t="s">
        <v>12882</v>
      </c>
      <c r="G514" t="s">
        <v>14</v>
      </c>
      <c r="H514" t="s">
        <v>30</v>
      </c>
      <c r="J514" t="s">
        <v>27</v>
      </c>
      <c r="K514" t="s">
        <v>22</v>
      </c>
      <c r="L514" s="142" t="str">
        <f>_xlfn.XLOOKUP(Tableau1[[#This Row],[TYPE DE PIECE]],Tableau4[MATIERE],Tableau4[SHORT TYPE],"",0,1)</f>
        <v>COP</v>
      </c>
      <c r="N514" s="142" t="str">
        <f>IF(ISERR(FIND("DECOUPE",Tableau1[[#This Row],[DESIGNATION]])),"","NEED REF")</f>
        <v/>
      </c>
    </row>
    <row r="515" spans="2:14">
      <c r="B515">
        <v>34413487</v>
      </c>
      <c r="C515" s="2">
        <v>45680</v>
      </c>
      <c r="D515" t="s">
        <v>13</v>
      </c>
      <c r="E5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34413487 GVXL BACKFEED 1600A</v>
      </c>
      <c r="F515" t="s">
        <v>12863</v>
      </c>
      <c r="G515" t="s">
        <v>14</v>
      </c>
      <c r="H515" t="s">
        <v>19</v>
      </c>
      <c r="I515" t="s">
        <v>20</v>
      </c>
      <c r="J515" t="s">
        <v>21</v>
      </c>
      <c r="K515" t="s">
        <v>22</v>
      </c>
      <c r="L515" s="142" t="str">
        <f>_xlfn.XLOOKUP(Tableau1[[#This Row],[TYPE DE PIECE]],Tableau4[MATIERE],Tableau4[SHORT TYPE],"",0,1)</f>
        <v>COP</v>
      </c>
      <c r="N515" s="142" t="str">
        <f>IF(ISERR(FIND("DECOUPE",Tableau1[[#This Row],[DESIGNATION]])),"","NEED REF")</f>
        <v/>
      </c>
    </row>
    <row r="516" spans="2:14">
      <c r="B516">
        <v>34413486</v>
      </c>
      <c r="C516" s="2">
        <v>45680</v>
      </c>
      <c r="D516" t="s">
        <v>13</v>
      </c>
      <c r="E5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34413486 GVXL BACKFEED 1600A</v>
      </c>
      <c r="F516" t="s">
        <v>12863</v>
      </c>
      <c r="G516" t="s">
        <v>14</v>
      </c>
      <c r="H516" t="s">
        <v>19</v>
      </c>
      <c r="I516" t="s">
        <v>20</v>
      </c>
      <c r="J516" t="s">
        <v>21</v>
      </c>
      <c r="K516" t="s">
        <v>22</v>
      </c>
      <c r="L516" s="142" t="str">
        <f>_xlfn.XLOOKUP(Tableau1[[#This Row],[TYPE DE PIECE]],Tableau4[MATIERE],Tableau4[SHORT TYPE],"",0,1)</f>
        <v>COP</v>
      </c>
      <c r="N516" s="142" t="str">
        <f>IF(ISERR(FIND("DECOUPE",Tableau1[[#This Row],[DESIGNATION]])),"","NEED REF")</f>
        <v/>
      </c>
    </row>
    <row r="517" spans="2:14">
      <c r="B517">
        <v>34413485</v>
      </c>
      <c r="C517" s="2">
        <v>45680</v>
      </c>
      <c r="D517" t="s">
        <v>13</v>
      </c>
      <c r="E5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34413485 GVXL BACKFEED 1600A</v>
      </c>
      <c r="F517" t="s">
        <v>12863</v>
      </c>
      <c r="G517" t="s">
        <v>14</v>
      </c>
      <c r="H517" t="s">
        <v>19</v>
      </c>
      <c r="I517" t="s">
        <v>20</v>
      </c>
      <c r="J517" t="s">
        <v>21</v>
      </c>
      <c r="K517" t="s">
        <v>22</v>
      </c>
      <c r="L517" s="142" t="str">
        <f>_xlfn.XLOOKUP(Tableau1[[#This Row],[TYPE DE PIECE]],Tableau4[MATIERE],Tableau4[SHORT TYPE],"",0,1)</f>
        <v>COP</v>
      </c>
      <c r="N517" s="142" t="str">
        <f>IF(ISERR(FIND("DECOUPE",Tableau1[[#This Row],[DESIGNATION]])),"","NEED REF")</f>
        <v/>
      </c>
    </row>
    <row r="518" spans="2:14">
      <c r="B518">
        <v>34413484</v>
      </c>
      <c r="C518" s="2">
        <v>45680</v>
      </c>
      <c r="D518" t="s">
        <v>13</v>
      </c>
      <c r="E5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34413484 GVXL BACKFEED 1600A</v>
      </c>
      <c r="F518" t="s">
        <v>12863</v>
      </c>
      <c r="G518" t="s">
        <v>14</v>
      </c>
      <c r="H518" t="s">
        <v>19</v>
      </c>
      <c r="I518" t="s">
        <v>20</v>
      </c>
      <c r="J518" t="s">
        <v>21</v>
      </c>
      <c r="K518" t="s">
        <v>22</v>
      </c>
      <c r="L518" s="142" t="str">
        <f>_xlfn.XLOOKUP(Tableau1[[#This Row],[TYPE DE PIECE]],Tableau4[MATIERE],Tableau4[SHORT TYPE],"",0,1)</f>
        <v>COP</v>
      </c>
      <c r="N518" s="142" t="str">
        <f>IF(ISERR(FIND("DECOUPE",Tableau1[[#This Row],[DESIGNATION]])),"","NEED REF")</f>
        <v/>
      </c>
    </row>
    <row r="519" spans="2:14">
      <c r="B519">
        <v>34413483</v>
      </c>
      <c r="C519" s="2">
        <v>45680</v>
      </c>
      <c r="D519" t="s">
        <v>13</v>
      </c>
      <c r="E5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34413483 GVXL BACKFEED 1600A</v>
      </c>
      <c r="F519" t="s">
        <v>12863</v>
      </c>
      <c r="G519" t="s">
        <v>14</v>
      </c>
      <c r="H519" t="s">
        <v>19</v>
      </c>
      <c r="I519" t="s">
        <v>20</v>
      </c>
      <c r="J519" t="s">
        <v>21</v>
      </c>
      <c r="K519" t="s">
        <v>22</v>
      </c>
      <c r="L519" s="142" t="str">
        <f>_xlfn.XLOOKUP(Tableau1[[#This Row],[TYPE DE PIECE]],Tableau4[MATIERE],Tableau4[SHORT TYPE],"",0,1)</f>
        <v>COP</v>
      </c>
      <c r="N519" s="142" t="str">
        <f>IF(ISERR(FIND("DECOUPE",Tableau1[[#This Row],[DESIGNATION]])),"","NEED REF")</f>
        <v/>
      </c>
    </row>
    <row r="520" spans="2:14">
      <c r="B520">
        <v>34413482</v>
      </c>
      <c r="C520" s="2">
        <v>45680</v>
      </c>
      <c r="D520" t="s">
        <v>13</v>
      </c>
      <c r="E52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34413482 GVXL BACKFEED 1600A</v>
      </c>
      <c r="F520" t="s">
        <v>12863</v>
      </c>
      <c r="G520" t="s">
        <v>14</v>
      </c>
      <c r="H520" t="s">
        <v>19</v>
      </c>
      <c r="I520" t="s">
        <v>20</v>
      </c>
      <c r="J520" t="s">
        <v>21</v>
      </c>
      <c r="K520" t="s">
        <v>22</v>
      </c>
      <c r="L520" s="142" t="str">
        <f>_xlfn.XLOOKUP(Tableau1[[#This Row],[TYPE DE PIECE]],Tableau4[MATIERE],Tableau4[SHORT TYPE],"",0,1)</f>
        <v>COP</v>
      </c>
      <c r="N520" s="142" t="str">
        <f>IF(ISERR(FIND("DECOUPE",Tableau1[[#This Row],[DESIGNATION]])),"","NEED REF")</f>
        <v/>
      </c>
    </row>
    <row r="521" spans="2:14">
      <c r="B521">
        <v>34413481</v>
      </c>
      <c r="C521" s="2">
        <v>45680</v>
      </c>
      <c r="D521" t="s">
        <v>13</v>
      </c>
      <c r="E5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34413481 GVXL BACKFEED 1600A</v>
      </c>
      <c r="F521" t="s">
        <v>12863</v>
      </c>
      <c r="G521" t="s">
        <v>14</v>
      </c>
      <c r="H521" t="s">
        <v>19</v>
      </c>
      <c r="I521" t="s">
        <v>20</v>
      </c>
      <c r="J521" t="s">
        <v>21</v>
      </c>
      <c r="K521" t="s">
        <v>22</v>
      </c>
      <c r="L521" s="142" t="str">
        <f>_xlfn.XLOOKUP(Tableau1[[#This Row],[TYPE DE PIECE]],Tableau4[MATIERE],Tableau4[SHORT TYPE],"",0,1)</f>
        <v>COP</v>
      </c>
      <c r="N521" s="142" t="str">
        <f>IF(ISERR(FIND("DECOUPE",Tableau1[[#This Row],[DESIGNATION]])),"","NEED REF")</f>
        <v/>
      </c>
    </row>
    <row r="522" spans="2:14">
      <c r="B522">
        <v>34413480</v>
      </c>
      <c r="C522" s="2">
        <v>45680</v>
      </c>
      <c r="D522" t="s">
        <v>13</v>
      </c>
      <c r="E5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34413480 GVXL BACKFEED 1600A</v>
      </c>
      <c r="F522" t="s">
        <v>12863</v>
      </c>
      <c r="G522" t="s">
        <v>14</v>
      </c>
      <c r="H522" t="s">
        <v>19</v>
      </c>
      <c r="I522" t="s">
        <v>20</v>
      </c>
      <c r="J522" t="s">
        <v>21</v>
      </c>
      <c r="K522" t="s">
        <v>22</v>
      </c>
      <c r="L522" s="142" t="str">
        <f>_xlfn.XLOOKUP(Tableau1[[#This Row],[TYPE DE PIECE]],Tableau4[MATIERE],Tableau4[SHORT TYPE],"",0,1)</f>
        <v>COP</v>
      </c>
      <c r="N522" s="142" t="str">
        <f>IF(ISERR(FIND("DECOUPE",Tableau1[[#This Row],[DESIGNATION]])),"","NEED REF")</f>
        <v/>
      </c>
    </row>
    <row r="523" spans="2:14">
      <c r="B523">
        <v>34413479</v>
      </c>
      <c r="C523" s="2">
        <v>45680</v>
      </c>
      <c r="D523" t="s">
        <v>13</v>
      </c>
      <c r="E5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34413479 GVXL BACKFEED 1600A</v>
      </c>
      <c r="F523" t="s">
        <v>12863</v>
      </c>
      <c r="G523" t="s">
        <v>14</v>
      </c>
      <c r="H523" t="s">
        <v>19</v>
      </c>
      <c r="I523" t="s">
        <v>20</v>
      </c>
      <c r="J523" t="s">
        <v>21</v>
      </c>
      <c r="K523" t="s">
        <v>22</v>
      </c>
      <c r="L523" s="142" t="str">
        <f>_xlfn.XLOOKUP(Tableau1[[#This Row],[TYPE DE PIECE]],Tableau4[MATIERE],Tableau4[SHORT TYPE],"",0,1)</f>
        <v>COP</v>
      </c>
      <c r="N523" s="142" t="str">
        <f>IF(ISERR(FIND("DECOUPE",Tableau1[[#This Row],[DESIGNATION]])),"","NEED REF")</f>
        <v/>
      </c>
    </row>
    <row r="524" spans="2:14">
      <c r="B524">
        <v>34413478</v>
      </c>
      <c r="C524" s="2">
        <v>45680</v>
      </c>
      <c r="D524" t="s">
        <v>13</v>
      </c>
      <c r="E5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34413478 GVXL BACKFEED 1600A</v>
      </c>
      <c r="F524" t="s">
        <v>12863</v>
      </c>
      <c r="G524" t="s">
        <v>14</v>
      </c>
      <c r="H524" t="s">
        <v>19</v>
      </c>
      <c r="I524" t="s">
        <v>20</v>
      </c>
      <c r="J524" t="s">
        <v>21</v>
      </c>
      <c r="K524" t="s">
        <v>22</v>
      </c>
      <c r="L524" s="142" t="str">
        <f>_xlfn.XLOOKUP(Tableau1[[#This Row],[TYPE DE PIECE]],Tableau4[MATIERE],Tableau4[SHORT TYPE],"",0,1)</f>
        <v>COP</v>
      </c>
      <c r="N524" s="142" t="str">
        <f>IF(ISERR(FIND("DECOUPE",Tableau1[[#This Row],[DESIGNATION]])),"","NEED REF")</f>
        <v/>
      </c>
    </row>
    <row r="525" spans="2:14">
      <c r="B525">
        <v>34413477</v>
      </c>
      <c r="C525" s="2">
        <v>45680</v>
      </c>
      <c r="D525" t="s">
        <v>13</v>
      </c>
      <c r="E52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34413477 GVXL BACKFEED 1600A</v>
      </c>
      <c r="F525" t="s">
        <v>12863</v>
      </c>
      <c r="G525" t="s">
        <v>14</v>
      </c>
      <c r="H525" t="s">
        <v>19</v>
      </c>
      <c r="I525" t="s">
        <v>20</v>
      </c>
      <c r="J525" t="s">
        <v>21</v>
      </c>
      <c r="K525" t="s">
        <v>22</v>
      </c>
      <c r="L525" s="142" t="str">
        <f>_xlfn.XLOOKUP(Tableau1[[#This Row],[TYPE DE PIECE]],Tableau4[MATIERE],Tableau4[SHORT TYPE],"",0,1)</f>
        <v>COP</v>
      </c>
      <c r="N525" s="142" t="str">
        <f>IF(ISERR(FIND("DECOUPE",Tableau1[[#This Row],[DESIGNATION]])),"","NEED REF")</f>
        <v/>
      </c>
    </row>
    <row r="526" spans="2:14">
      <c r="B526">
        <v>34413476</v>
      </c>
      <c r="C526" s="2">
        <v>45680</v>
      </c>
      <c r="D526" t="s">
        <v>13</v>
      </c>
      <c r="E526" t="s">
        <v>12869</v>
      </c>
      <c r="J526" t="s">
        <v>27</v>
      </c>
      <c r="K526" t="s">
        <v>25</v>
      </c>
      <c r="L526" s="142" t="str">
        <f>_xlfn.XLOOKUP(Tableau1[[#This Row],[TYPE DE PIECE]],Tableau4[MATIERE],Tableau4[SHORT TYPE],"",0,1)</f>
        <v>SMT</v>
      </c>
      <c r="N526" s="142" t="str">
        <f>IF(ISERR(FIND("DECOUPE",Tableau1[[#This Row],[DESIGNATION]])),"","NEED REF")</f>
        <v/>
      </c>
    </row>
    <row r="527" spans="2:14">
      <c r="B527">
        <v>34413475</v>
      </c>
      <c r="C527" s="2">
        <v>45680</v>
      </c>
      <c r="D527" t="s">
        <v>13</v>
      </c>
      <c r="E527" t="s">
        <v>12880</v>
      </c>
      <c r="H527" t="s">
        <v>30</v>
      </c>
      <c r="I527" t="s">
        <v>12866</v>
      </c>
      <c r="J527" t="s">
        <v>17</v>
      </c>
      <c r="K527" t="s">
        <v>25</v>
      </c>
      <c r="L527" s="142" t="str">
        <f>_xlfn.XLOOKUP(Tableau1[[#This Row],[TYPE DE PIECE]],Tableau4[MATIERE],Tableau4[SHORT TYPE],"",0,1)</f>
        <v>SMT</v>
      </c>
      <c r="N527" s="142" t="str">
        <f>IF(ISERR(FIND("DECOUPE",Tableau1[[#This Row],[DESIGNATION]])),"","NEED REF")</f>
        <v/>
      </c>
    </row>
    <row r="528" spans="2:14">
      <c r="B528">
        <v>34413474</v>
      </c>
      <c r="C528" s="2">
        <v>45680</v>
      </c>
      <c r="D528" t="s">
        <v>13</v>
      </c>
      <c r="E528" t="s">
        <v>12879</v>
      </c>
      <c r="H528" t="s">
        <v>30</v>
      </c>
      <c r="I528" t="s">
        <v>12866</v>
      </c>
      <c r="J528" t="s">
        <v>17</v>
      </c>
      <c r="K528" t="s">
        <v>25</v>
      </c>
      <c r="L528" s="142" t="str">
        <f>_xlfn.XLOOKUP(Tableau1[[#This Row],[TYPE DE PIECE]],Tableau4[MATIERE],Tableau4[SHORT TYPE],"",0,1)</f>
        <v>SMT</v>
      </c>
      <c r="N528" s="142" t="str">
        <f>IF(ISERR(FIND("DECOUPE",Tableau1[[#This Row],[DESIGNATION]])),"","NEED REF")</f>
        <v/>
      </c>
    </row>
    <row r="529" spans="2:14">
      <c r="B529">
        <v>34413473</v>
      </c>
      <c r="C529" s="2">
        <v>45680</v>
      </c>
      <c r="D529" t="s">
        <v>13</v>
      </c>
      <c r="E529" t="s">
        <v>12878</v>
      </c>
      <c r="H529" t="s">
        <v>30</v>
      </c>
      <c r="I529" t="s">
        <v>12866</v>
      </c>
      <c r="J529" t="s">
        <v>17</v>
      </c>
      <c r="K529" t="s">
        <v>25</v>
      </c>
      <c r="L529" s="142" t="str">
        <f>_xlfn.XLOOKUP(Tableau1[[#This Row],[TYPE DE PIECE]],Tableau4[MATIERE],Tableau4[SHORT TYPE],"",0,1)</f>
        <v>SMT</v>
      </c>
      <c r="N529" s="142" t="str">
        <f>IF(ISERR(FIND("DECOUPE",Tableau1[[#This Row],[DESIGNATION]])),"","NEED REF")</f>
        <v/>
      </c>
    </row>
    <row r="530" spans="2:14">
      <c r="B530">
        <v>34413472</v>
      </c>
      <c r="C530" s="2">
        <v>45680</v>
      </c>
      <c r="D530" t="s">
        <v>13</v>
      </c>
      <c r="E530" t="s">
        <v>12877</v>
      </c>
      <c r="H530" t="s">
        <v>30</v>
      </c>
      <c r="I530" t="s">
        <v>12866</v>
      </c>
      <c r="J530" t="s">
        <v>17</v>
      </c>
      <c r="K530" t="s">
        <v>25</v>
      </c>
      <c r="L530" s="142" t="str">
        <f>_xlfn.XLOOKUP(Tableau1[[#This Row],[TYPE DE PIECE]],Tableau4[MATIERE],Tableau4[SHORT TYPE],"",0,1)</f>
        <v>SMT</v>
      </c>
      <c r="N530" s="142" t="str">
        <f>IF(ISERR(FIND("DECOUPE",Tableau1[[#This Row],[DESIGNATION]])),"","NEED REF")</f>
        <v/>
      </c>
    </row>
    <row r="531" spans="2:14">
      <c r="B531">
        <v>34413471</v>
      </c>
      <c r="C531" s="2">
        <v>45680</v>
      </c>
      <c r="D531" t="s">
        <v>13</v>
      </c>
      <c r="E531" t="s">
        <v>12876</v>
      </c>
      <c r="H531" t="s">
        <v>30</v>
      </c>
      <c r="I531" t="s">
        <v>12866</v>
      </c>
      <c r="J531" t="s">
        <v>17</v>
      </c>
      <c r="K531" t="s">
        <v>25</v>
      </c>
      <c r="L531" s="142" t="str">
        <f>_xlfn.XLOOKUP(Tableau1[[#This Row],[TYPE DE PIECE]],Tableau4[MATIERE],Tableau4[SHORT TYPE],"",0,1)</f>
        <v>SMT</v>
      </c>
      <c r="N531" s="142" t="str">
        <f>IF(ISERR(FIND("DECOUPE",Tableau1[[#This Row],[DESIGNATION]])),"","NEED REF")</f>
        <v/>
      </c>
    </row>
    <row r="532" spans="2:14">
      <c r="B532">
        <v>34413470</v>
      </c>
      <c r="C532" s="2">
        <v>45680</v>
      </c>
      <c r="D532" t="s">
        <v>13</v>
      </c>
      <c r="E532" t="s">
        <v>12874</v>
      </c>
      <c r="H532" t="s">
        <v>30</v>
      </c>
      <c r="I532" t="s">
        <v>12866</v>
      </c>
      <c r="J532" t="s">
        <v>17</v>
      </c>
      <c r="K532" t="s">
        <v>25</v>
      </c>
      <c r="L532" s="142" t="str">
        <f>_xlfn.XLOOKUP(Tableau1[[#This Row],[TYPE DE PIECE]],Tableau4[MATIERE],Tableau4[SHORT TYPE],"",0,1)</f>
        <v>SMT</v>
      </c>
      <c r="N532" s="142" t="str">
        <f>IF(ISERR(FIND("DECOUPE",Tableau1[[#This Row],[DESIGNATION]])),"","NEED REF")</f>
        <v/>
      </c>
    </row>
    <row r="533" spans="2:14">
      <c r="B533">
        <v>34413469</v>
      </c>
      <c r="C533" s="2">
        <v>45680</v>
      </c>
      <c r="D533" t="s">
        <v>13</v>
      </c>
      <c r="E533" t="s">
        <v>12872</v>
      </c>
      <c r="H533" t="s">
        <v>30</v>
      </c>
      <c r="I533" t="s">
        <v>12866</v>
      </c>
      <c r="J533" t="s">
        <v>17</v>
      </c>
      <c r="K533" t="s">
        <v>25</v>
      </c>
      <c r="L533" s="142" t="str">
        <f>_xlfn.XLOOKUP(Tableau1[[#This Row],[TYPE DE PIECE]],Tableau4[MATIERE],Tableau4[SHORT TYPE],"",0,1)</f>
        <v>SMT</v>
      </c>
      <c r="N533" s="142" t="str">
        <f>IF(ISERR(FIND("DECOUPE",Tableau1[[#This Row],[DESIGNATION]])),"","NEED REF")</f>
        <v/>
      </c>
    </row>
    <row r="534" spans="2:14">
      <c r="B534">
        <v>34413468</v>
      </c>
      <c r="C534" s="2">
        <v>45680</v>
      </c>
      <c r="D534" t="s">
        <v>13</v>
      </c>
      <c r="E534" t="s">
        <v>12871</v>
      </c>
      <c r="H534" t="s">
        <v>30</v>
      </c>
      <c r="I534" t="s">
        <v>12866</v>
      </c>
      <c r="J534" t="s">
        <v>17</v>
      </c>
      <c r="K534" t="s">
        <v>25</v>
      </c>
      <c r="L534" s="142" t="str">
        <f>_xlfn.XLOOKUP(Tableau1[[#This Row],[TYPE DE PIECE]],Tableau4[MATIERE],Tableau4[SHORT TYPE],"",0,1)</f>
        <v>SMT</v>
      </c>
      <c r="N534" s="142" t="str">
        <f>IF(ISERR(FIND("DECOUPE",Tableau1[[#This Row],[DESIGNATION]])),"","NEED REF")</f>
        <v/>
      </c>
    </row>
    <row r="535" spans="2:14">
      <c r="B535">
        <v>34413467</v>
      </c>
      <c r="C535" s="2">
        <v>45680</v>
      </c>
      <c r="D535" t="s">
        <v>13</v>
      </c>
      <c r="E535" t="s">
        <v>12870</v>
      </c>
      <c r="H535" t="s">
        <v>30</v>
      </c>
      <c r="I535" t="s">
        <v>12866</v>
      </c>
      <c r="J535" t="s">
        <v>17</v>
      </c>
      <c r="K535" t="s">
        <v>25</v>
      </c>
      <c r="L535" s="142" t="str">
        <f>_xlfn.XLOOKUP(Tableau1[[#This Row],[TYPE DE PIECE]],Tableau4[MATIERE],Tableau4[SHORT TYPE],"",0,1)</f>
        <v>SMT</v>
      </c>
      <c r="N535" s="142" t="str">
        <f>IF(ISERR(FIND("DECOUPE",Tableau1[[#This Row],[DESIGNATION]])),"","NEED REF")</f>
        <v/>
      </c>
    </row>
    <row r="536" spans="2:14">
      <c r="B536">
        <v>34413466</v>
      </c>
      <c r="C536" s="2">
        <v>45680</v>
      </c>
      <c r="D536" t="s">
        <v>13</v>
      </c>
      <c r="E536" t="s">
        <v>12873</v>
      </c>
      <c r="H536" t="s">
        <v>30</v>
      </c>
      <c r="I536" t="s">
        <v>12866</v>
      </c>
      <c r="J536" t="s">
        <v>17</v>
      </c>
      <c r="K536" t="s">
        <v>25</v>
      </c>
      <c r="L536" s="142" t="str">
        <f>_xlfn.XLOOKUP(Tableau1[[#This Row],[TYPE DE PIECE]],Tableau4[MATIERE],Tableau4[SHORT TYPE],"",0,1)</f>
        <v>SMT</v>
      </c>
      <c r="N536" s="142" t="str">
        <f>IF(ISERR(FIND("DECOUPE",Tableau1[[#This Row],[DESIGNATION]])),"","NEED REF")</f>
        <v/>
      </c>
    </row>
    <row r="537" spans="2:14">
      <c r="B537">
        <v>34413465</v>
      </c>
      <c r="C537" s="2">
        <v>45679</v>
      </c>
      <c r="D537" t="s">
        <v>13</v>
      </c>
      <c r="E5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34413465 GVXL BACKFEED 1600A</v>
      </c>
      <c r="F537" t="s">
        <v>12863</v>
      </c>
      <c r="G537" t="s">
        <v>14</v>
      </c>
      <c r="H537" t="s">
        <v>19</v>
      </c>
      <c r="I537" t="s">
        <v>20</v>
      </c>
      <c r="J537" t="s">
        <v>21</v>
      </c>
      <c r="K537" t="s">
        <v>22</v>
      </c>
      <c r="L537" s="142" t="str">
        <f>_xlfn.XLOOKUP(Tableau1[[#This Row],[TYPE DE PIECE]],Tableau4[MATIERE],Tableau4[SHORT TYPE],"",0,1)</f>
        <v>COP</v>
      </c>
      <c r="N537" s="142" t="str">
        <f>IF(ISERR(FIND("DECOUPE",Tableau1[[#This Row],[DESIGNATION]])),"","NEED REF")</f>
        <v/>
      </c>
    </row>
    <row r="538" spans="2:14">
      <c r="B538">
        <v>34413464</v>
      </c>
      <c r="C538" s="2">
        <v>45679</v>
      </c>
      <c r="D538" t="s">
        <v>13</v>
      </c>
      <c r="E5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34413464 GVXL BACKFEED 1600A</v>
      </c>
      <c r="F538" t="s">
        <v>12863</v>
      </c>
      <c r="G538" t="s">
        <v>14</v>
      </c>
      <c r="H538" t="s">
        <v>19</v>
      </c>
      <c r="I538" t="s">
        <v>20</v>
      </c>
      <c r="J538" t="s">
        <v>21</v>
      </c>
      <c r="K538" t="s">
        <v>22</v>
      </c>
      <c r="L538" s="142" t="str">
        <f>_xlfn.XLOOKUP(Tableau1[[#This Row],[TYPE DE PIECE]],Tableau4[MATIERE],Tableau4[SHORT TYPE],"",0,1)</f>
        <v>COP</v>
      </c>
      <c r="N538" s="142" t="str">
        <f>IF(ISERR(FIND("DECOUPE",Tableau1[[#This Row],[DESIGNATION]])),"","NEED REF")</f>
        <v/>
      </c>
    </row>
    <row r="539" spans="2:14">
      <c r="B539">
        <v>34413463</v>
      </c>
      <c r="C539" s="2">
        <v>45679</v>
      </c>
      <c r="D539" t="s">
        <v>13</v>
      </c>
      <c r="E5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34413463 GVXL BACKFEED 1600A</v>
      </c>
      <c r="F539" t="s">
        <v>12863</v>
      </c>
      <c r="G539" t="s">
        <v>14</v>
      </c>
      <c r="H539" t="s">
        <v>19</v>
      </c>
      <c r="I539" t="s">
        <v>20</v>
      </c>
      <c r="J539" t="s">
        <v>21</v>
      </c>
      <c r="K539" t="s">
        <v>22</v>
      </c>
      <c r="L539" s="142" t="str">
        <f>_xlfn.XLOOKUP(Tableau1[[#This Row],[TYPE DE PIECE]],Tableau4[MATIERE],Tableau4[SHORT TYPE],"",0,1)</f>
        <v>COP</v>
      </c>
      <c r="N539" s="142" t="str">
        <f>IF(ISERR(FIND("DECOUPE",Tableau1[[#This Row],[DESIGNATION]])),"","NEED REF")</f>
        <v/>
      </c>
    </row>
    <row r="540" spans="2:14">
      <c r="B540">
        <v>34413462</v>
      </c>
      <c r="C540" s="2">
        <v>45679</v>
      </c>
      <c r="D540" t="s">
        <v>13</v>
      </c>
      <c r="E5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34413462 GVXL BACKFEED 1600A</v>
      </c>
      <c r="F540" t="s">
        <v>12863</v>
      </c>
      <c r="G540" t="s">
        <v>14</v>
      </c>
      <c r="H540" t="s">
        <v>19</v>
      </c>
      <c r="I540" t="s">
        <v>20</v>
      </c>
      <c r="J540" t="s">
        <v>21</v>
      </c>
      <c r="K540" t="s">
        <v>22</v>
      </c>
      <c r="L540" s="142" t="str">
        <f>_xlfn.XLOOKUP(Tableau1[[#This Row],[TYPE DE PIECE]],Tableau4[MATIERE],Tableau4[SHORT TYPE],"",0,1)</f>
        <v>COP</v>
      </c>
      <c r="N540" s="142" t="str">
        <f>IF(ISERR(FIND("DECOUPE",Tableau1[[#This Row],[DESIGNATION]])),"","NEED REF")</f>
        <v/>
      </c>
    </row>
    <row r="541" spans="2:14">
      <c r="B541">
        <v>34413461</v>
      </c>
      <c r="C541" s="2">
        <v>45679</v>
      </c>
      <c r="D541" t="s">
        <v>13</v>
      </c>
      <c r="E541" t="s">
        <v>12875</v>
      </c>
      <c r="J541" t="s">
        <v>21</v>
      </c>
      <c r="L541" s="142" t="str">
        <f>_xlfn.XLOOKUP(Tableau1[[#This Row],[TYPE DE PIECE]],Tableau4[MATIERE],Tableau4[SHORT TYPE],"",0,1)</f>
        <v/>
      </c>
      <c r="N541" s="142" t="str">
        <f>IF(ISERR(FIND("DECOUPE",Tableau1[[#This Row],[DESIGNATION]])),"","NEED REF")</f>
        <v/>
      </c>
    </row>
    <row r="542" spans="2:14">
      <c r="B542">
        <v>34413460</v>
      </c>
      <c r="C542" s="2">
        <v>45679</v>
      </c>
      <c r="D542" t="s">
        <v>13</v>
      </c>
      <c r="E542" t="s">
        <v>12868</v>
      </c>
      <c r="F542" t="s">
        <v>12867</v>
      </c>
      <c r="G542" t="s">
        <v>14</v>
      </c>
      <c r="H542" t="s">
        <v>19</v>
      </c>
      <c r="I542" t="s">
        <v>20</v>
      </c>
      <c r="J542" t="s">
        <v>21</v>
      </c>
      <c r="K542" t="s">
        <v>22</v>
      </c>
      <c r="L542" s="142" t="str">
        <f>_xlfn.XLOOKUP(Tableau1[[#This Row],[TYPE DE PIECE]],Tableau4[MATIERE],Tableau4[SHORT TYPE],"",0,1)</f>
        <v>COP</v>
      </c>
      <c r="N542" s="142" t="str">
        <f>IF(ISERR(FIND("DECOUPE",Tableau1[[#This Row],[DESIGNATION]])),"","NEED REF")</f>
        <v/>
      </c>
    </row>
    <row r="543" spans="2:14">
      <c r="B543">
        <v>34413459</v>
      </c>
      <c r="C543" s="2">
        <v>45679</v>
      </c>
      <c r="D543" t="s">
        <v>13</v>
      </c>
      <c r="E5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34413459 GVXL BACKFEED 1600A</v>
      </c>
      <c r="F543" t="s">
        <v>12864</v>
      </c>
      <c r="G543" t="s">
        <v>14</v>
      </c>
      <c r="H543" t="s">
        <v>19</v>
      </c>
      <c r="I543" t="s">
        <v>20</v>
      </c>
      <c r="J543" t="s">
        <v>21</v>
      </c>
      <c r="K543" t="s">
        <v>22</v>
      </c>
      <c r="L543" s="142" t="str">
        <f>_xlfn.XLOOKUP(Tableau1[[#This Row],[TYPE DE PIECE]],Tableau4[MATIERE],Tableau4[SHORT TYPE],"",0,1)</f>
        <v>COP</v>
      </c>
      <c r="N543" s="142" t="str">
        <f>IF(ISERR(FIND("DECOUPE",Tableau1[[#This Row],[DESIGNATION]])),"","NEED REF")</f>
        <v/>
      </c>
    </row>
    <row r="544" spans="2:14">
      <c r="B544">
        <v>34413458</v>
      </c>
      <c r="C544" s="2">
        <v>45679</v>
      </c>
      <c r="D544" t="s">
        <v>13</v>
      </c>
      <c r="E5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34413458 GVXL BACKFEED 1600A</v>
      </c>
      <c r="F544" t="s">
        <v>12865</v>
      </c>
      <c r="G544" t="s">
        <v>14</v>
      </c>
      <c r="H544" t="s">
        <v>19</v>
      </c>
      <c r="I544" t="s">
        <v>20</v>
      </c>
      <c r="J544" t="s">
        <v>21</v>
      </c>
      <c r="K544" t="s">
        <v>22</v>
      </c>
      <c r="L544" s="142" t="str">
        <f>_xlfn.XLOOKUP(Tableau1[[#This Row],[TYPE DE PIECE]],Tableau4[MATIERE],Tableau4[SHORT TYPE],"",0,1)</f>
        <v>COP</v>
      </c>
      <c r="N544" s="142" t="str">
        <f>IF(ISERR(FIND("DECOUPE",Tableau1[[#This Row],[DESIGNATION]])),"","NEED REF")</f>
        <v/>
      </c>
    </row>
    <row r="545" spans="2:14">
      <c r="B545">
        <v>34413457</v>
      </c>
      <c r="C545" s="2">
        <v>45679</v>
      </c>
      <c r="D545" t="s">
        <v>13</v>
      </c>
      <c r="E5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34413457 GVXL BACKFEED 1600A</v>
      </c>
      <c r="F545" t="s">
        <v>12863</v>
      </c>
      <c r="G545" t="s">
        <v>14</v>
      </c>
      <c r="H545" t="s">
        <v>19</v>
      </c>
      <c r="I545" t="s">
        <v>20</v>
      </c>
      <c r="J545" t="s">
        <v>21</v>
      </c>
      <c r="K545" t="s">
        <v>22</v>
      </c>
      <c r="L545" s="142" t="str">
        <f>_xlfn.XLOOKUP(Tableau1[[#This Row],[TYPE DE PIECE]],Tableau4[MATIERE],Tableau4[SHORT TYPE],"",0,1)</f>
        <v>COP</v>
      </c>
      <c r="N545" s="142" t="str">
        <f>IF(ISERR(FIND("DECOUPE",Tableau1[[#This Row],[DESIGNATION]])),"","NEED REF")</f>
        <v/>
      </c>
    </row>
    <row r="546" spans="2:14">
      <c r="B546">
        <v>34413456</v>
      </c>
      <c r="C546" s="2">
        <v>45679</v>
      </c>
      <c r="D546" t="s">
        <v>13</v>
      </c>
      <c r="E54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34413456 GVXL BACKFEED 1600A</v>
      </c>
      <c r="F546" t="s">
        <v>12863</v>
      </c>
      <c r="G546" t="s">
        <v>14</v>
      </c>
      <c r="H546" t="s">
        <v>19</v>
      </c>
      <c r="I546" t="s">
        <v>20</v>
      </c>
      <c r="J546" t="s">
        <v>21</v>
      </c>
      <c r="K546" t="s">
        <v>22</v>
      </c>
      <c r="L546" s="142" t="str">
        <f>_xlfn.XLOOKUP(Tableau1[[#This Row],[TYPE DE PIECE]],Tableau4[MATIERE],Tableau4[SHORT TYPE],"",0,1)</f>
        <v>COP</v>
      </c>
      <c r="N546" s="142" t="str">
        <f>IF(ISERR(FIND("DECOUPE",Tableau1[[#This Row],[DESIGNATION]])),"","NEED REF")</f>
        <v/>
      </c>
    </row>
    <row r="547" spans="2:14">
      <c r="B547">
        <v>34413455</v>
      </c>
      <c r="C547" s="2">
        <v>45679</v>
      </c>
      <c r="D547" t="s">
        <v>13</v>
      </c>
      <c r="E5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34413455 GVXL BACKFEED 1600A</v>
      </c>
      <c r="F547" t="s">
        <v>12863</v>
      </c>
      <c r="G547" t="s">
        <v>14</v>
      </c>
      <c r="H547" t="s">
        <v>19</v>
      </c>
      <c r="I547" t="s">
        <v>20</v>
      </c>
      <c r="J547" t="s">
        <v>21</v>
      </c>
      <c r="K547" t="s">
        <v>22</v>
      </c>
      <c r="L547" s="142" t="str">
        <f>_xlfn.XLOOKUP(Tableau1[[#This Row],[TYPE DE PIECE]],Tableau4[MATIERE],Tableau4[SHORT TYPE],"",0,1)</f>
        <v>COP</v>
      </c>
      <c r="N547" s="142" t="str">
        <f>IF(ISERR(FIND("DECOUPE",Tableau1[[#This Row],[DESIGNATION]])),"","NEED REF")</f>
        <v/>
      </c>
    </row>
    <row r="548" spans="2:14">
      <c r="B548">
        <v>34413454</v>
      </c>
      <c r="C548" s="2">
        <v>45679</v>
      </c>
      <c r="D548" t="s">
        <v>13</v>
      </c>
      <c r="E5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34413454 GVXL BACKFEED 1600A</v>
      </c>
      <c r="F548" t="s">
        <v>12863</v>
      </c>
      <c r="G548" t="s">
        <v>14</v>
      </c>
      <c r="H548" t="s">
        <v>19</v>
      </c>
      <c r="I548" t="s">
        <v>20</v>
      </c>
      <c r="J548" t="s">
        <v>21</v>
      </c>
      <c r="K548" t="s">
        <v>22</v>
      </c>
      <c r="L548" s="142" t="str">
        <f>_xlfn.XLOOKUP(Tableau1[[#This Row],[TYPE DE PIECE]],Tableau4[MATIERE],Tableau4[SHORT TYPE],"",0,1)</f>
        <v>COP</v>
      </c>
      <c r="N548" s="142" t="str">
        <f>IF(ISERR(FIND("DECOUPE",Tableau1[[#This Row],[DESIGNATION]])),"","NEED REF")</f>
        <v/>
      </c>
    </row>
    <row r="549" spans="2:14">
      <c r="B549">
        <v>34413453</v>
      </c>
      <c r="C549" s="2">
        <v>45679</v>
      </c>
      <c r="D549" t="s">
        <v>13</v>
      </c>
      <c r="E5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34413453 GVXL BACKFEED 1600A</v>
      </c>
      <c r="F549" t="s">
        <v>12863</v>
      </c>
      <c r="G549" t="s">
        <v>14</v>
      </c>
      <c r="H549" t="s">
        <v>19</v>
      </c>
      <c r="I549" t="s">
        <v>20</v>
      </c>
      <c r="J549" t="s">
        <v>21</v>
      </c>
      <c r="K549" t="s">
        <v>22</v>
      </c>
      <c r="L549" s="142" t="str">
        <f>_xlfn.XLOOKUP(Tableau1[[#This Row],[TYPE DE PIECE]],Tableau4[MATIERE],Tableau4[SHORT TYPE],"",0,1)</f>
        <v>COP</v>
      </c>
      <c r="N549" s="142" t="str">
        <f>IF(ISERR(FIND("DECOUPE",Tableau1[[#This Row],[DESIGNATION]])),"","NEED REF")</f>
        <v/>
      </c>
    </row>
    <row r="550" spans="2:14">
      <c r="B550">
        <v>34413452</v>
      </c>
      <c r="C550" s="2">
        <v>45679</v>
      </c>
      <c r="D550" t="s">
        <v>13</v>
      </c>
      <c r="E55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34413452 GVXL BACKFEED 1600A</v>
      </c>
      <c r="F550" t="s">
        <v>12863</v>
      </c>
      <c r="G550" t="s">
        <v>14</v>
      </c>
      <c r="H550" t="s">
        <v>19</v>
      </c>
      <c r="I550" t="s">
        <v>20</v>
      </c>
      <c r="J550" t="s">
        <v>21</v>
      </c>
      <c r="K550" t="s">
        <v>22</v>
      </c>
      <c r="L550" s="142" t="str">
        <f>_xlfn.XLOOKUP(Tableau1[[#This Row],[TYPE DE PIECE]],Tableau4[MATIERE],Tableau4[SHORT TYPE],"",0,1)</f>
        <v>COP</v>
      </c>
      <c r="N550" s="142" t="str">
        <f>IF(ISERR(FIND("DECOUPE",Tableau1[[#This Row],[DESIGNATION]])),"","NEED REF")</f>
        <v/>
      </c>
    </row>
    <row r="551" spans="2:14">
      <c r="B551">
        <v>34413451</v>
      </c>
      <c r="C551" s="2">
        <v>45679</v>
      </c>
      <c r="D551" t="s">
        <v>13</v>
      </c>
      <c r="E5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34413451 GVXL BYPASS 4000A</v>
      </c>
      <c r="F551" t="s">
        <v>29</v>
      </c>
      <c r="G551" t="s">
        <v>14</v>
      </c>
      <c r="H551" t="s">
        <v>30</v>
      </c>
      <c r="I551" t="s">
        <v>31</v>
      </c>
      <c r="J551" t="s">
        <v>21</v>
      </c>
      <c r="K551" t="s">
        <v>12862</v>
      </c>
      <c r="L551" s="142" t="str">
        <f>_xlfn.XLOOKUP(Tableau1[[#This Row],[TYPE DE PIECE]],Tableau4[MATIERE],Tableau4[SHORT TYPE],"",0,1)</f>
        <v>PLA</v>
      </c>
      <c r="N551" s="142" t="str">
        <f>IF(ISERR(FIND("DECOUPE",Tableau1[[#This Row],[DESIGNATION]])),"","NEED REF")</f>
        <v/>
      </c>
    </row>
    <row r="552" spans="2:14">
      <c r="B552">
        <v>34413450</v>
      </c>
      <c r="C552" s="2">
        <v>45679</v>
      </c>
      <c r="D552" t="s">
        <v>13</v>
      </c>
      <c r="E5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34413450 GVXL BYPASS 4000A</v>
      </c>
      <c r="F552" t="s">
        <v>29</v>
      </c>
      <c r="G552" t="s">
        <v>14</v>
      </c>
      <c r="H552" t="s">
        <v>30</v>
      </c>
      <c r="I552" t="s">
        <v>31</v>
      </c>
      <c r="J552" t="s">
        <v>21</v>
      </c>
      <c r="K552" t="s">
        <v>1207</v>
      </c>
      <c r="L552" s="142" t="str">
        <f>_xlfn.XLOOKUP(Tableau1[[#This Row],[TYPE DE PIECE]],Tableau4[MATIERE],Tableau4[SHORT TYPE],"",0,1)</f>
        <v>SMT</v>
      </c>
      <c r="N552" s="142" t="str">
        <f>IF(ISERR(FIND("DECOUPE",Tableau1[[#This Row],[DESIGNATION]])),"","NEED REF")</f>
        <v/>
      </c>
    </row>
    <row r="553" spans="2:14">
      <c r="B553">
        <v>34413449</v>
      </c>
      <c r="C553" s="2">
        <v>45678</v>
      </c>
      <c r="D553" t="s">
        <v>13</v>
      </c>
      <c r="E553" t="s">
        <v>12861</v>
      </c>
      <c r="I553" t="s">
        <v>20</v>
      </c>
      <c r="J553" t="s">
        <v>27</v>
      </c>
      <c r="K553" t="s">
        <v>39</v>
      </c>
      <c r="L553" s="142" t="str">
        <f>_xlfn.XLOOKUP(Tableau1[[#This Row],[TYPE DE PIECE]],Tableau4[MATIERE],Tableau4[SHORT TYPE],"",0,1)</f>
        <v/>
      </c>
      <c r="M553" t="s">
        <v>298</v>
      </c>
      <c r="N553" s="142" t="str">
        <f>IF(ISERR(FIND("DECOUPE",Tableau1[[#This Row],[DESIGNATION]])),"","NEED REF")</f>
        <v/>
      </c>
    </row>
    <row r="554" spans="2:14">
      <c r="B554">
        <v>34413448</v>
      </c>
      <c r="C554" s="2">
        <v>45678</v>
      </c>
      <c r="D554" t="s">
        <v>13</v>
      </c>
      <c r="E5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34413448 GVXL UPS 1250kVA</v>
      </c>
      <c r="G554" t="s">
        <v>14</v>
      </c>
      <c r="H554" t="s">
        <v>15</v>
      </c>
      <c r="I554" t="s">
        <v>16</v>
      </c>
      <c r="J554" t="s">
        <v>17</v>
      </c>
      <c r="L554" t="str">
        <f>_xlfn.XLOOKUP(Tableau1[[#This Row],[TYPE DE PIECE]],Tableau4[MATIERE],Tableau4[SHORT TYPE],"",0,1)</f>
        <v/>
      </c>
      <c r="N554" t="str">
        <f>IF(ISERR(FIND("DECOUPE",Tableau1[[#This Row],[DESIGNATION]])),"","NEED REF")</f>
        <v/>
      </c>
    </row>
    <row r="555" spans="2:14">
      <c r="B555">
        <v>34413447</v>
      </c>
      <c r="C555" s="2">
        <v>45678</v>
      </c>
      <c r="D555" t="s">
        <v>13</v>
      </c>
      <c r="E5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34413447 GVXL UPS 1250kVA</v>
      </c>
      <c r="G555" t="s">
        <v>14</v>
      </c>
      <c r="H555" t="s">
        <v>15</v>
      </c>
      <c r="I555" t="s">
        <v>16</v>
      </c>
      <c r="J555" t="s">
        <v>17</v>
      </c>
      <c r="L555" t="str">
        <f>_xlfn.XLOOKUP(Tableau1[[#This Row],[TYPE DE PIECE]],Tableau4[MATIERE],Tableau4[SHORT TYPE],"",0,1)</f>
        <v/>
      </c>
      <c r="N555" t="str">
        <f>IF(ISERR(FIND("DECOUPE",Tableau1[[#This Row],[DESIGNATION]])),"","NEED REF")</f>
        <v/>
      </c>
    </row>
    <row r="556" spans="2:14">
      <c r="B556">
        <v>34413446</v>
      </c>
      <c r="C556" s="2">
        <v>45677</v>
      </c>
      <c r="D556" t="s">
        <v>13</v>
      </c>
      <c r="E5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34413446 GVXL BACKFEED 1600A</v>
      </c>
      <c r="F556" t="s">
        <v>18</v>
      </c>
      <c r="G556" t="s">
        <v>14</v>
      </c>
      <c r="H556" t="s">
        <v>19</v>
      </c>
      <c r="I556" t="s">
        <v>20</v>
      </c>
      <c r="J556" t="s">
        <v>21</v>
      </c>
      <c r="K556" t="s">
        <v>22</v>
      </c>
      <c r="L556" t="str">
        <f>_xlfn.XLOOKUP(Tableau1[[#This Row],[TYPE DE PIECE]],Tableau4[MATIERE],Tableau4[SHORT TYPE],"",0,1)</f>
        <v>COP</v>
      </c>
      <c r="N556" t="str">
        <f>IF(ISERR(FIND("DECOUPE",Tableau1[[#This Row],[DESIGNATION]])),"","NEED REF")</f>
        <v/>
      </c>
    </row>
    <row r="557" spans="2:14">
      <c r="B557">
        <v>34413445</v>
      </c>
      <c r="C557" s="2">
        <v>45677</v>
      </c>
      <c r="D557" t="s">
        <v>13</v>
      </c>
      <c r="E5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34413445 GVXL BACKFEED 1600A</v>
      </c>
      <c r="F557" t="s">
        <v>18</v>
      </c>
      <c r="G557" t="s">
        <v>14</v>
      </c>
      <c r="H557" t="s">
        <v>19</v>
      </c>
      <c r="I557" t="s">
        <v>20</v>
      </c>
      <c r="J557" t="s">
        <v>21</v>
      </c>
      <c r="K557" t="s">
        <v>22</v>
      </c>
      <c r="L557" t="str">
        <f>_xlfn.XLOOKUP(Tableau1[[#This Row],[TYPE DE PIECE]],Tableau4[MATIERE],Tableau4[SHORT TYPE],"",0,1)</f>
        <v>COP</v>
      </c>
      <c r="N557" t="str">
        <f>IF(ISERR(FIND("DECOUPE",Tableau1[[#This Row],[DESIGNATION]])),"","NEED REF")</f>
        <v/>
      </c>
    </row>
    <row r="558" spans="2:14">
      <c r="B558">
        <v>34413444</v>
      </c>
      <c r="C558" s="2">
        <v>45677</v>
      </c>
      <c r="D558" t="s">
        <v>13</v>
      </c>
      <c r="E5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34413444 GVXL BACKFEED 1600A</v>
      </c>
      <c r="F558" t="s">
        <v>18</v>
      </c>
      <c r="G558" t="s">
        <v>14</v>
      </c>
      <c r="H558" t="s">
        <v>19</v>
      </c>
      <c r="I558" t="s">
        <v>20</v>
      </c>
      <c r="J558" t="s">
        <v>21</v>
      </c>
      <c r="K558" t="s">
        <v>22</v>
      </c>
      <c r="L558" t="str">
        <f>_xlfn.XLOOKUP(Tableau1[[#This Row],[TYPE DE PIECE]],Tableau4[MATIERE],Tableau4[SHORT TYPE],"",0,1)</f>
        <v>COP</v>
      </c>
      <c r="N558" t="str">
        <f>IF(ISERR(FIND("DECOUPE",Tableau1[[#This Row],[DESIGNATION]])),"","NEED REF")</f>
        <v/>
      </c>
    </row>
    <row r="559" spans="2:14">
      <c r="B559">
        <v>34413443</v>
      </c>
      <c r="C559" s="2">
        <v>45677</v>
      </c>
      <c r="D559" t="s">
        <v>13</v>
      </c>
      <c r="E5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34413443 GVXL BACKFEED 1600A</v>
      </c>
      <c r="F559" t="s">
        <v>18</v>
      </c>
      <c r="G559" t="s">
        <v>14</v>
      </c>
      <c r="H559" t="s">
        <v>19</v>
      </c>
      <c r="I559" t="s">
        <v>20</v>
      </c>
      <c r="J559" t="s">
        <v>21</v>
      </c>
      <c r="K559" t="s">
        <v>22</v>
      </c>
      <c r="L559" t="str">
        <f>_xlfn.XLOOKUP(Tableau1[[#This Row],[TYPE DE PIECE]],Tableau4[MATIERE],Tableau4[SHORT TYPE],"",0,1)</f>
        <v>COP</v>
      </c>
      <c r="N559" t="str">
        <f>IF(ISERR(FIND("DECOUPE",Tableau1[[#This Row],[DESIGNATION]])),"","NEED REF")</f>
        <v/>
      </c>
    </row>
    <row r="560" spans="2:14">
      <c r="B560">
        <v>34413442</v>
      </c>
      <c r="C560" s="2">
        <v>45677</v>
      </c>
      <c r="D560" t="s">
        <v>13</v>
      </c>
      <c r="E5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34413442 GVXL BACKFEED 1600A</v>
      </c>
      <c r="F560" t="s">
        <v>18</v>
      </c>
      <c r="G560" t="s">
        <v>14</v>
      </c>
      <c r="H560" t="s">
        <v>19</v>
      </c>
      <c r="I560" t="s">
        <v>20</v>
      </c>
      <c r="J560" t="s">
        <v>21</v>
      </c>
      <c r="K560" t="s">
        <v>22</v>
      </c>
      <c r="L560" t="str">
        <f>_xlfn.XLOOKUP(Tableau1[[#This Row],[TYPE DE PIECE]],Tableau4[MATIERE],Tableau4[SHORT TYPE],"",0,1)</f>
        <v>COP</v>
      </c>
      <c r="N560" t="str">
        <f>IF(ISERR(FIND("DECOUPE",Tableau1[[#This Row],[DESIGNATION]])),"","NEED REF")</f>
        <v/>
      </c>
    </row>
    <row r="561" spans="2:14">
      <c r="B561">
        <v>34413441</v>
      </c>
      <c r="C561" s="2">
        <v>45677</v>
      </c>
      <c r="D561" t="s">
        <v>13</v>
      </c>
      <c r="E5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34413441 GVXL BACKFEED 1600A</v>
      </c>
      <c r="F561" t="s">
        <v>18</v>
      </c>
      <c r="G561" t="s">
        <v>14</v>
      </c>
      <c r="H561" t="s">
        <v>19</v>
      </c>
      <c r="I561" t="s">
        <v>20</v>
      </c>
      <c r="J561" t="s">
        <v>21</v>
      </c>
      <c r="K561" t="s">
        <v>22</v>
      </c>
      <c r="L561" t="str">
        <f>_xlfn.XLOOKUP(Tableau1[[#This Row],[TYPE DE PIECE]],Tableau4[MATIERE],Tableau4[SHORT TYPE],"",0,1)</f>
        <v>COP</v>
      </c>
      <c r="N561" t="str">
        <f>IF(ISERR(FIND("DECOUPE",Tableau1[[#This Row],[DESIGNATION]])),"","NEED REF")</f>
        <v/>
      </c>
    </row>
    <row r="562" spans="2:14">
      <c r="B562">
        <v>34413440</v>
      </c>
      <c r="C562" s="2">
        <v>45677</v>
      </c>
      <c r="D562" t="s">
        <v>13</v>
      </c>
      <c r="E5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34413440 GVXL BACKFEED 1600A</v>
      </c>
      <c r="F562" t="s">
        <v>18</v>
      </c>
      <c r="G562" t="s">
        <v>14</v>
      </c>
      <c r="H562" t="s">
        <v>19</v>
      </c>
      <c r="I562" t="s">
        <v>20</v>
      </c>
      <c r="J562" t="s">
        <v>21</v>
      </c>
      <c r="K562" t="s">
        <v>22</v>
      </c>
      <c r="L562" t="str">
        <f>_xlfn.XLOOKUP(Tableau1[[#This Row],[TYPE DE PIECE]],Tableau4[MATIERE],Tableau4[SHORT TYPE],"",0,1)</f>
        <v>COP</v>
      </c>
      <c r="N562" t="str">
        <f>IF(ISERR(FIND("DECOUPE",Tableau1[[#This Row],[DESIGNATION]])),"","NEED REF")</f>
        <v/>
      </c>
    </row>
    <row r="563" spans="2:14">
      <c r="B563">
        <v>34413439</v>
      </c>
      <c r="C563" s="2">
        <v>45677</v>
      </c>
      <c r="D563" t="s">
        <v>13</v>
      </c>
      <c r="E5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34413439 GVXL BACKFEED 1600A</v>
      </c>
      <c r="F563" t="s">
        <v>18</v>
      </c>
      <c r="G563" t="s">
        <v>14</v>
      </c>
      <c r="H563" t="s">
        <v>19</v>
      </c>
      <c r="I563" t="s">
        <v>20</v>
      </c>
      <c r="J563" t="s">
        <v>21</v>
      </c>
      <c r="K563" t="s">
        <v>22</v>
      </c>
      <c r="L563" t="str">
        <f>_xlfn.XLOOKUP(Tableau1[[#This Row],[TYPE DE PIECE]],Tableau4[MATIERE],Tableau4[SHORT TYPE],"",0,1)</f>
        <v>COP</v>
      </c>
      <c r="N563" t="str">
        <f>IF(ISERR(FIND("DECOUPE",Tableau1[[#This Row],[DESIGNATION]])),"","NEED REF")</f>
        <v/>
      </c>
    </row>
    <row r="564" spans="2:14">
      <c r="B564">
        <v>34413438</v>
      </c>
      <c r="C564" s="2">
        <v>45674</v>
      </c>
      <c r="D564" t="s">
        <v>13</v>
      </c>
      <c r="E5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34413438 GVXL BACKFEED 1600A</v>
      </c>
      <c r="F564" t="s">
        <v>18</v>
      </c>
      <c r="G564" t="s">
        <v>14</v>
      </c>
      <c r="H564" t="s">
        <v>19</v>
      </c>
      <c r="I564" t="s">
        <v>20</v>
      </c>
      <c r="J564" t="s">
        <v>21</v>
      </c>
      <c r="K564" t="s">
        <v>22</v>
      </c>
      <c r="L564" t="str">
        <f>_xlfn.XLOOKUP(Tableau1[[#This Row],[TYPE DE PIECE]],Tableau4[MATIERE],Tableau4[SHORT TYPE],"",0,1)</f>
        <v>COP</v>
      </c>
      <c r="N564" t="str">
        <f>IF(ISERR(FIND("DECOUPE",Tableau1[[#This Row],[DESIGNATION]])),"","NEED REF")</f>
        <v/>
      </c>
    </row>
    <row r="565" spans="2:14">
      <c r="B565">
        <v>34413437</v>
      </c>
      <c r="C565" s="2">
        <v>45671</v>
      </c>
      <c r="D565" t="s">
        <v>13</v>
      </c>
      <c r="E565" t="s">
        <v>23</v>
      </c>
      <c r="J565" t="s">
        <v>21</v>
      </c>
      <c r="L565" t="str">
        <f>_xlfn.XLOOKUP(Tableau1[[#This Row],[TYPE DE PIECE]],Tableau4[MATIERE],Tableau4[SHORT TYPE],"",0,1)</f>
        <v/>
      </c>
      <c r="N565" t="str">
        <f>IF(ISERR(FIND("DECOUPE",Tableau1[[#This Row],[DESIGNATION]])),"","NEED REF")</f>
        <v/>
      </c>
    </row>
    <row r="566" spans="2:14">
      <c r="B566">
        <v>34413436</v>
      </c>
      <c r="C566" s="2">
        <v>45670</v>
      </c>
      <c r="D566" t="s">
        <v>13</v>
      </c>
      <c r="E566" t="s">
        <v>24</v>
      </c>
      <c r="J566" t="s">
        <v>21</v>
      </c>
      <c r="L566" t="str">
        <f>_xlfn.XLOOKUP(Tableau1[[#This Row],[TYPE DE PIECE]],Tableau4[MATIERE],Tableau4[SHORT TYPE],"",0,1)</f>
        <v/>
      </c>
      <c r="N566" t="str">
        <f>IF(ISERR(FIND("DECOUPE",Tableau1[[#This Row],[DESIGNATION]])),"","NEED REF")</f>
        <v/>
      </c>
    </row>
    <row r="567" spans="2:14">
      <c r="B567">
        <v>34413435</v>
      </c>
      <c r="C567" s="2">
        <v>45667</v>
      </c>
      <c r="D567" t="s">
        <v>13</v>
      </c>
      <c r="E56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34413435 GVXL UPS 1250kVA</v>
      </c>
      <c r="G567" t="s">
        <v>14</v>
      </c>
      <c r="H567" t="s">
        <v>15</v>
      </c>
      <c r="I567" t="s">
        <v>16</v>
      </c>
      <c r="J567" t="s">
        <v>17</v>
      </c>
      <c r="K567" t="s">
        <v>25</v>
      </c>
      <c r="L567" t="str">
        <f>_xlfn.XLOOKUP(Tableau1[[#This Row],[TYPE DE PIECE]],Tableau4[MATIERE],Tableau4[SHORT TYPE],"",0,1)</f>
        <v>SMT</v>
      </c>
      <c r="N567" t="str">
        <f>IF(ISERR(FIND("DECOUPE",Tableau1[[#This Row],[DESIGNATION]])),"","NEED REF")</f>
        <v/>
      </c>
    </row>
    <row r="568" spans="2:14">
      <c r="B568">
        <v>34413434</v>
      </c>
      <c r="C568" s="2">
        <v>45667</v>
      </c>
      <c r="D568" t="s">
        <v>13</v>
      </c>
      <c r="E5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34413434 GVXL UPS 1250kVA</v>
      </c>
      <c r="G568" t="s">
        <v>14</v>
      </c>
      <c r="H568" t="s">
        <v>15</v>
      </c>
      <c r="I568" t="s">
        <v>16</v>
      </c>
      <c r="J568" t="s">
        <v>17</v>
      </c>
      <c r="K568" t="s">
        <v>25</v>
      </c>
      <c r="L568" t="str">
        <f>_xlfn.XLOOKUP(Tableau1[[#This Row],[TYPE DE PIECE]],Tableau4[MATIERE],Tableau4[SHORT TYPE],"",0,1)</f>
        <v>SMT</v>
      </c>
      <c r="N568" t="str">
        <f>IF(ISERR(FIND("DECOUPE",Tableau1[[#This Row],[DESIGNATION]])),"","NEED REF")</f>
        <v/>
      </c>
    </row>
    <row r="569" spans="2:14">
      <c r="B569">
        <v>34413433</v>
      </c>
      <c r="C569" s="2">
        <v>45667</v>
      </c>
      <c r="D569" t="s">
        <v>13</v>
      </c>
      <c r="E5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34413433 GVXL UPS 1250kVA</v>
      </c>
      <c r="G569" t="s">
        <v>14</v>
      </c>
      <c r="H569" t="s">
        <v>15</v>
      </c>
      <c r="I569" t="s">
        <v>16</v>
      </c>
      <c r="J569" t="s">
        <v>17</v>
      </c>
      <c r="K569" t="s">
        <v>25</v>
      </c>
      <c r="L569" t="str">
        <f>_xlfn.XLOOKUP(Tableau1[[#This Row],[TYPE DE PIECE]],Tableau4[MATIERE],Tableau4[SHORT TYPE],"",0,1)</f>
        <v>SMT</v>
      </c>
      <c r="N569" t="str">
        <f>IF(ISERR(FIND("DECOUPE",Tableau1[[#This Row],[DESIGNATION]])),"","NEED REF")</f>
        <v/>
      </c>
    </row>
    <row r="570" spans="2:14">
      <c r="B570">
        <v>34413432</v>
      </c>
      <c r="C570" s="2">
        <v>45667</v>
      </c>
      <c r="D570" t="s">
        <v>13</v>
      </c>
      <c r="E570" t="s">
        <v>26</v>
      </c>
      <c r="J570" t="s">
        <v>27</v>
      </c>
      <c r="L570" t="str">
        <f>_xlfn.XLOOKUP(Tableau1[[#This Row],[TYPE DE PIECE]],Tableau4[MATIERE],Tableau4[SHORT TYPE],"",0,1)</f>
        <v/>
      </c>
      <c r="N570" t="str">
        <f>IF(ISERR(FIND("DECOUPE",Tableau1[[#This Row],[DESIGNATION]])),"","NEED REF")</f>
        <v/>
      </c>
    </row>
    <row r="571" spans="2:14">
      <c r="B571">
        <v>34413431</v>
      </c>
      <c r="C571" s="2">
        <v>45667</v>
      </c>
      <c r="D571" t="s">
        <v>13</v>
      </c>
      <c r="E571" t="s">
        <v>28</v>
      </c>
      <c r="J571" t="s">
        <v>27</v>
      </c>
      <c r="K571" t="s">
        <v>25</v>
      </c>
      <c r="L571" t="str">
        <f>_xlfn.XLOOKUP(Tableau1[[#This Row],[TYPE DE PIECE]],Tableau4[MATIERE],Tableau4[SHORT TYPE],"",0,1)</f>
        <v>SMT</v>
      </c>
      <c r="N571" t="str">
        <f>IF(ISERR(FIND("DECOUPE",Tableau1[[#This Row],[DESIGNATION]])),"","NEED REF")</f>
        <v/>
      </c>
    </row>
    <row r="572" spans="2:14">
      <c r="B572">
        <v>34413430</v>
      </c>
      <c r="C572" s="2">
        <v>45667</v>
      </c>
      <c r="D572" t="s">
        <v>13</v>
      </c>
      <c r="E57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34413430 GVXL BYPASS 4000A</v>
      </c>
      <c r="F572" t="s">
        <v>29</v>
      </c>
      <c r="G572" t="s">
        <v>14</v>
      </c>
      <c r="H572" t="s">
        <v>30</v>
      </c>
      <c r="I572" t="s">
        <v>31</v>
      </c>
      <c r="J572" t="s">
        <v>21</v>
      </c>
      <c r="K572" t="s">
        <v>25</v>
      </c>
      <c r="L572" t="str">
        <f>_xlfn.XLOOKUP(Tableau1[[#This Row],[TYPE DE PIECE]],Tableau4[MATIERE],Tableau4[SHORT TYPE],"",0,1)</f>
        <v>SMT</v>
      </c>
      <c r="N572" t="str">
        <f>IF(ISERR(FIND("DECOUPE",Tableau1[[#This Row],[DESIGNATION]])),"","NEED REF")</f>
        <v/>
      </c>
    </row>
    <row r="573" spans="2:14">
      <c r="B573">
        <v>34413429</v>
      </c>
      <c r="C573" s="2">
        <v>45667</v>
      </c>
      <c r="D573" t="s">
        <v>13</v>
      </c>
      <c r="E57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34413429 GVXL BYPASS 4000A</v>
      </c>
      <c r="F573" t="s">
        <v>29</v>
      </c>
      <c r="G573" t="s">
        <v>14</v>
      </c>
      <c r="H573" t="s">
        <v>30</v>
      </c>
      <c r="I573" t="s">
        <v>31</v>
      </c>
      <c r="J573" t="s">
        <v>21</v>
      </c>
      <c r="L573" t="str">
        <f>_xlfn.XLOOKUP(Tableau1[[#This Row],[TYPE DE PIECE]],Tableau4[MATIERE],Tableau4[SHORT TYPE],"",0,1)</f>
        <v/>
      </c>
      <c r="N573" t="str">
        <f>IF(ISERR(FIND("DECOUPE",Tableau1[[#This Row],[DESIGNATION]])),"","NEED REF")</f>
        <v/>
      </c>
    </row>
    <row r="574" spans="2:14">
      <c r="B574">
        <v>34413428</v>
      </c>
      <c r="C574" s="2">
        <v>45667</v>
      </c>
      <c r="D574" t="s">
        <v>13</v>
      </c>
      <c r="E57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34413428 GVXL BYPASS 4000A</v>
      </c>
      <c r="F574" t="s">
        <v>29</v>
      </c>
      <c r="G574" t="s">
        <v>14</v>
      </c>
      <c r="H574" t="s">
        <v>30</v>
      </c>
      <c r="I574" t="s">
        <v>31</v>
      </c>
      <c r="J574" t="s">
        <v>21</v>
      </c>
      <c r="L574" t="str">
        <f>_xlfn.XLOOKUP(Tableau1[[#This Row],[TYPE DE PIECE]],Tableau4[MATIERE],Tableau4[SHORT TYPE],"",0,1)</f>
        <v/>
      </c>
      <c r="N574" t="str">
        <f>IF(ISERR(FIND("DECOUPE",Tableau1[[#This Row],[DESIGNATION]])),"","NEED REF")</f>
        <v/>
      </c>
    </row>
    <row r="575" spans="2:14">
      <c r="B575">
        <v>34413427</v>
      </c>
      <c r="C575" s="2">
        <v>45666</v>
      </c>
      <c r="D575" t="s">
        <v>13</v>
      </c>
      <c r="E57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34413427 GVXL BYPASS 4000A</v>
      </c>
      <c r="F575" t="s">
        <v>29</v>
      </c>
      <c r="G575" t="s">
        <v>14</v>
      </c>
      <c r="H575" t="s">
        <v>30</v>
      </c>
      <c r="I575" t="s">
        <v>31</v>
      </c>
      <c r="J575" t="s">
        <v>21</v>
      </c>
      <c r="L575" t="str">
        <f>_xlfn.XLOOKUP(Tableau1[[#This Row],[TYPE DE PIECE]],Tableau4[MATIERE],Tableau4[SHORT TYPE],"",0,1)</f>
        <v/>
      </c>
      <c r="N575" t="str">
        <f>IF(ISERR(FIND("DECOUPE",Tableau1[[#This Row],[DESIGNATION]])),"","NEED REF")</f>
        <v/>
      </c>
    </row>
    <row r="576" spans="2:14">
      <c r="B576">
        <v>34413426</v>
      </c>
      <c r="C576" s="2">
        <v>45666</v>
      </c>
      <c r="D576" t="s">
        <v>13</v>
      </c>
      <c r="E576" t="s">
        <v>32</v>
      </c>
      <c r="F576" t="s">
        <v>29</v>
      </c>
      <c r="G576" t="s">
        <v>14</v>
      </c>
      <c r="H576" t="s">
        <v>30</v>
      </c>
      <c r="I576" t="s">
        <v>31</v>
      </c>
      <c r="J576" t="s">
        <v>21</v>
      </c>
      <c r="L576" t="str">
        <f>_xlfn.XLOOKUP(Tableau1[[#This Row],[TYPE DE PIECE]],Tableau4[MATIERE],Tableau4[SHORT TYPE],"",0,1)</f>
        <v/>
      </c>
      <c r="N576" t="str">
        <f>IF(ISERR(FIND("DECOUPE",Tableau1[[#This Row],[DESIGNATION]])),"","NEED REF")</f>
        <v/>
      </c>
    </row>
    <row r="577" spans="2:14">
      <c r="B577">
        <v>34413425</v>
      </c>
      <c r="C577" s="2">
        <v>45666</v>
      </c>
      <c r="D577" t="s">
        <v>13</v>
      </c>
      <c r="E57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34413425 GVXL BYPASS 4000A</v>
      </c>
      <c r="F577" t="s">
        <v>29</v>
      </c>
      <c r="G577" t="s">
        <v>14</v>
      </c>
      <c r="H577" t="s">
        <v>30</v>
      </c>
      <c r="I577" t="s">
        <v>31</v>
      </c>
      <c r="J577" t="s">
        <v>21</v>
      </c>
      <c r="K577" t="s">
        <v>22</v>
      </c>
      <c r="L577" t="str">
        <f>_xlfn.XLOOKUP(Tableau1[[#This Row],[TYPE DE PIECE]],Tableau4[MATIERE],Tableau4[SHORT TYPE],"",0,1)</f>
        <v>COP</v>
      </c>
      <c r="N577" t="str">
        <f>IF(ISERR(FIND("DECOUPE",Tableau1[[#This Row],[DESIGNATION]])),"","NEED REF")</f>
        <v/>
      </c>
    </row>
    <row r="578" spans="2:14">
      <c r="B578">
        <v>34413424</v>
      </c>
      <c r="C578" s="2">
        <v>45666</v>
      </c>
      <c r="D578" t="s">
        <v>13</v>
      </c>
      <c r="E57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34413424 GVXL BYPASS 4000A</v>
      </c>
      <c r="F578" t="s">
        <v>29</v>
      </c>
      <c r="G578" t="s">
        <v>14</v>
      </c>
      <c r="H578" t="s">
        <v>30</v>
      </c>
      <c r="I578" t="s">
        <v>31</v>
      </c>
      <c r="J578" t="s">
        <v>21</v>
      </c>
      <c r="K578" t="s">
        <v>22</v>
      </c>
      <c r="L578" t="str">
        <f>_xlfn.XLOOKUP(Tableau1[[#This Row],[TYPE DE PIECE]],Tableau4[MATIERE],Tableau4[SHORT TYPE],"",0,1)</f>
        <v>COP</v>
      </c>
      <c r="N578" t="str">
        <f>IF(ISERR(FIND("DECOUPE",Tableau1[[#This Row],[DESIGNATION]])),"","NEED REF")</f>
        <v/>
      </c>
    </row>
    <row r="579" spans="2:14">
      <c r="B579">
        <v>34413423</v>
      </c>
      <c r="C579" s="2">
        <v>45666</v>
      </c>
      <c r="D579" t="s">
        <v>13</v>
      </c>
      <c r="E5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34413423 GVXL BYPASS 4000A</v>
      </c>
      <c r="F579" t="s">
        <v>29</v>
      </c>
      <c r="G579" t="s">
        <v>14</v>
      </c>
      <c r="H579" t="s">
        <v>30</v>
      </c>
      <c r="I579" t="s">
        <v>31</v>
      </c>
      <c r="J579" t="s">
        <v>21</v>
      </c>
      <c r="K579" t="s">
        <v>33</v>
      </c>
      <c r="L579" t="str">
        <f>_xlfn.XLOOKUP(Tableau1[[#This Row],[TYPE DE PIECE]],Tableau4[MATIERE],Tableau4[SHORT TYPE],"",0,1)</f>
        <v>PLA</v>
      </c>
      <c r="N579" t="str">
        <f>IF(ISERR(FIND("DECOUPE",Tableau1[[#This Row],[DESIGNATION]])),"","NEED REF")</f>
        <v/>
      </c>
    </row>
    <row r="580" spans="2:14">
      <c r="B580">
        <v>34413422</v>
      </c>
      <c r="C580" s="2">
        <v>45666</v>
      </c>
      <c r="D580" t="s">
        <v>13</v>
      </c>
      <c r="E5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34413422 GVXL BYPASS 4000A</v>
      </c>
      <c r="F580" t="s">
        <v>29</v>
      </c>
      <c r="G580" t="s">
        <v>14</v>
      </c>
      <c r="H580" t="s">
        <v>30</v>
      </c>
      <c r="I580" t="s">
        <v>31</v>
      </c>
      <c r="J580" t="s">
        <v>21</v>
      </c>
      <c r="K580" t="s">
        <v>34</v>
      </c>
      <c r="L580" t="str">
        <f>_xlfn.XLOOKUP(Tableau1[[#This Row],[TYPE DE PIECE]],Tableau4[MATIERE],Tableau4[SHORT TYPE],"",0,1)</f>
        <v/>
      </c>
      <c r="N580" t="str">
        <f>IF(ISERR(FIND("DECOUPE",Tableau1[[#This Row],[DESIGNATION]])),"","NEED REF")</f>
        <v/>
      </c>
    </row>
    <row r="581" spans="2:14">
      <c r="B581">
        <v>34413421</v>
      </c>
      <c r="C581" s="2">
        <v>45666</v>
      </c>
      <c r="D581" t="s">
        <v>13</v>
      </c>
      <c r="E5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34413421 GVXL BYPASS 4000A</v>
      </c>
      <c r="F581" t="s">
        <v>29</v>
      </c>
      <c r="G581" t="s">
        <v>14</v>
      </c>
      <c r="H581" t="s">
        <v>30</v>
      </c>
      <c r="I581" t="s">
        <v>31</v>
      </c>
      <c r="J581" t="s">
        <v>21</v>
      </c>
      <c r="K581" t="s">
        <v>25</v>
      </c>
      <c r="L581" t="str">
        <f>_xlfn.XLOOKUP(Tableau1[[#This Row],[TYPE DE PIECE]],Tableau4[MATIERE],Tableau4[SHORT TYPE],"",0,1)</f>
        <v>SMT</v>
      </c>
      <c r="N581" t="str">
        <f>IF(ISERR(FIND("DECOUPE",Tableau1[[#This Row],[DESIGNATION]])),"","NEED REF")</f>
        <v/>
      </c>
    </row>
    <row r="582" spans="2:14">
      <c r="B582">
        <v>34413420</v>
      </c>
      <c r="C582" s="2">
        <v>45666</v>
      </c>
      <c r="D582" t="s">
        <v>13</v>
      </c>
      <c r="E5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34413420 GVXL BYPASS 4000A</v>
      </c>
      <c r="F582" t="s">
        <v>29</v>
      </c>
      <c r="G582" t="s">
        <v>14</v>
      </c>
      <c r="H582" t="s">
        <v>30</v>
      </c>
      <c r="I582" t="s">
        <v>31</v>
      </c>
      <c r="J582" t="s">
        <v>21</v>
      </c>
      <c r="K582" t="s">
        <v>25</v>
      </c>
      <c r="L582" t="str">
        <f>_xlfn.XLOOKUP(Tableau1[[#This Row],[TYPE DE PIECE]],Tableau4[MATIERE],Tableau4[SHORT TYPE],"",0,1)</f>
        <v>SMT</v>
      </c>
      <c r="N582" t="str">
        <f>IF(ISERR(FIND("DECOUPE",Tableau1[[#This Row],[DESIGNATION]])),"","NEED REF")</f>
        <v/>
      </c>
    </row>
    <row r="583" spans="2:14">
      <c r="B583">
        <v>34413419</v>
      </c>
      <c r="C583" s="2">
        <v>45666</v>
      </c>
      <c r="D583" t="s">
        <v>13</v>
      </c>
      <c r="E5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34413419 GVXL BYPASS 4000A</v>
      </c>
      <c r="F583" t="s">
        <v>29</v>
      </c>
      <c r="G583" t="s">
        <v>14</v>
      </c>
      <c r="H583" t="s">
        <v>30</v>
      </c>
      <c r="I583" t="s">
        <v>31</v>
      </c>
      <c r="J583" t="s">
        <v>21</v>
      </c>
      <c r="K583" t="s">
        <v>33</v>
      </c>
      <c r="L583" t="str">
        <f>_xlfn.XLOOKUP(Tableau1[[#This Row],[TYPE DE PIECE]],Tableau4[MATIERE],Tableau4[SHORT TYPE],"",0,1)</f>
        <v>PLA</v>
      </c>
      <c r="N583" t="str">
        <f>IF(ISERR(FIND("DECOUPE",Tableau1[[#This Row],[DESIGNATION]])),"","NEED REF")</f>
        <v/>
      </c>
    </row>
    <row r="584" spans="2:14">
      <c r="B584">
        <v>34413418</v>
      </c>
      <c r="C584" s="2">
        <v>45666</v>
      </c>
      <c r="D584" t="s">
        <v>13</v>
      </c>
      <c r="E5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34413418 GVXL BYPASS 4000A</v>
      </c>
      <c r="F584" t="s">
        <v>29</v>
      </c>
      <c r="G584" t="s">
        <v>14</v>
      </c>
      <c r="H584" t="s">
        <v>30</v>
      </c>
      <c r="I584" t="s">
        <v>31</v>
      </c>
      <c r="J584" t="s">
        <v>21</v>
      </c>
      <c r="K584" t="s">
        <v>33</v>
      </c>
      <c r="L584" t="str">
        <f>_xlfn.XLOOKUP(Tableau1[[#This Row],[TYPE DE PIECE]],Tableau4[MATIERE],Tableau4[SHORT TYPE],"",0,1)</f>
        <v>PLA</v>
      </c>
      <c r="N584" t="str">
        <f>IF(ISERR(FIND("DECOUPE",Tableau1[[#This Row],[DESIGNATION]])),"","NEED REF")</f>
        <v/>
      </c>
    </row>
    <row r="585" spans="2:14">
      <c r="B585">
        <v>34413417</v>
      </c>
      <c r="C585" s="2">
        <v>45666</v>
      </c>
      <c r="D585" t="s">
        <v>13</v>
      </c>
      <c r="E5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34413417 GVXL UPS 1250kVA</v>
      </c>
      <c r="G585" t="s">
        <v>14</v>
      </c>
      <c r="H585" t="s">
        <v>15</v>
      </c>
      <c r="I585" t="s">
        <v>16</v>
      </c>
      <c r="J585" t="s">
        <v>17</v>
      </c>
      <c r="K585" t="s">
        <v>25</v>
      </c>
      <c r="L585" t="str">
        <f>_xlfn.XLOOKUP(Tableau1[[#This Row],[TYPE DE PIECE]],Tableau4[MATIERE],Tableau4[SHORT TYPE],"",0,1)</f>
        <v>SMT</v>
      </c>
      <c r="N585" t="str">
        <f>IF(ISERR(FIND("DECOUPE",Tableau1[[#This Row],[DESIGNATION]])),"","NEED REF")</f>
        <v/>
      </c>
    </row>
    <row r="586" spans="2:14">
      <c r="B586">
        <v>34413416</v>
      </c>
      <c r="C586" s="2">
        <v>45666</v>
      </c>
      <c r="D586" t="s">
        <v>13</v>
      </c>
      <c r="E5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34413416 GVXL UPS 1250kVA</v>
      </c>
      <c r="G586" t="s">
        <v>14</v>
      </c>
      <c r="H586" t="s">
        <v>15</v>
      </c>
      <c r="I586" t="s">
        <v>16</v>
      </c>
      <c r="J586" t="s">
        <v>17</v>
      </c>
      <c r="L586" t="str">
        <f>_xlfn.XLOOKUP(Tableau1[[#This Row],[TYPE DE PIECE]],Tableau4[MATIERE],Tableau4[SHORT TYPE],"",0,1)</f>
        <v/>
      </c>
      <c r="N586" t="str">
        <f>IF(ISERR(FIND("DECOUPE",Tableau1[[#This Row],[DESIGNATION]])),"","NEED REF")</f>
        <v/>
      </c>
    </row>
    <row r="587" spans="2:14">
      <c r="B587">
        <v>34413415</v>
      </c>
      <c r="C587" s="2">
        <v>45666</v>
      </c>
      <c r="D587" t="s">
        <v>13</v>
      </c>
      <c r="E587" s="92" t="s">
        <v>35</v>
      </c>
      <c r="J587" t="s">
        <v>27</v>
      </c>
      <c r="K587" t="s">
        <v>36</v>
      </c>
      <c r="L587" t="str">
        <f>_xlfn.XLOOKUP(Tableau1[[#This Row],[TYPE DE PIECE]],Tableau4[MATIERE],Tableau4[SHORT TYPE],"",0,1)</f>
        <v/>
      </c>
      <c r="N587" t="str">
        <f>IF(ISERR(FIND("DECOUPE",Tableau1[[#This Row],[DESIGNATION]])),"","NEED REF")</f>
        <v/>
      </c>
    </row>
    <row r="588" spans="2:14">
      <c r="B588">
        <v>34413414</v>
      </c>
      <c r="C588" s="2">
        <v>45666</v>
      </c>
      <c r="D588" t="s">
        <v>13</v>
      </c>
      <c r="E5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34413414 GVXL UPS 1250kVA</v>
      </c>
      <c r="G588" t="s">
        <v>14</v>
      </c>
      <c r="H588" t="s">
        <v>15</v>
      </c>
      <c r="I588" t="s">
        <v>16</v>
      </c>
      <c r="J588" t="s">
        <v>17</v>
      </c>
      <c r="L588" t="str">
        <f>_xlfn.XLOOKUP(Tableau1[[#This Row],[TYPE DE PIECE]],Tableau4[MATIERE],Tableau4[SHORT TYPE],"",0,1)</f>
        <v/>
      </c>
      <c r="N588" t="str">
        <f>IF(ISERR(FIND("DECOUPE",Tableau1[[#This Row],[DESIGNATION]])),"","NEED REF")</f>
        <v/>
      </c>
    </row>
    <row r="589" spans="2:14">
      <c r="B589">
        <v>34413413</v>
      </c>
      <c r="C589" s="2">
        <v>45664</v>
      </c>
      <c r="D589" t="s">
        <v>13</v>
      </c>
      <c r="E589" t="s">
        <v>37</v>
      </c>
      <c r="F589" t="s">
        <v>38</v>
      </c>
      <c r="J589" t="s">
        <v>27</v>
      </c>
      <c r="K589" t="s">
        <v>39</v>
      </c>
      <c r="L589" t="str">
        <f>_xlfn.XLOOKUP(Tableau1[[#This Row],[TYPE DE PIECE]],Tableau4[MATIERE],Tableau4[SHORT TYPE],"",0,1)</f>
        <v/>
      </c>
      <c r="M589" t="s">
        <v>39</v>
      </c>
      <c r="N589" t="str">
        <f>IF(ISERR(FIND("DECOUPE",Tableau1[[#This Row],[DESIGNATION]])),"","NEED REF")</f>
        <v/>
      </c>
    </row>
    <row r="590" spans="2:14">
      <c r="B590">
        <v>34413412</v>
      </c>
      <c r="C590" s="2">
        <v>45664</v>
      </c>
      <c r="D590" t="s">
        <v>13</v>
      </c>
      <c r="E590" t="s">
        <v>40</v>
      </c>
      <c r="F590" t="s">
        <v>38</v>
      </c>
      <c r="J590" t="s">
        <v>27</v>
      </c>
      <c r="K590" t="s">
        <v>39</v>
      </c>
      <c r="L590" t="str">
        <f>_xlfn.XLOOKUP(Tableau1[[#This Row],[TYPE DE PIECE]],Tableau4[MATIERE],Tableau4[SHORT TYPE],"",0,1)</f>
        <v/>
      </c>
      <c r="M590" t="s">
        <v>39</v>
      </c>
      <c r="N590" t="str">
        <f>IF(ISERR(FIND("DECOUPE",Tableau1[[#This Row],[DESIGNATION]])),"","NEED REF")</f>
        <v/>
      </c>
    </row>
    <row r="591" spans="2:14">
      <c r="B591">
        <v>34413411</v>
      </c>
      <c r="C591" s="2">
        <v>45664</v>
      </c>
      <c r="D591" t="s">
        <v>13</v>
      </c>
      <c r="E591" t="s">
        <v>41</v>
      </c>
      <c r="F591" t="s">
        <v>38</v>
      </c>
      <c r="J591" t="s">
        <v>27</v>
      </c>
      <c r="K591" t="s">
        <v>39</v>
      </c>
      <c r="L591" t="str">
        <f>_xlfn.XLOOKUP(Tableau1[[#This Row],[TYPE DE PIECE]],Tableau4[MATIERE],Tableau4[SHORT TYPE],"",0,1)</f>
        <v/>
      </c>
      <c r="M591" t="s">
        <v>39</v>
      </c>
      <c r="N591" t="str">
        <f>IF(ISERR(FIND("DECOUPE",Tableau1[[#This Row],[DESIGNATION]])),"","NEED REF")</f>
        <v/>
      </c>
    </row>
    <row r="592" spans="2:14">
      <c r="B592">
        <v>34413410</v>
      </c>
      <c r="C592" s="2">
        <v>45646</v>
      </c>
      <c r="D592" t="s">
        <v>13</v>
      </c>
      <c r="E5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34413410 GVXL BYPASS 4000A</v>
      </c>
      <c r="F592" t="s">
        <v>29</v>
      </c>
      <c r="G592" t="s">
        <v>14</v>
      </c>
      <c r="H592" t="s">
        <v>30</v>
      </c>
      <c r="I592" t="s">
        <v>31</v>
      </c>
      <c r="J592" t="s">
        <v>21</v>
      </c>
      <c r="L592" t="str">
        <f>_xlfn.XLOOKUP(Tableau1[[#This Row],[TYPE DE PIECE]],Tableau4[MATIERE],Tableau4[SHORT TYPE],"",0,1)</f>
        <v/>
      </c>
      <c r="N592" t="str">
        <f>IF(ISERR(FIND("DECOUPE",Tableau1[[#This Row],[DESIGNATION]])),"","NEED REF")</f>
        <v/>
      </c>
    </row>
    <row r="593" spans="2:14">
      <c r="B593">
        <v>34413409</v>
      </c>
      <c r="C593" s="2">
        <v>45646</v>
      </c>
      <c r="D593" t="s">
        <v>13</v>
      </c>
      <c r="E5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34413409 GVXL BYPASS 4000A</v>
      </c>
      <c r="F593" t="s">
        <v>29</v>
      </c>
      <c r="G593" t="s">
        <v>14</v>
      </c>
      <c r="H593" t="s">
        <v>30</v>
      </c>
      <c r="I593" t="s">
        <v>31</v>
      </c>
      <c r="J593" t="s">
        <v>21</v>
      </c>
      <c r="L593" t="str">
        <f>_xlfn.XLOOKUP(Tableau1[[#This Row],[TYPE DE PIECE]],Tableau4[MATIERE],Tableau4[SHORT TYPE],"",0,1)</f>
        <v/>
      </c>
      <c r="N593" t="str">
        <f>IF(ISERR(FIND("DECOUPE",Tableau1[[#This Row],[DESIGNATION]])),"","NEED REF")</f>
        <v/>
      </c>
    </row>
    <row r="594" spans="2:14">
      <c r="B594">
        <v>34413408</v>
      </c>
      <c r="C594" s="2">
        <v>45646</v>
      </c>
      <c r="D594" t="s">
        <v>13</v>
      </c>
      <c r="E5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34413408 GVXL BYPASS 4000A</v>
      </c>
      <c r="F594" t="s">
        <v>29</v>
      </c>
      <c r="G594" t="s">
        <v>14</v>
      </c>
      <c r="H594" t="s">
        <v>30</v>
      </c>
      <c r="I594" t="s">
        <v>31</v>
      </c>
      <c r="J594" t="s">
        <v>21</v>
      </c>
      <c r="K594" t="s">
        <v>33</v>
      </c>
      <c r="L594" t="str">
        <f>_xlfn.XLOOKUP(Tableau1[[#This Row],[TYPE DE PIECE]],Tableau4[MATIERE],Tableau4[SHORT TYPE],"",0,1)</f>
        <v>PLA</v>
      </c>
      <c r="N594" t="str">
        <f>IF(ISERR(FIND("DECOUPE",Tableau1[[#This Row],[DESIGNATION]])),"","NEED REF")</f>
        <v/>
      </c>
    </row>
    <row r="595" spans="2:14">
      <c r="B595">
        <v>34413407</v>
      </c>
      <c r="C595" s="2">
        <v>45646</v>
      </c>
      <c r="D595" t="s">
        <v>13</v>
      </c>
      <c r="E59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34413407 GVXL BYPASS 4000A</v>
      </c>
      <c r="F595" t="s">
        <v>29</v>
      </c>
      <c r="G595" t="s">
        <v>14</v>
      </c>
      <c r="H595" t="s">
        <v>30</v>
      </c>
      <c r="I595" t="s">
        <v>31</v>
      </c>
      <c r="J595" t="s">
        <v>21</v>
      </c>
      <c r="K595" t="s">
        <v>22</v>
      </c>
      <c r="L595" t="str">
        <f>_xlfn.XLOOKUP(Tableau1[[#This Row],[TYPE DE PIECE]],Tableau4[MATIERE],Tableau4[SHORT TYPE],"",0,1)</f>
        <v>COP</v>
      </c>
      <c r="N595" t="str">
        <f>IF(ISERR(FIND("DECOUPE",Tableau1[[#This Row],[DESIGNATION]])),"","NEED REF")</f>
        <v/>
      </c>
    </row>
    <row r="596" spans="2:14">
      <c r="B596">
        <v>34413406</v>
      </c>
      <c r="C596" s="2">
        <v>45646</v>
      </c>
      <c r="D596" t="s">
        <v>13</v>
      </c>
      <c r="E59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34413406 GVXL BYPASS 4000A</v>
      </c>
      <c r="F596" t="s">
        <v>29</v>
      </c>
      <c r="G596" t="s">
        <v>14</v>
      </c>
      <c r="H596" t="s">
        <v>30</v>
      </c>
      <c r="I596" t="s">
        <v>31</v>
      </c>
      <c r="J596" t="s">
        <v>21</v>
      </c>
      <c r="K596" t="s">
        <v>22</v>
      </c>
      <c r="L596" t="str">
        <f>_xlfn.XLOOKUP(Tableau1[[#This Row],[TYPE DE PIECE]],Tableau4[MATIERE],Tableau4[SHORT TYPE],"",0,1)</f>
        <v>COP</v>
      </c>
      <c r="N596" t="str">
        <f>IF(ISERR(FIND("DECOUPE",Tableau1[[#This Row],[DESIGNATION]])),"","NEED REF")</f>
        <v/>
      </c>
    </row>
    <row r="597" spans="2:14">
      <c r="B597">
        <v>34413405</v>
      </c>
      <c r="C597" s="2">
        <v>45646</v>
      </c>
      <c r="D597" t="s">
        <v>13</v>
      </c>
      <c r="E5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34413405 GVXL BYPASS 4000A</v>
      </c>
      <c r="F597" t="s">
        <v>29</v>
      </c>
      <c r="G597" t="s">
        <v>14</v>
      </c>
      <c r="H597" t="s">
        <v>30</v>
      </c>
      <c r="I597" t="s">
        <v>31</v>
      </c>
      <c r="J597" t="s">
        <v>21</v>
      </c>
      <c r="K597" t="s">
        <v>22</v>
      </c>
      <c r="L597" t="str">
        <f>_xlfn.XLOOKUP(Tableau1[[#This Row],[TYPE DE PIECE]],Tableau4[MATIERE],Tableau4[SHORT TYPE],"",0,1)</f>
        <v>COP</v>
      </c>
      <c r="N597" t="str">
        <f>IF(ISERR(FIND("DECOUPE",Tableau1[[#This Row],[DESIGNATION]])),"","NEED REF")</f>
        <v/>
      </c>
    </row>
    <row r="598" spans="2:14">
      <c r="B598">
        <v>34413404</v>
      </c>
      <c r="C598" s="2">
        <v>45646</v>
      </c>
      <c r="D598" t="s">
        <v>13</v>
      </c>
      <c r="E5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34413404 GVXL BYPASS 4000A</v>
      </c>
      <c r="F598" t="s">
        <v>29</v>
      </c>
      <c r="G598" t="s">
        <v>14</v>
      </c>
      <c r="H598" t="s">
        <v>30</v>
      </c>
      <c r="I598" t="s">
        <v>31</v>
      </c>
      <c r="J598" t="s">
        <v>21</v>
      </c>
      <c r="K598" t="s">
        <v>22</v>
      </c>
      <c r="L598" t="str">
        <f>_xlfn.XLOOKUP(Tableau1[[#This Row],[TYPE DE PIECE]],Tableau4[MATIERE],Tableau4[SHORT TYPE],"",0,1)</f>
        <v>COP</v>
      </c>
      <c r="N598" t="str">
        <f>IF(ISERR(FIND("DECOUPE",Tableau1[[#This Row],[DESIGNATION]])),"","NEED REF")</f>
        <v/>
      </c>
    </row>
    <row r="599" spans="2:14">
      <c r="B599">
        <v>34413403</v>
      </c>
      <c r="C599" s="2">
        <v>45646</v>
      </c>
      <c r="D599" t="s">
        <v>13</v>
      </c>
      <c r="E59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34413403 GVXL BYPASS 4000A</v>
      </c>
      <c r="F599" t="s">
        <v>29</v>
      </c>
      <c r="G599" t="s">
        <v>14</v>
      </c>
      <c r="H599" t="s">
        <v>30</v>
      </c>
      <c r="I599" t="s">
        <v>31</v>
      </c>
      <c r="J599" t="s">
        <v>21</v>
      </c>
      <c r="K599" t="s">
        <v>25</v>
      </c>
      <c r="L599" t="str">
        <f>_xlfn.XLOOKUP(Tableau1[[#This Row],[TYPE DE PIECE]],Tableau4[MATIERE],Tableau4[SHORT TYPE],"",0,1)</f>
        <v>SMT</v>
      </c>
      <c r="N599" t="str">
        <f>IF(ISERR(FIND("DECOUPE",Tableau1[[#This Row],[DESIGNATION]])),"","NEED REF")</f>
        <v/>
      </c>
    </row>
    <row r="600" spans="2:14">
      <c r="B600">
        <v>34413402</v>
      </c>
      <c r="C600" s="2">
        <v>45646</v>
      </c>
      <c r="D600" t="s">
        <v>13</v>
      </c>
      <c r="E60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34413402 GVXL BYPASS 4000A</v>
      </c>
      <c r="F600" t="s">
        <v>29</v>
      </c>
      <c r="G600" t="s">
        <v>14</v>
      </c>
      <c r="H600" t="s">
        <v>30</v>
      </c>
      <c r="I600" t="s">
        <v>31</v>
      </c>
      <c r="J600" t="s">
        <v>21</v>
      </c>
      <c r="K600" t="s">
        <v>25</v>
      </c>
      <c r="L600" t="str">
        <f>_xlfn.XLOOKUP(Tableau1[[#This Row],[TYPE DE PIECE]],Tableau4[MATIERE],Tableau4[SHORT TYPE],"",0,1)</f>
        <v>SMT</v>
      </c>
      <c r="N600" t="str">
        <f>IF(ISERR(FIND("DECOUPE",Tableau1[[#This Row],[DESIGNATION]])),"","NEED REF")</f>
        <v/>
      </c>
    </row>
    <row r="601" spans="2:14">
      <c r="B601">
        <v>34413401</v>
      </c>
      <c r="C601" s="2">
        <v>45646</v>
      </c>
      <c r="D601" t="s">
        <v>13</v>
      </c>
      <c r="E60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34413401 GVXL BYPASS 4000A</v>
      </c>
      <c r="F601" t="s">
        <v>29</v>
      </c>
      <c r="G601" t="s">
        <v>14</v>
      </c>
      <c r="H601" t="s">
        <v>30</v>
      </c>
      <c r="I601" t="s">
        <v>31</v>
      </c>
      <c r="J601" t="s">
        <v>21</v>
      </c>
      <c r="K601" t="s">
        <v>25</v>
      </c>
      <c r="L601" t="str">
        <f>_xlfn.XLOOKUP(Tableau1[[#This Row],[TYPE DE PIECE]],Tableau4[MATIERE],Tableau4[SHORT TYPE],"",0,1)</f>
        <v>SMT</v>
      </c>
      <c r="N601" t="str">
        <f>IF(ISERR(FIND("DECOUPE",Tableau1[[#This Row],[DESIGNATION]])),"","NEED REF")</f>
        <v/>
      </c>
    </row>
    <row r="602" spans="2:14">
      <c r="B602">
        <v>34413400</v>
      </c>
      <c r="C602" s="2">
        <v>45646</v>
      </c>
      <c r="D602" t="s">
        <v>13</v>
      </c>
      <c r="E6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34413400 GVXL BYPASS 4000A</v>
      </c>
      <c r="F602" t="s">
        <v>29</v>
      </c>
      <c r="G602" t="s">
        <v>14</v>
      </c>
      <c r="H602" t="s">
        <v>30</v>
      </c>
      <c r="I602" t="s">
        <v>31</v>
      </c>
      <c r="J602" t="s">
        <v>21</v>
      </c>
      <c r="K602" t="s">
        <v>25</v>
      </c>
      <c r="L602" t="str">
        <f>_xlfn.XLOOKUP(Tableau1[[#This Row],[TYPE DE PIECE]],Tableau4[MATIERE],Tableau4[SHORT TYPE],"",0,1)</f>
        <v>SMT</v>
      </c>
      <c r="N602" t="str">
        <f>IF(ISERR(FIND("DECOUPE",Tableau1[[#This Row],[DESIGNATION]])),"","NEED REF")</f>
        <v/>
      </c>
    </row>
    <row r="603" spans="2:14">
      <c r="B603">
        <v>34413399</v>
      </c>
      <c r="C603" s="2">
        <v>45645</v>
      </c>
      <c r="D603" t="s">
        <v>13</v>
      </c>
      <c r="E6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34413399 GVXL BYPASS 4000A</v>
      </c>
      <c r="F603" t="s">
        <v>29</v>
      </c>
      <c r="G603" t="s">
        <v>14</v>
      </c>
      <c r="H603" t="s">
        <v>30</v>
      </c>
      <c r="I603" t="s">
        <v>31</v>
      </c>
      <c r="J603" t="s">
        <v>21</v>
      </c>
      <c r="K603" t="s">
        <v>22</v>
      </c>
      <c r="L603" t="str">
        <f>_xlfn.XLOOKUP(Tableau1[[#This Row],[TYPE DE PIECE]],Tableau4[MATIERE],Tableau4[SHORT TYPE],"",0,1)</f>
        <v>COP</v>
      </c>
      <c r="N603" t="str">
        <f>IF(ISERR(FIND("DECOUPE",Tableau1[[#This Row],[DESIGNATION]])),"","NEED REF")</f>
        <v/>
      </c>
    </row>
    <row r="604" spans="2:14">
      <c r="B604">
        <v>34413398</v>
      </c>
      <c r="C604" s="2">
        <v>45645</v>
      </c>
      <c r="D604" t="s">
        <v>13</v>
      </c>
      <c r="E6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34413398 GVXL BYPASS 4000A</v>
      </c>
      <c r="F604" t="s">
        <v>29</v>
      </c>
      <c r="G604" t="s">
        <v>14</v>
      </c>
      <c r="H604" t="s">
        <v>30</v>
      </c>
      <c r="I604" t="s">
        <v>31</v>
      </c>
      <c r="J604" t="s">
        <v>21</v>
      </c>
      <c r="K604" t="s">
        <v>22</v>
      </c>
      <c r="L604" t="str">
        <f>_xlfn.XLOOKUP(Tableau1[[#This Row],[TYPE DE PIECE]],Tableau4[MATIERE],Tableau4[SHORT TYPE],"",0,1)</f>
        <v>COP</v>
      </c>
      <c r="N604" t="str">
        <f>IF(ISERR(FIND("DECOUPE",Tableau1[[#This Row],[DESIGNATION]])),"","NEED REF")</f>
        <v/>
      </c>
    </row>
    <row r="605" spans="2:14">
      <c r="B605">
        <v>34413397</v>
      </c>
      <c r="C605" s="2">
        <v>45645</v>
      </c>
      <c r="D605" t="s">
        <v>13</v>
      </c>
      <c r="E6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34413397 GVXL BYPASS 4000A</v>
      </c>
      <c r="F605" t="s">
        <v>29</v>
      </c>
      <c r="G605" t="s">
        <v>14</v>
      </c>
      <c r="H605" t="s">
        <v>30</v>
      </c>
      <c r="I605" t="s">
        <v>31</v>
      </c>
      <c r="J605" t="s">
        <v>21</v>
      </c>
      <c r="K605" t="s">
        <v>22</v>
      </c>
      <c r="L605" t="str">
        <f>_xlfn.XLOOKUP(Tableau1[[#This Row],[TYPE DE PIECE]],Tableau4[MATIERE],Tableau4[SHORT TYPE],"",0,1)</f>
        <v>COP</v>
      </c>
      <c r="N605" t="str">
        <f>IF(ISERR(FIND("DECOUPE",Tableau1[[#This Row],[DESIGNATION]])),"","NEED REF")</f>
        <v/>
      </c>
    </row>
    <row r="606" spans="2:14">
      <c r="B606">
        <v>34413396</v>
      </c>
      <c r="C606" s="2">
        <v>45645</v>
      </c>
      <c r="D606" t="s">
        <v>13</v>
      </c>
      <c r="E6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34413396 GVXL BYPASS 4000A</v>
      </c>
      <c r="F606" t="s">
        <v>29</v>
      </c>
      <c r="G606" t="s">
        <v>14</v>
      </c>
      <c r="H606" t="s">
        <v>30</v>
      </c>
      <c r="I606" t="s">
        <v>31</v>
      </c>
      <c r="J606" t="s">
        <v>21</v>
      </c>
      <c r="K606" t="s">
        <v>22</v>
      </c>
      <c r="L606" t="str">
        <f>_xlfn.XLOOKUP(Tableau1[[#This Row],[TYPE DE PIECE]],Tableau4[MATIERE],Tableau4[SHORT TYPE],"",0,1)</f>
        <v>COP</v>
      </c>
      <c r="N606" t="str">
        <f>IF(ISERR(FIND("DECOUPE",Tableau1[[#This Row],[DESIGNATION]])),"","NEED REF")</f>
        <v/>
      </c>
    </row>
    <row r="607" spans="2:14">
      <c r="B607">
        <v>34413395</v>
      </c>
      <c r="C607" s="2">
        <v>45645</v>
      </c>
      <c r="D607" t="s">
        <v>13</v>
      </c>
      <c r="E6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34413395 GVXL BYPASS 4000A</v>
      </c>
      <c r="F607" t="s">
        <v>29</v>
      </c>
      <c r="G607" t="s">
        <v>14</v>
      </c>
      <c r="H607" t="s">
        <v>30</v>
      </c>
      <c r="I607" t="s">
        <v>31</v>
      </c>
      <c r="J607" t="s">
        <v>21</v>
      </c>
      <c r="K607" t="s">
        <v>22</v>
      </c>
      <c r="L607" t="str">
        <f>_xlfn.XLOOKUP(Tableau1[[#This Row],[TYPE DE PIECE]],Tableau4[MATIERE],Tableau4[SHORT TYPE],"",0,1)</f>
        <v>COP</v>
      </c>
      <c r="N607" t="str">
        <f>IF(ISERR(FIND("DECOUPE",Tableau1[[#This Row],[DESIGNATION]])),"","NEED REF")</f>
        <v/>
      </c>
    </row>
    <row r="608" spans="2:14">
      <c r="B608">
        <v>34413394</v>
      </c>
      <c r="C608" s="2">
        <v>45645</v>
      </c>
      <c r="D608" t="s">
        <v>13</v>
      </c>
      <c r="E6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34413394 GVXL BYPASS 4000A</v>
      </c>
      <c r="F608" t="s">
        <v>29</v>
      </c>
      <c r="G608" t="s">
        <v>14</v>
      </c>
      <c r="H608" t="s">
        <v>30</v>
      </c>
      <c r="I608" t="s">
        <v>31</v>
      </c>
      <c r="J608" t="s">
        <v>21</v>
      </c>
      <c r="K608" t="s">
        <v>22</v>
      </c>
      <c r="L608" t="str">
        <f>_xlfn.XLOOKUP(Tableau1[[#This Row],[TYPE DE PIECE]],Tableau4[MATIERE],Tableau4[SHORT TYPE],"",0,1)</f>
        <v>COP</v>
      </c>
      <c r="N608" t="str">
        <f>IF(ISERR(FIND("DECOUPE",Tableau1[[#This Row],[DESIGNATION]])),"","NEED REF")</f>
        <v/>
      </c>
    </row>
    <row r="609" spans="2:14">
      <c r="B609">
        <v>34413393</v>
      </c>
      <c r="C609" s="2">
        <v>45645</v>
      </c>
      <c r="D609" t="s">
        <v>13</v>
      </c>
      <c r="E6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34413393 GVXL BYPASS 4000A</v>
      </c>
      <c r="F609" t="s">
        <v>29</v>
      </c>
      <c r="G609" t="s">
        <v>14</v>
      </c>
      <c r="H609" t="s">
        <v>30</v>
      </c>
      <c r="I609" t="s">
        <v>31</v>
      </c>
      <c r="J609" t="s">
        <v>21</v>
      </c>
      <c r="K609" t="s">
        <v>22</v>
      </c>
      <c r="L609" t="str">
        <f>_xlfn.XLOOKUP(Tableau1[[#This Row],[TYPE DE PIECE]],Tableau4[MATIERE],Tableau4[SHORT TYPE],"",0,1)</f>
        <v>COP</v>
      </c>
      <c r="N609" t="str">
        <f>IF(ISERR(FIND("DECOUPE",Tableau1[[#This Row],[DESIGNATION]])),"","NEED REF")</f>
        <v/>
      </c>
    </row>
    <row r="610" spans="2:14">
      <c r="B610">
        <v>34413392</v>
      </c>
      <c r="C610" s="2">
        <v>45642</v>
      </c>
      <c r="D610" t="s">
        <v>13</v>
      </c>
      <c r="E61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34413392 GVXL BYPASS 4000A</v>
      </c>
      <c r="F610" t="s">
        <v>29</v>
      </c>
      <c r="G610" t="s">
        <v>14</v>
      </c>
      <c r="H610" t="s">
        <v>30</v>
      </c>
      <c r="I610" t="s">
        <v>31</v>
      </c>
      <c r="J610" t="s">
        <v>21</v>
      </c>
      <c r="K610" t="s">
        <v>22</v>
      </c>
      <c r="L610" t="str">
        <f>_xlfn.XLOOKUP(Tableau1[[#This Row],[TYPE DE PIECE]],Tableau4[MATIERE],Tableau4[SHORT TYPE],"",0,1)</f>
        <v>COP</v>
      </c>
      <c r="N610" t="str">
        <f>IF(ISERR(FIND("DECOUPE",Tableau1[[#This Row],[DESIGNATION]])),"","NEED REF")</f>
        <v/>
      </c>
    </row>
    <row r="611" spans="2:14">
      <c r="B611">
        <v>34413391</v>
      </c>
      <c r="C611" s="2">
        <v>45642</v>
      </c>
      <c r="D611" t="s">
        <v>13</v>
      </c>
      <c r="E61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34413391 GVXL BYPASS 4000A</v>
      </c>
      <c r="F611" t="s">
        <v>29</v>
      </c>
      <c r="G611" t="s">
        <v>14</v>
      </c>
      <c r="H611" t="s">
        <v>30</v>
      </c>
      <c r="I611" t="s">
        <v>31</v>
      </c>
      <c r="J611" t="s">
        <v>21</v>
      </c>
      <c r="K611" t="s">
        <v>22</v>
      </c>
      <c r="L611" t="str">
        <f>_xlfn.XLOOKUP(Tableau1[[#This Row],[TYPE DE PIECE]],Tableau4[MATIERE],Tableau4[SHORT TYPE],"",0,1)</f>
        <v>COP</v>
      </c>
      <c r="N611" t="str">
        <f>IF(ISERR(FIND("DECOUPE",Tableau1[[#This Row],[DESIGNATION]])),"","NEED REF")</f>
        <v/>
      </c>
    </row>
    <row r="612" spans="2:14">
      <c r="B612">
        <v>34413390</v>
      </c>
      <c r="C612" s="2">
        <v>45642</v>
      </c>
      <c r="D612" t="s">
        <v>13</v>
      </c>
      <c r="E61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34413390 GVXL BYPASS 4000A</v>
      </c>
      <c r="F612" t="s">
        <v>29</v>
      </c>
      <c r="G612" t="s">
        <v>14</v>
      </c>
      <c r="H612" t="s">
        <v>30</v>
      </c>
      <c r="I612" t="s">
        <v>31</v>
      </c>
      <c r="J612" t="s">
        <v>21</v>
      </c>
      <c r="K612" t="s">
        <v>22</v>
      </c>
      <c r="L612" t="str">
        <f>_xlfn.XLOOKUP(Tableau1[[#This Row],[TYPE DE PIECE]],Tableau4[MATIERE],Tableau4[SHORT TYPE],"",0,1)</f>
        <v>COP</v>
      </c>
      <c r="N612" t="str">
        <f>IF(ISERR(FIND("DECOUPE",Tableau1[[#This Row],[DESIGNATION]])),"","NEED REF")</f>
        <v/>
      </c>
    </row>
    <row r="613" spans="2:14">
      <c r="B613">
        <v>34413389</v>
      </c>
      <c r="C613" s="2">
        <v>45642</v>
      </c>
      <c r="D613" t="s">
        <v>13</v>
      </c>
      <c r="E6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34413389 GVXL BYPASS 4000A</v>
      </c>
      <c r="F613" t="s">
        <v>29</v>
      </c>
      <c r="G613" t="s">
        <v>14</v>
      </c>
      <c r="H613" t="s">
        <v>30</v>
      </c>
      <c r="I613" t="s">
        <v>31</v>
      </c>
      <c r="J613" t="s">
        <v>21</v>
      </c>
      <c r="K613" t="s">
        <v>22</v>
      </c>
      <c r="L613" t="str">
        <f>_xlfn.XLOOKUP(Tableau1[[#This Row],[TYPE DE PIECE]],Tableau4[MATIERE],Tableau4[SHORT TYPE],"",0,1)</f>
        <v>COP</v>
      </c>
      <c r="N613" t="str">
        <f>IF(ISERR(FIND("DECOUPE",Tableau1[[#This Row],[DESIGNATION]])),"","NEED REF")</f>
        <v/>
      </c>
    </row>
    <row r="614" spans="2:14">
      <c r="B614">
        <v>34413388</v>
      </c>
      <c r="C614" s="2">
        <v>45642</v>
      </c>
      <c r="D614" t="s">
        <v>13</v>
      </c>
      <c r="E61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34413388 GVXL BYPASS 4000A</v>
      </c>
      <c r="F614" t="s">
        <v>29</v>
      </c>
      <c r="G614" t="s">
        <v>14</v>
      </c>
      <c r="H614" t="s">
        <v>30</v>
      </c>
      <c r="I614" t="s">
        <v>31</v>
      </c>
      <c r="J614" t="s">
        <v>21</v>
      </c>
      <c r="K614" t="s">
        <v>22</v>
      </c>
      <c r="L614" t="str">
        <f>_xlfn.XLOOKUP(Tableau1[[#This Row],[TYPE DE PIECE]],Tableau4[MATIERE],Tableau4[SHORT TYPE],"",0,1)</f>
        <v>COP</v>
      </c>
      <c r="N614" t="str">
        <f>IF(ISERR(FIND("DECOUPE",Tableau1[[#This Row],[DESIGNATION]])),"","NEED REF")</f>
        <v/>
      </c>
    </row>
    <row r="615" spans="2:14">
      <c r="B615">
        <v>34413387</v>
      </c>
      <c r="C615" s="2">
        <v>45642</v>
      </c>
      <c r="D615" t="s">
        <v>13</v>
      </c>
      <c r="E6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34413387 GVXL BYPASS 4000A</v>
      </c>
      <c r="F615" t="s">
        <v>29</v>
      </c>
      <c r="G615" t="s">
        <v>14</v>
      </c>
      <c r="H615" t="s">
        <v>30</v>
      </c>
      <c r="I615" t="s">
        <v>31</v>
      </c>
      <c r="J615" t="s">
        <v>21</v>
      </c>
      <c r="K615" t="s">
        <v>22</v>
      </c>
      <c r="L615" t="str">
        <f>_xlfn.XLOOKUP(Tableau1[[#This Row],[TYPE DE PIECE]],Tableau4[MATIERE],Tableau4[SHORT TYPE],"",0,1)</f>
        <v>COP</v>
      </c>
      <c r="N615" t="str">
        <f>IF(ISERR(FIND("DECOUPE",Tableau1[[#This Row],[DESIGNATION]])),"","NEED REF")</f>
        <v/>
      </c>
    </row>
    <row r="616" spans="2:14">
      <c r="B616">
        <v>34413386</v>
      </c>
      <c r="C616" s="2">
        <v>45642</v>
      </c>
      <c r="D616" t="s">
        <v>13</v>
      </c>
      <c r="E6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34413386 GVXL BYPASS 4000A</v>
      </c>
      <c r="F616" t="s">
        <v>29</v>
      </c>
      <c r="G616" t="s">
        <v>14</v>
      </c>
      <c r="H616" t="s">
        <v>30</v>
      </c>
      <c r="I616" t="s">
        <v>31</v>
      </c>
      <c r="J616" t="s">
        <v>21</v>
      </c>
      <c r="K616" t="s">
        <v>22</v>
      </c>
      <c r="L616" t="str">
        <f>_xlfn.XLOOKUP(Tableau1[[#This Row],[TYPE DE PIECE]],Tableau4[MATIERE],Tableau4[SHORT TYPE],"",0,1)</f>
        <v>COP</v>
      </c>
      <c r="N616" t="str">
        <f>IF(ISERR(FIND("DECOUPE",Tableau1[[#This Row],[DESIGNATION]])),"","NEED REF")</f>
        <v/>
      </c>
    </row>
    <row r="617" spans="2:14">
      <c r="B617">
        <v>34413385</v>
      </c>
      <c r="C617" s="2">
        <v>45642</v>
      </c>
      <c r="D617" t="s">
        <v>13</v>
      </c>
      <c r="E6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34413385 GVXL BYPASS 4000A</v>
      </c>
      <c r="F617" t="s">
        <v>29</v>
      </c>
      <c r="G617" t="s">
        <v>14</v>
      </c>
      <c r="H617" t="s">
        <v>30</v>
      </c>
      <c r="I617" t="s">
        <v>31</v>
      </c>
      <c r="J617" t="s">
        <v>21</v>
      </c>
      <c r="K617" t="s">
        <v>22</v>
      </c>
      <c r="L617" t="str">
        <f>_xlfn.XLOOKUP(Tableau1[[#This Row],[TYPE DE PIECE]],Tableau4[MATIERE],Tableau4[SHORT TYPE],"",0,1)</f>
        <v>COP</v>
      </c>
      <c r="N617" t="str">
        <f>IF(ISERR(FIND("DECOUPE",Tableau1[[#This Row],[DESIGNATION]])),"","NEED REF")</f>
        <v/>
      </c>
    </row>
    <row r="618" spans="2:14">
      <c r="B618">
        <v>34413384</v>
      </c>
      <c r="C618" s="2">
        <v>45642</v>
      </c>
      <c r="D618" t="s">
        <v>13</v>
      </c>
      <c r="E6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34413384 GVXL BYPASS 4000A</v>
      </c>
      <c r="F618" t="s">
        <v>29</v>
      </c>
      <c r="G618" t="s">
        <v>14</v>
      </c>
      <c r="H618" t="s">
        <v>30</v>
      </c>
      <c r="I618" t="s">
        <v>31</v>
      </c>
      <c r="J618" t="s">
        <v>21</v>
      </c>
      <c r="K618" t="s">
        <v>22</v>
      </c>
      <c r="L618" t="str">
        <f>_xlfn.XLOOKUP(Tableau1[[#This Row],[TYPE DE PIECE]],Tableau4[MATIERE],Tableau4[SHORT TYPE],"",0,1)</f>
        <v>COP</v>
      </c>
      <c r="N618" t="str">
        <f>IF(ISERR(FIND("DECOUPE",Tableau1[[#This Row],[DESIGNATION]])),"","NEED REF")</f>
        <v/>
      </c>
    </row>
    <row r="619" spans="2:14">
      <c r="B619">
        <v>34413383</v>
      </c>
      <c r="C619" s="2">
        <v>45642</v>
      </c>
      <c r="D619" t="s">
        <v>13</v>
      </c>
      <c r="E6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34413383 GVXL BYPASS 4000A</v>
      </c>
      <c r="F619" t="s">
        <v>29</v>
      </c>
      <c r="G619" t="s">
        <v>14</v>
      </c>
      <c r="H619" t="s">
        <v>30</v>
      </c>
      <c r="I619" t="s">
        <v>31</v>
      </c>
      <c r="J619" t="s">
        <v>21</v>
      </c>
      <c r="K619" t="s">
        <v>22</v>
      </c>
      <c r="L619" t="str">
        <f>_xlfn.XLOOKUP(Tableau1[[#This Row],[TYPE DE PIECE]],Tableau4[MATIERE],Tableau4[SHORT TYPE],"",0,1)</f>
        <v>COP</v>
      </c>
      <c r="N619" t="str">
        <f>IF(ISERR(FIND("DECOUPE",Tableau1[[#This Row],[DESIGNATION]])),"","NEED REF")</f>
        <v/>
      </c>
    </row>
    <row r="620" spans="2:14">
      <c r="B620">
        <v>34413382</v>
      </c>
      <c r="C620" s="2">
        <v>45642</v>
      </c>
      <c r="D620" t="s">
        <v>13</v>
      </c>
      <c r="E62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34413382 GVXL BYPASS 4000A</v>
      </c>
      <c r="F620" t="s">
        <v>29</v>
      </c>
      <c r="G620" t="s">
        <v>14</v>
      </c>
      <c r="H620" t="s">
        <v>30</v>
      </c>
      <c r="I620" t="s">
        <v>31</v>
      </c>
      <c r="J620" t="s">
        <v>21</v>
      </c>
      <c r="K620" t="s">
        <v>22</v>
      </c>
      <c r="L620" t="str">
        <f>_xlfn.XLOOKUP(Tableau1[[#This Row],[TYPE DE PIECE]],Tableau4[MATIERE],Tableau4[SHORT TYPE],"",0,1)</f>
        <v>COP</v>
      </c>
      <c r="N620" t="str">
        <f>IF(ISERR(FIND("DECOUPE",Tableau1[[#This Row],[DESIGNATION]])),"","NEED REF")</f>
        <v/>
      </c>
    </row>
    <row r="621" spans="2:14">
      <c r="B621">
        <v>34413381</v>
      </c>
      <c r="C621" s="2">
        <v>45642</v>
      </c>
      <c r="D621" t="s">
        <v>13</v>
      </c>
      <c r="E6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34413381 GVXL BYPASS 4000A</v>
      </c>
      <c r="F621" t="s">
        <v>29</v>
      </c>
      <c r="G621" t="s">
        <v>14</v>
      </c>
      <c r="H621" t="s">
        <v>30</v>
      </c>
      <c r="I621" t="s">
        <v>31</v>
      </c>
      <c r="J621" t="s">
        <v>21</v>
      </c>
      <c r="K621" t="s">
        <v>22</v>
      </c>
      <c r="L621" t="str">
        <f>_xlfn.XLOOKUP(Tableau1[[#This Row],[TYPE DE PIECE]],Tableau4[MATIERE],Tableau4[SHORT TYPE],"",0,1)</f>
        <v>COP</v>
      </c>
      <c r="N621" t="str">
        <f>IF(ISERR(FIND("DECOUPE",Tableau1[[#This Row],[DESIGNATION]])),"","NEED REF")</f>
        <v/>
      </c>
    </row>
    <row r="622" spans="2:14">
      <c r="B622">
        <v>34413380</v>
      </c>
      <c r="C622" s="2">
        <v>45642</v>
      </c>
      <c r="D622" t="s">
        <v>13</v>
      </c>
      <c r="E6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34413380 GVXL BYPASS 4000A</v>
      </c>
      <c r="F622" t="s">
        <v>29</v>
      </c>
      <c r="G622" t="s">
        <v>14</v>
      </c>
      <c r="H622" t="s">
        <v>30</v>
      </c>
      <c r="I622" t="s">
        <v>31</v>
      </c>
      <c r="J622" t="s">
        <v>21</v>
      </c>
      <c r="K622" t="s">
        <v>22</v>
      </c>
      <c r="L622" t="str">
        <f>_xlfn.XLOOKUP(Tableau1[[#This Row],[TYPE DE PIECE]],Tableau4[MATIERE],Tableau4[SHORT TYPE],"",0,1)</f>
        <v>COP</v>
      </c>
      <c r="N622" t="str">
        <f>IF(ISERR(FIND("DECOUPE",Tableau1[[#This Row],[DESIGNATION]])),"","NEED REF")</f>
        <v/>
      </c>
    </row>
    <row r="623" spans="2:14">
      <c r="B623">
        <v>34413379</v>
      </c>
      <c r="C623" s="2">
        <v>45642</v>
      </c>
      <c r="D623" t="s">
        <v>13</v>
      </c>
      <c r="E6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34413379 GVXL BYPASS 4000A</v>
      </c>
      <c r="F623" t="s">
        <v>29</v>
      </c>
      <c r="G623" t="s">
        <v>14</v>
      </c>
      <c r="H623" t="s">
        <v>30</v>
      </c>
      <c r="I623" t="s">
        <v>31</v>
      </c>
      <c r="J623" t="s">
        <v>21</v>
      </c>
      <c r="K623" t="s">
        <v>22</v>
      </c>
      <c r="L623" t="str">
        <f>_xlfn.XLOOKUP(Tableau1[[#This Row],[TYPE DE PIECE]],Tableau4[MATIERE],Tableau4[SHORT TYPE],"",0,1)</f>
        <v>COP</v>
      </c>
      <c r="N623" t="str">
        <f>IF(ISERR(FIND("DECOUPE",Tableau1[[#This Row],[DESIGNATION]])),"","NEED REF")</f>
        <v/>
      </c>
    </row>
    <row r="624" spans="2:14">
      <c r="B624">
        <v>34413378</v>
      </c>
      <c r="C624" s="2">
        <v>45642</v>
      </c>
      <c r="D624" t="s">
        <v>13</v>
      </c>
      <c r="E6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34413378 GVXL BYPASS 4000A</v>
      </c>
      <c r="F624" t="s">
        <v>29</v>
      </c>
      <c r="G624" t="s">
        <v>14</v>
      </c>
      <c r="H624" t="s">
        <v>30</v>
      </c>
      <c r="I624" t="s">
        <v>31</v>
      </c>
      <c r="J624" t="s">
        <v>21</v>
      </c>
      <c r="K624" t="s">
        <v>22</v>
      </c>
      <c r="L624" t="str">
        <f>_xlfn.XLOOKUP(Tableau1[[#This Row],[TYPE DE PIECE]],Tableau4[MATIERE],Tableau4[SHORT TYPE],"",0,1)</f>
        <v>COP</v>
      </c>
      <c r="N624" t="str">
        <f>IF(ISERR(FIND("DECOUPE",Tableau1[[#This Row],[DESIGNATION]])),"","NEED REF")</f>
        <v/>
      </c>
    </row>
    <row r="625" spans="2:14">
      <c r="B625">
        <v>34413377</v>
      </c>
      <c r="C625" s="2">
        <v>45642</v>
      </c>
      <c r="D625" t="s">
        <v>13</v>
      </c>
      <c r="E62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34413377 GVXL BYPASS 4000A</v>
      </c>
      <c r="F625" t="s">
        <v>29</v>
      </c>
      <c r="G625" t="s">
        <v>14</v>
      </c>
      <c r="H625" t="s">
        <v>30</v>
      </c>
      <c r="I625" t="s">
        <v>31</v>
      </c>
      <c r="J625" t="s">
        <v>21</v>
      </c>
      <c r="K625" t="s">
        <v>22</v>
      </c>
      <c r="L625" t="str">
        <f>_xlfn.XLOOKUP(Tableau1[[#This Row],[TYPE DE PIECE]],Tableau4[MATIERE],Tableau4[SHORT TYPE],"",0,1)</f>
        <v>COP</v>
      </c>
      <c r="N625" t="str">
        <f>IF(ISERR(FIND("DECOUPE",Tableau1[[#This Row],[DESIGNATION]])),"","NEED REF")</f>
        <v/>
      </c>
    </row>
    <row r="626" spans="2:14">
      <c r="B626">
        <v>34413376</v>
      </c>
      <c r="C626" s="2">
        <v>45642</v>
      </c>
      <c r="D626" t="s">
        <v>13</v>
      </c>
      <c r="E62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34413376 GVXL BYPASS 4000A</v>
      </c>
      <c r="F626" t="s">
        <v>29</v>
      </c>
      <c r="G626" t="s">
        <v>14</v>
      </c>
      <c r="H626" t="s">
        <v>30</v>
      </c>
      <c r="I626" t="s">
        <v>31</v>
      </c>
      <c r="J626" t="s">
        <v>21</v>
      </c>
      <c r="K626" t="s">
        <v>22</v>
      </c>
      <c r="L626" t="str">
        <f>_xlfn.XLOOKUP(Tableau1[[#This Row],[TYPE DE PIECE]],Tableau4[MATIERE],Tableau4[SHORT TYPE],"",0,1)</f>
        <v>COP</v>
      </c>
      <c r="N626" t="str">
        <f>IF(ISERR(FIND("DECOUPE",Tableau1[[#This Row],[DESIGNATION]])),"","NEED REF")</f>
        <v/>
      </c>
    </row>
    <row r="627" spans="2:14">
      <c r="B627">
        <v>34413375</v>
      </c>
      <c r="C627" s="2">
        <v>45642</v>
      </c>
      <c r="D627" t="s">
        <v>13</v>
      </c>
      <c r="E6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34413375 GVXL BYPASS 4000A</v>
      </c>
      <c r="F627" t="s">
        <v>29</v>
      </c>
      <c r="G627" t="s">
        <v>14</v>
      </c>
      <c r="H627" t="s">
        <v>30</v>
      </c>
      <c r="I627" t="s">
        <v>31</v>
      </c>
      <c r="J627" t="s">
        <v>21</v>
      </c>
      <c r="K627" t="s">
        <v>22</v>
      </c>
      <c r="L627" t="str">
        <f>_xlfn.XLOOKUP(Tableau1[[#This Row],[TYPE DE PIECE]],Tableau4[MATIERE],Tableau4[SHORT TYPE],"",0,1)</f>
        <v>COP</v>
      </c>
      <c r="N627" t="str">
        <f>IF(ISERR(FIND("DECOUPE",Tableau1[[#This Row],[DESIGNATION]])),"","NEED REF")</f>
        <v/>
      </c>
    </row>
    <row r="628" spans="2:14">
      <c r="B628">
        <v>34413374</v>
      </c>
      <c r="C628" s="2">
        <v>45642</v>
      </c>
      <c r="D628" t="s">
        <v>13</v>
      </c>
      <c r="E6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34413374 GVXL BYPASS 4000A</v>
      </c>
      <c r="F628" t="s">
        <v>29</v>
      </c>
      <c r="G628" t="s">
        <v>14</v>
      </c>
      <c r="H628" t="s">
        <v>30</v>
      </c>
      <c r="I628" t="s">
        <v>31</v>
      </c>
      <c r="J628" t="s">
        <v>21</v>
      </c>
      <c r="K628" t="s">
        <v>22</v>
      </c>
      <c r="L628" t="str">
        <f>_xlfn.XLOOKUP(Tableau1[[#This Row],[TYPE DE PIECE]],Tableau4[MATIERE],Tableau4[SHORT TYPE],"",0,1)</f>
        <v>COP</v>
      </c>
      <c r="N628" t="str">
        <f>IF(ISERR(FIND("DECOUPE",Tableau1[[#This Row],[DESIGNATION]])),"","NEED REF")</f>
        <v/>
      </c>
    </row>
    <row r="629" spans="2:14">
      <c r="B629">
        <v>34413373</v>
      </c>
      <c r="C629" s="2">
        <v>45642</v>
      </c>
      <c r="D629" t="s">
        <v>13</v>
      </c>
      <c r="E6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34413373 GVXL BYPASS 4000A</v>
      </c>
      <c r="F629" t="s">
        <v>29</v>
      </c>
      <c r="G629" t="s">
        <v>14</v>
      </c>
      <c r="H629" t="s">
        <v>30</v>
      </c>
      <c r="I629" t="s">
        <v>31</v>
      </c>
      <c r="J629" t="s">
        <v>21</v>
      </c>
      <c r="K629" t="s">
        <v>22</v>
      </c>
      <c r="L629" t="str">
        <f>_xlfn.XLOOKUP(Tableau1[[#This Row],[TYPE DE PIECE]],Tableau4[MATIERE],Tableau4[SHORT TYPE],"",0,1)</f>
        <v>COP</v>
      </c>
      <c r="N629" t="str">
        <f>IF(ISERR(FIND("DECOUPE",Tableau1[[#This Row],[DESIGNATION]])),"","NEED REF")</f>
        <v/>
      </c>
    </row>
    <row r="630" spans="2:14">
      <c r="B630">
        <v>34413372</v>
      </c>
      <c r="C630" s="2">
        <v>45642</v>
      </c>
      <c r="D630" t="s">
        <v>13</v>
      </c>
      <c r="E6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34413372 GVXL BYPASS 4000A</v>
      </c>
      <c r="F630" t="s">
        <v>29</v>
      </c>
      <c r="G630" t="s">
        <v>14</v>
      </c>
      <c r="H630" t="s">
        <v>30</v>
      </c>
      <c r="I630" t="s">
        <v>31</v>
      </c>
      <c r="J630" t="s">
        <v>21</v>
      </c>
      <c r="K630" t="s">
        <v>22</v>
      </c>
      <c r="L630" t="str">
        <f>_xlfn.XLOOKUP(Tableau1[[#This Row],[TYPE DE PIECE]],Tableau4[MATIERE],Tableau4[SHORT TYPE],"",0,1)</f>
        <v>COP</v>
      </c>
      <c r="N630" t="str">
        <f>IF(ISERR(FIND("DECOUPE",Tableau1[[#This Row],[DESIGNATION]])),"","NEED REF")</f>
        <v/>
      </c>
    </row>
    <row r="631" spans="2:14">
      <c r="B631">
        <v>34413371</v>
      </c>
      <c r="C631" s="2">
        <v>45642</v>
      </c>
      <c r="D631" t="s">
        <v>13</v>
      </c>
      <c r="E63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34413371 UPS BYPASS 200A</v>
      </c>
      <c r="F631" t="s">
        <v>42</v>
      </c>
      <c r="G631" t="s">
        <v>15</v>
      </c>
      <c r="H631" t="s">
        <v>30</v>
      </c>
      <c r="I631" t="s">
        <v>43</v>
      </c>
      <c r="J631" t="s">
        <v>21</v>
      </c>
      <c r="K631" t="s">
        <v>25</v>
      </c>
      <c r="L631" t="str">
        <f>_xlfn.XLOOKUP(Tableau1[[#This Row],[TYPE DE PIECE]],Tableau4[MATIERE],Tableau4[SHORT TYPE],"",0,1)</f>
        <v>SMT</v>
      </c>
      <c r="N631" t="str">
        <f>IF(ISERR(FIND("DECOUPE",Tableau1[[#This Row],[DESIGNATION]])),"","NEED REF")</f>
        <v/>
      </c>
    </row>
    <row r="632" spans="2:14">
      <c r="B632">
        <v>34413370</v>
      </c>
      <c r="C632" s="2">
        <v>45639</v>
      </c>
      <c r="D632" t="s">
        <v>13</v>
      </c>
      <c r="E63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34413370 UPS BYPASS 200A</v>
      </c>
      <c r="F632" t="s">
        <v>42</v>
      </c>
      <c r="G632" t="s">
        <v>15</v>
      </c>
      <c r="H632" t="s">
        <v>30</v>
      </c>
      <c r="I632" t="s">
        <v>43</v>
      </c>
      <c r="J632" t="s">
        <v>21</v>
      </c>
      <c r="K632" t="s">
        <v>25</v>
      </c>
      <c r="L632" t="str">
        <f>_xlfn.XLOOKUP(Tableau1[[#This Row],[TYPE DE PIECE]],Tableau4[MATIERE],Tableau4[SHORT TYPE],"",0,1)</f>
        <v>SMT</v>
      </c>
      <c r="N632" t="str">
        <f>IF(ISERR(FIND("DECOUPE",Tableau1[[#This Row],[DESIGNATION]])),"","NEED REF")</f>
        <v/>
      </c>
    </row>
    <row r="633" spans="2:14">
      <c r="B633">
        <v>34413369</v>
      </c>
      <c r="C633" s="2">
        <v>45639</v>
      </c>
      <c r="D633" t="s">
        <v>13</v>
      </c>
      <c r="E633" t="s">
        <v>44</v>
      </c>
      <c r="F633" t="s">
        <v>45</v>
      </c>
      <c r="G633" t="s">
        <v>46</v>
      </c>
      <c r="H633" t="s">
        <v>47</v>
      </c>
      <c r="I633" t="s">
        <v>48</v>
      </c>
      <c r="J633" t="s">
        <v>49</v>
      </c>
      <c r="K633" t="s">
        <v>50</v>
      </c>
      <c r="L633" t="str">
        <f>_xlfn.XLOOKUP(Tableau1[[#This Row],[TYPE DE PIECE]],Tableau4[MATIERE],Tableau4[SHORT TYPE],"",0,1)</f>
        <v>WIR</v>
      </c>
      <c r="N633" t="str">
        <f>IF(ISERR(FIND("DECOUPE",Tableau1[[#This Row],[DESIGNATION]])),"","NEED REF")</f>
        <v/>
      </c>
    </row>
    <row r="634" spans="2:14">
      <c r="B634">
        <v>34413368</v>
      </c>
      <c r="C634" s="2">
        <v>45638</v>
      </c>
      <c r="D634" t="s">
        <v>13</v>
      </c>
      <c r="E6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34413368 UPS BYPASS 200A</v>
      </c>
      <c r="F634" t="s">
        <v>42</v>
      </c>
      <c r="G634" t="s">
        <v>15</v>
      </c>
      <c r="H634" t="s">
        <v>30</v>
      </c>
      <c r="I634" t="s">
        <v>43</v>
      </c>
      <c r="J634" t="s">
        <v>21</v>
      </c>
      <c r="K634" t="s">
        <v>22</v>
      </c>
      <c r="L634" t="str">
        <f>_xlfn.XLOOKUP(Tableau1[[#This Row],[TYPE DE PIECE]],Tableau4[MATIERE],Tableau4[SHORT TYPE],"",0,1)</f>
        <v>COP</v>
      </c>
      <c r="N634" t="str">
        <f>IF(ISERR(FIND("DECOUPE",Tableau1[[#This Row],[DESIGNATION]])),"","NEED REF")</f>
        <v/>
      </c>
    </row>
    <row r="635" spans="2:14">
      <c r="B635">
        <v>34413367</v>
      </c>
      <c r="C635" s="2">
        <v>45638</v>
      </c>
      <c r="D635" t="s">
        <v>13</v>
      </c>
      <c r="E6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34413367 UPS BYPASS 200A</v>
      </c>
      <c r="F635" t="s">
        <v>42</v>
      </c>
      <c r="G635" t="s">
        <v>15</v>
      </c>
      <c r="H635" t="s">
        <v>30</v>
      </c>
      <c r="I635" t="s">
        <v>43</v>
      </c>
      <c r="J635" t="s">
        <v>21</v>
      </c>
      <c r="K635" t="s">
        <v>22</v>
      </c>
      <c r="L635" t="str">
        <f>_xlfn.XLOOKUP(Tableau1[[#This Row],[TYPE DE PIECE]],Tableau4[MATIERE],Tableau4[SHORT TYPE],"",0,1)</f>
        <v>COP</v>
      </c>
      <c r="N635" t="str">
        <f>IF(ISERR(FIND("DECOUPE",Tableau1[[#This Row],[DESIGNATION]])),"","NEED REF")</f>
        <v/>
      </c>
    </row>
    <row r="636" spans="2:14">
      <c r="B636">
        <v>34413366</v>
      </c>
      <c r="C636" s="2">
        <v>45638</v>
      </c>
      <c r="D636" t="s">
        <v>13</v>
      </c>
      <c r="E6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34413366 UPS BYPASS 200A</v>
      </c>
      <c r="F636" t="s">
        <v>42</v>
      </c>
      <c r="G636" t="s">
        <v>15</v>
      </c>
      <c r="H636" t="s">
        <v>30</v>
      </c>
      <c r="I636" t="s">
        <v>43</v>
      </c>
      <c r="J636" t="s">
        <v>21</v>
      </c>
      <c r="K636" t="s">
        <v>22</v>
      </c>
      <c r="L636" t="str">
        <f>_xlfn.XLOOKUP(Tableau1[[#This Row],[TYPE DE PIECE]],Tableau4[MATIERE],Tableau4[SHORT TYPE],"",0,1)</f>
        <v>COP</v>
      </c>
      <c r="N636" t="str">
        <f>IF(ISERR(FIND("DECOUPE",Tableau1[[#This Row],[DESIGNATION]])),"","NEED REF")</f>
        <v/>
      </c>
    </row>
    <row r="637" spans="2:14">
      <c r="B637">
        <v>34413365</v>
      </c>
      <c r="C637" s="2">
        <v>45638</v>
      </c>
      <c r="D637" t="s">
        <v>13</v>
      </c>
      <c r="E6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34413365 UPS BYPASS 200A</v>
      </c>
      <c r="F637" t="s">
        <v>42</v>
      </c>
      <c r="G637" t="s">
        <v>15</v>
      </c>
      <c r="H637" t="s">
        <v>30</v>
      </c>
      <c r="I637" t="s">
        <v>43</v>
      </c>
      <c r="J637" t="s">
        <v>21</v>
      </c>
      <c r="K637" t="s">
        <v>22</v>
      </c>
      <c r="L637" t="str">
        <f>_xlfn.XLOOKUP(Tableau1[[#This Row],[TYPE DE PIECE]],Tableau4[MATIERE],Tableau4[SHORT TYPE],"",0,1)</f>
        <v>COP</v>
      </c>
      <c r="N637" t="str">
        <f>IF(ISERR(FIND("DECOUPE",Tableau1[[#This Row],[DESIGNATION]])),"","NEED REF")</f>
        <v/>
      </c>
    </row>
    <row r="638" spans="2:14">
      <c r="B638">
        <v>34413364</v>
      </c>
      <c r="C638" s="2">
        <v>45638</v>
      </c>
      <c r="D638" t="s">
        <v>13</v>
      </c>
      <c r="E6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34413364 UPS BYPASS 200A</v>
      </c>
      <c r="F638" t="s">
        <v>42</v>
      </c>
      <c r="G638" t="s">
        <v>15</v>
      </c>
      <c r="H638" t="s">
        <v>30</v>
      </c>
      <c r="I638" t="s">
        <v>43</v>
      </c>
      <c r="J638" t="s">
        <v>21</v>
      </c>
      <c r="K638" t="s">
        <v>25</v>
      </c>
      <c r="L638" t="str">
        <f>_xlfn.XLOOKUP(Tableau1[[#This Row],[TYPE DE PIECE]],Tableau4[MATIERE],Tableau4[SHORT TYPE],"",0,1)</f>
        <v>SMT</v>
      </c>
      <c r="N638" t="str">
        <f>IF(ISERR(FIND("DECOUPE",Tableau1[[#This Row],[DESIGNATION]])),"","NEED REF")</f>
        <v/>
      </c>
    </row>
    <row r="639" spans="2:14">
      <c r="B639">
        <v>34413363</v>
      </c>
      <c r="C639" s="2">
        <v>45637</v>
      </c>
      <c r="D639" t="s">
        <v>13</v>
      </c>
      <c r="E6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34413363 STS STS ETO 400A</v>
      </c>
      <c r="F639" t="s">
        <v>51</v>
      </c>
      <c r="G639" t="s">
        <v>46</v>
      </c>
      <c r="H639" t="s">
        <v>47</v>
      </c>
      <c r="I639" t="s">
        <v>52</v>
      </c>
      <c r="J639" t="s">
        <v>49</v>
      </c>
      <c r="L639" t="str">
        <f>_xlfn.XLOOKUP(Tableau1[[#This Row],[TYPE DE PIECE]],Tableau4[MATIERE],Tableau4[SHORT TYPE],"",0,1)</f>
        <v/>
      </c>
      <c r="N639" t="str">
        <f>IF(ISERR(FIND("DECOUPE",Tableau1[[#This Row],[DESIGNATION]])),"","NEED REF")</f>
        <v/>
      </c>
    </row>
    <row r="640" spans="2:14">
      <c r="B640">
        <v>34413362</v>
      </c>
      <c r="C640" s="2">
        <v>45637</v>
      </c>
      <c r="D640" t="s">
        <v>13</v>
      </c>
      <c r="E640" t="s">
        <v>53</v>
      </c>
      <c r="F640" t="s">
        <v>51</v>
      </c>
      <c r="G640" t="s">
        <v>46</v>
      </c>
      <c r="H640" t="s">
        <v>47</v>
      </c>
      <c r="I640" t="s">
        <v>52</v>
      </c>
      <c r="J640" t="s">
        <v>49</v>
      </c>
      <c r="K640" t="s">
        <v>33</v>
      </c>
      <c r="L640" t="str">
        <f>_xlfn.XLOOKUP(Tableau1[[#This Row],[TYPE DE PIECE]],Tableau4[MATIERE],Tableau4[SHORT TYPE],"",0,1)</f>
        <v>PLA</v>
      </c>
      <c r="N640" t="str">
        <f>IF(ISERR(FIND("DECOUPE",Tableau1[[#This Row],[DESIGNATION]])),"","NEED REF")</f>
        <v/>
      </c>
    </row>
    <row r="641" spans="2:14">
      <c r="B641">
        <v>34413361</v>
      </c>
      <c r="C641" s="2">
        <v>45637</v>
      </c>
      <c r="D641" t="s">
        <v>13</v>
      </c>
      <c r="E641" t="s">
        <v>54</v>
      </c>
      <c r="J641" t="s">
        <v>27</v>
      </c>
      <c r="K641" t="s">
        <v>84</v>
      </c>
      <c r="L641" t="str">
        <f>_xlfn.XLOOKUP(Tableau1[[#This Row],[TYPE DE PIECE]],Tableau4[MATIERE],Tableau4[SHORT TYPE],"",0,1)</f>
        <v>SE</v>
      </c>
      <c r="N641" t="str">
        <f>IF(ISERR(FIND("DECOUPE",Tableau1[[#This Row],[DESIGNATION]])),"","NEED REF")</f>
        <v/>
      </c>
    </row>
    <row r="642" spans="2:14">
      <c r="B642">
        <v>34413360</v>
      </c>
      <c r="C642" s="2">
        <v>45636</v>
      </c>
      <c r="D642" t="s">
        <v>13</v>
      </c>
      <c r="E6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34413360 GVXL BYPASS 4000A</v>
      </c>
      <c r="F642" t="s">
        <v>29</v>
      </c>
      <c r="G642" t="s">
        <v>14</v>
      </c>
      <c r="H642" t="s">
        <v>30</v>
      </c>
      <c r="I642" t="s">
        <v>31</v>
      </c>
      <c r="J642" t="s">
        <v>21</v>
      </c>
      <c r="L642" t="str">
        <f>_xlfn.XLOOKUP(Tableau1[[#This Row],[TYPE DE PIECE]],Tableau4[MATIERE],Tableau4[SHORT TYPE],"",0,1)</f>
        <v/>
      </c>
      <c r="N642" t="str">
        <f>IF(ISERR(FIND("DECOUPE",Tableau1[[#This Row],[DESIGNATION]])),"","NEED REF")</f>
        <v/>
      </c>
    </row>
    <row r="643" spans="2:14">
      <c r="B643">
        <v>34413359</v>
      </c>
      <c r="C643" s="2">
        <v>45636</v>
      </c>
      <c r="D643" t="s">
        <v>13</v>
      </c>
      <c r="E6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34413359 GVXL BYPASS 4000A</v>
      </c>
      <c r="F643" t="s">
        <v>29</v>
      </c>
      <c r="G643" t="s">
        <v>14</v>
      </c>
      <c r="H643" t="s">
        <v>30</v>
      </c>
      <c r="I643" t="s">
        <v>31</v>
      </c>
      <c r="J643" t="s">
        <v>21</v>
      </c>
      <c r="L643" t="str">
        <f>_xlfn.XLOOKUP(Tableau1[[#This Row],[TYPE DE PIECE]],Tableau4[MATIERE],Tableau4[SHORT TYPE],"",0,1)</f>
        <v/>
      </c>
      <c r="N643" t="str">
        <f>IF(ISERR(FIND("DECOUPE",Tableau1[[#This Row],[DESIGNATION]])),"","NEED REF")</f>
        <v/>
      </c>
    </row>
    <row r="644" spans="2:14">
      <c r="B644">
        <v>34413358</v>
      </c>
      <c r="C644" s="2">
        <v>45636</v>
      </c>
      <c r="D644" t="s">
        <v>13</v>
      </c>
      <c r="E6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34413358 GVXL BYPASS 4000A</v>
      </c>
      <c r="F644" t="s">
        <v>29</v>
      </c>
      <c r="G644" t="s">
        <v>14</v>
      </c>
      <c r="H644" t="s">
        <v>30</v>
      </c>
      <c r="I644" t="s">
        <v>31</v>
      </c>
      <c r="J644" t="s">
        <v>21</v>
      </c>
      <c r="L644" t="str">
        <f>_xlfn.XLOOKUP(Tableau1[[#This Row],[TYPE DE PIECE]],Tableau4[MATIERE],Tableau4[SHORT TYPE],"",0,1)</f>
        <v/>
      </c>
      <c r="N644" t="str">
        <f>IF(ISERR(FIND("DECOUPE",Tableau1[[#This Row],[DESIGNATION]])),"","NEED REF")</f>
        <v/>
      </c>
    </row>
    <row r="645" spans="2:14">
      <c r="B645">
        <v>34413357</v>
      </c>
      <c r="C645" s="2">
        <v>45636</v>
      </c>
      <c r="D645" t="s">
        <v>13</v>
      </c>
      <c r="E6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34413357 GVXL BYPASS 4000A</v>
      </c>
      <c r="F645" t="s">
        <v>29</v>
      </c>
      <c r="G645" t="s">
        <v>14</v>
      </c>
      <c r="H645" t="s">
        <v>30</v>
      </c>
      <c r="I645" t="s">
        <v>31</v>
      </c>
      <c r="J645" t="s">
        <v>21</v>
      </c>
      <c r="L645" t="str">
        <f>_xlfn.XLOOKUP(Tableau1[[#This Row],[TYPE DE PIECE]],Tableau4[MATIERE],Tableau4[SHORT TYPE],"",0,1)</f>
        <v/>
      </c>
      <c r="N645" t="str">
        <f>IF(ISERR(FIND("DECOUPE",Tableau1[[#This Row],[DESIGNATION]])),"","NEED REF")</f>
        <v/>
      </c>
    </row>
    <row r="646" spans="2:14">
      <c r="B646">
        <v>34413356</v>
      </c>
      <c r="C646" s="2">
        <v>45636</v>
      </c>
      <c r="D646" t="s">
        <v>13</v>
      </c>
      <c r="E64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34413356 GVXL BYPASS 4000A</v>
      </c>
      <c r="F646" t="s">
        <v>29</v>
      </c>
      <c r="G646" t="s">
        <v>14</v>
      </c>
      <c r="H646" t="s">
        <v>30</v>
      </c>
      <c r="I646" t="s">
        <v>31</v>
      </c>
      <c r="J646" t="s">
        <v>21</v>
      </c>
      <c r="L646" t="str">
        <f>_xlfn.XLOOKUP(Tableau1[[#This Row],[TYPE DE PIECE]],Tableau4[MATIERE],Tableau4[SHORT TYPE],"",0,1)</f>
        <v/>
      </c>
      <c r="N646" t="str">
        <f>IF(ISERR(FIND("DECOUPE",Tableau1[[#This Row],[DESIGNATION]])),"","NEED REF")</f>
        <v/>
      </c>
    </row>
    <row r="647" spans="2:14">
      <c r="B647">
        <v>34413355</v>
      </c>
      <c r="C647" s="2">
        <v>45636</v>
      </c>
      <c r="D647" t="s">
        <v>13</v>
      </c>
      <c r="E6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34413355 GVXL BYPASS 4000A</v>
      </c>
      <c r="F647" t="s">
        <v>29</v>
      </c>
      <c r="G647" t="s">
        <v>14</v>
      </c>
      <c r="H647" t="s">
        <v>30</v>
      </c>
      <c r="I647" t="s">
        <v>31</v>
      </c>
      <c r="J647" t="s">
        <v>21</v>
      </c>
      <c r="L647" t="str">
        <f>_xlfn.XLOOKUP(Tableau1[[#This Row],[TYPE DE PIECE]],Tableau4[MATIERE],Tableau4[SHORT TYPE],"",0,1)</f>
        <v/>
      </c>
      <c r="N647" t="str">
        <f>IF(ISERR(FIND("DECOUPE",Tableau1[[#This Row],[DESIGNATION]])),"","NEED REF")</f>
        <v/>
      </c>
    </row>
    <row r="648" spans="2:14">
      <c r="B648">
        <v>34413354</v>
      </c>
      <c r="C648" s="2">
        <v>45636</v>
      </c>
      <c r="D648" t="s">
        <v>13</v>
      </c>
      <c r="E6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34413354 GVXL BYPASS 4000A</v>
      </c>
      <c r="F648" t="s">
        <v>29</v>
      </c>
      <c r="G648" t="s">
        <v>14</v>
      </c>
      <c r="H648" t="s">
        <v>30</v>
      </c>
      <c r="I648" t="s">
        <v>31</v>
      </c>
      <c r="J648" t="s">
        <v>21</v>
      </c>
      <c r="L648" t="str">
        <f>_xlfn.XLOOKUP(Tableau1[[#This Row],[TYPE DE PIECE]],Tableau4[MATIERE],Tableau4[SHORT TYPE],"",0,1)</f>
        <v/>
      </c>
      <c r="N648" t="str">
        <f>IF(ISERR(FIND("DECOUPE",Tableau1[[#This Row],[DESIGNATION]])),"","NEED REF")</f>
        <v/>
      </c>
    </row>
    <row r="649" spans="2:14">
      <c r="B649">
        <v>34413353</v>
      </c>
      <c r="C649" s="2">
        <v>45636</v>
      </c>
      <c r="D649" t="s">
        <v>13</v>
      </c>
      <c r="E6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34413353 GVXL BYPASS 4000A</v>
      </c>
      <c r="F649" t="s">
        <v>29</v>
      </c>
      <c r="G649" t="s">
        <v>14</v>
      </c>
      <c r="H649" t="s">
        <v>30</v>
      </c>
      <c r="I649" t="s">
        <v>31</v>
      </c>
      <c r="J649" t="s">
        <v>21</v>
      </c>
      <c r="L649" t="str">
        <f>_xlfn.XLOOKUP(Tableau1[[#This Row],[TYPE DE PIECE]],Tableau4[MATIERE],Tableau4[SHORT TYPE],"",0,1)</f>
        <v/>
      </c>
      <c r="N649" t="str">
        <f>IF(ISERR(FIND("DECOUPE",Tableau1[[#This Row],[DESIGNATION]])),"","NEED REF")</f>
        <v/>
      </c>
    </row>
    <row r="650" spans="2:14">
      <c r="B650">
        <v>34413352</v>
      </c>
      <c r="C650" s="2">
        <v>45636</v>
      </c>
      <c r="D650" t="s">
        <v>13</v>
      </c>
      <c r="E65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34413352 GVXL BYPASS 4000A</v>
      </c>
      <c r="F650" t="s">
        <v>29</v>
      </c>
      <c r="G650" t="s">
        <v>14</v>
      </c>
      <c r="H650" t="s">
        <v>30</v>
      </c>
      <c r="I650" t="s">
        <v>31</v>
      </c>
      <c r="J650" t="s">
        <v>21</v>
      </c>
      <c r="L650" t="str">
        <f>_xlfn.XLOOKUP(Tableau1[[#This Row],[TYPE DE PIECE]],Tableau4[MATIERE],Tableau4[SHORT TYPE],"",0,1)</f>
        <v/>
      </c>
      <c r="N650" t="str">
        <f>IF(ISERR(FIND("DECOUPE",Tableau1[[#This Row],[DESIGNATION]])),"","NEED REF")</f>
        <v/>
      </c>
    </row>
    <row r="651" spans="2:14">
      <c r="B651">
        <v>34413351</v>
      </c>
      <c r="C651" s="2">
        <v>45636</v>
      </c>
      <c r="D651" t="s">
        <v>13</v>
      </c>
      <c r="E6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34413351 GVXL BYPASS 4000A</v>
      </c>
      <c r="F651" t="s">
        <v>29</v>
      </c>
      <c r="G651" t="s">
        <v>14</v>
      </c>
      <c r="H651" t="s">
        <v>30</v>
      </c>
      <c r="I651" t="s">
        <v>31</v>
      </c>
      <c r="J651" t="s">
        <v>21</v>
      </c>
      <c r="L651" t="str">
        <f>_xlfn.XLOOKUP(Tableau1[[#This Row],[TYPE DE PIECE]],Tableau4[MATIERE],Tableau4[SHORT TYPE],"",0,1)</f>
        <v/>
      </c>
      <c r="N651" t="str">
        <f>IF(ISERR(FIND("DECOUPE",Tableau1[[#This Row],[DESIGNATION]])),"","NEED REF")</f>
        <v/>
      </c>
    </row>
    <row r="652" spans="2:14">
      <c r="B652">
        <v>34413350</v>
      </c>
      <c r="C652" s="2">
        <v>45636</v>
      </c>
      <c r="D652" t="s">
        <v>13</v>
      </c>
      <c r="E6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34413350 GVXL BYPASS 4000A</v>
      </c>
      <c r="F652" t="s">
        <v>29</v>
      </c>
      <c r="G652" t="s">
        <v>14</v>
      </c>
      <c r="H652" t="s">
        <v>30</v>
      </c>
      <c r="I652" t="s">
        <v>31</v>
      </c>
      <c r="J652" t="s">
        <v>21</v>
      </c>
      <c r="L652" t="str">
        <f>_xlfn.XLOOKUP(Tableau1[[#This Row],[TYPE DE PIECE]],Tableau4[MATIERE],Tableau4[SHORT TYPE],"",0,1)</f>
        <v/>
      </c>
      <c r="N652" t="str">
        <f>IF(ISERR(FIND("DECOUPE",Tableau1[[#This Row],[DESIGNATION]])),"","NEED REF")</f>
        <v/>
      </c>
    </row>
    <row r="653" spans="2:14">
      <c r="B653">
        <v>34413349</v>
      </c>
      <c r="C653" s="2">
        <v>45636</v>
      </c>
      <c r="D653" t="s">
        <v>13</v>
      </c>
      <c r="E6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34413349 GVXL BYPASS 4000A</v>
      </c>
      <c r="F653" t="s">
        <v>29</v>
      </c>
      <c r="G653" t="s">
        <v>14</v>
      </c>
      <c r="H653" t="s">
        <v>30</v>
      </c>
      <c r="I653" t="s">
        <v>31</v>
      </c>
      <c r="J653" t="s">
        <v>21</v>
      </c>
      <c r="L653" t="str">
        <f>_xlfn.XLOOKUP(Tableau1[[#This Row],[TYPE DE PIECE]],Tableau4[MATIERE],Tableau4[SHORT TYPE],"",0,1)</f>
        <v/>
      </c>
      <c r="N653" t="str">
        <f>IF(ISERR(FIND("DECOUPE",Tableau1[[#This Row],[DESIGNATION]])),"","NEED REF")</f>
        <v/>
      </c>
    </row>
    <row r="654" spans="2:14">
      <c r="B654">
        <v>34413348</v>
      </c>
      <c r="C654" s="2">
        <v>45636</v>
      </c>
      <c r="D654" t="s">
        <v>13</v>
      </c>
      <c r="E6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34413348 GVXL BYPASS 4000A</v>
      </c>
      <c r="F654" t="s">
        <v>29</v>
      </c>
      <c r="G654" t="s">
        <v>14</v>
      </c>
      <c r="H654" t="s">
        <v>30</v>
      </c>
      <c r="I654" t="s">
        <v>31</v>
      </c>
      <c r="J654" t="s">
        <v>21</v>
      </c>
      <c r="L654" t="str">
        <f>_xlfn.XLOOKUP(Tableau1[[#This Row],[TYPE DE PIECE]],Tableau4[MATIERE],Tableau4[SHORT TYPE],"",0,1)</f>
        <v/>
      </c>
      <c r="N654" t="str">
        <f>IF(ISERR(FIND("DECOUPE",Tableau1[[#This Row],[DESIGNATION]])),"","NEED REF")</f>
        <v/>
      </c>
    </row>
    <row r="655" spans="2:14">
      <c r="B655">
        <v>34413347</v>
      </c>
      <c r="C655" s="2">
        <v>45636</v>
      </c>
      <c r="D655" t="s">
        <v>13</v>
      </c>
      <c r="E6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34413347 GVXL BYPASS 4000A</v>
      </c>
      <c r="F655" t="s">
        <v>29</v>
      </c>
      <c r="G655" t="s">
        <v>14</v>
      </c>
      <c r="H655" t="s">
        <v>30</v>
      </c>
      <c r="I655" t="s">
        <v>31</v>
      </c>
      <c r="J655" t="s">
        <v>21</v>
      </c>
      <c r="L655" t="str">
        <f>_xlfn.XLOOKUP(Tableau1[[#This Row],[TYPE DE PIECE]],Tableau4[MATIERE],Tableau4[SHORT TYPE],"",0,1)</f>
        <v/>
      </c>
      <c r="N655" t="str">
        <f>IF(ISERR(FIND("DECOUPE",Tableau1[[#This Row],[DESIGNATION]])),"","NEED REF")</f>
        <v/>
      </c>
    </row>
    <row r="656" spans="2:14">
      <c r="B656">
        <v>34413346</v>
      </c>
      <c r="C656" s="2">
        <v>45636</v>
      </c>
      <c r="D656" t="s">
        <v>13</v>
      </c>
      <c r="E6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34413346 GVXL BYPASS 4000A</v>
      </c>
      <c r="F656" t="s">
        <v>29</v>
      </c>
      <c r="G656" t="s">
        <v>14</v>
      </c>
      <c r="H656" t="s">
        <v>30</v>
      </c>
      <c r="I656" t="s">
        <v>31</v>
      </c>
      <c r="J656" t="s">
        <v>21</v>
      </c>
      <c r="L656" t="str">
        <f>_xlfn.XLOOKUP(Tableau1[[#This Row],[TYPE DE PIECE]],Tableau4[MATIERE],Tableau4[SHORT TYPE],"",0,1)</f>
        <v/>
      </c>
      <c r="N656" t="str">
        <f>IF(ISERR(FIND("DECOUPE",Tableau1[[#This Row],[DESIGNATION]])),"","NEED REF")</f>
        <v/>
      </c>
    </row>
    <row r="657" spans="2:14">
      <c r="B657">
        <v>34413345</v>
      </c>
      <c r="C657" s="2">
        <v>45636</v>
      </c>
      <c r="D657" t="s">
        <v>13</v>
      </c>
      <c r="E6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34413345 GVXL BYPASS 4000A</v>
      </c>
      <c r="F657" t="s">
        <v>29</v>
      </c>
      <c r="G657" t="s">
        <v>14</v>
      </c>
      <c r="H657" t="s">
        <v>30</v>
      </c>
      <c r="I657" t="s">
        <v>31</v>
      </c>
      <c r="J657" t="s">
        <v>21</v>
      </c>
      <c r="L657" t="str">
        <f>_xlfn.XLOOKUP(Tableau1[[#This Row],[TYPE DE PIECE]],Tableau4[MATIERE],Tableau4[SHORT TYPE],"",0,1)</f>
        <v/>
      </c>
      <c r="N657" t="str">
        <f>IF(ISERR(FIND("DECOUPE",Tableau1[[#This Row],[DESIGNATION]])),"","NEED REF")</f>
        <v/>
      </c>
    </row>
    <row r="658" spans="2:14">
      <c r="B658">
        <v>34413344</v>
      </c>
      <c r="C658" s="2">
        <v>45636</v>
      </c>
      <c r="D658" t="s">
        <v>13</v>
      </c>
      <c r="E6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34413344 GVXL BYPASS 4000A</v>
      </c>
      <c r="F658" t="s">
        <v>29</v>
      </c>
      <c r="G658" t="s">
        <v>14</v>
      </c>
      <c r="H658" t="s">
        <v>30</v>
      </c>
      <c r="I658" t="s">
        <v>31</v>
      </c>
      <c r="J658" t="s">
        <v>21</v>
      </c>
      <c r="L658" t="str">
        <f>_xlfn.XLOOKUP(Tableau1[[#This Row],[TYPE DE PIECE]],Tableau4[MATIERE],Tableau4[SHORT TYPE],"",0,1)</f>
        <v/>
      </c>
      <c r="N658" t="str">
        <f>IF(ISERR(FIND("DECOUPE",Tableau1[[#This Row],[DESIGNATION]])),"","NEED REF")</f>
        <v/>
      </c>
    </row>
    <row r="659" spans="2:14">
      <c r="B659">
        <v>34413343</v>
      </c>
      <c r="C659" s="2">
        <v>45636</v>
      </c>
      <c r="D659" t="s">
        <v>13</v>
      </c>
      <c r="E65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34413343 GVXL BYPASS 4000A</v>
      </c>
      <c r="F659" t="s">
        <v>29</v>
      </c>
      <c r="G659" t="s">
        <v>14</v>
      </c>
      <c r="H659" t="s">
        <v>30</v>
      </c>
      <c r="I659" t="s">
        <v>31</v>
      </c>
      <c r="J659" t="s">
        <v>21</v>
      </c>
      <c r="L659" t="str">
        <f>_xlfn.XLOOKUP(Tableau1[[#This Row],[TYPE DE PIECE]],Tableau4[MATIERE],Tableau4[SHORT TYPE],"",0,1)</f>
        <v/>
      </c>
      <c r="N659" t="str">
        <f>IF(ISERR(FIND("DECOUPE",Tableau1[[#This Row],[DESIGNATION]])),"","NEED REF")</f>
        <v/>
      </c>
    </row>
    <row r="660" spans="2:14">
      <c r="B660">
        <v>34413342</v>
      </c>
      <c r="C660" s="2">
        <v>45636</v>
      </c>
      <c r="D660" t="s">
        <v>13</v>
      </c>
      <c r="E6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34413342 GVXL BYPASS 4000A</v>
      </c>
      <c r="F660" t="s">
        <v>29</v>
      </c>
      <c r="G660" t="s">
        <v>14</v>
      </c>
      <c r="H660" t="s">
        <v>30</v>
      </c>
      <c r="I660" t="s">
        <v>31</v>
      </c>
      <c r="J660" t="s">
        <v>21</v>
      </c>
      <c r="L660" t="str">
        <f>_xlfn.XLOOKUP(Tableau1[[#This Row],[TYPE DE PIECE]],Tableau4[MATIERE],Tableau4[SHORT TYPE],"",0,1)</f>
        <v/>
      </c>
      <c r="N660" t="str">
        <f>IF(ISERR(FIND("DECOUPE",Tableau1[[#This Row],[DESIGNATION]])),"","NEED REF")</f>
        <v/>
      </c>
    </row>
    <row r="661" spans="2:14">
      <c r="B661">
        <v>34413341</v>
      </c>
      <c r="C661" s="2">
        <v>45636</v>
      </c>
      <c r="D661" t="s">
        <v>13</v>
      </c>
      <c r="E6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34413341 GVXL BYPASS 4000A</v>
      </c>
      <c r="F661" t="s">
        <v>29</v>
      </c>
      <c r="G661" t="s">
        <v>14</v>
      </c>
      <c r="H661" t="s">
        <v>30</v>
      </c>
      <c r="I661" t="s">
        <v>31</v>
      </c>
      <c r="J661" t="s">
        <v>21</v>
      </c>
      <c r="L661" t="str">
        <f>_xlfn.XLOOKUP(Tableau1[[#This Row],[TYPE DE PIECE]],Tableau4[MATIERE],Tableau4[SHORT TYPE],"",0,1)</f>
        <v/>
      </c>
      <c r="N661" t="str">
        <f>IF(ISERR(FIND("DECOUPE",Tableau1[[#This Row],[DESIGNATION]])),"","NEED REF")</f>
        <v/>
      </c>
    </row>
    <row r="662" spans="2:14">
      <c r="B662">
        <v>34413340</v>
      </c>
      <c r="C662" s="2">
        <v>45636</v>
      </c>
      <c r="D662" t="s">
        <v>13</v>
      </c>
      <c r="E6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34413340 GVXL BYPASS 4000A</v>
      </c>
      <c r="F662" t="s">
        <v>29</v>
      </c>
      <c r="G662" t="s">
        <v>14</v>
      </c>
      <c r="H662" t="s">
        <v>30</v>
      </c>
      <c r="I662" t="s">
        <v>31</v>
      </c>
      <c r="J662" t="s">
        <v>21</v>
      </c>
      <c r="L662" t="str">
        <f>_xlfn.XLOOKUP(Tableau1[[#This Row],[TYPE DE PIECE]],Tableau4[MATIERE],Tableau4[SHORT TYPE],"",0,1)</f>
        <v/>
      </c>
      <c r="N662" t="str">
        <f>IF(ISERR(FIND("DECOUPE",Tableau1[[#This Row],[DESIGNATION]])),"","NEED REF")</f>
        <v/>
      </c>
    </row>
    <row r="663" spans="2:14">
      <c r="B663">
        <v>34413339</v>
      </c>
      <c r="C663" s="2">
        <v>45636</v>
      </c>
      <c r="D663" t="s">
        <v>13</v>
      </c>
      <c r="E6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34413339 GVXL BYPASS 4000A</v>
      </c>
      <c r="F663" t="s">
        <v>29</v>
      </c>
      <c r="G663" t="s">
        <v>14</v>
      </c>
      <c r="H663" t="s">
        <v>30</v>
      </c>
      <c r="I663" t="s">
        <v>31</v>
      </c>
      <c r="J663" t="s">
        <v>21</v>
      </c>
      <c r="L663" t="str">
        <f>_xlfn.XLOOKUP(Tableau1[[#This Row],[TYPE DE PIECE]],Tableau4[MATIERE],Tableau4[SHORT TYPE],"",0,1)</f>
        <v/>
      </c>
      <c r="N663" t="str">
        <f>IF(ISERR(FIND("DECOUPE",Tableau1[[#This Row],[DESIGNATION]])),"","NEED REF")</f>
        <v/>
      </c>
    </row>
    <row r="664" spans="2:14">
      <c r="B664">
        <v>34413338</v>
      </c>
      <c r="C664" s="2">
        <v>45636</v>
      </c>
      <c r="D664" t="s">
        <v>13</v>
      </c>
      <c r="E6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34413338 GVXL BYPASS 4000A</v>
      </c>
      <c r="F664" t="s">
        <v>29</v>
      </c>
      <c r="G664" t="s">
        <v>14</v>
      </c>
      <c r="H664" t="s">
        <v>30</v>
      </c>
      <c r="I664" t="s">
        <v>31</v>
      </c>
      <c r="J664" t="s">
        <v>21</v>
      </c>
      <c r="L664" t="str">
        <f>_xlfn.XLOOKUP(Tableau1[[#This Row],[TYPE DE PIECE]],Tableau4[MATIERE],Tableau4[SHORT TYPE],"",0,1)</f>
        <v/>
      </c>
      <c r="N664" t="str">
        <f>IF(ISERR(FIND("DECOUPE",Tableau1[[#This Row],[DESIGNATION]])),"","NEED REF")</f>
        <v/>
      </c>
    </row>
    <row r="665" spans="2:14">
      <c r="B665">
        <v>34413337</v>
      </c>
      <c r="C665" s="2">
        <v>45636</v>
      </c>
      <c r="D665" t="s">
        <v>13</v>
      </c>
      <c r="E6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34413337 GVXL BYPASS 4000A</v>
      </c>
      <c r="F665" t="s">
        <v>29</v>
      </c>
      <c r="G665" t="s">
        <v>14</v>
      </c>
      <c r="H665" t="s">
        <v>30</v>
      </c>
      <c r="I665" t="s">
        <v>31</v>
      </c>
      <c r="J665" t="s">
        <v>21</v>
      </c>
      <c r="L665" t="str">
        <f>_xlfn.XLOOKUP(Tableau1[[#This Row],[TYPE DE PIECE]],Tableau4[MATIERE],Tableau4[SHORT TYPE],"",0,1)</f>
        <v/>
      </c>
      <c r="N665" t="str">
        <f>IF(ISERR(FIND("DECOUPE",Tableau1[[#This Row],[DESIGNATION]])),"","NEED REF")</f>
        <v/>
      </c>
    </row>
    <row r="666" spans="2:14">
      <c r="B666">
        <v>34413336</v>
      </c>
      <c r="C666" s="2">
        <v>45635</v>
      </c>
      <c r="D666" t="s">
        <v>13</v>
      </c>
      <c r="E6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34413336 GVXL BYPASS 4000A</v>
      </c>
      <c r="F666" t="s">
        <v>29</v>
      </c>
      <c r="G666" t="s">
        <v>14</v>
      </c>
      <c r="H666" t="s">
        <v>30</v>
      </c>
      <c r="I666" t="s">
        <v>31</v>
      </c>
      <c r="J666" t="s">
        <v>21</v>
      </c>
      <c r="L666" t="str">
        <f>_xlfn.XLOOKUP(Tableau1[[#This Row],[TYPE DE PIECE]],Tableau4[MATIERE],Tableau4[SHORT TYPE],"",0,1)</f>
        <v/>
      </c>
      <c r="N666" t="str">
        <f>IF(ISERR(FIND("DECOUPE",Tableau1[[#This Row],[DESIGNATION]])),"","NEED REF")</f>
        <v/>
      </c>
    </row>
    <row r="667" spans="2:14">
      <c r="B667">
        <v>34413335</v>
      </c>
      <c r="C667" s="2">
        <v>45635</v>
      </c>
      <c r="D667" t="s">
        <v>13</v>
      </c>
      <c r="E66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34413335 GVXL BYPASS 4000A</v>
      </c>
      <c r="F667" t="s">
        <v>29</v>
      </c>
      <c r="G667" t="s">
        <v>14</v>
      </c>
      <c r="H667" t="s">
        <v>30</v>
      </c>
      <c r="I667" t="s">
        <v>31</v>
      </c>
      <c r="J667" t="s">
        <v>21</v>
      </c>
      <c r="L667" t="str">
        <f>_xlfn.XLOOKUP(Tableau1[[#This Row],[TYPE DE PIECE]],Tableau4[MATIERE],Tableau4[SHORT TYPE],"",0,1)</f>
        <v/>
      </c>
      <c r="N667" t="str">
        <f>IF(ISERR(FIND("DECOUPE",Tableau1[[#This Row],[DESIGNATION]])),"","NEED REF")</f>
        <v/>
      </c>
    </row>
    <row r="668" spans="2:14">
      <c r="B668">
        <v>34413334</v>
      </c>
      <c r="C668" s="2">
        <v>45635</v>
      </c>
      <c r="D668" t="s">
        <v>13</v>
      </c>
      <c r="E6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34413334 GVXL BYPASS 4000A</v>
      </c>
      <c r="F668" t="s">
        <v>29</v>
      </c>
      <c r="G668" t="s">
        <v>14</v>
      </c>
      <c r="H668" t="s">
        <v>30</v>
      </c>
      <c r="I668" t="s">
        <v>31</v>
      </c>
      <c r="J668" t="s">
        <v>21</v>
      </c>
      <c r="L668" t="str">
        <f>_xlfn.XLOOKUP(Tableau1[[#This Row],[TYPE DE PIECE]],Tableau4[MATIERE],Tableau4[SHORT TYPE],"",0,1)</f>
        <v/>
      </c>
      <c r="N668" t="str">
        <f>IF(ISERR(FIND("DECOUPE",Tableau1[[#This Row],[DESIGNATION]])),"","NEED REF")</f>
        <v/>
      </c>
    </row>
    <row r="669" spans="2:14">
      <c r="B669">
        <v>34413333</v>
      </c>
      <c r="C669" s="2">
        <v>45635</v>
      </c>
      <c r="D669" t="s">
        <v>13</v>
      </c>
      <c r="E6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34413333 GVXL BYPASS 4000A</v>
      </c>
      <c r="F669" t="s">
        <v>29</v>
      </c>
      <c r="G669" t="s">
        <v>14</v>
      </c>
      <c r="H669" t="s">
        <v>30</v>
      </c>
      <c r="I669" t="s">
        <v>31</v>
      </c>
      <c r="J669" t="s">
        <v>21</v>
      </c>
      <c r="L669" t="str">
        <f>_xlfn.XLOOKUP(Tableau1[[#This Row],[TYPE DE PIECE]],Tableau4[MATIERE],Tableau4[SHORT TYPE],"",0,1)</f>
        <v/>
      </c>
      <c r="N669" t="str">
        <f>IF(ISERR(FIND("DECOUPE",Tableau1[[#This Row],[DESIGNATION]])),"","NEED REF")</f>
        <v/>
      </c>
    </row>
    <row r="670" spans="2:14">
      <c r="B670">
        <v>34413332</v>
      </c>
      <c r="C670" s="2">
        <v>45635</v>
      </c>
      <c r="D670" t="s">
        <v>13</v>
      </c>
      <c r="E670" t="s">
        <v>55</v>
      </c>
      <c r="F670" t="s">
        <v>51</v>
      </c>
      <c r="G670" t="s">
        <v>46</v>
      </c>
      <c r="H670" t="s">
        <v>47</v>
      </c>
      <c r="I670" t="s">
        <v>52</v>
      </c>
      <c r="J670" t="s">
        <v>49</v>
      </c>
      <c r="L670" t="str">
        <f>_xlfn.XLOOKUP(Tableau1[[#This Row],[TYPE DE PIECE]],Tableau4[MATIERE],Tableau4[SHORT TYPE],"",0,1)</f>
        <v/>
      </c>
      <c r="N670" t="str">
        <f>IF(ISERR(FIND("DECOUPE",Tableau1[[#This Row],[DESIGNATION]])),"","NEED REF")</f>
        <v/>
      </c>
    </row>
    <row r="671" spans="2:14">
      <c r="B671">
        <v>34413331</v>
      </c>
      <c r="C671" s="2">
        <v>45635</v>
      </c>
      <c r="D671" t="s">
        <v>13</v>
      </c>
      <c r="E671" t="s">
        <v>56</v>
      </c>
      <c r="F671" t="s">
        <v>51</v>
      </c>
      <c r="G671" t="s">
        <v>46</v>
      </c>
      <c r="H671" t="s">
        <v>47</v>
      </c>
      <c r="I671" t="s">
        <v>52</v>
      </c>
      <c r="J671" t="s">
        <v>49</v>
      </c>
      <c r="K671" t="s">
        <v>57</v>
      </c>
      <c r="L671" t="str">
        <f>_xlfn.XLOOKUP(Tableau1[[#This Row],[TYPE DE PIECE]],Tableau4[MATIERE],Tableau4[SHORT TYPE],"",0,1)</f>
        <v/>
      </c>
      <c r="N671" t="str">
        <f>IF(ISERR(FIND("DECOUPE",Tableau1[[#This Row],[DESIGNATION]])),"","NEED REF")</f>
        <v/>
      </c>
    </row>
    <row r="672" spans="2:14">
      <c r="B672">
        <v>34413330</v>
      </c>
      <c r="C672" s="2">
        <v>45635</v>
      </c>
      <c r="D672" t="s">
        <v>13</v>
      </c>
      <c r="E672" t="s">
        <v>58</v>
      </c>
      <c r="F672" t="s">
        <v>51</v>
      </c>
      <c r="G672" t="s">
        <v>46</v>
      </c>
      <c r="H672" t="s">
        <v>47</v>
      </c>
      <c r="I672" t="s">
        <v>52</v>
      </c>
      <c r="J672" t="s">
        <v>49</v>
      </c>
      <c r="K672" t="s">
        <v>57</v>
      </c>
      <c r="L672" t="str">
        <f>_xlfn.XLOOKUP(Tableau1[[#This Row],[TYPE DE PIECE]],Tableau4[MATIERE],Tableau4[SHORT TYPE],"",0,1)</f>
        <v/>
      </c>
      <c r="N672" t="str">
        <f>IF(ISERR(FIND("DECOUPE",Tableau1[[#This Row],[DESIGNATION]])),"","NEED REF")</f>
        <v/>
      </c>
    </row>
    <row r="673" spans="2:14">
      <c r="B673">
        <v>34413329</v>
      </c>
      <c r="C673" s="2">
        <v>45635</v>
      </c>
      <c r="D673" t="s">
        <v>13</v>
      </c>
      <c r="E673" t="s">
        <v>59</v>
      </c>
      <c r="F673" t="s">
        <v>51</v>
      </c>
      <c r="G673" t="s">
        <v>46</v>
      </c>
      <c r="H673" t="s">
        <v>47</v>
      </c>
      <c r="I673" t="s">
        <v>52</v>
      </c>
      <c r="J673" t="s">
        <v>49</v>
      </c>
      <c r="K673" t="s">
        <v>57</v>
      </c>
      <c r="L673" t="str">
        <f>_xlfn.XLOOKUP(Tableau1[[#This Row],[TYPE DE PIECE]],Tableau4[MATIERE],Tableau4[SHORT TYPE],"",0,1)</f>
        <v/>
      </c>
      <c r="N673" t="str">
        <f>IF(ISERR(FIND("DECOUPE",Tableau1[[#This Row],[DESIGNATION]])),"","NEED REF")</f>
        <v/>
      </c>
    </row>
    <row r="674" spans="2:14">
      <c r="B674">
        <v>34413328</v>
      </c>
      <c r="C674" s="2">
        <v>45635</v>
      </c>
      <c r="D674" t="s">
        <v>13</v>
      </c>
      <c r="E674" t="s">
        <v>60</v>
      </c>
      <c r="F674" t="s">
        <v>51</v>
      </c>
      <c r="G674" t="s">
        <v>46</v>
      </c>
      <c r="H674" t="s">
        <v>47</v>
      </c>
      <c r="I674" t="s">
        <v>52</v>
      </c>
      <c r="J674" t="s">
        <v>49</v>
      </c>
      <c r="K674" t="s">
        <v>57</v>
      </c>
      <c r="L674" t="str">
        <f>_xlfn.XLOOKUP(Tableau1[[#This Row],[TYPE DE PIECE]],Tableau4[MATIERE],Tableau4[SHORT TYPE],"",0,1)</f>
        <v/>
      </c>
      <c r="N674" t="str">
        <f>IF(ISERR(FIND("DECOUPE",Tableau1[[#This Row],[DESIGNATION]])),"","NEED REF")</f>
        <v/>
      </c>
    </row>
    <row r="675" spans="2:14">
      <c r="B675">
        <v>34413327</v>
      </c>
      <c r="C675" s="2">
        <v>45635</v>
      </c>
      <c r="D675" t="s">
        <v>13</v>
      </c>
      <c r="E675" t="s">
        <v>61</v>
      </c>
      <c r="F675" t="s">
        <v>51</v>
      </c>
      <c r="G675" t="s">
        <v>46</v>
      </c>
      <c r="H675" t="s">
        <v>47</v>
      </c>
      <c r="I675" t="s">
        <v>52</v>
      </c>
      <c r="J675" t="s">
        <v>49</v>
      </c>
      <c r="K675" t="s">
        <v>57</v>
      </c>
      <c r="L675" t="str">
        <f>_xlfn.XLOOKUP(Tableau1[[#This Row],[TYPE DE PIECE]],Tableau4[MATIERE],Tableau4[SHORT TYPE],"",0,1)</f>
        <v/>
      </c>
      <c r="N675" t="str">
        <f>IF(ISERR(FIND("DECOUPE",Tableau1[[#This Row],[DESIGNATION]])),"","NEED REF")</f>
        <v/>
      </c>
    </row>
    <row r="676" spans="2:14">
      <c r="B676">
        <v>34413326</v>
      </c>
      <c r="C676" s="2">
        <v>45635</v>
      </c>
      <c r="D676" t="s">
        <v>13</v>
      </c>
      <c r="E676" t="s">
        <v>62</v>
      </c>
      <c r="F676" t="s">
        <v>51</v>
      </c>
      <c r="G676" t="s">
        <v>46</v>
      </c>
      <c r="H676" t="s">
        <v>47</v>
      </c>
      <c r="I676" t="s">
        <v>52</v>
      </c>
      <c r="J676" t="s">
        <v>49</v>
      </c>
      <c r="K676" t="s">
        <v>57</v>
      </c>
      <c r="L676" t="str">
        <f>_xlfn.XLOOKUP(Tableau1[[#This Row],[TYPE DE PIECE]],Tableau4[MATIERE],Tableau4[SHORT TYPE],"",0,1)</f>
        <v/>
      </c>
      <c r="N676" t="str">
        <f>IF(ISERR(FIND("DECOUPE",Tableau1[[#This Row],[DESIGNATION]])),"","NEED REF")</f>
        <v/>
      </c>
    </row>
    <row r="677" spans="2:14">
      <c r="B677">
        <v>34413325</v>
      </c>
      <c r="C677" s="2">
        <v>45635</v>
      </c>
      <c r="D677" t="s">
        <v>13</v>
      </c>
      <c r="E677" t="s">
        <v>63</v>
      </c>
      <c r="J677" t="s">
        <v>27</v>
      </c>
      <c r="K677" t="s">
        <v>84</v>
      </c>
      <c r="L677" t="str">
        <f>_xlfn.XLOOKUP(Tableau1[[#This Row],[TYPE DE PIECE]],Tableau4[MATIERE],Tableau4[SHORT TYPE],"",0,1)</f>
        <v>SE</v>
      </c>
      <c r="N677" t="str">
        <f>IF(ISERR(FIND("DECOUPE",Tableau1[[#This Row],[DESIGNATION]])),"","NEED REF")</f>
        <v/>
      </c>
    </row>
    <row r="678" spans="2:14">
      <c r="B678">
        <v>34413324</v>
      </c>
      <c r="C678" s="2">
        <v>45635</v>
      </c>
      <c r="D678" t="s">
        <v>13</v>
      </c>
      <c r="E678" t="s">
        <v>64</v>
      </c>
      <c r="F678" t="s">
        <v>51</v>
      </c>
      <c r="G678" t="s">
        <v>46</v>
      </c>
      <c r="H678" t="s">
        <v>47</v>
      </c>
      <c r="I678" t="s">
        <v>52</v>
      </c>
      <c r="J678" t="s">
        <v>49</v>
      </c>
      <c r="K678" t="s">
        <v>57</v>
      </c>
      <c r="L678" t="str">
        <f>_xlfn.XLOOKUP(Tableau1[[#This Row],[TYPE DE PIECE]],Tableau4[MATIERE],Tableau4[SHORT TYPE],"",0,1)</f>
        <v/>
      </c>
      <c r="N678" t="str">
        <f>IF(ISERR(FIND("DECOUPE",Tableau1[[#This Row],[DESIGNATION]])),"","NEED REF")</f>
        <v/>
      </c>
    </row>
    <row r="679" spans="2:14">
      <c r="B679">
        <v>34413323</v>
      </c>
      <c r="C679" s="2">
        <v>45632</v>
      </c>
      <c r="D679" t="s">
        <v>13</v>
      </c>
      <c r="E6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34413323 GVXL BYPASS 4000A</v>
      </c>
      <c r="F679" t="s">
        <v>29</v>
      </c>
      <c r="G679" t="s">
        <v>14</v>
      </c>
      <c r="H679" t="s">
        <v>30</v>
      </c>
      <c r="I679" t="s">
        <v>31</v>
      </c>
      <c r="J679" t="s">
        <v>21</v>
      </c>
      <c r="L679" t="str">
        <f>_xlfn.XLOOKUP(Tableau1[[#This Row],[TYPE DE PIECE]],Tableau4[MATIERE],Tableau4[SHORT TYPE],"",0,1)</f>
        <v/>
      </c>
      <c r="N679" t="str">
        <f>IF(ISERR(FIND("DECOUPE",Tableau1[[#This Row],[DESIGNATION]])),"","NEED REF")</f>
        <v/>
      </c>
    </row>
    <row r="680" spans="2:14">
      <c r="B680">
        <v>34413322</v>
      </c>
      <c r="C680" s="2">
        <v>45632</v>
      </c>
      <c r="D680" t="s">
        <v>13</v>
      </c>
      <c r="E6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34413322 GVXL BYPASS 4000A</v>
      </c>
      <c r="F680" t="s">
        <v>29</v>
      </c>
      <c r="G680" t="s">
        <v>14</v>
      </c>
      <c r="H680" t="s">
        <v>30</v>
      </c>
      <c r="I680" t="s">
        <v>31</v>
      </c>
      <c r="J680" t="s">
        <v>21</v>
      </c>
      <c r="L680" t="str">
        <f>_xlfn.XLOOKUP(Tableau1[[#This Row],[TYPE DE PIECE]],Tableau4[MATIERE],Tableau4[SHORT TYPE],"",0,1)</f>
        <v/>
      </c>
      <c r="N680" t="str">
        <f>IF(ISERR(FIND("DECOUPE",Tableau1[[#This Row],[DESIGNATION]])),"","NEED REF")</f>
        <v/>
      </c>
    </row>
    <row r="681" spans="2:14">
      <c r="B681">
        <v>34413321</v>
      </c>
      <c r="C681" s="2">
        <v>45632</v>
      </c>
      <c r="D681" t="s">
        <v>13</v>
      </c>
      <c r="E6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34413321 GVXL BYPASS 4000A</v>
      </c>
      <c r="F681" t="s">
        <v>29</v>
      </c>
      <c r="G681" t="s">
        <v>14</v>
      </c>
      <c r="H681" t="s">
        <v>30</v>
      </c>
      <c r="I681" t="s">
        <v>31</v>
      </c>
      <c r="J681" t="s">
        <v>21</v>
      </c>
      <c r="L681" t="str">
        <f>_xlfn.XLOOKUP(Tableau1[[#This Row],[TYPE DE PIECE]],Tableau4[MATIERE],Tableau4[SHORT TYPE],"",0,1)</f>
        <v/>
      </c>
      <c r="N681" t="str">
        <f>IF(ISERR(FIND("DECOUPE",Tableau1[[#This Row],[DESIGNATION]])),"","NEED REF")</f>
        <v/>
      </c>
    </row>
    <row r="682" spans="2:14">
      <c r="B682">
        <v>34413320</v>
      </c>
      <c r="C682" s="2">
        <v>45632</v>
      </c>
      <c r="D682" t="s">
        <v>13</v>
      </c>
      <c r="E6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34413320 GVXL BYPASS 4000A</v>
      </c>
      <c r="F682" t="s">
        <v>29</v>
      </c>
      <c r="G682" t="s">
        <v>14</v>
      </c>
      <c r="H682" t="s">
        <v>30</v>
      </c>
      <c r="I682" t="s">
        <v>31</v>
      </c>
      <c r="J682" t="s">
        <v>21</v>
      </c>
      <c r="L682" t="str">
        <f>_xlfn.XLOOKUP(Tableau1[[#This Row],[TYPE DE PIECE]],Tableau4[MATIERE],Tableau4[SHORT TYPE],"",0,1)</f>
        <v/>
      </c>
      <c r="N682" t="str">
        <f>IF(ISERR(FIND("DECOUPE",Tableau1[[#This Row],[DESIGNATION]])),"","NEED REF")</f>
        <v/>
      </c>
    </row>
    <row r="683" spans="2:14">
      <c r="B683">
        <v>34413319</v>
      </c>
      <c r="C683" s="2">
        <v>45632</v>
      </c>
      <c r="D683" t="s">
        <v>13</v>
      </c>
      <c r="E6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34413319 GVXL BYPASS 4000A</v>
      </c>
      <c r="F683" t="s">
        <v>29</v>
      </c>
      <c r="G683" t="s">
        <v>14</v>
      </c>
      <c r="H683" t="s">
        <v>30</v>
      </c>
      <c r="I683" t="s">
        <v>31</v>
      </c>
      <c r="J683" t="s">
        <v>21</v>
      </c>
      <c r="L683" t="str">
        <f>_xlfn.XLOOKUP(Tableau1[[#This Row],[TYPE DE PIECE]],Tableau4[MATIERE],Tableau4[SHORT TYPE],"",0,1)</f>
        <v/>
      </c>
      <c r="N683" t="str">
        <f>IF(ISERR(FIND("DECOUPE",Tableau1[[#This Row],[DESIGNATION]])),"","NEED REF")</f>
        <v/>
      </c>
    </row>
    <row r="684" spans="2:14">
      <c r="B684">
        <v>34413318</v>
      </c>
      <c r="C684" s="2">
        <v>45632</v>
      </c>
      <c r="D684" t="s">
        <v>13</v>
      </c>
      <c r="E6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34413318 GVXL BYPASS 4000A</v>
      </c>
      <c r="F684" t="s">
        <v>29</v>
      </c>
      <c r="G684" t="s">
        <v>14</v>
      </c>
      <c r="H684" t="s">
        <v>30</v>
      </c>
      <c r="I684" t="s">
        <v>31</v>
      </c>
      <c r="J684" t="s">
        <v>21</v>
      </c>
      <c r="L684" t="str">
        <f>_xlfn.XLOOKUP(Tableau1[[#This Row],[TYPE DE PIECE]],Tableau4[MATIERE],Tableau4[SHORT TYPE],"",0,1)</f>
        <v/>
      </c>
      <c r="N684" t="str">
        <f>IF(ISERR(FIND("DECOUPE",Tableau1[[#This Row],[DESIGNATION]])),"","NEED REF")</f>
        <v/>
      </c>
    </row>
    <row r="685" spans="2:14">
      <c r="B685">
        <v>34413317</v>
      </c>
      <c r="C685" s="2">
        <v>45632</v>
      </c>
      <c r="D685" t="s">
        <v>13</v>
      </c>
      <c r="E6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34413317 GVXL BYPASS 4000A</v>
      </c>
      <c r="F685" t="s">
        <v>29</v>
      </c>
      <c r="G685" t="s">
        <v>14</v>
      </c>
      <c r="H685" t="s">
        <v>30</v>
      </c>
      <c r="I685" t="s">
        <v>31</v>
      </c>
      <c r="J685" t="s">
        <v>21</v>
      </c>
      <c r="L685" t="str">
        <f>_xlfn.XLOOKUP(Tableau1[[#This Row],[TYPE DE PIECE]],Tableau4[MATIERE],Tableau4[SHORT TYPE],"",0,1)</f>
        <v/>
      </c>
      <c r="N685" t="str">
        <f>IF(ISERR(FIND("DECOUPE",Tableau1[[#This Row],[DESIGNATION]])),"","NEED REF")</f>
        <v/>
      </c>
    </row>
    <row r="686" spans="2:14">
      <c r="B686">
        <v>34413316</v>
      </c>
      <c r="C686" s="2">
        <v>45632</v>
      </c>
      <c r="D686" t="s">
        <v>13</v>
      </c>
      <c r="E6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34413316 GVXL BYPASS 4000A</v>
      </c>
      <c r="F686" t="s">
        <v>29</v>
      </c>
      <c r="G686" t="s">
        <v>14</v>
      </c>
      <c r="H686" t="s">
        <v>30</v>
      </c>
      <c r="I686" t="s">
        <v>31</v>
      </c>
      <c r="J686" t="s">
        <v>21</v>
      </c>
      <c r="L686" t="str">
        <f>_xlfn.XLOOKUP(Tableau1[[#This Row],[TYPE DE PIECE]],Tableau4[MATIERE],Tableau4[SHORT TYPE],"",0,1)</f>
        <v/>
      </c>
      <c r="N686" t="str">
        <f>IF(ISERR(FIND("DECOUPE",Tableau1[[#This Row],[DESIGNATION]])),"","NEED REF")</f>
        <v/>
      </c>
    </row>
    <row r="687" spans="2:14">
      <c r="B687">
        <v>34413315</v>
      </c>
      <c r="C687" s="2">
        <v>45632</v>
      </c>
      <c r="D687" t="s">
        <v>13</v>
      </c>
      <c r="E6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34413315 GVXL BYPASS 4000A</v>
      </c>
      <c r="F687" t="s">
        <v>29</v>
      </c>
      <c r="G687" t="s">
        <v>14</v>
      </c>
      <c r="H687" t="s">
        <v>30</v>
      </c>
      <c r="I687" t="s">
        <v>31</v>
      </c>
      <c r="J687" t="s">
        <v>21</v>
      </c>
      <c r="L687" t="str">
        <f>_xlfn.XLOOKUP(Tableau1[[#This Row],[TYPE DE PIECE]],Tableau4[MATIERE],Tableau4[SHORT TYPE],"",0,1)</f>
        <v/>
      </c>
      <c r="N687" t="str">
        <f>IF(ISERR(FIND("DECOUPE",Tableau1[[#This Row],[DESIGNATION]])),"","NEED REF")</f>
        <v/>
      </c>
    </row>
    <row r="688" spans="2:14">
      <c r="B688">
        <v>34413314</v>
      </c>
      <c r="C688" s="2">
        <v>45632</v>
      </c>
      <c r="D688" t="s">
        <v>13</v>
      </c>
      <c r="E68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34413314 GVXL BYPASS 4000A</v>
      </c>
      <c r="F688" t="s">
        <v>29</v>
      </c>
      <c r="G688" t="s">
        <v>14</v>
      </c>
      <c r="H688" t="s">
        <v>30</v>
      </c>
      <c r="I688" t="s">
        <v>31</v>
      </c>
      <c r="J688" t="s">
        <v>21</v>
      </c>
      <c r="L688" t="str">
        <f>_xlfn.XLOOKUP(Tableau1[[#This Row],[TYPE DE PIECE]],Tableau4[MATIERE],Tableau4[SHORT TYPE],"",0,1)</f>
        <v/>
      </c>
      <c r="N688" t="str">
        <f>IF(ISERR(FIND("DECOUPE",Tableau1[[#This Row],[DESIGNATION]])),"","NEED REF")</f>
        <v/>
      </c>
    </row>
    <row r="689" spans="2:14">
      <c r="B689">
        <v>34413313</v>
      </c>
      <c r="C689" s="2">
        <v>45632</v>
      </c>
      <c r="D689" t="s">
        <v>13</v>
      </c>
      <c r="E68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34413313 GVXL BYPASS 4000A</v>
      </c>
      <c r="F689" t="s">
        <v>29</v>
      </c>
      <c r="G689" t="s">
        <v>14</v>
      </c>
      <c r="H689" t="s">
        <v>30</v>
      </c>
      <c r="I689" t="s">
        <v>31</v>
      </c>
      <c r="J689" t="s">
        <v>21</v>
      </c>
      <c r="L689" t="str">
        <f>_xlfn.XLOOKUP(Tableau1[[#This Row],[TYPE DE PIECE]],Tableau4[MATIERE],Tableau4[SHORT TYPE],"",0,1)</f>
        <v/>
      </c>
      <c r="N689" t="str">
        <f>IF(ISERR(FIND("DECOUPE",Tableau1[[#This Row],[DESIGNATION]])),"","NEED REF")</f>
        <v/>
      </c>
    </row>
    <row r="690" spans="2:14">
      <c r="B690">
        <v>34413312</v>
      </c>
      <c r="C690" s="2">
        <v>45632</v>
      </c>
      <c r="D690" t="s">
        <v>13</v>
      </c>
      <c r="E69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34413312 GVXL BYPASS 4000A</v>
      </c>
      <c r="F690" t="s">
        <v>29</v>
      </c>
      <c r="G690" t="s">
        <v>14</v>
      </c>
      <c r="H690" t="s">
        <v>30</v>
      </c>
      <c r="I690" t="s">
        <v>31</v>
      </c>
      <c r="J690" t="s">
        <v>21</v>
      </c>
      <c r="L690" t="str">
        <f>_xlfn.XLOOKUP(Tableau1[[#This Row],[TYPE DE PIECE]],Tableau4[MATIERE],Tableau4[SHORT TYPE],"",0,1)</f>
        <v/>
      </c>
      <c r="N690" t="str">
        <f>IF(ISERR(FIND("DECOUPE",Tableau1[[#This Row],[DESIGNATION]])),"","NEED REF")</f>
        <v/>
      </c>
    </row>
    <row r="691" spans="2:14">
      <c r="B691">
        <v>34413311</v>
      </c>
      <c r="C691" s="2">
        <v>45632</v>
      </c>
      <c r="D691" t="s">
        <v>13</v>
      </c>
      <c r="E69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34413311 GVXL BYPASS 4000A</v>
      </c>
      <c r="F691" t="s">
        <v>29</v>
      </c>
      <c r="G691" t="s">
        <v>14</v>
      </c>
      <c r="H691" t="s">
        <v>30</v>
      </c>
      <c r="I691" t="s">
        <v>31</v>
      </c>
      <c r="J691" t="s">
        <v>21</v>
      </c>
      <c r="L691" t="str">
        <f>_xlfn.XLOOKUP(Tableau1[[#This Row],[TYPE DE PIECE]],Tableau4[MATIERE],Tableau4[SHORT TYPE],"",0,1)</f>
        <v/>
      </c>
      <c r="N691" t="str">
        <f>IF(ISERR(FIND("DECOUPE",Tableau1[[#This Row],[DESIGNATION]])),"","NEED REF")</f>
        <v/>
      </c>
    </row>
    <row r="692" spans="2:14">
      <c r="B692">
        <v>34413310</v>
      </c>
      <c r="C692" s="2">
        <v>45632</v>
      </c>
      <c r="D692" t="s">
        <v>13</v>
      </c>
      <c r="E69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34413310 GVXL BYPASS 4000A</v>
      </c>
      <c r="F692" t="s">
        <v>29</v>
      </c>
      <c r="G692" t="s">
        <v>14</v>
      </c>
      <c r="H692" t="s">
        <v>30</v>
      </c>
      <c r="I692" t="s">
        <v>31</v>
      </c>
      <c r="J692" t="s">
        <v>21</v>
      </c>
      <c r="L692" t="str">
        <f>_xlfn.XLOOKUP(Tableau1[[#This Row],[TYPE DE PIECE]],Tableau4[MATIERE],Tableau4[SHORT TYPE],"",0,1)</f>
        <v/>
      </c>
      <c r="N692" t="str">
        <f>IF(ISERR(FIND("DECOUPE",Tableau1[[#This Row],[DESIGNATION]])),"","NEED REF")</f>
        <v/>
      </c>
    </row>
    <row r="693" spans="2:14">
      <c r="B693">
        <v>34413309</v>
      </c>
      <c r="C693" s="2">
        <v>45632</v>
      </c>
      <c r="D693" t="s">
        <v>13</v>
      </c>
      <c r="E69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34413309 GVXL BYPASS 4000A</v>
      </c>
      <c r="F693" t="s">
        <v>29</v>
      </c>
      <c r="G693" t="s">
        <v>14</v>
      </c>
      <c r="H693" t="s">
        <v>30</v>
      </c>
      <c r="I693" t="s">
        <v>31</v>
      </c>
      <c r="J693" t="s">
        <v>21</v>
      </c>
      <c r="L693" t="str">
        <f>_xlfn.XLOOKUP(Tableau1[[#This Row],[TYPE DE PIECE]],Tableau4[MATIERE],Tableau4[SHORT TYPE],"",0,1)</f>
        <v/>
      </c>
      <c r="N693" t="str">
        <f>IF(ISERR(FIND("DECOUPE",Tableau1[[#This Row],[DESIGNATION]])),"","NEED REF")</f>
        <v/>
      </c>
    </row>
    <row r="694" spans="2:14">
      <c r="B694">
        <v>34413308</v>
      </c>
      <c r="C694" s="2">
        <v>45631</v>
      </c>
      <c r="D694" t="s">
        <v>13</v>
      </c>
      <c r="E6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34413308 GVXL BYPASS 25000KVA</v>
      </c>
      <c r="G694" t="s">
        <v>14</v>
      </c>
      <c r="H694" t="s">
        <v>30</v>
      </c>
      <c r="I694" t="s">
        <v>65</v>
      </c>
      <c r="J694" t="s">
        <v>17</v>
      </c>
      <c r="K694" t="s">
        <v>22</v>
      </c>
      <c r="L694" t="str">
        <f>_xlfn.XLOOKUP(Tableau1[[#This Row],[TYPE DE PIECE]],Tableau4[MATIERE],Tableau4[SHORT TYPE],"",0,1)</f>
        <v>COP</v>
      </c>
      <c r="N694" t="str">
        <f>IF(ISERR(FIND("DECOUPE",Tableau1[[#This Row],[DESIGNATION]])),"","NEED REF")</f>
        <v/>
      </c>
    </row>
    <row r="695" spans="2:14">
      <c r="B695">
        <v>34413307</v>
      </c>
      <c r="C695" s="2">
        <v>45631</v>
      </c>
      <c r="D695" t="s">
        <v>13</v>
      </c>
      <c r="E695" t="s">
        <v>66</v>
      </c>
      <c r="J695" t="s">
        <v>21</v>
      </c>
      <c r="K695" t="s">
        <v>67</v>
      </c>
      <c r="L695" t="str">
        <f>_xlfn.XLOOKUP(Tableau1[[#This Row],[TYPE DE PIECE]],Tableau4[MATIERE],Tableau4[SHORT TYPE],"",0,1)</f>
        <v/>
      </c>
      <c r="N695" t="str">
        <f>IF(ISERR(FIND("DECOUPE",Tableau1[[#This Row],[DESIGNATION]])),"","NEED REF")</f>
        <v>NEED REF</v>
      </c>
    </row>
    <row r="696" spans="2:14">
      <c r="B696">
        <v>34413306</v>
      </c>
      <c r="C696" s="2">
        <v>45631</v>
      </c>
      <c r="D696" t="s">
        <v>13</v>
      </c>
      <c r="E69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34413306</v>
      </c>
      <c r="J696" t="s">
        <v>21</v>
      </c>
      <c r="L696" t="str">
        <f>_xlfn.XLOOKUP(Tableau1[[#This Row],[TYPE DE PIECE]],Tableau4[MATIERE],Tableau4[SHORT TYPE],"",0,1)</f>
        <v/>
      </c>
      <c r="N696" t="str">
        <f>IF(ISERR(FIND("DECOUPE",Tableau1[[#This Row],[DESIGNATION]])),"","NEED REF")</f>
        <v/>
      </c>
    </row>
    <row r="697" spans="2:14">
      <c r="B697">
        <v>34413305</v>
      </c>
      <c r="C697" s="2">
        <v>45631</v>
      </c>
      <c r="D697" t="s">
        <v>13</v>
      </c>
      <c r="E6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WIR 34413305</v>
      </c>
      <c r="F697" t="s">
        <v>68</v>
      </c>
      <c r="J697" t="s">
        <v>21</v>
      </c>
      <c r="K697" t="s">
        <v>50</v>
      </c>
      <c r="L697" t="str">
        <f>_xlfn.XLOOKUP(Tableau1[[#This Row],[TYPE DE PIECE]],Tableau4[MATIERE],Tableau4[SHORT TYPE],"",0,1)</f>
        <v>WIR</v>
      </c>
      <c r="N697" t="str">
        <f>IF(ISERR(FIND("DECOUPE",Tableau1[[#This Row],[DESIGNATION]])),"","NEED REF")</f>
        <v/>
      </c>
    </row>
    <row r="698" spans="2:14">
      <c r="B698">
        <v>34413304</v>
      </c>
      <c r="C698" s="2">
        <v>45631</v>
      </c>
      <c r="D698" t="s">
        <v>13</v>
      </c>
      <c r="E6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34413304</v>
      </c>
      <c r="J698" t="s">
        <v>21</v>
      </c>
      <c r="L698" t="str">
        <f>_xlfn.XLOOKUP(Tableau1[[#This Row],[TYPE DE PIECE]],Tableau4[MATIERE],Tableau4[SHORT TYPE],"",0,1)</f>
        <v/>
      </c>
      <c r="N698" t="str">
        <f>IF(ISERR(FIND("DECOUPE",Tableau1[[#This Row],[DESIGNATION]])),"","NEED REF")</f>
        <v/>
      </c>
    </row>
    <row r="699" spans="2:14">
      <c r="B699">
        <v>34413303</v>
      </c>
      <c r="C699" s="2">
        <v>45631</v>
      </c>
      <c r="D699" t="s">
        <v>13</v>
      </c>
      <c r="E699" t="s">
        <v>69</v>
      </c>
      <c r="F699" t="s">
        <v>45</v>
      </c>
      <c r="G699" t="s">
        <v>46</v>
      </c>
      <c r="H699" t="s">
        <v>47</v>
      </c>
      <c r="I699" t="s">
        <v>70</v>
      </c>
      <c r="J699" t="s">
        <v>49</v>
      </c>
      <c r="K699" t="s">
        <v>50</v>
      </c>
      <c r="L699" t="str">
        <f>_xlfn.XLOOKUP(Tableau1[[#This Row],[TYPE DE PIECE]],Tableau4[MATIERE],Tableau4[SHORT TYPE],"",0,1)</f>
        <v>WIR</v>
      </c>
      <c r="N699" t="str">
        <f>IF(ISERR(FIND("DECOUPE",Tableau1[[#This Row],[DESIGNATION]])),"","NEED REF")</f>
        <v/>
      </c>
    </row>
    <row r="700" spans="2:14">
      <c r="B700">
        <v>34413302</v>
      </c>
      <c r="C700" s="2">
        <v>45630</v>
      </c>
      <c r="D700" t="s">
        <v>13</v>
      </c>
      <c r="E700" t="s">
        <v>71</v>
      </c>
      <c r="F700" t="s">
        <v>72</v>
      </c>
      <c r="G700" t="s">
        <v>73</v>
      </c>
      <c r="H700" t="s">
        <v>30</v>
      </c>
      <c r="I700" t="s">
        <v>74</v>
      </c>
      <c r="J700" t="s">
        <v>27</v>
      </c>
      <c r="K700" t="s">
        <v>39</v>
      </c>
      <c r="L700" t="str">
        <f>_xlfn.XLOOKUP(Tableau1[[#This Row],[TYPE DE PIECE]],Tableau4[MATIERE],Tableau4[SHORT TYPE],"",0,1)</f>
        <v/>
      </c>
      <c r="N700" t="str">
        <f>IF(ISERR(FIND("DECOUPE",Tableau1[[#This Row],[DESIGNATION]])),"","NEED REF")</f>
        <v/>
      </c>
    </row>
    <row r="701" spans="2:14">
      <c r="B701">
        <v>34413301</v>
      </c>
      <c r="C701" s="2">
        <v>45630</v>
      </c>
      <c r="D701" t="s">
        <v>13</v>
      </c>
      <c r="E701" t="s">
        <v>75</v>
      </c>
      <c r="F701" t="s">
        <v>72</v>
      </c>
      <c r="G701" t="s">
        <v>73</v>
      </c>
      <c r="H701" t="s">
        <v>30</v>
      </c>
      <c r="I701" t="s">
        <v>74</v>
      </c>
      <c r="J701" t="s">
        <v>27</v>
      </c>
      <c r="K701" t="s">
        <v>39</v>
      </c>
      <c r="L701" t="str">
        <f>_xlfn.XLOOKUP(Tableau1[[#This Row],[TYPE DE PIECE]],Tableau4[MATIERE],Tableau4[SHORT TYPE],"",0,1)</f>
        <v/>
      </c>
      <c r="N701" t="str">
        <f>IF(ISERR(FIND("DECOUPE",Tableau1[[#This Row],[DESIGNATION]])),"","NEED REF")</f>
        <v/>
      </c>
    </row>
    <row r="702" spans="2:14">
      <c r="B702">
        <v>34413300</v>
      </c>
      <c r="C702" s="2">
        <v>45630</v>
      </c>
      <c r="D702" t="s">
        <v>13</v>
      </c>
      <c r="E702" t="s">
        <v>76</v>
      </c>
      <c r="F702" t="s">
        <v>72</v>
      </c>
      <c r="G702" t="s">
        <v>73</v>
      </c>
      <c r="H702" t="s">
        <v>30</v>
      </c>
      <c r="I702" t="s">
        <v>74</v>
      </c>
      <c r="J702" t="s">
        <v>27</v>
      </c>
      <c r="K702" t="s">
        <v>39</v>
      </c>
      <c r="L702" t="str">
        <f>_xlfn.XLOOKUP(Tableau1[[#This Row],[TYPE DE PIECE]],Tableau4[MATIERE],Tableau4[SHORT TYPE],"",0,1)</f>
        <v/>
      </c>
      <c r="N702" t="str">
        <f>IF(ISERR(FIND("DECOUPE",Tableau1[[#This Row],[DESIGNATION]])),"","NEED REF")</f>
        <v/>
      </c>
    </row>
    <row r="703" spans="2:14">
      <c r="B703">
        <v>34413299</v>
      </c>
      <c r="C703" s="2">
        <v>45630</v>
      </c>
      <c r="D703" t="s">
        <v>13</v>
      </c>
      <c r="E7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34413299 GVXL BYPASS 25000KVA</v>
      </c>
      <c r="G703" t="s">
        <v>14</v>
      </c>
      <c r="H703" t="s">
        <v>30</v>
      </c>
      <c r="I703" t="s">
        <v>65</v>
      </c>
      <c r="J703" t="s">
        <v>17</v>
      </c>
      <c r="K703" t="s">
        <v>22</v>
      </c>
      <c r="L703" t="str">
        <f>_xlfn.XLOOKUP(Tableau1[[#This Row],[TYPE DE PIECE]],Tableau4[MATIERE],Tableau4[SHORT TYPE],"",0,1)</f>
        <v>COP</v>
      </c>
      <c r="N703" t="str">
        <f>IF(ISERR(FIND("DECOUPE",Tableau1[[#This Row],[DESIGNATION]])),"","NEED REF")</f>
        <v/>
      </c>
    </row>
    <row r="704" spans="2:14">
      <c r="B704">
        <v>34413298</v>
      </c>
      <c r="C704" s="2">
        <v>45630</v>
      </c>
      <c r="D704" t="s">
        <v>13</v>
      </c>
      <c r="E70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34413298 GVXL BYPASS 25000KVA</v>
      </c>
      <c r="G704" t="s">
        <v>14</v>
      </c>
      <c r="H704" t="s">
        <v>30</v>
      </c>
      <c r="I704" t="s">
        <v>65</v>
      </c>
      <c r="J704" t="s">
        <v>17</v>
      </c>
      <c r="K704" t="s">
        <v>22</v>
      </c>
      <c r="L704" t="str">
        <f>_xlfn.XLOOKUP(Tableau1[[#This Row],[TYPE DE PIECE]],Tableau4[MATIERE],Tableau4[SHORT TYPE],"",0,1)</f>
        <v>COP</v>
      </c>
      <c r="N704" t="str">
        <f>IF(ISERR(FIND("DECOUPE",Tableau1[[#This Row],[DESIGNATION]])),"","NEED REF")</f>
        <v/>
      </c>
    </row>
    <row r="705" spans="2:14">
      <c r="B705">
        <v>34413297</v>
      </c>
      <c r="C705" s="2">
        <v>45630</v>
      </c>
      <c r="D705" t="s">
        <v>13</v>
      </c>
      <c r="E7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34413297 GVXL BYPASS 25000KVA</v>
      </c>
      <c r="G705" t="s">
        <v>14</v>
      </c>
      <c r="H705" t="s">
        <v>30</v>
      </c>
      <c r="I705" t="s">
        <v>65</v>
      </c>
      <c r="J705" t="s">
        <v>17</v>
      </c>
      <c r="K705" t="s">
        <v>22</v>
      </c>
      <c r="L705" t="str">
        <f>_xlfn.XLOOKUP(Tableau1[[#This Row],[TYPE DE PIECE]],Tableau4[MATIERE],Tableau4[SHORT TYPE],"",0,1)</f>
        <v>COP</v>
      </c>
      <c r="N705" t="str">
        <f>IF(ISERR(FIND("DECOUPE",Tableau1[[#This Row],[DESIGNATION]])),"","NEED REF")</f>
        <v/>
      </c>
    </row>
    <row r="706" spans="2:14">
      <c r="B706">
        <v>34413296</v>
      </c>
      <c r="C706" s="2">
        <v>45630</v>
      </c>
      <c r="D706" t="s">
        <v>13</v>
      </c>
      <c r="E7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34413296 GVXL BYPASS 25000KVA</v>
      </c>
      <c r="G706" t="s">
        <v>14</v>
      </c>
      <c r="H706" t="s">
        <v>30</v>
      </c>
      <c r="I706" t="s">
        <v>65</v>
      </c>
      <c r="J706" t="s">
        <v>17</v>
      </c>
      <c r="K706" t="s">
        <v>22</v>
      </c>
      <c r="L706" t="str">
        <f>_xlfn.XLOOKUP(Tableau1[[#This Row],[TYPE DE PIECE]],Tableau4[MATIERE],Tableau4[SHORT TYPE],"",0,1)</f>
        <v>COP</v>
      </c>
      <c r="N706" t="str">
        <f>IF(ISERR(FIND("DECOUPE",Tableau1[[#This Row],[DESIGNATION]])),"","NEED REF")</f>
        <v/>
      </c>
    </row>
    <row r="707" spans="2:14">
      <c r="B707">
        <v>34413295</v>
      </c>
      <c r="C707" s="2">
        <v>45630</v>
      </c>
      <c r="D707" t="s">
        <v>13</v>
      </c>
      <c r="E7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34413295 GVXL BYPASS 25000KVA</v>
      </c>
      <c r="G707" t="s">
        <v>14</v>
      </c>
      <c r="H707" t="s">
        <v>30</v>
      </c>
      <c r="I707" t="s">
        <v>65</v>
      </c>
      <c r="J707" t="s">
        <v>17</v>
      </c>
      <c r="K707" t="s">
        <v>22</v>
      </c>
      <c r="L707" t="str">
        <f>_xlfn.XLOOKUP(Tableau1[[#This Row],[TYPE DE PIECE]],Tableau4[MATIERE],Tableau4[SHORT TYPE],"",0,1)</f>
        <v>COP</v>
      </c>
      <c r="N707" t="str">
        <f>IF(ISERR(FIND("DECOUPE",Tableau1[[#This Row],[DESIGNATION]])),"","NEED REF")</f>
        <v/>
      </c>
    </row>
    <row r="708" spans="2:14">
      <c r="B708">
        <v>34413294</v>
      </c>
      <c r="C708" s="2">
        <v>45630</v>
      </c>
      <c r="D708" t="s">
        <v>13</v>
      </c>
      <c r="E7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34413294 GVXL BYPASS 25000KVA</v>
      </c>
      <c r="G708" t="s">
        <v>14</v>
      </c>
      <c r="H708" t="s">
        <v>30</v>
      </c>
      <c r="I708" t="s">
        <v>65</v>
      </c>
      <c r="J708" t="s">
        <v>17</v>
      </c>
      <c r="K708" t="s">
        <v>22</v>
      </c>
      <c r="L708" t="str">
        <f>_xlfn.XLOOKUP(Tableau1[[#This Row],[TYPE DE PIECE]],Tableau4[MATIERE],Tableau4[SHORT TYPE],"",0,1)</f>
        <v>COP</v>
      </c>
      <c r="N708" t="str">
        <f>IF(ISERR(FIND("DECOUPE",Tableau1[[#This Row],[DESIGNATION]])),"","NEED REF")</f>
        <v/>
      </c>
    </row>
    <row r="709" spans="2:14">
      <c r="B709">
        <v>34413293</v>
      </c>
      <c r="C709" s="2">
        <v>45630</v>
      </c>
      <c r="D709" t="s">
        <v>13</v>
      </c>
      <c r="E7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34413293 GVXL BYPASS 25000KVA</v>
      </c>
      <c r="G709" t="s">
        <v>14</v>
      </c>
      <c r="H709" t="s">
        <v>30</v>
      </c>
      <c r="I709" t="s">
        <v>65</v>
      </c>
      <c r="J709" t="s">
        <v>17</v>
      </c>
      <c r="K709" t="s">
        <v>22</v>
      </c>
      <c r="L709" t="str">
        <f>_xlfn.XLOOKUP(Tableau1[[#This Row],[TYPE DE PIECE]],Tableau4[MATIERE],Tableau4[SHORT TYPE],"",0,1)</f>
        <v>COP</v>
      </c>
      <c r="N709" t="str">
        <f>IF(ISERR(FIND("DECOUPE",Tableau1[[#This Row],[DESIGNATION]])),"","NEED REF")</f>
        <v/>
      </c>
    </row>
    <row r="710" spans="2:14">
      <c r="B710">
        <v>34413292</v>
      </c>
      <c r="C710" s="2">
        <v>45630</v>
      </c>
      <c r="D710" t="s">
        <v>13</v>
      </c>
      <c r="E710" t="s">
        <v>77</v>
      </c>
      <c r="F710" t="s">
        <v>51</v>
      </c>
      <c r="G710" t="s">
        <v>46</v>
      </c>
      <c r="H710" t="s">
        <v>47</v>
      </c>
      <c r="I710" t="s">
        <v>52</v>
      </c>
      <c r="J710" t="s">
        <v>49</v>
      </c>
      <c r="K710" t="s">
        <v>25</v>
      </c>
      <c r="L710" t="str">
        <f>_xlfn.XLOOKUP(Tableau1[[#This Row],[TYPE DE PIECE]],Tableau4[MATIERE],Tableau4[SHORT TYPE],"",0,1)</f>
        <v>SMT</v>
      </c>
      <c r="N710" t="str">
        <f>IF(ISERR(FIND("DECOUPE",Tableau1[[#This Row],[DESIGNATION]])),"","NEED REF")</f>
        <v/>
      </c>
    </row>
    <row r="711" spans="2:14">
      <c r="B711">
        <v>34413291</v>
      </c>
      <c r="C711" s="2">
        <v>45630</v>
      </c>
      <c r="D711" t="s">
        <v>13</v>
      </c>
      <c r="E711" t="s">
        <v>78</v>
      </c>
      <c r="F711" t="s">
        <v>51</v>
      </c>
      <c r="G711" t="s">
        <v>46</v>
      </c>
      <c r="H711" t="s">
        <v>47</v>
      </c>
      <c r="I711" t="s">
        <v>52</v>
      </c>
      <c r="J711" t="s">
        <v>49</v>
      </c>
      <c r="K711" t="s">
        <v>25</v>
      </c>
      <c r="L711" t="str">
        <f>_xlfn.XLOOKUP(Tableau1[[#This Row],[TYPE DE PIECE]],Tableau4[MATIERE],Tableau4[SHORT TYPE],"",0,1)</f>
        <v>SMT</v>
      </c>
      <c r="N711" t="str">
        <f>IF(ISERR(FIND("DECOUPE",Tableau1[[#This Row],[DESIGNATION]])),"","NEED REF")</f>
        <v/>
      </c>
    </row>
    <row r="712" spans="2:14">
      <c r="B712">
        <v>34413290</v>
      </c>
      <c r="C712" s="2">
        <v>45630</v>
      </c>
      <c r="D712" t="s">
        <v>13</v>
      </c>
      <c r="E712" t="s">
        <v>79</v>
      </c>
      <c r="F712" t="s">
        <v>51</v>
      </c>
      <c r="G712" t="s">
        <v>46</v>
      </c>
      <c r="H712" t="s">
        <v>47</v>
      </c>
      <c r="I712" t="s">
        <v>52</v>
      </c>
      <c r="J712" t="s">
        <v>49</v>
      </c>
      <c r="K712" t="s">
        <v>25</v>
      </c>
      <c r="L712" t="str">
        <f>_xlfn.XLOOKUP(Tableau1[[#This Row],[TYPE DE PIECE]],Tableau4[MATIERE],Tableau4[SHORT TYPE],"",0,1)</f>
        <v>SMT</v>
      </c>
      <c r="N712" t="str">
        <f>IF(ISERR(FIND("DECOUPE",Tableau1[[#This Row],[DESIGNATION]])),"","NEED REF")</f>
        <v/>
      </c>
    </row>
    <row r="713" spans="2:14">
      <c r="B713">
        <v>34413289</v>
      </c>
      <c r="C713" s="2">
        <v>45630</v>
      </c>
      <c r="D713" t="s">
        <v>13</v>
      </c>
      <c r="E713" t="s">
        <v>80</v>
      </c>
      <c r="F713" t="s">
        <v>51</v>
      </c>
      <c r="G713" t="s">
        <v>46</v>
      </c>
      <c r="H713" t="s">
        <v>47</v>
      </c>
      <c r="I713" t="s">
        <v>52</v>
      </c>
      <c r="J713" t="s">
        <v>49</v>
      </c>
      <c r="K713" t="s">
        <v>25</v>
      </c>
      <c r="L713" t="str">
        <f>_xlfn.XLOOKUP(Tableau1[[#This Row],[TYPE DE PIECE]],Tableau4[MATIERE],Tableau4[SHORT TYPE],"",0,1)</f>
        <v>SMT</v>
      </c>
      <c r="N713" t="str">
        <f>IF(ISERR(FIND("DECOUPE",Tableau1[[#This Row],[DESIGNATION]])),"","NEED REF")</f>
        <v/>
      </c>
    </row>
    <row r="714" spans="2:14">
      <c r="B714">
        <v>34413288</v>
      </c>
      <c r="C714" s="2">
        <v>45630</v>
      </c>
      <c r="D714" t="s">
        <v>13</v>
      </c>
      <c r="E714" t="s">
        <v>81</v>
      </c>
      <c r="F714" t="s">
        <v>51</v>
      </c>
      <c r="G714" t="s">
        <v>46</v>
      </c>
      <c r="H714" t="s">
        <v>47</v>
      </c>
      <c r="I714" t="s">
        <v>52</v>
      </c>
      <c r="J714" t="s">
        <v>49</v>
      </c>
      <c r="K714" t="s">
        <v>25</v>
      </c>
      <c r="L714" t="str">
        <f>_xlfn.XLOOKUP(Tableau1[[#This Row],[TYPE DE PIECE]],Tableau4[MATIERE],Tableau4[SHORT TYPE],"",0,1)</f>
        <v>SMT</v>
      </c>
      <c r="N714" t="str">
        <f>IF(ISERR(FIND("DECOUPE",Tableau1[[#This Row],[DESIGNATION]])),"","NEED REF")</f>
        <v/>
      </c>
    </row>
    <row r="715" spans="2:14">
      <c r="B715">
        <v>34413287</v>
      </c>
      <c r="C715" s="2">
        <v>45630</v>
      </c>
      <c r="D715" t="s">
        <v>13</v>
      </c>
      <c r="E715" t="s">
        <v>82</v>
      </c>
      <c r="F715" t="s">
        <v>51</v>
      </c>
      <c r="G715" t="s">
        <v>46</v>
      </c>
      <c r="H715" t="s">
        <v>47</v>
      </c>
      <c r="I715" t="s">
        <v>52</v>
      </c>
      <c r="J715" t="s">
        <v>49</v>
      </c>
      <c r="K715" t="s">
        <v>25</v>
      </c>
      <c r="L715" t="str">
        <f>_xlfn.XLOOKUP(Tableau1[[#This Row],[TYPE DE PIECE]],Tableau4[MATIERE],Tableau4[SHORT TYPE],"",0,1)</f>
        <v>SMT</v>
      </c>
      <c r="N715" t="str">
        <f>IF(ISERR(FIND("DECOUPE",Tableau1[[#This Row],[DESIGNATION]])),"","NEED REF")</f>
        <v/>
      </c>
    </row>
    <row r="716" spans="2:14">
      <c r="B716">
        <v>34413286</v>
      </c>
      <c r="C716" s="2">
        <v>45629</v>
      </c>
      <c r="D716" t="s">
        <v>13</v>
      </c>
      <c r="E7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34413286 GVXL BYPASS 25000KVA</v>
      </c>
      <c r="F716" t="s">
        <v>29</v>
      </c>
      <c r="G716" t="s">
        <v>14</v>
      </c>
      <c r="H716" t="s">
        <v>30</v>
      </c>
      <c r="I716" t="s">
        <v>65</v>
      </c>
      <c r="J716" t="s">
        <v>21</v>
      </c>
      <c r="K716" t="s">
        <v>22</v>
      </c>
      <c r="L716" t="str">
        <f>_xlfn.XLOOKUP(Tableau1[[#This Row],[TYPE DE PIECE]],Tableau4[MATIERE],Tableau4[SHORT TYPE],"",0,1)</f>
        <v>COP</v>
      </c>
      <c r="N716" t="str">
        <f>IF(ISERR(FIND("DECOUPE",Tableau1[[#This Row],[DESIGNATION]])),"","NEED REF")</f>
        <v/>
      </c>
    </row>
    <row r="717" spans="2:14">
      <c r="B717">
        <v>34413285</v>
      </c>
      <c r="C717" s="2">
        <v>45629</v>
      </c>
      <c r="D717" t="s">
        <v>13</v>
      </c>
      <c r="E7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34413285 GVXL BYPASS 25000KVA</v>
      </c>
      <c r="F717" t="s">
        <v>29</v>
      </c>
      <c r="G717" t="s">
        <v>14</v>
      </c>
      <c r="H717" t="s">
        <v>30</v>
      </c>
      <c r="I717" t="s">
        <v>65</v>
      </c>
      <c r="J717" t="s">
        <v>21</v>
      </c>
      <c r="K717" t="s">
        <v>22</v>
      </c>
      <c r="L717" t="str">
        <f>_xlfn.XLOOKUP(Tableau1[[#This Row],[TYPE DE PIECE]],Tableau4[MATIERE],Tableau4[SHORT TYPE],"",0,1)</f>
        <v>COP</v>
      </c>
      <c r="N717" t="str">
        <f>IF(ISERR(FIND("DECOUPE",Tableau1[[#This Row],[DESIGNATION]])),"","NEED REF")</f>
        <v/>
      </c>
    </row>
    <row r="718" spans="2:14">
      <c r="B718">
        <v>34413284</v>
      </c>
      <c r="C718" s="2">
        <v>45629</v>
      </c>
      <c r="D718" t="s">
        <v>13</v>
      </c>
      <c r="E7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34413284 GVXL BYPASS 25000KVA</v>
      </c>
      <c r="F718" t="s">
        <v>29</v>
      </c>
      <c r="G718" t="s">
        <v>14</v>
      </c>
      <c r="H718" t="s">
        <v>30</v>
      </c>
      <c r="I718" t="s">
        <v>65</v>
      </c>
      <c r="J718" t="s">
        <v>21</v>
      </c>
      <c r="K718" t="s">
        <v>22</v>
      </c>
      <c r="L718" t="str">
        <f>_xlfn.XLOOKUP(Tableau1[[#This Row],[TYPE DE PIECE]],Tableau4[MATIERE],Tableau4[SHORT TYPE],"",0,1)</f>
        <v>COP</v>
      </c>
      <c r="N718" t="str">
        <f>IF(ISERR(FIND("DECOUPE",Tableau1[[#This Row],[DESIGNATION]])),"","NEED REF")</f>
        <v/>
      </c>
    </row>
    <row r="719" spans="2:14">
      <c r="B719">
        <v>34413283</v>
      </c>
      <c r="C719" s="2">
        <v>45629</v>
      </c>
      <c r="D719" t="s">
        <v>13</v>
      </c>
      <c r="E7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34413283 GVXL BYPASS 25000KVA</v>
      </c>
      <c r="F719" t="s">
        <v>29</v>
      </c>
      <c r="G719" t="s">
        <v>14</v>
      </c>
      <c r="H719" t="s">
        <v>30</v>
      </c>
      <c r="I719" t="s">
        <v>65</v>
      </c>
      <c r="J719" t="s">
        <v>21</v>
      </c>
      <c r="K719" t="s">
        <v>22</v>
      </c>
      <c r="L719" t="str">
        <f>_xlfn.XLOOKUP(Tableau1[[#This Row],[TYPE DE PIECE]],Tableau4[MATIERE],Tableau4[SHORT TYPE],"",0,1)</f>
        <v>COP</v>
      </c>
      <c r="N719" t="str">
        <f>IF(ISERR(FIND("DECOUPE",Tableau1[[#This Row],[DESIGNATION]])),"","NEED REF")</f>
        <v/>
      </c>
    </row>
    <row r="720" spans="2:14">
      <c r="B720">
        <v>34413282</v>
      </c>
      <c r="C720" s="2">
        <v>45629</v>
      </c>
      <c r="D720" t="s">
        <v>13</v>
      </c>
      <c r="E72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34413282 GVXL BYPASS 25000KVA</v>
      </c>
      <c r="F720" t="s">
        <v>29</v>
      </c>
      <c r="G720" t="s">
        <v>14</v>
      </c>
      <c r="H720" t="s">
        <v>30</v>
      </c>
      <c r="I720" t="s">
        <v>65</v>
      </c>
      <c r="J720" t="s">
        <v>21</v>
      </c>
      <c r="K720" t="s">
        <v>22</v>
      </c>
      <c r="L720" t="str">
        <f>_xlfn.XLOOKUP(Tableau1[[#This Row],[TYPE DE PIECE]],Tableau4[MATIERE],Tableau4[SHORT TYPE],"",0,1)</f>
        <v>COP</v>
      </c>
      <c r="N720" t="str">
        <f>IF(ISERR(FIND("DECOUPE",Tableau1[[#This Row],[DESIGNATION]])),"","NEED REF")</f>
        <v/>
      </c>
    </row>
    <row r="721" spans="2:14">
      <c r="B721">
        <v>34413281</v>
      </c>
      <c r="C721" s="2">
        <v>45629</v>
      </c>
      <c r="D721" t="s">
        <v>13</v>
      </c>
      <c r="E7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34413281 GVXL BYPASS 25000KVA</v>
      </c>
      <c r="F721" t="s">
        <v>29</v>
      </c>
      <c r="G721" t="s">
        <v>14</v>
      </c>
      <c r="H721" t="s">
        <v>30</v>
      </c>
      <c r="I721" t="s">
        <v>65</v>
      </c>
      <c r="J721" t="s">
        <v>21</v>
      </c>
      <c r="K721" t="s">
        <v>22</v>
      </c>
      <c r="L721" t="str">
        <f>_xlfn.XLOOKUP(Tableau1[[#This Row],[TYPE DE PIECE]],Tableau4[MATIERE],Tableau4[SHORT TYPE],"",0,1)</f>
        <v>COP</v>
      </c>
      <c r="N721" t="str">
        <f>IF(ISERR(FIND("DECOUPE",Tableau1[[#This Row],[DESIGNATION]])),"","NEED REF")</f>
        <v/>
      </c>
    </row>
    <row r="722" spans="2:14">
      <c r="B722">
        <v>34413280</v>
      </c>
      <c r="C722" s="2">
        <v>45629</v>
      </c>
      <c r="D722" t="s">
        <v>13</v>
      </c>
      <c r="E72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34413280 GVXL BYPASS 25000KVA</v>
      </c>
      <c r="F722" t="s">
        <v>29</v>
      </c>
      <c r="G722" t="s">
        <v>14</v>
      </c>
      <c r="H722" t="s">
        <v>30</v>
      </c>
      <c r="I722" t="s">
        <v>65</v>
      </c>
      <c r="J722" t="s">
        <v>21</v>
      </c>
      <c r="K722" t="s">
        <v>22</v>
      </c>
      <c r="L722" t="str">
        <f>_xlfn.XLOOKUP(Tableau1[[#This Row],[TYPE DE PIECE]],Tableau4[MATIERE],Tableau4[SHORT TYPE],"",0,1)</f>
        <v>COP</v>
      </c>
      <c r="N722" t="str">
        <f>IF(ISERR(FIND("DECOUPE",Tableau1[[#This Row],[DESIGNATION]])),"","NEED REF")</f>
        <v/>
      </c>
    </row>
    <row r="723" spans="2:14">
      <c r="B723">
        <v>34413279</v>
      </c>
      <c r="C723" s="2">
        <v>45629</v>
      </c>
      <c r="D723" t="s">
        <v>13</v>
      </c>
      <c r="E7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34413279 GVXL BYPASS 25000KVA</v>
      </c>
      <c r="F723" t="s">
        <v>29</v>
      </c>
      <c r="G723" t="s">
        <v>14</v>
      </c>
      <c r="H723" t="s">
        <v>30</v>
      </c>
      <c r="I723" t="s">
        <v>65</v>
      </c>
      <c r="J723" t="s">
        <v>21</v>
      </c>
      <c r="K723" t="s">
        <v>22</v>
      </c>
      <c r="L723" t="str">
        <f>_xlfn.XLOOKUP(Tableau1[[#This Row],[TYPE DE PIECE]],Tableau4[MATIERE],Tableau4[SHORT TYPE],"",0,1)</f>
        <v>COP</v>
      </c>
      <c r="N723" t="str">
        <f>IF(ISERR(FIND("DECOUPE",Tableau1[[#This Row],[DESIGNATION]])),"","NEED REF")</f>
        <v/>
      </c>
    </row>
    <row r="724" spans="2:14">
      <c r="B724">
        <v>34413278</v>
      </c>
      <c r="C724" s="2">
        <v>45629</v>
      </c>
      <c r="D724" t="s">
        <v>13</v>
      </c>
      <c r="E7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34413278 GVXL BYPASS 25000KVA</v>
      </c>
      <c r="F724" t="s">
        <v>29</v>
      </c>
      <c r="G724" t="s">
        <v>14</v>
      </c>
      <c r="H724" t="s">
        <v>30</v>
      </c>
      <c r="I724" t="s">
        <v>65</v>
      </c>
      <c r="J724" t="s">
        <v>21</v>
      </c>
      <c r="K724" t="s">
        <v>22</v>
      </c>
      <c r="L724" t="str">
        <f>_xlfn.XLOOKUP(Tableau1[[#This Row],[TYPE DE PIECE]],Tableau4[MATIERE],Tableau4[SHORT TYPE],"",0,1)</f>
        <v>COP</v>
      </c>
      <c r="N724" t="str">
        <f>IF(ISERR(FIND("DECOUPE",Tableau1[[#This Row],[DESIGNATION]])),"","NEED REF")</f>
        <v/>
      </c>
    </row>
    <row r="725" spans="2:14">
      <c r="B725">
        <v>34413277</v>
      </c>
      <c r="C725" s="2">
        <v>45629</v>
      </c>
      <c r="D725" t="s">
        <v>13</v>
      </c>
      <c r="E72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34413277 GVXL BYPASS 25000KVA</v>
      </c>
      <c r="F725" t="s">
        <v>29</v>
      </c>
      <c r="G725" t="s">
        <v>14</v>
      </c>
      <c r="H725" t="s">
        <v>30</v>
      </c>
      <c r="I725" t="s">
        <v>65</v>
      </c>
      <c r="J725" t="s">
        <v>21</v>
      </c>
      <c r="K725" t="s">
        <v>22</v>
      </c>
      <c r="L725" t="str">
        <f>_xlfn.XLOOKUP(Tableau1[[#This Row],[TYPE DE PIECE]],Tableau4[MATIERE],Tableau4[SHORT TYPE],"",0,1)</f>
        <v>COP</v>
      </c>
      <c r="N725" t="str">
        <f>IF(ISERR(FIND("DECOUPE",Tableau1[[#This Row],[DESIGNATION]])),"","NEED REF")</f>
        <v/>
      </c>
    </row>
    <row r="726" spans="2:14">
      <c r="B726">
        <v>34413276</v>
      </c>
      <c r="C726" s="2">
        <v>45629</v>
      </c>
      <c r="D726" t="s">
        <v>13</v>
      </c>
      <c r="E72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34413276 GVXL BYPASS 25000KVA</v>
      </c>
      <c r="F726" t="s">
        <v>29</v>
      </c>
      <c r="G726" t="s">
        <v>14</v>
      </c>
      <c r="H726" t="s">
        <v>30</v>
      </c>
      <c r="I726" t="s">
        <v>65</v>
      </c>
      <c r="J726" t="s">
        <v>21</v>
      </c>
      <c r="K726" t="s">
        <v>22</v>
      </c>
      <c r="L726" t="str">
        <f>_xlfn.XLOOKUP(Tableau1[[#This Row],[TYPE DE PIECE]],Tableau4[MATIERE],Tableau4[SHORT TYPE],"",0,1)</f>
        <v>COP</v>
      </c>
      <c r="N726" t="str">
        <f>IF(ISERR(FIND("DECOUPE",Tableau1[[#This Row],[DESIGNATION]])),"","NEED REF")</f>
        <v/>
      </c>
    </row>
    <row r="727" spans="2:14">
      <c r="B727">
        <v>34413275</v>
      </c>
      <c r="C727" s="2">
        <v>45629</v>
      </c>
      <c r="D727" t="s">
        <v>13</v>
      </c>
      <c r="E7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34413275 GVXL BYPASS 25000KVA</v>
      </c>
      <c r="F727" t="s">
        <v>29</v>
      </c>
      <c r="G727" t="s">
        <v>14</v>
      </c>
      <c r="H727" t="s">
        <v>30</v>
      </c>
      <c r="I727" t="s">
        <v>65</v>
      </c>
      <c r="J727" t="s">
        <v>21</v>
      </c>
      <c r="K727" t="s">
        <v>22</v>
      </c>
      <c r="L727" t="str">
        <f>_xlfn.XLOOKUP(Tableau1[[#This Row],[TYPE DE PIECE]],Tableau4[MATIERE],Tableau4[SHORT TYPE],"",0,1)</f>
        <v>COP</v>
      </c>
      <c r="N727" t="str">
        <f>IF(ISERR(FIND("DECOUPE",Tableau1[[#This Row],[DESIGNATION]])),"","NEED REF")</f>
        <v/>
      </c>
    </row>
    <row r="728" spans="2:14">
      <c r="B728">
        <v>34413274</v>
      </c>
      <c r="C728" s="2">
        <v>45629</v>
      </c>
      <c r="D728" t="s">
        <v>13</v>
      </c>
      <c r="E7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34413274 GVXL BYPASS 25000KVA</v>
      </c>
      <c r="F728" t="s">
        <v>29</v>
      </c>
      <c r="G728" t="s">
        <v>14</v>
      </c>
      <c r="H728" t="s">
        <v>30</v>
      </c>
      <c r="I728" t="s">
        <v>65</v>
      </c>
      <c r="J728" t="s">
        <v>21</v>
      </c>
      <c r="K728" t="s">
        <v>22</v>
      </c>
      <c r="L728" t="str">
        <f>_xlfn.XLOOKUP(Tableau1[[#This Row],[TYPE DE PIECE]],Tableau4[MATIERE],Tableau4[SHORT TYPE],"",0,1)</f>
        <v>COP</v>
      </c>
      <c r="N728" t="str">
        <f>IF(ISERR(FIND("DECOUPE",Tableau1[[#This Row],[DESIGNATION]])),"","NEED REF")</f>
        <v/>
      </c>
    </row>
    <row r="729" spans="2:14">
      <c r="B729">
        <v>34413273</v>
      </c>
      <c r="C729" s="2">
        <v>45629</v>
      </c>
      <c r="D729" t="s">
        <v>13</v>
      </c>
      <c r="E7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34413273 GVXL BYPASS 25000KVA</v>
      </c>
      <c r="F729" t="s">
        <v>29</v>
      </c>
      <c r="G729" t="s">
        <v>14</v>
      </c>
      <c r="H729" t="s">
        <v>30</v>
      </c>
      <c r="I729" t="s">
        <v>65</v>
      </c>
      <c r="J729" t="s">
        <v>21</v>
      </c>
      <c r="K729" t="s">
        <v>22</v>
      </c>
      <c r="L729" t="str">
        <f>_xlfn.XLOOKUP(Tableau1[[#This Row],[TYPE DE PIECE]],Tableau4[MATIERE],Tableau4[SHORT TYPE],"",0,1)</f>
        <v>COP</v>
      </c>
      <c r="N729" t="str">
        <f>IF(ISERR(FIND("DECOUPE",Tableau1[[#This Row],[DESIGNATION]])),"","NEED REF")</f>
        <v/>
      </c>
    </row>
    <row r="730" spans="2:14">
      <c r="B730">
        <v>34413272</v>
      </c>
      <c r="C730" s="2">
        <v>45629</v>
      </c>
      <c r="D730" t="s">
        <v>13</v>
      </c>
      <c r="E7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34413272 GVXL BYPASS 25000KVA</v>
      </c>
      <c r="F730" t="s">
        <v>29</v>
      </c>
      <c r="G730" t="s">
        <v>14</v>
      </c>
      <c r="H730" t="s">
        <v>30</v>
      </c>
      <c r="I730" t="s">
        <v>65</v>
      </c>
      <c r="J730" t="s">
        <v>21</v>
      </c>
      <c r="K730" t="s">
        <v>22</v>
      </c>
      <c r="L730" t="str">
        <f>_xlfn.XLOOKUP(Tableau1[[#This Row],[TYPE DE PIECE]],Tableau4[MATIERE],Tableau4[SHORT TYPE],"",0,1)</f>
        <v>COP</v>
      </c>
      <c r="N730" t="str">
        <f>IF(ISERR(FIND("DECOUPE",Tableau1[[#This Row],[DESIGNATION]])),"","NEED REF")</f>
        <v/>
      </c>
    </row>
    <row r="731" spans="2:14">
      <c r="B731">
        <v>34413271</v>
      </c>
      <c r="C731" s="2">
        <v>45625</v>
      </c>
      <c r="D731" t="s">
        <v>13</v>
      </c>
      <c r="E731" t="s">
        <v>83</v>
      </c>
      <c r="G731" t="s">
        <v>14</v>
      </c>
      <c r="H731" t="s">
        <v>30</v>
      </c>
      <c r="I731" t="s">
        <v>65</v>
      </c>
      <c r="J731" t="s">
        <v>17</v>
      </c>
      <c r="K731" t="s">
        <v>84</v>
      </c>
      <c r="L731" t="str">
        <f>_xlfn.XLOOKUP(Tableau1[[#This Row],[TYPE DE PIECE]],Tableau4[MATIERE],Tableau4[SHORT TYPE],"",0,1)</f>
        <v>SE</v>
      </c>
      <c r="N731" t="str">
        <f>IF(ISERR(FIND("DECOUPE",Tableau1[[#This Row],[DESIGNATION]])),"","NEED REF")</f>
        <v/>
      </c>
    </row>
    <row r="732" spans="2:14">
      <c r="B732">
        <v>34413270</v>
      </c>
      <c r="C732" s="2">
        <v>45625</v>
      </c>
      <c r="D732" t="s">
        <v>13</v>
      </c>
      <c r="E732" t="s">
        <v>85</v>
      </c>
      <c r="G732" t="s">
        <v>14</v>
      </c>
      <c r="H732" t="s">
        <v>30</v>
      </c>
      <c r="I732" t="s">
        <v>65</v>
      </c>
      <c r="J732" t="s">
        <v>17</v>
      </c>
      <c r="K732" t="s">
        <v>84</v>
      </c>
      <c r="L732" t="str">
        <f>_xlfn.XLOOKUP(Tableau1[[#This Row],[TYPE DE PIECE]],Tableau4[MATIERE],Tableau4[SHORT TYPE],"",0,1)</f>
        <v>SE</v>
      </c>
      <c r="N732" t="str">
        <f>IF(ISERR(FIND("DECOUPE",Tableau1[[#This Row],[DESIGNATION]])),"","NEED REF")</f>
        <v/>
      </c>
    </row>
    <row r="733" spans="2:14">
      <c r="B733">
        <v>34413269</v>
      </c>
      <c r="C733" s="2">
        <v>45625</v>
      </c>
      <c r="D733" t="s">
        <v>13</v>
      </c>
      <c r="E733" t="s">
        <v>86</v>
      </c>
      <c r="G733" t="s">
        <v>14</v>
      </c>
      <c r="H733" t="s">
        <v>30</v>
      </c>
      <c r="I733" t="s">
        <v>65</v>
      </c>
      <c r="J733" t="s">
        <v>17</v>
      </c>
      <c r="K733" t="s">
        <v>84</v>
      </c>
      <c r="L733" t="str">
        <f>_xlfn.XLOOKUP(Tableau1[[#This Row],[TYPE DE PIECE]],Tableau4[MATIERE],Tableau4[SHORT TYPE],"",0,1)</f>
        <v>SE</v>
      </c>
      <c r="N733" t="str">
        <f>IF(ISERR(FIND("DECOUPE",Tableau1[[#This Row],[DESIGNATION]])),"","NEED REF")</f>
        <v/>
      </c>
    </row>
    <row r="734" spans="2:14">
      <c r="B734">
        <v>34413268</v>
      </c>
      <c r="C734" s="2">
        <v>45625</v>
      </c>
      <c r="D734" t="s">
        <v>13</v>
      </c>
      <c r="E734" t="s">
        <v>87</v>
      </c>
      <c r="G734" t="s">
        <v>14</v>
      </c>
      <c r="H734" t="s">
        <v>30</v>
      </c>
      <c r="I734" t="s">
        <v>65</v>
      </c>
      <c r="J734" t="s">
        <v>17</v>
      </c>
      <c r="K734" t="s">
        <v>84</v>
      </c>
      <c r="L734" t="str">
        <f>_xlfn.XLOOKUP(Tableau1[[#This Row],[TYPE DE PIECE]],Tableau4[MATIERE],Tableau4[SHORT TYPE],"",0,1)</f>
        <v>SE</v>
      </c>
      <c r="N734" t="str">
        <f>IF(ISERR(FIND("DECOUPE",Tableau1[[#This Row],[DESIGNATION]])),"","NEED REF")</f>
        <v/>
      </c>
    </row>
    <row r="735" spans="2:14">
      <c r="B735">
        <v>34413267</v>
      </c>
      <c r="C735" s="2">
        <v>45624</v>
      </c>
      <c r="D735" t="s">
        <v>13</v>
      </c>
      <c r="E7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34413267 GVXL BYPASS 25000KVA</v>
      </c>
      <c r="G735" t="s">
        <v>14</v>
      </c>
      <c r="H735" t="s">
        <v>30</v>
      </c>
      <c r="I735" t="s">
        <v>65</v>
      </c>
      <c r="J735" t="s">
        <v>21</v>
      </c>
      <c r="K735" t="s">
        <v>25</v>
      </c>
      <c r="L735" t="str">
        <f>_xlfn.XLOOKUP(Tableau1[[#This Row],[TYPE DE PIECE]],Tableau4[MATIERE],Tableau4[SHORT TYPE],"",0,1)</f>
        <v>SMT</v>
      </c>
      <c r="N735" t="str">
        <f>IF(ISERR(FIND("DECOUPE",Tableau1[[#This Row],[DESIGNATION]])),"","NEED REF")</f>
        <v/>
      </c>
    </row>
    <row r="736" spans="2:14">
      <c r="B736">
        <v>34413266</v>
      </c>
      <c r="C736" s="2">
        <v>45624</v>
      </c>
      <c r="D736" t="s">
        <v>13</v>
      </c>
      <c r="E736" t="s">
        <v>88</v>
      </c>
      <c r="G736" t="s">
        <v>14</v>
      </c>
      <c r="H736" t="s">
        <v>30</v>
      </c>
      <c r="I736" t="s">
        <v>65</v>
      </c>
      <c r="J736" t="s">
        <v>21</v>
      </c>
      <c r="L736" t="str">
        <f>_xlfn.XLOOKUP(Tableau1[[#This Row],[TYPE DE PIECE]],Tableau4[MATIERE],Tableau4[SHORT TYPE],"",0,1)</f>
        <v/>
      </c>
      <c r="N736" t="str">
        <f>IF(ISERR(FIND("DECOUPE",Tableau1[[#This Row],[DESIGNATION]])),"","NEED REF")</f>
        <v/>
      </c>
    </row>
    <row r="737" spans="2:14">
      <c r="B737">
        <v>34413265</v>
      </c>
      <c r="C737" s="2">
        <v>45624</v>
      </c>
      <c r="D737" t="s">
        <v>13</v>
      </c>
      <c r="E7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34413265 GVXL BYPASS 25000KVA</v>
      </c>
      <c r="F737" t="s">
        <v>29</v>
      </c>
      <c r="G737" t="s">
        <v>14</v>
      </c>
      <c r="H737" t="s">
        <v>30</v>
      </c>
      <c r="I737" t="s">
        <v>65</v>
      </c>
      <c r="J737" t="s">
        <v>21</v>
      </c>
      <c r="K737" t="s">
        <v>22</v>
      </c>
      <c r="L737" t="str">
        <f>_xlfn.XLOOKUP(Tableau1[[#This Row],[TYPE DE PIECE]],Tableau4[MATIERE],Tableau4[SHORT TYPE],"",0,1)</f>
        <v>COP</v>
      </c>
      <c r="N737" t="str">
        <f>IF(ISERR(FIND("DECOUPE",Tableau1[[#This Row],[DESIGNATION]])),"","NEED REF")</f>
        <v/>
      </c>
    </row>
    <row r="738" spans="2:14">
      <c r="B738">
        <v>34413264</v>
      </c>
      <c r="C738" s="2">
        <v>45624</v>
      </c>
      <c r="D738" t="s">
        <v>13</v>
      </c>
      <c r="E7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34413264 GVXL BYPASS 25000KVA</v>
      </c>
      <c r="F738" t="s">
        <v>29</v>
      </c>
      <c r="G738" t="s">
        <v>14</v>
      </c>
      <c r="H738" t="s">
        <v>30</v>
      </c>
      <c r="I738" t="s">
        <v>65</v>
      </c>
      <c r="J738" t="s">
        <v>21</v>
      </c>
      <c r="K738" t="s">
        <v>22</v>
      </c>
      <c r="L738" t="str">
        <f>_xlfn.XLOOKUP(Tableau1[[#This Row],[TYPE DE PIECE]],Tableau4[MATIERE],Tableau4[SHORT TYPE],"",0,1)</f>
        <v>COP</v>
      </c>
      <c r="N738" t="str">
        <f>IF(ISERR(FIND("DECOUPE",Tableau1[[#This Row],[DESIGNATION]])),"","NEED REF")</f>
        <v/>
      </c>
    </row>
    <row r="739" spans="2:14">
      <c r="B739">
        <v>34413263</v>
      </c>
      <c r="C739" s="2">
        <v>45624</v>
      </c>
      <c r="D739" t="s">
        <v>13</v>
      </c>
      <c r="E7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34413263 GVXL BYPASS 25000KVA</v>
      </c>
      <c r="F739" t="s">
        <v>29</v>
      </c>
      <c r="G739" t="s">
        <v>14</v>
      </c>
      <c r="H739" t="s">
        <v>30</v>
      </c>
      <c r="I739" t="s">
        <v>65</v>
      </c>
      <c r="J739" t="s">
        <v>21</v>
      </c>
      <c r="K739" t="s">
        <v>22</v>
      </c>
      <c r="L739" t="str">
        <f>_xlfn.XLOOKUP(Tableau1[[#This Row],[TYPE DE PIECE]],Tableau4[MATIERE],Tableau4[SHORT TYPE],"",0,1)</f>
        <v>COP</v>
      </c>
      <c r="N739" t="str">
        <f>IF(ISERR(FIND("DECOUPE",Tableau1[[#This Row],[DESIGNATION]])),"","NEED REF")</f>
        <v/>
      </c>
    </row>
    <row r="740" spans="2:14">
      <c r="B740">
        <v>34413262</v>
      </c>
      <c r="C740" s="2">
        <v>45624</v>
      </c>
      <c r="D740" t="s">
        <v>13</v>
      </c>
      <c r="E7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34413262 GVXL BYPASS 25000KVA</v>
      </c>
      <c r="F740" t="s">
        <v>29</v>
      </c>
      <c r="G740" t="s">
        <v>14</v>
      </c>
      <c r="H740" t="s">
        <v>30</v>
      </c>
      <c r="I740" t="s">
        <v>65</v>
      </c>
      <c r="J740" t="s">
        <v>21</v>
      </c>
      <c r="K740" t="s">
        <v>22</v>
      </c>
      <c r="L740" t="str">
        <f>_xlfn.XLOOKUP(Tableau1[[#This Row],[TYPE DE PIECE]],Tableau4[MATIERE],Tableau4[SHORT TYPE],"",0,1)</f>
        <v>COP</v>
      </c>
      <c r="N740" t="str">
        <f>IF(ISERR(FIND("DECOUPE",Tableau1[[#This Row],[DESIGNATION]])),"","NEED REF")</f>
        <v/>
      </c>
    </row>
    <row r="741" spans="2:14">
      <c r="B741">
        <v>34413261</v>
      </c>
      <c r="C741" s="2">
        <v>45624</v>
      </c>
      <c r="D741" t="s">
        <v>13</v>
      </c>
      <c r="E74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34413261 GVXL BYPASS 25000KVA</v>
      </c>
      <c r="F741" t="s">
        <v>29</v>
      </c>
      <c r="G741" t="s">
        <v>14</v>
      </c>
      <c r="H741" t="s">
        <v>30</v>
      </c>
      <c r="I741" t="s">
        <v>65</v>
      </c>
      <c r="J741" t="s">
        <v>21</v>
      </c>
      <c r="K741" t="s">
        <v>22</v>
      </c>
      <c r="L741" t="str">
        <f>_xlfn.XLOOKUP(Tableau1[[#This Row],[TYPE DE PIECE]],Tableau4[MATIERE],Tableau4[SHORT TYPE],"",0,1)</f>
        <v>COP</v>
      </c>
      <c r="N741" t="str">
        <f>IF(ISERR(FIND("DECOUPE",Tableau1[[#This Row],[DESIGNATION]])),"","NEED REF")</f>
        <v/>
      </c>
    </row>
    <row r="742" spans="2:14">
      <c r="B742">
        <v>34413260</v>
      </c>
      <c r="C742" s="2">
        <v>45624</v>
      </c>
      <c r="D742" t="s">
        <v>13</v>
      </c>
      <c r="E7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34413260 GVXL BYPASS 25000KVA</v>
      </c>
      <c r="F742" t="s">
        <v>29</v>
      </c>
      <c r="G742" t="s">
        <v>14</v>
      </c>
      <c r="H742" t="s">
        <v>30</v>
      </c>
      <c r="I742" t="s">
        <v>65</v>
      </c>
      <c r="J742" t="s">
        <v>21</v>
      </c>
      <c r="K742" t="s">
        <v>22</v>
      </c>
      <c r="L742" t="str">
        <f>_xlfn.XLOOKUP(Tableau1[[#This Row],[TYPE DE PIECE]],Tableau4[MATIERE],Tableau4[SHORT TYPE],"",0,1)</f>
        <v>COP</v>
      </c>
      <c r="N742" t="str">
        <f>IF(ISERR(FIND("DECOUPE",Tableau1[[#This Row],[DESIGNATION]])),"","NEED REF")</f>
        <v/>
      </c>
    </row>
    <row r="743" spans="2:14">
      <c r="B743">
        <v>34413259</v>
      </c>
      <c r="C743" s="2">
        <v>45624</v>
      </c>
      <c r="D743" t="s">
        <v>13</v>
      </c>
      <c r="E7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34413259 GVXL BYPASS 25000KVA</v>
      </c>
      <c r="F743" t="s">
        <v>29</v>
      </c>
      <c r="G743" t="s">
        <v>14</v>
      </c>
      <c r="H743" t="s">
        <v>30</v>
      </c>
      <c r="I743" t="s">
        <v>65</v>
      </c>
      <c r="J743" t="s">
        <v>21</v>
      </c>
      <c r="K743" t="s">
        <v>22</v>
      </c>
      <c r="L743" t="str">
        <f>_xlfn.XLOOKUP(Tableau1[[#This Row],[TYPE DE PIECE]],Tableau4[MATIERE],Tableau4[SHORT TYPE],"",0,1)</f>
        <v>COP</v>
      </c>
      <c r="N743" t="str">
        <f>IF(ISERR(FIND("DECOUPE",Tableau1[[#This Row],[DESIGNATION]])),"","NEED REF")</f>
        <v/>
      </c>
    </row>
    <row r="744" spans="2:14">
      <c r="B744">
        <v>34413258</v>
      </c>
      <c r="C744" s="2">
        <v>45624</v>
      </c>
      <c r="D744" t="s">
        <v>13</v>
      </c>
      <c r="E7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34413258 GVXL BYPASS 25000KVA</v>
      </c>
      <c r="F744" t="s">
        <v>29</v>
      </c>
      <c r="G744" t="s">
        <v>14</v>
      </c>
      <c r="H744" t="s">
        <v>30</v>
      </c>
      <c r="I744" t="s">
        <v>65</v>
      </c>
      <c r="J744" t="s">
        <v>21</v>
      </c>
      <c r="K744" t="s">
        <v>22</v>
      </c>
      <c r="L744" t="str">
        <f>_xlfn.XLOOKUP(Tableau1[[#This Row],[TYPE DE PIECE]],Tableau4[MATIERE],Tableau4[SHORT TYPE],"",0,1)</f>
        <v>COP</v>
      </c>
      <c r="N744" t="str">
        <f>IF(ISERR(FIND("DECOUPE",Tableau1[[#This Row],[DESIGNATION]])),"","NEED REF")</f>
        <v/>
      </c>
    </row>
    <row r="745" spans="2:14">
      <c r="B745">
        <v>34413257</v>
      </c>
      <c r="C745" s="2">
        <v>45624</v>
      </c>
      <c r="D745" t="s">
        <v>13</v>
      </c>
      <c r="E7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34413257 GVXL BYPASS 25000KVA</v>
      </c>
      <c r="F745" t="s">
        <v>29</v>
      </c>
      <c r="G745" t="s">
        <v>14</v>
      </c>
      <c r="H745" t="s">
        <v>30</v>
      </c>
      <c r="I745" t="s">
        <v>65</v>
      </c>
      <c r="J745" t="s">
        <v>21</v>
      </c>
      <c r="K745" t="s">
        <v>22</v>
      </c>
      <c r="L745" t="str">
        <f>_xlfn.XLOOKUP(Tableau1[[#This Row],[TYPE DE PIECE]],Tableau4[MATIERE],Tableau4[SHORT TYPE],"",0,1)</f>
        <v>COP</v>
      </c>
      <c r="N745" t="str">
        <f>IF(ISERR(FIND("DECOUPE",Tableau1[[#This Row],[DESIGNATION]])),"","NEED REF")</f>
        <v/>
      </c>
    </row>
    <row r="746" spans="2:14">
      <c r="B746">
        <v>34413256</v>
      </c>
      <c r="C746" s="2">
        <v>45624</v>
      </c>
      <c r="D746" t="s">
        <v>13</v>
      </c>
      <c r="E74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34413256 GVXL BYPASS 25000KVA</v>
      </c>
      <c r="F746" t="s">
        <v>29</v>
      </c>
      <c r="G746" t="s">
        <v>14</v>
      </c>
      <c r="H746" t="s">
        <v>30</v>
      </c>
      <c r="I746" t="s">
        <v>65</v>
      </c>
      <c r="J746" t="s">
        <v>21</v>
      </c>
      <c r="K746" t="s">
        <v>22</v>
      </c>
      <c r="L746" t="str">
        <f>_xlfn.XLOOKUP(Tableau1[[#This Row],[TYPE DE PIECE]],Tableau4[MATIERE],Tableau4[SHORT TYPE],"",0,1)</f>
        <v>COP</v>
      </c>
      <c r="N746" t="str">
        <f>IF(ISERR(FIND("DECOUPE",Tableau1[[#This Row],[DESIGNATION]])),"","NEED REF")</f>
        <v/>
      </c>
    </row>
    <row r="747" spans="2:14">
      <c r="B747">
        <v>34413255</v>
      </c>
      <c r="C747" s="2">
        <v>45624</v>
      </c>
      <c r="D747" t="s">
        <v>13</v>
      </c>
      <c r="E7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34413255 GVXL BYPASS 25000KVA</v>
      </c>
      <c r="F747" t="s">
        <v>29</v>
      </c>
      <c r="G747" t="s">
        <v>14</v>
      </c>
      <c r="H747" t="s">
        <v>30</v>
      </c>
      <c r="I747" t="s">
        <v>65</v>
      </c>
      <c r="J747" t="s">
        <v>21</v>
      </c>
      <c r="K747" t="s">
        <v>22</v>
      </c>
      <c r="L747" t="str">
        <f>_xlfn.XLOOKUP(Tableau1[[#This Row],[TYPE DE PIECE]],Tableau4[MATIERE],Tableau4[SHORT TYPE],"",0,1)</f>
        <v>COP</v>
      </c>
      <c r="N747" t="str">
        <f>IF(ISERR(FIND("DECOUPE",Tableau1[[#This Row],[DESIGNATION]])),"","NEED REF")</f>
        <v/>
      </c>
    </row>
    <row r="748" spans="2:14">
      <c r="B748">
        <v>34413254</v>
      </c>
      <c r="C748" s="2">
        <v>45624</v>
      </c>
      <c r="D748" t="s">
        <v>13</v>
      </c>
      <c r="E7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34413254 GVXL BYPASS 25000KVA</v>
      </c>
      <c r="F748" t="s">
        <v>29</v>
      </c>
      <c r="G748" t="s">
        <v>14</v>
      </c>
      <c r="H748" t="s">
        <v>30</v>
      </c>
      <c r="I748" t="s">
        <v>65</v>
      </c>
      <c r="J748" t="s">
        <v>21</v>
      </c>
      <c r="K748" t="s">
        <v>22</v>
      </c>
      <c r="L748" t="str">
        <f>_xlfn.XLOOKUP(Tableau1[[#This Row],[TYPE DE PIECE]],Tableau4[MATIERE],Tableau4[SHORT TYPE],"",0,1)</f>
        <v>COP</v>
      </c>
      <c r="N748" t="str">
        <f>IF(ISERR(FIND("DECOUPE",Tableau1[[#This Row],[DESIGNATION]])),"","NEED REF")</f>
        <v/>
      </c>
    </row>
    <row r="749" spans="2:14">
      <c r="B749">
        <v>34413253</v>
      </c>
      <c r="C749" s="2">
        <v>45624</v>
      </c>
      <c r="D749" t="s">
        <v>13</v>
      </c>
      <c r="E7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34413253 GVXL BYPASS 25000KVA</v>
      </c>
      <c r="F749" t="s">
        <v>29</v>
      </c>
      <c r="G749" t="s">
        <v>14</v>
      </c>
      <c r="H749" t="s">
        <v>30</v>
      </c>
      <c r="I749" t="s">
        <v>65</v>
      </c>
      <c r="J749" t="s">
        <v>21</v>
      </c>
      <c r="K749" t="s">
        <v>22</v>
      </c>
      <c r="L749" t="str">
        <f>_xlfn.XLOOKUP(Tableau1[[#This Row],[TYPE DE PIECE]],Tableau4[MATIERE],Tableau4[SHORT TYPE],"",0,1)</f>
        <v>COP</v>
      </c>
      <c r="N749" t="str">
        <f>IF(ISERR(FIND("DECOUPE",Tableau1[[#This Row],[DESIGNATION]])),"","NEED REF")</f>
        <v/>
      </c>
    </row>
    <row r="750" spans="2:14">
      <c r="B750">
        <v>34413252</v>
      </c>
      <c r="C750" s="2">
        <v>45624</v>
      </c>
      <c r="D750" t="s">
        <v>13</v>
      </c>
      <c r="E75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34413252 GVXL BYPASS 25000KVA</v>
      </c>
      <c r="F750" t="s">
        <v>29</v>
      </c>
      <c r="G750" t="s">
        <v>14</v>
      </c>
      <c r="H750" t="s">
        <v>30</v>
      </c>
      <c r="I750" t="s">
        <v>65</v>
      </c>
      <c r="J750" t="s">
        <v>21</v>
      </c>
      <c r="K750" t="s">
        <v>22</v>
      </c>
      <c r="L750" t="str">
        <f>_xlfn.XLOOKUP(Tableau1[[#This Row],[TYPE DE PIECE]],Tableau4[MATIERE],Tableau4[SHORT TYPE],"",0,1)</f>
        <v>COP</v>
      </c>
      <c r="N750" t="str">
        <f>IF(ISERR(FIND("DECOUPE",Tableau1[[#This Row],[DESIGNATION]])),"","NEED REF")</f>
        <v/>
      </c>
    </row>
    <row r="751" spans="2:14">
      <c r="B751">
        <v>34413251</v>
      </c>
      <c r="C751" s="2">
        <v>45624</v>
      </c>
      <c r="D751" t="s">
        <v>13</v>
      </c>
      <c r="E7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34413251 GVXL BYPASS 25000KVA</v>
      </c>
      <c r="F751" t="s">
        <v>29</v>
      </c>
      <c r="G751" t="s">
        <v>14</v>
      </c>
      <c r="H751" t="s">
        <v>30</v>
      </c>
      <c r="I751" t="s">
        <v>65</v>
      </c>
      <c r="J751" t="s">
        <v>21</v>
      </c>
      <c r="K751" t="s">
        <v>22</v>
      </c>
      <c r="L751" t="str">
        <f>_xlfn.XLOOKUP(Tableau1[[#This Row],[TYPE DE PIECE]],Tableau4[MATIERE],Tableau4[SHORT TYPE],"",0,1)</f>
        <v>COP</v>
      </c>
      <c r="N751" t="str">
        <f>IF(ISERR(FIND("DECOUPE",Tableau1[[#This Row],[DESIGNATION]])),"","NEED REF")</f>
        <v/>
      </c>
    </row>
    <row r="752" spans="2:14">
      <c r="B752">
        <v>34413250</v>
      </c>
      <c r="C752" s="2">
        <v>45624</v>
      </c>
      <c r="D752" t="s">
        <v>13</v>
      </c>
      <c r="E7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34413250 GVXL BYPASS 25000KVA</v>
      </c>
      <c r="F752" t="s">
        <v>29</v>
      </c>
      <c r="G752" t="s">
        <v>14</v>
      </c>
      <c r="H752" t="s">
        <v>30</v>
      </c>
      <c r="I752" t="s">
        <v>65</v>
      </c>
      <c r="J752" t="s">
        <v>21</v>
      </c>
      <c r="K752" t="s">
        <v>22</v>
      </c>
      <c r="L752" t="str">
        <f>_xlfn.XLOOKUP(Tableau1[[#This Row],[TYPE DE PIECE]],Tableau4[MATIERE],Tableau4[SHORT TYPE],"",0,1)</f>
        <v>COP</v>
      </c>
      <c r="N752" t="str">
        <f>IF(ISERR(FIND("DECOUPE",Tableau1[[#This Row],[DESIGNATION]])),"","NEED REF")</f>
        <v/>
      </c>
    </row>
    <row r="753" spans="2:14">
      <c r="B753">
        <v>34413249</v>
      </c>
      <c r="C753" s="2">
        <v>45624</v>
      </c>
      <c r="D753" t="s">
        <v>13</v>
      </c>
      <c r="E7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34413249 GVXL BYPASS 25000KVA</v>
      </c>
      <c r="F753" t="s">
        <v>29</v>
      </c>
      <c r="G753" t="s">
        <v>14</v>
      </c>
      <c r="H753" t="s">
        <v>30</v>
      </c>
      <c r="I753" t="s">
        <v>65</v>
      </c>
      <c r="J753" t="s">
        <v>21</v>
      </c>
      <c r="K753" t="s">
        <v>22</v>
      </c>
      <c r="L753" t="str">
        <f>_xlfn.XLOOKUP(Tableau1[[#This Row],[TYPE DE PIECE]],Tableau4[MATIERE],Tableau4[SHORT TYPE],"",0,1)</f>
        <v>COP</v>
      </c>
      <c r="N753" t="str">
        <f>IF(ISERR(FIND("DECOUPE",Tableau1[[#This Row],[DESIGNATION]])),"","NEED REF")</f>
        <v/>
      </c>
    </row>
    <row r="754" spans="2:14">
      <c r="B754">
        <v>34413248</v>
      </c>
      <c r="C754" s="2">
        <v>45624</v>
      </c>
      <c r="D754" t="s">
        <v>13</v>
      </c>
      <c r="E7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34413248 GVXL BYPASS 25000KVA</v>
      </c>
      <c r="F754" t="s">
        <v>29</v>
      </c>
      <c r="G754" t="s">
        <v>14</v>
      </c>
      <c r="H754" t="s">
        <v>30</v>
      </c>
      <c r="I754" t="s">
        <v>65</v>
      </c>
      <c r="J754" t="s">
        <v>21</v>
      </c>
      <c r="K754" t="s">
        <v>22</v>
      </c>
      <c r="L754" t="str">
        <f>_xlfn.XLOOKUP(Tableau1[[#This Row],[TYPE DE PIECE]],Tableau4[MATIERE],Tableau4[SHORT TYPE],"",0,1)</f>
        <v>COP</v>
      </c>
      <c r="N754" t="str">
        <f>IF(ISERR(FIND("DECOUPE",Tableau1[[#This Row],[DESIGNATION]])),"","NEED REF")</f>
        <v/>
      </c>
    </row>
    <row r="755" spans="2:14">
      <c r="B755">
        <v>34413247</v>
      </c>
      <c r="C755" s="2">
        <v>45624</v>
      </c>
      <c r="D755" t="s">
        <v>13</v>
      </c>
      <c r="E7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34413247 GVXL BYPASS 25000KVA</v>
      </c>
      <c r="F755" t="s">
        <v>29</v>
      </c>
      <c r="G755" t="s">
        <v>14</v>
      </c>
      <c r="H755" t="s">
        <v>30</v>
      </c>
      <c r="I755" t="s">
        <v>65</v>
      </c>
      <c r="J755" t="s">
        <v>21</v>
      </c>
      <c r="K755" t="s">
        <v>22</v>
      </c>
      <c r="L755" t="str">
        <f>_xlfn.XLOOKUP(Tableau1[[#This Row],[TYPE DE PIECE]],Tableau4[MATIERE],Tableau4[SHORT TYPE],"",0,1)</f>
        <v>COP</v>
      </c>
      <c r="N755" t="str">
        <f>IF(ISERR(FIND("DECOUPE",Tableau1[[#This Row],[DESIGNATION]])),"","NEED REF")</f>
        <v/>
      </c>
    </row>
    <row r="756" spans="2:14">
      <c r="B756">
        <v>34413246</v>
      </c>
      <c r="C756" s="2">
        <v>45624</v>
      </c>
      <c r="D756" t="s">
        <v>13</v>
      </c>
      <c r="E75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34413246 GVXL BYPASS 25000KVA</v>
      </c>
      <c r="F756" t="s">
        <v>29</v>
      </c>
      <c r="G756" t="s">
        <v>14</v>
      </c>
      <c r="H756" t="s">
        <v>30</v>
      </c>
      <c r="I756" t="s">
        <v>65</v>
      </c>
      <c r="J756" t="s">
        <v>21</v>
      </c>
      <c r="K756" t="s">
        <v>22</v>
      </c>
      <c r="L756" t="str">
        <f>_xlfn.XLOOKUP(Tableau1[[#This Row],[TYPE DE PIECE]],Tableau4[MATIERE],Tableau4[SHORT TYPE],"",0,1)</f>
        <v>COP</v>
      </c>
      <c r="N756" t="str">
        <f>IF(ISERR(FIND("DECOUPE",Tableau1[[#This Row],[DESIGNATION]])),"","NEED REF")</f>
        <v/>
      </c>
    </row>
    <row r="757" spans="2:14">
      <c r="B757">
        <v>34413245</v>
      </c>
      <c r="C757" s="2">
        <v>45624</v>
      </c>
      <c r="D757" t="s">
        <v>13</v>
      </c>
      <c r="E7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34413245 GVXL BYPASS 25000KVA</v>
      </c>
      <c r="F757" t="s">
        <v>29</v>
      </c>
      <c r="G757" t="s">
        <v>14</v>
      </c>
      <c r="H757" t="s">
        <v>30</v>
      </c>
      <c r="I757" t="s">
        <v>65</v>
      </c>
      <c r="J757" t="s">
        <v>21</v>
      </c>
      <c r="K757" t="s">
        <v>22</v>
      </c>
      <c r="L757" t="str">
        <f>_xlfn.XLOOKUP(Tableau1[[#This Row],[TYPE DE PIECE]],Tableau4[MATIERE],Tableau4[SHORT TYPE],"",0,1)</f>
        <v>COP</v>
      </c>
      <c r="N757" t="str">
        <f>IF(ISERR(FIND("DECOUPE",Tableau1[[#This Row],[DESIGNATION]])),"","NEED REF")</f>
        <v/>
      </c>
    </row>
    <row r="758" spans="2:14">
      <c r="B758">
        <v>34413244</v>
      </c>
      <c r="C758" s="2">
        <v>45624</v>
      </c>
      <c r="D758" t="s">
        <v>13</v>
      </c>
      <c r="E7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34413244 GVXL BYPASS 25000KVA</v>
      </c>
      <c r="F758" t="s">
        <v>29</v>
      </c>
      <c r="G758" t="s">
        <v>14</v>
      </c>
      <c r="H758" t="s">
        <v>30</v>
      </c>
      <c r="I758" t="s">
        <v>65</v>
      </c>
      <c r="J758" t="s">
        <v>21</v>
      </c>
      <c r="K758" t="s">
        <v>22</v>
      </c>
      <c r="L758" t="str">
        <f>_xlfn.XLOOKUP(Tableau1[[#This Row],[TYPE DE PIECE]],Tableau4[MATIERE],Tableau4[SHORT TYPE],"",0,1)</f>
        <v>COP</v>
      </c>
      <c r="N758" t="str">
        <f>IF(ISERR(FIND("DECOUPE",Tableau1[[#This Row],[DESIGNATION]])),"","NEED REF")</f>
        <v/>
      </c>
    </row>
    <row r="759" spans="2:14">
      <c r="B759">
        <v>34413243</v>
      </c>
      <c r="C759" s="2">
        <v>45624</v>
      </c>
      <c r="D759" t="s">
        <v>13</v>
      </c>
      <c r="E759" t="s">
        <v>89</v>
      </c>
      <c r="G759" t="s">
        <v>14</v>
      </c>
      <c r="H759" t="s">
        <v>30</v>
      </c>
      <c r="I759" t="s">
        <v>65</v>
      </c>
      <c r="J759" t="s">
        <v>21</v>
      </c>
      <c r="K759" t="s">
        <v>84</v>
      </c>
      <c r="L759" t="str">
        <f>_xlfn.XLOOKUP(Tableau1[[#This Row],[TYPE DE PIECE]],Tableau4[MATIERE],Tableau4[SHORT TYPE],"",0,1)</f>
        <v>SE</v>
      </c>
      <c r="N759" t="str">
        <f>IF(ISERR(FIND("DECOUPE",Tableau1[[#This Row],[DESIGNATION]])),"","NEED REF")</f>
        <v/>
      </c>
    </row>
    <row r="760" spans="2:14">
      <c r="B760">
        <v>34413242</v>
      </c>
      <c r="C760" s="2">
        <v>45624</v>
      </c>
      <c r="D760" t="s">
        <v>13</v>
      </c>
      <c r="E760" t="s">
        <v>90</v>
      </c>
      <c r="G760" t="s">
        <v>14</v>
      </c>
      <c r="H760" t="s">
        <v>30</v>
      </c>
      <c r="I760" t="s">
        <v>65</v>
      </c>
      <c r="J760" t="s">
        <v>21</v>
      </c>
      <c r="K760" t="s">
        <v>84</v>
      </c>
      <c r="L760" t="str">
        <f>_xlfn.XLOOKUP(Tableau1[[#This Row],[TYPE DE PIECE]],Tableau4[MATIERE],Tableau4[SHORT TYPE],"",0,1)</f>
        <v>SE</v>
      </c>
      <c r="N760" t="str">
        <f>IF(ISERR(FIND("DECOUPE",Tableau1[[#This Row],[DESIGNATION]])),"","NEED REF")</f>
        <v/>
      </c>
    </row>
    <row r="761" spans="2:14">
      <c r="B761">
        <v>34413241</v>
      </c>
      <c r="C761" s="2">
        <v>45623</v>
      </c>
      <c r="D761" t="s">
        <v>13</v>
      </c>
      <c r="E761" t="s">
        <v>91</v>
      </c>
      <c r="F761" t="s">
        <v>51</v>
      </c>
      <c r="G761" t="s">
        <v>46</v>
      </c>
      <c r="H761" t="s">
        <v>47</v>
      </c>
      <c r="I761" t="s">
        <v>52</v>
      </c>
      <c r="J761" t="s">
        <v>49</v>
      </c>
      <c r="K761" t="s">
        <v>57</v>
      </c>
      <c r="L761" t="str">
        <f>_xlfn.XLOOKUP(Tableau1[[#This Row],[TYPE DE PIECE]],Tableau4[MATIERE],Tableau4[SHORT TYPE],"",0,1)</f>
        <v/>
      </c>
      <c r="N761" t="str">
        <f>IF(ISERR(FIND("DECOUPE",Tableau1[[#This Row],[DESIGNATION]])),"","NEED REF")</f>
        <v/>
      </c>
    </row>
    <row r="762" spans="2:14">
      <c r="B762">
        <v>34413240</v>
      </c>
      <c r="C762" s="2">
        <v>45623</v>
      </c>
      <c r="D762" t="s">
        <v>13</v>
      </c>
      <c r="E762" t="s">
        <v>92</v>
      </c>
      <c r="F762" t="s">
        <v>51</v>
      </c>
      <c r="G762" t="s">
        <v>46</v>
      </c>
      <c r="H762" t="s">
        <v>47</v>
      </c>
      <c r="I762" t="s">
        <v>52</v>
      </c>
      <c r="J762" t="s">
        <v>49</v>
      </c>
      <c r="K762" t="s">
        <v>57</v>
      </c>
      <c r="L762" t="str">
        <f>_xlfn.XLOOKUP(Tableau1[[#This Row],[TYPE DE PIECE]],Tableau4[MATIERE],Tableau4[SHORT TYPE],"",0,1)</f>
        <v/>
      </c>
      <c r="N762" t="str">
        <f>IF(ISERR(FIND("DECOUPE",Tableau1[[#This Row],[DESIGNATION]])),"","NEED REF")</f>
        <v/>
      </c>
    </row>
    <row r="763" spans="2:14">
      <c r="B763">
        <v>34413239</v>
      </c>
      <c r="C763" s="2">
        <v>45623</v>
      </c>
      <c r="D763" t="s">
        <v>13</v>
      </c>
      <c r="E763" t="s">
        <v>93</v>
      </c>
      <c r="F763" t="s">
        <v>51</v>
      </c>
      <c r="G763" t="s">
        <v>46</v>
      </c>
      <c r="H763" t="s">
        <v>47</v>
      </c>
      <c r="I763" t="s">
        <v>52</v>
      </c>
      <c r="J763" t="s">
        <v>49</v>
      </c>
      <c r="K763" t="s">
        <v>57</v>
      </c>
      <c r="L763" t="str">
        <f>_xlfn.XLOOKUP(Tableau1[[#This Row],[TYPE DE PIECE]],Tableau4[MATIERE],Tableau4[SHORT TYPE],"",0,1)</f>
        <v/>
      </c>
      <c r="N763" t="str">
        <f>IF(ISERR(FIND("DECOUPE",Tableau1[[#This Row],[DESIGNATION]])),"","NEED REF")</f>
        <v/>
      </c>
    </row>
    <row r="764" spans="2:14">
      <c r="B764">
        <v>34413238</v>
      </c>
      <c r="C764" s="2">
        <v>45623</v>
      </c>
      <c r="D764" t="s">
        <v>13</v>
      </c>
      <c r="E764" t="s">
        <v>94</v>
      </c>
      <c r="F764" t="s">
        <v>95</v>
      </c>
      <c r="G764" t="s">
        <v>96</v>
      </c>
      <c r="H764" t="s">
        <v>97</v>
      </c>
      <c r="I764" t="s">
        <v>98</v>
      </c>
      <c r="J764" t="s">
        <v>49</v>
      </c>
      <c r="K764" t="s">
        <v>25</v>
      </c>
      <c r="L764" t="str">
        <f>_xlfn.XLOOKUP(Tableau1[[#This Row],[TYPE DE PIECE]],Tableau4[MATIERE],Tableau4[SHORT TYPE],"",0,1)</f>
        <v>SMT</v>
      </c>
      <c r="N764" t="str">
        <f>IF(ISERR(FIND("DECOUPE",Tableau1[[#This Row],[DESIGNATION]])),"","NEED REF")</f>
        <v/>
      </c>
    </row>
    <row r="765" spans="2:14">
      <c r="B765">
        <v>34413237</v>
      </c>
      <c r="C765" s="2">
        <v>45623</v>
      </c>
      <c r="D765" t="s">
        <v>13</v>
      </c>
      <c r="E765" t="s">
        <v>99</v>
      </c>
      <c r="F765" t="s">
        <v>95</v>
      </c>
      <c r="G765" t="s">
        <v>96</v>
      </c>
      <c r="H765" t="s">
        <v>97</v>
      </c>
      <c r="I765" t="s">
        <v>98</v>
      </c>
      <c r="J765" t="s">
        <v>49</v>
      </c>
      <c r="K765" t="s">
        <v>25</v>
      </c>
      <c r="L765" t="str">
        <f>_xlfn.XLOOKUP(Tableau1[[#This Row],[TYPE DE PIECE]],Tableau4[MATIERE],Tableau4[SHORT TYPE],"",0,1)</f>
        <v>SMT</v>
      </c>
      <c r="N765" t="str">
        <f>IF(ISERR(FIND("DECOUPE",Tableau1[[#This Row],[DESIGNATION]])),"","NEED REF")</f>
        <v/>
      </c>
    </row>
    <row r="766" spans="2:14">
      <c r="B766">
        <v>34413236</v>
      </c>
      <c r="C766" s="2">
        <v>45623</v>
      </c>
      <c r="D766" t="s">
        <v>13</v>
      </c>
      <c r="E7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34413236 GVXL BYPASS 2500KVA</v>
      </c>
      <c r="G766" t="s">
        <v>14</v>
      </c>
      <c r="H766" t="s">
        <v>30</v>
      </c>
      <c r="I766" t="s">
        <v>100</v>
      </c>
      <c r="J766" t="s">
        <v>17</v>
      </c>
      <c r="K766" t="s">
        <v>22</v>
      </c>
      <c r="L766" t="str">
        <f>_xlfn.XLOOKUP(Tableau1[[#This Row],[TYPE DE PIECE]],Tableau4[MATIERE],Tableau4[SHORT TYPE],"",0,1)</f>
        <v>COP</v>
      </c>
      <c r="N766" t="str">
        <f>IF(ISERR(FIND("DECOUPE",Tableau1[[#This Row],[DESIGNATION]])),"","NEED REF")</f>
        <v/>
      </c>
    </row>
    <row r="767" spans="2:14">
      <c r="B767">
        <v>34413235</v>
      </c>
      <c r="C767" s="2">
        <v>45623</v>
      </c>
      <c r="D767" t="s">
        <v>13</v>
      </c>
      <c r="E76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34413235 GVXL BYPASS 2500KVA</v>
      </c>
      <c r="G767" t="s">
        <v>14</v>
      </c>
      <c r="H767" t="s">
        <v>30</v>
      </c>
      <c r="I767" t="s">
        <v>100</v>
      </c>
      <c r="J767" t="s">
        <v>17</v>
      </c>
      <c r="K767" t="s">
        <v>22</v>
      </c>
      <c r="L767" t="str">
        <f>_xlfn.XLOOKUP(Tableau1[[#This Row],[TYPE DE PIECE]],Tableau4[MATIERE],Tableau4[SHORT TYPE],"",0,1)</f>
        <v>COP</v>
      </c>
      <c r="N767" t="str">
        <f>IF(ISERR(FIND("DECOUPE",Tableau1[[#This Row],[DESIGNATION]])),"","NEED REF")</f>
        <v/>
      </c>
    </row>
    <row r="768" spans="2:14">
      <c r="B768">
        <v>34413234</v>
      </c>
      <c r="C768" s="2">
        <v>45623</v>
      </c>
      <c r="D768" t="s">
        <v>13</v>
      </c>
      <c r="E7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34413234 GVXL BYPASS 2500KVA</v>
      </c>
      <c r="G768" t="s">
        <v>14</v>
      </c>
      <c r="H768" t="s">
        <v>30</v>
      </c>
      <c r="I768" t="s">
        <v>100</v>
      </c>
      <c r="J768" t="s">
        <v>17</v>
      </c>
      <c r="K768" t="s">
        <v>22</v>
      </c>
      <c r="L768" t="str">
        <f>_xlfn.XLOOKUP(Tableau1[[#This Row],[TYPE DE PIECE]],Tableau4[MATIERE],Tableau4[SHORT TYPE],"",0,1)</f>
        <v>COP</v>
      </c>
      <c r="N768" t="str">
        <f>IF(ISERR(FIND("DECOUPE",Tableau1[[#This Row],[DESIGNATION]])),"","NEED REF")</f>
        <v/>
      </c>
    </row>
    <row r="769" spans="2:14">
      <c r="B769">
        <v>34413233</v>
      </c>
      <c r="C769" s="2">
        <v>45623</v>
      </c>
      <c r="D769" t="s">
        <v>13</v>
      </c>
      <c r="E7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34413233 GVXL BYPASS 2500KVA</v>
      </c>
      <c r="G769" t="s">
        <v>14</v>
      </c>
      <c r="H769" t="s">
        <v>30</v>
      </c>
      <c r="I769" t="s">
        <v>100</v>
      </c>
      <c r="J769" t="s">
        <v>17</v>
      </c>
      <c r="K769" t="s">
        <v>22</v>
      </c>
      <c r="L769" t="str">
        <f>_xlfn.XLOOKUP(Tableau1[[#This Row],[TYPE DE PIECE]],Tableau4[MATIERE],Tableau4[SHORT TYPE],"",0,1)</f>
        <v>COP</v>
      </c>
      <c r="N769" t="str">
        <f>IF(ISERR(FIND("DECOUPE",Tableau1[[#This Row],[DESIGNATION]])),"","NEED REF")</f>
        <v/>
      </c>
    </row>
    <row r="770" spans="2:14">
      <c r="B770">
        <v>34413232</v>
      </c>
      <c r="C770" s="2">
        <v>45623</v>
      </c>
      <c r="D770" t="s">
        <v>13</v>
      </c>
      <c r="E77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34413232 GVXL BYPASS 2500KVA</v>
      </c>
      <c r="G770" t="s">
        <v>14</v>
      </c>
      <c r="H770" t="s">
        <v>30</v>
      </c>
      <c r="I770" t="s">
        <v>100</v>
      </c>
      <c r="J770" t="s">
        <v>17</v>
      </c>
      <c r="K770" t="s">
        <v>22</v>
      </c>
      <c r="L770" t="str">
        <f>_xlfn.XLOOKUP(Tableau1[[#This Row],[TYPE DE PIECE]],Tableau4[MATIERE],Tableau4[SHORT TYPE],"",0,1)</f>
        <v>COP</v>
      </c>
      <c r="N770" t="str">
        <f>IF(ISERR(FIND("DECOUPE",Tableau1[[#This Row],[DESIGNATION]])),"","NEED REF")</f>
        <v/>
      </c>
    </row>
    <row r="771" spans="2:14">
      <c r="B771">
        <v>34413231</v>
      </c>
      <c r="C771" s="2">
        <v>45623</v>
      </c>
      <c r="D771" t="s">
        <v>13</v>
      </c>
      <c r="E77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34413231 GVXL BYPASS 2500KVA</v>
      </c>
      <c r="G771" t="s">
        <v>14</v>
      </c>
      <c r="H771" t="s">
        <v>30</v>
      </c>
      <c r="I771" t="s">
        <v>100</v>
      </c>
      <c r="J771" t="s">
        <v>17</v>
      </c>
      <c r="K771" t="s">
        <v>22</v>
      </c>
      <c r="L771" t="str">
        <f>_xlfn.XLOOKUP(Tableau1[[#This Row],[TYPE DE PIECE]],Tableau4[MATIERE],Tableau4[SHORT TYPE],"",0,1)</f>
        <v>COP</v>
      </c>
      <c r="N771" t="str">
        <f>IF(ISERR(FIND("DECOUPE",Tableau1[[#This Row],[DESIGNATION]])),"","NEED REF")</f>
        <v/>
      </c>
    </row>
    <row r="772" spans="2:14">
      <c r="B772">
        <v>34413230</v>
      </c>
      <c r="C772" s="2">
        <v>45623</v>
      </c>
      <c r="D772" t="s">
        <v>13</v>
      </c>
      <c r="E77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34413230 GVXL BYPASS 2500KVA</v>
      </c>
      <c r="G772" t="s">
        <v>14</v>
      </c>
      <c r="H772" t="s">
        <v>30</v>
      </c>
      <c r="I772" t="s">
        <v>100</v>
      </c>
      <c r="J772" t="s">
        <v>17</v>
      </c>
      <c r="K772" t="s">
        <v>22</v>
      </c>
      <c r="L772" t="str">
        <f>_xlfn.XLOOKUP(Tableau1[[#This Row],[TYPE DE PIECE]],Tableau4[MATIERE],Tableau4[SHORT TYPE],"",0,1)</f>
        <v>COP</v>
      </c>
      <c r="N772" t="str">
        <f>IF(ISERR(FIND("DECOUPE",Tableau1[[#This Row],[DESIGNATION]])),"","NEED REF")</f>
        <v/>
      </c>
    </row>
    <row r="773" spans="2:14">
      <c r="B773">
        <v>34413229</v>
      </c>
      <c r="C773" s="2">
        <v>45623</v>
      </c>
      <c r="D773" t="s">
        <v>13</v>
      </c>
      <c r="E77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34413229 GVXL BYPASS 2500KVA</v>
      </c>
      <c r="G773" t="s">
        <v>14</v>
      </c>
      <c r="H773" t="s">
        <v>30</v>
      </c>
      <c r="I773" t="s">
        <v>100</v>
      </c>
      <c r="J773" t="s">
        <v>17</v>
      </c>
      <c r="K773" t="s">
        <v>22</v>
      </c>
      <c r="L773" t="str">
        <f>_xlfn.XLOOKUP(Tableau1[[#This Row],[TYPE DE PIECE]],Tableau4[MATIERE],Tableau4[SHORT TYPE],"",0,1)</f>
        <v>COP</v>
      </c>
      <c r="N773" t="str">
        <f>IF(ISERR(FIND("DECOUPE",Tableau1[[#This Row],[DESIGNATION]])),"","NEED REF")</f>
        <v/>
      </c>
    </row>
    <row r="774" spans="2:14">
      <c r="B774">
        <v>34413228</v>
      </c>
      <c r="C774" s="2">
        <v>45623</v>
      </c>
      <c r="D774" t="s">
        <v>13</v>
      </c>
      <c r="E774" t="s">
        <v>101</v>
      </c>
      <c r="F774" t="s">
        <v>102</v>
      </c>
      <c r="G774" t="s">
        <v>14</v>
      </c>
      <c r="I774" t="s">
        <v>103</v>
      </c>
      <c r="J774" t="s">
        <v>27</v>
      </c>
      <c r="K774" t="s">
        <v>22</v>
      </c>
      <c r="L774" t="str">
        <f>_xlfn.XLOOKUP(Tableau1[[#This Row],[TYPE DE PIECE]],Tableau4[MATIERE],Tableau4[SHORT TYPE],"",0,1)</f>
        <v>COP</v>
      </c>
      <c r="N774" t="str">
        <f>IF(ISERR(FIND("DECOUPE",Tableau1[[#This Row],[DESIGNATION]])),"","NEED REF")</f>
        <v/>
      </c>
    </row>
    <row r="775" spans="2:14">
      <c r="B775">
        <v>34413227</v>
      </c>
      <c r="C775" s="2">
        <v>45623</v>
      </c>
      <c r="D775" t="s">
        <v>13</v>
      </c>
      <c r="E775" t="s">
        <v>101</v>
      </c>
      <c r="F775" t="s">
        <v>102</v>
      </c>
      <c r="G775" t="s">
        <v>14</v>
      </c>
      <c r="I775" t="s">
        <v>103</v>
      </c>
      <c r="J775" t="s">
        <v>27</v>
      </c>
      <c r="K775" t="s">
        <v>22</v>
      </c>
      <c r="L775" t="str">
        <f>_xlfn.XLOOKUP(Tableau1[[#This Row],[TYPE DE PIECE]],Tableau4[MATIERE],Tableau4[SHORT TYPE],"",0,1)</f>
        <v>COP</v>
      </c>
      <c r="N775" t="str">
        <f>IF(ISERR(FIND("DECOUPE",Tableau1[[#This Row],[DESIGNATION]])),"","NEED REF")</f>
        <v/>
      </c>
    </row>
    <row r="776" spans="2:14">
      <c r="B776">
        <v>34413226</v>
      </c>
      <c r="C776" s="2">
        <v>45622</v>
      </c>
      <c r="D776" t="s">
        <v>13</v>
      </c>
      <c r="E776" t="s">
        <v>104</v>
      </c>
      <c r="H776" t="s">
        <v>105</v>
      </c>
      <c r="I776" t="s">
        <v>106</v>
      </c>
      <c r="J776" t="s">
        <v>27</v>
      </c>
      <c r="K776" t="s">
        <v>67</v>
      </c>
      <c r="L776" t="str">
        <f>_xlfn.XLOOKUP(Tableau1[[#This Row],[TYPE DE PIECE]],Tableau4[MATIERE],Tableau4[SHORT TYPE],"",0,1)</f>
        <v/>
      </c>
      <c r="N776">
        <v>34410004</v>
      </c>
    </row>
    <row r="777" spans="2:14">
      <c r="B777">
        <v>34413225</v>
      </c>
      <c r="C777" s="2">
        <v>45622</v>
      </c>
      <c r="D777" t="s">
        <v>13</v>
      </c>
      <c r="E777" t="s">
        <v>107</v>
      </c>
      <c r="F777" t="s">
        <v>108</v>
      </c>
      <c r="H777" t="s">
        <v>105</v>
      </c>
      <c r="I777" t="s">
        <v>109</v>
      </c>
      <c r="J777" t="s">
        <v>27</v>
      </c>
      <c r="K777" t="s">
        <v>25</v>
      </c>
      <c r="L777" t="str">
        <f>_xlfn.XLOOKUP(Tableau1[[#This Row],[TYPE DE PIECE]],Tableau4[MATIERE],Tableau4[SHORT TYPE],"",0,1)</f>
        <v>SMT</v>
      </c>
      <c r="N777" t="str">
        <f>IF(ISERR(FIND("DECOUPE",Tableau1[[#This Row],[DESIGNATION]])),"","NEED REF")</f>
        <v/>
      </c>
    </row>
    <row r="778" spans="2:14">
      <c r="B778">
        <v>34413224</v>
      </c>
      <c r="C778" s="2">
        <v>45621</v>
      </c>
      <c r="D778" t="s">
        <v>13</v>
      </c>
      <c r="E778" t="s">
        <v>110</v>
      </c>
      <c r="F778" t="s">
        <v>111</v>
      </c>
      <c r="G778" t="s">
        <v>112</v>
      </c>
      <c r="H778" t="s">
        <v>15</v>
      </c>
      <c r="I778" t="s">
        <v>113</v>
      </c>
      <c r="J778" t="s">
        <v>17</v>
      </c>
      <c r="K778" t="s">
        <v>22</v>
      </c>
      <c r="L778" t="str">
        <f>_xlfn.XLOOKUP(Tableau1[[#This Row],[TYPE DE PIECE]],Tableau4[MATIERE],Tableau4[SHORT TYPE],"",0,1)</f>
        <v>COP</v>
      </c>
      <c r="N778" t="str">
        <f>IF(ISERR(FIND("DECOUPE",Tableau1[[#This Row],[DESIGNATION]])),"","NEED REF")</f>
        <v/>
      </c>
    </row>
    <row r="779" spans="2:14">
      <c r="B779">
        <v>34413223</v>
      </c>
      <c r="C779" s="2">
        <v>45621</v>
      </c>
      <c r="D779" t="s">
        <v>13</v>
      </c>
      <c r="E779" t="s">
        <v>114</v>
      </c>
      <c r="F779" t="s">
        <v>111</v>
      </c>
      <c r="G779" t="s">
        <v>112</v>
      </c>
      <c r="H779" t="s">
        <v>15</v>
      </c>
      <c r="I779" t="s">
        <v>113</v>
      </c>
      <c r="J779" t="s">
        <v>17</v>
      </c>
      <c r="K779" t="s">
        <v>22</v>
      </c>
      <c r="L779" t="str">
        <f>_xlfn.XLOOKUP(Tableau1[[#This Row],[TYPE DE PIECE]],Tableau4[MATIERE],Tableau4[SHORT TYPE],"",0,1)</f>
        <v>COP</v>
      </c>
      <c r="N779" t="str">
        <f>IF(ISERR(FIND("DECOUPE",Tableau1[[#This Row],[DESIGNATION]])),"","NEED REF")</f>
        <v/>
      </c>
    </row>
    <row r="780" spans="2:14">
      <c r="B780">
        <v>34413222</v>
      </c>
      <c r="C780" s="2">
        <v>45618</v>
      </c>
      <c r="D780" t="s">
        <v>13</v>
      </c>
      <c r="E780" t="s">
        <v>115</v>
      </c>
      <c r="F780" t="s">
        <v>116</v>
      </c>
      <c r="G780" t="s">
        <v>46</v>
      </c>
      <c r="H780" t="s">
        <v>47</v>
      </c>
      <c r="I780" t="s">
        <v>70</v>
      </c>
      <c r="J780" t="s">
        <v>49</v>
      </c>
      <c r="L780" t="str">
        <f>_xlfn.XLOOKUP(Tableau1[[#This Row],[TYPE DE PIECE]],Tableau4[MATIERE],Tableau4[SHORT TYPE],"",0,1)</f>
        <v/>
      </c>
      <c r="N780" t="str">
        <f>IF(ISERR(FIND("DECOUPE",Tableau1[[#This Row],[DESIGNATION]])),"","NEED REF")</f>
        <v/>
      </c>
    </row>
    <row r="781" spans="2:14">
      <c r="B781">
        <v>34413221</v>
      </c>
      <c r="C781" s="2">
        <v>45618</v>
      </c>
      <c r="D781" t="s">
        <v>13</v>
      </c>
      <c r="E781" t="s">
        <v>117</v>
      </c>
      <c r="F781" t="s">
        <v>116</v>
      </c>
      <c r="G781" t="s">
        <v>46</v>
      </c>
      <c r="H781" t="s">
        <v>47</v>
      </c>
      <c r="I781" t="s">
        <v>70</v>
      </c>
      <c r="J781" t="s">
        <v>49</v>
      </c>
      <c r="L781" t="str">
        <f>_xlfn.XLOOKUP(Tableau1[[#This Row],[TYPE DE PIECE]],Tableau4[MATIERE],Tableau4[SHORT TYPE],"",0,1)</f>
        <v/>
      </c>
      <c r="N781" t="str">
        <f>IF(ISERR(FIND("DECOUPE",Tableau1[[#This Row],[DESIGNATION]])),"","NEED REF")</f>
        <v/>
      </c>
    </row>
    <row r="782" spans="2:14">
      <c r="B782">
        <v>34413220</v>
      </c>
      <c r="C782" s="2">
        <v>45618</v>
      </c>
      <c r="D782" t="s">
        <v>13</v>
      </c>
      <c r="E782" t="s">
        <v>118</v>
      </c>
      <c r="F782" t="s">
        <v>116</v>
      </c>
      <c r="G782" t="s">
        <v>46</v>
      </c>
      <c r="H782" t="s">
        <v>47</v>
      </c>
      <c r="I782" t="s">
        <v>70</v>
      </c>
      <c r="J782" t="s">
        <v>49</v>
      </c>
      <c r="K782" t="s">
        <v>25</v>
      </c>
      <c r="L782" t="str">
        <f>_xlfn.XLOOKUP(Tableau1[[#This Row],[TYPE DE PIECE]],Tableau4[MATIERE],Tableau4[SHORT TYPE],"",0,1)</f>
        <v>SMT</v>
      </c>
      <c r="N782" t="str">
        <f>IF(ISERR(FIND("DECOUPE",Tableau1[[#This Row],[DESIGNATION]])),"","NEED REF")</f>
        <v/>
      </c>
    </row>
    <row r="783" spans="2:14">
      <c r="B783">
        <v>34413219</v>
      </c>
      <c r="C783" s="2">
        <v>45618</v>
      </c>
      <c r="D783" t="s">
        <v>13</v>
      </c>
      <c r="E7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34413219</v>
      </c>
      <c r="F783" t="s">
        <v>119</v>
      </c>
      <c r="J783" t="s">
        <v>21</v>
      </c>
      <c r="L783" t="str">
        <f>_xlfn.XLOOKUP(Tableau1[[#This Row],[TYPE DE PIECE]],Tableau4[MATIERE],Tableau4[SHORT TYPE],"",0,1)</f>
        <v/>
      </c>
      <c r="N783" t="str">
        <f>IF(ISERR(FIND("DECOUPE",Tableau1[[#This Row],[DESIGNATION]])),"","NEED REF")</f>
        <v/>
      </c>
    </row>
    <row r="784" spans="2:14">
      <c r="B784">
        <v>34413218</v>
      </c>
      <c r="C784" s="2">
        <v>45618</v>
      </c>
      <c r="D784" t="s">
        <v>13</v>
      </c>
      <c r="E7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34413218</v>
      </c>
      <c r="F784" t="s">
        <v>120</v>
      </c>
      <c r="J784" t="s">
        <v>21</v>
      </c>
      <c r="L784" t="str">
        <f>_xlfn.XLOOKUP(Tableau1[[#This Row],[TYPE DE PIECE]],Tableau4[MATIERE],Tableau4[SHORT TYPE],"",0,1)</f>
        <v/>
      </c>
      <c r="N784" t="str">
        <f>IF(ISERR(FIND("DECOUPE",Tableau1[[#This Row],[DESIGNATION]])),"","NEED REF")</f>
        <v/>
      </c>
    </row>
    <row r="785" spans="2:14">
      <c r="B785">
        <v>34413217</v>
      </c>
      <c r="C785" s="2">
        <v>45618</v>
      </c>
      <c r="D785" t="s">
        <v>13</v>
      </c>
      <c r="E7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34413217</v>
      </c>
      <c r="F785" t="s">
        <v>121</v>
      </c>
      <c r="J785" t="s">
        <v>21</v>
      </c>
      <c r="L785" t="str">
        <f>_xlfn.XLOOKUP(Tableau1[[#This Row],[TYPE DE PIECE]],Tableau4[MATIERE],Tableau4[SHORT TYPE],"",0,1)</f>
        <v/>
      </c>
      <c r="N785" t="str">
        <f>IF(ISERR(FIND("DECOUPE",Tableau1[[#This Row],[DESIGNATION]])),"","NEED REF")</f>
        <v/>
      </c>
    </row>
    <row r="786" spans="2:14">
      <c r="B786">
        <v>34413216</v>
      </c>
      <c r="C786" s="2">
        <v>45618</v>
      </c>
      <c r="D786" t="s">
        <v>13</v>
      </c>
      <c r="E7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34413216 STS ETO 630A</v>
      </c>
      <c r="F786" t="s">
        <v>122</v>
      </c>
      <c r="G786" t="s">
        <v>46</v>
      </c>
      <c r="H786" t="s">
        <v>123</v>
      </c>
      <c r="I786" t="s">
        <v>48</v>
      </c>
      <c r="J786" t="s">
        <v>21</v>
      </c>
      <c r="K786" t="s">
        <v>25</v>
      </c>
      <c r="L786" t="str">
        <f>_xlfn.XLOOKUP(Tableau1[[#This Row],[TYPE DE PIECE]],Tableau4[MATIERE],Tableau4[SHORT TYPE],"",0,1)</f>
        <v>SMT</v>
      </c>
      <c r="N786" t="str">
        <f>IF(ISERR(FIND("DECOUPE",Tableau1[[#This Row],[DESIGNATION]])),"","NEED REF")</f>
        <v/>
      </c>
    </row>
    <row r="787" spans="2:14">
      <c r="B787">
        <v>34413215</v>
      </c>
      <c r="C787" s="2">
        <v>45618</v>
      </c>
      <c r="D787" t="s">
        <v>13</v>
      </c>
      <c r="E78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34413215 STS ETO 630A</v>
      </c>
      <c r="F787" t="s">
        <v>124</v>
      </c>
      <c r="G787" t="s">
        <v>46</v>
      </c>
      <c r="H787" t="s">
        <v>123</v>
      </c>
      <c r="I787" t="s">
        <v>48</v>
      </c>
      <c r="J787" t="s">
        <v>21</v>
      </c>
      <c r="K787" t="s">
        <v>22</v>
      </c>
      <c r="L787" t="str">
        <f>_xlfn.XLOOKUP(Tableau1[[#This Row],[TYPE DE PIECE]],Tableau4[MATIERE],Tableau4[SHORT TYPE],"",0,1)</f>
        <v>COP</v>
      </c>
      <c r="N787" t="str">
        <f>IF(ISERR(FIND("DECOUPE",Tableau1[[#This Row],[DESIGNATION]])),"","NEED REF")</f>
        <v/>
      </c>
    </row>
    <row r="788" spans="2:14">
      <c r="B788">
        <v>34413214</v>
      </c>
      <c r="C788" s="2">
        <v>45618</v>
      </c>
      <c r="D788" t="s">
        <v>13</v>
      </c>
      <c r="E788" t="s">
        <v>125</v>
      </c>
      <c r="F788" t="s">
        <v>126</v>
      </c>
      <c r="G788" t="s">
        <v>14</v>
      </c>
      <c r="H788" t="s">
        <v>30</v>
      </c>
      <c r="I788" t="s">
        <v>103</v>
      </c>
      <c r="J788" t="s">
        <v>21</v>
      </c>
      <c r="K788" t="s">
        <v>127</v>
      </c>
      <c r="L788" t="str">
        <f>_xlfn.XLOOKUP(Tableau1[[#This Row],[TYPE DE PIECE]],Tableau4[MATIERE],Tableau4[SHORT TYPE],"",0,1)</f>
        <v>COP</v>
      </c>
      <c r="N788" t="str">
        <f>IF(ISERR(FIND("DECOUPE",Tableau1[[#This Row],[DESIGNATION]])),"","NEED REF")</f>
        <v/>
      </c>
    </row>
    <row r="789" spans="2:14">
      <c r="B789">
        <v>34413213</v>
      </c>
      <c r="C789" s="2">
        <v>45618</v>
      </c>
      <c r="D789" t="s">
        <v>13</v>
      </c>
      <c r="E789" t="s">
        <v>128</v>
      </c>
      <c r="F789" t="s">
        <v>129</v>
      </c>
      <c r="G789" t="s">
        <v>46</v>
      </c>
      <c r="H789" t="s">
        <v>123</v>
      </c>
      <c r="I789" t="s">
        <v>48</v>
      </c>
      <c r="J789" t="s">
        <v>21</v>
      </c>
      <c r="K789" t="s">
        <v>22</v>
      </c>
      <c r="L789" t="str">
        <f>_xlfn.XLOOKUP(Tableau1[[#This Row],[TYPE DE PIECE]],Tableau4[MATIERE],Tableau4[SHORT TYPE],"",0,1)</f>
        <v>COP</v>
      </c>
      <c r="N789" t="str">
        <f>IF(ISERR(FIND("DECOUPE",Tableau1[[#This Row],[DESIGNATION]])),"","NEED REF")</f>
        <v/>
      </c>
    </row>
    <row r="790" spans="2:14">
      <c r="B790">
        <v>34413212</v>
      </c>
      <c r="C790" s="2">
        <v>45618</v>
      </c>
      <c r="D790" t="s">
        <v>13</v>
      </c>
      <c r="E790" t="s">
        <v>130</v>
      </c>
      <c r="F790" t="s">
        <v>131</v>
      </c>
      <c r="G790" t="s">
        <v>46</v>
      </c>
      <c r="H790" t="s">
        <v>123</v>
      </c>
      <c r="I790" t="s">
        <v>48</v>
      </c>
      <c r="J790" t="s">
        <v>21</v>
      </c>
      <c r="K790" t="s">
        <v>22</v>
      </c>
      <c r="L790" t="str">
        <f>_xlfn.XLOOKUP(Tableau1[[#This Row],[TYPE DE PIECE]],Tableau4[MATIERE],Tableau4[SHORT TYPE],"",0,1)</f>
        <v>COP</v>
      </c>
      <c r="N790" t="str">
        <f>IF(ISERR(FIND("DECOUPE",Tableau1[[#This Row],[DESIGNATION]])),"","NEED REF")</f>
        <v/>
      </c>
    </row>
    <row r="791" spans="2:14">
      <c r="B791">
        <v>34413211</v>
      </c>
      <c r="C791" s="2">
        <v>45618</v>
      </c>
      <c r="D791" t="s">
        <v>13</v>
      </c>
      <c r="E791" t="s">
        <v>132</v>
      </c>
      <c r="F791" t="s">
        <v>133</v>
      </c>
      <c r="G791" t="s">
        <v>46</v>
      </c>
      <c r="H791" t="s">
        <v>123</v>
      </c>
      <c r="I791" t="s">
        <v>48</v>
      </c>
      <c r="J791" t="s">
        <v>21</v>
      </c>
      <c r="K791" t="s">
        <v>22</v>
      </c>
      <c r="L791" t="str">
        <f>_xlfn.XLOOKUP(Tableau1[[#This Row],[TYPE DE PIECE]],Tableau4[MATIERE],Tableau4[SHORT TYPE],"",0,1)</f>
        <v>COP</v>
      </c>
      <c r="N791" t="str">
        <f>IF(ISERR(FIND("DECOUPE",Tableau1[[#This Row],[DESIGNATION]])),"","NEED REF")</f>
        <v/>
      </c>
    </row>
    <row r="792" spans="2:14">
      <c r="B792">
        <v>34413210</v>
      </c>
      <c r="C792" s="2">
        <v>45618</v>
      </c>
      <c r="D792" t="s">
        <v>13</v>
      </c>
      <c r="E792" t="s">
        <v>134</v>
      </c>
      <c r="F792" t="s">
        <v>135</v>
      </c>
      <c r="G792" t="s">
        <v>46</v>
      </c>
      <c r="H792" t="s">
        <v>123</v>
      </c>
      <c r="I792" t="s">
        <v>48</v>
      </c>
      <c r="J792" t="s">
        <v>21</v>
      </c>
      <c r="K792" t="s">
        <v>22</v>
      </c>
      <c r="L792" t="str">
        <f>_xlfn.XLOOKUP(Tableau1[[#This Row],[TYPE DE PIECE]],Tableau4[MATIERE],Tableau4[SHORT TYPE],"",0,1)</f>
        <v>COP</v>
      </c>
      <c r="N792" t="str">
        <f>IF(ISERR(FIND("DECOUPE",Tableau1[[#This Row],[DESIGNATION]])),"","NEED REF")</f>
        <v/>
      </c>
    </row>
    <row r="793" spans="2:14">
      <c r="B793">
        <v>34413209</v>
      </c>
      <c r="C793" s="2">
        <v>45618</v>
      </c>
      <c r="D793" t="s">
        <v>13</v>
      </c>
      <c r="E793" t="s">
        <v>136</v>
      </c>
      <c r="F793" t="s">
        <v>137</v>
      </c>
      <c r="G793" t="s">
        <v>46</v>
      </c>
      <c r="H793" t="s">
        <v>123</v>
      </c>
      <c r="I793" t="s">
        <v>48</v>
      </c>
      <c r="J793" t="s">
        <v>21</v>
      </c>
      <c r="K793" t="s">
        <v>22</v>
      </c>
      <c r="L793" t="str">
        <f>_xlfn.XLOOKUP(Tableau1[[#This Row],[TYPE DE PIECE]],Tableau4[MATIERE],Tableau4[SHORT TYPE],"",0,1)</f>
        <v>COP</v>
      </c>
      <c r="N793" t="str">
        <f>IF(ISERR(FIND("DECOUPE",Tableau1[[#This Row],[DESIGNATION]])),"","NEED REF")</f>
        <v/>
      </c>
    </row>
    <row r="794" spans="2:14">
      <c r="B794">
        <v>34413208</v>
      </c>
      <c r="C794" s="2">
        <v>45618</v>
      </c>
      <c r="D794" t="s">
        <v>13</v>
      </c>
      <c r="E794" t="s">
        <v>138</v>
      </c>
      <c r="F794" t="s">
        <v>139</v>
      </c>
      <c r="G794" t="s">
        <v>46</v>
      </c>
      <c r="H794" t="s">
        <v>123</v>
      </c>
      <c r="I794" t="s">
        <v>48</v>
      </c>
      <c r="J794" t="s">
        <v>21</v>
      </c>
      <c r="K794" t="s">
        <v>22</v>
      </c>
      <c r="L794" t="str">
        <f>_xlfn.XLOOKUP(Tableau1[[#This Row],[TYPE DE PIECE]],Tableau4[MATIERE],Tableau4[SHORT TYPE],"",0,1)</f>
        <v>COP</v>
      </c>
      <c r="N794" t="str">
        <f>IF(ISERR(FIND("DECOUPE",Tableau1[[#This Row],[DESIGNATION]])),"","NEED REF")</f>
        <v/>
      </c>
    </row>
    <row r="795" spans="2:14">
      <c r="B795">
        <v>34413207</v>
      </c>
      <c r="C795" s="2">
        <v>45618</v>
      </c>
      <c r="D795" t="s">
        <v>13</v>
      </c>
      <c r="E795" t="s">
        <v>140</v>
      </c>
      <c r="F795" t="s">
        <v>141</v>
      </c>
      <c r="G795" t="s">
        <v>46</v>
      </c>
      <c r="H795" t="s">
        <v>123</v>
      </c>
      <c r="I795" t="s">
        <v>48</v>
      </c>
      <c r="J795" t="s">
        <v>21</v>
      </c>
      <c r="K795" t="s">
        <v>22</v>
      </c>
      <c r="L795" t="str">
        <f>_xlfn.XLOOKUP(Tableau1[[#This Row],[TYPE DE PIECE]],Tableau4[MATIERE],Tableau4[SHORT TYPE],"",0,1)</f>
        <v>COP</v>
      </c>
      <c r="N795" t="str">
        <f>IF(ISERR(FIND("DECOUPE",Tableau1[[#This Row],[DESIGNATION]])),"","NEED REF")</f>
        <v/>
      </c>
    </row>
    <row r="796" spans="2:14">
      <c r="B796">
        <v>34413206</v>
      </c>
      <c r="C796" s="2">
        <v>45618</v>
      </c>
      <c r="D796" t="s">
        <v>13</v>
      </c>
      <c r="E796" t="s">
        <v>142</v>
      </c>
      <c r="F796" t="s">
        <v>143</v>
      </c>
      <c r="G796" t="s">
        <v>46</v>
      </c>
      <c r="H796" t="s">
        <v>123</v>
      </c>
      <c r="I796" t="s">
        <v>48</v>
      </c>
      <c r="J796" t="s">
        <v>21</v>
      </c>
      <c r="K796" t="s">
        <v>22</v>
      </c>
      <c r="L796" t="str">
        <f>_xlfn.XLOOKUP(Tableau1[[#This Row],[TYPE DE PIECE]],Tableau4[MATIERE],Tableau4[SHORT TYPE],"",0,1)</f>
        <v>COP</v>
      </c>
      <c r="N796" t="str">
        <f>IF(ISERR(FIND("DECOUPE",Tableau1[[#This Row],[DESIGNATION]])),"","NEED REF")</f>
        <v/>
      </c>
    </row>
    <row r="797" spans="2:14">
      <c r="B797">
        <v>34413205</v>
      </c>
      <c r="C797" s="2">
        <v>45618</v>
      </c>
      <c r="D797" t="s">
        <v>13</v>
      </c>
      <c r="E79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34413205 STS ETO 630A</v>
      </c>
      <c r="F797" t="s">
        <v>144</v>
      </c>
      <c r="G797" t="s">
        <v>46</v>
      </c>
      <c r="H797" t="s">
        <v>123</v>
      </c>
      <c r="I797" t="s">
        <v>48</v>
      </c>
      <c r="J797" t="s">
        <v>21</v>
      </c>
      <c r="K797" t="s">
        <v>57</v>
      </c>
      <c r="L797" t="str">
        <f>_xlfn.XLOOKUP(Tableau1[[#This Row],[TYPE DE PIECE]],Tableau4[MATIERE],Tableau4[SHORT TYPE],"",0,1)</f>
        <v/>
      </c>
      <c r="N797" t="str">
        <f>IF(ISERR(FIND("DECOUPE",Tableau1[[#This Row],[DESIGNATION]])),"","NEED REF")</f>
        <v/>
      </c>
    </row>
    <row r="798" spans="2:14">
      <c r="B798">
        <v>34413204</v>
      </c>
      <c r="C798" s="2">
        <v>45618</v>
      </c>
      <c r="D798" t="s">
        <v>13</v>
      </c>
      <c r="E798" t="s">
        <v>145</v>
      </c>
      <c r="F798" t="s">
        <v>116</v>
      </c>
      <c r="G798" t="s">
        <v>46</v>
      </c>
      <c r="H798" t="s">
        <v>47</v>
      </c>
      <c r="I798" t="s">
        <v>70</v>
      </c>
      <c r="J798" t="s">
        <v>49</v>
      </c>
      <c r="K798" t="s">
        <v>25</v>
      </c>
      <c r="L798" t="str">
        <f>_xlfn.XLOOKUP(Tableau1[[#This Row],[TYPE DE PIECE]],Tableau4[MATIERE],Tableau4[SHORT TYPE],"",0,1)</f>
        <v>SMT</v>
      </c>
      <c r="N798" t="str">
        <f>IF(ISERR(FIND("DECOUPE",Tableau1[[#This Row],[DESIGNATION]])),"","NEED REF")</f>
        <v/>
      </c>
    </row>
    <row r="799" spans="2:14">
      <c r="B799">
        <v>34413203</v>
      </c>
      <c r="C799" s="2">
        <v>45618</v>
      </c>
      <c r="D799" t="s">
        <v>13</v>
      </c>
      <c r="E799" t="s">
        <v>146</v>
      </c>
      <c r="F799" t="s">
        <v>116</v>
      </c>
      <c r="G799" t="s">
        <v>46</v>
      </c>
      <c r="H799" t="s">
        <v>47</v>
      </c>
      <c r="I799" t="s">
        <v>70</v>
      </c>
      <c r="J799" t="s">
        <v>49</v>
      </c>
      <c r="K799" t="s">
        <v>57</v>
      </c>
      <c r="L799" t="str">
        <f>_xlfn.XLOOKUP(Tableau1[[#This Row],[TYPE DE PIECE]],Tableau4[MATIERE],Tableau4[SHORT TYPE],"",0,1)</f>
        <v/>
      </c>
      <c r="N799" t="str">
        <f>IF(ISERR(FIND("DECOUPE",Tableau1[[#This Row],[DESIGNATION]])),"","NEED REF")</f>
        <v/>
      </c>
    </row>
    <row r="800" spans="2:14">
      <c r="B800">
        <v>34413202</v>
      </c>
      <c r="C800" s="2">
        <v>45618</v>
      </c>
      <c r="D800" t="s">
        <v>13</v>
      </c>
      <c r="E800" t="s">
        <v>147</v>
      </c>
      <c r="F800" t="s">
        <v>116</v>
      </c>
      <c r="G800" t="s">
        <v>46</v>
      </c>
      <c r="H800" t="s">
        <v>47</v>
      </c>
      <c r="I800" t="s">
        <v>70</v>
      </c>
      <c r="J800" t="s">
        <v>49</v>
      </c>
      <c r="L800" t="str">
        <f>_xlfn.XLOOKUP(Tableau1[[#This Row],[TYPE DE PIECE]],Tableau4[MATIERE],Tableau4[SHORT TYPE],"",0,1)</f>
        <v/>
      </c>
      <c r="N800" t="str">
        <f>IF(ISERR(FIND("DECOUPE",Tableau1[[#This Row],[DESIGNATION]])),"","NEED REF")</f>
        <v/>
      </c>
    </row>
    <row r="801" spans="2:14">
      <c r="B801">
        <v>34413201</v>
      </c>
      <c r="C801" s="2">
        <v>45617</v>
      </c>
      <c r="D801" t="s">
        <v>13</v>
      </c>
      <c r="E801" t="s">
        <v>148</v>
      </c>
      <c r="F801" t="s">
        <v>149</v>
      </c>
      <c r="G801" t="s">
        <v>14</v>
      </c>
      <c r="I801" t="s">
        <v>103</v>
      </c>
      <c r="J801" t="s">
        <v>21</v>
      </c>
      <c r="K801" t="s">
        <v>25</v>
      </c>
      <c r="L801" t="str">
        <f>_xlfn.XLOOKUP(Tableau1[[#This Row],[TYPE DE PIECE]],Tableau4[MATIERE],Tableau4[SHORT TYPE],"",0,1)</f>
        <v>SMT</v>
      </c>
      <c r="N801" t="str">
        <f>IF(ISERR(FIND("DECOUPE",Tableau1[[#This Row],[DESIGNATION]])),"","NEED REF")</f>
        <v/>
      </c>
    </row>
    <row r="802" spans="2:14">
      <c r="B802">
        <v>34413200</v>
      </c>
      <c r="C802" s="2">
        <v>45617</v>
      </c>
      <c r="D802" t="s">
        <v>13</v>
      </c>
      <c r="E80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34413200 GVXL 1250KVA</v>
      </c>
      <c r="F802" t="s">
        <v>149</v>
      </c>
      <c r="G802" t="s">
        <v>14</v>
      </c>
      <c r="I802" t="s">
        <v>103</v>
      </c>
      <c r="J802" t="s">
        <v>21</v>
      </c>
      <c r="K802" t="s">
        <v>25</v>
      </c>
      <c r="L802" t="str">
        <f>_xlfn.XLOOKUP(Tableau1[[#This Row],[TYPE DE PIECE]],Tableau4[MATIERE],Tableau4[SHORT TYPE],"",0,1)</f>
        <v>SMT</v>
      </c>
      <c r="N802" t="str">
        <f>IF(ISERR(FIND("DECOUPE",Tableau1[[#This Row],[DESIGNATION]])),"","NEED REF")</f>
        <v/>
      </c>
    </row>
    <row r="803" spans="2:14">
      <c r="B803">
        <v>34413199</v>
      </c>
      <c r="C803" s="2">
        <v>45616</v>
      </c>
      <c r="D803" t="s">
        <v>13</v>
      </c>
      <c r="E80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34413199 GVXL 1250KVA</v>
      </c>
      <c r="F803" t="s">
        <v>149</v>
      </c>
      <c r="G803" t="s">
        <v>14</v>
      </c>
      <c r="I803" t="s">
        <v>103</v>
      </c>
      <c r="J803" t="s">
        <v>21</v>
      </c>
      <c r="K803" t="s">
        <v>25</v>
      </c>
      <c r="L803" t="str">
        <f>_xlfn.XLOOKUP(Tableau1[[#This Row],[TYPE DE PIECE]],Tableau4[MATIERE],Tableau4[SHORT TYPE],"",0,1)</f>
        <v>SMT</v>
      </c>
      <c r="N803" t="str">
        <f>IF(ISERR(FIND("DECOUPE",Tableau1[[#This Row],[DESIGNATION]])),"","NEED REF")</f>
        <v/>
      </c>
    </row>
    <row r="804" spans="2:14">
      <c r="B804">
        <v>34413198</v>
      </c>
      <c r="C804" s="2">
        <v>45616</v>
      </c>
      <c r="D804" t="s">
        <v>13</v>
      </c>
      <c r="E804" t="s">
        <v>150</v>
      </c>
      <c r="F804" t="s">
        <v>151</v>
      </c>
      <c r="J804" t="s">
        <v>27</v>
      </c>
      <c r="K804" t="s">
        <v>22</v>
      </c>
      <c r="L804" t="str">
        <f>_xlfn.XLOOKUP(Tableau1[[#This Row],[TYPE DE PIECE]],Tableau4[MATIERE],Tableau4[SHORT TYPE],"",0,1)</f>
        <v>COP</v>
      </c>
      <c r="N804" t="str">
        <f>IF(ISERR(FIND("DECOUPE",Tableau1[[#This Row],[DESIGNATION]])),"","NEED REF")</f>
        <v/>
      </c>
    </row>
    <row r="805" spans="2:14">
      <c r="B805">
        <v>34413197</v>
      </c>
      <c r="C805" s="2">
        <v>45615</v>
      </c>
      <c r="D805" t="s">
        <v>13</v>
      </c>
      <c r="E805" t="s">
        <v>152</v>
      </c>
      <c r="G805" t="s">
        <v>46</v>
      </c>
      <c r="J805" t="s">
        <v>153</v>
      </c>
      <c r="K805" t="s">
        <v>154</v>
      </c>
      <c r="L805" t="str">
        <f>_xlfn.XLOOKUP(Tableau1[[#This Row],[TYPE DE PIECE]],Tableau4[MATIERE],Tableau4[SHORT TYPE],"",0,1)</f>
        <v/>
      </c>
      <c r="N805" t="str">
        <f>IF(ISERR(FIND("DECOUPE",Tableau1[[#This Row],[DESIGNATION]])),"","NEED REF")</f>
        <v/>
      </c>
    </row>
    <row r="806" spans="2:14">
      <c r="B806">
        <v>34413196</v>
      </c>
      <c r="C806" s="2">
        <v>45615</v>
      </c>
      <c r="D806" t="s">
        <v>13</v>
      </c>
      <c r="E806" t="s">
        <v>155</v>
      </c>
      <c r="G806" t="s">
        <v>46</v>
      </c>
      <c r="J806" t="s">
        <v>153</v>
      </c>
      <c r="K806" t="s">
        <v>154</v>
      </c>
      <c r="L806" t="str">
        <f>_xlfn.XLOOKUP(Tableau1[[#This Row],[TYPE DE PIECE]],Tableau4[MATIERE],Tableau4[SHORT TYPE],"",0,1)</f>
        <v/>
      </c>
      <c r="N806" t="str">
        <f>IF(ISERR(FIND("DECOUPE",Tableau1[[#This Row],[DESIGNATION]])),"","NEED REF")</f>
        <v/>
      </c>
    </row>
    <row r="807" spans="2:14">
      <c r="B807">
        <v>34413195</v>
      </c>
      <c r="C807" s="2">
        <v>45615</v>
      </c>
      <c r="D807" t="s">
        <v>13</v>
      </c>
      <c r="E807" t="s">
        <v>156</v>
      </c>
      <c r="F807" t="s">
        <v>116</v>
      </c>
      <c r="G807" t="s">
        <v>46</v>
      </c>
      <c r="H807" t="s">
        <v>47</v>
      </c>
      <c r="I807" t="s">
        <v>48</v>
      </c>
      <c r="J807" t="s">
        <v>49</v>
      </c>
      <c r="K807" t="s">
        <v>57</v>
      </c>
      <c r="L807" t="str">
        <f>_xlfn.XLOOKUP(Tableau1[[#This Row],[TYPE DE PIECE]],Tableau4[MATIERE],Tableau4[SHORT TYPE],"",0,1)</f>
        <v/>
      </c>
      <c r="N807" t="str">
        <f>IF(ISERR(FIND("DECOUPE",Tableau1[[#This Row],[DESIGNATION]])),"","NEED REF")</f>
        <v/>
      </c>
    </row>
    <row r="808" spans="2:14">
      <c r="B808">
        <v>34413194</v>
      </c>
      <c r="C808" s="2">
        <v>45615</v>
      </c>
      <c r="D808" t="s">
        <v>13</v>
      </c>
      <c r="E808" t="s">
        <v>157</v>
      </c>
      <c r="F808" t="s">
        <v>116</v>
      </c>
      <c r="G808" t="s">
        <v>46</v>
      </c>
      <c r="H808" t="s">
        <v>47</v>
      </c>
      <c r="I808" t="s">
        <v>48</v>
      </c>
      <c r="J808" t="s">
        <v>49</v>
      </c>
      <c r="L808" t="str">
        <f>_xlfn.XLOOKUP(Tableau1[[#This Row],[TYPE DE PIECE]],Tableau4[MATIERE],Tableau4[SHORT TYPE],"",0,1)</f>
        <v/>
      </c>
      <c r="N808" t="str">
        <f>IF(ISERR(FIND("DECOUPE",Tableau1[[#This Row],[DESIGNATION]])),"","NEED REF")</f>
        <v/>
      </c>
    </row>
    <row r="809" spans="2:14">
      <c r="B809">
        <v>34413193</v>
      </c>
      <c r="C809" s="2">
        <v>45615</v>
      </c>
      <c r="D809" t="s">
        <v>13</v>
      </c>
      <c r="E809" t="s">
        <v>158</v>
      </c>
      <c r="F809" t="s">
        <v>159</v>
      </c>
      <c r="G809" t="s">
        <v>46</v>
      </c>
      <c r="H809" t="s">
        <v>47</v>
      </c>
      <c r="I809" t="s">
        <v>48</v>
      </c>
      <c r="J809" t="s">
        <v>49</v>
      </c>
      <c r="K809" t="s">
        <v>67</v>
      </c>
      <c r="L809" t="s">
        <v>123</v>
      </c>
      <c r="N809" t="s">
        <v>160</v>
      </c>
    </row>
    <row r="810" spans="2:14">
      <c r="B810">
        <v>34413192</v>
      </c>
      <c r="C810" s="2">
        <v>45614</v>
      </c>
      <c r="D810" t="s">
        <v>13</v>
      </c>
      <c r="E81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34413192 GVXL 1250KVA</v>
      </c>
      <c r="F810" t="s">
        <v>149</v>
      </c>
      <c r="G810" t="s">
        <v>14</v>
      </c>
      <c r="I810" t="s">
        <v>103</v>
      </c>
      <c r="J810" t="s">
        <v>21</v>
      </c>
      <c r="K810" t="s">
        <v>25</v>
      </c>
      <c r="L810" t="str">
        <f>_xlfn.XLOOKUP(Tableau1[[#This Row],[TYPE DE PIECE]],Tableau4[MATIERE],Tableau4[SHORT TYPE],"",0,1)</f>
        <v>SMT</v>
      </c>
      <c r="N810" t="str">
        <f>IF(ISERR(FIND("DECOUPE",Tableau1[[#This Row],[DESIGNATION]])),"","NEED REF")</f>
        <v/>
      </c>
    </row>
    <row r="811" spans="2:14">
      <c r="B811">
        <v>34413191</v>
      </c>
      <c r="C811" s="2">
        <v>45611</v>
      </c>
      <c r="D811" t="s">
        <v>13</v>
      </c>
      <c r="E811" t="s">
        <v>161</v>
      </c>
      <c r="G811" t="s">
        <v>46</v>
      </c>
      <c r="H811" t="s">
        <v>47</v>
      </c>
      <c r="J811" t="s">
        <v>27</v>
      </c>
      <c r="K811" t="s">
        <v>25</v>
      </c>
      <c r="L811" t="str">
        <f>_xlfn.XLOOKUP(Tableau1[[#This Row],[TYPE DE PIECE]],Tableau4[MATIERE],Tableau4[SHORT TYPE],"",0,1)</f>
        <v>SMT</v>
      </c>
      <c r="N811" t="str">
        <f>IF(ISERR(FIND("DECOUPE",Tableau1[[#This Row],[DESIGNATION]])),"","NEED REF")</f>
        <v/>
      </c>
    </row>
    <row r="812" spans="2:14">
      <c r="B812">
        <v>34413190</v>
      </c>
      <c r="C812" s="2">
        <v>45611</v>
      </c>
      <c r="D812" t="s">
        <v>13</v>
      </c>
      <c r="E81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34413190 GVXL 1250KVA</v>
      </c>
      <c r="G812" t="s">
        <v>14</v>
      </c>
      <c r="I812" t="s">
        <v>103</v>
      </c>
      <c r="J812" t="s">
        <v>17</v>
      </c>
      <c r="K812" t="s">
        <v>22</v>
      </c>
      <c r="L812" t="str">
        <f>_xlfn.XLOOKUP(Tableau1[[#This Row],[TYPE DE PIECE]],Tableau4[MATIERE],Tableau4[SHORT TYPE],"",0,1)</f>
        <v>COP</v>
      </c>
      <c r="N812" t="str">
        <f>IF(ISERR(FIND("DECOUPE",Tableau1[[#This Row],[DESIGNATION]])),"","NEED REF")</f>
        <v/>
      </c>
    </row>
    <row r="813" spans="2:14">
      <c r="B813">
        <v>34413189</v>
      </c>
      <c r="C813" s="2">
        <v>45611</v>
      </c>
      <c r="D813" t="s">
        <v>13</v>
      </c>
      <c r="E8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34413189 GVXL 1250KVA</v>
      </c>
      <c r="F813" t="s">
        <v>149</v>
      </c>
      <c r="G813" t="s">
        <v>14</v>
      </c>
      <c r="I813" t="s">
        <v>103</v>
      </c>
      <c r="J813" t="s">
        <v>21</v>
      </c>
      <c r="K813" t="s">
        <v>22</v>
      </c>
      <c r="L813" t="str">
        <f>_xlfn.XLOOKUP(Tableau1[[#This Row],[TYPE DE PIECE]],Tableau4[MATIERE],Tableau4[SHORT TYPE],"",0,1)</f>
        <v>COP</v>
      </c>
      <c r="N813" t="str">
        <f>IF(ISERR(FIND("DECOUPE",Tableau1[[#This Row],[DESIGNATION]])),"","NEED REF")</f>
        <v/>
      </c>
    </row>
    <row r="814" spans="2:14">
      <c r="B814">
        <v>34413188</v>
      </c>
      <c r="C814" s="2">
        <v>45611</v>
      </c>
      <c r="D814" t="s">
        <v>13</v>
      </c>
      <c r="E81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34413188 GVXL 1250KVA</v>
      </c>
      <c r="F814" t="s">
        <v>149</v>
      </c>
      <c r="G814" t="s">
        <v>14</v>
      </c>
      <c r="I814" t="s">
        <v>103</v>
      </c>
      <c r="J814" t="s">
        <v>21</v>
      </c>
      <c r="K814" t="s">
        <v>22</v>
      </c>
      <c r="L814" t="str">
        <f>_xlfn.XLOOKUP(Tableau1[[#This Row],[TYPE DE PIECE]],Tableau4[MATIERE],Tableau4[SHORT TYPE],"",0,1)</f>
        <v>COP</v>
      </c>
      <c r="N814" t="str">
        <f>IF(ISERR(FIND("DECOUPE",Tableau1[[#This Row],[DESIGNATION]])),"","NEED REF")</f>
        <v/>
      </c>
    </row>
    <row r="815" spans="2:14">
      <c r="B815">
        <v>34413187</v>
      </c>
      <c r="C815" s="2">
        <v>45611</v>
      </c>
      <c r="D815" t="s">
        <v>13</v>
      </c>
      <c r="E8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34413187 GVXL 1250KVA</v>
      </c>
      <c r="F815" t="s">
        <v>149</v>
      </c>
      <c r="G815" t="s">
        <v>14</v>
      </c>
      <c r="I815" t="s">
        <v>103</v>
      </c>
      <c r="J815" t="s">
        <v>21</v>
      </c>
      <c r="K815" t="s">
        <v>25</v>
      </c>
      <c r="L815" t="str">
        <f>_xlfn.XLOOKUP(Tableau1[[#This Row],[TYPE DE PIECE]],Tableau4[MATIERE],Tableau4[SHORT TYPE],"",0,1)</f>
        <v>SMT</v>
      </c>
      <c r="N815" t="str">
        <f>IF(ISERR(FIND("DECOUPE",Tableau1[[#This Row],[DESIGNATION]])),"","NEED REF")</f>
        <v/>
      </c>
    </row>
    <row r="816" spans="2:14">
      <c r="B816">
        <v>34413186</v>
      </c>
      <c r="C816" s="2">
        <v>45611</v>
      </c>
      <c r="D816" t="s">
        <v>13</v>
      </c>
      <c r="E8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34413186 GVXL 1250KVA</v>
      </c>
      <c r="F816" t="s">
        <v>149</v>
      </c>
      <c r="G816" t="s">
        <v>14</v>
      </c>
      <c r="I816" t="s">
        <v>103</v>
      </c>
      <c r="J816" t="s">
        <v>21</v>
      </c>
      <c r="K816" t="s">
        <v>25</v>
      </c>
      <c r="L816" t="str">
        <f>_xlfn.XLOOKUP(Tableau1[[#This Row],[TYPE DE PIECE]],Tableau4[MATIERE],Tableau4[SHORT TYPE],"",0,1)</f>
        <v>SMT</v>
      </c>
      <c r="N816" t="str">
        <f>IF(ISERR(FIND("DECOUPE",Tableau1[[#This Row],[DESIGNATION]])),"","NEED REF")</f>
        <v/>
      </c>
    </row>
    <row r="817" spans="2:14">
      <c r="B817">
        <v>34413185</v>
      </c>
      <c r="C817" s="2">
        <v>45611</v>
      </c>
      <c r="D817" t="s">
        <v>13</v>
      </c>
      <c r="E8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34413185 GVXL 1250KVA</v>
      </c>
      <c r="F817" t="s">
        <v>149</v>
      </c>
      <c r="G817" t="s">
        <v>14</v>
      </c>
      <c r="I817" t="s">
        <v>103</v>
      </c>
      <c r="J817" t="s">
        <v>21</v>
      </c>
      <c r="K817" t="s">
        <v>25</v>
      </c>
      <c r="L817" t="str">
        <f>_xlfn.XLOOKUP(Tableau1[[#This Row],[TYPE DE PIECE]],Tableau4[MATIERE],Tableau4[SHORT TYPE],"",0,1)</f>
        <v>SMT</v>
      </c>
      <c r="N817" t="str">
        <f>IF(ISERR(FIND("DECOUPE",Tableau1[[#This Row],[DESIGNATION]])),"","NEED REF")</f>
        <v/>
      </c>
    </row>
    <row r="818" spans="2:14">
      <c r="B818">
        <v>34413184</v>
      </c>
      <c r="C818" s="2">
        <v>45611</v>
      </c>
      <c r="D818" t="s">
        <v>13</v>
      </c>
      <c r="E8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34413184 GVXL 1250KVA</v>
      </c>
      <c r="F818" t="s">
        <v>149</v>
      </c>
      <c r="G818" t="s">
        <v>14</v>
      </c>
      <c r="I818" t="s">
        <v>103</v>
      </c>
      <c r="J818" t="s">
        <v>21</v>
      </c>
      <c r="K818" t="s">
        <v>25</v>
      </c>
      <c r="L818" t="str">
        <f>_xlfn.XLOOKUP(Tableau1[[#This Row],[TYPE DE PIECE]],Tableau4[MATIERE],Tableau4[SHORT TYPE],"",0,1)</f>
        <v>SMT</v>
      </c>
      <c r="N818" t="str">
        <f>IF(ISERR(FIND("DECOUPE",Tableau1[[#This Row],[DESIGNATION]])),"","NEED REF")</f>
        <v/>
      </c>
    </row>
    <row r="819" spans="2:14">
      <c r="B819">
        <v>34413183</v>
      </c>
      <c r="C819" s="2">
        <v>45611</v>
      </c>
      <c r="D819" t="s">
        <v>13</v>
      </c>
      <c r="E819" t="s">
        <v>162</v>
      </c>
      <c r="G819" t="s">
        <v>46</v>
      </c>
      <c r="H819" t="s">
        <v>47</v>
      </c>
      <c r="I819" t="s">
        <v>163</v>
      </c>
      <c r="J819" t="s">
        <v>49</v>
      </c>
      <c r="K819" t="s">
        <v>57</v>
      </c>
      <c r="L819" t="str">
        <f>_xlfn.XLOOKUP(Tableau1[[#This Row],[TYPE DE PIECE]],Tableau4[MATIERE],Tableau4[SHORT TYPE],"",0,1)</f>
        <v/>
      </c>
      <c r="N819" t="str">
        <f>IF(ISERR(FIND("DECOUPE",Tableau1[[#This Row],[DESIGNATION]])),"","NEED REF")</f>
        <v/>
      </c>
    </row>
    <row r="820" spans="2:14">
      <c r="B820">
        <v>34413182</v>
      </c>
      <c r="C820" s="2">
        <v>45610</v>
      </c>
      <c r="D820" t="s">
        <v>13</v>
      </c>
      <c r="E820" t="s">
        <v>118</v>
      </c>
      <c r="G820" t="s">
        <v>46</v>
      </c>
      <c r="H820" t="s">
        <v>47</v>
      </c>
      <c r="I820" t="s">
        <v>163</v>
      </c>
      <c r="J820" t="s">
        <v>49</v>
      </c>
      <c r="K820" t="s">
        <v>25</v>
      </c>
      <c r="L820" t="str">
        <f>_xlfn.XLOOKUP(Tableau1[[#This Row],[TYPE DE PIECE]],Tableau4[MATIERE],Tableau4[SHORT TYPE],"",0,1)</f>
        <v>SMT</v>
      </c>
      <c r="N820" t="str">
        <f>IF(ISERR(FIND("DECOUPE",Tableau1[[#This Row],[DESIGNATION]])),"","NEED REF")</f>
        <v/>
      </c>
    </row>
    <row r="821" spans="2:14">
      <c r="B821">
        <v>34413181</v>
      </c>
      <c r="C821" s="2">
        <v>45610</v>
      </c>
      <c r="D821" t="s">
        <v>13</v>
      </c>
      <c r="E82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34413181 GVXL 1250KVA</v>
      </c>
      <c r="F821" t="s">
        <v>149</v>
      </c>
      <c r="G821" t="s">
        <v>14</v>
      </c>
      <c r="I821" t="s">
        <v>103</v>
      </c>
      <c r="J821" t="s">
        <v>21</v>
      </c>
      <c r="K821" t="s">
        <v>25</v>
      </c>
      <c r="L821" t="str">
        <f>_xlfn.XLOOKUP(Tableau1[[#This Row],[TYPE DE PIECE]],Tableau4[MATIERE],Tableau4[SHORT TYPE],"",0,1)</f>
        <v>SMT</v>
      </c>
      <c r="N821" t="str">
        <f>IF(ISERR(FIND("DECOUPE",Tableau1[[#This Row],[DESIGNATION]])),"","NEED REF")</f>
        <v/>
      </c>
    </row>
    <row r="822" spans="2:14">
      <c r="B822">
        <v>34413180</v>
      </c>
      <c r="C822" s="2">
        <v>45610</v>
      </c>
      <c r="D822" t="s">
        <v>13</v>
      </c>
      <c r="E822" t="s">
        <v>164</v>
      </c>
      <c r="F822" t="s">
        <v>149</v>
      </c>
      <c r="G822" t="s">
        <v>14</v>
      </c>
      <c r="I822" t="s">
        <v>103</v>
      </c>
      <c r="J822" t="s">
        <v>21</v>
      </c>
      <c r="K822" t="s">
        <v>25</v>
      </c>
      <c r="L822" t="str">
        <f>_xlfn.XLOOKUP(Tableau1[[#This Row],[TYPE DE PIECE]],Tableau4[MATIERE],Tableau4[SHORT TYPE],"",0,1)</f>
        <v>SMT</v>
      </c>
      <c r="N822" t="str">
        <f>IF(ISERR(FIND("DECOUPE",Tableau1[[#This Row],[DESIGNATION]])),"","NEED REF")</f>
        <v/>
      </c>
    </row>
    <row r="823" spans="2:14">
      <c r="B823">
        <v>34413179</v>
      </c>
      <c r="C823" s="2">
        <v>45610</v>
      </c>
      <c r="D823" t="s">
        <v>13</v>
      </c>
      <c r="E82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34413179 GVXL 1250KVA</v>
      </c>
      <c r="F823" t="s">
        <v>149</v>
      </c>
      <c r="G823" t="s">
        <v>14</v>
      </c>
      <c r="I823" t="s">
        <v>103</v>
      </c>
      <c r="J823" t="s">
        <v>21</v>
      </c>
      <c r="K823" t="s">
        <v>25</v>
      </c>
      <c r="L823" t="str">
        <f>_xlfn.XLOOKUP(Tableau1[[#This Row],[TYPE DE PIECE]],Tableau4[MATIERE],Tableau4[SHORT TYPE],"",0,1)</f>
        <v>SMT</v>
      </c>
      <c r="N823" t="str">
        <f>IF(ISERR(FIND("DECOUPE",Tableau1[[#This Row],[DESIGNATION]])),"","NEED REF")</f>
        <v/>
      </c>
    </row>
    <row r="824" spans="2:14">
      <c r="B824">
        <v>34413178</v>
      </c>
      <c r="C824" s="2">
        <v>45610</v>
      </c>
      <c r="D824" t="s">
        <v>13</v>
      </c>
      <c r="E82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34413178 GVXL 1250KVA</v>
      </c>
      <c r="G824" t="s">
        <v>14</v>
      </c>
      <c r="I824" t="s">
        <v>103</v>
      </c>
      <c r="J824" t="s">
        <v>17</v>
      </c>
      <c r="K824" t="s">
        <v>22</v>
      </c>
      <c r="L824" t="str">
        <f>_xlfn.XLOOKUP(Tableau1[[#This Row],[TYPE DE PIECE]],Tableau4[MATIERE],Tableau4[SHORT TYPE],"",0,1)</f>
        <v>COP</v>
      </c>
      <c r="N824" t="str">
        <f>IF(ISERR(FIND("DECOUPE",Tableau1[[#This Row],[DESIGNATION]])),"","NEED REF")</f>
        <v/>
      </c>
    </row>
    <row r="825" spans="2:14">
      <c r="B825">
        <v>34413177</v>
      </c>
      <c r="C825" s="2">
        <v>45610</v>
      </c>
      <c r="D825" t="s">
        <v>13</v>
      </c>
      <c r="E82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34413177 GVXL 1250KVA</v>
      </c>
      <c r="G825" t="s">
        <v>14</v>
      </c>
      <c r="I825" t="s">
        <v>103</v>
      </c>
      <c r="J825" t="s">
        <v>17</v>
      </c>
      <c r="K825" t="s">
        <v>22</v>
      </c>
      <c r="L825" t="str">
        <f>_xlfn.XLOOKUP(Tableau1[[#This Row],[TYPE DE PIECE]],Tableau4[MATIERE],Tableau4[SHORT TYPE],"",0,1)</f>
        <v>COP</v>
      </c>
      <c r="N825" t="str">
        <f>IF(ISERR(FIND("DECOUPE",Tableau1[[#This Row],[DESIGNATION]])),"","NEED REF")</f>
        <v/>
      </c>
    </row>
    <row r="826" spans="2:14">
      <c r="B826">
        <v>34413176</v>
      </c>
      <c r="C826" s="2">
        <v>45610</v>
      </c>
      <c r="D826" t="s">
        <v>13</v>
      </c>
      <c r="E82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34413176 GVXL 1250KVA</v>
      </c>
      <c r="G826" t="s">
        <v>14</v>
      </c>
      <c r="I826" t="s">
        <v>103</v>
      </c>
      <c r="J826" t="s">
        <v>17</v>
      </c>
      <c r="K826" t="s">
        <v>22</v>
      </c>
      <c r="L826" t="str">
        <f>_xlfn.XLOOKUP(Tableau1[[#This Row],[TYPE DE PIECE]],Tableau4[MATIERE],Tableau4[SHORT TYPE],"",0,1)</f>
        <v>COP</v>
      </c>
      <c r="N826" t="str">
        <f>IF(ISERR(FIND("DECOUPE",Tableau1[[#This Row],[DESIGNATION]])),"","NEED REF")</f>
        <v/>
      </c>
    </row>
    <row r="827" spans="2:14">
      <c r="B827">
        <v>34413175</v>
      </c>
      <c r="C827" s="2">
        <v>45610</v>
      </c>
      <c r="D827" t="s">
        <v>13</v>
      </c>
      <c r="E82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34413175 GVXL 1250KVA</v>
      </c>
      <c r="G827" t="s">
        <v>14</v>
      </c>
      <c r="I827" t="s">
        <v>103</v>
      </c>
      <c r="J827" t="s">
        <v>17</v>
      </c>
      <c r="K827" t="s">
        <v>22</v>
      </c>
      <c r="L827" t="str">
        <f>_xlfn.XLOOKUP(Tableau1[[#This Row],[TYPE DE PIECE]],Tableau4[MATIERE],Tableau4[SHORT TYPE],"",0,1)</f>
        <v>COP</v>
      </c>
      <c r="N827" t="str">
        <f>IF(ISERR(FIND("DECOUPE",Tableau1[[#This Row],[DESIGNATION]])),"","NEED REF")</f>
        <v/>
      </c>
    </row>
    <row r="828" spans="2:14">
      <c r="B828">
        <v>34413174</v>
      </c>
      <c r="C828" s="2">
        <v>45610</v>
      </c>
      <c r="D828" t="s">
        <v>13</v>
      </c>
      <c r="E82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34413174 GVXL 1250KVA</v>
      </c>
      <c r="G828" t="s">
        <v>14</v>
      </c>
      <c r="I828" t="s">
        <v>103</v>
      </c>
      <c r="J828" t="s">
        <v>17</v>
      </c>
      <c r="K828" t="s">
        <v>22</v>
      </c>
      <c r="L828" t="str">
        <f>_xlfn.XLOOKUP(Tableau1[[#This Row],[TYPE DE PIECE]],Tableau4[MATIERE],Tableau4[SHORT TYPE],"",0,1)</f>
        <v>COP</v>
      </c>
      <c r="N828" t="str">
        <f>IF(ISERR(FIND("DECOUPE",Tableau1[[#This Row],[DESIGNATION]])),"","NEED REF")</f>
        <v/>
      </c>
    </row>
    <row r="829" spans="2:14">
      <c r="B829">
        <v>34413173</v>
      </c>
      <c r="C829" s="2">
        <v>45610</v>
      </c>
      <c r="D829" t="s">
        <v>13</v>
      </c>
      <c r="E82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34413173 GVXL 1250KVA</v>
      </c>
      <c r="G829" t="s">
        <v>14</v>
      </c>
      <c r="I829" t="s">
        <v>103</v>
      </c>
      <c r="J829" t="s">
        <v>17</v>
      </c>
      <c r="K829" t="s">
        <v>22</v>
      </c>
      <c r="L829" t="str">
        <f>_xlfn.XLOOKUP(Tableau1[[#This Row],[TYPE DE PIECE]],Tableau4[MATIERE],Tableau4[SHORT TYPE],"",0,1)</f>
        <v>COP</v>
      </c>
      <c r="N829" t="str">
        <f>IF(ISERR(FIND("DECOUPE",Tableau1[[#This Row],[DESIGNATION]])),"","NEED REF")</f>
        <v/>
      </c>
    </row>
    <row r="830" spans="2:14">
      <c r="B830">
        <v>34413172</v>
      </c>
      <c r="C830" s="2">
        <v>45610</v>
      </c>
      <c r="D830" t="s">
        <v>13</v>
      </c>
      <c r="E8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34413172 GVXL 1250KVA</v>
      </c>
      <c r="G830" t="s">
        <v>14</v>
      </c>
      <c r="I830" t="s">
        <v>103</v>
      </c>
      <c r="J830" t="s">
        <v>17</v>
      </c>
      <c r="K830" t="s">
        <v>22</v>
      </c>
      <c r="L830" t="str">
        <f>_xlfn.XLOOKUP(Tableau1[[#This Row],[TYPE DE PIECE]],Tableau4[MATIERE],Tableau4[SHORT TYPE],"",0,1)</f>
        <v>COP</v>
      </c>
      <c r="N830" t="str">
        <f>IF(ISERR(FIND("DECOUPE",Tableau1[[#This Row],[DESIGNATION]])),"","NEED REF")</f>
        <v/>
      </c>
    </row>
    <row r="831" spans="2:14">
      <c r="B831">
        <v>34413171</v>
      </c>
      <c r="C831" s="2">
        <v>45610</v>
      </c>
      <c r="D831" t="s">
        <v>13</v>
      </c>
      <c r="E83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34413171 GVXL 1250KVA</v>
      </c>
      <c r="G831" t="s">
        <v>14</v>
      </c>
      <c r="I831" t="s">
        <v>103</v>
      </c>
      <c r="J831" t="s">
        <v>17</v>
      </c>
      <c r="K831" t="s">
        <v>22</v>
      </c>
      <c r="L831" t="str">
        <f>_xlfn.XLOOKUP(Tableau1[[#This Row],[TYPE DE PIECE]],Tableau4[MATIERE],Tableau4[SHORT TYPE],"",0,1)</f>
        <v>COP</v>
      </c>
      <c r="N831" t="str">
        <f>IF(ISERR(FIND("DECOUPE",Tableau1[[#This Row],[DESIGNATION]])),"","NEED REF")</f>
        <v/>
      </c>
    </row>
    <row r="832" spans="2:14">
      <c r="B832">
        <v>34413170</v>
      </c>
      <c r="C832" s="2">
        <v>45610</v>
      </c>
      <c r="D832" t="s">
        <v>13</v>
      </c>
      <c r="E83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34413170 GVXL 1250KVA</v>
      </c>
      <c r="G832" t="s">
        <v>14</v>
      </c>
      <c r="I832" t="s">
        <v>103</v>
      </c>
      <c r="J832" t="s">
        <v>17</v>
      </c>
      <c r="K832" t="s">
        <v>22</v>
      </c>
      <c r="L832" t="str">
        <f>_xlfn.XLOOKUP(Tableau1[[#This Row],[TYPE DE PIECE]],Tableau4[MATIERE],Tableau4[SHORT TYPE],"",0,1)</f>
        <v>COP</v>
      </c>
      <c r="N832" t="str">
        <f>IF(ISERR(FIND("DECOUPE",Tableau1[[#This Row],[DESIGNATION]])),"","NEED REF")</f>
        <v/>
      </c>
    </row>
    <row r="833" spans="2:14">
      <c r="B833">
        <v>34413169</v>
      </c>
      <c r="C833" s="2">
        <v>45610</v>
      </c>
      <c r="D833" t="s">
        <v>13</v>
      </c>
      <c r="E8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34413169 GVXL 1250KVA</v>
      </c>
      <c r="G833" t="s">
        <v>14</v>
      </c>
      <c r="I833" t="s">
        <v>103</v>
      </c>
      <c r="J833" t="s">
        <v>17</v>
      </c>
      <c r="K833" t="s">
        <v>22</v>
      </c>
      <c r="L833" t="str">
        <f>_xlfn.XLOOKUP(Tableau1[[#This Row],[TYPE DE PIECE]],Tableau4[MATIERE],Tableau4[SHORT TYPE],"",0,1)</f>
        <v>COP</v>
      </c>
      <c r="N833" t="str">
        <f>IF(ISERR(FIND("DECOUPE",Tableau1[[#This Row],[DESIGNATION]])),"","NEED REF")</f>
        <v/>
      </c>
    </row>
    <row r="834" spans="2:14">
      <c r="B834">
        <v>34413168</v>
      </c>
      <c r="C834" s="2">
        <v>45610</v>
      </c>
      <c r="D834" t="s">
        <v>13</v>
      </c>
      <c r="E83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34413168 GVXL 1250KVA</v>
      </c>
      <c r="G834" t="s">
        <v>14</v>
      </c>
      <c r="I834" t="s">
        <v>103</v>
      </c>
      <c r="J834" t="s">
        <v>17</v>
      </c>
      <c r="K834" t="s">
        <v>22</v>
      </c>
      <c r="L834" t="str">
        <f>_xlfn.XLOOKUP(Tableau1[[#This Row],[TYPE DE PIECE]],Tableau4[MATIERE],Tableau4[SHORT TYPE],"",0,1)</f>
        <v>COP</v>
      </c>
      <c r="N834" t="str">
        <f>IF(ISERR(FIND("DECOUPE",Tableau1[[#This Row],[DESIGNATION]])),"","NEED REF")</f>
        <v/>
      </c>
    </row>
    <row r="835" spans="2:14">
      <c r="B835">
        <v>34413167</v>
      </c>
      <c r="C835" s="2">
        <v>45610</v>
      </c>
      <c r="D835" t="s">
        <v>13</v>
      </c>
      <c r="E8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34413167 GVXL 1250KVA</v>
      </c>
      <c r="G835" t="s">
        <v>14</v>
      </c>
      <c r="I835" t="s">
        <v>103</v>
      </c>
      <c r="J835" t="s">
        <v>17</v>
      </c>
      <c r="K835" t="s">
        <v>22</v>
      </c>
      <c r="L835" t="str">
        <f>_xlfn.XLOOKUP(Tableau1[[#This Row],[TYPE DE PIECE]],Tableau4[MATIERE],Tableau4[SHORT TYPE],"",0,1)</f>
        <v>COP</v>
      </c>
      <c r="N835" t="str">
        <f>IF(ISERR(FIND("DECOUPE",Tableau1[[#This Row],[DESIGNATION]])),"","NEED REF")</f>
        <v/>
      </c>
    </row>
    <row r="836" spans="2:14">
      <c r="B836">
        <v>34413166</v>
      </c>
      <c r="C836" s="2">
        <v>45610</v>
      </c>
      <c r="D836" t="s">
        <v>13</v>
      </c>
      <c r="E8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34413166 GVXL 1250KVA</v>
      </c>
      <c r="G836" t="s">
        <v>14</v>
      </c>
      <c r="I836" t="s">
        <v>103</v>
      </c>
      <c r="J836" t="s">
        <v>17</v>
      </c>
      <c r="K836" t="s">
        <v>22</v>
      </c>
      <c r="L836" t="str">
        <f>_xlfn.XLOOKUP(Tableau1[[#This Row],[TYPE DE PIECE]],Tableau4[MATIERE],Tableau4[SHORT TYPE],"",0,1)</f>
        <v>COP</v>
      </c>
      <c r="N836" t="str">
        <f>IF(ISERR(FIND("DECOUPE",Tableau1[[#This Row],[DESIGNATION]])),"","NEED REF")</f>
        <v/>
      </c>
    </row>
    <row r="837" spans="2:14">
      <c r="B837">
        <v>34413165</v>
      </c>
      <c r="C837" s="2">
        <v>45610</v>
      </c>
      <c r="D837" t="s">
        <v>13</v>
      </c>
      <c r="E8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34413165 GVXL 1250KVA</v>
      </c>
      <c r="G837" t="s">
        <v>14</v>
      </c>
      <c r="I837" t="s">
        <v>103</v>
      </c>
      <c r="J837" t="s">
        <v>17</v>
      </c>
      <c r="K837" t="s">
        <v>22</v>
      </c>
      <c r="L837" t="str">
        <f>_xlfn.XLOOKUP(Tableau1[[#This Row],[TYPE DE PIECE]],Tableau4[MATIERE],Tableau4[SHORT TYPE],"",0,1)</f>
        <v>COP</v>
      </c>
      <c r="N837" t="str">
        <f>IF(ISERR(FIND("DECOUPE",Tableau1[[#This Row],[DESIGNATION]])),"","NEED REF")</f>
        <v/>
      </c>
    </row>
    <row r="838" spans="2:14">
      <c r="B838">
        <v>34413164</v>
      </c>
      <c r="C838" s="2">
        <v>45610</v>
      </c>
      <c r="D838" t="s">
        <v>13</v>
      </c>
      <c r="E8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34413164 GVXL 1250KVA</v>
      </c>
      <c r="G838" t="s">
        <v>14</v>
      </c>
      <c r="I838" t="s">
        <v>103</v>
      </c>
      <c r="J838" t="s">
        <v>17</v>
      </c>
      <c r="K838" t="s">
        <v>22</v>
      </c>
      <c r="L838" t="str">
        <f>_xlfn.XLOOKUP(Tableau1[[#This Row],[TYPE DE PIECE]],Tableau4[MATIERE],Tableau4[SHORT TYPE],"",0,1)</f>
        <v>COP</v>
      </c>
      <c r="N838" t="str">
        <f>IF(ISERR(FIND("DECOUPE",Tableau1[[#This Row],[DESIGNATION]])),"","NEED REF")</f>
        <v/>
      </c>
    </row>
    <row r="839" spans="2:14">
      <c r="B839">
        <v>34413163</v>
      </c>
      <c r="C839" s="2">
        <v>45610</v>
      </c>
      <c r="D839" t="s">
        <v>13</v>
      </c>
      <c r="E8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34413163 GVXL 1250KVA</v>
      </c>
      <c r="G839" t="s">
        <v>14</v>
      </c>
      <c r="I839" t="s">
        <v>103</v>
      </c>
      <c r="J839" t="s">
        <v>17</v>
      </c>
      <c r="K839" t="s">
        <v>22</v>
      </c>
      <c r="L839" t="str">
        <f>_xlfn.XLOOKUP(Tableau1[[#This Row],[TYPE DE PIECE]],Tableau4[MATIERE],Tableau4[SHORT TYPE],"",0,1)</f>
        <v>COP</v>
      </c>
      <c r="N839" t="str">
        <f>IF(ISERR(FIND("DECOUPE",Tableau1[[#This Row],[DESIGNATION]])),"","NEED REF")</f>
        <v/>
      </c>
    </row>
    <row r="840" spans="2:14">
      <c r="B840">
        <v>34413162</v>
      </c>
      <c r="C840" s="2">
        <v>45609</v>
      </c>
      <c r="D840" t="s">
        <v>13</v>
      </c>
      <c r="E840" t="s">
        <v>165</v>
      </c>
      <c r="F840" t="s">
        <v>149</v>
      </c>
      <c r="G840" t="s">
        <v>14</v>
      </c>
      <c r="I840" t="s">
        <v>103</v>
      </c>
      <c r="J840" t="s">
        <v>21</v>
      </c>
      <c r="K840" t="s">
        <v>25</v>
      </c>
      <c r="L840" t="str">
        <f>_xlfn.XLOOKUP(Tableau1[[#This Row],[TYPE DE PIECE]],Tableau4[MATIERE],Tableau4[SHORT TYPE],"",0,1)</f>
        <v>SMT</v>
      </c>
      <c r="N840" t="str">
        <f>IF(ISERR(FIND("DECOUPE",Tableau1[[#This Row],[DESIGNATION]])),"","NEED REF")</f>
        <v/>
      </c>
    </row>
    <row r="841" spans="2:14">
      <c r="B841">
        <v>34413161</v>
      </c>
      <c r="C841" s="2">
        <v>45609</v>
      </c>
      <c r="D841" t="s">
        <v>13</v>
      </c>
      <c r="E841" t="s">
        <v>166</v>
      </c>
      <c r="J841" t="s">
        <v>27</v>
      </c>
      <c r="K841" t="s">
        <v>25</v>
      </c>
      <c r="L841" t="str">
        <f>_xlfn.XLOOKUP(Tableau1[[#This Row],[TYPE DE PIECE]],Tableau4[MATIERE],Tableau4[SHORT TYPE],"",0,1)</f>
        <v>SMT</v>
      </c>
      <c r="N841" t="str">
        <f>IF(ISERR(FIND("DECOUPE",Tableau1[[#This Row],[DESIGNATION]])),"","NEED REF")</f>
        <v/>
      </c>
    </row>
    <row r="842" spans="2:14">
      <c r="B842">
        <v>34413160</v>
      </c>
      <c r="C842" s="2">
        <v>45608</v>
      </c>
      <c r="D842" t="s">
        <v>13</v>
      </c>
      <c r="E8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34413160 GVXL 1250KVA</v>
      </c>
      <c r="F842" t="s">
        <v>167</v>
      </c>
      <c r="G842" t="s">
        <v>14</v>
      </c>
      <c r="I842" t="s">
        <v>103</v>
      </c>
      <c r="J842" t="s">
        <v>21</v>
      </c>
      <c r="K842" t="s">
        <v>22</v>
      </c>
      <c r="L842" t="str">
        <f>_xlfn.XLOOKUP(Tableau1[[#This Row],[TYPE DE PIECE]],Tableau4[MATIERE],Tableau4[SHORT TYPE],"",0,1)</f>
        <v>COP</v>
      </c>
      <c r="N842" t="str">
        <f>IF(ISERR(FIND("DECOUPE",Tableau1[[#This Row],[DESIGNATION]])),"","NEED REF")</f>
        <v/>
      </c>
    </row>
    <row r="843" spans="2:14">
      <c r="B843">
        <v>34413159</v>
      </c>
      <c r="C843" s="2">
        <v>45608</v>
      </c>
      <c r="D843" t="s">
        <v>13</v>
      </c>
      <c r="E8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34413159 GVXL 1250KVA</v>
      </c>
      <c r="F843" t="s">
        <v>167</v>
      </c>
      <c r="G843" t="s">
        <v>14</v>
      </c>
      <c r="I843" t="s">
        <v>103</v>
      </c>
      <c r="J843" t="s">
        <v>21</v>
      </c>
      <c r="K843" t="s">
        <v>22</v>
      </c>
      <c r="L843" t="str">
        <f>_xlfn.XLOOKUP(Tableau1[[#This Row],[TYPE DE PIECE]],Tableau4[MATIERE],Tableau4[SHORT TYPE],"",0,1)</f>
        <v>COP</v>
      </c>
      <c r="N843" t="str">
        <f>IF(ISERR(FIND("DECOUPE",Tableau1[[#This Row],[DESIGNATION]])),"","NEED REF")</f>
        <v/>
      </c>
    </row>
    <row r="844" spans="2:14">
      <c r="B844">
        <v>34413158</v>
      </c>
      <c r="C844" s="2">
        <v>45608</v>
      </c>
      <c r="D844" t="s">
        <v>13</v>
      </c>
      <c r="E8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34413158 GVXL 1250KVA</v>
      </c>
      <c r="F844" t="s">
        <v>167</v>
      </c>
      <c r="G844" t="s">
        <v>14</v>
      </c>
      <c r="I844" t="s">
        <v>103</v>
      </c>
      <c r="J844" t="s">
        <v>21</v>
      </c>
      <c r="K844" t="s">
        <v>22</v>
      </c>
      <c r="L844" t="str">
        <f>_xlfn.XLOOKUP(Tableau1[[#This Row],[TYPE DE PIECE]],Tableau4[MATIERE],Tableau4[SHORT TYPE],"",0,1)</f>
        <v>COP</v>
      </c>
      <c r="N844" t="str">
        <f>IF(ISERR(FIND("DECOUPE",Tableau1[[#This Row],[DESIGNATION]])),"","NEED REF")</f>
        <v/>
      </c>
    </row>
    <row r="845" spans="2:14">
      <c r="B845">
        <v>34413157</v>
      </c>
      <c r="C845" s="2">
        <v>45608</v>
      </c>
      <c r="D845" t="s">
        <v>13</v>
      </c>
      <c r="E8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34413157 GVXL 1250KVA</v>
      </c>
      <c r="F845" t="s">
        <v>167</v>
      </c>
      <c r="G845" t="s">
        <v>14</v>
      </c>
      <c r="I845" t="s">
        <v>103</v>
      </c>
      <c r="J845" t="s">
        <v>21</v>
      </c>
      <c r="K845" t="s">
        <v>22</v>
      </c>
      <c r="L845" t="str">
        <f>_xlfn.XLOOKUP(Tableau1[[#This Row],[TYPE DE PIECE]],Tableau4[MATIERE],Tableau4[SHORT TYPE],"",0,1)</f>
        <v>COP</v>
      </c>
      <c r="N845" t="str">
        <f>IF(ISERR(FIND("DECOUPE",Tableau1[[#This Row],[DESIGNATION]])),"","NEED REF")</f>
        <v/>
      </c>
    </row>
    <row r="846" spans="2:14">
      <c r="B846">
        <v>34413156</v>
      </c>
      <c r="C846" s="2">
        <v>45608</v>
      </c>
      <c r="D846" t="s">
        <v>13</v>
      </c>
      <c r="E846" t="s">
        <v>168</v>
      </c>
      <c r="F846" s="140" t="s">
        <v>126</v>
      </c>
      <c r="G846" t="s">
        <v>14</v>
      </c>
      <c r="I846" t="s">
        <v>103</v>
      </c>
      <c r="J846" t="s">
        <v>21</v>
      </c>
      <c r="L846" t="str">
        <f>_xlfn.XLOOKUP(Tableau1[[#This Row],[TYPE DE PIECE]],Tableau4[MATIERE],Tableau4[SHORT TYPE],"",0,1)</f>
        <v/>
      </c>
      <c r="N846" t="str">
        <f>IF(ISERR(FIND("DECOUPE",Tableau1[[#This Row],[DESIGNATION]])),"","NEED REF")</f>
        <v/>
      </c>
    </row>
    <row r="847" spans="2:14">
      <c r="B847">
        <v>34413155</v>
      </c>
      <c r="C847" s="2">
        <v>45608</v>
      </c>
      <c r="D847" t="s">
        <v>13</v>
      </c>
      <c r="E847" t="s">
        <v>169</v>
      </c>
      <c r="F847" s="140" t="s">
        <v>126</v>
      </c>
      <c r="J847" t="s">
        <v>21</v>
      </c>
      <c r="L847" t="str">
        <f>_xlfn.XLOOKUP(Tableau1[[#This Row],[TYPE DE PIECE]],Tableau4[MATIERE],Tableau4[SHORT TYPE],"",0,1)</f>
        <v/>
      </c>
      <c r="N847" t="str">
        <f>IF(ISERR(FIND("DECOUPE",Tableau1[[#This Row],[DESIGNATION]])),"","NEED REF")</f>
        <v/>
      </c>
    </row>
    <row r="848" spans="2:14">
      <c r="B848">
        <v>34413154</v>
      </c>
      <c r="C848" s="2">
        <v>45608</v>
      </c>
      <c r="D848" t="s">
        <v>13</v>
      </c>
      <c r="E848" t="s">
        <v>170</v>
      </c>
      <c r="F848" s="140" t="s">
        <v>126</v>
      </c>
      <c r="J848" t="s">
        <v>21</v>
      </c>
      <c r="L848" t="str">
        <f>_xlfn.XLOOKUP(Tableau1[[#This Row],[TYPE DE PIECE]],Tableau4[MATIERE],Tableau4[SHORT TYPE],"",0,1)</f>
        <v/>
      </c>
      <c r="N848" t="str">
        <f>IF(ISERR(FIND("DECOUPE",Tableau1[[#This Row],[DESIGNATION]])),"","NEED REF")</f>
        <v/>
      </c>
    </row>
    <row r="849" spans="2:14">
      <c r="B849">
        <v>34413153</v>
      </c>
      <c r="C849" s="2">
        <v>45604</v>
      </c>
      <c r="D849" t="s">
        <v>13</v>
      </c>
      <c r="E849" t="s">
        <v>171</v>
      </c>
      <c r="F849" s="140" t="s">
        <v>126</v>
      </c>
      <c r="G849" t="s">
        <v>14</v>
      </c>
      <c r="I849" t="s">
        <v>103</v>
      </c>
      <c r="J849" t="s">
        <v>21</v>
      </c>
      <c r="K849" t="s">
        <v>50</v>
      </c>
      <c r="L849" t="str">
        <f>_xlfn.XLOOKUP(Tableau1[[#This Row],[TYPE DE PIECE]],Tableau4[MATIERE],Tableau4[SHORT TYPE],"",0,1)</f>
        <v>WIR</v>
      </c>
      <c r="N849" t="str">
        <f>IF(ISERR(FIND("DECOUPE",Tableau1[[#This Row],[DESIGNATION]])),"","NEED REF")</f>
        <v/>
      </c>
    </row>
    <row r="850" spans="2:14">
      <c r="B850">
        <v>34413152</v>
      </c>
      <c r="C850" s="2">
        <v>45604</v>
      </c>
      <c r="D850" t="s">
        <v>13</v>
      </c>
      <c r="E850" t="s">
        <v>172</v>
      </c>
      <c r="F850" s="140" t="s">
        <v>126</v>
      </c>
      <c r="G850" t="s">
        <v>14</v>
      </c>
      <c r="I850" t="s">
        <v>103</v>
      </c>
      <c r="J850" t="s">
        <v>21</v>
      </c>
      <c r="K850" t="s">
        <v>50</v>
      </c>
      <c r="L850" t="str">
        <f>_xlfn.XLOOKUP(Tableau1[[#This Row],[TYPE DE PIECE]],Tableau4[MATIERE],Tableau4[SHORT TYPE],"",0,1)</f>
        <v>WIR</v>
      </c>
      <c r="N850" t="str">
        <f>IF(ISERR(FIND("DECOUPE",Tableau1[[#This Row],[DESIGNATION]])),"","NEED REF")</f>
        <v/>
      </c>
    </row>
    <row r="851" spans="2:14">
      <c r="B851">
        <v>34413151</v>
      </c>
      <c r="C851" s="2">
        <v>45604</v>
      </c>
      <c r="D851" t="s">
        <v>13</v>
      </c>
      <c r="E851" t="s">
        <v>173</v>
      </c>
      <c r="F851" s="140" t="s">
        <v>126</v>
      </c>
      <c r="G851" t="s">
        <v>14</v>
      </c>
      <c r="I851" t="s">
        <v>103</v>
      </c>
      <c r="J851" t="s">
        <v>21</v>
      </c>
      <c r="K851" t="s">
        <v>50</v>
      </c>
      <c r="L851" t="str">
        <f>_xlfn.XLOOKUP(Tableau1[[#This Row],[TYPE DE PIECE]],Tableau4[MATIERE],Tableau4[SHORT TYPE],"",0,1)</f>
        <v>WIR</v>
      </c>
      <c r="N851" t="str">
        <f>IF(ISERR(FIND("DECOUPE",Tableau1[[#This Row],[DESIGNATION]])),"","NEED REF")</f>
        <v/>
      </c>
    </row>
    <row r="852" spans="2:14">
      <c r="B852">
        <v>34413150</v>
      </c>
      <c r="C852" s="2">
        <v>45604</v>
      </c>
      <c r="D852" t="s">
        <v>13</v>
      </c>
      <c r="E8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34413150 GVXL 1250KVA</v>
      </c>
      <c r="G852" t="s">
        <v>14</v>
      </c>
      <c r="I852" t="s">
        <v>103</v>
      </c>
      <c r="J852" t="s">
        <v>17</v>
      </c>
      <c r="K852" t="s">
        <v>33</v>
      </c>
      <c r="L852" t="str">
        <f>_xlfn.XLOOKUP(Tableau1[[#This Row],[TYPE DE PIECE]],Tableau4[MATIERE],Tableau4[SHORT TYPE],"",0,1)</f>
        <v>PLA</v>
      </c>
      <c r="N852" t="str">
        <f>IF(ISERR(FIND("DECOUPE",Tableau1[[#This Row],[DESIGNATION]])),"","NEED REF")</f>
        <v/>
      </c>
    </row>
    <row r="853" spans="2:14">
      <c r="B853">
        <v>34413149</v>
      </c>
      <c r="C853" s="2">
        <v>45604</v>
      </c>
      <c r="D853" t="s">
        <v>13</v>
      </c>
      <c r="E8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34413149 GVXL 1250KVA</v>
      </c>
      <c r="G853" t="s">
        <v>14</v>
      </c>
      <c r="I853" t="s">
        <v>103</v>
      </c>
      <c r="J853" t="s">
        <v>17</v>
      </c>
      <c r="K853" t="s">
        <v>25</v>
      </c>
      <c r="L853" t="str">
        <f>_xlfn.XLOOKUP(Tableau1[[#This Row],[TYPE DE PIECE]],Tableau4[MATIERE],Tableau4[SHORT TYPE],"",0,1)</f>
        <v>SMT</v>
      </c>
      <c r="N853" t="str">
        <f>IF(ISERR(FIND("DECOUPE",Tableau1[[#This Row],[DESIGNATION]])),"","NEED REF")</f>
        <v/>
      </c>
    </row>
    <row r="854" spans="2:14">
      <c r="B854">
        <v>34413148</v>
      </c>
      <c r="C854" s="2">
        <v>45604</v>
      </c>
      <c r="D854" t="s">
        <v>13</v>
      </c>
      <c r="E8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34413148 GVXL 1250KVA</v>
      </c>
      <c r="G854" t="s">
        <v>14</v>
      </c>
      <c r="I854" t="s">
        <v>103</v>
      </c>
      <c r="J854" t="s">
        <v>17</v>
      </c>
      <c r="K854" t="s">
        <v>25</v>
      </c>
      <c r="L854" t="str">
        <f>_xlfn.XLOOKUP(Tableau1[[#This Row],[TYPE DE PIECE]],Tableau4[MATIERE],Tableau4[SHORT TYPE],"",0,1)</f>
        <v>SMT</v>
      </c>
      <c r="N854" t="str">
        <f>IF(ISERR(FIND("DECOUPE",Tableau1[[#This Row],[DESIGNATION]])),"","NEED REF")</f>
        <v/>
      </c>
    </row>
    <row r="855" spans="2:14">
      <c r="B855">
        <v>34413147</v>
      </c>
      <c r="C855" s="2">
        <v>45604</v>
      </c>
      <c r="D855" t="s">
        <v>13</v>
      </c>
      <c r="E8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34413147 GVXL 1250KVA</v>
      </c>
      <c r="G855" t="s">
        <v>14</v>
      </c>
      <c r="I855" t="s">
        <v>103</v>
      </c>
      <c r="J855" t="s">
        <v>17</v>
      </c>
      <c r="K855" t="s">
        <v>25</v>
      </c>
      <c r="L855" t="str">
        <f>_xlfn.XLOOKUP(Tableau1[[#This Row],[TYPE DE PIECE]],Tableau4[MATIERE],Tableau4[SHORT TYPE],"",0,1)</f>
        <v>SMT</v>
      </c>
      <c r="N855" t="str">
        <f>IF(ISERR(FIND("DECOUPE",Tableau1[[#This Row],[DESIGNATION]])),"","NEED REF")</f>
        <v/>
      </c>
    </row>
    <row r="856" spans="2:14" ht="15.75">
      <c r="B856">
        <v>34413146</v>
      </c>
      <c r="C856" s="2">
        <v>45603</v>
      </c>
      <c r="D856" t="s">
        <v>13</v>
      </c>
      <c r="E856" t="s">
        <v>12993</v>
      </c>
      <c r="F856" t="s">
        <v>95</v>
      </c>
      <c r="G856" s="134" t="s">
        <v>96</v>
      </c>
      <c r="H856" t="s">
        <v>97</v>
      </c>
      <c r="I856" t="s">
        <v>174</v>
      </c>
      <c r="J856" t="s">
        <v>49</v>
      </c>
      <c r="K856" t="s">
        <v>25</v>
      </c>
      <c r="L856" t="str">
        <f>_xlfn.XLOOKUP(Tableau1[[#This Row],[TYPE DE PIECE]],Tableau4[MATIERE],Tableau4[SHORT TYPE],"",0,1)</f>
        <v>SMT</v>
      </c>
      <c r="N856" t="str">
        <f>IF(ISERR(FIND("DECOUPE",Tableau1[[#This Row],[DESIGNATION]])),"","NEED REF")</f>
        <v/>
      </c>
    </row>
    <row r="857" spans="2:14">
      <c r="B857">
        <v>34413145</v>
      </c>
      <c r="C857" s="2">
        <v>45602</v>
      </c>
      <c r="D857" t="s">
        <v>13</v>
      </c>
      <c r="E857" t="s">
        <v>175</v>
      </c>
      <c r="F857" t="s">
        <v>102</v>
      </c>
      <c r="G857" t="s">
        <v>14</v>
      </c>
      <c r="I857" t="s">
        <v>103</v>
      </c>
      <c r="J857" t="s">
        <v>27</v>
      </c>
      <c r="K857" t="s">
        <v>25</v>
      </c>
      <c r="L857" t="str">
        <f>_xlfn.XLOOKUP(Tableau1[[#This Row],[TYPE DE PIECE]],Tableau4[MATIERE],Tableau4[SHORT TYPE],"",0,1)</f>
        <v>SMT</v>
      </c>
      <c r="N857" t="str">
        <f>IF(ISERR(FIND("DECOUPE",Tableau1[[#This Row],[DESIGNATION]])),"","NEED REF")</f>
        <v/>
      </c>
    </row>
    <row r="858" spans="2:14">
      <c r="B858">
        <v>34413144</v>
      </c>
      <c r="C858" s="2">
        <v>45602</v>
      </c>
      <c r="D858" t="s">
        <v>13</v>
      </c>
      <c r="E858" t="s">
        <v>175</v>
      </c>
      <c r="G858" t="s">
        <v>14</v>
      </c>
      <c r="I858" t="s">
        <v>103</v>
      </c>
      <c r="J858" t="s">
        <v>27</v>
      </c>
      <c r="K858" t="s">
        <v>25</v>
      </c>
      <c r="L858" t="str">
        <f>_xlfn.XLOOKUP(Tableau1[[#This Row],[TYPE DE PIECE]],Tableau4[MATIERE],Tableau4[SHORT TYPE],"",0,1)</f>
        <v>SMT</v>
      </c>
      <c r="N858" t="str">
        <f>IF(ISERR(FIND("DECOUPE",Tableau1[[#This Row],[DESIGNATION]])),"","NEED REF")</f>
        <v/>
      </c>
    </row>
    <row r="859" spans="2:14">
      <c r="B859">
        <v>34413143</v>
      </c>
      <c r="C859" s="2">
        <v>45601</v>
      </c>
      <c r="D859" t="s">
        <v>13</v>
      </c>
      <c r="E859" t="s">
        <v>176</v>
      </c>
      <c r="G859" t="s">
        <v>112</v>
      </c>
      <c r="H859" t="s">
        <v>30</v>
      </c>
      <c r="J859" t="s">
        <v>177</v>
      </c>
      <c r="K859" t="s">
        <v>178</v>
      </c>
      <c r="L859" t="str">
        <f>_xlfn.XLOOKUP(Tableau1[[#This Row],[TYPE DE PIECE]],Tableau4[MATIERE],Tableau4[SHORT TYPE],"",0,1)</f>
        <v/>
      </c>
      <c r="N859" t="str">
        <f>IF(ISERR(FIND("DECOUPE",Tableau1[[#This Row],[DESIGNATION]])),"","NEED REF")</f>
        <v/>
      </c>
    </row>
    <row r="860" spans="2:14">
      <c r="B860">
        <v>34413142</v>
      </c>
      <c r="C860" s="2">
        <v>45601</v>
      </c>
      <c r="D860" t="s">
        <v>13</v>
      </c>
      <c r="E860" t="s">
        <v>179</v>
      </c>
      <c r="G860" t="s">
        <v>112</v>
      </c>
      <c r="H860" t="s">
        <v>30</v>
      </c>
      <c r="J860" t="s">
        <v>177</v>
      </c>
      <c r="K860" t="s">
        <v>178</v>
      </c>
      <c r="L860" t="str">
        <f>_xlfn.XLOOKUP(Tableau1[[#This Row],[TYPE DE PIECE]],Tableau4[MATIERE],Tableau4[SHORT TYPE],"",0,1)</f>
        <v/>
      </c>
      <c r="N860" t="str">
        <f>IF(ISERR(FIND("DECOUPE",Tableau1[[#This Row],[DESIGNATION]])),"","NEED REF")</f>
        <v/>
      </c>
    </row>
    <row r="861" spans="2:14">
      <c r="B861">
        <v>34413141</v>
      </c>
      <c r="C861" s="2">
        <v>45601</v>
      </c>
      <c r="D861" t="s">
        <v>13</v>
      </c>
      <c r="E861" t="s">
        <v>180</v>
      </c>
      <c r="F861" t="s">
        <v>181</v>
      </c>
      <c r="G861" t="s">
        <v>46</v>
      </c>
      <c r="H861" t="s">
        <v>47</v>
      </c>
      <c r="I861" t="s">
        <v>182</v>
      </c>
      <c r="J861" t="s">
        <v>49</v>
      </c>
      <c r="K861" t="s">
        <v>25</v>
      </c>
      <c r="L861" t="str">
        <f>_xlfn.XLOOKUP(Tableau1[[#This Row],[TYPE DE PIECE]],Tableau4[MATIERE],Tableau4[SHORT TYPE],"",0,1)</f>
        <v>SMT</v>
      </c>
      <c r="N861" t="str">
        <f>IF(ISERR(FIND("DECOUPE",Tableau1[[#This Row],[DESIGNATION]])),"","NEED REF")</f>
        <v>NEED REF</v>
      </c>
    </row>
    <row r="862" spans="2:14">
      <c r="B862">
        <v>34413140</v>
      </c>
      <c r="C862" s="2">
        <v>45601</v>
      </c>
      <c r="D862" t="s">
        <v>13</v>
      </c>
      <c r="L862" t="str">
        <f>_xlfn.XLOOKUP(Tableau1[[#This Row],[TYPE DE PIECE]],Tableau4[MATIERE],Tableau4[SHORT TYPE],"",0,1)</f>
        <v/>
      </c>
      <c r="N862" t="str">
        <f>IF(ISERR(FIND("DECOUPE",Tableau1[[#This Row],[DESIGNATION]])),"","NEED REF")</f>
        <v/>
      </c>
    </row>
    <row r="863" spans="2:14">
      <c r="B863">
        <v>34413139</v>
      </c>
      <c r="C863" s="2">
        <v>45600</v>
      </c>
      <c r="D863" t="s">
        <v>13</v>
      </c>
      <c r="E863" t="s">
        <v>183</v>
      </c>
      <c r="F863" t="s">
        <v>181</v>
      </c>
      <c r="G863" t="s">
        <v>46</v>
      </c>
      <c r="H863" t="s">
        <v>47</v>
      </c>
      <c r="I863" t="s">
        <v>182</v>
      </c>
      <c r="J863" t="s">
        <v>49</v>
      </c>
      <c r="K863" t="s">
        <v>57</v>
      </c>
      <c r="L863" t="str">
        <f>_xlfn.XLOOKUP(Tableau1[[#This Row],[TYPE DE PIECE]],Tableau4[MATIERE],Tableau4[SHORT TYPE],"",0,1)</f>
        <v/>
      </c>
      <c r="N863" t="str">
        <f>IF(ISERR(FIND("DECOUPE",Tableau1[[#This Row],[DESIGNATION]])),"","NEED REF")</f>
        <v/>
      </c>
    </row>
    <row r="864" spans="2:14">
      <c r="B864">
        <v>34413138</v>
      </c>
      <c r="C864" s="2">
        <v>45600</v>
      </c>
      <c r="D864" t="s">
        <v>13</v>
      </c>
      <c r="E864" t="s">
        <v>184</v>
      </c>
      <c r="F864" t="s">
        <v>181</v>
      </c>
      <c r="G864" t="s">
        <v>46</v>
      </c>
      <c r="H864" t="s">
        <v>47</v>
      </c>
      <c r="I864" t="s">
        <v>182</v>
      </c>
      <c r="J864" t="s">
        <v>49</v>
      </c>
      <c r="K864" t="s">
        <v>25</v>
      </c>
      <c r="L864" t="str">
        <f>_xlfn.XLOOKUP(Tableau1[[#This Row],[TYPE DE PIECE]],Tableau4[MATIERE],Tableau4[SHORT TYPE],"",0,1)</f>
        <v>SMT</v>
      </c>
      <c r="N864" t="str">
        <f>IF(ISERR(FIND("DECOUPE",Tableau1[[#This Row],[DESIGNATION]])),"","NEED REF")</f>
        <v>NEED REF</v>
      </c>
    </row>
    <row r="865" spans="2:14">
      <c r="B865">
        <v>34413137</v>
      </c>
      <c r="C865" s="2">
        <v>45600</v>
      </c>
      <c r="D865" t="s">
        <v>13</v>
      </c>
      <c r="E865" t="s">
        <v>185</v>
      </c>
      <c r="F865" s="140" t="s">
        <v>126</v>
      </c>
      <c r="G865" t="s">
        <v>14</v>
      </c>
      <c r="I865" t="s">
        <v>103</v>
      </c>
      <c r="J865" t="s">
        <v>21</v>
      </c>
      <c r="K865" t="s">
        <v>22</v>
      </c>
      <c r="L865" t="str">
        <f>_xlfn.XLOOKUP(Tableau1[[#This Row],[TYPE DE PIECE]],Tableau4[MATIERE],Tableau4[SHORT TYPE],"",0,1)</f>
        <v>COP</v>
      </c>
      <c r="N865" t="str">
        <f>IF(ISERR(FIND("DECOUPE",Tableau1[[#This Row],[DESIGNATION]])),"","NEED REF")</f>
        <v/>
      </c>
    </row>
    <row r="866" spans="2:14">
      <c r="B866">
        <v>34413136</v>
      </c>
      <c r="C866" s="2">
        <v>45600</v>
      </c>
      <c r="D866" t="s">
        <v>13</v>
      </c>
      <c r="E866" t="s">
        <v>186</v>
      </c>
      <c r="F866" s="140" t="s">
        <v>126</v>
      </c>
      <c r="G866" t="s">
        <v>14</v>
      </c>
      <c r="I866" t="s">
        <v>103</v>
      </c>
      <c r="J866" t="s">
        <v>21</v>
      </c>
      <c r="K866" t="s">
        <v>22</v>
      </c>
      <c r="L866" t="str">
        <f>_xlfn.XLOOKUP(Tableau1[[#This Row],[TYPE DE PIECE]],Tableau4[MATIERE],Tableau4[SHORT TYPE],"",0,1)</f>
        <v>COP</v>
      </c>
      <c r="N866" t="str">
        <f>IF(ISERR(FIND("DECOUPE",Tableau1[[#This Row],[DESIGNATION]])),"","NEED REF")</f>
        <v/>
      </c>
    </row>
    <row r="867" spans="2:14">
      <c r="B867">
        <v>34413135</v>
      </c>
      <c r="C867" s="2">
        <v>45596</v>
      </c>
      <c r="D867" t="s">
        <v>13</v>
      </c>
      <c r="E867" t="s">
        <v>187</v>
      </c>
      <c r="F867" s="140" t="s">
        <v>126</v>
      </c>
      <c r="G867" t="s">
        <v>14</v>
      </c>
      <c r="I867" t="s">
        <v>103</v>
      </c>
      <c r="J867" t="s">
        <v>21</v>
      </c>
      <c r="K867" t="s">
        <v>22</v>
      </c>
      <c r="L867" t="str">
        <f>_xlfn.XLOOKUP(Tableau1[[#This Row],[TYPE DE PIECE]],Tableau4[MATIERE],Tableau4[SHORT TYPE],"",0,1)</f>
        <v>COP</v>
      </c>
      <c r="N867" t="str">
        <f>IF(ISERR(FIND("DECOUPE",Tableau1[[#This Row],[DESIGNATION]])),"","NEED REF")</f>
        <v/>
      </c>
    </row>
    <row r="868" spans="2:14">
      <c r="B868">
        <v>34413134</v>
      </c>
      <c r="C868" s="2">
        <v>45596</v>
      </c>
      <c r="D868" t="s">
        <v>13</v>
      </c>
      <c r="E868" t="s">
        <v>188</v>
      </c>
      <c r="F868" s="140" t="s">
        <v>126</v>
      </c>
      <c r="G868" t="s">
        <v>14</v>
      </c>
      <c r="I868" t="s">
        <v>103</v>
      </c>
      <c r="J868" t="s">
        <v>21</v>
      </c>
      <c r="K868" t="s">
        <v>22</v>
      </c>
      <c r="L868" t="str">
        <f>_xlfn.XLOOKUP(Tableau1[[#This Row],[TYPE DE PIECE]],Tableau4[MATIERE],Tableau4[SHORT TYPE],"",0,1)</f>
        <v>COP</v>
      </c>
      <c r="N868" t="str">
        <f>IF(ISERR(FIND("DECOUPE",Tableau1[[#This Row],[DESIGNATION]])),"","NEED REF")</f>
        <v/>
      </c>
    </row>
    <row r="869" spans="2:14">
      <c r="B869">
        <v>34413133</v>
      </c>
      <c r="C869" s="2">
        <v>45596</v>
      </c>
      <c r="D869" t="s">
        <v>13</v>
      </c>
      <c r="E869" t="s">
        <v>189</v>
      </c>
      <c r="F869" s="140" t="s">
        <v>126</v>
      </c>
      <c r="G869" t="s">
        <v>14</v>
      </c>
      <c r="I869" t="s">
        <v>103</v>
      </c>
      <c r="J869" t="s">
        <v>21</v>
      </c>
      <c r="K869" t="s">
        <v>22</v>
      </c>
      <c r="L869" t="str">
        <f>_xlfn.XLOOKUP(Tableau1[[#This Row],[TYPE DE PIECE]],Tableau4[MATIERE],Tableau4[SHORT TYPE],"",0,1)</f>
        <v>COP</v>
      </c>
      <c r="N869" t="str">
        <f>IF(ISERR(FIND("DECOUPE",Tableau1[[#This Row],[DESIGNATION]])),"","NEED REF")</f>
        <v/>
      </c>
    </row>
    <row r="870" spans="2:14">
      <c r="B870">
        <v>34413132</v>
      </c>
      <c r="C870" s="2">
        <v>45596</v>
      </c>
      <c r="D870" t="s">
        <v>13</v>
      </c>
      <c r="E870" t="s">
        <v>190</v>
      </c>
      <c r="F870" s="140" t="s">
        <v>126</v>
      </c>
      <c r="G870" t="s">
        <v>14</v>
      </c>
      <c r="I870" t="s">
        <v>103</v>
      </c>
      <c r="J870" t="s">
        <v>21</v>
      </c>
      <c r="K870" t="s">
        <v>22</v>
      </c>
      <c r="L870" t="str">
        <f>_xlfn.XLOOKUP(Tableau1[[#This Row],[TYPE DE PIECE]],Tableau4[MATIERE],Tableau4[SHORT TYPE],"",0,1)</f>
        <v>COP</v>
      </c>
      <c r="N870" t="str">
        <f>IF(ISERR(FIND("DECOUPE",Tableau1[[#This Row],[DESIGNATION]])),"","NEED REF")</f>
        <v/>
      </c>
    </row>
    <row r="871" spans="2:14">
      <c r="B871">
        <v>34413131</v>
      </c>
      <c r="C871" s="2">
        <v>45596</v>
      </c>
      <c r="D871" t="s">
        <v>13</v>
      </c>
      <c r="E871" t="s">
        <v>191</v>
      </c>
      <c r="F871" s="140" t="s">
        <v>126</v>
      </c>
      <c r="G871" t="s">
        <v>14</v>
      </c>
      <c r="I871" t="s">
        <v>103</v>
      </c>
      <c r="J871" t="s">
        <v>21</v>
      </c>
      <c r="K871" t="s">
        <v>22</v>
      </c>
      <c r="L871" t="str">
        <f>_xlfn.XLOOKUP(Tableau1[[#This Row],[TYPE DE PIECE]],Tableau4[MATIERE],Tableau4[SHORT TYPE],"",0,1)</f>
        <v>COP</v>
      </c>
      <c r="N871" t="str">
        <f>IF(ISERR(FIND("DECOUPE",Tableau1[[#This Row],[DESIGNATION]])),"","NEED REF")</f>
        <v/>
      </c>
    </row>
    <row r="872" spans="2:14">
      <c r="B872">
        <v>34413130</v>
      </c>
      <c r="C872" s="2">
        <v>45596</v>
      </c>
      <c r="D872" t="s">
        <v>13</v>
      </c>
      <c r="E872" t="s">
        <v>192</v>
      </c>
      <c r="F872" s="140" t="s">
        <v>126</v>
      </c>
      <c r="G872" t="s">
        <v>14</v>
      </c>
      <c r="I872" t="s">
        <v>103</v>
      </c>
      <c r="J872" t="s">
        <v>21</v>
      </c>
      <c r="K872" t="s">
        <v>22</v>
      </c>
      <c r="L872" t="str">
        <f>_xlfn.XLOOKUP(Tableau1[[#This Row],[TYPE DE PIECE]],Tableau4[MATIERE],Tableau4[SHORT TYPE],"",0,1)</f>
        <v>COP</v>
      </c>
      <c r="N872" t="str">
        <f>IF(ISERR(FIND("DECOUPE",Tableau1[[#This Row],[DESIGNATION]])),"","NEED REF")</f>
        <v/>
      </c>
    </row>
    <row r="873" spans="2:14">
      <c r="B873">
        <v>34413129</v>
      </c>
      <c r="C873" s="2">
        <v>45596</v>
      </c>
      <c r="D873" t="s">
        <v>13</v>
      </c>
      <c r="E873" t="s">
        <v>193</v>
      </c>
      <c r="F873" s="140" t="s">
        <v>126</v>
      </c>
      <c r="G873" t="s">
        <v>14</v>
      </c>
      <c r="I873" t="s">
        <v>103</v>
      </c>
      <c r="J873" t="s">
        <v>21</v>
      </c>
      <c r="K873" t="s">
        <v>22</v>
      </c>
      <c r="L873" t="str">
        <f>_xlfn.XLOOKUP(Tableau1[[#This Row],[TYPE DE PIECE]],Tableau4[MATIERE],Tableau4[SHORT TYPE],"",0,1)</f>
        <v>COP</v>
      </c>
      <c r="N873" t="str">
        <f>IF(ISERR(FIND("DECOUPE",Tableau1[[#This Row],[DESIGNATION]])),"","NEED REF")</f>
        <v/>
      </c>
    </row>
    <row r="874" spans="2:14">
      <c r="B874">
        <v>34413128</v>
      </c>
      <c r="C874" s="2">
        <v>45596</v>
      </c>
      <c r="D874" t="s">
        <v>13</v>
      </c>
      <c r="E87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34413128 GVXL 1250KVA</v>
      </c>
      <c r="F874" t="s">
        <v>167</v>
      </c>
      <c r="G874" t="s">
        <v>14</v>
      </c>
      <c r="I874" t="s">
        <v>103</v>
      </c>
      <c r="J874" t="s">
        <v>21</v>
      </c>
      <c r="K874" t="s">
        <v>22</v>
      </c>
      <c r="L874" t="str">
        <f>_xlfn.XLOOKUP(Tableau1[[#This Row],[TYPE DE PIECE]],Tableau4[MATIERE],Tableau4[SHORT TYPE],"",0,1)</f>
        <v>COP</v>
      </c>
      <c r="N874" t="str">
        <f>IF(ISERR(FIND("DECOUPE",Tableau1[[#This Row],[DESIGNATION]])),"","NEED REF")</f>
        <v/>
      </c>
    </row>
    <row r="875" spans="2:14">
      <c r="B875">
        <v>34413127</v>
      </c>
      <c r="C875" s="2">
        <v>45596</v>
      </c>
      <c r="D875" t="s">
        <v>13</v>
      </c>
      <c r="E87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34413127 GVXL 1250KVA</v>
      </c>
      <c r="G875" t="s">
        <v>14</v>
      </c>
      <c r="I875" t="s">
        <v>103</v>
      </c>
      <c r="J875" t="s">
        <v>17</v>
      </c>
      <c r="K875" t="s">
        <v>22</v>
      </c>
      <c r="L875" t="str">
        <f>_xlfn.XLOOKUP(Tableau1[[#This Row],[TYPE DE PIECE]],Tableau4[MATIERE],Tableau4[SHORT TYPE],"",0,1)</f>
        <v>COP</v>
      </c>
      <c r="N875" t="str">
        <f>IF(ISERR(FIND("DECOUPE",Tableau1[[#This Row],[DESIGNATION]])),"","NEED REF")</f>
        <v/>
      </c>
    </row>
    <row r="876" spans="2:14">
      <c r="B876">
        <v>34413126</v>
      </c>
      <c r="C876" s="2">
        <v>45596</v>
      </c>
      <c r="D876" t="s">
        <v>13</v>
      </c>
      <c r="E87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34413126 GVXL 1250KVA</v>
      </c>
      <c r="G876" t="s">
        <v>14</v>
      </c>
      <c r="I876" t="s">
        <v>103</v>
      </c>
      <c r="J876" t="s">
        <v>17</v>
      </c>
      <c r="K876" t="s">
        <v>22</v>
      </c>
      <c r="L876" t="str">
        <f>_xlfn.XLOOKUP(Tableau1[[#This Row],[TYPE DE PIECE]],Tableau4[MATIERE],Tableau4[SHORT TYPE],"",0,1)</f>
        <v>COP</v>
      </c>
      <c r="N876" t="str">
        <f>IF(ISERR(FIND("DECOUPE",Tableau1[[#This Row],[DESIGNATION]])),"","NEED REF")</f>
        <v/>
      </c>
    </row>
    <row r="877" spans="2:14">
      <c r="B877">
        <v>34413125</v>
      </c>
      <c r="C877" s="2">
        <v>45596</v>
      </c>
      <c r="D877" t="s">
        <v>13</v>
      </c>
      <c r="E87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34413125 GVXL 1250KVA</v>
      </c>
      <c r="G877" t="s">
        <v>14</v>
      </c>
      <c r="I877" t="s">
        <v>103</v>
      </c>
      <c r="J877" t="s">
        <v>17</v>
      </c>
      <c r="K877" t="s">
        <v>22</v>
      </c>
      <c r="L877" t="str">
        <f>_xlfn.XLOOKUP(Tableau1[[#This Row],[TYPE DE PIECE]],Tableau4[MATIERE],Tableau4[SHORT TYPE],"",0,1)</f>
        <v>COP</v>
      </c>
      <c r="N877" t="str">
        <f>IF(ISERR(FIND("DECOUPE",Tableau1[[#This Row],[DESIGNATION]])),"","NEED REF")</f>
        <v/>
      </c>
    </row>
    <row r="878" spans="2:14">
      <c r="B878">
        <v>34413124</v>
      </c>
      <c r="C878" s="2">
        <v>45596</v>
      </c>
      <c r="D878" t="s">
        <v>13</v>
      </c>
      <c r="E87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34413124 GVXL 1250KVA</v>
      </c>
      <c r="G878" t="s">
        <v>14</v>
      </c>
      <c r="I878" t="s">
        <v>103</v>
      </c>
      <c r="J878" t="s">
        <v>17</v>
      </c>
      <c r="K878" t="s">
        <v>22</v>
      </c>
      <c r="L878" t="str">
        <f>_xlfn.XLOOKUP(Tableau1[[#This Row],[TYPE DE PIECE]],Tableau4[MATIERE],Tableau4[SHORT TYPE],"",0,1)</f>
        <v>COP</v>
      </c>
      <c r="N878" t="str">
        <f>IF(ISERR(FIND("DECOUPE",Tableau1[[#This Row],[DESIGNATION]])),"","NEED REF")</f>
        <v/>
      </c>
    </row>
    <row r="879" spans="2:14">
      <c r="B879">
        <v>34413123</v>
      </c>
      <c r="C879" s="2">
        <v>45596</v>
      </c>
      <c r="D879" t="s">
        <v>13</v>
      </c>
      <c r="E87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34413123 GVXL 1250KVA</v>
      </c>
      <c r="G879" t="s">
        <v>14</v>
      </c>
      <c r="I879" t="s">
        <v>103</v>
      </c>
      <c r="J879" t="s">
        <v>17</v>
      </c>
      <c r="K879" t="s">
        <v>22</v>
      </c>
      <c r="L879" t="str">
        <f>_xlfn.XLOOKUP(Tableau1[[#This Row],[TYPE DE PIECE]],Tableau4[MATIERE],Tableau4[SHORT TYPE],"",0,1)</f>
        <v>COP</v>
      </c>
      <c r="N879" t="str">
        <f>IF(ISERR(FIND("DECOUPE",Tableau1[[#This Row],[DESIGNATION]])),"","NEED REF")</f>
        <v/>
      </c>
    </row>
    <row r="880" spans="2:14">
      <c r="B880">
        <v>34413122</v>
      </c>
      <c r="C880" s="2">
        <v>45595</v>
      </c>
      <c r="D880" t="s">
        <v>13</v>
      </c>
      <c r="E880" t="s">
        <v>194</v>
      </c>
      <c r="G880" t="s">
        <v>14</v>
      </c>
      <c r="I880" t="s">
        <v>103</v>
      </c>
      <c r="J880" t="s">
        <v>27</v>
      </c>
      <c r="K880" t="s">
        <v>33</v>
      </c>
      <c r="L880" t="str">
        <f>_xlfn.XLOOKUP(Tableau1[[#This Row],[TYPE DE PIECE]],Tableau4[MATIERE],Tableau4[SHORT TYPE],"",0,1)</f>
        <v>PLA</v>
      </c>
      <c r="N880" t="str">
        <f>IF(ISERR(FIND("DECOUPE",Tableau1[[#This Row],[DESIGNATION]])),"","NEED REF")</f>
        <v/>
      </c>
    </row>
    <row r="881" spans="2:14">
      <c r="B881">
        <v>34413121</v>
      </c>
      <c r="C881" s="2">
        <v>45595</v>
      </c>
      <c r="D881" t="s">
        <v>13</v>
      </c>
      <c r="E881" t="s">
        <v>195</v>
      </c>
      <c r="G881" t="s">
        <v>14</v>
      </c>
      <c r="I881" t="s">
        <v>103</v>
      </c>
      <c r="J881" t="s">
        <v>27</v>
      </c>
      <c r="K881" t="s">
        <v>33</v>
      </c>
      <c r="L881" t="str">
        <f>_xlfn.XLOOKUP(Tableau1[[#This Row],[TYPE DE PIECE]],Tableau4[MATIERE],Tableau4[SHORT TYPE],"",0,1)</f>
        <v>PLA</v>
      </c>
      <c r="N881" t="str">
        <f>IF(ISERR(FIND("DECOUPE",Tableau1[[#This Row],[DESIGNATION]])),"","NEED REF")</f>
        <v/>
      </c>
    </row>
    <row r="882" spans="2:14">
      <c r="B882">
        <v>34413120</v>
      </c>
      <c r="C882" s="2">
        <v>45595</v>
      </c>
      <c r="D882" t="s">
        <v>13</v>
      </c>
      <c r="E882" t="s">
        <v>196</v>
      </c>
      <c r="G882" t="s">
        <v>14</v>
      </c>
      <c r="I882" t="s">
        <v>103</v>
      </c>
      <c r="J882" t="s">
        <v>27</v>
      </c>
      <c r="K882" t="s">
        <v>33</v>
      </c>
      <c r="L882" t="str">
        <f>_xlfn.XLOOKUP(Tableau1[[#This Row],[TYPE DE PIECE]],Tableau4[MATIERE],Tableau4[SHORT TYPE],"",0,1)</f>
        <v>PLA</v>
      </c>
      <c r="N882" t="str">
        <f>IF(ISERR(FIND("DECOUPE",Tableau1[[#This Row],[DESIGNATION]])),"","NEED REF")</f>
        <v/>
      </c>
    </row>
    <row r="883" spans="2:14">
      <c r="B883">
        <v>34413119</v>
      </c>
      <c r="C883" s="2">
        <v>45595</v>
      </c>
      <c r="D883" t="s">
        <v>13</v>
      </c>
      <c r="E883" t="s">
        <v>197</v>
      </c>
      <c r="G883" t="s">
        <v>14</v>
      </c>
      <c r="I883" t="s">
        <v>103</v>
      </c>
      <c r="J883" t="s">
        <v>27</v>
      </c>
      <c r="K883" t="s">
        <v>33</v>
      </c>
      <c r="L883" t="str">
        <f>_xlfn.XLOOKUP(Tableau1[[#This Row],[TYPE DE PIECE]],Tableau4[MATIERE],Tableau4[SHORT TYPE],"",0,1)</f>
        <v>PLA</v>
      </c>
      <c r="N883" t="str">
        <f>IF(ISERR(FIND("DECOUPE",Tableau1[[#This Row],[DESIGNATION]])),"","NEED REF")</f>
        <v/>
      </c>
    </row>
    <row r="884" spans="2:14">
      <c r="B884">
        <v>34413118</v>
      </c>
      <c r="C884" s="2">
        <v>45595</v>
      </c>
      <c r="D884" t="s">
        <v>13</v>
      </c>
      <c r="E8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34413118 GVXL 1250KVA</v>
      </c>
      <c r="F884" t="s">
        <v>167</v>
      </c>
      <c r="G884" t="s">
        <v>14</v>
      </c>
      <c r="I884" t="s">
        <v>103</v>
      </c>
      <c r="J884" t="s">
        <v>21</v>
      </c>
      <c r="K884" t="s">
        <v>22</v>
      </c>
      <c r="L884" t="str">
        <f>_xlfn.XLOOKUP(Tableau1[[#This Row],[TYPE DE PIECE]],Tableau4[MATIERE],Tableau4[SHORT TYPE],"",0,1)</f>
        <v>COP</v>
      </c>
      <c r="N884" t="str">
        <f>IF(ISERR(FIND("DECOUPE",Tableau1[[#This Row],[DESIGNATION]])),"","NEED REF")</f>
        <v/>
      </c>
    </row>
    <row r="885" spans="2:14">
      <c r="B885">
        <v>34413117</v>
      </c>
      <c r="C885" s="2">
        <v>45595</v>
      </c>
      <c r="D885" t="s">
        <v>13</v>
      </c>
      <c r="E88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34413117 GVXL 1250KVA</v>
      </c>
      <c r="F885" t="s">
        <v>167</v>
      </c>
      <c r="G885" t="s">
        <v>14</v>
      </c>
      <c r="I885" t="s">
        <v>103</v>
      </c>
      <c r="J885" t="s">
        <v>21</v>
      </c>
      <c r="K885" t="s">
        <v>22</v>
      </c>
      <c r="L885" t="str">
        <f>_xlfn.XLOOKUP(Tableau1[[#This Row],[TYPE DE PIECE]],Tableau4[MATIERE],Tableau4[SHORT TYPE],"",0,1)</f>
        <v>COP</v>
      </c>
      <c r="N885" t="str">
        <f>IF(ISERR(FIND("DECOUPE",Tableau1[[#This Row],[DESIGNATION]])),"","NEED REF")</f>
        <v/>
      </c>
    </row>
    <row r="886" spans="2:14">
      <c r="B886">
        <v>34413116</v>
      </c>
      <c r="C886" s="2">
        <v>45595</v>
      </c>
      <c r="D886" t="s">
        <v>13</v>
      </c>
      <c r="E88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34413116 GVXL 1250KVA</v>
      </c>
      <c r="F886" t="s">
        <v>167</v>
      </c>
      <c r="G886" t="s">
        <v>14</v>
      </c>
      <c r="I886" t="s">
        <v>103</v>
      </c>
      <c r="J886" t="s">
        <v>21</v>
      </c>
      <c r="K886" t="s">
        <v>22</v>
      </c>
      <c r="L886" t="str">
        <f>_xlfn.XLOOKUP(Tableau1[[#This Row],[TYPE DE PIECE]],Tableau4[MATIERE],Tableau4[SHORT TYPE],"",0,1)</f>
        <v>COP</v>
      </c>
      <c r="N886" t="str">
        <f>IF(ISERR(FIND("DECOUPE",Tableau1[[#This Row],[DESIGNATION]])),"","NEED REF")</f>
        <v/>
      </c>
    </row>
    <row r="887" spans="2:14">
      <c r="B887">
        <v>34413115</v>
      </c>
      <c r="C887" s="2">
        <v>45595</v>
      </c>
      <c r="D887" t="s">
        <v>13</v>
      </c>
      <c r="E887" t="s">
        <v>198</v>
      </c>
      <c r="F887" s="140" t="s">
        <v>126</v>
      </c>
      <c r="G887" t="s">
        <v>14</v>
      </c>
      <c r="I887" t="s">
        <v>103</v>
      </c>
      <c r="J887" t="s">
        <v>21</v>
      </c>
      <c r="K887" t="s">
        <v>25</v>
      </c>
      <c r="L887" t="str">
        <f>_xlfn.XLOOKUP(Tableau1[[#This Row],[TYPE DE PIECE]],Tableau4[MATIERE],Tableau4[SHORT TYPE],"",0,1)</f>
        <v>SMT</v>
      </c>
      <c r="N887" t="str">
        <f>IF(ISERR(FIND("DECOUPE",Tableau1[[#This Row],[DESIGNATION]])),"","NEED REF")</f>
        <v/>
      </c>
    </row>
    <row r="888" spans="2:14">
      <c r="B888">
        <v>34413114</v>
      </c>
      <c r="C888" s="2">
        <v>45595</v>
      </c>
      <c r="D888" t="s">
        <v>13</v>
      </c>
      <c r="E888" t="s">
        <v>199</v>
      </c>
      <c r="F888" t="s">
        <v>167</v>
      </c>
      <c r="G888" t="s">
        <v>14</v>
      </c>
      <c r="I888" t="s">
        <v>103</v>
      </c>
      <c r="J888" t="s">
        <v>21</v>
      </c>
      <c r="K888" t="s">
        <v>22</v>
      </c>
      <c r="L888" t="str">
        <f>_xlfn.XLOOKUP(Tableau1[[#This Row],[TYPE DE PIECE]],Tableau4[MATIERE],Tableau4[SHORT TYPE],"",0,1)</f>
        <v>COP</v>
      </c>
      <c r="N888" t="str">
        <f>IF(ISERR(FIND("DECOUPE",Tableau1[[#This Row],[DESIGNATION]])),"","NEED REF")</f>
        <v/>
      </c>
    </row>
    <row r="889" spans="2:14">
      <c r="B889">
        <v>34413113</v>
      </c>
      <c r="C889" s="2">
        <v>45595</v>
      </c>
      <c r="D889" t="s">
        <v>13</v>
      </c>
      <c r="E889" t="s">
        <v>200</v>
      </c>
      <c r="F889" s="140" t="s">
        <v>126</v>
      </c>
      <c r="G889" t="s">
        <v>14</v>
      </c>
      <c r="I889" t="s">
        <v>103</v>
      </c>
      <c r="J889" t="s">
        <v>21</v>
      </c>
      <c r="K889" t="s">
        <v>25</v>
      </c>
      <c r="L889" t="str">
        <f>_xlfn.XLOOKUP(Tableau1[[#This Row],[TYPE DE PIECE]],Tableau4[MATIERE],Tableau4[SHORT TYPE],"",0,1)</f>
        <v>SMT</v>
      </c>
      <c r="N889" t="str">
        <f>IF(ISERR(FIND("DECOUPE",Tableau1[[#This Row],[DESIGNATION]])),"","NEED REF")</f>
        <v/>
      </c>
    </row>
    <row r="890" spans="2:14">
      <c r="B890">
        <v>34413112</v>
      </c>
      <c r="C890" s="2">
        <v>45595</v>
      </c>
      <c r="D890" t="s">
        <v>13</v>
      </c>
      <c r="E890" t="s">
        <v>201</v>
      </c>
      <c r="F890" s="140" t="s">
        <v>126</v>
      </c>
      <c r="G890" t="s">
        <v>14</v>
      </c>
      <c r="I890" t="s">
        <v>103</v>
      </c>
      <c r="J890" t="s">
        <v>21</v>
      </c>
      <c r="K890" t="s">
        <v>25</v>
      </c>
      <c r="L890" t="str">
        <f>_xlfn.XLOOKUP(Tableau1[[#This Row],[TYPE DE PIECE]],Tableau4[MATIERE],Tableau4[SHORT TYPE],"",0,1)</f>
        <v>SMT</v>
      </c>
      <c r="N890" t="str">
        <f>IF(ISERR(FIND("DECOUPE",Tableau1[[#This Row],[DESIGNATION]])),"","NEED REF")</f>
        <v/>
      </c>
    </row>
    <row r="891" spans="2:14">
      <c r="B891">
        <v>34413111</v>
      </c>
      <c r="C891" s="2">
        <v>45595</v>
      </c>
      <c r="D891" t="s">
        <v>13</v>
      </c>
      <c r="E891" t="s">
        <v>202</v>
      </c>
      <c r="F891" s="140" t="s">
        <v>126</v>
      </c>
      <c r="G891" t="s">
        <v>14</v>
      </c>
      <c r="I891" t="s">
        <v>103</v>
      </c>
      <c r="J891" t="s">
        <v>21</v>
      </c>
      <c r="K891" t="s">
        <v>25</v>
      </c>
      <c r="L891" t="str">
        <f>_xlfn.XLOOKUP(Tableau1[[#This Row],[TYPE DE PIECE]],Tableau4[MATIERE],Tableau4[SHORT TYPE],"",0,1)</f>
        <v>SMT</v>
      </c>
      <c r="N891" t="str">
        <f>IF(ISERR(FIND("DECOUPE",Tableau1[[#This Row],[DESIGNATION]])),"","NEED REF")</f>
        <v/>
      </c>
    </row>
    <row r="892" spans="2:14">
      <c r="B892">
        <v>34413110</v>
      </c>
      <c r="C892" s="2">
        <v>45595</v>
      </c>
      <c r="D892" t="s">
        <v>13</v>
      </c>
      <c r="E892" t="s">
        <v>203</v>
      </c>
      <c r="F892" s="140" t="s">
        <v>126</v>
      </c>
      <c r="G892" t="s">
        <v>14</v>
      </c>
      <c r="I892" t="s">
        <v>103</v>
      </c>
      <c r="J892" t="s">
        <v>21</v>
      </c>
      <c r="K892" t="s">
        <v>25</v>
      </c>
      <c r="L892" t="str">
        <f>_xlfn.XLOOKUP(Tableau1[[#This Row],[TYPE DE PIECE]],Tableau4[MATIERE],Tableau4[SHORT TYPE],"",0,1)</f>
        <v>SMT</v>
      </c>
      <c r="N892" t="str">
        <f>IF(ISERR(FIND("DECOUPE",Tableau1[[#This Row],[DESIGNATION]])),"","NEED REF")</f>
        <v/>
      </c>
    </row>
    <row r="893" spans="2:14">
      <c r="B893">
        <v>34413109</v>
      </c>
      <c r="C893" s="2">
        <v>45595</v>
      </c>
      <c r="D893" t="s">
        <v>13</v>
      </c>
      <c r="E893" t="s">
        <v>204</v>
      </c>
      <c r="F893" s="140" t="s">
        <v>126</v>
      </c>
      <c r="G893" t="s">
        <v>14</v>
      </c>
      <c r="I893" t="s">
        <v>103</v>
      </c>
      <c r="J893" t="s">
        <v>21</v>
      </c>
      <c r="K893" t="s">
        <v>25</v>
      </c>
      <c r="L893" t="str">
        <f>_xlfn.XLOOKUP(Tableau1[[#This Row],[TYPE DE PIECE]],Tableau4[MATIERE],Tableau4[SHORT TYPE],"",0,1)</f>
        <v>SMT</v>
      </c>
      <c r="N893" t="str">
        <f>IF(ISERR(FIND("DECOUPE",Tableau1[[#This Row],[DESIGNATION]])),"","NEED REF")</f>
        <v/>
      </c>
    </row>
    <row r="894" spans="2:14">
      <c r="B894">
        <v>34413108</v>
      </c>
      <c r="C894" s="2">
        <v>45595</v>
      </c>
      <c r="D894" t="s">
        <v>13</v>
      </c>
      <c r="E89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34413108 GVXL 100kA</v>
      </c>
      <c r="G894" t="s">
        <v>14</v>
      </c>
      <c r="I894" t="s">
        <v>205</v>
      </c>
      <c r="J894" t="s">
        <v>17</v>
      </c>
      <c r="K894" t="s">
        <v>33</v>
      </c>
      <c r="L894" t="str">
        <f>_xlfn.XLOOKUP(Tableau1[[#This Row],[TYPE DE PIECE]],Tableau4[MATIERE],Tableau4[SHORT TYPE],"",0,1)</f>
        <v>PLA</v>
      </c>
      <c r="N894" t="str">
        <f>IF(ISERR(FIND("DECOUPE",Tableau1[[#This Row],[DESIGNATION]])),"","NEED REF")</f>
        <v/>
      </c>
    </row>
    <row r="895" spans="2:14">
      <c r="B895">
        <v>34413107</v>
      </c>
      <c r="C895" s="2">
        <v>45595</v>
      </c>
      <c r="D895" t="s">
        <v>13</v>
      </c>
      <c r="E895" t="s">
        <v>206</v>
      </c>
      <c r="G895" t="s">
        <v>14</v>
      </c>
      <c r="I895" t="s">
        <v>205</v>
      </c>
      <c r="J895" t="s">
        <v>17</v>
      </c>
      <c r="K895" t="s">
        <v>25</v>
      </c>
      <c r="L895" t="str">
        <f>_xlfn.XLOOKUP(Tableau1[[#This Row],[TYPE DE PIECE]],Tableau4[MATIERE],Tableau4[SHORT TYPE],"",0,1)</f>
        <v>SMT</v>
      </c>
      <c r="N895" t="str">
        <f>IF(ISERR(FIND("DECOUPE",Tableau1[[#This Row],[DESIGNATION]])),"","NEED REF")</f>
        <v/>
      </c>
    </row>
    <row r="896" spans="2:14">
      <c r="B896">
        <v>34413106</v>
      </c>
      <c r="C896" s="2">
        <v>45594</v>
      </c>
      <c r="D896" t="s">
        <v>13</v>
      </c>
      <c r="E896" t="s">
        <v>207</v>
      </c>
      <c r="G896" t="s">
        <v>14</v>
      </c>
      <c r="I896" t="s">
        <v>103</v>
      </c>
      <c r="J896" t="s">
        <v>27</v>
      </c>
      <c r="K896" t="s">
        <v>22</v>
      </c>
      <c r="L896" t="str">
        <f>_xlfn.XLOOKUP(Tableau1[[#This Row],[TYPE DE PIECE]],Tableau4[MATIERE],Tableau4[SHORT TYPE],"",0,1)</f>
        <v>COP</v>
      </c>
      <c r="N896" t="str">
        <f>IF(ISERR(FIND("DECOUPE",Tableau1[[#This Row],[DESIGNATION]])),"","NEED REF")</f>
        <v/>
      </c>
    </row>
    <row r="897" spans="2:14">
      <c r="B897">
        <v>34413105</v>
      </c>
      <c r="C897" s="2">
        <v>45594</v>
      </c>
      <c r="D897" t="s">
        <v>13</v>
      </c>
      <c r="E897" t="s">
        <v>208</v>
      </c>
      <c r="G897" t="s">
        <v>14</v>
      </c>
      <c r="I897" t="s">
        <v>103</v>
      </c>
      <c r="J897" t="s">
        <v>27</v>
      </c>
      <c r="K897" t="s">
        <v>22</v>
      </c>
      <c r="L897" t="str">
        <f>_xlfn.XLOOKUP(Tableau1[[#This Row],[TYPE DE PIECE]],Tableau4[MATIERE],Tableau4[SHORT TYPE],"",0,1)</f>
        <v>COP</v>
      </c>
      <c r="N897" t="str">
        <f>IF(ISERR(FIND("DECOUPE",Tableau1[[#This Row],[DESIGNATION]])),"","NEED REF")</f>
        <v/>
      </c>
    </row>
    <row r="898" spans="2:14">
      <c r="B898">
        <v>34413104</v>
      </c>
      <c r="C898" s="2">
        <v>45594</v>
      </c>
      <c r="D898" t="s">
        <v>13</v>
      </c>
      <c r="E89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34413104 GVXL 1250KVA</v>
      </c>
      <c r="G898" t="s">
        <v>14</v>
      </c>
      <c r="I898" t="s">
        <v>103</v>
      </c>
      <c r="J898" t="s">
        <v>17</v>
      </c>
      <c r="K898" t="s">
        <v>25</v>
      </c>
      <c r="L898" t="str">
        <f>_xlfn.XLOOKUP(Tableau1[[#This Row],[TYPE DE PIECE]],Tableau4[MATIERE],Tableau4[SHORT TYPE],"",0,1)</f>
        <v>SMT</v>
      </c>
      <c r="N898" t="str">
        <f>IF(ISERR(FIND("DECOUPE",Tableau1[[#This Row],[DESIGNATION]])),"","NEED REF")</f>
        <v/>
      </c>
    </row>
    <row r="899" spans="2:14">
      <c r="B899">
        <v>34413103</v>
      </c>
      <c r="C899" s="2">
        <v>45594</v>
      </c>
      <c r="D899" t="s">
        <v>13</v>
      </c>
      <c r="E89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34413103 GVXL 1250KVA</v>
      </c>
      <c r="G899" t="s">
        <v>14</v>
      </c>
      <c r="I899" t="s">
        <v>103</v>
      </c>
      <c r="J899" t="s">
        <v>17</v>
      </c>
      <c r="K899" t="s">
        <v>25</v>
      </c>
      <c r="L899" t="str">
        <f>_xlfn.XLOOKUP(Tableau1[[#This Row],[TYPE DE PIECE]],Tableau4[MATIERE],Tableau4[SHORT TYPE],"",0,1)</f>
        <v>SMT</v>
      </c>
      <c r="N899" t="str">
        <f>IF(ISERR(FIND("DECOUPE",Tableau1[[#This Row],[DESIGNATION]])),"","NEED REF")</f>
        <v/>
      </c>
    </row>
    <row r="900" spans="2:14">
      <c r="B900">
        <v>34413102</v>
      </c>
      <c r="C900" s="2">
        <v>45594</v>
      </c>
      <c r="D900" t="s">
        <v>13</v>
      </c>
      <c r="E90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34413102 GVXL 1250KVA</v>
      </c>
      <c r="G900" t="s">
        <v>14</v>
      </c>
      <c r="I900" t="s">
        <v>103</v>
      </c>
      <c r="J900" t="s">
        <v>17</v>
      </c>
      <c r="K900" t="s">
        <v>25</v>
      </c>
      <c r="L900" t="str">
        <f>_xlfn.XLOOKUP(Tableau1[[#This Row],[TYPE DE PIECE]],Tableau4[MATIERE],Tableau4[SHORT TYPE],"",0,1)</f>
        <v>SMT</v>
      </c>
      <c r="N900" t="str">
        <f>IF(ISERR(FIND("DECOUPE",Tableau1[[#This Row],[DESIGNATION]])),"","NEED REF")</f>
        <v/>
      </c>
    </row>
    <row r="901" spans="2:14">
      <c r="B901">
        <v>34413101</v>
      </c>
      <c r="C901" s="2">
        <v>45594</v>
      </c>
      <c r="D901" t="s">
        <v>13</v>
      </c>
      <c r="E901" t="s">
        <v>209</v>
      </c>
      <c r="G901" t="s">
        <v>14</v>
      </c>
      <c r="I901" t="s">
        <v>103</v>
      </c>
      <c r="J901" t="s">
        <v>27</v>
      </c>
      <c r="K901" t="s">
        <v>22</v>
      </c>
      <c r="L901" t="str">
        <f>_xlfn.XLOOKUP(Tableau1[[#This Row],[TYPE DE PIECE]],Tableau4[MATIERE],Tableau4[SHORT TYPE],"",0,1)</f>
        <v>COP</v>
      </c>
      <c r="N901" t="str">
        <f>IF(ISERR(FIND("DECOUPE",Tableau1[[#This Row],[DESIGNATION]])),"","NEED REF")</f>
        <v/>
      </c>
    </row>
    <row r="902" spans="2:14">
      <c r="B902">
        <v>34413100</v>
      </c>
      <c r="C902" s="2">
        <v>45594</v>
      </c>
      <c r="D902" t="s">
        <v>13</v>
      </c>
      <c r="E902" t="s">
        <v>210</v>
      </c>
      <c r="G902" t="s">
        <v>14</v>
      </c>
      <c r="I902" t="s">
        <v>103</v>
      </c>
      <c r="J902" t="s">
        <v>27</v>
      </c>
      <c r="K902" t="s">
        <v>22</v>
      </c>
      <c r="L902" t="str">
        <f>_xlfn.XLOOKUP(Tableau1[[#This Row],[TYPE DE PIECE]],Tableau4[MATIERE],Tableau4[SHORT TYPE],"",0,1)</f>
        <v>COP</v>
      </c>
      <c r="N902" t="str">
        <f>IF(ISERR(FIND("DECOUPE",Tableau1[[#This Row],[DESIGNATION]])),"","NEED REF")</f>
        <v/>
      </c>
    </row>
    <row r="903" spans="2:14">
      <c r="B903">
        <v>34413099</v>
      </c>
      <c r="C903" s="2">
        <v>45594</v>
      </c>
      <c r="D903" t="s">
        <v>13</v>
      </c>
      <c r="E903" t="s">
        <v>211</v>
      </c>
      <c r="G903" t="s">
        <v>14</v>
      </c>
      <c r="I903" t="s">
        <v>103</v>
      </c>
      <c r="J903" t="s">
        <v>27</v>
      </c>
      <c r="K903" t="s">
        <v>22</v>
      </c>
      <c r="L903" t="str">
        <f>_xlfn.XLOOKUP(Tableau1[[#This Row],[TYPE DE PIECE]],Tableau4[MATIERE],Tableau4[SHORT TYPE],"",0,1)</f>
        <v>COP</v>
      </c>
      <c r="N903" t="str">
        <f>IF(ISERR(FIND("DECOUPE",Tableau1[[#This Row],[DESIGNATION]])),"","NEED REF")</f>
        <v/>
      </c>
    </row>
    <row r="904" spans="2:14">
      <c r="B904">
        <v>34413098</v>
      </c>
      <c r="C904" s="2">
        <v>45594</v>
      </c>
      <c r="D904" t="s">
        <v>13</v>
      </c>
      <c r="E904" t="s">
        <v>212</v>
      </c>
      <c r="G904" t="s">
        <v>14</v>
      </c>
      <c r="I904" t="s">
        <v>103</v>
      </c>
      <c r="J904" t="s">
        <v>27</v>
      </c>
      <c r="K904" t="s">
        <v>22</v>
      </c>
      <c r="L904" t="str">
        <f>_xlfn.XLOOKUP(Tableau1[[#This Row],[TYPE DE PIECE]],Tableau4[MATIERE],Tableau4[SHORT TYPE],"",0,1)</f>
        <v>COP</v>
      </c>
      <c r="N904" t="str">
        <f>IF(ISERR(FIND("DECOUPE",Tableau1[[#This Row],[DESIGNATION]])),"","NEED REF")</f>
        <v/>
      </c>
    </row>
    <row r="905" spans="2:14">
      <c r="B905">
        <v>34413097</v>
      </c>
      <c r="C905" s="2">
        <v>45594</v>
      </c>
      <c r="D905" t="s">
        <v>13</v>
      </c>
      <c r="E90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34413097 GVXL 1250KVA</v>
      </c>
      <c r="G905" t="s">
        <v>14</v>
      </c>
      <c r="I905" t="s">
        <v>103</v>
      </c>
      <c r="J905" t="s">
        <v>17</v>
      </c>
      <c r="K905" t="s">
        <v>25</v>
      </c>
      <c r="L905" t="str">
        <f>_xlfn.XLOOKUP(Tableau1[[#This Row],[TYPE DE PIECE]],Tableau4[MATIERE],Tableau4[SHORT TYPE],"",0,1)</f>
        <v>SMT</v>
      </c>
      <c r="N905" t="str">
        <f>IF(ISERR(FIND("DECOUPE",Tableau1[[#This Row],[DESIGNATION]])),"","NEED REF")</f>
        <v/>
      </c>
    </row>
    <row r="906" spans="2:14">
      <c r="B906">
        <v>34413096</v>
      </c>
      <c r="C906" s="2">
        <v>45594</v>
      </c>
      <c r="D906" t="s">
        <v>13</v>
      </c>
      <c r="E90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34413096 GVXL 1250KVA</v>
      </c>
      <c r="G906" t="s">
        <v>14</v>
      </c>
      <c r="I906" t="s">
        <v>103</v>
      </c>
      <c r="J906" t="s">
        <v>17</v>
      </c>
      <c r="K906" t="s">
        <v>25</v>
      </c>
      <c r="L906" t="str">
        <f>_xlfn.XLOOKUP(Tableau1[[#This Row],[TYPE DE PIECE]],Tableau4[MATIERE],Tableau4[SHORT TYPE],"",0,1)</f>
        <v>SMT</v>
      </c>
      <c r="N906" t="str">
        <f>IF(ISERR(FIND("DECOUPE",Tableau1[[#This Row],[DESIGNATION]])),"","NEED REF")</f>
        <v/>
      </c>
    </row>
    <row r="907" spans="2:14">
      <c r="B907">
        <v>34413095</v>
      </c>
      <c r="C907" s="2">
        <v>45594</v>
      </c>
      <c r="D907" t="s">
        <v>13</v>
      </c>
      <c r="E90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34413095 GVXL 1250KVA</v>
      </c>
      <c r="G907" t="s">
        <v>14</v>
      </c>
      <c r="I907" t="s">
        <v>103</v>
      </c>
      <c r="J907" t="s">
        <v>17</v>
      </c>
      <c r="K907" t="s">
        <v>25</v>
      </c>
      <c r="L907" t="str">
        <f>_xlfn.XLOOKUP(Tableau1[[#This Row],[TYPE DE PIECE]],Tableau4[MATIERE],Tableau4[SHORT TYPE],"",0,1)</f>
        <v>SMT</v>
      </c>
      <c r="N907" t="str">
        <f>IF(ISERR(FIND("DECOUPE",Tableau1[[#This Row],[DESIGNATION]])),"","NEED REF")</f>
        <v/>
      </c>
    </row>
    <row r="908" spans="2:14">
      <c r="B908">
        <v>34413094</v>
      </c>
      <c r="C908" s="2">
        <v>45594</v>
      </c>
      <c r="D908" t="s">
        <v>13</v>
      </c>
      <c r="E90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34413094 GVXL 1250KVA</v>
      </c>
      <c r="G908" t="s">
        <v>14</v>
      </c>
      <c r="I908" t="s">
        <v>103</v>
      </c>
      <c r="J908" t="s">
        <v>17</v>
      </c>
      <c r="K908" t="s">
        <v>22</v>
      </c>
      <c r="L908" t="str">
        <f>_xlfn.XLOOKUP(Tableau1[[#This Row],[TYPE DE PIECE]],Tableau4[MATIERE],Tableau4[SHORT TYPE],"",0,1)</f>
        <v>COP</v>
      </c>
      <c r="N908" t="str">
        <f>IF(ISERR(FIND("DECOUPE",Tableau1[[#This Row],[DESIGNATION]])),"","NEED REF")</f>
        <v/>
      </c>
    </row>
    <row r="909" spans="2:14">
      <c r="B909">
        <v>34413093</v>
      </c>
      <c r="C909" s="2">
        <v>45594</v>
      </c>
      <c r="D909" t="s">
        <v>13</v>
      </c>
      <c r="E90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34413093 GVXL 1250KVA</v>
      </c>
      <c r="G909" t="s">
        <v>14</v>
      </c>
      <c r="I909" t="s">
        <v>103</v>
      </c>
      <c r="J909" t="s">
        <v>17</v>
      </c>
      <c r="K909" t="s">
        <v>22</v>
      </c>
      <c r="L909" t="str">
        <f>_xlfn.XLOOKUP(Tableau1[[#This Row],[TYPE DE PIECE]],Tableau4[MATIERE],Tableau4[SHORT TYPE],"",0,1)</f>
        <v>COP</v>
      </c>
      <c r="N909" t="str">
        <f>IF(ISERR(FIND("DECOUPE",Tableau1[[#This Row],[DESIGNATION]])),"","NEED REF")</f>
        <v/>
      </c>
    </row>
    <row r="910" spans="2:14">
      <c r="B910">
        <v>34413092</v>
      </c>
      <c r="C910" s="2">
        <v>45594</v>
      </c>
      <c r="D910" t="s">
        <v>13</v>
      </c>
      <c r="E91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34413092 GVXL 1250KVA</v>
      </c>
      <c r="G910" t="s">
        <v>14</v>
      </c>
      <c r="I910" t="s">
        <v>103</v>
      </c>
      <c r="J910" t="s">
        <v>17</v>
      </c>
      <c r="K910" t="s">
        <v>22</v>
      </c>
      <c r="L910" t="str">
        <f>_xlfn.XLOOKUP(Tableau1[[#This Row],[TYPE DE PIECE]],Tableau4[MATIERE],Tableau4[SHORT TYPE],"",0,1)</f>
        <v>COP</v>
      </c>
      <c r="N910" t="str">
        <f>IF(ISERR(FIND("DECOUPE",Tableau1[[#This Row],[DESIGNATION]])),"","NEED REF")</f>
        <v/>
      </c>
    </row>
    <row r="911" spans="2:14">
      <c r="B911">
        <v>34413091</v>
      </c>
      <c r="C911" s="2">
        <v>45594</v>
      </c>
      <c r="D911" t="s">
        <v>13</v>
      </c>
      <c r="E91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34413091 GVXL 1250KVA</v>
      </c>
      <c r="G911" t="s">
        <v>14</v>
      </c>
      <c r="I911" t="s">
        <v>103</v>
      </c>
      <c r="J911" t="s">
        <v>17</v>
      </c>
      <c r="K911" t="s">
        <v>22</v>
      </c>
      <c r="L911" t="str">
        <f>_xlfn.XLOOKUP(Tableau1[[#This Row],[TYPE DE PIECE]],Tableau4[MATIERE],Tableau4[SHORT TYPE],"",0,1)</f>
        <v>COP</v>
      </c>
      <c r="N911" t="str">
        <f>IF(ISERR(FIND("DECOUPE",Tableau1[[#This Row],[DESIGNATION]])),"","NEED REF")</f>
        <v/>
      </c>
    </row>
    <row r="912" spans="2:14">
      <c r="B912">
        <v>34413090</v>
      </c>
      <c r="C912" s="2">
        <v>45594</v>
      </c>
      <c r="D912" t="s">
        <v>13</v>
      </c>
      <c r="E91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34413090 GVXL 1250KVA</v>
      </c>
      <c r="G912" t="s">
        <v>14</v>
      </c>
      <c r="I912" t="s">
        <v>103</v>
      </c>
      <c r="J912" t="s">
        <v>17</v>
      </c>
      <c r="K912" t="s">
        <v>22</v>
      </c>
      <c r="L912" t="str">
        <f>_xlfn.XLOOKUP(Tableau1[[#This Row],[TYPE DE PIECE]],Tableau4[MATIERE],Tableau4[SHORT TYPE],"",0,1)</f>
        <v>COP</v>
      </c>
      <c r="N912" t="str">
        <f>IF(ISERR(FIND("DECOUPE",Tableau1[[#This Row],[DESIGNATION]])),"","NEED REF")</f>
        <v/>
      </c>
    </row>
    <row r="913" spans="2:14">
      <c r="B913">
        <v>34413089</v>
      </c>
      <c r="C913" s="2">
        <v>45594</v>
      </c>
      <c r="D913" t="s">
        <v>13</v>
      </c>
      <c r="E91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34413089 GVXL 1250KVA</v>
      </c>
      <c r="G913" t="s">
        <v>14</v>
      </c>
      <c r="I913" t="s">
        <v>103</v>
      </c>
      <c r="J913" t="s">
        <v>17</v>
      </c>
      <c r="K913" t="s">
        <v>22</v>
      </c>
      <c r="L913" t="str">
        <f>_xlfn.XLOOKUP(Tableau1[[#This Row],[TYPE DE PIECE]],Tableau4[MATIERE],Tableau4[SHORT TYPE],"",0,1)</f>
        <v>COP</v>
      </c>
      <c r="N913" t="str">
        <f>IF(ISERR(FIND("DECOUPE",Tableau1[[#This Row],[DESIGNATION]])),"","NEED REF")</f>
        <v/>
      </c>
    </row>
    <row r="914" spans="2:14">
      <c r="B914">
        <v>34413088</v>
      </c>
      <c r="C914" s="2">
        <v>45594</v>
      </c>
      <c r="D914" t="s">
        <v>13</v>
      </c>
      <c r="E91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34413088 GVXL 1250KVA</v>
      </c>
      <c r="G914" t="s">
        <v>14</v>
      </c>
      <c r="I914" t="s">
        <v>103</v>
      </c>
      <c r="J914" t="s">
        <v>17</v>
      </c>
      <c r="K914" t="s">
        <v>22</v>
      </c>
      <c r="L914" t="str">
        <f>_xlfn.XLOOKUP(Tableau1[[#This Row],[TYPE DE PIECE]],Tableau4[MATIERE],Tableau4[SHORT TYPE],"",0,1)</f>
        <v>COP</v>
      </c>
      <c r="N914" t="str">
        <f>IF(ISERR(FIND("DECOUPE",Tableau1[[#This Row],[DESIGNATION]])),"","NEED REF")</f>
        <v/>
      </c>
    </row>
    <row r="915" spans="2:14">
      <c r="B915">
        <v>34413087</v>
      </c>
      <c r="C915" s="2">
        <v>45593</v>
      </c>
      <c r="D915" t="s">
        <v>13</v>
      </c>
      <c r="E91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34413087 GVXL 1250KVA</v>
      </c>
      <c r="F915" t="s">
        <v>149</v>
      </c>
      <c r="G915" t="s">
        <v>14</v>
      </c>
      <c r="I915" t="s">
        <v>103</v>
      </c>
      <c r="J915" t="s">
        <v>21</v>
      </c>
      <c r="K915" t="s">
        <v>25</v>
      </c>
      <c r="L915" t="str">
        <f>_xlfn.XLOOKUP(Tableau1[[#This Row],[TYPE DE PIECE]],Tableau4[MATIERE],Tableau4[SHORT TYPE],"",0,1)</f>
        <v>SMT</v>
      </c>
      <c r="N915" t="str">
        <f>IF(ISERR(FIND("DECOUPE",Tableau1[[#This Row],[DESIGNATION]])),"","NEED REF")</f>
        <v/>
      </c>
    </row>
    <row r="916" spans="2:14">
      <c r="B916">
        <v>34413086</v>
      </c>
      <c r="C916" s="2">
        <v>45593</v>
      </c>
      <c r="D916" t="s">
        <v>13</v>
      </c>
      <c r="E91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34413086 GVXL 1250KVA</v>
      </c>
      <c r="F916" s="140" t="s">
        <v>126</v>
      </c>
      <c r="G916" t="s">
        <v>14</v>
      </c>
      <c r="I916" t="s">
        <v>103</v>
      </c>
      <c r="J916" t="s">
        <v>21</v>
      </c>
      <c r="K916" t="s">
        <v>25</v>
      </c>
      <c r="L916" t="str">
        <f>_xlfn.XLOOKUP(Tableau1[[#This Row],[TYPE DE PIECE]],Tableau4[MATIERE],Tableau4[SHORT TYPE],"",0,1)</f>
        <v>SMT</v>
      </c>
      <c r="N916" t="str">
        <f>IF(ISERR(FIND("DECOUPE",Tableau1[[#This Row],[DESIGNATION]])),"","NEED REF")</f>
        <v/>
      </c>
    </row>
    <row r="917" spans="2:14">
      <c r="B917">
        <v>34413085</v>
      </c>
      <c r="C917" s="2">
        <v>45593</v>
      </c>
      <c r="D917" t="s">
        <v>13</v>
      </c>
      <c r="E91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34413085 GVXL 1250KVA</v>
      </c>
      <c r="F917" s="140" t="s">
        <v>126</v>
      </c>
      <c r="G917" t="s">
        <v>14</v>
      </c>
      <c r="I917" t="s">
        <v>103</v>
      </c>
      <c r="J917" t="s">
        <v>21</v>
      </c>
      <c r="K917" t="s">
        <v>25</v>
      </c>
      <c r="L917" t="str">
        <f>_xlfn.XLOOKUP(Tableau1[[#This Row],[TYPE DE PIECE]],Tableau4[MATIERE],Tableau4[SHORT TYPE],"",0,1)</f>
        <v>SMT</v>
      </c>
      <c r="N917" t="str">
        <f>IF(ISERR(FIND("DECOUPE",Tableau1[[#This Row],[DESIGNATION]])),"","NEED REF")</f>
        <v/>
      </c>
    </row>
    <row r="918" spans="2:14">
      <c r="B918">
        <v>34413084</v>
      </c>
      <c r="C918" s="2">
        <v>45593</v>
      </c>
      <c r="D918" t="s">
        <v>13</v>
      </c>
      <c r="E91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34413084 GVXL 1250KVA</v>
      </c>
      <c r="F918" s="140" t="s">
        <v>126</v>
      </c>
      <c r="G918" t="s">
        <v>14</v>
      </c>
      <c r="I918" t="s">
        <v>103</v>
      </c>
      <c r="J918" t="s">
        <v>21</v>
      </c>
      <c r="K918" t="s">
        <v>25</v>
      </c>
      <c r="L918" t="str">
        <f>_xlfn.XLOOKUP(Tableau1[[#This Row],[TYPE DE PIECE]],Tableau4[MATIERE],Tableau4[SHORT TYPE],"",0,1)</f>
        <v>SMT</v>
      </c>
      <c r="N918" t="str">
        <f>IF(ISERR(FIND("DECOUPE",Tableau1[[#This Row],[DESIGNATION]])),"","NEED REF")</f>
        <v/>
      </c>
    </row>
    <row r="919" spans="2:14">
      <c r="B919">
        <v>34413083</v>
      </c>
      <c r="C919" s="2">
        <v>45593</v>
      </c>
      <c r="D919" t="s">
        <v>13</v>
      </c>
      <c r="E91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34413083 GVXL 1250KVA</v>
      </c>
      <c r="F919" s="140" t="s">
        <v>126</v>
      </c>
      <c r="G919" t="s">
        <v>14</v>
      </c>
      <c r="I919" t="s">
        <v>103</v>
      </c>
      <c r="J919" t="s">
        <v>21</v>
      </c>
      <c r="K919" t="s">
        <v>25</v>
      </c>
      <c r="L919" t="str">
        <f>_xlfn.XLOOKUP(Tableau1[[#This Row],[TYPE DE PIECE]],Tableau4[MATIERE],Tableau4[SHORT TYPE],"",0,1)</f>
        <v>SMT</v>
      </c>
      <c r="N919" t="str">
        <f>IF(ISERR(FIND("DECOUPE",Tableau1[[#This Row],[DESIGNATION]])),"","NEED REF")</f>
        <v/>
      </c>
    </row>
    <row r="920" spans="2:14">
      <c r="B920">
        <v>34413082</v>
      </c>
      <c r="C920" s="2">
        <v>45593</v>
      </c>
      <c r="D920" t="s">
        <v>13</v>
      </c>
      <c r="E920" t="s">
        <v>213</v>
      </c>
      <c r="G920" t="s">
        <v>14</v>
      </c>
      <c r="I920" t="s">
        <v>103</v>
      </c>
      <c r="J920" t="s">
        <v>27</v>
      </c>
      <c r="K920" t="s">
        <v>22</v>
      </c>
      <c r="L920" t="str">
        <f>_xlfn.XLOOKUP(Tableau1[[#This Row],[TYPE DE PIECE]],Tableau4[MATIERE],Tableau4[SHORT TYPE],"",0,1)</f>
        <v>COP</v>
      </c>
      <c r="N920" t="str">
        <f>IF(ISERR(FIND("DECOUPE",Tableau1[[#This Row],[DESIGNATION]])),"","NEED REF")</f>
        <v/>
      </c>
    </row>
    <row r="921" spans="2:14">
      <c r="B921">
        <v>34413081</v>
      </c>
      <c r="C921" s="2">
        <v>45593</v>
      </c>
      <c r="D921" t="s">
        <v>13</v>
      </c>
      <c r="E921" t="s">
        <v>214</v>
      </c>
      <c r="G921" t="s">
        <v>14</v>
      </c>
      <c r="I921" t="s">
        <v>103</v>
      </c>
      <c r="J921" t="s">
        <v>27</v>
      </c>
      <c r="K921" t="s">
        <v>22</v>
      </c>
      <c r="L921" t="str">
        <f>_xlfn.XLOOKUP(Tableau1[[#This Row],[TYPE DE PIECE]],Tableau4[MATIERE],Tableau4[SHORT TYPE],"",0,1)</f>
        <v>COP</v>
      </c>
      <c r="N921" t="str">
        <f>IF(ISERR(FIND("DECOUPE",Tableau1[[#This Row],[DESIGNATION]])),"","NEED REF")</f>
        <v/>
      </c>
    </row>
    <row r="922" spans="2:14">
      <c r="B922">
        <v>34413080</v>
      </c>
      <c r="C922" s="2">
        <v>45593</v>
      </c>
      <c r="D922" t="s">
        <v>13</v>
      </c>
      <c r="E922" t="s">
        <v>215</v>
      </c>
      <c r="G922" t="s">
        <v>14</v>
      </c>
      <c r="I922" t="s">
        <v>103</v>
      </c>
      <c r="J922" t="s">
        <v>27</v>
      </c>
      <c r="K922" t="s">
        <v>22</v>
      </c>
      <c r="L922" t="str">
        <f>_xlfn.XLOOKUP(Tableau1[[#This Row],[TYPE DE PIECE]],Tableau4[MATIERE],Tableau4[SHORT TYPE],"",0,1)</f>
        <v>COP</v>
      </c>
      <c r="N922" t="str">
        <f>IF(ISERR(FIND("DECOUPE",Tableau1[[#This Row],[DESIGNATION]])),"","NEED REF")</f>
        <v/>
      </c>
    </row>
    <row r="923" spans="2:14">
      <c r="B923">
        <v>34413079</v>
      </c>
      <c r="C923" s="2">
        <v>45593</v>
      </c>
      <c r="D923" t="s">
        <v>13</v>
      </c>
      <c r="E923" t="s">
        <v>216</v>
      </c>
      <c r="G923" t="s">
        <v>14</v>
      </c>
      <c r="I923" t="s">
        <v>103</v>
      </c>
      <c r="J923" t="s">
        <v>27</v>
      </c>
      <c r="K923" t="s">
        <v>22</v>
      </c>
      <c r="L923" t="str">
        <f>_xlfn.XLOOKUP(Tableau1[[#This Row],[TYPE DE PIECE]],Tableau4[MATIERE],Tableau4[SHORT TYPE],"",0,1)</f>
        <v>COP</v>
      </c>
      <c r="N923" t="str">
        <f>IF(ISERR(FIND("DECOUPE",Tableau1[[#This Row],[DESIGNATION]])),"","NEED REF")</f>
        <v/>
      </c>
    </row>
    <row r="924" spans="2:14">
      <c r="B924">
        <v>34413078</v>
      </c>
      <c r="C924" s="2">
        <v>45593</v>
      </c>
      <c r="D924" t="s">
        <v>13</v>
      </c>
      <c r="E924" t="s">
        <v>217</v>
      </c>
      <c r="G924" t="s">
        <v>14</v>
      </c>
      <c r="I924" t="s">
        <v>103</v>
      </c>
      <c r="J924" t="s">
        <v>27</v>
      </c>
      <c r="K924" t="s">
        <v>22</v>
      </c>
      <c r="L924" t="str">
        <f>_xlfn.XLOOKUP(Tableau1[[#This Row],[TYPE DE PIECE]],Tableau4[MATIERE],Tableau4[SHORT TYPE],"",0,1)</f>
        <v>COP</v>
      </c>
      <c r="N924" t="str">
        <f>IF(ISERR(FIND("DECOUPE",Tableau1[[#This Row],[DESIGNATION]])),"","NEED REF")</f>
        <v/>
      </c>
    </row>
    <row r="925" spans="2:14">
      <c r="B925">
        <v>34413077</v>
      </c>
      <c r="C925" s="2">
        <v>45593</v>
      </c>
      <c r="D925" t="s">
        <v>13</v>
      </c>
      <c r="E925" t="s">
        <v>218</v>
      </c>
      <c r="G925" t="s">
        <v>14</v>
      </c>
      <c r="I925" t="s">
        <v>103</v>
      </c>
      <c r="J925" t="s">
        <v>27</v>
      </c>
      <c r="K925" t="s">
        <v>22</v>
      </c>
      <c r="L925" t="str">
        <f>_xlfn.XLOOKUP(Tableau1[[#This Row],[TYPE DE PIECE]],Tableau4[MATIERE],Tableau4[SHORT TYPE],"",0,1)</f>
        <v>COP</v>
      </c>
      <c r="N925" t="str">
        <f>IF(ISERR(FIND("DECOUPE",Tableau1[[#This Row],[DESIGNATION]])),"","NEED REF")</f>
        <v/>
      </c>
    </row>
    <row r="926" spans="2:14">
      <c r="B926">
        <v>34413076</v>
      </c>
      <c r="C926" s="2">
        <v>45593</v>
      </c>
      <c r="D926" t="s">
        <v>13</v>
      </c>
      <c r="E926" t="s">
        <v>219</v>
      </c>
      <c r="G926" t="s">
        <v>14</v>
      </c>
      <c r="I926" t="s">
        <v>103</v>
      </c>
      <c r="J926" t="s">
        <v>27</v>
      </c>
      <c r="K926" t="s">
        <v>22</v>
      </c>
      <c r="L926" t="str">
        <f>_xlfn.XLOOKUP(Tableau1[[#This Row],[TYPE DE PIECE]],Tableau4[MATIERE],Tableau4[SHORT TYPE],"",0,1)</f>
        <v>COP</v>
      </c>
      <c r="N926" t="str">
        <f>IF(ISERR(FIND("DECOUPE",Tableau1[[#This Row],[DESIGNATION]])),"","NEED REF")</f>
        <v/>
      </c>
    </row>
    <row r="927" spans="2:14">
      <c r="B927">
        <v>34413075</v>
      </c>
      <c r="C927" s="2">
        <v>45593</v>
      </c>
      <c r="D927" t="s">
        <v>13</v>
      </c>
      <c r="E927" t="s">
        <v>220</v>
      </c>
      <c r="G927" t="s">
        <v>14</v>
      </c>
      <c r="I927" t="s">
        <v>103</v>
      </c>
      <c r="J927" t="s">
        <v>27</v>
      </c>
      <c r="K927" t="s">
        <v>22</v>
      </c>
      <c r="L927" t="str">
        <f>_xlfn.XLOOKUP(Tableau1[[#This Row],[TYPE DE PIECE]],Tableau4[MATIERE],Tableau4[SHORT TYPE],"",0,1)</f>
        <v>COP</v>
      </c>
      <c r="N927" t="str">
        <f>IF(ISERR(FIND("DECOUPE",Tableau1[[#This Row],[DESIGNATION]])),"","NEED REF")</f>
        <v/>
      </c>
    </row>
    <row r="928" spans="2:14">
      <c r="B928">
        <v>34413074</v>
      </c>
      <c r="C928" s="2">
        <v>45593</v>
      </c>
      <c r="D928" t="s">
        <v>13</v>
      </c>
      <c r="E928" t="s">
        <v>221</v>
      </c>
      <c r="G928" t="s">
        <v>14</v>
      </c>
      <c r="I928" t="s">
        <v>103</v>
      </c>
      <c r="J928" t="s">
        <v>27</v>
      </c>
      <c r="K928" t="s">
        <v>22</v>
      </c>
      <c r="L928" t="str">
        <f>_xlfn.XLOOKUP(Tableau1[[#This Row],[TYPE DE PIECE]],Tableau4[MATIERE],Tableau4[SHORT TYPE],"",0,1)</f>
        <v>COP</v>
      </c>
      <c r="N928" t="str">
        <f>IF(ISERR(FIND("DECOUPE",Tableau1[[#This Row],[DESIGNATION]])),"","NEED REF")</f>
        <v/>
      </c>
    </row>
    <row r="929" spans="2:14">
      <c r="B929">
        <v>34413073</v>
      </c>
      <c r="C929" s="2">
        <v>45593</v>
      </c>
      <c r="D929" t="s">
        <v>13</v>
      </c>
      <c r="E929" t="s">
        <v>222</v>
      </c>
      <c r="G929" t="s">
        <v>14</v>
      </c>
      <c r="I929" t="s">
        <v>103</v>
      </c>
      <c r="J929" t="s">
        <v>27</v>
      </c>
      <c r="K929" t="s">
        <v>22</v>
      </c>
      <c r="L929" t="str">
        <f>_xlfn.XLOOKUP(Tableau1[[#This Row],[TYPE DE PIECE]],Tableau4[MATIERE],Tableau4[SHORT TYPE],"",0,1)</f>
        <v>COP</v>
      </c>
      <c r="N929" t="str">
        <f>IF(ISERR(FIND("DECOUPE",Tableau1[[#This Row],[DESIGNATION]])),"","NEED REF")</f>
        <v/>
      </c>
    </row>
    <row r="930" spans="2:14">
      <c r="B930">
        <v>34413072</v>
      </c>
      <c r="C930" s="2">
        <v>45593</v>
      </c>
      <c r="D930" t="s">
        <v>13</v>
      </c>
      <c r="E93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34413072 GVXL 100kA</v>
      </c>
      <c r="G930" t="s">
        <v>14</v>
      </c>
      <c r="I930" t="s">
        <v>205</v>
      </c>
      <c r="J930" t="s">
        <v>17</v>
      </c>
      <c r="K930" t="s">
        <v>33</v>
      </c>
      <c r="L930" t="str">
        <f>_xlfn.XLOOKUP(Tableau1[[#This Row],[TYPE DE PIECE]],Tableau4[MATIERE],Tableau4[SHORT TYPE],"",0,1)</f>
        <v>PLA</v>
      </c>
      <c r="N930" t="str">
        <f>IF(ISERR(FIND("DECOUPE",Tableau1[[#This Row],[DESIGNATION]])),"","NEED REF")</f>
        <v/>
      </c>
    </row>
    <row r="931" spans="2:14">
      <c r="B931">
        <v>34413071</v>
      </c>
      <c r="C931" s="2">
        <v>45593</v>
      </c>
      <c r="D931" t="s">
        <v>13</v>
      </c>
      <c r="E931" t="s">
        <v>223</v>
      </c>
      <c r="F931" s="140" t="s">
        <v>126</v>
      </c>
      <c r="G931" t="s">
        <v>14</v>
      </c>
      <c r="I931" t="s">
        <v>103</v>
      </c>
      <c r="J931" t="s">
        <v>21</v>
      </c>
      <c r="K931" t="s">
        <v>25</v>
      </c>
      <c r="L931" t="str">
        <f>_xlfn.XLOOKUP(Tableau1[[#This Row],[TYPE DE PIECE]],Tableau4[MATIERE],Tableau4[SHORT TYPE],"",0,1)</f>
        <v>SMT</v>
      </c>
      <c r="N931" t="str">
        <f>IF(ISERR(FIND("DECOUPE",Tableau1[[#This Row],[DESIGNATION]])),"","NEED REF")</f>
        <v/>
      </c>
    </row>
    <row r="932" spans="2:14">
      <c r="B932">
        <v>34413070</v>
      </c>
      <c r="C932" s="2">
        <v>45593</v>
      </c>
      <c r="D932" t="s">
        <v>13</v>
      </c>
      <c r="E932" t="s">
        <v>224</v>
      </c>
      <c r="F932" s="140" t="s">
        <v>126</v>
      </c>
      <c r="G932" t="s">
        <v>14</v>
      </c>
      <c r="I932" t="s">
        <v>103</v>
      </c>
      <c r="J932" t="s">
        <v>21</v>
      </c>
      <c r="K932" t="s">
        <v>25</v>
      </c>
      <c r="L932" t="str">
        <f>_xlfn.XLOOKUP(Tableau1[[#This Row],[TYPE DE PIECE]],Tableau4[MATIERE],Tableau4[SHORT TYPE],"",0,1)</f>
        <v>SMT</v>
      </c>
      <c r="N932" t="str">
        <f>IF(ISERR(FIND("DECOUPE",Tableau1[[#This Row],[DESIGNATION]])),"","NEED REF")</f>
        <v/>
      </c>
    </row>
    <row r="933" spans="2:14">
      <c r="B933">
        <v>34413069</v>
      </c>
      <c r="C933" s="2">
        <v>45593</v>
      </c>
      <c r="D933" t="s">
        <v>13</v>
      </c>
      <c r="E93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34413069 GVXL 100kA</v>
      </c>
      <c r="G933" t="s">
        <v>14</v>
      </c>
      <c r="I933" t="s">
        <v>205</v>
      </c>
      <c r="J933" t="s">
        <v>17</v>
      </c>
      <c r="K933" t="s">
        <v>33</v>
      </c>
      <c r="L933" t="str">
        <f>_xlfn.XLOOKUP(Tableau1[[#This Row],[TYPE DE PIECE]],Tableau4[MATIERE],Tableau4[SHORT TYPE],"",0,1)</f>
        <v>PLA</v>
      </c>
      <c r="N933" t="str">
        <f>IF(ISERR(FIND("DECOUPE",Tableau1[[#This Row],[DESIGNATION]])),"","NEED REF")</f>
        <v/>
      </c>
    </row>
    <row r="934" spans="2:14">
      <c r="B934">
        <v>34413068</v>
      </c>
      <c r="C934" s="2">
        <v>45593</v>
      </c>
      <c r="D934" t="s">
        <v>13</v>
      </c>
      <c r="E934">
        <v>34413076</v>
      </c>
      <c r="G934" t="s">
        <v>14</v>
      </c>
      <c r="I934" t="s">
        <v>205</v>
      </c>
      <c r="J934" t="s">
        <v>17</v>
      </c>
      <c r="K934" t="s">
        <v>22</v>
      </c>
      <c r="L934" t="str">
        <f>_xlfn.XLOOKUP(Tableau1[[#This Row],[TYPE DE PIECE]],Tableau4[MATIERE],Tableau4[SHORT TYPE],"",0,1)</f>
        <v>COP</v>
      </c>
      <c r="N934" t="str">
        <f>IF(ISERR(FIND("DECOUPE",Tableau1[[#This Row],[DESIGNATION]])),"","NEED REF")</f>
        <v/>
      </c>
    </row>
    <row r="935" spans="2:14">
      <c r="B935">
        <v>34413067</v>
      </c>
      <c r="C935" s="2">
        <v>45593</v>
      </c>
      <c r="D935" t="s">
        <v>13</v>
      </c>
      <c r="E93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34413067 GVXL 100kA</v>
      </c>
      <c r="G935" t="s">
        <v>14</v>
      </c>
      <c r="I935" t="s">
        <v>205</v>
      </c>
      <c r="J935" t="s">
        <v>17</v>
      </c>
      <c r="K935" t="s">
        <v>22</v>
      </c>
      <c r="L935" t="str">
        <f>_xlfn.XLOOKUP(Tableau1[[#This Row],[TYPE DE PIECE]],Tableau4[MATIERE],Tableau4[SHORT TYPE],"",0,1)</f>
        <v>COP</v>
      </c>
      <c r="N935" t="str">
        <f>IF(ISERR(FIND("DECOUPE",Tableau1[[#This Row],[DESIGNATION]])),"","NEED REF")</f>
        <v/>
      </c>
    </row>
    <row r="936" spans="2:14">
      <c r="B936">
        <v>34413066</v>
      </c>
      <c r="C936" s="2">
        <v>45593</v>
      </c>
      <c r="D936" t="s">
        <v>13</v>
      </c>
      <c r="E93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34413066 GVXL 100kA</v>
      </c>
      <c r="G936" t="s">
        <v>14</v>
      </c>
      <c r="I936" t="s">
        <v>205</v>
      </c>
      <c r="J936" t="s">
        <v>17</v>
      </c>
      <c r="K936" t="s">
        <v>22</v>
      </c>
      <c r="L936" t="str">
        <f>_xlfn.XLOOKUP(Tableau1[[#This Row],[TYPE DE PIECE]],Tableau4[MATIERE],Tableau4[SHORT TYPE],"",0,1)</f>
        <v>COP</v>
      </c>
      <c r="N936" t="str">
        <f>IF(ISERR(FIND("DECOUPE",Tableau1[[#This Row],[DESIGNATION]])),"","NEED REF")</f>
        <v/>
      </c>
    </row>
    <row r="937" spans="2:14">
      <c r="B937">
        <v>34413065</v>
      </c>
      <c r="C937" s="2">
        <v>45593</v>
      </c>
      <c r="D937" t="s">
        <v>13</v>
      </c>
      <c r="E93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34413065 GVXL 100kA</v>
      </c>
      <c r="G937" t="s">
        <v>14</v>
      </c>
      <c r="I937" t="s">
        <v>205</v>
      </c>
      <c r="J937" t="s">
        <v>17</v>
      </c>
      <c r="K937" t="s">
        <v>22</v>
      </c>
      <c r="L937" t="str">
        <f>_xlfn.XLOOKUP(Tableau1[[#This Row],[TYPE DE PIECE]],Tableau4[MATIERE],Tableau4[SHORT TYPE],"",0,1)</f>
        <v>COP</v>
      </c>
      <c r="N937" t="str">
        <f>IF(ISERR(FIND("DECOUPE",Tableau1[[#This Row],[DESIGNATION]])),"","NEED REF")</f>
        <v/>
      </c>
    </row>
    <row r="938" spans="2:14">
      <c r="B938">
        <v>34413064</v>
      </c>
      <c r="C938" s="2">
        <v>45590</v>
      </c>
      <c r="D938" t="s">
        <v>13</v>
      </c>
      <c r="E93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34413064 GVXL 100kA</v>
      </c>
      <c r="G938" t="s">
        <v>14</v>
      </c>
      <c r="I938" t="s">
        <v>205</v>
      </c>
      <c r="J938" t="s">
        <v>17</v>
      </c>
      <c r="K938" t="s">
        <v>22</v>
      </c>
      <c r="L938" t="str">
        <f>_xlfn.XLOOKUP(Tableau1[[#This Row],[TYPE DE PIECE]],Tableau4[MATIERE],Tableau4[SHORT TYPE],"",0,1)</f>
        <v>COP</v>
      </c>
      <c r="N938" t="str">
        <f>IF(ISERR(FIND("DECOUPE",Tableau1[[#This Row],[DESIGNATION]])),"","NEED REF")</f>
        <v/>
      </c>
    </row>
    <row r="939" spans="2:14">
      <c r="B939">
        <v>34413063</v>
      </c>
      <c r="C939" s="2">
        <v>45590</v>
      </c>
      <c r="D939" t="s">
        <v>13</v>
      </c>
      <c r="E93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34413063 GVXL 100kA</v>
      </c>
      <c r="G939" t="s">
        <v>14</v>
      </c>
      <c r="I939" t="s">
        <v>205</v>
      </c>
      <c r="J939" t="s">
        <v>17</v>
      </c>
      <c r="K939" t="s">
        <v>22</v>
      </c>
      <c r="L939" t="str">
        <f>_xlfn.XLOOKUP(Tableau1[[#This Row],[TYPE DE PIECE]],Tableau4[MATIERE],Tableau4[SHORT TYPE],"",0,1)</f>
        <v>COP</v>
      </c>
      <c r="N939" t="str">
        <f>IF(ISERR(FIND("DECOUPE",Tableau1[[#This Row],[DESIGNATION]])),"","NEED REF")</f>
        <v/>
      </c>
    </row>
    <row r="940" spans="2:14">
      <c r="B940">
        <v>34413062</v>
      </c>
      <c r="C940" s="2">
        <v>45590</v>
      </c>
      <c r="D940" t="s">
        <v>13</v>
      </c>
      <c r="E94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34413062 GVXL 100kA</v>
      </c>
      <c r="G940" t="s">
        <v>14</v>
      </c>
      <c r="I940" t="s">
        <v>205</v>
      </c>
      <c r="J940" t="s">
        <v>17</v>
      </c>
      <c r="K940" t="s">
        <v>22</v>
      </c>
      <c r="L940" t="str">
        <f>_xlfn.XLOOKUP(Tableau1[[#This Row],[TYPE DE PIECE]],Tableau4[MATIERE],Tableau4[SHORT TYPE],"",0,1)</f>
        <v>COP</v>
      </c>
      <c r="N940" t="str">
        <f>IF(ISERR(FIND("DECOUPE",Tableau1[[#This Row],[DESIGNATION]])),"","NEED REF")</f>
        <v/>
      </c>
    </row>
    <row r="941" spans="2:14">
      <c r="B941">
        <v>34413061</v>
      </c>
      <c r="C941" s="2">
        <v>45590</v>
      </c>
      <c r="D941" t="s">
        <v>13</v>
      </c>
      <c r="E94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34413061 GVXL 100kA</v>
      </c>
      <c r="G941" t="s">
        <v>14</v>
      </c>
      <c r="I941" t="s">
        <v>205</v>
      </c>
      <c r="J941" t="s">
        <v>17</v>
      </c>
      <c r="K941" t="s">
        <v>22</v>
      </c>
      <c r="L941" t="str">
        <f>_xlfn.XLOOKUP(Tableau1[[#This Row],[TYPE DE PIECE]],Tableau4[MATIERE],Tableau4[SHORT TYPE],"",0,1)</f>
        <v>COP</v>
      </c>
      <c r="N941" t="str">
        <f>IF(ISERR(FIND("DECOUPE",Tableau1[[#This Row],[DESIGNATION]])),"","NEED REF")</f>
        <v/>
      </c>
    </row>
    <row r="942" spans="2:14">
      <c r="B942">
        <v>34413060</v>
      </c>
      <c r="C942" s="2">
        <v>45590</v>
      </c>
      <c r="D942" t="s">
        <v>13</v>
      </c>
      <c r="E94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34413060 GVXL 100kA</v>
      </c>
      <c r="G942" t="s">
        <v>14</v>
      </c>
      <c r="I942" t="s">
        <v>205</v>
      </c>
      <c r="J942" t="s">
        <v>17</v>
      </c>
      <c r="K942" t="s">
        <v>22</v>
      </c>
      <c r="L942" t="str">
        <f>_xlfn.XLOOKUP(Tableau1[[#This Row],[TYPE DE PIECE]],Tableau4[MATIERE],Tableau4[SHORT TYPE],"",0,1)</f>
        <v>COP</v>
      </c>
      <c r="N942" t="str">
        <f>IF(ISERR(FIND("DECOUPE",Tableau1[[#This Row],[DESIGNATION]])),"","NEED REF")</f>
        <v/>
      </c>
    </row>
    <row r="943" spans="2:14">
      <c r="B943">
        <v>34413059</v>
      </c>
      <c r="C943" s="2">
        <v>45590</v>
      </c>
      <c r="D943" t="s">
        <v>13</v>
      </c>
      <c r="E94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34413059 GVXL 100kA</v>
      </c>
      <c r="G943" t="s">
        <v>14</v>
      </c>
      <c r="I943" t="s">
        <v>205</v>
      </c>
      <c r="J943" t="s">
        <v>17</v>
      </c>
      <c r="K943" t="s">
        <v>22</v>
      </c>
      <c r="L943" t="str">
        <f>_xlfn.XLOOKUP(Tableau1[[#This Row],[TYPE DE PIECE]],Tableau4[MATIERE],Tableau4[SHORT TYPE],"",0,1)</f>
        <v>COP</v>
      </c>
      <c r="N943" t="str">
        <f>IF(ISERR(FIND("DECOUPE",Tableau1[[#This Row],[DESIGNATION]])),"","NEED REF")</f>
        <v/>
      </c>
    </row>
    <row r="944" spans="2:14">
      <c r="B944">
        <v>34413058</v>
      </c>
      <c r="C944" s="2">
        <v>45590</v>
      </c>
      <c r="D944" t="s">
        <v>13</v>
      </c>
      <c r="E94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34413058 GVXL 100kA</v>
      </c>
      <c r="G944" t="s">
        <v>14</v>
      </c>
      <c r="I944" t="s">
        <v>205</v>
      </c>
      <c r="J944" t="s">
        <v>17</v>
      </c>
      <c r="K944" t="s">
        <v>22</v>
      </c>
      <c r="L944" t="str">
        <f>_xlfn.XLOOKUP(Tableau1[[#This Row],[TYPE DE PIECE]],Tableau4[MATIERE],Tableau4[SHORT TYPE],"",0,1)</f>
        <v>COP</v>
      </c>
      <c r="N944" t="str">
        <f>IF(ISERR(FIND("DECOUPE",Tableau1[[#This Row],[DESIGNATION]])),"","NEED REF")</f>
        <v/>
      </c>
    </row>
    <row r="945" spans="2:14">
      <c r="B945">
        <v>34413057</v>
      </c>
      <c r="C945" s="2">
        <v>45590</v>
      </c>
      <c r="D945" t="s">
        <v>13</v>
      </c>
      <c r="E94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34413057 GVXL 100kA</v>
      </c>
      <c r="G945" t="s">
        <v>14</v>
      </c>
      <c r="I945" t="s">
        <v>205</v>
      </c>
      <c r="J945" t="s">
        <v>17</v>
      </c>
      <c r="K945" t="s">
        <v>22</v>
      </c>
      <c r="L945" t="str">
        <f>_xlfn.XLOOKUP(Tableau1[[#This Row],[TYPE DE PIECE]],Tableau4[MATIERE],Tableau4[SHORT TYPE],"",0,1)</f>
        <v>COP</v>
      </c>
      <c r="N945" t="str">
        <f>IF(ISERR(FIND("DECOUPE",Tableau1[[#This Row],[DESIGNATION]])),"","NEED REF")</f>
        <v/>
      </c>
    </row>
    <row r="946" spans="2:14">
      <c r="B946">
        <v>34413056</v>
      </c>
      <c r="C946" s="2">
        <v>45590</v>
      </c>
      <c r="D946" t="s">
        <v>13</v>
      </c>
      <c r="E946" t="s">
        <v>225</v>
      </c>
      <c r="J946" t="s">
        <v>21</v>
      </c>
      <c r="L946" t="str">
        <f>_xlfn.XLOOKUP(Tableau1[[#This Row],[TYPE DE PIECE]],Tableau4[MATIERE],Tableau4[SHORT TYPE],"",0,1)</f>
        <v/>
      </c>
      <c r="N946" t="str">
        <f>IF(ISERR(FIND("DECOUPE",Tableau1[[#This Row],[DESIGNATION]])),"","NEED REF")</f>
        <v/>
      </c>
    </row>
    <row r="947" spans="2:14">
      <c r="B947">
        <v>34413055</v>
      </c>
      <c r="C947" s="2">
        <v>45590</v>
      </c>
      <c r="D947" t="s">
        <v>13</v>
      </c>
      <c r="E94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34413055 GVXL 100kA</v>
      </c>
      <c r="G947" t="s">
        <v>14</v>
      </c>
      <c r="I947" t="s">
        <v>205</v>
      </c>
      <c r="J947" t="s">
        <v>17</v>
      </c>
      <c r="K947" t="s">
        <v>25</v>
      </c>
      <c r="L947" t="str">
        <f>_xlfn.XLOOKUP(Tableau1[[#This Row],[TYPE DE PIECE]],Tableau4[MATIERE],Tableau4[SHORT TYPE],"",0,1)</f>
        <v>SMT</v>
      </c>
      <c r="N947" t="str">
        <f>IF(ISERR(FIND("DECOUPE",Tableau1[[#This Row],[DESIGNATION]])),"","NEED REF")</f>
        <v/>
      </c>
    </row>
    <row r="948" spans="2:14">
      <c r="B948">
        <v>34413054</v>
      </c>
      <c r="C948" s="2">
        <v>45590</v>
      </c>
      <c r="D948" t="s">
        <v>13</v>
      </c>
      <c r="E94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34413054 GVXL 1250KVA</v>
      </c>
      <c r="F948" s="140" t="s">
        <v>126</v>
      </c>
      <c r="G948" t="s">
        <v>14</v>
      </c>
      <c r="I948" t="s">
        <v>103</v>
      </c>
      <c r="J948" t="s">
        <v>21</v>
      </c>
      <c r="K948" t="s">
        <v>25</v>
      </c>
      <c r="L948" t="str">
        <f>_xlfn.XLOOKUP(Tableau1[[#This Row],[TYPE DE PIECE]],Tableau4[MATIERE],Tableau4[SHORT TYPE],"",0,1)</f>
        <v>SMT</v>
      </c>
      <c r="N948" t="str">
        <f>IF(ISERR(FIND("DECOUPE",Tableau1[[#This Row],[DESIGNATION]])),"","NEED REF")</f>
        <v/>
      </c>
    </row>
    <row r="949" spans="2:14">
      <c r="B949">
        <v>34413053</v>
      </c>
      <c r="C949" s="2">
        <v>45590</v>
      </c>
      <c r="D949" t="s">
        <v>13</v>
      </c>
      <c r="E94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34413053 GVXL 1250KVA</v>
      </c>
      <c r="F949" s="140" t="s">
        <v>126</v>
      </c>
      <c r="G949" t="s">
        <v>14</v>
      </c>
      <c r="I949" t="s">
        <v>103</v>
      </c>
      <c r="J949" t="s">
        <v>21</v>
      </c>
      <c r="K949" t="s">
        <v>25</v>
      </c>
      <c r="L949" t="str">
        <f>_xlfn.XLOOKUP(Tableau1[[#This Row],[TYPE DE PIECE]],Tableau4[MATIERE],Tableau4[SHORT TYPE],"",0,1)</f>
        <v>SMT</v>
      </c>
      <c r="N949" t="str">
        <f>IF(ISERR(FIND("DECOUPE",Tableau1[[#This Row],[DESIGNATION]])),"","NEED REF")</f>
        <v/>
      </c>
    </row>
    <row r="950" spans="2:14">
      <c r="B950">
        <v>34413052</v>
      </c>
      <c r="C950" s="2">
        <v>45590</v>
      </c>
      <c r="D950" t="s">
        <v>13</v>
      </c>
      <c r="E95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34413052 GVXL 1250KVA</v>
      </c>
      <c r="F950" s="140" t="s">
        <v>126</v>
      </c>
      <c r="G950" t="s">
        <v>14</v>
      </c>
      <c r="I950" t="s">
        <v>103</v>
      </c>
      <c r="J950" t="s">
        <v>21</v>
      </c>
      <c r="K950" t="s">
        <v>25</v>
      </c>
      <c r="L950" t="str">
        <f>_xlfn.XLOOKUP(Tableau1[[#This Row],[TYPE DE PIECE]],Tableau4[MATIERE],Tableau4[SHORT TYPE],"",0,1)</f>
        <v>SMT</v>
      </c>
      <c r="N950" t="str">
        <f>IF(ISERR(FIND("DECOUPE",Tableau1[[#This Row],[DESIGNATION]])),"","NEED REF")</f>
        <v/>
      </c>
    </row>
    <row r="951" spans="2:14">
      <c r="B951">
        <v>34413051</v>
      </c>
      <c r="C951" s="2">
        <v>45590</v>
      </c>
      <c r="D951" t="s">
        <v>13</v>
      </c>
      <c r="E95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34413051 GVXL 100kA</v>
      </c>
      <c r="G951" t="s">
        <v>14</v>
      </c>
      <c r="I951" t="s">
        <v>205</v>
      </c>
      <c r="J951" t="s">
        <v>17</v>
      </c>
      <c r="K951" t="s">
        <v>25</v>
      </c>
      <c r="L951" t="str">
        <f>_xlfn.XLOOKUP(Tableau1[[#This Row],[TYPE DE PIECE]],Tableau4[MATIERE],Tableau4[SHORT TYPE],"",0,1)</f>
        <v>SMT</v>
      </c>
      <c r="N951" t="str">
        <f>IF(ISERR(FIND("DECOUPE",Tableau1[[#This Row],[DESIGNATION]])),"","NEED REF")</f>
        <v/>
      </c>
    </row>
    <row r="952" spans="2:14">
      <c r="B952">
        <v>34413050</v>
      </c>
      <c r="C952" s="2">
        <v>45590</v>
      </c>
      <c r="D952" t="s">
        <v>13</v>
      </c>
      <c r="E95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34413050 GVXL 100kA</v>
      </c>
      <c r="G952" t="s">
        <v>14</v>
      </c>
      <c r="I952" t="s">
        <v>205</v>
      </c>
      <c r="J952" t="s">
        <v>17</v>
      </c>
      <c r="K952" t="s">
        <v>25</v>
      </c>
      <c r="L952" t="str">
        <f>_xlfn.XLOOKUP(Tableau1[[#This Row],[TYPE DE PIECE]],Tableau4[MATIERE],Tableau4[SHORT TYPE],"",0,1)</f>
        <v>SMT</v>
      </c>
      <c r="N952" t="str">
        <f>IF(ISERR(FIND("DECOUPE",Tableau1[[#This Row],[DESIGNATION]])),"","NEED REF")</f>
        <v/>
      </c>
    </row>
    <row r="953" spans="2:14">
      <c r="B953">
        <v>34413049</v>
      </c>
      <c r="C953" s="2">
        <v>45590</v>
      </c>
      <c r="D953" t="s">
        <v>13</v>
      </c>
      <c r="E95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34413049 GVXL 100kA</v>
      </c>
      <c r="G953" t="s">
        <v>14</v>
      </c>
      <c r="I953" t="s">
        <v>205</v>
      </c>
      <c r="J953" t="s">
        <v>17</v>
      </c>
      <c r="K953" t="s">
        <v>22</v>
      </c>
      <c r="L953" t="str">
        <f>_xlfn.XLOOKUP(Tableau1[[#This Row],[TYPE DE PIECE]],Tableau4[MATIERE],Tableau4[SHORT TYPE],"",0,1)</f>
        <v>COP</v>
      </c>
      <c r="N953" t="str">
        <f>IF(ISERR(FIND("DECOUPE",Tableau1[[#This Row],[DESIGNATION]])),"","NEED REF")</f>
        <v/>
      </c>
    </row>
    <row r="954" spans="2:14">
      <c r="B954">
        <v>34413048</v>
      </c>
      <c r="C954" s="2">
        <v>45590</v>
      </c>
      <c r="D954" t="s">
        <v>13</v>
      </c>
      <c r="E95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34413048 GVXL 100kA</v>
      </c>
      <c r="G954" t="s">
        <v>14</v>
      </c>
      <c r="I954" t="s">
        <v>205</v>
      </c>
      <c r="J954" t="s">
        <v>17</v>
      </c>
      <c r="K954" t="s">
        <v>22</v>
      </c>
      <c r="L954" t="str">
        <f>_xlfn.XLOOKUP(Tableau1[[#This Row],[TYPE DE PIECE]],Tableau4[MATIERE],Tableau4[SHORT TYPE],"",0,1)</f>
        <v>COP</v>
      </c>
      <c r="N954" t="str">
        <f>IF(ISERR(FIND("DECOUPE",Tableau1[[#This Row],[DESIGNATION]])),"","NEED REF")</f>
        <v/>
      </c>
    </row>
    <row r="955" spans="2:14">
      <c r="B955">
        <v>34413047</v>
      </c>
      <c r="C955" s="2">
        <v>45590</v>
      </c>
      <c r="D955" t="s">
        <v>13</v>
      </c>
      <c r="E95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34413047 GVXL 1250KVA</v>
      </c>
      <c r="F955" s="140" t="s">
        <v>126</v>
      </c>
      <c r="G955" t="s">
        <v>14</v>
      </c>
      <c r="I955" t="s">
        <v>103</v>
      </c>
      <c r="J955" t="s">
        <v>21</v>
      </c>
      <c r="K955" t="s">
        <v>25</v>
      </c>
      <c r="L955" t="str">
        <f>_xlfn.XLOOKUP(Tableau1[[#This Row],[TYPE DE PIECE]],Tableau4[MATIERE],Tableau4[SHORT TYPE],"",0,1)</f>
        <v>SMT</v>
      </c>
      <c r="N955" t="str">
        <f>IF(ISERR(FIND("DECOUPE",Tableau1[[#This Row],[DESIGNATION]])),"","NEED REF")</f>
        <v/>
      </c>
    </row>
    <row r="956" spans="2:14">
      <c r="B956">
        <v>34413046</v>
      </c>
      <c r="C956" s="2">
        <v>45590</v>
      </c>
      <c r="D956" t="s">
        <v>13</v>
      </c>
      <c r="E956" t="s">
        <v>226</v>
      </c>
      <c r="F956" s="140" t="s">
        <v>126</v>
      </c>
      <c r="G956" t="s">
        <v>14</v>
      </c>
      <c r="I956" t="s">
        <v>103</v>
      </c>
      <c r="J956" t="s">
        <v>21</v>
      </c>
      <c r="K956" t="s">
        <v>25</v>
      </c>
      <c r="L956" t="str">
        <f>_xlfn.XLOOKUP(Tableau1[[#This Row],[TYPE DE PIECE]],Tableau4[MATIERE],Tableau4[SHORT TYPE],"",0,1)</f>
        <v>SMT</v>
      </c>
      <c r="N956" t="str">
        <f>IF(ISERR(FIND("DECOUPE",Tableau1[[#This Row],[DESIGNATION]])),"","NEED REF")</f>
        <v/>
      </c>
    </row>
    <row r="957" spans="2:14">
      <c r="B957">
        <v>34413045</v>
      </c>
      <c r="C957" s="2">
        <v>45590</v>
      </c>
      <c r="D957" t="s">
        <v>13</v>
      </c>
      <c r="E95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34413045 GVXL 1250KVA</v>
      </c>
      <c r="F957" s="140" t="s">
        <v>126</v>
      </c>
      <c r="G957" t="s">
        <v>14</v>
      </c>
      <c r="I957" t="s">
        <v>103</v>
      </c>
      <c r="J957" t="s">
        <v>21</v>
      </c>
      <c r="K957" t="s">
        <v>22</v>
      </c>
      <c r="L957" t="str">
        <f>_xlfn.XLOOKUP(Tableau1[[#This Row],[TYPE DE PIECE]],Tableau4[MATIERE],Tableau4[SHORT TYPE],"",0,1)</f>
        <v>COP</v>
      </c>
      <c r="N957" t="str">
        <f>IF(ISERR(FIND("DECOUPE",Tableau1[[#This Row],[DESIGNATION]])),"","NEED REF")</f>
        <v/>
      </c>
    </row>
    <row r="958" spans="2:14">
      <c r="B958">
        <v>34413044</v>
      </c>
      <c r="C958" s="2">
        <v>45590</v>
      </c>
      <c r="D958" t="s">
        <v>13</v>
      </c>
      <c r="E95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34413044 GVXL 1250KVA</v>
      </c>
      <c r="F958" s="140" t="s">
        <v>126</v>
      </c>
      <c r="G958" t="s">
        <v>14</v>
      </c>
      <c r="I958" t="s">
        <v>103</v>
      </c>
      <c r="J958" t="s">
        <v>21</v>
      </c>
      <c r="K958" t="s">
        <v>22</v>
      </c>
      <c r="L958" t="str">
        <f>_xlfn.XLOOKUP(Tableau1[[#This Row],[TYPE DE PIECE]],Tableau4[MATIERE],Tableau4[SHORT TYPE],"",0,1)</f>
        <v>COP</v>
      </c>
      <c r="N958" t="str">
        <f>IF(ISERR(FIND("DECOUPE",Tableau1[[#This Row],[DESIGNATION]])),"","NEED REF")</f>
        <v/>
      </c>
    </row>
    <row r="959" spans="2:14">
      <c r="B959">
        <v>34413043</v>
      </c>
      <c r="C959" s="2">
        <v>45590</v>
      </c>
      <c r="D959" t="s">
        <v>13</v>
      </c>
      <c r="E959" t="s">
        <v>227</v>
      </c>
      <c r="F959" s="140" t="s">
        <v>126</v>
      </c>
      <c r="G959" t="s">
        <v>14</v>
      </c>
      <c r="I959" t="s">
        <v>103</v>
      </c>
      <c r="J959" t="s">
        <v>21</v>
      </c>
      <c r="K959" t="s">
        <v>22</v>
      </c>
      <c r="L959" t="str">
        <f>_xlfn.XLOOKUP(Tableau1[[#This Row],[TYPE DE PIECE]],Tableau4[MATIERE],Tableau4[SHORT TYPE],"",0,1)</f>
        <v>COP</v>
      </c>
      <c r="N959" t="str">
        <f>IF(ISERR(FIND("DECOUPE",Tableau1[[#This Row],[DESIGNATION]])),"","NEED REF")</f>
        <v/>
      </c>
    </row>
    <row r="960" spans="2:14">
      <c r="B960">
        <v>34413042</v>
      </c>
      <c r="C960" s="2">
        <v>45590</v>
      </c>
      <c r="D960" t="s">
        <v>13</v>
      </c>
      <c r="E96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34413042 GVXL 100kA</v>
      </c>
      <c r="G960" t="s">
        <v>14</v>
      </c>
      <c r="I960" t="s">
        <v>205</v>
      </c>
      <c r="J960" t="s">
        <v>17</v>
      </c>
      <c r="K960" t="s">
        <v>22</v>
      </c>
      <c r="L960" t="str">
        <f>_xlfn.XLOOKUP(Tableau1[[#This Row],[TYPE DE PIECE]],Tableau4[MATIERE],Tableau4[SHORT TYPE],"",0,1)</f>
        <v>COP</v>
      </c>
      <c r="N960" t="str">
        <f>IF(ISERR(FIND("DECOUPE",Tableau1[[#This Row],[DESIGNATION]])),"","NEED REF")</f>
        <v/>
      </c>
    </row>
    <row r="961" spans="2:14">
      <c r="B961">
        <v>34413041</v>
      </c>
      <c r="C961" s="2">
        <v>45590</v>
      </c>
      <c r="D961" t="s">
        <v>13</v>
      </c>
      <c r="E96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34413041 GVXL 100kA</v>
      </c>
      <c r="G961" t="s">
        <v>14</v>
      </c>
      <c r="I961" t="s">
        <v>205</v>
      </c>
      <c r="J961" t="s">
        <v>17</v>
      </c>
      <c r="K961" t="s">
        <v>22</v>
      </c>
      <c r="L961" t="str">
        <f>_xlfn.XLOOKUP(Tableau1[[#This Row],[TYPE DE PIECE]],Tableau4[MATIERE],Tableau4[SHORT TYPE],"",0,1)</f>
        <v>COP</v>
      </c>
      <c r="N961" t="str">
        <f>IF(ISERR(FIND("DECOUPE",Tableau1[[#This Row],[DESIGNATION]])),"","NEED REF")</f>
        <v/>
      </c>
    </row>
    <row r="962" spans="2:14">
      <c r="B962">
        <v>34413040</v>
      </c>
      <c r="C962" s="2">
        <v>45590</v>
      </c>
      <c r="D962" t="s">
        <v>13</v>
      </c>
      <c r="E96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34413040 GVXL 100kA</v>
      </c>
      <c r="G962" t="s">
        <v>14</v>
      </c>
      <c r="I962" t="s">
        <v>205</v>
      </c>
      <c r="J962" t="s">
        <v>17</v>
      </c>
      <c r="K962" t="s">
        <v>22</v>
      </c>
      <c r="L962" t="str">
        <f>_xlfn.XLOOKUP(Tableau1[[#This Row],[TYPE DE PIECE]],Tableau4[MATIERE],Tableau4[SHORT TYPE],"",0,1)</f>
        <v>COP</v>
      </c>
      <c r="N962" t="str">
        <f>IF(ISERR(FIND("DECOUPE",Tableau1[[#This Row],[DESIGNATION]])),"","NEED REF")</f>
        <v/>
      </c>
    </row>
    <row r="963" spans="2:14">
      <c r="B963">
        <v>34413039</v>
      </c>
      <c r="C963" s="2">
        <v>45590</v>
      </c>
      <c r="D963" t="s">
        <v>13</v>
      </c>
      <c r="E96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34413039 GVXL 100kA</v>
      </c>
      <c r="G963" t="s">
        <v>14</v>
      </c>
      <c r="I963" t="s">
        <v>205</v>
      </c>
      <c r="J963" t="s">
        <v>17</v>
      </c>
      <c r="K963" t="s">
        <v>22</v>
      </c>
      <c r="L963" t="str">
        <f>_xlfn.XLOOKUP(Tableau1[[#This Row],[TYPE DE PIECE]],Tableau4[MATIERE],Tableau4[SHORT TYPE],"",0,1)</f>
        <v>COP</v>
      </c>
      <c r="N963" t="str">
        <f>IF(ISERR(FIND("DECOUPE",Tableau1[[#This Row],[DESIGNATION]])),"","NEED REF")</f>
        <v/>
      </c>
    </row>
    <row r="964" spans="2:14">
      <c r="B964">
        <v>34413038</v>
      </c>
      <c r="C964" s="2">
        <v>45590</v>
      </c>
      <c r="D964" t="s">
        <v>13</v>
      </c>
      <c r="E96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34413038 GVXL 100kA</v>
      </c>
      <c r="G964" t="s">
        <v>14</v>
      </c>
      <c r="I964" t="s">
        <v>205</v>
      </c>
      <c r="J964" t="s">
        <v>17</v>
      </c>
      <c r="K964" t="s">
        <v>22</v>
      </c>
      <c r="L964" t="str">
        <f>_xlfn.XLOOKUP(Tableau1[[#This Row],[TYPE DE PIECE]],Tableau4[MATIERE],Tableau4[SHORT TYPE],"",0,1)</f>
        <v>COP</v>
      </c>
      <c r="N964" t="str">
        <f>IF(ISERR(FIND("DECOUPE",Tableau1[[#This Row],[DESIGNATION]])),"","NEED REF")</f>
        <v/>
      </c>
    </row>
    <row r="965" spans="2:14">
      <c r="B965">
        <v>34413037</v>
      </c>
      <c r="C965" s="2">
        <v>45590</v>
      </c>
      <c r="D965" t="s">
        <v>13</v>
      </c>
      <c r="E965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34413037 GVXL 100kA</v>
      </c>
      <c r="G965" t="s">
        <v>14</v>
      </c>
      <c r="I965" t="s">
        <v>205</v>
      </c>
      <c r="J965" t="s">
        <v>17</v>
      </c>
      <c r="K965" t="s">
        <v>22</v>
      </c>
      <c r="L965" t="str">
        <f>_xlfn.XLOOKUP(Tableau1[[#This Row],[TYPE DE PIECE]],Tableau4[MATIERE],Tableau4[SHORT TYPE],"",0,1)</f>
        <v>COP</v>
      </c>
      <c r="N965" t="str">
        <f>IF(ISERR(FIND("DECOUPE",Tableau1[[#This Row],[DESIGNATION]])),"","NEED REF")</f>
        <v/>
      </c>
    </row>
    <row r="966" spans="2:14">
      <c r="B966">
        <v>34413036</v>
      </c>
      <c r="C966" s="2">
        <v>45590</v>
      </c>
      <c r="D966" t="s">
        <v>13</v>
      </c>
      <c r="E966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34413036 GVXL 100kA</v>
      </c>
      <c r="G966" t="s">
        <v>14</v>
      </c>
      <c r="I966" t="s">
        <v>205</v>
      </c>
      <c r="J966" t="s">
        <v>17</v>
      </c>
      <c r="K966" t="s">
        <v>22</v>
      </c>
      <c r="L966" t="str">
        <f>_xlfn.XLOOKUP(Tableau1[[#This Row],[TYPE DE PIECE]],Tableau4[MATIERE],Tableau4[SHORT TYPE],"",0,1)</f>
        <v>COP</v>
      </c>
      <c r="N966" t="str">
        <f>IF(ISERR(FIND("DECOUPE",Tableau1[[#This Row],[DESIGNATION]])),"","NEED REF")</f>
        <v/>
      </c>
    </row>
    <row r="967" spans="2:14">
      <c r="B967">
        <v>34413035</v>
      </c>
      <c r="C967" s="2">
        <v>45590</v>
      </c>
      <c r="D967" t="s">
        <v>13</v>
      </c>
      <c r="E967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34413035 GVXL 100kA</v>
      </c>
      <c r="G967" t="s">
        <v>14</v>
      </c>
      <c r="I967" t="s">
        <v>205</v>
      </c>
      <c r="J967" t="s">
        <v>17</v>
      </c>
      <c r="K967" t="s">
        <v>22</v>
      </c>
      <c r="L967" t="str">
        <f>_xlfn.XLOOKUP(Tableau1[[#This Row],[TYPE DE PIECE]],Tableau4[MATIERE],Tableau4[SHORT TYPE],"",0,1)</f>
        <v>COP</v>
      </c>
      <c r="N967" t="str">
        <f>IF(ISERR(FIND("DECOUPE",Tableau1[[#This Row],[DESIGNATION]])),"","NEED REF")</f>
        <v/>
      </c>
    </row>
    <row r="968" spans="2:14">
      <c r="B968">
        <v>34413034</v>
      </c>
      <c r="C968" s="2">
        <v>45590</v>
      </c>
      <c r="D968" t="s">
        <v>13</v>
      </c>
      <c r="E968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34413034 GVXL 100kA</v>
      </c>
      <c r="G968" t="s">
        <v>14</v>
      </c>
      <c r="I968" t="s">
        <v>205</v>
      </c>
      <c r="J968" t="s">
        <v>17</v>
      </c>
      <c r="K968" t="s">
        <v>22</v>
      </c>
      <c r="L968" t="str">
        <f>_xlfn.XLOOKUP(Tableau1[[#This Row],[TYPE DE PIECE]],Tableau4[MATIERE],Tableau4[SHORT TYPE],"",0,1)</f>
        <v>COP</v>
      </c>
      <c r="N968" t="str">
        <f>IF(ISERR(FIND("DECOUPE",Tableau1[[#This Row],[DESIGNATION]])),"","NEED REF")</f>
        <v/>
      </c>
    </row>
    <row r="969" spans="2:14">
      <c r="B969">
        <v>34413033</v>
      </c>
      <c r="C969" s="2">
        <v>45590</v>
      </c>
      <c r="D969" t="s">
        <v>13</v>
      </c>
      <c r="E969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34413033 GVXL 100kA</v>
      </c>
      <c r="G969" t="s">
        <v>14</v>
      </c>
      <c r="I969" t="s">
        <v>205</v>
      </c>
      <c r="J969" t="s">
        <v>17</v>
      </c>
      <c r="K969" t="s">
        <v>22</v>
      </c>
      <c r="L969" t="str">
        <f>_xlfn.XLOOKUP(Tableau1[[#This Row],[TYPE DE PIECE]],Tableau4[MATIERE],Tableau4[SHORT TYPE],"",0,1)</f>
        <v>COP</v>
      </c>
      <c r="N969" t="str">
        <f>IF(ISERR(FIND("DECOUPE",Tableau1[[#This Row],[DESIGNATION]])),"","NEED REF")</f>
        <v/>
      </c>
    </row>
    <row r="970" spans="2:14">
      <c r="B970">
        <v>34413032</v>
      </c>
      <c r="C970" s="2">
        <v>45589</v>
      </c>
      <c r="D970" t="s">
        <v>13</v>
      </c>
      <c r="E97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34413032 GVXL 1250KVA</v>
      </c>
      <c r="F970" s="140" t="s">
        <v>126</v>
      </c>
      <c r="G970" t="s">
        <v>14</v>
      </c>
      <c r="I970" t="s">
        <v>103</v>
      </c>
      <c r="J970" t="s">
        <v>21</v>
      </c>
      <c r="K970" t="s">
        <v>33</v>
      </c>
      <c r="L970" t="str">
        <f>_xlfn.XLOOKUP(Tableau1[[#This Row],[TYPE DE PIECE]],Tableau4[MATIERE],Tableau4[SHORT TYPE],"",0,1)</f>
        <v>PLA</v>
      </c>
      <c r="N970" t="str">
        <f>IF(ISERR(FIND("DECOUPE",Tableau1[[#This Row],[DESIGNATION]])),"","NEED REF")</f>
        <v/>
      </c>
    </row>
    <row r="971" spans="2:14">
      <c r="B971">
        <v>34413031</v>
      </c>
      <c r="C971" s="2">
        <v>45589</v>
      </c>
      <c r="D971" t="s">
        <v>13</v>
      </c>
      <c r="E97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34413031 GVXL 1250KVA</v>
      </c>
      <c r="F971" s="140" t="s">
        <v>126</v>
      </c>
      <c r="G971" t="s">
        <v>14</v>
      </c>
      <c r="I971" t="s">
        <v>103</v>
      </c>
      <c r="J971" t="s">
        <v>21</v>
      </c>
      <c r="K971" t="s">
        <v>25</v>
      </c>
      <c r="L971" t="str">
        <f>_xlfn.XLOOKUP(Tableau1[[#This Row],[TYPE DE PIECE]],Tableau4[MATIERE],Tableau4[SHORT TYPE],"",0,1)</f>
        <v>SMT</v>
      </c>
      <c r="N971" t="str">
        <f>IF(ISERR(FIND("DECOUPE",Tableau1[[#This Row],[DESIGNATION]])),"","NEED REF")</f>
        <v/>
      </c>
    </row>
    <row r="972" spans="2:14">
      <c r="B972">
        <v>34413030</v>
      </c>
      <c r="C972" s="2">
        <v>45589</v>
      </c>
      <c r="D972" t="s">
        <v>13</v>
      </c>
      <c r="E972" t="s">
        <v>228</v>
      </c>
      <c r="F972" t="s">
        <v>181</v>
      </c>
      <c r="G972" t="s">
        <v>46</v>
      </c>
      <c r="H972" t="s">
        <v>47</v>
      </c>
      <c r="I972" t="s">
        <v>182</v>
      </c>
      <c r="J972" t="s">
        <v>49</v>
      </c>
      <c r="K972" t="s">
        <v>57</v>
      </c>
      <c r="L972" t="str">
        <f>_xlfn.XLOOKUP(Tableau1[[#This Row],[TYPE DE PIECE]],Tableau4[MATIERE],Tableau4[SHORT TYPE],"",0,1)</f>
        <v/>
      </c>
      <c r="N972" t="str">
        <f>IF(ISERR(FIND("DECOUPE",Tableau1[[#This Row],[DESIGNATION]])),"","NEED REF")</f>
        <v/>
      </c>
    </row>
    <row r="973" spans="2:14">
      <c r="B973">
        <v>34413029</v>
      </c>
      <c r="C973" s="2">
        <v>45589</v>
      </c>
      <c r="D973" t="s">
        <v>13</v>
      </c>
      <c r="E973" t="s">
        <v>229</v>
      </c>
      <c r="F973" t="s">
        <v>181</v>
      </c>
      <c r="G973" t="s">
        <v>46</v>
      </c>
      <c r="H973" t="s">
        <v>47</v>
      </c>
      <c r="I973" t="s">
        <v>182</v>
      </c>
      <c r="J973" t="s">
        <v>49</v>
      </c>
      <c r="K973" t="s">
        <v>25</v>
      </c>
      <c r="L973" t="str">
        <f>_xlfn.XLOOKUP(Tableau1[[#This Row],[TYPE DE PIECE]],Tableau4[MATIERE],Tableau4[SHORT TYPE],"",0,1)</f>
        <v>SMT</v>
      </c>
      <c r="N973" t="str">
        <f>IF(ISERR(FIND("DECOUPE",Tableau1[[#This Row],[DESIGNATION]])),"","NEED REF")</f>
        <v/>
      </c>
    </row>
    <row r="974" spans="2:14">
      <c r="B974">
        <v>34413028</v>
      </c>
      <c r="C974" s="2">
        <v>45589</v>
      </c>
      <c r="D974" t="s">
        <v>13</v>
      </c>
      <c r="E974" t="s">
        <v>230</v>
      </c>
      <c r="F974" t="s">
        <v>181</v>
      </c>
      <c r="G974" t="s">
        <v>46</v>
      </c>
      <c r="H974" t="s">
        <v>47</v>
      </c>
      <c r="I974" t="s">
        <v>182</v>
      </c>
      <c r="J974" t="s">
        <v>49</v>
      </c>
      <c r="K974" t="s">
        <v>33</v>
      </c>
      <c r="L974" t="str">
        <f>_xlfn.XLOOKUP(Tableau1[[#This Row],[TYPE DE PIECE]],Tableau4[MATIERE],Tableau4[SHORT TYPE],"",0,1)</f>
        <v>PLA</v>
      </c>
      <c r="N974" t="str">
        <f>IF(ISERR(FIND("DECOUPE",Tableau1[[#This Row],[DESIGNATION]])),"","NEED REF")</f>
        <v/>
      </c>
    </row>
    <row r="975" spans="2:14">
      <c r="B975">
        <v>34413027</v>
      </c>
      <c r="C975" s="2">
        <v>45589</v>
      </c>
      <c r="D975" t="s">
        <v>13</v>
      </c>
      <c r="E975" t="s">
        <v>231</v>
      </c>
      <c r="F975" t="s">
        <v>181</v>
      </c>
      <c r="G975" t="s">
        <v>46</v>
      </c>
      <c r="H975" t="s">
        <v>47</v>
      </c>
      <c r="I975" t="s">
        <v>182</v>
      </c>
      <c r="J975" t="s">
        <v>49</v>
      </c>
      <c r="K975" t="s">
        <v>25</v>
      </c>
      <c r="L975" t="str">
        <f>_xlfn.XLOOKUP(Tableau1[[#This Row],[TYPE DE PIECE]],Tableau4[MATIERE],Tableau4[SHORT TYPE],"",0,1)</f>
        <v>SMT</v>
      </c>
      <c r="N975" t="str">
        <f>IF(ISERR(FIND("DECOUPE",Tableau1[[#This Row],[DESIGNATION]])),"","NEED REF")</f>
        <v/>
      </c>
    </row>
    <row r="976" spans="2:14">
      <c r="B976">
        <v>34413026</v>
      </c>
      <c r="C976" s="2">
        <v>45589</v>
      </c>
      <c r="D976" t="s">
        <v>13</v>
      </c>
      <c r="E976" t="s">
        <v>232</v>
      </c>
      <c r="F976" t="s">
        <v>181</v>
      </c>
      <c r="G976" t="s">
        <v>46</v>
      </c>
      <c r="H976" t="s">
        <v>47</v>
      </c>
      <c r="I976" t="s">
        <v>182</v>
      </c>
      <c r="J976" t="s">
        <v>49</v>
      </c>
      <c r="K976" t="s">
        <v>25</v>
      </c>
      <c r="L976" t="str">
        <f>_xlfn.XLOOKUP(Tableau1[[#This Row],[TYPE DE PIECE]],Tableau4[MATIERE],Tableau4[SHORT TYPE],"",0,1)</f>
        <v>SMT</v>
      </c>
      <c r="N976" t="str">
        <f>IF(ISERR(FIND("DECOUPE",Tableau1[[#This Row],[DESIGNATION]])),"","NEED REF")</f>
        <v/>
      </c>
    </row>
    <row r="977" spans="2:14">
      <c r="B977">
        <v>34413025</v>
      </c>
      <c r="C977" s="2">
        <v>45589</v>
      </c>
      <c r="D977" t="s">
        <v>13</v>
      </c>
      <c r="E977" t="s">
        <v>233</v>
      </c>
      <c r="F977" t="s">
        <v>181</v>
      </c>
      <c r="G977" t="s">
        <v>46</v>
      </c>
      <c r="H977" t="s">
        <v>47</v>
      </c>
      <c r="I977" t="s">
        <v>182</v>
      </c>
      <c r="J977" t="s">
        <v>49</v>
      </c>
      <c r="K977" t="s">
        <v>25</v>
      </c>
      <c r="L977" t="str">
        <f>_xlfn.XLOOKUP(Tableau1[[#This Row],[TYPE DE PIECE]],Tableau4[MATIERE],Tableau4[SHORT TYPE],"",0,1)</f>
        <v>SMT</v>
      </c>
      <c r="N977" t="str">
        <f>IF(ISERR(FIND("DECOUPE",Tableau1[[#This Row],[DESIGNATION]])),"","NEED REF")</f>
        <v/>
      </c>
    </row>
    <row r="978" spans="2:14">
      <c r="B978">
        <v>34413024</v>
      </c>
      <c r="C978" s="2">
        <v>45589</v>
      </c>
      <c r="D978" t="s">
        <v>13</v>
      </c>
      <c r="E978" t="s">
        <v>234</v>
      </c>
      <c r="F978" t="s">
        <v>181</v>
      </c>
      <c r="G978" t="s">
        <v>46</v>
      </c>
      <c r="H978" t="s">
        <v>47</v>
      </c>
      <c r="I978" t="s">
        <v>182</v>
      </c>
      <c r="J978" t="s">
        <v>49</v>
      </c>
      <c r="K978" t="s">
        <v>25</v>
      </c>
      <c r="L978" t="str">
        <f>_xlfn.XLOOKUP(Tableau1[[#This Row],[TYPE DE PIECE]],Tableau4[MATIERE],Tableau4[SHORT TYPE],"",0,1)</f>
        <v>SMT</v>
      </c>
      <c r="N978" t="str">
        <f>IF(ISERR(FIND("DECOUPE",Tableau1[[#This Row],[DESIGNATION]])),"","NEED REF")</f>
        <v/>
      </c>
    </row>
    <row r="979" spans="2:14">
      <c r="B979">
        <v>34413023</v>
      </c>
      <c r="C979" s="2">
        <v>45589</v>
      </c>
      <c r="D979" t="s">
        <v>13</v>
      </c>
      <c r="E979" t="s">
        <v>235</v>
      </c>
      <c r="F979" s="140" t="s">
        <v>126</v>
      </c>
      <c r="G979" t="s">
        <v>14</v>
      </c>
      <c r="I979" t="s">
        <v>103</v>
      </c>
      <c r="J979" t="s">
        <v>21</v>
      </c>
      <c r="K979" t="s">
        <v>25</v>
      </c>
      <c r="L979" t="str">
        <f>_xlfn.XLOOKUP(Tableau1[[#This Row],[TYPE DE PIECE]],Tableau4[MATIERE],Tableau4[SHORT TYPE],"",0,1)</f>
        <v>SMT</v>
      </c>
      <c r="N979" t="str">
        <f>IF(ISERR(FIND("DECOUPE",Tableau1[[#This Row],[DESIGNATION]])),"","NEED REF")</f>
        <v/>
      </c>
    </row>
    <row r="980" spans="2:14">
      <c r="B980">
        <v>34413022</v>
      </c>
      <c r="C980" s="2">
        <v>45589</v>
      </c>
      <c r="D980" t="s">
        <v>13</v>
      </c>
      <c r="E980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34413022 GVXL 100kA</v>
      </c>
      <c r="G980" t="s">
        <v>14</v>
      </c>
      <c r="I980" t="s">
        <v>205</v>
      </c>
      <c r="J980" t="s">
        <v>17</v>
      </c>
      <c r="K980" t="s">
        <v>22</v>
      </c>
      <c r="L980" t="str">
        <f>_xlfn.XLOOKUP(Tableau1[[#This Row],[TYPE DE PIECE]],Tableau4[MATIERE],Tableau4[SHORT TYPE],"",0,1)</f>
        <v>COP</v>
      </c>
      <c r="N980" t="str">
        <f>IF(ISERR(FIND("DECOUPE",Tableau1[[#This Row],[DESIGNATION]])),"","NEED REF")</f>
        <v/>
      </c>
    </row>
    <row r="981" spans="2:14">
      <c r="B981">
        <v>34413021</v>
      </c>
      <c r="C981" s="2">
        <v>45589</v>
      </c>
      <c r="D981" t="s">
        <v>13</v>
      </c>
      <c r="E981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34413021 GVXL 100kA</v>
      </c>
      <c r="G981" t="s">
        <v>14</v>
      </c>
      <c r="I981" t="s">
        <v>205</v>
      </c>
      <c r="J981" t="s">
        <v>17</v>
      </c>
      <c r="K981" t="s">
        <v>22</v>
      </c>
      <c r="L981" t="str">
        <f>_xlfn.XLOOKUP(Tableau1[[#This Row],[TYPE DE PIECE]],Tableau4[MATIERE],Tableau4[SHORT TYPE],"",0,1)</f>
        <v>COP</v>
      </c>
      <c r="N981" t="str">
        <f>IF(ISERR(FIND("DECOUPE",Tableau1[[#This Row],[DESIGNATION]])),"","NEED REF")</f>
        <v/>
      </c>
    </row>
    <row r="982" spans="2:14">
      <c r="B982">
        <v>34413020</v>
      </c>
      <c r="C982" s="2">
        <v>45589</v>
      </c>
      <c r="D982" t="s">
        <v>13</v>
      </c>
      <c r="E982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34413020 GVXL 100kA</v>
      </c>
      <c r="G982" t="s">
        <v>14</v>
      </c>
      <c r="I982" t="s">
        <v>205</v>
      </c>
      <c r="J982" t="s">
        <v>17</v>
      </c>
      <c r="K982" t="s">
        <v>22</v>
      </c>
      <c r="L982" t="str">
        <f>_xlfn.XLOOKUP(Tableau1[[#This Row],[TYPE DE PIECE]],Tableau4[MATIERE],Tableau4[SHORT TYPE],"",0,1)</f>
        <v>COP</v>
      </c>
      <c r="N982" t="str">
        <f>IF(ISERR(FIND("DECOUPE",Tableau1[[#This Row],[DESIGNATION]])),"","NEED REF")</f>
        <v/>
      </c>
    </row>
    <row r="983" spans="2:14">
      <c r="B983">
        <v>34413019</v>
      </c>
      <c r="C983" s="2">
        <v>45589</v>
      </c>
      <c r="D983" t="s">
        <v>13</v>
      </c>
      <c r="E983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34413019 GVXL 100kA</v>
      </c>
      <c r="G983" t="s">
        <v>14</v>
      </c>
      <c r="I983" t="s">
        <v>205</v>
      </c>
      <c r="J983" t="s">
        <v>17</v>
      </c>
      <c r="K983" t="s">
        <v>22</v>
      </c>
      <c r="L983" t="str">
        <f>_xlfn.XLOOKUP(Tableau1[[#This Row],[TYPE DE PIECE]],Tableau4[MATIERE],Tableau4[SHORT TYPE],"",0,1)</f>
        <v>COP</v>
      </c>
      <c r="N983" t="str">
        <f>IF(ISERR(FIND("DECOUPE",Tableau1[[#This Row],[DESIGNATION]])),"","NEED REF")</f>
        <v/>
      </c>
    </row>
    <row r="984" spans="2:14">
      <c r="B984">
        <v>34413018</v>
      </c>
      <c r="C984" s="2">
        <v>45589</v>
      </c>
      <c r="D984" t="s">
        <v>13</v>
      </c>
      <c r="E984" t="str">
        <f>_xlfn.CONCAT(Tableau1[[#This Row],[SHORT TYPE]],IF(Tableau1[[#This Row],[SHORT TYPE]]="","","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34413018 GVXL 100kA</v>
      </c>
      <c r="G984" t="s">
        <v>14</v>
      </c>
      <c r="I984" t="s">
        <v>205</v>
      </c>
      <c r="J984" t="s">
        <v>17</v>
      </c>
      <c r="K984" t="s">
        <v>33</v>
      </c>
      <c r="L984" t="str">
        <f>_xlfn.XLOOKUP(Tableau1[[#This Row],[TYPE DE PIECE]],Tableau4[MATIERE],Tableau4[SHORT TYPE],"",0,1)</f>
        <v>PLA</v>
      </c>
      <c r="N984" t="str">
        <f>IF(ISERR(FIND("DECOUPE",Tableau1[[#This Row],[DESIGNATION]])),"","NEED REF")</f>
        <v/>
      </c>
    </row>
    <row r="985" spans="2:14">
      <c r="B985">
        <v>34413017</v>
      </c>
      <c r="C985" s="2">
        <v>45589</v>
      </c>
      <c r="D985" t="s">
        <v>13</v>
      </c>
      <c r="E985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34413017 GVXL 100kA</v>
      </c>
      <c r="G985" t="s">
        <v>14</v>
      </c>
      <c r="I985" t="s">
        <v>205</v>
      </c>
      <c r="J985" t="s">
        <v>17</v>
      </c>
      <c r="K985" t="s">
        <v>33</v>
      </c>
      <c r="L985" t="str">
        <f>_xlfn.XLOOKUP(Tableau1[[#This Row],[TYPE DE PIECE]],Tableau4[MATIERE],Tableau4[SHORT TYPE],"",0,1)</f>
        <v>PLA</v>
      </c>
      <c r="N985" t="str">
        <f>IF(ISERR(FIND("DECOUPE",Tableau1[[#This Row],[DESIGNATION]])),"","NEED REF")</f>
        <v/>
      </c>
    </row>
    <row r="986" spans="2:14">
      <c r="B986">
        <v>34413016</v>
      </c>
      <c r="C986" s="2">
        <v>45589</v>
      </c>
      <c r="D986" t="s">
        <v>13</v>
      </c>
      <c r="E986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PLA 34413016 GVXL 100kA</v>
      </c>
      <c r="G986" t="s">
        <v>14</v>
      </c>
      <c r="I986" t="s">
        <v>205</v>
      </c>
      <c r="J986" t="s">
        <v>17</v>
      </c>
      <c r="K986" t="s">
        <v>33</v>
      </c>
      <c r="L986" t="str">
        <f>_xlfn.XLOOKUP(Tableau1[[#This Row],[TYPE DE PIECE]],Tableau4[MATIERE],Tableau4[SHORT TYPE],"",0,1)</f>
        <v>PLA</v>
      </c>
      <c r="N986" t="str">
        <f>IF(ISERR(FIND("DECOUPE",Tableau1[[#This Row],[DESIGNATION]])),"","NEED REF")</f>
        <v/>
      </c>
    </row>
    <row r="987" spans="2:14">
      <c r="B987">
        <v>34413015</v>
      </c>
      <c r="C987" s="2">
        <v>45589</v>
      </c>
      <c r="D987" t="s">
        <v>13</v>
      </c>
      <c r="E987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34413015 GVXL 100kA</v>
      </c>
      <c r="G987" t="s">
        <v>14</v>
      </c>
      <c r="I987" t="s">
        <v>205</v>
      </c>
      <c r="J987" t="s">
        <v>17</v>
      </c>
      <c r="K987" t="s">
        <v>22</v>
      </c>
      <c r="L987" t="str">
        <f>_xlfn.XLOOKUP(Tableau1[[#This Row],[TYPE DE PIECE]],Tableau4[MATIERE],Tableau4[SHORT TYPE],"",0,1)</f>
        <v>COP</v>
      </c>
      <c r="N987" t="str">
        <f>IF(ISERR(FIND("DECOUPE",Tableau1[[#This Row],[DESIGNATION]])),"","NEED REF")</f>
        <v/>
      </c>
    </row>
    <row r="988" spans="2:14">
      <c r="B988">
        <v>34413014</v>
      </c>
      <c r="C988" s="2">
        <v>45589</v>
      </c>
      <c r="D988" t="s">
        <v>13</v>
      </c>
      <c r="E988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34413014 GVXL 100kA</v>
      </c>
      <c r="G988" t="s">
        <v>14</v>
      </c>
      <c r="I988" t="s">
        <v>205</v>
      </c>
      <c r="J988" t="s">
        <v>17</v>
      </c>
      <c r="K988" t="s">
        <v>22</v>
      </c>
      <c r="L988" t="str">
        <f>_xlfn.XLOOKUP(Tableau1[[#This Row],[TYPE DE PIECE]],Tableau4[MATIERE],Tableau4[SHORT TYPE],"",0,1)</f>
        <v>COP</v>
      </c>
      <c r="N988" t="str">
        <f>IF(ISERR(FIND("DECOUPE",Tableau1[[#This Row],[DESIGNATION]])),"","NEED REF")</f>
        <v/>
      </c>
    </row>
    <row r="989" spans="2:14">
      <c r="B989">
        <v>34413013</v>
      </c>
      <c r="C989" s="2">
        <v>45589</v>
      </c>
      <c r="D989" t="s">
        <v>13</v>
      </c>
      <c r="E989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34413013 GVXL 100kA</v>
      </c>
      <c r="G989" t="s">
        <v>14</v>
      </c>
      <c r="I989" t="s">
        <v>205</v>
      </c>
      <c r="J989" t="s">
        <v>17</v>
      </c>
      <c r="K989" t="s">
        <v>22</v>
      </c>
      <c r="L989" t="str">
        <f>_xlfn.XLOOKUP(Tableau1[[#This Row],[TYPE DE PIECE]],Tableau4[MATIERE],Tableau4[SHORT TYPE],"",0,1)</f>
        <v>COP</v>
      </c>
      <c r="N989" t="str">
        <f>IF(ISERR(FIND("DECOUPE",Tableau1[[#This Row],[DESIGNATION]])),"","NEED REF")</f>
        <v/>
      </c>
    </row>
    <row r="990" spans="2:14">
      <c r="B990">
        <v>34413012</v>
      </c>
      <c r="C990" s="2">
        <v>45589</v>
      </c>
      <c r="D990" t="s">
        <v>13</v>
      </c>
      <c r="E990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COP 34413012 GVXL 100kA</v>
      </c>
      <c r="G990" t="s">
        <v>14</v>
      </c>
      <c r="I990" t="s">
        <v>205</v>
      </c>
      <c r="J990" t="s">
        <v>17</v>
      </c>
      <c r="K990" t="s">
        <v>22</v>
      </c>
      <c r="L990" t="str">
        <f>_xlfn.XLOOKUP(Tableau1[[#This Row],[TYPE DE PIECE]],Tableau4[MATIERE],Tableau4[SHORT TYPE],"",0,1)</f>
        <v>COP</v>
      </c>
      <c r="N990" t="str">
        <f>IF(ISERR(FIND("DECOUPE",Tableau1[[#This Row],[DESIGNATION]])),"","NEED REF")</f>
        <v/>
      </c>
    </row>
    <row r="991" spans="2:14">
      <c r="B991">
        <v>34413011</v>
      </c>
      <c r="C991" s="2">
        <v>45588</v>
      </c>
      <c r="D991" t="s">
        <v>13</v>
      </c>
      <c r="E991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34413011 GVXL 1250KVA</v>
      </c>
      <c r="F991" s="140" t="s">
        <v>126</v>
      </c>
      <c r="G991" t="s">
        <v>14</v>
      </c>
      <c r="I991" t="s">
        <v>103</v>
      </c>
      <c r="J991" t="s">
        <v>21</v>
      </c>
      <c r="K991" t="s">
        <v>25</v>
      </c>
      <c r="L991" t="str">
        <f>_xlfn.XLOOKUP(Tableau1[[#This Row],[TYPE DE PIECE]],Tableau4[MATIERE],Tableau4[SHORT TYPE],"",0,1)</f>
        <v>SMT</v>
      </c>
      <c r="N991" t="str">
        <f>IF(ISERR(FIND("DECOUPE",Tableau1[[#This Row],[DESIGNATION]])),"","NEED REF")</f>
        <v/>
      </c>
    </row>
    <row r="992" spans="2:14">
      <c r="B992">
        <v>34413010</v>
      </c>
      <c r="C992" s="2">
        <v>45588</v>
      </c>
      <c r="D992" t="s">
        <v>13</v>
      </c>
      <c r="E992" t="str">
        <f>_xlfn.CONCAT(Tableau1[[#This Row],[SHORT TYPE]],IF(ISBLANK(Tableau1[[#This Row],[NUMERO]]),""," "),Tableau1[[#This Row],[NUMERO]],IF(ISBLANK(Tableau1[[#This Row],[GAMME]]),""," "),Tableau1[[#This Row],[GAMME]],IF(ISBLANK(Tableau1[[#This Row],[TYPE PRODUIT]]),""," "),Tableau1[[#This Row],[TYPE PRODUIT]],IF(ISBLANK(Tableau1[[#This Row],[PUISSANCE]]),""," "),Tableau1[[#This Row],[PUISSANCE]])</f>
        <v>SMT 34413010 GVXL 1250KVA</v>
      </c>
      <c r="F992" s="140" t="s">
        <v>126</v>
      </c>
      <c r="G992" t="s">
        <v>14</v>
      </c>
      <c r="I992" t="s">
        <v>103</v>
      </c>
      <c r="J992" t="s">
        <v>21</v>
      </c>
      <c r="K992" t="s">
        <v>25</v>
      </c>
      <c r="L992" t="str">
        <f>_xlfn.XLOOKUP(Tableau1[[#This Row],[TYPE DE PIECE]],Tableau4[MATIERE],Tableau4[SHORT TYPE],"",0,1)</f>
        <v>SMT</v>
      </c>
      <c r="N992" t="str">
        <f>IF(ISERR(FIND("DECOUPE",Tableau1[[#This Row],[DESIGNATION]])),"","NEED REF")</f>
        <v/>
      </c>
    </row>
    <row r="993" spans="2:14">
      <c r="B993">
        <v>34413009</v>
      </c>
      <c r="C993" s="2">
        <v>45588</v>
      </c>
      <c r="D993" t="s">
        <v>13</v>
      </c>
      <c r="E993" t="str">
        <f>_xlfn.CONCAT(Tableau1[[#This Row],[SHORT TYPE]]," ",Tableau1[[#This Row],[NUMERO]]," ",Tableau1[[#This Row],[GAMME]]," ",Tableau1[[#This Row],[TYPE PRODUIT]]," ",Tableau1[[#This Row],[PUISSANCE]])</f>
        <v>PLA 34413009 GVXL  1250KVA</v>
      </c>
      <c r="F993" s="140" t="s">
        <v>126</v>
      </c>
      <c r="G993" t="s">
        <v>14</v>
      </c>
      <c r="I993" t="s">
        <v>103</v>
      </c>
      <c r="J993" t="s">
        <v>21</v>
      </c>
      <c r="K993" t="s">
        <v>33</v>
      </c>
      <c r="L993" t="str">
        <f>_xlfn.XLOOKUP(Tableau1[[#This Row],[TYPE DE PIECE]],Tableau4[MATIERE],Tableau4[SHORT TYPE],"",0,1)</f>
        <v>PLA</v>
      </c>
      <c r="N993" t="str">
        <f>IF(ISERR(FIND("DECOUPE",Tableau1[[#This Row],[DESIGNATION]])),"","NEED REF")</f>
        <v/>
      </c>
    </row>
    <row r="994" spans="2:14">
      <c r="B994">
        <v>34413008</v>
      </c>
      <c r="C994" s="2">
        <v>45588</v>
      </c>
      <c r="D994" t="s">
        <v>13</v>
      </c>
      <c r="E994" t="str">
        <f>_xlfn.CONCAT(Tableau1[[#This Row],[SHORT TYPE]],IF(Tableau1[[#This Row],[NUMERO]]&lt;&gt;""," ",""),Tableau1[[#This Row],[NUMERO]],IF(Tableau1[[#This Row],[GAMME]]&lt;&gt;""," ",""),Tableau1[[#This Row],[GAMME]],IF(Tableau1[[#This Row],[TYPE PRODUIT]]&lt;&gt;""," ",""),Tableau1[[#This Row],[TYPE PRODUIT]],IF(Tableau1[[#This Row],[PUISSANCE]]&lt;&gt;""," ",""),Tableau1[[#This Row],[PUISSANCE]])</f>
        <v>PLA 34413008 GVXL 1250KVA</v>
      </c>
      <c r="F994" s="140" t="s">
        <v>126</v>
      </c>
      <c r="G994" t="s">
        <v>14</v>
      </c>
      <c r="I994" t="s">
        <v>103</v>
      </c>
      <c r="J994" t="s">
        <v>21</v>
      </c>
      <c r="K994" t="s">
        <v>33</v>
      </c>
      <c r="L994" t="str">
        <f>_xlfn.XLOOKUP(Tableau1[[#This Row],[TYPE DE PIECE]],Tableau4[MATIERE],Tableau4[SHORT TYPE],"",0,1)</f>
        <v>PLA</v>
      </c>
      <c r="N994" t="str">
        <f>IF(ISERR(FIND("DECOUPE",Tableau1[[#This Row],[DESIGNATION]])),"","NEED REF")</f>
        <v/>
      </c>
    </row>
    <row r="995" spans="2:14">
      <c r="B995">
        <v>34413007</v>
      </c>
      <c r="C995" s="2">
        <v>45588</v>
      </c>
      <c r="D995" t="s">
        <v>13</v>
      </c>
      <c r="E995" t="str">
        <f>_xlfn.CONCAT(Tableau1[[#This Row],[SHORT TYPE]]," ",Tableau1[[#This Row],[NUMERO]]," ",Tableau1[[#This Row],[GAMME]]," ",Tableau1[[#This Row],[TYPE PRODUIT]]," ",Tableau1[[#This Row],[PUISSANCE]])</f>
        <v>SMT 34413007 GVXL  1250KVA</v>
      </c>
      <c r="F995" s="140" t="s">
        <v>126</v>
      </c>
      <c r="G995" t="s">
        <v>14</v>
      </c>
      <c r="I995" t="s">
        <v>103</v>
      </c>
      <c r="J995" t="s">
        <v>21</v>
      </c>
      <c r="K995" t="s">
        <v>25</v>
      </c>
      <c r="L995" t="str">
        <f>_xlfn.XLOOKUP(Tableau1[[#This Row],[TYPE DE PIECE]],Tableau4[MATIERE],Tableau4[SHORT TYPE],"",0,1)</f>
        <v>SMT</v>
      </c>
      <c r="N995" t="str">
        <f>IF(ISERR(FIND("DECOUPE",Tableau1[[#This Row],[DESIGNATION]])),"","NEED REF")</f>
        <v/>
      </c>
    </row>
    <row r="996" spans="2:14">
      <c r="B996">
        <v>34413006</v>
      </c>
      <c r="C996" s="2">
        <v>45588</v>
      </c>
      <c r="D996" t="s">
        <v>13</v>
      </c>
      <c r="E996" t="str">
        <f>_xlfn.CONCAT(Tableau1[[#This Row],[SHORT TYPE]]," ",Tableau1[[#This Row],[NUMERO]]," ",Tableau1[[#This Row],[GAMME]]," ",Tableau1[[#This Row],[TYPE PRODUIT]]," ",Tableau1[[#This Row],[PUISSANCE]])</f>
        <v>SMT 34413006 GVXL  1250KVA</v>
      </c>
      <c r="F996" s="140" t="s">
        <v>126</v>
      </c>
      <c r="G996" t="s">
        <v>14</v>
      </c>
      <c r="I996" t="s">
        <v>103</v>
      </c>
      <c r="J996" t="s">
        <v>21</v>
      </c>
      <c r="K996" t="s">
        <v>25</v>
      </c>
      <c r="L996" t="str">
        <f>_xlfn.XLOOKUP(Tableau1[[#This Row],[TYPE DE PIECE]],Tableau4[MATIERE],Tableau4[SHORT TYPE],"",0,1)</f>
        <v>SMT</v>
      </c>
      <c r="N996" t="str">
        <f>IF(ISERR(FIND("DECOUPE",Tableau1[[#This Row],[DESIGNATION]])),"","NEED REF")</f>
        <v/>
      </c>
    </row>
    <row r="997" spans="2:14">
      <c r="B997">
        <v>34413005</v>
      </c>
      <c r="C997" s="2">
        <v>45588</v>
      </c>
      <c r="D997" t="s">
        <v>13</v>
      </c>
      <c r="E997" t="s">
        <v>236</v>
      </c>
      <c r="F997" s="140" t="s">
        <v>126</v>
      </c>
      <c r="G997" t="s">
        <v>14</v>
      </c>
      <c r="I997" t="s">
        <v>103</v>
      </c>
      <c r="J997" t="s">
        <v>21</v>
      </c>
      <c r="K997" t="s">
        <v>22</v>
      </c>
      <c r="L997" t="str">
        <f>_xlfn.XLOOKUP(Tableau1[[#This Row],[TYPE DE PIECE]],Tableau4[MATIERE],Tableau4[SHORT TYPE],"",0,1)</f>
        <v>COP</v>
      </c>
      <c r="N997" t="str">
        <f>IF(ISERR(FIND("DECOUPE",Tableau1[[#This Row],[DESIGNATION]])),"","NEED REF")</f>
        <v/>
      </c>
    </row>
    <row r="998" spans="2:14">
      <c r="B998">
        <v>34413004</v>
      </c>
      <c r="C998" s="2">
        <v>45587</v>
      </c>
      <c r="D998" t="s">
        <v>13</v>
      </c>
      <c r="E998" t="s">
        <v>237</v>
      </c>
      <c r="F998" t="s">
        <v>181</v>
      </c>
      <c r="G998" t="s">
        <v>46</v>
      </c>
      <c r="H998" t="s">
        <v>47</v>
      </c>
      <c r="I998" t="s">
        <v>182</v>
      </c>
      <c r="J998" t="s">
        <v>49</v>
      </c>
      <c r="L998" t="str">
        <f>_xlfn.XLOOKUP(Tableau1[[#This Row],[TYPE DE PIECE]],Tableau4[MATIERE],Tableau4[SHORT TYPE],"",0,1)</f>
        <v/>
      </c>
      <c r="M998" s="141"/>
      <c r="N998" t="str">
        <f>IF(ISERR(FIND("DECOUPE",Tableau1[[#This Row],[DESIGNATION]])),"","NEED REF")</f>
        <v/>
      </c>
    </row>
    <row r="999" spans="2:14">
      <c r="B999">
        <v>34413003</v>
      </c>
      <c r="C999" s="2">
        <v>45586</v>
      </c>
      <c r="D999" t="s">
        <v>13</v>
      </c>
      <c r="E999" t="s">
        <v>238</v>
      </c>
      <c r="G999" t="s">
        <v>14</v>
      </c>
      <c r="H999" t="s">
        <v>239</v>
      </c>
      <c r="I999" t="s">
        <v>205</v>
      </c>
      <c r="J999" t="s">
        <v>17</v>
      </c>
      <c r="K999" t="s">
        <v>25</v>
      </c>
      <c r="L999" t="str">
        <f>_xlfn.XLOOKUP(Tableau1[[#This Row],[TYPE DE PIECE]],Tableau4[MATIERE],Tableau4[SHORT TYPE],"",0,1)</f>
        <v>SMT</v>
      </c>
      <c r="N999" t="str">
        <f>IF(ISERR(FIND("DECOUPE",Tableau1[[#This Row],[DESIGNATION]])),"","NEED REF")</f>
        <v/>
      </c>
    </row>
    <row r="1000" spans="2:14">
      <c r="B1000">
        <v>34413002</v>
      </c>
      <c r="C1000" s="2">
        <v>45586</v>
      </c>
      <c r="D1000" t="s">
        <v>13</v>
      </c>
      <c r="E1000" t="s">
        <v>240</v>
      </c>
      <c r="G1000" t="s">
        <v>14</v>
      </c>
      <c r="H1000" t="s">
        <v>239</v>
      </c>
      <c r="I1000" t="s">
        <v>205</v>
      </c>
      <c r="J1000" t="s">
        <v>17</v>
      </c>
      <c r="K1000" t="s">
        <v>25</v>
      </c>
      <c r="L1000" t="str">
        <f>_xlfn.XLOOKUP(Tableau1[[#This Row],[TYPE DE PIECE]],Tableau4[MATIERE],Tableau4[SHORT TYPE],"",0,1)</f>
        <v>SMT</v>
      </c>
      <c r="N1000" t="str">
        <f>IF(ISERR(FIND("DECOUPE",Tableau1[[#This Row],[DESIGNATION]])),"","NEED REF")</f>
        <v/>
      </c>
    </row>
    <row r="1001" spans="2:14">
      <c r="B1001">
        <v>34413001</v>
      </c>
      <c r="C1001" s="2">
        <v>45586</v>
      </c>
      <c r="D1001" t="s">
        <v>13</v>
      </c>
      <c r="E1001" t="s">
        <v>241</v>
      </c>
      <c r="J1001" t="s">
        <v>21</v>
      </c>
      <c r="L1001" t="str">
        <f>_xlfn.XLOOKUP(Tableau1[[#This Row],[TYPE DE PIECE]],Tableau4[MATIERE],Tableau4[SHORT TYPE],"",0,1)</f>
        <v/>
      </c>
      <c r="N1001" t="str">
        <f>IF(ISERR(FIND("DECOUPE",Tableau1[[#This Row],[DESIGNATION]])),"","NEED REF")</f>
        <v/>
      </c>
    </row>
    <row r="1002" spans="2:14">
      <c r="B1002">
        <v>34413000</v>
      </c>
      <c r="C1002" s="2">
        <v>45586</v>
      </c>
      <c r="D1002" t="s">
        <v>13</v>
      </c>
      <c r="E1002" t="s">
        <v>242</v>
      </c>
      <c r="J1002" t="s">
        <v>27</v>
      </c>
      <c r="K1002" t="s">
        <v>25</v>
      </c>
      <c r="L1002" t="str">
        <f>_xlfn.XLOOKUP(Tableau1[[#This Row],[TYPE DE PIECE]],Tableau4[MATIERE],Tableau4[SHORT TYPE],"",0,1)</f>
        <v>SMT</v>
      </c>
      <c r="N1002" t="str">
        <f>IF(ISERR(FIND("DECOUPE",Tableau1[[#This Row],[DESIGNATION]])),"","NEED REF")</f>
        <v/>
      </c>
    </row>
    <row r="1003" spans="2:14">
      <c r="B1003">
        <v>34412999</v>
      </c>
      <c r="C1003" s="2">
        <v>45583</v>
      </c>
      <c r="D1003" t="s">
        <v>13</v>
      </c>
      <c r="E1003" t="s">
        <v>243</v>
      </c>
      <c r="F1003" s="140" t="s">
        <v>126</v>
      </c>
      <c r="G1003" t="s">
        <v>14</v>
      </c>
      <c r="I1003" t="s">
        <v>103</v>
      </c>
      <c r="J1003" t="s">
        <v>21</v>
      </c>
      <c r="K1003" t="s">
        <v>22</v>
      </c>
      <c r="L1003" t="str">
        <f>_xlfn.XLOOKUP(Tableau1[[#This Row],[TYPE DE PIECE]],Tableau4[MATIERE],Tableau4[SHORT TYPE],"",0,1)</f>
        <v>COP</v>
      </c>
      <c r="N1003" t="str">
        <f>IF(ISERR(FIND("DECOUPE",Tableau1[[#This Row],[DESIGNATION]])),"","NEED REF")</f>
        <v/>
      </c>
    </row>
    <row r="1004" spans="2:14">
      <c r="B1004">
        <v>34412998</v>
      </c>
      <c r="C1004" s="2">
        <v>45583</v>
      </c>
      <c r="D1004" t="s">
        <v>13</v>
      </c>
      <c r="E1004" t="s">
        <v>244</v>
      </c>
      <c r="F1004" s="140" t="s">
        <v>126</v>
      </c>
      <c r="G1004" t="s">
        <v>14</v>
      </c>
      <c r="J1004" t="s">
        <v>21</v>
      </c>
      <c r="L1004" t="str">
        <f>_xlfn.XLOOKUP(Tableau1[[#This Row],[TYPE DE PIECE]],Tableau4[MATIERE],Tableau4[SHORT TYPE],"",0,1)</f>
        <v/>
      </c>
      <c r="N1004" t="str">
        <f>IF(ISERR(FIND("DECOUPE",Tableau1[[#This Row],[DESIGNATION]])),"","NEED REF")</f>
        <v/>
      </c>
    </row>
    <row r="1005" spans="2:14">
      <c r="B1005">
        <v>34412997</v>
      </c>
      <c r="C1005" s="2">
        <v>45583</v>
      </c>
      <c r="D1005" t="s">
        <v>13</v>
      </c>
      <c r="E1005" t="s">
        <v>245</v>
      </c>
      <c r="J1005" t="s">
        <v>27</v>
      </c>
      <c r="K1005" t="s">
        <v>22</v>
      </c>
      <c r="L1005" t="str">
        <f>_xlfn.XLOOKUP(Tableau1[[#This Row],[TYPE DE PIECE]],Tableau4[MATIERE],Tableau4[SHORT TYPE],"",0,1)</f>
        <v>COP</v>
      </c>
      <c r="N1005" t="str">
        <f>IF(ISERR(FIND("DECOUPE",Tableau1[[#This Row],[DESIGNATION]])),"","NEED REF")</f>
        <v/>
      </c>
    </row>
    <row r="1006" spans="2:14">
      <c r="B1006">
        <v>34412996</v>
      </c>
      <c r="C1006" s="2">
        <v>45583</v>
      </c>
      <c r="D1006" t="s">
        <v>13</v>
      </c>
      <c r="E1006" t="s">
        <v>246</v>
      </c>
      <c r="J1006" t="s">
        <v>21</v>
      </c>
      <c r="L1006" t="str">
        <f>_xlfn.XLOOKUP(Tableau1[[#This Row],[TYPE DE PIECE]],Tableau4[MATIERE],Tableau4[SHORT TYPE],"",0,1)</f>
        <v/>
      </c>
      <c r="N1006" t="str">
        <f>IF(ISERR(FIND("DECOUPE",Tableau1[[#This Row],[DESIGNATION]])),"","NEED REF")</f>
        <v/>
      </c>
    </row>
    <row r="1007" spans="2:14">
      <c r="B1007">
        <v>34412995</v>
      </c>
      <c r="C1007" s="2">
        <v>45583</v>
      </c>
      <c r="D1007" t="s">
        <v>13</v>
      </c>
      <c r="E1007" t="s">
        <v>247</v>
      </c>
      <c r="J1007" t="s">
        <v>27</v>
      </c>
      <c r="K1007" t="s">
        <v>25</v>
      </c>
      <c r="L1007" t="str">
        <f>_xlfn.XLOOKUP(Tableau1[[#This Row],[TYPE DE PIECE]],Tableau4[MATIERE],Tableau4[SHORT TYPE],"",0,1)</f>
        <v>SMT</v>
      </c>
      <c r="N1007" t="str">
        <f>IF(ISERR(FIND("DECOUPE",Tableau1[[#This Row],[DESIGNATION]])),"","NEED REF")</f>
        <v/>
      </c>
    </row>
    <row r="1008" spans="2:14">
      <c r="B1008">
        <v>34412994</v>
      </c>
      <c r="C1008" s="2">
        <v>45583</v>
      </c>
      <c r="D1008" t="s">
        <v>13</v>
      </c>
      <c r="E1008" t="s">
        <v>248</v>
      </c>
      <c r="F1008" t="s">
        <v>249</v>
      </c>
      <c r="G1008" t="s">
        <v>112</v>
      </c>
      <c r="H1008" t="s">
        <v>250</v>
      </c>
      <c r="J1008" t="s">
        <v>27</v>
      </c>
      <c r="K1008" t="s">
        <v>22</v>
      </c>
      <c r="L1008" t="str">
        <f>_xlfn.XLOOKUP(Tableau1[[#This Row],[TYPE DE PIECE]],Tableau4[MATIERE],Tableau4[SHORT TYPE],"",0,1)</f>
        <v>COP</v>
      </c>
      <c r="N1008" t="str">
        <f>IF(ISERR(FIND("DECOUPE",Tableau1[[#This Row],[DESIGNATION]])),"","NEED REF")</f>
        <v/>
      </c>
    </row>
    <row r="1009" spans="2:14">
      <c r="B1009">
        <v>34412993</v>
      </c>
      <c r="C1009" s="2">
        <v>45582</v>
      </c>
      <c r="D1009" t="s">
        <v>13</v>
      </c>
      <c r="E1009" t="s">
        <v>251</v>
      </c>
      <c r="F1009" t="s">
        <v>249</v>
      </c>
      <c r="G1009" t="s">
        <v>112</v>
      </c>
      <c r="H1009" t="s">
        <v>250</v>
      </c>
      <c r="J1009" t="s">
        <v>27</v>
      </c>
      <c r="K1009" t="s">
        <v>25</v>
      </c>
      <c r="L1009" t="str">
        <f>_xlfn.XLOOKUP(Tableau1[[#This Row],[TYPE DE PIECE]],Tableau4[MATIERE],Tableau4[SHORT TYPE],"",0,1)</f>
        <v>SMT</v>
      </c>
      <c r="N1009" t="str">
        <f>IF(ISERR(FIND("DECOUPE",Tableau1[[#This Row],[DESIGNATION]])),"","NEED REF")</f>
        <v/>
      </c>
    </row>
    <row r="1010" spans="2:14">
      <c r="B1010">
        <v>34412992</v>
      </c>
      <c r="C1010" s="2">
        <v>45582</v>
      </c>
      <c r="D1010" t="s">
        <v>13</v>
      </c>
      <c r="E1010" t="s">
        <v>252</v>
      </c>
      <c r="F1010" s="140" t="s">
        <v>126</v>
      </c>
      <c r="G1010" t="s">
        <v>14</v>
      </c>
      <c r="J1010" t="s">
        <v>21</v>
      </c>
      <c r="K1010" t="s">
        <v>25</v>
      </c>
      <c r="L1010" t="str">
        <f>_xlfn.XLOOKUP(Tableau1[[#This Row],[TYPE DE PIECE]],Tableau4[MATIERE],Tableau4[SHORT TYPE],"",0,1)</f>
        <v>SMT</v>
      </c>
      <c r="N1010" t="str">
        <f>IF(ISERR(FIND("DECOUPE",Tableau1[[#This Row],[DESIGNATION]])),"","NEED REF")</f>
        <v/>
      </c>
    </row>
    <row r="1011" spans="2:14">
      <c r="B1011">
        <v>34412991</v>
      </c>
      <c r="C1011" s="2">
        <v>45582</v>
      </c>
      <c r="D1011" t="s">
        <v>13</v>
      </c>
      <c r="E1011" t="s">
        <v>253</v>
      </c>
      <c r="F1011" s="140" t="s">
        <v>126</v>
      </c>
      <c r="G1011" t="s">
        <v>14</v>
      </c>
      <c r="J1011" t="s">
        <v>21</v>
      </c>
      <c r="K1011" t="s">
        <v>25</v>
      </c>
      <c r="L1011" t="str">
        <f>_xlfn.XLOOKUP(Tableau1[[#This Row],[TYPE DE PIECE]],Tableau4[MATIERE],Tableau4[SHORT TYPE],"",0,1)</f>
        <v>SMT</v>
      </c>
      <c r="N1011" t="str">
        <f>IF(ISERR(FIND("DECOUPE",Tableau1[[#This Row],[DESIGNATION]])),"","NEED REF")</f>
        <v/>
      </c>
    </row>
    <row r="1012" spans="2:14">
      <c r="B1012">
        <v>34412990</v>
      </c>
      <c r="C1012" s="2">
        <v>45582</v>
      </c>
      <c r="D1012" t="s">
        <v>13</v>
      </c>
      <c r="E1012" t="s">
        <v>254</v>
      </c>
      <c r="F1012" s="140" t="s">
        <v>126</v>
      </c>
      <c r="G1012" t="s">
        <v>14</v>
      </c>
      <c r="J1012" t="s">
        <v>21</v>
      </c>
      <c r="K1012" t="s">
        <v>25</v>
      </c>
      <c r="L1012" t="str">
        <f>_xlfn.XLOOKUP(Tableau1[[#This Row],[TYPE DE PIECE]],Tableau4[MATIERE],Tableau4[SHORT TYPE],"",0,1)</f>
        <v>SMT</v>
      </c>
      <c r="N1012" t="str">
        <f>IF(ISERR(FIND("DECOUPE",Tableau1[[#This Row],[DESIGNATION]])),"","NEED REF")</f>
        <v/>
      </c>
    </row>
    <row r="1013" spans="2:14">
      <c r="B1013">
        <v>34412989</v>
      </c>
      <c r="C1013" s="2">
        <v>45582</v>
      </c>
      <c r="D1013" t="s">
        <v>13</v>
      </c>
      <c r="E1013" t="s">
        <v>255</v>
      </c>
      <c r="F1013" s="140" t="s">
        <v>126</v>
      </c>
      <c r="G1013" t="s">
        <v>14</v>
      </c>
      <c r="J1013" t="s">
        <v>21</v>
      </c>
      <c r="K1013" t="s">
        <v>25</v>
      </c>
      <c r="L1013" t="str">
        <f>_xlfn.XLOOKUP(Tableau1[[#This Row],[TYPE DE PIECE]],Tableau4[MATIERE],Tableau4[SHORT TYPE],"",0,1)</f>
        <v>SMT</v>
      </c>
      <c r="N1013" t="str">
        <f>IF(ISERR(FIND("DECOUPE",Tableau1[[#This Row],[DESIGNATION]])),"","NEED REF")</f>
        <v/>
      </c>
    </row>
    <row r="1014" spans="2:14">
      <c r="B1014">
        <v>34412988</v>
      </c>
      <c r="C1014" s="2">
        <v>45582</v>
      </c>
      <c r="D1014" t="s">
        <v>13</v>
      </c>
      <c r="E1014" t="s">
        <v>256</v>
      </c>
      <c r="F1014" s="140" t="s">
        <v>126</v>
      </c>
      <c r="G1014" t="s">
        <v>14</v>
      </c>
      <c r="J1014" t="s">
        <v>21</v>
      </c>
      <c r="K1014" t="s">
        <v>25</v>
      </c>
      <c r="L1014" t="str">
        <f>_xlfn.XLOOKUP(Tableau1[[#This Row],[TYPE DE PIECE]],Tableau4[MATIERE],Tableau4[SHORT TYPE],"",0,1)</f>
        <v>SMT</v>
      </c>
      <c r="N1014" t="str">
        <f>IF(ISERR(FIND("DECOUPE",Tableau1[[#This Row],[DESIGNATION]])),"","NEED REF")</f>
        <v/>
      </c>
    </row>
    <row r="1015" spans="2:14">
      <c r="B1015">
        <v>34412987</v>
      </c>
      <c r="C1015" s="2">
        <v>45582</v>
      </c>
      <c r="D1015" t="s">
        <v>13</v>
      </c>
      <c r="E1015" t="s">
        <v>257</v>
      </c>
      <c r="F1015" s="140" t="s">
        <v>126</v>
      </c>
      <c r="G1015" t="s">
        <v>14</v>
      </c>
      <c r="J1015" t="s">
        <v>21</v>
      </c>
      <c r="K1015" t="s">
        <v>25</v>
      </c>
      <c r="L1015" t="str">
        <f>_xlfn.XLOOKUP(Tableau1[[#This Row],[TYPE DE PIECE]],Tableau4[MATIERE],Tableau4[SHORT TYPE],"",0,1)</f>
        <v>SMT</v>
      </c>
      <c r="N1015" t="str">
        <f>IF(ISERR(FIND("DECOUPE",Tableau1[[#This Row],[DESIGNATION]])),"","NEED REF")</f>
        <v/>
      </c>
    </row>
    <row r="1016" spans="2:14">
      <c r="B1016">
        <v>34412986</v>
      </c>
      <c r="C1016" s="2">
        <v>45582</v>
      </c>
      <c r="D1016" t="s">
        <v>13</v>
      </c>
      <c r="E1016" t="s">
        <v>258</v>
      </c>
      <c r="F1016" s="140" t="s">
        <v>126</v>
      </c>
      <c r="G1016" t="s">
        <v>14</v>
      </c>
      <c r="J1016" t="s">
        <v>21</v>
      </c>
      <c r="K1016" t="s">
        <v>25</v>
      </c>
      <c r="L1016" t="str">
        <f>_xlfn.XLOOKUP(Tableau1[[#This Row],[TYPE DE PIECE]],Tableau4[MATIERE],Tableau4[SHORT TYPE],"",0,1)</f>
        <v>SMT</v>
      </c>
      <c r="N1016" t="str">
        <f>IF(ISERR(FIND("DECOUPE",Tableau1[[#This Row],[DESIGNATION]])),"","NEED REF")</f>
        <v/>
      </c>
    </row>
    <row r="1017" spans="2:14">
      <c r="B1017">
        <v>34412985</v>
      </c>
      <c r="C1017" s="2">
        <v>45582</v>
      </c>
      <c r="D1017" t="s">
        <v>13</v>
      </c>
      <c r="E1017" t="s">
        <v>259</v>
      </c>
      <c r="F1017" s="140" t="s">
        <v>126</v>
      </c>
      <c r="G1017" t="s">
        <v>14</v>
      </c>
      <c r="J1017" t="s">
        <v>21</v>
      </c>
      <c r="L1017" t="str">
        <f>_xlfn.XLOOKUP(Tableau1[[#This Row],[TYPE DE PIECE]],Tableau4[MATIERE],Tableau4[SHORT TYPE],"",0,1)</f>
        <v/>
      </c>
      <c r="N1017" t="str">
        <f>IF(ISERR(FIND("DECOUPE",Tableau1[[#This Row],[DESIGNATION]])),"","NEED REF")</f>
        <v/>
      </c>
    </row>
    <row r="1018" spans="2:14">
      <c r="B1018">
        <v>34412984</v>
      </c>
      <c r="C1018" s="2">
        <v>45581</v>
      </c>
      <c r="D1018" t="s">
        <v>13</v>
      </c>
      <c r="E1018" t="s">
        <v>260</v>
      </c>
      <c r="J1018" t="s">
        <v>49</v>
      </c>
      <c r="L1018" t="str">
        <f>_xlfn.XLOOKUP(Tableau1[[#This Row],[TYPE DE PIECE]],Tableau4[MATIERE],Tableau4[SHORT TYPE],"",0,1)</f>
        <v/>
      </c>
      <c r="N1018" t="str">
        <f>IF(ISERR(FIND("DECOUPE",Tableau1[[#This Row],[DESIGNATION]])),"","NEED REF")</f>
        <v/>
      </c>
    </row>
    <row r="1019" spans="2:14">
      <c r="B1019">
        <v>34412983</v>
      </c>
      <c r="C1019" s="2">
        <v>45581</v>
      </c>
      <c r="D1019" t="s">
        <v>13</v>
      </c>
      <c r="E1019" t="s">
        <v>261</v>
      </c>
      <c r="J1019" t="s">
        <v>49</v>
      </c>
      <c r="L1019" t="str">
        <f>_xlfn.XLOOKUP(Tableau1[[#This Row],[TYPE DE PIECE]],Tableau4[MATIERE],Tableau4[SHORT TYPE],"",0,1)</f>
        <v/>
      </c>
      <c r="N1019" t="str">
        <f>IF(ISERR(FIND("DECOUPE",Tableau1[[#This Row],[DESIGNATION]])),"","NEED REF")</f>
        <v/>
      </c>
    </row>
    <row r="1020" spans="2:14">
      <c r="B1020">
        <v>34412982</v>
      </c>
      <c r="C1020" s="2">
        <v>45581</v>
      </c>
      <c r="D1020" t="s">
        <v>13</v>
      </c>
      <c r="E1020" t="s">
        <v>262</v>
      </c>
      <c r="J1020" t="s">
        <v>49</v>
      </c>
      <c r="L1020" t="str">
        <f>_xlfn.XLOOKUP(Tableau1[[#This Row],[TYPE DE PIECE]],Tableau4[MATIERE],Tableau4[SHORT TYPE],"",0,1)</f>
        <v/>
      </c>
      <c r="N1020" t="str">
        <f>IF(ISERR(FIND("DECOUPE",Tableau1[[#This Row],[DESIGNATION]])),"","NEED REF")</f>
        <v/>
      </c>
    </row>
    <row r="1021" spans="2:14">
      <c r="B1021">
        <v>34412981</v>
      </c>
      <c r="C1021" s="2">
        <v>45581</v>
      </c>
      <c r="D1021" t="s">
        <v>13</v>
      </c>
      <c r="E1021" t="s">
        <v>263</v>
      </c>
      <c r="F1021" t="s">
        <v>181</v>
      </c>
      <c r="G1021" t="s">
        <v>46</v>
      </c>
      <c r="H1021" t="s">
        <v>47</v>
      </c>
      <c r="I1021" t="s">
        <v>182</v>
      </c>
      <c r="J1021" t="s">
        <v>49</v>
      </c>
      <c r="K1021" t="s">
        <v>25</v>
      </c>
      <c r="L1021" t="str">
        <f>_xlfn.XLOOKUP(Tableau1[[#This Row],[TYPE DE PIECE]],Tableau4[MATIERE],Tableau4[SHORT TYPE],"",0,1)</f>
        <v>SMT</v>
      </c>
      <c r="N1021" t="str">
        <f>IF(ISERR(FIND("DECOUPE",Tableau1[[#This Row],[DESIGNATION]])),"","NEED REF")</f>
        <v/>
      </c>
    </row>
    <row r="1022" spans="2:14">
      <c r="B1022">
        <v>34412980</v>
      </c>
      <c r="C1022" s="2">
        <v>45581</v>
      </c>
      <c r="D1022" t="s">
        <v>13</v>
      </c>
      <c r="E1022" t="s">
        <v>264</v>
      </c>
      <c r="F1022" t="s">
        <v>181</v>
      </c>
      <c r="G1022" t="s">
        <v>46</v>
      </c>
      <c r="H1022" t="s">
        <v>47</v>
      </c>
      <c r="I1022" t="s">
        <v>182</v>
      </c>
      <c r="J1022" t="s">
        <v>49</v>
      </c>
      <c r="K1022" t="s">
        <v>25</v>
      </c>
      <c r="L1022" t="str">
        <f>_xlfn.XLOOKUP(Tableau1[[#This Row],[TYPE DE PIECE]],Tableau4[MATIERE],Tableau4[SHORT TYPE],"",0,1)</f>
        <v>SMT</v>
      </c>
      <c r="N1022" t="str">
        <f>IF(ISERR(FIND("DECOUPE",Tableau1[[#This Row],[DESIGNATION]])),"","NEED REF")</f>
        <v/>
      </c>
    </row>
    <row r="1023" spans="2:14">
      <c r="B1023">
        <v>34412979</v>
      </c>
      <c r="C1023" s="2">
        <v>45581</v>
      </c>
      <c r="D1023" t="s">
        <v>13</v>
      </c>
      <c r="E1023" t="s">
        <v>265</v>
      </c>
      <c r="F1023" t="s">
        <v>266</v>
      </c>
      <c r="G1023" t="s">
        <v>267</v>
      </c>
      <c r="H1023" t="s">
        <v>105</v>
      </c>
      <c r="I1023" t="s">
        <v>109</v>
      </c>
      <c r="J1023" t="s">
        <v>49</v>
      </c>
      <c r="K1023" t="s">
        <v>25</v>
      </c>
      <c r="L1023" t="str">
        <f>_xlfn.XLOOKUP(Tableau1[[#This Row],[TYPE DE PIECE]],Tableau4[MATIERE],Tableau4[SHORT TYPE],"",0,1)</f>
        <v>SMT</v>
      </c>
      <c r="N1023" t="str">
        <f>IF(ISERR(FIND("DECOUPE",Tableau1[[#This Row],[DESIGNATION]])),"","NEED REF")</f>
        <v/>
      </c>
    </row>
    <row r="1024" spans="2:14">
      <c r="B1024">
        <v>34412978</v>
      </c>
      <c r="C1024" s="2">
        <v>45580</v>
      </c>
      <c r="D1024" t="s">
        <v>13</v>
      </c>
      <c r="E1024" t="s">
        <v>268</v>
      </c>
      <c r="F1024" t="s">
        <v>269</v>
      </c>
      <c r="G1024" t="s">
        <v>96</v>
      </c>
      <c r="H1024" t="s">
        <v>30</v>
      </c>
      <c r="I1024" t="s">
        <v>270</v>
      </c>
      <c r="J1024" t="s">
        <v>21</v>
      </c>
      <c r="K1024" t="s">
        <v>67</v>
      </c>
      <c r="L1024" t="str">
        <f>_xlfn.XLOOKUP(Tableau1[[#This Row],[TYPE DE PIECE]],Tableau4[MATIERE],Tableau4[SHORT TYPE],"",0,1)</f>
        <v/>
      </c>
      <c r="N1024" t="str">
        <f>IF(ISERR(FIND("DECOUPE",Tableau1[[#This Row],[DESIGNATION]])),"","NEED REF")</f>
        <v>NEED REF</v>
      </c>
    </row>
    <row r="1025" spans="2:14">
      <c r="B1025">
        <v>34412977</v>
      </c>
      <c r="C1025" s="2">
        <v>45580</v>
      </c>
      <c r="D1025" t="s">
        <v>13</v>
      </c>
      <c r="E1025" t="s">
        <v>271</v>
      </c>
      <c r="F1025" t="s">
        <v>269</v>
      </c>
      <c r="G1025" t="s">
        <v>96</v>
      </c>
      <c r="H1025" t="s">
        <v>30</v>
      </c>
      <c r="I1025" t="s">
        <v>270</v>
      </c>
      <c r="J1025" t="s">
        <v>21</v>
      </c>
      <c r="K1025" t="s">
        <v>67</v>
      </c>
      <c r="L1025" t="str">
        <f>_xlfn.XLOOKUP(Tableau1[[#This Row],[TYPE DE PIECE]],Tableau4[MATIERE],Tableau4[SHORT TYPE],"",0,1)</f>
        <v/>
      </c>
      <c r="N1025" t="str">
        <f>IF(ISERR(FIND("DECOUPE",Tableau1[[#This Row],[DESIGNATION]])),"","NEED REF")</f>
        <v>NEED REF</v>
      </c>
    </row>
    <row r="1026" spans="2:14">
      <c r="B1026">
        <v>34412976</v>
      </c>
      <c r="C1026" s="2">
        <v>45580</v>
      </c>
      <c r="D1026" t="s">
        <v>13</v>
      </c>
      <c r="E1026" t="s">
        <v>272</v>
      </c>
      <c r="F1026" t="s">
        <v>269</v>
      </c>
      <c r="G1026" t="s">
        <v>96</v>
      </c>
      <c r="H1026" t="s">
        <v>30</v>
      </c>
      <c r="I1026" t="s">
        <v>270</v>
      </c>
      <c r="J1026" t="s">
        <v>21</v>
      </c>
      <c r="K1026" t="s">
        <v>67</v>
      </c>
      <c r="L1026" t="str">
        <f>_xlfn.XLOOKUP(Tableau1[[#This Row],[TYPE DE PIECE]],Tableau4[MATIERE],Tableau4[SHORT TYPE],"",0,1)</f>
        <v/>
      </c>
      <c r="N1026" t="str">
        <f>IF(ISERR(FIND("DECOUPE",Tableau1[[#This Row],[DESIGNATION]])),"","NEED REF")</f>
        <v>NEED REF</v>
      </c>
    </row>
    <row r="1027" spans="2:14">
      <c r="B1027">
        <v>34412975</v>
      </c>
      <c r="C1027" s="2">
        <v>45580</v>
      </c>
      <c r="D1027" t="s">
        <v>13</v>
      </c>
      <c r="E1027" t="s">
        <v>273</v>
      </c>
      <c r="F1027" t="s">
        <v>274</v>
      </c>
      <c r="G1027" t="s">
        <v>112</v>
      </c>
      <c r="H1027" t="s">
        <v>275</v>
      </c>
      <c r="J1027" t="s">
        <v>49</v>
      </c>
      <c r="K1027" t="s">
        <v>67</v>
      </c>
      <c r="L1027" t="s">
        <v>123</v>
      </c>
      <c r="N1027" t="s">
        <v>276</v>
      </c>
    </row>
    <row r="1028" spans="2:14">
      <c r="B1028">
        <v>34412974</v>
      </c>
      <c r="C1028" s="2">
        <v>45580</v>
      </c>
      <c r="D1028" t="s">
        <v>13</v>
      </c>
      <c r="E1028" t="s">
        <v>277</v>
      </c>
      <c r="F1028" t="s">
        <v>269</v>
      </c>
      <c r="G1028" t="s">
        <v>96</v>
      </c>
      <c r="H1028" t="s">
        <v>30</v>
      </c>
      <c r="I1028" t="s">
        <v>270</v>
      </c>
      <c r="J1028" t="s">
        <v>21</v>
      </c>
      <c r="K1028" t="s">
        <v>25</v>
      </c>
      <c r="L1028" t="str">
        <f>_xlfn.XLOOKUP(Tableau1[[#This Row],[TYPE DE PIECE]],Tableau4[MATIERE],Tableau4[SHORT TYPE],"",0,1)</f>
        <v>SMT</v>
      </c>
      <c r="N1028" t="str">
        <f>IF(ISERR(FIND("DECOUPE",Tableau1[[#This Row],[DESIGNATION]])),"","NEED REF")</f>
        <v/>
      </c>
    </row>
    <row r="1029" spans="2:14">
      <c r="B1029">
        <v>34412973</v>
      </c>
      <c r="C1029" s="2">
        <v>45576</v>
      </c>
      <c r="D1029" t="s">
        <v>13</v>
      </c>
      <c r="E1029" t="s">
        <v>278</v>
      </c>
      <c r="J1029" t="s">
        <v>27</v>
      </c>
      <c r="K1029" t="s">
        <v>67</v>
      </c>
      <c r="L1029" t="str">
        <f>_xlfn.XLOOKUP(Tableau1[[#This Row],[TYPE DE PIECE]],Tableau4[MATIERE],Tableau4[SHORT TYPE],"",0,1)</f>
        <v/>
      </c>
      <c r="N1029" t="s">
        <v>279</v>
      </c>
    </row>
    <row r="1030" spans="2:14">
      <c r="B1030">
        <v>34412972</v>
      </c>
      <c r="C1030" s="2">
        <v>45576</v>
      </c>
      <c r="D1030" t="s">
        <v>13</v>
      </c>
      <c r="E1030" t="str">
        <f>_xlfn.CONCAT(Tableau1[[#This Row],[SHORT TYPE]]," ",Tableau1[[#This Row],[NUMERO]]," ",Tableau1[[#This Row],[GAMME]]," ",Tableau1[[#This Row],[TYPE PRODUIT]]," ",Tableau1[[#This Row],[PUISSANCE]])</f>
        <v>PLA 34412972 GVS BYPASS 80KVA</v>
      </c>
      <c r="F1030" t="s">
        <v>269</v>
      </c>
      <c r="G1030" t="s">
        <v>96</v>
      </c>
      <c r="H1030" t="s">
        <v>30</v>
      </c>
      <c r="I1030" t="s">
        <v>270</v>
      </c>
      <c r="J1030" t="s">
        <v>21</v>
      </c>
      <c r="K1030" t="s">
        <v>33</v>
      </c>
      <c r="L1030" t="str">
        <f>_xlfn.XLOOKUP(Tableau1[[#This Row],[TYPE DE PIECE]],Tableau4[MATIERE],Tableau4[SHORT TYPE],"",0,1)</f>
        <v>PLA</v>
      </c>
      <c r="N1030" t="str">
        <f>IF(ISERR(FIND("DECOUPE",Tableau1[[#This Row],[DESIGNATION]])),"","NEED REF")</f>
        <v/>
      </c>
    </row>
    <row r="1031" spans="2:14">
      <c r="B1031">
        <v>34412971</v>
      </c>
      <c r="C1031" s="2">
        <v>45576</v>
      </c>
      <c r="D1031" t="s">
        <v>13</v>
      </c>
      <c r="E1031" t="str">
        <f>_xlfn.CONCAT(Tableau1[[#This Row],[SHORT TYPE]]," ",Tableau1[[#This Row],[NUMERO]]," ",Tableau1[[#This Row],[GAMME]]," ",Tableau1[[#This Row],[TYPE PRODUIT]]," ",Tableau1[[#This Row],[PUISSANCE]])</f>
        <v>SMT 34412971 GVS BYPASS 80KVA</v>
      </c>
      <c r="F1031" t="s">
        <v>269</v>
      </c>
      <c r="G1031" t="s">
        <v>96</v>
      </c>
      <c r="H1031" t="s">
        <v>30</v>
      </c>
      <c r="I1031" t="s">
        <v>270</v>
      </c>
      <c r="J1031" t="s">
        <v>21</v>
      </c>
      <c r="K1031" t="s">
        <v>25</v>
      </c>
      <c r="L1031" t="str">
        <f>_xlfn.XLOOKUP(Tableau1[[#This Row],[TYPE DE PIECE]],Tableau4[MATIERE],Tableau4[SHORT TYPE],"",0,1)</f>
        <v>SMT</v>
      </c>
      <c r="N1031" t="str">
        <f>IF(ISERR(FIND("DECOUPE",Tableau1[[#This Row],[DESIGNATION]])),"","NEED REF")</f>
        <v/>
      </c>
    </row>
    <row r="1032" spans="2:14">
      <c r="B1032">
        <v>34412970</v>
      </c>
      <c r="C1032" s="2">
        <v>45576</v>
      </c>
      <c r="D1032" t="s">
        <v>13</v>
      </c>
      <c r="E1032" t="str">
        <f>_xlfn.CONCAT(Tableau1[[#This Row],[SHORT TYPE]]," ",Tableau1[[#This Row],[NUMERO]]," ",Tableau1[[#This Row],[GAMME]]," ",Tableau1[[#This Row],[TYPE PRODUIT]]," ",Tableau1[[#This Row],[PUISSANCE]])</f>
        <v>SMT 34412970 GVS BYPASS 80KVA</v>
      </c>
      <c r="F1032" t="s">
        <v>269</v>
      </c>
      <c r="G1032" t="s">
        <v>96</v>
      </c>
      <c r="H1032" t="s">
        <v>30</v>
      </c>
      <c r="I1032" t="s">
        <v>270</v>
      </c>
      <c r="J1032" t="s">
        <v>21</v>
      </c>
      <c r="K1032" t="s">
        <v>25</v>
      </c>
      <c r="L1032" t="str">
        <f>_xlfn.XLOOKUP(Tableau1[[#This Row],[TYPE DE PIECE]],Tableau4[MATIERE],Tableau4[SHORT TYPE],"",0,1)</f>
        <v>SMT</v>
      </c>
      <c r="N1032" t="str">
        <f>IF(ISERR(FIND("DECOUPE",Tableau1[[#This Row],[DESIGNATION]])),"","NEED REF")</f>
        <v/>
      </c>
    </row>
    <row r="1033" spans="2:14">
      <c r="B1033">
        <v>34412969</v>
      </c>
      <c r="C1033" s="2">
        <v>45575</v>
      </c>
      <c r="D1033" t="s">
        <v>13</v>
      </c>
      <c r="E1033" t="s">
        <v>280</v>
      </c>
      <c r="J1033" t="s">
        <v>27</v>
      </c>
      <c r="K1033" t="s">
        <v>67</v>
      </c>
      <c r="L1033" t="str">
        <f>_xlfn.XLOOKUP(Tableau1[[#This Row],[TYPE DE PIECE]],Tableau4[MATIERE],Tableau4[SHORT TYPE],"",0,1)</f>
        <v/>
      </c>
      <c r="N1033" t="s">
        <v>281</v>
      </c>
    </row>
    <row r="1034" spans="2:14">
      <c r="B1034">
        <v>34412968</v>
      </c>
      <c r="C1034" s="2">
        <v>45575</v>
      </c>
      <c r="D1034" t="s">
        <v>13</v>
      </c>
      <c r="E1034" t="str">
        <f>_xlfn.CONCAT(Tableau1[[#This Row],[SHORT TYPE]]," ",Tableau1[[#This Row],[NUMERO]]," ",Tableau1[[#This Row],[GAMME]]," ",Tableau1[[#This Row],[TYPE PRODUIT]]," ",Tableau1[[#This Row],[PUISSANCE]])</f>
        <v>COP 34412968 GVS  BYPASS 80KVA</v>
      </c>
      <c r="F1034" t="s">
        <v>269</v>
      </c>
      <c r="G1034" t="s">
        <v>282</v>
      </c>
      <c r="H1034" t="s">
        <v>30</v>
      </c>
      <c r="I1034" t="s">
        <v>270</v>
      </c>
      <c r="J1034" t="s">
        <v>21</v>
      </c>
      <c r="K1034" t="s">
        <v>22</v>
      </c>
      <c r="L1034" t="str">
        <f>_xlfn.XLOOKUP(Tableau1[[#This Row],[TYPE DE PIECE]],Tableau4[MATIERE],Tableau4[SHORT TYPE],"",0,1)</f>
        <v>COP</v>
      </c>
      <c r="N1034" t="str">
        <f>IF(ISERR(FIND("DECOUPE",Tableau1[[#This Row],[DESIGNATION]])),"","NEED REF")</f>
        <v/>
      </c>
    </row>
    <row r="1035" spans="2:14">
      <c r="B1035">
        <v>34412967</v>
      </c>
      <c r="C1035" s="2">
        <v>45575</v>
      </c>
      <c r="D1035" t="s">
        <v>13</v>
      </c>
      <c r="E1035" t="str">
        <f>_xlfn.CONCAT(Tableau1[[#This Row],[SHORT TYPE]]," ",Tableau1[[#This Row],[NUMERO]]," ",Tableau1[[#This Row],[GAMME]]," ",Tableau1[[#This Row],[TYPE PRODUIT]]," ",Tableau1[[#This Row],[PUISSANCE]])</f>
        <v>PLA 34412967 GVS  BYPASS 80KVA</v>
      </c>
      <c r="F1035" t="s">
        <v>269</v>
      </c>
      <c r="G1035" t="s">
        <v>282</v>
      </c>
      <c r="H1035" t="s">
        <v>30</v>
      </c>
      <c r="I1035" t="s">
        <v>270</v>
      </c>
      <c r="J1035" t="s">
        <v>21</v>
      </c>
      <c r="K1035" t="s">
        <v>33</v>
      </c>
      <c r="L1035" t="str">
        <f>_xlfn.XLOOKUP(Tableau1[[#This Row],[TYPE DE PIECE]],Tableau4[MATIERE],Tableau4[SHORT TYPE],"",0,1)</f>
        <v>PLA</v>
      </c>
      <c r="N1035" t="str">
        <f>IF(ISERR(FIND("DECOUPE",Tableau1[[#This Row],[DESIGNATION]])),"","NEED REF")</f>
        <v/>
      </c>
    </row>
    <row r="1036" spans="2:14">
      <c r="B1036">
        <v>34412966</v>
      </c>
      <c r="C1036" s="2">
        <v>45575</v>
      </c>
      <c r="D1036" t="s">
        <v>13</v>
      </c>
      <c r="E1036" t="str">
        <f>_xlfn.CONCAT(Tableau1[[#This Row],[SHORT TYPE]]," ",Tableau1[[#This Row],[NUMERO]]," ",Tableau1[[#This Row],[GAMME]]," ",Tableau1[[#This Row],[TYPE PRODUIT]]," ",Tableau1[[#This Row],[PUISSANCE]])</f>
        <v>COP 34412966 GVS  BYPASS 80KVA</v>
      </c>
      <c r="F1036" t="s">
        <v>269</v>
      </c>
      <c r="G1036" t="s">
        <v>282</v>
      </c>
      <c r="H1036" t="s">
        <v>30</v>
      </c>
      <c r="I1036" t="s">
        <v>270</v>
      </c>
      <c r="J1036" t="s">
        <v>21</v>
      </c>
      <c r="K1036" t="s">
        <v>22</v>
      </c>
      <c r="L1036" t="str">
        <f>_xlfn.XLOOKUP(Tableau1[[#This Row],[TYPE DE PIECE]],Tableau4[MATIERE],Tableau4[SHORT TYPE],"",0,1)</f>
        <v>COP</v>
      </c>
      <c r="N1036" t="str">
        <f>IF(ISERR(FIND("DECOUPE",Tableau1[[#This Row],[DESIGNATION]])),"","NEED REF")</f>
        <v/>
      </c>
    </row>
    <row r="1037" spans="2:14">
      <c r="B1037">
        <v>34412965</v>
      </c>
      <c r="C1037" s="2">
        <v>45575</v>
      </c>
      <c r="D1037" t="s">
        <v>13</v>
      </c>
      <c r="E1037" t="str">
        <f>_xlfn.CONCAT(Tableau1[[#This Row],[SHORT TYPE]]," ",Tableau1[[#This Row],[NUMERO]]," ",Tableau1[[#This Row],[GAMME]]," ",Tableau1[[#This Row],[TYPE PRODUIT]]," ",Tableau1[[#This Row],[PUISSANCE]])</f>
        <v>COP 34412965 GVS  BYPASS 80KVA</v>
      </c>
      <c r="F1037" t="s">
        <v>269</v>
      </c>
      <c r="G1037" t="s">
        <v>282</v>
      </c>
      <c r="H1037" t="s">
        <v>30</v>
      </c>
      <c r="I1037" t="s">
        <v>270</v>
      </c>
      <c r="J1037" t="s">
        <v>21</v>
      </c>
      <c r="K1037" t="s">
        <v>22</v>
      </c>
      <c r="L1037" t="str">
        <f>_xlfn.XLOOKUP(Tableau1[[#This Row],[TYPE DE PIECE]],Tableau4[MATIERE],Tableau4[SHORT TYPE],"",0,1)</f>
        <v>COP</v>
      </c>
      <c r="N1037" t="str">
        <f>IF(ISERR(FIND("DECOUPE",Tableau1[[#This Row],[DESIGNATION]])),"","NEED REF")</f>
        <v/>
      </c>
    </row>
    <row r="1038" spans="2:14">
      <c r="B1038">
        <v>34412964</v>
      </c>
      <c r="C1038" s="2">
        <v>45575</v>
      </c>
      <c r="D1038" t="s">
        <v>13</v>
      </c>
      <c r="E1038" t="str">
        <f>_xlfn.CONCAT(Tableau1[[#This Row],[SHORT TYPE]]," ",Tableau1[[#This Row],[NUMERO]]," ",Tableau1[[#This Row],[GAMME]]," ",Tableau1[[#This Row],[TYPE PRODUIT]]," ",Tableau1[[#This Row],[PUISSANCE]])</f>
        <v>COP 34412964 GVS  BYPASS 80KVA</v>
      </c>
      <c r="F1038" t="s">
        <v>269</v>
      </c>
      <c r="G1038" t="s">
        <v>282</v>
      </c>
      <c r="H1038" t="s">
        <v>30</v>
      </c>
      <c r="I1038" t="s">
        <v>270</v>
      </c>
      <c r="J1038" t="s">
        <v>21</v>
      </c>
      <c r="K1038" t="s">
        <v>22</v>
      </c>
      <c r="L1038" t="str">
        <f>_xlfn.XLOOKUP(Tableau1[[#This Row],[TYPE DE PIECE]],Tableau4[MATIERE],Tableau4[SHORT TYPE],"",0,1)</f>
        <v>COP</v>
      </c>
      <c r="N1038" t="str">
        <f>IF(ISERR(FIND("DECOUPE",Tableau1[[#This Row],[DESIGNATION]])),"","NEED REF")</f>
        <v/>
      </c>
    </row>
    <row r="1039" spans="2:14">
      <c r="B1039">
        <v>34412963</v>
      </c>
      <c r="C1039" s="2">
        <v>45575</v>
      </c>
      <c r="D1039" t="s">
        <v>13</v>
      </c>
      <c r="E1039" t="str">
        <f>_xlfn.CONCAT(Tableau1[[#This Row],[SHORT TYPE]]," ",Tableau1[[#This Row],[NUMERO]]," ",Tableau1[[#This Row],[GAMME]]," ",Tableau1[[#This Row],[TYPE PRODUIT]]," ",Tableau1[[#This Row],[PUISSANCE]])</f>
        <v>COP 34412963 GVS  BYPASS 80KVA</v>
      </c>
      <c r="F1039" t="s">
        <v>269</v>
      </c>
      <c r="G1039" t="s">
        <v>282</v>
      </c>
      <c r="H1039" t="s">
        <v>30</v>
      </c>
      <c r="I1039" t="s">
        <v>270</v>
      </c>
      <c r="J1039" t="s">
        <v>21</v>
      </c>
      <c r="K1039" t="s">
        <v>22</v>
      </c>
      <c r="L1039" t="str">
        <f>_xlfn.XLOOKUP(Tableau1[[#This Row],[TYPE DE PIECE]],Tableau4[MATIERE],Tableau4[SHORT TYPE],"",0,1)</f>
        <v>COP</v>
      </c>
      <c r="N1039" t="str">
        <f>IF(ISERR(FIND("DECOUPE",Tableau1[[#This Row],[DESIGNATION]])),"","NEED REF")</f>
        <v/>
      </c>
    </row>
    <row r="1040" spans="2:14">
      <c r="B1040">
        <v>34412962</v>
      </c>
      <c r="C1040" s="2">
        <v>45575</v>
      </c>
      <c r="D1040" t="s">
        <v>13</v>
      </c>
      <c r="E1040" t="str">
        <f>_xlfn.CONCAT(Tableau1[[#This Row],[SHORT TYPE]]," ",Tableau1[[#This Row],[NUMERO]]," ",Tableau1[[#This Row],[GAMME]]," ",Tableau1[[#This Row],[TYPE PRODUIT]]," ",Tableau1[[#This Row],[PUISSANCE]])</f>
        <v>COP 34412962 GVS  BYPASS 80KVA</v>
      </c>
      <c r="F1040" t="s">
        <v>269</v>
      </c>
      <c r="G1040" t="s">
        <v>282</v>
      </c>
      <c r="H1040" t="s">
        <v>30</v>
      </c>
      <c r="I1040" t="s">
        <v>270</v>
      </c>
      <c r="J1040" t="s">
        <v>21</v>
      </c>
      <c r="K1040" t="s">
        <v>22</v>
      </c>
      <c r="L1040" t="str">
        <f>_xlfn.XLOOKUP(Tableau1[[#This Row],[TYPE DE PIECE]],Tableau4[MATIERE],Tableau4[SHORT TYPE],"",0,1)</f>
        <v>COP</v>
      </c>
      <c r="N1040" t="str">
        <f>IF(ISERR(FIND("DECOUPE",Tableau1[[#This Row],[DESIGNATION]])),"","NEED REF")</f>
        <v/>
      </c>
    </row>
    <row r="1041" spans="2:14">
      <c r="B1041">
        <v>34412961</v>
      </c>
      <c r="C1041" s="2">
        <v>45575</v>
      </c>
      <c r="D1041" t="s">
        <v>13</v>
      </c>
      <c r="E1041" t="str">
        <f>_xlfn.CONCAT(Tableau1[[#This Row],[SHORT TYPE]]," ",Tableau1[[#This Row],[NUMERO]]," ",Tableau1[[#This Row],[GAMME]]," ",Tableau1[[#This Row],[TYPE PRODUIT]]," ",Tableau1[[#This Row],[PUISSANCE]])</f>
        <v>COP 34412961 GVS  BYPASS 80KVA</v>
      </c>
      <c r="F1041" t="s">
        <v>269</v>
      </c>
      <c r="G1041" t="s">
        <v>282</v>
      </c>
      <c r="H1041" t="s">
        <v>30</v>
      </c>
      <c r="I1041" t="s">
        <v>270</v>
      </c>
      <c r="J1041" t="s">
        <v>21</v>
      </c>
      <c r="K1041" t="s">
        <v>22</v>
      </c>
      <c r="L1041" t="str">
        <f>_xlfn.XLOOKUP(Tableau1[[#This Row],[TYPE DE PIECE]],Tableau4[MATIERE],Tableau4[SHORT TYPE],"",0,1)</f>
        <v>COP</v>
      </c>
      <c r="N1041" t="str">
        <f>IF(ISERR(FIND("DECOUPE",Tableau1[[#This Row],[DESIGNATION]])),"","NEED REF")</f>
        <v/>
      </c>
    </row>
    <row r="1042" spans="2:14">
      <c r="B1042">
        <v>34412960</v>
      </c>
      <c r="C1042" s="2">
        <v>45575</v>
      </c>
      <c r="D1042" t="s">
        <v>13</v>
      </c>
      <c r="E1042" t="str">
        <f>_xlfn.CONCAT(Tableau1[[#This Row],[SHORT TYPE]]," ",Tableau1[[#This Row],[NUMERO]]," ",Tableau1[[#This Row],[GAMME]]," ",Tableau1[[#This Row],[TYPE PRODUIT]]," ",Tableau1[[#This Row],[PUISSANCE]])</f>
        <v>COP 34412960 GVS  BYPASS 80KVA</v>
      </c>
      <c r="F1042" t="s">
        <v>269</v>
      </c>
      <c r="G1042" t="s">
        <v>282</v>
      </c>
      <c r="H1042" t="s">
        <v>30</v>
      </c>
      <c r="I1042" t="s">
        <v>270</v>
      </c>
      <c r="J1042" t="s">
        <v>21</v>
      </c>
      <c r="K1042" t="s">
        <v>22</v>
      </c>
      <c r="L1042" t="str">
        <f>_xlfn.XLOOKUP(Tableau1[[#This Row],[TYPE DE PIECE]],Tableau4[MATIERE],Tableau4[SHORT TYPE],"",0,1)</f>
        <v>COP</v>
      </c>
      <c r="N1042" t="str">
        <f>IF(ISERR(FIND("DECOUPE",Tableau1[[#This Row],[DESIGNATION]])),"","NEED REF")</f>
        <v/>
      </c>
    </row>
    <row r="1043" spans="2:14">
      <c r="B1043">
        <v>34412959</v>
      </c>
      <c r="C1043" s="2">
        <v>45575</v>
      </c>
      <c r="D1043" t="s">
        <v>13</v>
      </c>
      <c r="E1043" t="str">
        <f>_xlfn.CONCAT(Tableau1[[#This Row],[SHORT TYPE]]," ",Tableau1[[#This Row],[NUMERO]]," ",Tableau1[[#This Row],[GAMME]]," ",Tableau1[[#This Row],[TYPE PRODUIT]]," ",Tableau1[[#This Row],[PUISSANCE]])</f>
        <v>COP 34412959 GVS  BYPASS 80KVA</v>
      </c>
      <c r="F1043" t="s">
        <v>269</v>
      </c>
      <c r="G1043" t="s">
        <v>282</v>
      </c>
      <c r="H1043" t="s">
        <v>30</v>
      </c>
      <c r="I1043" t="s">
        <v>270</v>
      </c>
      <c r="J1043" t="s">
        <v>21</v>
      </c>
      <c r="K1043" t="s">
        <v>22</v>
      </c>
      <c r="L1043" t="str">
        <f>_xlfn.XLOOKUP(Tableau1[[#This Row],[TYPE DE PIECE]],Tableau4[MATIERE],Tableau4[SHORT TYPE],"",0,1)</f>
        <v>COP</v>
      </c>
      <c r="N1043" t="str">
        <f>IF(ISERR(FIND("DECOUPE",Tableau1[[#This Row],[DESIGNATION]])),"","NEED REF")</f>
        <v/>
      </c>
    </row>
    <row r="1044" spans="2:14">
      <c r="B1044">
        <v>34412958</v>
      </c>
      <c r="C1044" s="2">
        <v>45575</v>
      </c>
      <c r="D1044" t="s">
        <v>13</v>
      </c>
      <c r="E1044" t="str">
        <f>_xlfn.CONCAT(Tableau1[[#This Row],[SHORT TYPE]]," ",Tableau1[[#This Row],[NUMERO]]," ",Tableau1[[#This Row],[GAMME]]," ",Tableau1[[#This Row],[TYPE PRODUIT]]," ",Tableau1[[#This Row],[PUISSANCE]])</f>
        <v>COP 34412958 GVS  BYPASS 80KVA</v>
      </c>
      <c r="F1044" t="s">
        <v>269</v>
      </c>
      <c r="G1044" t="s">
        <v>282</v>
      </c>
      <c r="H1044" t="s">
        <v>30</v>
      </c>
      <c r="I1044" t="s">
        <v>270</v>
      </c>
      <c r="J1044" t="s">
        <v>21</v>
      </c>
      <c r="K1044" t="s">
        <v>22</v>
      </c>
      <c r="L1044" t="str">
        <f>_xlfn.XLOOKUP(Tableau1[[#This Row],[TYPE DE PIECE]],Tableau4[MATIERE],Tableau4[SHORT TYPE],"",0,1)</f>
        <v>COP</v>
      </c>
      <c r="N1044" t="str">
        <f>IF(ISERR(FIND("DECOUPE",Tableau1[[#This Row],[DESIGNATION]])),"","NEED REF")</f>
        <v/>
      </c>
    </row>
    <row r="1045" spans="2:14">
      <c r="B1045" s="135">
        <v>34412957</v>
      </c>
      <c r="C1045" s="138">
        <v>45573</v>
      </c>
      <c r="D1045" s="135" t="s">
        <v>13</v>
      </c>
      <c r="E1045" s="135" t="s">
        <v>283</v>
      </c>
      <c r="F1045" s="135" t="s">
        <v>269</v>
      </c>
      <c r="G1045" s="135" t="s">
        <v>282</v>
      </c>
      <c r="H1045" s="135" t="s">
        <v>30</v>
      </c>
      <c r="I1045" s="135" t="s">
        <v>270</v>
      </c>
      <c r="J1045" s="135" t="s">
        <v>21</v>
      </c>
      <c r="K1045" s="135" t="s">
        <v>25</v>
      </c>
      <c r="L1045" s="135" t="str">
        <f>_xlfn.XLOOKUP(Tableau1[[#This Row],[TYPE DE PIECE]],Tableau4[MATIERE],Tableau4[SHORT TYPE],"",0,1)</f>
        <v>SMT</v>
      </c>
      <c r="N1045" t="str">
        <f>IF(ISERR(FIND("DECOUPE",Tableau1[[#This Row],[DESIGNATION]])),"","NEED REF")</f>
        <v/>
      </c>
    </row>
    <row r="1046" spans="2:14">
      <c r="B1046">
        <v>34412956</v>
      </c>
      <c r="C1046" s="2">
        <v>45575</v>
      </c>
      <c r="D1046" t="s">
        <v>13</v>
      </c>
      <c r="E1046" t="s">
        <v>284</v>
      </c>
      <c r="J1046" t="s">
        <v>27</v>
      </c>
      <c r="K1046" t="s">
        <v>22</v>
      </c>
      <c r="L1046" t="str">
        <f>_xlfn.XLOOKUP(Tableau1[[#This Row],[TYPE DE PIECE]],Tableau4[MATIERE],Tableau4[SHORT TYPE],"",0,1)</f>
        <v>COP</v>
      </c>
      <c r="N1046" t="str">
        <f>IF(ISERR(FIND("DECOUPE",Tableau1[[#This Row],[DESIGNATION]])),"","NEED REF")</f>
        <v/>
      </c>
    </row>
    <row r="1047" spans="2:14">
      <c r="B1047">
        <v>34412955</v>
      </c>
      <c r="C1047" s="2">
        <v>45575</v>
      </c>
      <c r="D1047" t="s">
        <v>13</v>
      </c>
      <c r="E1047" t="s">
        <v>285</v>
      </c>
      <c r="F1047" t="s">
        <v>269</v>
      </c>
      <c r="G1047" t="s">
        <v>96</v>
      </c>
      <c r="H1047" t="s">
        <v>30</v>
      </c>
      <c r="I1047" t="s">
        <v>270</v>
      </c>
      <c r="J1047" t="s">
        <v>21</v>
      </c>
      <c r="K1047" t="s">
        <v>84</v>
      </c>
      <c r="L1047" t="str">
        <f>_xlfn.XLOOKUP(Tableau1[[#This Row],[TYPE DE PIECE]],Tableau4[MATIERE],Tableau4[SHORT TYPE],"",0,1)</f>
        <v>SE</v>
      </c>
      <c r="N1047" t="str">
        <f>IF(ISERR(FIND("DECOUPE",Tableau1[[#This Row],[DESIGNATION]])),"","NEED REF")</f>
        <v/>
      </c>
    </row>
    <row r="1048" spans="2:14">
      <c r="B1048">
        <v>34412954</v>
      </c>
      <c r="C1048" s="2">
        <v>45574</v>
      </c>
      <c r="D1048" t="s">
        <v>13</v>
      </c>
      <c r="E1048" t="s">
        <v>286</v>
      </c>
      <c r="F1048" t="s">
        <v>38</v>
      </c>
      <c r="G1048" t="s">
        <v>112</v>
      </c>
      <c r="H1048" t="s">
        <v>30</v>
      </c>
      <c r="I1048" t="s">
        <v>103</v>
      </c>
      <c r="J1048" t="s">
        <v>27</v>
      </c>
      <c r="K1048" t="s">
        <v>25</v>
      </c>
      <c r="L1048" t="str">
        <f>_xlfn.XLOOKUP(Tableau1[[#This Row],[TYPE DE PIECE]],Tableau4[MATIERE],Tableau4[SHORT TYPE],"",0,1)</f>
        <v>SMT</v>
      </c>
      <c r="N1048" t="str">
        <f>IF(ISERR(FIND("DECOUPE",Tableau1[[#This Row],[DESIGNATION]])),"","NEED REF")</f>
        <v/>
      </c>
    </row>
    <row r="1049" spans="2:14">
      <c r="B1049">
        <v>34412953</v>
      </c>
      <c r="C1049" s="2">
        <v>45574</v>
      </c>
      <c r="D1049" t="s">
        <v>13</v>
      </c>
      <c r="E1049" t="s">
        <v>287</v>
      </c>
      <c r="F1049" t="s">
        <v>38</v>
      </c>
      <c r="G1049" t="s">
        <v>112</v>
      </c>
      <c r="H1049" t="s">
        <v>30</v>
      </c>
      <c r="I1049" t="s">
        <v>103</v>
      </c>
      <c r="J1049" t="s">
        <v>27</v>
      </c>
      <c r="K1049" t="s">
        <v>25</v>
      </c>
      <c r="L1049" t="str">
        <f>_xlfn.XLOOKUP(Tableau1[[#This Row],[TYPE DE PIECE]],Tableau4[MATIERE],Tableau4[SHORT TYPE],"",0,1)</f>
        <v>SMT</v>
      </c>
      <c r="N1049" t="str">
        <f>IF(ISERR(FIND("DECOUPE",Tableau1[[#This Row],[DESIGNATION]])),"","NEED REF")</f>
        <v/>
      </c>
    </row>
    <row r="1050" spans="2:14">
      <c r="B1050">
        <v>34412952</v>
      </c>
      <c r="C1050" s="2">
        <v>45574</v>
      </c>
      <c r="D1050" t="s">
        <v>13</v>
      </c>
      <c r="E1050" t="s">
        <v>288</v>
      </c>
      <c r="F1050" t="s">
        <v>38</v>
      </c>
      <c r="G1050" t="s">
        <v>112</v>
      </c>
      <c r="H1050" t="s">
        <v>30</v>
      </c>
      <c r="I1050" t="s">
        <v>103</v>
      </c>
      <c r="J1050" t="s">
        <v>27</v>
      </c>
      <c r="K1050" t="s">
        <v>25</v>
      </c>
      <c r="L1050" t="str">
        <f>_xlfn.XLOOKUP(Tableau1[[#This Row],[TYPE DE PIECE]],Tableau4[MATIERE],Tableau4[SHORT TYPE],"",0,1)</f>
        <v>SMT</v>
      </c>
      <c r="N1050" t="str">
        <f>IF(ISERR(FIND("DECOUPE",Tableau1[[#This Row],[DESIGNATION]])),"","NEED REF")</f>
        <v/>
      </c>
    </row>
    <row r="1051" spans="2:14">
      <c r="B1051">
        <v>34412951</v>
      </c>
      <c r="C1051" s="2">
        <v>45574</v>
      </c>
      <c r="D1051" t="s">
        <v>13</v>
      </c>
      <c r="E1051" t="str">
        <f>_xlfn.CONCAT(Tableau1[[#This Row],[SHORT TYPE]]," ",Tableau1[[#This Row],[NUMERO]]," ",Tableau1[[#This Row],[GAMME]]," ",Tableau1[[#This Row],[TYPE PRODUIT]]," ",Tableau1[[#This Row],[PUISSANCE]])</f>
        <v>SMT 34412951 GVS BYPASS 80KVA</v>
      </c>
      <c r="F1051" t="s">
        <v>269</v>
      </c>
      <c r="G1051" t="s">
        <v>96</v>
      </c>
      <c r="H1051" t="s">
        <v>30</v>
      </c>
      <c r="I1051" t="s">
        <v>270</v>
      </c>
      <c r="J1051" t="s">
        <v>21</v>
      </c>
      <c r="K1051" t="s">
        <v>25</v>
      </c>
      <c r="L1051" t="str">
        <f>_xlfn.XLOOKUP(Tableau1[[#This Row],[TYPE DE PIECE]],Tableau4[MATIERE],Tableau4[SHORT TYPE],"",0,1)</f>
        <v>SMT</v>
      </c>
      <c r="N1051" t="str">
        <f>IF(ISERR(FIND("DECOUPE",Tableau1[[#This Row],[DESIGNATION]])),"","NEED REF")</f>
        <v/>
      </c>
    </row>
    <row r="1052" spans="2:14">
      <c r="B1052">
        <v>34412950</v>
      </c>
      <c r="C1052" s="2">
        <v>45574</v>
      </c>
      <c r="D1052" t="s">
        <v>13</v>
      </c>
      <c r="E1052" t="str">
        <f>_xlfn.CONCAT(Tableau1[[#This Row],[SHORT TYPE]]," ",Tableau1[[#This Row],[NUMERO]]," ",Tableau1[[#This Row],[GAMME]]," ",Tableau1[[#This Row],[TYPE PRODUIT]]," ",Tableau1[[#This Row],[PUISSANCE]])</f>
        <v>SMT 34412950 GVS BYPASS 80KVA</v>
      </c>
      <c r="F1052" t="s">
        <v>269</v>
      </c>
      <c r="G1052" t="s">
        <v>96</v>
      </c>
      <c r="H1052" t="s">
        <v>30</v>
      </c>
      <c r="I1052" t="s">
        <v>270</v>
      </c>
      <c r="J1052" t="s">
        <v>21</v>
      </c>
      <c r="K1052" t="s">
        <v>25</v>
      </c>
      <c r="L1052" t="str">
        <f>_xlfn.XLOOKUP(Tableau1[[#This Row],[TYPE DE PIECE]],Tableau4[MATIERE],Tableau4[SHORT TYPE],"",0,1)</f>
        <v>SMT</v>
      </c>
      <c r="N1052" t="str">
        <f>IF(ISERR(FIND("DECOUPE",Tableau1[[#This Row],[DESIGNATION]])),"","NEED REF")</f>
        <v/>
      </c>
    </row>
    <row r="1053" spans="2:14">
      <c r="B1053">
        <v>34412949</v>
      </c>
      <c r="C1053" s="2">
        <v>45574</v>
      </c>
      <c r="D1053" t="s">
        <v>13</v>
      </c>
      <c r="E1053" t="str">
        <f>_xlfn.CONCAT(Tableau1[[#This Row],[SHORT TYPE]]," ",Tableau1[[#This Row],[NUMERO]]," ",Tableau1[[#This Row],[GAMME]]," ",Tableau1[[#This Row],[TYPE PRODUIT]]," ",Tableau1[[#This Row],[PUISSANCE]])</f>
        <v>SMT 34412949 GVS BYPASS 80KVA</v>
      </c>
      <c r="F1053" t="s">
        <v>269</v>
      </c>
      <c r="G1053" t="s">
        <v>96</v>
      </c>
      <c r="H1053" t="s">
        <v>30</v>
      </c>
      <c r="I1053" t="s">
        <v>270</v>
      </c>
      <c r="J1053" t="s">
        <v>21</v>
      </c>
      <c r="K1053" t="s">
        <v>25</v>
      </c>
      <c r="L1053" t="str">
        <f>_xlfn.XLOOKUP(Tableau1[[#This Row],[TYPE DE PIECE]],Tableau4[MATIERE],Tableau4[SHORT TYPE],"",0,1)</f>
        <v>SMT</v>
      </c>
      <c r="N1053" t="str">
        <f>IF(ISERR(FIND("DECOUPE",Tableau1[[#This Row],[DESIGNATION]])),"","NEED REF")</f>
        <v/>
      </c>
    </row>
    <row r="1054" spans="2:14">
      <c r="B1054">
        <v>34412948</v>
      </c>
      <c r="C1054" s="2">
        <v>45574</v>
      </c>
      <c r="D1054" t="s">
        <v>13</v>
      </c>
      <c r="E1054" t="str">
        <f>_xlfn.CONCAT(Tableau1[[#This Row],[SHORT TYPE]]," ",Tableau1[[#This Row],[NUMERO]]," ",Tableau1[[#This Row],[GAMME]]," ",Tableau1[[#This Row],[TYPE PRODUIT]]," ",Tableau1[[#This Row],[PUISSANCE]])</f>
        <v>SMT 34412948 GVS BYPASS 80KVA</v>
      </c>
      <c r="F1054" t="s">
        <v>269</v>
      </c>
      <c r="G1054" t="s">
        <v>96</v>
      </c>
      <c r="H1054" t="s">
        <v>30</v>
      </c>
      <c r="I1054" t="s">
        <v>270</v>
      </c>
      <c r="J1054" t="s">
        <v>21</v>
      </c>
      <c r="K1054" t="s">
        <v>25</v>
      </c>
      <c r="L1054" t="str">
        <f>_xlfn.XLOOKUP(Tableau1[[#This Row],[TYPE DE PIECE]],Tableau4[MATIERE],Tableau4[SHORT TYPE],"",0,1)</f>
        <v>SMT</v>
      </c>
      <c r="N1054" t="str">
        <f>IF(ISERR(FIND("DECOUPE",Tableau1[[#This Row],[DESIGNATION]])),"","NEED REF")</f>
        <v/>
      </c>
    </row>
    <row r="1055" spans="2:14">
      <c r="B1055">
        <v>34412947</v>
      </c>
      <c r="C1055" s="2">
        <v>45574</v>
      </c>
      <c r="D1055" t="s">
        <v>13</v>
      </c>
      <c r="E1055" t="str">
        <f>_xlfn.CONCAT(Tableau1[[#This Row],[SHORT TYPE]]," ",Tableau1[[#This Row],[NUMERO]]," ",Tableau1[[#This Row],[GAMME]]," ",Tableau1[[#This Row],[TYPE PRODUIT]]," ",Tableau1[[#This Row],[PUISSANCE]])</f>
        <v>SMT 34412947 GVS BYPASS 80KVA</v>
      </c>
      <c r="F1055" t="s">
        <v>269</v>
      </c>
      <c r="G1055" t="s">
        <v>96</v>
      </c>
      <c r="H1055" t="s">
        <v>30</v>
      </c>
      <c r="I1055" t="s">
        <v>270</v>
      </c>
      <c r="J1055" t="s">
        <v>21</v>
      </c>
      <c r="K1055" t="s">
        <v>25</v>
      </c>
      <c r="L1055" t="str">
        <f>_xlfn.XLOOKUP(Tableau1[[#This Row],[TYPE DE PIECE]],Tableau4[MATIERE],Tableau4[SHORT TYPE],"",0,1)</f>
        <v>SMT</v>
      </c>
      <c r="N1055" t="str">
        <f>IF(ISERR(FIND("DECOUPE",Tableau1[[#This Row],[DESIGNATION]])),"","NEED REF")</f>
        <v/>
      </c>
    </row>
    <row r="1056" spans="2:14">
      <c r="B1056">
        <v>34412946</v>
      </c>
      <c r="C1056" s="2">
        <v>45574</v>
      </c>
      <c r="D1056" t="s">
        <v>13</v>
      </c>
      <c r="E1056" t="str">
        <f>_xlfn.CONCAT(Tableau1[[#This Row],[SHORT TYPE]]," ",Tableau1[[#This Row],[NUMERO]]," ",Tableau1[[#This Row],[GAMME]]," ",Tableau1[[#This Row],[TYPE PRODUIT]]," ",Tableau1[[#This Row],[PUISSANCE]])</f>
        <v>SMT 34412946 GVS BYPASS 80KVA</v>
      </c>
      <c r="F1056" t="s">
        <v>269</v>
      </c>
      <c r="G1056" t="s">
        <v>96</v>
      </c>
      <c r="H1056" t="s">
        <v>30</v>
      </c>
      <c r="I1056" t="s">
        <v>270</v>
      </c>
      <c r="J1056" t="s">
        <v>21</v>
      </c>
      <c r="K1056" t="s">
        <v>25</v>
      </c>
      <c r="L1056" t="str">
        <f>_xlfn.XLOOKUP(Tableau1[[#This Row],[TYPE DE PIECE]],Tableau4[MATIERE],Tableau4[SHORT TYPE],"",0,1)</f>
        <v>SMT</v>
      </c>
      <c r="N1056" t="str">
        <f>IF(ISERR(FIND("DECOUPE",Tableau1[[#This Row],[DESIGNATION]])),"","NEED REF")</f>
        <v/>
      </c>
    </row>
    <row r="1057" spans="2:14">
      <c r="B1057">
        <v>34412945</v>
      </c>
      <c r="C1057" s="2">
        <v>45574</v>
      </c>
      <c r="D1057" t="s">
        <v>13</v>
      </c>
      <c r="E1057" t="s">
        <v>289</v>
      </c>
      <c r="F1057" t="s">
        <v>290</v>
      </c>
      <c r="G1057" t="s">
        <v>112</v>
      </c>
      <c r="H1057" t="s">
        <v>15</v>
      </c>
      <c r="I1057" t="s">
        <v>103</v>
      </c>
      <c r="J1057" t="s">
        <v>49</v>
      </c>
      <c r="K1057" t="s">
        <v>33</v>
      </c>
      <c r="L1057" t="str">
        <f>_xlfn.XLOOKUP(Tableau1[[#This Row],[TYPE DE PIECE]],Tableau4[MATIERE],Tableau4[SHORT TYPE],"",0,1)</f>
        <v>PLA</v>
      </c>
      <c r="N1057" t="str">
        <f>IF(ISERR(FIND("DECOUPE",Tableau1[[#This Row],[DESIGNATION]])),"","NEED REF")</f>
        <v/>
      </c>
    </row>
    <row r="1058" spans="2:14">
      <c r="B1058">
        <v>34412944</v>
      </c>
      <c r="C1058" s="2">
        <v>45574</v>
      </c>
      <c r="D1058" t="s">
        <v>13</v>
      </c>
      <c r="E1058" t="s">
        <v>291</v>
      </c>
      <c r="F1058" s="38" t="s">
        <v>290</v>
      </c>
      <c r="G1058" t="s">
        <v>112</v>
      </c>
      <c r="H1058" t="s">
        <v>15</v>
      </c>
      <c r="I1058" t="s">
        <v>103</v>
      </c>
      <c r="J1058" t="s">
        <v>49</v>
      </c>
      <c r="K1058" t="s">
        <v>25</v>
      </c>
      <c r="L1058" t="str">
        <f>_xlfn.XLOOKUP(Tableau1[[#This Row],[TYPE DE PIECE]],Tableau4[MATIERE],Tableau4[SHORT TYPE],"",0,1)</f>
        <v>SMT</v>
      </c>
      <c r="N1058" t="str">
        <f>IF(ISERR(FIND("DECOUPE",Tableau1[[#This Row],[DESIGNATION]])),"","NEED REF")</f>
        <v/>
      </c>
    </row>
    <row r="1059" spans="2:14">
      <c r="B1059">
        <v>34412943</v>
      </c>
      <c r="C1059" s="2">
        <v>45573</v>
      </c>
      <c r="D1059" t="s">
        <v>13</v>
      </c>
      <c r="E1059" t="s">
        <v>292</v>
      </c>
      <c r="F1059" t="s">
        <v>269</v>
      </c>
      <c r="G1059" t="s">
        <v>96</v>
      </c>
      <c r="H1059" t="s">
        <v>30</v>
      </c>
      <c r="I1059" t="s">
        <v>270</v>
      </c>
      <c r="J1059" t="s">
        <v>21</v>
      </c>
      <c r="K1059" t="s">
        <v>25</v>
      </c>
      <c r="L1059" t="str">
        <f>_xlfn.XLOOKUP(Tableau1[[#This Row],[TYPE DE PIECE]],Tableau4[MATIERE],Tableau4[SHORT TYPE],"",0,1)</f>
        <v>SMT</v>
      </c>
      <c r="N1059" t="str">
        <f>IF(ISERR(FIND("DECOUPE",Tableau1[[#This Row],[DESIGNATION]])),"","NEED REF")</f>
        <v/>
      </c>
    </row>
    <row r="1060" spans="2:14">
      <c r="B1060">
        <v>34412942</v>
      </c>
      <c r="C1060" s="2">
        <v>45573</v>
      </c>
      <c r="D1060" t="s">
        <v>13</v>
      </c>
      <c r="E1060" t="s">
        <v>293</v>
      </c>
      <c r="F1060" t="s">
        <v>269</v>
      </c>
      <c r="G1060" t="s">
        <v>282</v>
      </c>
      <c r="H1060" t="s">
        <v>30</v>
      </c>
      <c r="I1060" t="s">
        <v>270</v>
      </c>
      <c r="J1060" t="s">
        <v>21</v>
      </c>
      <c r="K1060" t="s">
        <v>25</v>
      </c>
      <c r="L1060" t="str">
        <f>_xlfn.XLOOKUP(Tableau1[[#This Row],[TYPE DE PIECE]],Tableau4[MATIERE],Tableau4[SHORT TYPE],"",0,1)</f>
        <v>SMT</v>
      </c>
      <c r="N1060" t="str">
        <f>IF(ISERR(FIND("DECOUPE",Tableau1[[#This Row],[DESIGNATION]])),"","NEED REF")</f>
        <v/>
      </c>
    </row>
    <row r="1061" spans="2:14">
      <c r="B1061">
        <v>34412941</v>
      </c>
      <c r="C1061" s="2">
        <v>45573</v>
      </c>
      <c r="D1061" t="s">
        <v>13</v>
      </c>
      <c r="E1061" t="str">
        <f>_xlfn.CONCAT(Tableau1[[#This Row],[SHORT TYPE]]," ",Tableau1[[#This Row],[NUMERO]]," ",Tableau1[[#This Row],[GAMME]]," ",Tableau1[[#This Row],[TYPE PRODUIT]]," ",Tableau1[[#This Row],[PUISSANCE]])</f>
        <v>SMT 34412941 GVS  BYPASS 80KVA</v>
      </c>
      <c r="F1061" t="s">
        <v>269</v>
      </c>
      <c r="G1061" t="s">
        <v>282</v>
      </c>
      <c r="H1061" t="s">
        <v>30</v>
      </c>
      <c r="I1061" t="s">
        <v>270</v>
      </c>
      <c r="J1061" t="s">
        <v>21</v>
      </c>
      <c r="K1061" t="s">
        <v>25</v>
      </c>
      <c r="L1061" t="str">
        <f>_xlfn.XLOOKUP(Tableau1[[#This Row],[TYPE DE PIECE]],Tableau4[MATIERE],Tableau4[SHORT TYPE],"",0,1)</f>
        <v>SMT</v>
      </c>
      <c r="N1061" t="str">
        <f>IF(ISERR(FIND("DECOUPE",Tableau1[[#This Row],[DESIGNATION]])),"","NEED REF")</f>
        <v/>
      </c>
    </row>
    <row r="1062" spans="2:14">
      <c r="B1062">
        <v>34412940</v>
      </c>
      <c r="C1062" s="2">
        <v>45573</v>
      </c>
      <c r="D1062" t="s">
        <v>13</v>
      </c>
      <c r="E1062" t="s">
        <v>294</v>
      </c>
      <c r="F1062" t="s">
        <v>269</v>
      </c>
      <c r="G1062" t="s">
        <v>282</v>
      </c>
      <c r="H1062" t="s">
        <v>30</v>
      </c>
      <c r="I1062" t="s">
        <v>270</v>
      </c>
      <c r="J1062" t="s">
        <v>21</v>
      </c>
      <c r="K1062" t="s">
        <v>25</v>
      </c>
      <c r="L1062" t="str">
        <f>_xlfn.XLOOKUP(Tableau1[[#This Row],[TYPE DE PIECE]],Tableau4[MATIERE],Tableau4[SHORT TYPE],"",0,1)</f>
        <v>SMT</v>
      </c>
      <c r="N1062" t="str">
        <f>IF(ISERR(FIND("DECOUPE",Tableau1[[#This Row],[DESIGNATION]])),"","NEED REF")</f>
        <v/>
      </c>
    </row>
    <row r="1063" spans="2:14">
      <c r="B1063">
        <v>34412939</v>
      </c>
      <c r="C1063" s="2">
        <v>45573</v>
      </c>
      <c r="D1063" t="s">
        <v>13</v>
      </c>
      <c r="E1063" t="s">
        <v>295</v>
      </c>
      <c r="F1063" t="s">
        <v>269</v>
      </c>
      <c r="G1063" t="s">
        <v>282</v>
      </c>
      <c r="H1063" t="s">
        <v>30</v>
      </c>
      <c r="I1063" t="s">
        <v>270</v>
      </c>
      <c r="J1063" t="s">
        <v>21</v>
      </c>
      <c r="K1063" t="s">
        <v>25</v>
      </c>
      <c r="L1063" t="str">
        <f>_xlfn.XLOOKUP(Tableau1[[#This Row],[TYPE DE PIECE]],Tableau4[MATIERE],Tableau4[SHORT TYPE],"",0,1)</f>
        <v>SMT</v>
      </c>
      <c r="N1063" t="str">
        <f>IF(ISERR(FIND("DECOUPE",Tableau1[[#This Row],[DESIGNATION]])),"","NEED REF")</f>
        <v/>
      </c>
    </row>
    <row r="1064" spans="2:14">
      <c r="B1064">
        <v>34412938</v>
      </c>
      <c r="C1064" s="2">
        <v>45573</v>
      </c>
      <c r="D1064" t="s">
        <v>13</v>
      </c>
      <c r="E1064" t="str">
        <f>_xlfn.CONCAT(Tableau1[[#This Row],[SHORT TYPE]]," ",Tableau1[[#This Row],[NUMERO]]," ",Tableau1[[#This Row],[GAMME]]," ",Tableau1[[#This Row],[TYPE PRODUIT]]," ",Tableau1[[#This Row],[PUISSANCE]])</f>
        <v>SMT 34412938 GVS  BYPASS 80KVA</v>
      </c>
      <c r="F1064" t="s">
        <v>269</v>
      </c>
      <c r="G1064" t="s">
        <v>282</v>
      </c>
      <c r="H1064" t="s">
        <v>30</v>
      </c>
      <c r="I1064" t="s">
        <v>270</v>
      </c>
      <c r="J1064" t="s">
        <v>21</v>
      </c>
      <c r="K1064" t="s">
        <v>25</v>
      </c>
      <c r="L1064" t="str">
        <f>_xlfn.XLOOKUP(Tableau1[[#This Row],[TYPE DE PIECE]],Tableau4[MATIERE],Tableau4[SHORT TYPE],"",0,1)</f>
        <v>SMT</v>
      </c>
      <c r="N1064" t="str">
        <f>IF(ISERR(FIND("DECOUPE",Tableau1[[#This Row],[DESIGNATION]])),"","NEED REF")</f>
        <v/>
      </c>
    </row>
    <row r="1065" spans="2:14">
      <c r="B1065">
        <v>34412937</v>
      </c>
      <c r="C1065" s="2">
        <v>45573</v>
      </c>
      <c r="D1065" t="s">
        <v>13</v>
      </c>
      <c r="E1065" t="s">
        <v>296</v>
      </c>
      <c r="F1065" t="s">
        <v>269</v>
      </c>
      <c r="G1065" t="s">
        <v>282</v>
      </c>
      <c r="H1065" t="s">
        <v>30</v>
      </c>
      <c r="I1065" t="s">
        <v>270</v>
      </c>
      <c r="J1065" t="s">
        <v>21</v>
      </c>
      <c r="K1065" t="s">
        <v>25</v>
      </c>
      <c r="L1065" t="str">
        <f>_xlfn.XLOOKUP(Tableau1[[#This Row],[TYPE DE PIECE]],Tableau4[MATIERE],Tableau4[SHORT TYPE],"",0,1)</f>
        <v>SMT</v>
      </c>
      <c r="N1065" t="str">
        <f>IF(ISERR(FIND("DECOUPE",Tableau1[[#This Row],[DESIGNATION]])),"","NEED REF")</f>
        <v/>
      </c>
    </row>
    <row r="1066" spans="2:14">
      <c r="B1066">
        <v>34412936</v>
      </c>
      <c r="C1066" s="2">
        <v>45573</v>
      </c>
      <c r="D1066" t="s">
        <v>13</v>
      </c>
      <c r="E1066" t="s">
        <v>297</v>
      </c>
      <c r="F1066" t="s">
        <v>38</v>
      </c>
      <c r="J1066" t="s">
        <v>27</v>
      </c>
      <c r="K1066" t="s">
        <v>39</v>
      </c>
      <c r="L1066" t="str">
        <f>_xlfn.XLOOKUP(Tableau1[[#This Row],[TYPE DE PIECE]],Tableau4[MATIERE],Tableau4[SHORT TYPE],"",0,1)</f>
        <v/>
      </c>
      <c r="M1066" t="s">
        <v>298</v>
      </c>
      <c r="N1066" t="str">
        <f>IF(ISERR(FIND("DECOUPE",Tableau1[[#This Row],[DESIGNATION]])),"","NEED REF")</f>
        <v/>
      </c>
    </row>
    <row r="1067" spans="2:14">
      <c r="B1067">
        <v>34412935</v>
      </c>
      <c r="C1067" s="2">
        <v>45573</v>
      </c>
      <c r="D1067" t="s">
        <v>13</v>
      </c>
      <c r="E1067" t="s">
        <v>299</v>
      </c>
      <c r="F1067" t="s">
        <v>38</v>
      </c>
      <c r="J1067" t="s">
        <v>27</v>
      </c>
      <c r="K1067" t="s">
        <v>39</v>
      </c>
      <c r="L1067" t="str">
        <f>_xlfn.XLOOKUP(Tableau1[[#This Row],[TYPE DE PIECE]],Tableau4[MATIERE],Tableau4[SHORT TYPE],"",0,1)</f>
        <v/>
      </c>
      <c r="M1067" t="s">
        <v>298</v>
      </c>
      <c r="N1067" t="str">
        <f>IF(ISERR(FIND("DECOUPE",Tableau1[[#This Row],[DESIGNATION]])),"","NEED REF")</f>
        <v/>
      </c>
    </row>
    <row r="1068" spans="2:14">
      <c r="B1068">
        <v>34412934</v>
      </c>
      <c r="C1068" s="2">
        <v>45573</v>
      </c>
      <c r="D1068" t="s">
        <v>13</v>
      </c>
      <c r="E1068" t="s">
        <v>300</v>
      </c>
      <c r="F1068" t="s">
        <v>38</v>
      </c>
      <c r="G1068" t="s">
        <v>112</v>
      </c>
      <c r="H1068" t="s">
        <v>30</v>
      </c>
      <c r="I1068" t="s">
        <v>103</v>
      </c>
      <c r="J1068" t="s">
        <v>27</v>
      </c>
      <c r="K1068" t="s">
        <v>39</v>
      </c>
      <c r="L1068" t="str">
        <f>_xlfn.XLOOKUP(Tableau1[[#This Row],[TYPE DE PIECE]],Tableau4[MATIERE],Tableau4[SHORT TYPE],"",0,1)</f>
        <v/>
      </c>
      <c r="M1068" t="s">
        <v>298</v>
      </c>
      <c r="N1068" t="str">
        <f>IF(ISERR(FIND("DECOUPE",Tableau1[[#This Row],[DESIGNATION]])),"","NEED REF")</f>
        <v/>
      </c>
    </row>
    <row r="1069" spans="2:14">
      <c r="B1069">
        <v>34412933</v>
      </c>
      <c r="C1069" s="2">
        <v>45569</v>
      </c>
      <c r="D1069" t="s">
        <v>13</v>
      </c>
      <c r="E1069" t="s">
        <v>301</v>
      </c>
      <c r="J1069" t="s">
        <v>27</v>
      </c>
      <c r="K1069" t="s">
        <v>67</v>
      </c>
      <c r="L1069" t="str">
        <f>_xlfn.XLOOKUP(Tableau1[[#This Row],[TYPE DE PIECE]],Tableau4[MATIERE],Tableau4[SHORT TYPE],"",0,1)</f>
        <v/>
      </c>
      <c r="N1069" t="s">
        <v>302</v>
      </c>
    </row>
    <row r="1070" spans="2:14">
      <c r="B1070">
        <v>34412932</v>
      </c>
      <c r="C1070" s="2">
        <v>45568</v>
      </c>
      <c r="D1070" t="s">
        <v>13</v>
      </c>
      <c r="E1070" t="s">
        <v>303</v>
      </c>
      <c r="J1070" t="s">
        <v>21</v>
      </c>
      <c r="L1070" t="str">
        <f>_xlfn.XLOOKUP(Tableau1[[#This Row],[TYPE DE PIECE]],Tableau4[MATIERE],Tableau4[SHORT TYPE],"",0,1)</f>
        <v/>
      </c>
      <c r="N1070" t="str">
        <f>IF(ISERR(FIND("DECOUPE",Tableau1[[#This Row],[DESIGNATION]])),"","NEED REF")</f>
        <v/>
      </c>
    </row>
    <row r="1071" spans="2:14">
      <c r="B1071">
        <v>34412931</v>
      </c>
      <c r="C1071" s="2">
        <v>45568</v>
      </c>
      <c r="D1071" t="s">
        <v>13</v>
      </c>
      <c r="E1071" t="s">
        <v>304</v>
      </c>
      <c r="F1071" t="s">
        <v>266</v>
      </c>
      <c r="G1071" t="s">
        <v>267</v>
      </c>
      <c r="H1071" t="s">
        <v>105</v>
      </c>
      <c r="J1071" t="s">
        <v>27</v>
      </c>
      <c r="K1071" t="s">
        <v>25</v>
      </c>
      <c r="L1071" t="str">
        <f>_xlfn.XLOOKUP(Tableau1[[#This Row],[TYPE DE PIECE]],Tableau4[MATIERE],Tableau4[SHORT TYPE],"",0,1)</f>
        <v>SMT</v>
      </c>
      <c r="N1071" t="str">
        <f>IF(ISERR(FIND("DECOUPE",Tableau1[[#This Row],[DESIGNATION]])),"","NEED REF")</f>
        <v/>
      </c>
    </row>
    <row r="1072" spans="2:14">
      <c r="B1072">
        <v>34412930</v>
      </c>
      <c r="C1072" s="2">
        <v>45567</v>
      </c>
      <c r="D1072" t="s">
        <v>13</v>
      </c>
      <c r="E1072" t="s">
        <v>305</v>
      </c>
      <c r="F1072" t="s">
        <v>266</v>
      </c>
      <c r="G1072" t="s">
        <v>267</v>
      </c>
      <c r="H1072" t="s">
        <v>105</v>
      </c>
      <c r="J1072" t="s">
        <v>27</v>
      </c>
      <c r="K1072" t="s">
        <v>25</v>
      </c>
      <c r="L1072" t="str">
        <f>_xlfn.XLOOKUP(Tableau1[[#This Row],[TYPE DE PIECE]],Tableau4[MATIERE],Tableau4[SHORT TYPE],"",0,1)</f>
        <v>SMT</v>
      </c>
      <c r="N1072" t="str">
        <f>IF(ISERR(FIND("DECOUPE",Tableau1[[#This Row],[DESIGNATION]])),"","NEED REF")</f>
        <v/>
      </c>
    </row>
    <row r="1073" spans="2:14">
      <c r="B1073">
        <v>34412929</v>
      </c>
      <c r="C1073" s="2">
        <v>45567</v>
      </c>
      <c r="D1073" t="s">
        <v>13</v>
      </c>
      <c r="E1073" t="s">
        <v>306</v>
      </c>
      <c r="F1073" t="s">
        <v>269</v>
      </c>
      <c r="G1073" t="s">
        <v>96</v>
      </c>
      <c r="H1073" t="s">
        <v>30</v>
      </c>
      <c r="I1073" t="s">
        <v>270</v>
      </c>
      <c r="J1073" t="s">
        <v>21</v>
      </c>
      <c r="K1073" t="s">
        <v>307</v>
      </c>
      <c r="L1073" t="str">
        <f>_xlfn.XLOOKUP(Tableau1[[#This Row],[TYPE DE PIECE]],Tableau4[MATIERE],Tableau4[SHORT TYPE],"",0,1)</f>
        <v/>
      </c>
      <c r="N1073" t="str">
        <f>IF(ISERR(FIND("DECOUPE",Tableau1[[#This Row],[DESIGNATION]])),"","NEED REF")</f>
        <v/>
      </c>
    </row>
    <row r="1074" spans="2:14">
      <c r="B1074">
        <v>34412928</v>
      </c>
      <c r="C1074" s="2">
        <v>45567</v>
      </c>
      <c r="D1074" t="s">
        <v>13</v>
      </c>
      <c r="E1074" t="s">
        <v>308</v>
      </c>
      <c r="J1074" t="s">
        <v>27</v>
      </c>
      <c r="K1074" t="s">
        <v>67</v>
      </c>
      <c r="L1074" t="str">
        <f>_xlfn.XLOOKUP(Tableau1[[#This Row],[TYPE DE PIECE]],Tableau4[MATIERE],Tableau4[SHORT TYPE],"",0,1)</f>
        <v/>
      </c>
      <c r="N1074" t="s">
        <v>302</v>
      </c>
    </row>
    <row r="1075" spans="2:14">
      <c r="B1075">
        <v>34412927</v>
      </c>
      <c r="C1075" s="2">
        <v>45567</v>
      </c>
      <c r="D1075" t="s">
        <v>13</v>
      </c>
      <c r="E1075" t="s">
        <v>309</v>
      </c>
      <c r="F1075" t="s">
        <v>310</v>
      </c>
      <c r="G1075" t="s">
        <v>112</v>
      </c>
      <c r="H1075" t="s">
        <v>15</v>
      </c>
      <c r="I1075" t="s">
        <v>103</v>
      </c>
      <c r="J1075" t="s">
        <v>17</v>
      </c>
      <c r="K1075" t="s">
        <v>33</v>
      </c>
      <c r="L1075" t="str">
        <f>_xlfn.XLOOKUP(Tableau1[[#This Row],[TYPE DE PIECE]],Tableau4[MATIERE],Tableau4[SHORT TYPE],"",0,1)</f>
        <v>PLA</v>
      </c>
      <c r="N1075" t="str">
        <f>IF(ISERR(FIND("DECOUPE",Tableau1[[#This Row],[DESIGNATION]])),"","NEED REF")</f>
        <v/>
      </c>
    </row>
    <row r="1076" spans="2:14">
      <c r="B1076">
        <v>34412926</v>
      </c>
      <c r="C1076" s="2">
        <v>45567</v>
      </c>
      <c r="D1076" t="s">
        <v>13</v>
      </c>
      <c r="E1076" t="s">
        <v>311</v>
      </c>
      <c r="F1076" t="s">
        <v>310</v>
      </c>
      <c r="G1076" t="s">
        <v>112</v>
      </c>
      <c r="H1076" t="s">
        <v>15</v>
      </c>
      <c r="I1076" t="s">
        <v>103</v>
      </c>
      <c r="J1076" t="s">
        <v>17</v>
      </c>
      <c r="K1076" t="s">
        <v>33</v>
      </c>
      <c r="L1076" t="str">
        <f>_xlfn.XLOOKUP(Tableau1[[#This Row],[TYPE DE PIECE]],Tableau4[MATIERE],Tableau4[SHORT TYPE],"",0,1)</f>
        <v>PLA</v>
      </c>
      <c r="N1076" t="str">
        <f>IF(ISERR(FIND("DECOUPE",Tableau1[[#This Row],[DESIGNATION]])),"","NEED REF")</f>
        <v/>
      </c>
    </row>
    <row r="1077" spans="2:14">
      <c r="B1077">
        <v>34412925</v>
      </c>
      <c r="C1077" s="2">
        <v>45567</v>
      </c>
      <c r="D1077" t="s">
        <v>13</v>
      </c>
      <c r="E1077" t="s">
        <v>312</v>
      </c>
      <c r="F1077" t="s">
        <v>310</v>
      </c>
      <c r="G1077" t="s">
        <v>112</v>
      </c>
      <c r="H1077" t="s">
        <v>15</v>
      </c>
      <c r="I1077" t="s">
        <v>103</v>
      </c>
      <c r="J1077" t="s">
        <v>17</v>
      </c>
      <c r="K1077" t="s">
        <v>33</v>
      </c>
      <c r="L1077" t="str">
        <f>_xlfn.XLOOKUP(Tableau1[[#This Row],[TYPE DE PIECE]],Tableau4[MATIERE],Tableau4[SHORT TYPE],"",0,1)</f>
        <v>PLA</v>
      </c>
      <c r="N1077" t="str">
        <f>IF(ISERR(FIND("DECOUPE",Tableau1[[#This Row],[DESIGNATION]])),"","NEED REF")</f>
        <v/>
      </c>
    </row>
    <row r="1078" spans="2:14">
      <c r="B1078">
        <v>34412924</v>
      </c>
      <c r="C1078" s="2">
        <v>45566</v>
      </c>
      <c r="D1078" t="s">
        <v>13</v>
      </c>
      <c r="E1078" t="s">
        <v>313</v>
      </c>
      <c r="F1078" t="s">
        <v>290</v>
      </c>
      <c r="G1078" t="s">
        <v>112</v>
      </c>
      <c r="H1078" t="s">
        <v>15</v>
      </c>
      <c r="I1078" t="s">
        <v>103</v>
      </c>
      <c r="J1078" t="s">
        <v>49</v>
      </c>
      <c r="K1078" t="s">
        <v>50</v>
      </c>
      <c r="L1078" t="str">
        <f>_xlfn.XLOOKUP(Tableau1[[#This Row],[TYPE DE PIECE]],Tableau4[MATIERE],Tableau4[SHORT TYPE],"",0,1)</f>
        <v>WIR</v>
      </c>
      <c r="N1078" t="str">
        <f>IF(ISERR(FIND("DECOUPE",Tableau1[[#This Row],[DESIGNATION]])),"","NEED REF")</f>
        <v/>
      </c>
    </row>
    <row r="1079" spans="2:14">
      <c r="B1079" s="135">
        <v>34412923</v>
      </c>
      <c r="C1079" s="138">
        <v>45565</v>
      </c>
      <c r="D1079" s="135" t="s">
        <v>13</v>
      </c>
      <c r="E1079" s="135" t="s">
        <v>289</v>
      </c>
      <c r="F1079" s="135" t="s">
        <v>290</v>
      </c>
      <c r="G1079" s="135" t="s">
        <v>112</v>
      </c>
      <c r="H1079" s="135" t="s">
        <v>15</v>
      </c>
      <c r="I1079" s="135" t="s">
        <v>103</v>
      </c>
      <c r="J1079" s="135" t="s">
        <v>49</v>
      </c>
      <c r="K1079" s="135" t="s">
        <v>33</v>
      </c>
      <c r="L1079" s="135" t="str">
        <f>_xlfn.XLOOKUP(Tableau1[[#This Row],[TYPE DE PIECE]],Tableau4[MATIERE],Tableau4[SHORT TYPE],"",0,1)</f>
        <v>PLA</v>
      </c>
      <c r="N1079" t="str">
        <f>IF(ISERR(FIND("DECOUPE",Tableau1[[#This Row],[DESIGNATION]])),"","NEED REF")</f>
        <v/>
      </c>
    </row>
    <row r="1080" spans="2:14">
      <c r="B1080">
        <v>34412922</v>
      </c>
      <c r="C1080" s="2">
        <v>45565</v>
      </c>
      <c r="D1080" t="s">
        <v>13</v>
      </c>
      <c r="E1080" t="s">
        <v>314</v>
      </c>
      <c r="F1080" t="s">
        <v>290</v>
      </c>
      <c r="G1080" t="s">
        <v>112</v>
      </c>
      <c r="H1080" t="s">
        <v>15</v>
      </c>
      <c r="I1080" t="s">
        <v>103</v>
      </c>
      <c r="J1080" t="s">
        <v>49</v>
      </c>
      <c r="K1080" t="s">
        <v>50</v>
      </c>
      <c r="L1080" t="str">
        <f>_xlfn.XLOOKUP(Tableau1[[#This Row],[TYPE DE PIECE]],Tableau4[MATIERE],Tableau4[SHORT TYPE],"",0,1)</f>
        <v>WIR</v>
      </c>
      <c r="N1080" t="str">
        <f>IF(ISERR(FIND("DECOUPE",Tableau1[[#This Row],[DESIGNATION]])),"","NEED REF")</f>
        <v/>
      </c>
    </row>
    <row r="1081" spans="2:14">
      <c r="B1081">
        <v>34412921</v>
      </c>
      <c r="C1081" s="2">
        <v>45565</v>
      </c>
      <c r="D1081" t="s">
        <v>13</v>
      </c>
      <c r="E1081" t="s">
        <v>315</v>
      </c>
      <c r="F1081" t="s">
        <v>290</v>
      </c>
      <c r="G1081" t="s">
        <v>112</v>
      </c>
      <c r="H1081" t="s">
        <v>15</v>
      </c>
      <c r="I1081" t="s">
        <v>103</v>
      </c>
      <c r="J1081" t="s">
        <v>49</v>
      </c>
      <c r="K1081" t="s">
        <v>25</v>
      </c>
      <c r="L1081" t="str">
        <f>_xlfn.XLOOKUP(Tableau1[[#This Row],[TYPE DE PIECE]],Tableau4[MATIERE],Tableau4[SHORT TYPE],"",0,1)</f>
        <v>SMT</v>
      </c>
      <c r="N1081" t="str">
        <f>IF(ISERR(FIND("DECOUPE",Tableau1[[#This Row],[DESIGNATION]])),"","NEED REF")</f>
        <v/>
      </c>
    </row>
    <row r="1082" spans="2:14">
      <c r="B1082">
        <v>34412920</v>
      </c>
      <c r="C1082" s="2">
        <v>45565</v>
      </c>
      <c r="D1082" t="s">
        <v>13</v>
      </c>
      <c r="E1082" t="s">
        <v>316</v>
      </c>
      <c r="F1082" t="s">
        <v>290</v>
      </c>
      <c r="G1082" t="s">
        <v>112</v>
      </c>
      <c r="H1082" t="s">
        <v>15</v>
      </c>
      <c r="I1082" t="s">
        <v>103</v>
      </c>
      <c r="J1082" t="s">
        <v>49</v>
      </c>
      <c r="K1082" t="s">
        <v>25</v>
      </c>
      <c r="L1082" t="str">
        <f>_xlfn.XLOOKUP(Tableau1[[#This Row],[TYPE DE PIECE]],Tableau4[MATIERE],Tableau4[SHORT TYPE],"",0,1)</f>
        <v>SMT</v>
      </c>
      <c r="N1082" t="str">
        <f>IF(ISERR(FIND("DECOUPE",Tableau1[[#This Row],[DESIGNATION]])),"","NEED REF")</f>
        <v/>
      </c>
    </row>
    <row r="1083" spans="2:14">
      <c r="B1083">
        <v>34412918</v>
      </c>
      <c r="C1083" s="2">
        <v>45565</v>
      </c>
      <c r="D1083" t="s">
        <v>13</v>
      </c>
      <c r="E1083" t="s">
        <v>317</v>
      </c>
      <c r="F1083" t="s">
        <v>111</v>
      </c>
      <c r="G1083" t="s">
        <v>112</v>
      </c>
      <c r="H1083" t="s">
        <v>15</v>
      </c>
      <c r="I1083" t="s">
        <v>16</v>
      </c>
      <c r="J1083" t="s">
        <v>21</v>
      </c>
      <c r="K1083" t="s">
        <v>33</v>
      </c>
      <c r="L1083" t="str">
        <f>_xlfn.XLOOKUP(Tableau1[[#This Row],[TYPE DE PIECE]],Tableau4[MATIERE],Tableau4[SHORT TYPE],"",0,1)</f>
        <v>PLA</v>
      </c>
      <c r="N1083" t="str">
        <f>IF(ISERR(FIND("DECOUPE",Tableau1[[#This Row],[DESIGNATION]])),"","NEED REF")</f>
        <v/>
      </c>
    </row>
    <row r="1084" spans="2:14">
      <c r="B1084">
        <v>34412917</v>
      </c>
      <c r="C1084" s="2">
        <v>45562</v>
      </c>
      <c r="D1084" t="s">
        <v>13</v>
      </c>
      <c r="E1084" t="s">
        <v>318</v>
      </c>
      <c r="F1084" t="s">
        <v>111</v>
      </c>
      <c r="G1084" t="s">
        <v>112</v>
      </c>
      <c r="H1084" t="s">
        <v>15</v>
      </c>
      <c r="I1084" t="s">
        <v>113</v>
      </c>
      <c r="J1084" t="s">
        <v>21</v>
      </c>
      <c r="K1084" t="s">
        <v>22</v>
      </c>
      <c r="L1084" t="str">
        <f>_xlfn.XLOOKUP(Tableau1[[#This Row],[TYPE DE PIECE]],Tableau4[MATIERE],Tableau4[SHORT TYPE],"",0,1)</f>
        <v>COP</v>
      </c>
      <c r="N1084" t="str">
        <f>IF(ISERR(FIND("DECOUPE",Tableau1[[#This Row],[DESIGNATION]])),"","NEED REF")</f>
        <v/>
      </c>
    </row>
    <row r="1085" spans="2:14">
      <c r="B1085">
        <v>34412916</v>
      </c>
      <c r="C1085" s="2">
        <v>45562</v>
      </c>
      <c r="D1085" t="s">
        <v>13</v>
      </c>
      <c r="E1085" t="s">
        <v>319</v>
      </c>
      <c r="F1085" t="s">
        <v>111</v>
      </c>
      <c r="G1085" t="s">
        <v>112</v>
      </c>
      <c r="H1085" t="s">
        <v>15</v>
      </c>
      <c r="I1085" t="s">
        <v>113</v>
      </c>
      <c r="J1085" t="s">
        <v>21</v>
      </c>
      <c r="K1085" t="s">
        <v>22</v>
      </c>
      <c r="L1085" t="str">
        <f>_xlfn.XLOOKUP(Tableau1[[#This Row],[TYPE DE PIECE]],Tableau4[MATIERE],Tableau4[SHORT TYPE],"",0,1)</f>
        <v>COP</v>
      </c>
      <c r="N1085" t="str">
        <f>IF(ISERR(FIND("DECOUPE",Tableau1[[#This Row],[DESIGNATION]])),"","NEED REF")</f>
        <v/>
      </c>
    </row>
    <row r="1086" spans="2:14">
      <c r="B1086">
        <v>34412915</v>
      </c>
      <c r="C1086" s="2">
        <v>45562</v>
      </c>
      <c r="D1086" t="s">
        <v>13</v>
      </c>
      <c r="E1086" t="s">
        <v>320</v>
      </c>
      <c r="F1086" t="s">
        <v>111</v>
      </c>
      <c r="G1086" t="s">
        <v>321</v>
      </c>
      <c r="H1086" t="s">
        <v>15</v>
      </c>
      <c r="I1086" t="s">
        <v>113</v>
      </c>
      <c r="J1086" t="s">
        <v>21</v>
      </c>
      <c r="K1086" t="s">
        <v>25</v>
      </c>
      <c r="L1086" t="str">
        <f>_xlfn.XLOOKUP(Tableau1[[#This Row],[TYPE DE PIECE]],Tableau4[MATIERE],Tableau4[SHORT TYPE],"",0,1)</f>
        <v>SMT</v>
      </c>
      <c r="N1086" t="str">
        <f>IF(ISERR(FIND("DECOUPE",Tableau1[[#This Row],[DESIGNATION]])),"","NEED REF")</f>
        <v/>
      </c>
    </row>
    <row r="1087" spans="2:14">
      <c r="B1087">
        <v>34412914</v>
      </c>
      <c r="C1087" s="2">
        <v>45562</v>
      </c>
      <c r="D1087" t="s">
        <v>13</v>
      </c>
      <c r="E1087" t="s">
        <v>322</v>
      </c>
      <c r="F1087" t="s">
        <v>111</v>
      </c>
      <c r="G1087" t="s">
        <v>321</v>
      </c>
      <c r="H1087" t="s">
        <v>15</v>
      </c>
      <c r="I1087" t="s">
        <v>113</v>
      </c>
      <c r="J1087" t="s">
        <v>21</v>
      </c>
      <c r="K1087" t="s">
        <v>25</v>
      </c>
      <c r="L1087" t="str">
        <f>_xlfn.XLOOKUP(Tableau1[[#This Row],[TYPE DE PIECE]],Tableau4[MATIERE],Tableau4[SHORT TYPE],"",0,1)</f>
        <v>SMT</v>
      </c>
      <c r="N1087" t="str">
        <f>IF(ISERR(FIND("DECOUPE",Tableau1[[#This Row],[DESIGNATION]])),"","NEED REF")</f>
        <v/>
      </c>
    </row>
    <row r="1088" spans="2:14">
      <c r="B1088">
        <v>34412913</v>
      </c>
      <c r="C1088" s="2">
        <v>45562</v>
      </c>
      <c r="D1088" t="s">
        <v>13</v>
      </c>
      <c r="E1088" t="s">
        <v>323</v>
      </c>
      <c r="F1088" t="s">
        <v>111</v>
      </c>
      <c r="G1088" t="s">
        <v>321</v>
      </c>
      <c r="H1088" t="s">
        <v>15</v>
      </c>
      <c r="I1088" t="s">
        <v>113</v>
      </c>
      <c r="J1088" t="s">
        <v>21</v>
      </c>
      <c r="K1088" t="s">
        <v>25</v>
      </c>
      <c r="L1088" t="str">
        <f>_xlfn.XLOOKUP(Tableau1[[#This Row],[TYPE DE PIECE]],Tableau4[MATIERE],Tableau4[SHORT TYPE],"",0,1)</f>
        <v>SMT</v>
      </c>
      <c r="N1088" t="str">
        <f>IF(ISERR(FIND("DECOUPE",Tableau1[[#This Row],[DESIGNATION]])),"","NEED REF")</f>
        <v/>
      </c>
    </row>
    <row r="1089" spans="2:14">
      <c r="B1089">
        <v>34412912</v>
      </c>
      <c r="C1089" s="2">
        <v>45562</v>
      </c>
      <c r="D1089" t="s">
        <v>13</v>
      </c>
      <c r="E1089" t="str">
        <f>_xlfn.CONCAT(Tableau1[[#This Row],[SHORT TYPE]]," ",Tableau1[[#This Row],[NUMERO]]," ",Tableau1[[#This Row],[GAMME]]," ",Tableau1[[#This Row],[TYPE PRODUIT]]," ",Tableau1[[#This Row],[PUISSANCE]])</f>
        <v>COP 34412912 GVX UPS 1500kVA</v>
      </c>
      <c r="F1089" t="s">
        <v>111</v>
      </c>
      <c r="G1089" t="s">
        <v>112</v>
      </c>
      <c r="H1089" t="s">
        <v>15</v>
      </c>
      <c r="I1089" t="s">
        <v>113</v>
      </c>
      <c r="J1089" t="s">
        <v>21</v>
      </c>
      <c r="K1089" t="s">
        <v>22</v>
      </c>
      <c r="L1089" t="str">
        <f>_xlfn.XLOOKUP(Tableau1[[#This Row],[TYPE DE PIECE]],Tableau4[MATIERE],Tableau4[SHORT TYPE],"",0,1)</f>
        <v>COP</v>
      </c>
      <c r="N1089" t="str">
        <f>IF(ISERR(FIND("DECOUPE",Tableau1[[#This Row],[DESIGNATION]])),"","NEED REF")</f>
        <v/>
      </c>
    </row>
    <row r="1090" spans="2:14">
      <c r="B1090">
        <v>34412911</v>
      </c>
      <c r="C1090" s="2">
        <v>45562</v>
      </c>
      <c r="D1090" t="s">
        <v>13</v>
      </c>
      <c r="E1090" t="s">
        <v>324</v>
      </c>
      <c r="G1090" t="s">
        <v>112</v>
      </c>
      <c r="H1090" t="s">
        <v>15</v>
      </c>
      <c r="I1090" t="s">
        <v>103</v>
      </c>
      <c r="J1090" t="s">
        <v>17</v>
      </c>
      <c r="K1090" t="s">
        <v>33</v>
      </c>
      <c r="L1090" t="str">
        <f>_xlfn.XLOOKUP(Tableau1[[#This Row],[TYPE DE PIECE]],Tableau4[MATIERE],Tableau4[SHORT TYPE],"",0,1)</f>
        <v>PLA</v>
      </c>
      <c r="N1090" t="str">
        <f>IF(ISERR(FIND("DECOUPE",Tableau1[[#This Row],[DESIGNATION]])),"","NEED REF")</f>
        <v/>
      </c>
    </row>
    <row r="1091" spans="2:14">
      <c r="B1091">
        <v>34412910</v>
      </c>
      <c r="C1091" s="2">
        <v>45562</v>
      </c>
      <c r="D1091" t="s">
        <v>13</v>
      </c>
      <c r="E1091" t="s">
        <v>325</v>
      </c>
      <c r="F1091" t="s">
        <v>111</v>
      </c>
      <c r="G1091" t="s">
        <v>321</v>
      </c>
      <c r="H1091" t="s">
        <v>15</v>
      </c>
      <c r="I1091" t="s">
        <v>113</v>
      </c>
      <c r="J1091" t="s">
        <v>21</v>
      </c>
      <c r="K1091" t="s">
        <v>25</v>
      </c>
      <c r="L1091" t="str">
        <f>_xlfn.XLOOKUP(Tableau1[[#This Row],[TYPE DE PIECE]],Tableau4[MATIERE],Tableau4[SHORT TYPE],"",0,1)</f>
        <v>SMT</v>
      </c>
      <c r="N1091" t="str">
        <f>IF(ISERR(FIND("DECOUPE",Tableau1[[#This Row],[DESIGNATION]])),"","NEED REF")</f>
        <v/>
      </c>
    </row>
    <row r="1092" spans="2:14">
      <c r="B1092">
        <v>34412909</v>
      </c>
      <c r="C1092" s="2">
        <v>45562</v>
      </c>
      <c r="D1092" t="s">
        <v>13</v>
      </c>
      <c r="E1092" t="s">
        <v>326</v>
      </c>
      <c r="F1092" t="s">
        <v>111</v>
      </c>
      <c r="G1092" t="s">
        <v>321</v>
      </c>
      <c r="H1092" t="s">
        <v>15</v>
      </c>
      <c r="I1092" t="s">
        <v>113</v>
      </c>
      <c r="J1092" t="s">
        <v>21</v>
      </c>
      <c r="K1092" t="s">
        <v>25</v>
      </c>
      <c r="L1092" t="str">
        <f>_xlfn.XLOOKUP(Tableau1[[#This Row],[TYPE DE PIECE]],Tableau4[MATIERE],Tableau4[SHORT TYPE],"",0,1)</f>
        <v>SMT</v>
      </c>
      <c r="N1092" t="str">
        <f>IF(ISERR(FIND("DECOUPE",Tableau1[[#This Row],[DESIGNATION]])),"","NEED REF")</f>
        <v/>
      </c>
    </row>
    <row r="1093" spans="2:14">
      <c r="B1093">
        <v>34412908</v>
      </c>
      <c r="C1093" s="2">
        <v>45562</v>
      </c>
      <c r="D1093" t="s">
        <v>13</v>
      </c>
      <c r="E1093" t="s">
        <v>327</v>
      </c>
      <c r="G1093" t="s">
        <v>112</v>
      </c>
      <c r="H1093" t="s">
        <v>15</v>
      </c>
      <c r="I1093" t="s">
        <v>103</v>
      </c>
      <c r="J1093" t="s">
        <v>17</v>
      </c>
      <c r="K1093" t="s">
        <v>33</v>
      </c>
      <c r="L1093" t="str">
        <f>_xlfn.XLOOKUP(Tableau1[[#This Row],[TYPE DE PIECE]],Tableau4[MATIERE],Tableau4[SHORT TYPE],"",0,1)</f>
        <v>PLA</v>
      </c>
      <c r="N1093" t="str">
        <f>IF(ISERR(FIND("DECOUPE",Tableau1[[#This Row],[DESIGNATION]])),"","NEED REF")</f>
        <v/>
      </c>
    </row>
    <row r="1094" spans="2:14">
      <c r="B1094">
        <v>34412907</v>
      </c>
      <c r="C1094" s="2">
        <v>45562</v>
      </c>
      <c r="D1094" t="s">
        <v>13</v>
      </c>
      <c r="E1094" t="s">
        <v>328</v>
      </c>
      <c r="G1094" t="s">
        <v>112</v>
      </c>
      <c r="H1094" t="s">
        <v>15</v>
      </c>
      <c r="I1094" t="s">
        <v>103</v>
      </c>
      <c r="J1094" t="s">
        <v>17</v>
      </c>
      <c r="K1094" t="s">
        <v>33</v>
      </c>
      <c r="L1094" t="str">
        <f>_xlfn.XLOOKUP(Tableau1[[#This Row],[TYPE DE PIECE]],Tableau4[MATIERE],Tableau4[SHORT TYPE],"",0,1)</f>
        <v>PLA</v>
      </c>
      <c r="N1094" t="str">
        <f>IF(ISERR(FIND("DECOUPE",Tableau1[[#This Row],[DESIGNATION]])),"","NEED REF")</f>
        <v/>
      </c>
    </row>
    <row r="1095" spans="2:14">
      <c r="B1095">
        <v>34412906</v>
      </c>
      <c r="C1095" s="2">
        <v>45562</v>
      </c>
      <c r="D1095" t="s">
        <v>13</v>
      </c>
      <c r="E1095" t="s">
        <v>329</v>
      </c>
      <c r="G1095" t="s">
        <v>112</v>
      </c>
      <c r="H1095" t="s">
        <v>15</v>
      </c>
      <c r="I1095" t="s">
        <v>103</v>
      </c>
      <c r="J1095" t="s">
        <v>17</v>
      </c>
      <c r="K1095" t="s">
        <v>33</v>
      </c>
      <c r="L1095" t="str">
        <f>_xlfn.XLOOKUP(Tableau1[[#This Row],[TYPE DE PIECE]],Tableau4[MATIERE],Tableau4[SHORT TYPE],"",0,1)</f>
        <v>PLA</v>
      </c>
      <c r="N1095" t="str">
        <f>IF(ISERR(FIND("DECOUPE",Tableau1[[#This Row],[DESIGNATION]])),"","NEED REF")</f>
        <v/>
      </c>
    </row>
    <row r="1096" spans="2:14">
      <c r="B1096">
        <v>34412905</v>
      </c>
      <c r="C1096" s="2">
        <v>45562</v>
      </c>
      <c r="D1096" t="s">
        <v>13</v>
      </c>
      <c r="E1096" t="str">
        <f>_xlfn.CONCAT(Tableau1[[#This Row],[SHORT TYPE]]," ",Tableau1[[#This Row],[NUMERO]]," ",Tableau1[[#This Row],[GAMME]]," ",Tableau1[[#This Row],[TYPE PRODUIT]]," ",Tableau1[[#This Row],[PUISSANCE]])</f>
        <v>COP 34412905 GVX UPS 1500kVA</v>
      </c>
      <c r="F1096" t="s">
        <v>111</v>
      </c>
      <c r="G1096" t="s">
        <v>112</v>
      </c>
      <c r="H1096" t="s">
        <v>15</v>
      </c>
      <c r="I1096" t="s">
        <v>113</v>
      </c>
      <c r="J1096" t="s">
        <v>21</v>
      </c>
      <c r="K1096" t="s">
        <v>22</v>
      </c>
      <c r="L1096" t="str">
        <f>_xlfn.XLOOKUP(Tableau1[[#This Row],[TYPE DE PIECE]],Tableau4[MATIERE],Tableau4[SHORT TYPE],"",0,1)</f>
        <v>COP</v>
      </c>
      <c r="N1096" t="str">
        <f>IF(ISERR(FIND("DECOUPE",Tableau1[[#This Row],[DESIGNATION]])),"","NEED REF")</f>
        <v/>
      </c>
    </row>
    <row r="1097" spans="2:14">
      <c r="B1097">
        <v>34412904</v>
      </c>
      <c r="C1097" s="2">
        <v>45561</v>
      </c>
      <c r="D1097" t="s">
        <v>13</v>
      </c>
      <c r="E1097" t="s">
        <v>330</v>
      </c>
      <c r="F1097" t="s">
        <v>290</v>
      </c>
      <c r="G1097" t="s">
        <v>112</v>
      </c>
      <c r="H1097" t="s">
        <v>15</v>
      </c>
      <c r="I1097" t="s">
        <v>103</v>
      </c>
      <c r="J1097" t="s">
        <v>49</v>
      </c>
      <c r="K1097" t="s">
        <v>22</v>
      </c>
      <c r="L1097" t="str">
        <f>_xlfn.XLOOKUP(Tableau1[[#This Row],[TYPE DE PIECE]],Tableau4[MATIERE],Tableau4[SHORT TYPE],"",0,1)</f>
        <v>COP</v>
      </c>
      <c r="N1097" t="str">
        <f>IF(ISERR(FIND("DECOUPE",Tableau1[[#This Row],[DESIGNATION]])),"","NEED REF")</f>
        <v/>
      </c>
    </row>
    <row r="1098" spans="2:14">
      <c r="B1098">
        <v>34412903</v>
      </c>
      <c r="C1098" s="2">
        <v>45561</v>
      </c>
      <c r="D1098" t="s">
        <v>13</v>
      </c>
      <c r="E1098" t="s">
        <v>331</v>
      </c>
      <c r="F1098" t="s">
        <v>290</v>
      </c>
      <c r="G1098" t="s">
        <v>112</v>
      </c>
      <c r="H1098" t="s">
        <v>15</v>
      </c>
      <c r="I1098" t="s">
        <v>103</v>
      </c>
      <c r="J1098" t="s">
        <v>49</v>
      </c>
      <c r="K1098" t="s">
        <v>22</v>
      </c>
      <c r="L1098" t="str">
        <f>_xlfn.XLOOKUP(Tableau1[[#This Row],[TYPE DE PIECE]],Tableau4[MATIERE],Tableau4[SHORT TYPE],"",0,1)</f>
        <v>COP</v>
      </c>
      <c r="N1098" t="str">
        <f>IF(ISERR(FIND("DECOUPE",Tableau1[[#This Row],[DESIGNATION]])),"","NEED REF")</f>
        <v/>
      </c>
    </row>
    <row r="1099" spans="2:14">
      <c r="B1099">
        <v>34412902</v>
      </c>
      <c r="C1099" s="2">
        <v>45561</v>
      </c>
      <c r="D1099" t="s">
        <v>13</v>
      </c>
      <c r="E1099" t="s">
        <v>332</v>
      </c>
      <c r="F1099" t="s">
        <v>290</v>
      </c>
      <c r="G1099" t="s">
        <v>112</v>
      </c>
      <c r="H1099" t="s">
        <v>15</v>
      </c>
      <c r="I1099" t="s">
        <v>103</v>
      </c>
      <c r="J1099" t="s">
        <v>49</v>
      </c>
      <c r="K1099" t="s">
        <v>33</v>
      </c>
      <c r="L1099" t="str">
        <f>_xlfn.XLOOKUP(Tableau1[[#This Row],[TYPE DE PIECE]],Tableau4[MATIERE],Tableau4[SHORT TYPE],"",0,1)</f>
        <v>PLA</v>
      </c>
      <c r="N1099" t="str">
        <f>IF(ISERR(FIND("DECOUPE",Tableau1[[#This Row],[DESIGNATION]])),"","NEED REF")</f>
        <v/>
      </c>
    </row>
    <row r="1100" spans="2:14">
      <c r="B1100">
        <v>34412901</v>
      </c>
      <c r="C1100" s="2">
        <v>45561</v>
      </c>
      <c r="D1100" t="s">
        <v>13</v>
      </c>
      <c r="E1100" t="s">
        <v>333</v>
      </c>
      <c r="F1100" t="s">
        <v>290</v>
      </c>
      <c r="G1100" t="s">
        <v>112</v>
      </c>
      <c r="H1100" t="s">
        <v>15</v>
      </c>
      <c r="I1100" t="s">
        <v>103</v>
      </c>
      <c r="J1100" t="s">
        <v>49</v>
      </c>
      <c r="K1100" t="s">
        <v>25</v>
      </c>
      <c r="L1100" t="str">
        <f>_xlfn.XLOOKUP(Tableau1[[#This Row],[TYPE DE PIECE]],Tableau4[MATIERE],Tableau4[SHORT TYPE],"",0,1)</f>
        <v>SMT</v>
      </c>
      <c r="N1100" t="str">
        <f>IF(ISERR(FIND("DECOUPE",Tableau1[[#This Row],[DESIGNATION]])),"","NEED REF")</f>
        <v/>
      </c>
    </row>
    <row r="1101" spans="2:14">
      <c r="B1101" s="135">
        <v>34412900</v>
      </c>
      <c r="C1101" s="138">
        <v>45561</v>
      </c>
      <c r="D1101" s="135" t="s">
        <v>13</v>
      </c>
      <c r="E1101" s="135" t="s">
        <v>291</v>
      </c>
      <c r="F1101" s="139" t="s">
        <v>290</v>
      </c>
      <c r="G1101" s="135" t="s">
        <v>112</v>
      </c>
      <c r="H1101" s="135" t="s">
        <v>15</v>
      </c>
      <c r="I1101" s="135" t="s">
        <v>103</v>
      </c>
      <c r="J1101" s="135" t="s">
        <v>49</v>
      </c>
      <c r="K1101" s="135" t="s">
        <v>25</v>
      </c>
      <c r="L1101" s="135" t="str">
        <f>_xlfn.XLOOKUP(Tableau1[[#This Row],[TYPE DE PIECE]],Tableau4[MATIERE],Tableau4[SHORT TYPE],"",0,1)</f>
        <v>SMT</v>
      </c>
      <c r="N1101" t="str">
        <f>IF(ISERR(FIND("DECOUPE",Tableau1[[#This Row],[DESIGNATION]])),"","NEED REF")</f>
        <v/>
      </c>
    </row>
    <row r="1102" spans="2:14">
      <c r="B1102">
        <v>34412899</v>
      </c>
      <c r="C1102" s="2">
        <v>45555</v>
      </c>
      <c r="D1102" t="s">
        <v>13</v>
      </c>
      <c r="E1102" t="str">
        <f>_xlfn.CONCAT(Tableau1[[#This Row],[SHORT TYPE]]," ",Tableau1[[#This Row],[NUMERO]]," ",Tableau1[[#This Row],[GAMME]]," ",Tableau1[[#This Row],[TYPE PRODUIT]]," ",Tableau1[[#This Row],[PUISSANCE]])</f>
        <v>COP 34412899 GVX UPS 1500kVA</v>
      </c>
      <c r="G1102" t="s">
        <v>112</v>
      </c>
      <c r="H1102" t="s">
        <v>15</v>
      </c>
      <c r="I1102" t="s">
        <v>113</v>
      </c>
      <c r="J1102" t="s">
        <v>17</v>
      </c>
      <c r="K1102" t="s">
        <v>22</v>
      </c>
      <c r="L1102" t="str">
        <f>_xlfn.XLOOKUP(Tableau1[[#This Row],[TYPE DE PIECE]],Tableau4[MATIERE],Tableau4[SHORT TYPE],"",0,1)</f>
        <v>COP</v>
      </c>
      <c r="N1102" t="str">
        <f>IF(ISERR(FIND("DECOUPE",Tableau1[[#This Row],[DESIGNATION]])),"","NEED REF")</f>
        <v/>
      </c>
    </row>
    <row r="1103" spans="2:14">
      <c r="B1103">
        <v>34412898</v>
      </c>
      <c r="C1103" s="2">
        <v>45555</v>
      </c>
      <c r="D1103" t="s">
        <v>13</v>
      </c>
      <c r="E1103" t="str">
        <f>_xlfn.CONCAT(Tableau1[[#This Row],[SHORT TYPE]]," ",Tableau1[[#This Row],[NUMERO]]," ",Tableau1[[#This Row],[GAMME]]," ",Tableau1[[#This Row],[TYPE PRODUIT]]," ",Tableau1[[#This Row],[PUISSANCE]])</f>
        <v>COP 34412898 GVX UPS 1500kVA</v>
      </c>
      <c r="G1103" t="s">
        <v>112</v>
      </c>
      <c r="H1103" t="s">
        <v>15</v>
      </c>
      <c r="I1103" t="s">
        <v>113</v>
      </c>
      <c r="J1103" t="s">
        <v>17</v>
      </c>
      <c r="K1103" t="s">
        <v>22</v>
      </c>
      <c r="L1103" t="str">
        <f>_xlfn.XLOOKUP(Tableau1[[#This Row],[TYPE DE PIECE]],Tableau4[MATIERE],Tableau4[SHORT TYPE],"",0,1)</f>
        <v>COP</v>
      </c>
      <c r="N1103" t="str">
        <f>IF(ISERR(FIND("DECOUPE",Tableau1[[#This Row],[DESIGNATION]])),"","NEED REF")</f>
        <v/>
      </c>
    </row>
    <row r="1104" spans="2:14">
      <c r="B1104">
        <v>34412897</v>
      </c>
      <c r="C1104" s="2">
        <v>45555</v>
      </c>
      <c r="D1104" t="s">
        <v>13</v>
      </c>
      <c r="E1104" t="str">
        <f>_xlfn.CONCAT(Tableau1[[#This Row],[SHORT TYPE]]," ",Tableau1[[#This Row],[NUMERO]]," ",Tableau1[[#This Row],[GAMME]]," ",Tableau1[[#This Row],[TYPE PRODUIT]]," ",Tableau1[[#This Row],[PUISSANCE]])</f>
        <v>COP 34412897 GVX UPS 1500kVA</v>
      </c>
      <c r="G1104" t="s">
        <v>112</v>
      </c>
      <c r="H1104" t="s">
        <v>15</v>
      </c>
      <c r="I1104" t="s">
        <v>113</v>
      </c>
      <c r="J1104" t="s">
        <v>17</v>
      </c>
      <c r="K1104" t="s">
        <v>22</v>
      </c>
      <c r="L1104" t="str">
        <f>_xlfn.XLOOKUP(Tableau1[[#This Row],[TYPE DE PIECE]],Tableau4[MATIERE],Tableau4[SHORT TYPE],"",0,1)</f>
        <v>COP</v>
      </c>
      <c r="N1104" t="str">
        <f>IF(ISERR(FIND("DECOUPE",Tableau1[[#This Row],[DESIGNATION]])),"","NEED REF")</f>
        <v/>
      </c>
    </row>
    <row r="1105" spans="2:14">
      <c r="B1105">
        <v>34412896</v>
      </c>
      <c r="C1105" s="2">
        <v>45553</v>
      </c>
      <c r="D1105" t="s">
        <v>13</v>
      </c>
      <c r="E1105" t="str">
        <f>_xlfn.CONCAT(Tableau1[[#This Row],[SHORT TYPE]]," ",Tableau1[[#This Row],[NUMERO]]," ",Tableau1[[#This Row],[GAMME]]," ",Tableau1[[#This Row],[TYPE PRODUIT]]," ",Tableau1[[#This Row],[PUISSANCE]])</f>
        <v>COP 34412896 GVX UPS 1500kVA</v>
      </c>
      <c r="G1105" t="s">
        <v>112</v>
      </c>
      <c r="H1105" t="s">
        <v>15</v>
      </c>
      <c r="I1105" t="s">
        <v>113</v>
      </c>
      <c r="J1105" t="s">
        <v>17</v>
      </c>
      <c r="K1105" t="s">
        <v>22</v>
      </c>
      <c r="L1105" t="str">
        <f>_xlfn.XLOOKUP(Tableau1[[#This Row],[TYPE DE PIECE]],Tableau4[MATIERE],Tableau4[SHORT TYPE],"",0,1)</f>
        <v>COP</v>
      </c>
      <c r="N1105" t="str">
        <f>IF(ISERR(FIND("DECOUPE",Tableau1[[#This Row],[DESIGNATION]])),"","NEED REF")</f>
        <v/>
      </c>
    </row>
    <row r="1106" spans="2:14">
      <c r="B1106">
        <v>34412895</v>
      </c>
      <c r="C1106" s="2">
        <v>45553</v>
      </c>
      <c r="D1106" t="s">
        <v>13</v>
      </c>
      <c r="E1106" t="str">
        <f>_xlfn.CONCAT(Tableau1[[#This Row],[SHORT TYPE]]," ",Tableau1[[#This Row],[NUMERO]]," ",Tableau1[[#This Row],[GAMME]]," ",Tableau1[[#This Row],[TYPE PRODUIT]]," ",Tableau1[[#This Row],[PUISSANCE]])</f>
        <v>ETQ 34412895 GVX IO1250 1250KVA</v>
      </c>
      <c r="F1106" t="s">
        <v>334</v>
      </c>
      <c r="G1106" t="s">
        <v>112</v>
      </c>
      <c r="H1106" t="s">
        <v>275</v>
      </c>
      <c r="I1106" t="s">
        <v>103</v>
      </c>
      <c r="J1106" t="s">
        <v>49</v>
      </c>
      <c r="K1106" t="s">
        <v>335</v>
      </c>
      <c r="L1106" t="str">
        <f>_xlfn.XLOOKUP(Tableau1[[#This Row],[TYPE DE PIECE]],Tableau4[MATIERE],Tableau4[SHORT TYPE],"",0,1)</f>
        <v>ETQ</v>
      </c>
      <c r="N1106" t="str">
        <f>IF(ISERR(FIND("DECOUPE",Tableau1[[#This Row],[DESIGNATION]])),"","NEED REF")</f>
        <v/>
      </c>
    </row>
    <row r="1107" spans="2:14">
      <c r="B1107">
        <v>34412894</v>
      </c>
      <c r="C1107" s="2">
        <v>45553</v>
      </c>
      <c r="D1107" t="s">
        <v>13</v>
      </c>
      <c r="E1107" t="str">
        <f>_xlfn.CONCAT(Tableau1[[#This Row],[SHORT TYPE]]," ",Tableau1[[#This Row],[NUMERO]]," ",Tableau1[[#This Row],[GAMME]]," ",Tableau1[[#This Row],[TYPE PRODUIT]]," ",Tableau1[[#This Row],[PUISSANCE]])</f>
        <v>SMT 34412894 GVX UPS 1500kVA</v>
      </c>
      <c r="G1107" t="s">
        <v>112</v>
      </c>
      <c r="H1107" t="s">
        <v>15</v>
      </c>
      <c r="I1107" t="s">
        <v>113</v>
      </c>
      <c r="J1107" t="s">
        <v>17</v>
      </c>
      <c r="K1107" t="s">
        <v>25</v>
      </c>
      <c r="L1107" t="str">
        <f>_xlfn.XLOOKUP(Tableau1[[#This Row],[TYPE DE PIECE]],Tableau4[MATIERE],Tableau4[SHORT TYPE],"",0,1)</f>
        <v>SMT</v>
      </c>
      <c r="N1107" t="str">
        <f>IF(ISERR(FIND("DECOUPE",Tableau1[[#This Row],[DESIGNATION]])),"","NEED REF")</f>
        <v/>
      </c>
    </row>
    <row r="1108" spans="2:14">
      <c r="B1108">
        <v>34412893</v>
      </c>
      <c r="C1108" s="2">
        <v>45553</v>
      </c>
      <c r="D1108" t="s">
        <v>13</v>
      </c>
      <c r="E1108" t="str">
        <f>_xlfn.CONCAT(Tableau1[[#This Row],[SHORT TYPE]]," ",Tableau1[[#This Row],[NUMERO]]," ",Tableau1[[#This Row],[GAMME]]," ",Tableau1[[#This Row],[TYPE PRODUIT]]," ",Tableau1[[#This Row],[PUISSANCE]])</f>
        <v>ETQ 34412893 GVX IO1250 1250KVA</v>
      </c>
      <c r="F1108" t="s">
        <v>334</v>
      </c>
      <c r="G1108" t="s">
        <v>112</v>
      </c>
      <c r="H1108" t="s">
        <v>275</v>
      </c>
      <c r="I1108" t="s">
        <v>103</v>
      </c>
      <c r="J1108" t="s">
        <v>49</v>
      </c>
      <c r="K1108" t="s">
        <v>335</v>
      </c>
      <c r="L1108" t="str">
        <f>_xlfn.XLOOKUP(Tableau1[[#This Row],[TYPE DE PIECE]],Tableau4[MATIERE],Tableau4[SHORT TYPE],"",0,1)</f>
        <v>ETQ</v>
      </c>
      <c r="N1108" t="str">
        <f>IF(ISERR(FIND("DECOUPE",Tableau1[[#This Row],[DESIGNATION]])),"","NEED REF")</f>
        <v/>
      </c>
    </row>
    <row r="1109" spans="2:14">
      <c r="B1109">
        <v>34412892</v>
      </c>
      <c r="C1109" s="2">
        <v>45553</v>
      </c>
      <c r="D1109" t="s">
        <v>13</v>
      </c>
      <c r="E1109" t="str">
        <f>_xlfn.CONCAT(Tableau1[[#This Row],[SHORT TYPE]]," ",Tableau1[[#This Row],[NUMERO]]," ",Tableau1[[#This Row],[GAMME]]," ",Tableau1[[#This Row],[TYPE PRODUIT]]," ",Tableau1[[#This Row],[PUISSANCE]])</f>
        <v>SMT 34412892 GVX UPS 1500kVA</v>
      </c>
      <c r="G1109" t="s">
        <v>112</v>
      </c>
      <c r="H1109" t="s">
        <v>15</v>
      </c>
      <c r="I1109" t="s">
        <v>113</v>
      </c>
      <c r="J1109" t="s">
        <v>17</v>
      </c>
      <c r="K1109" t="s">
        <v>25</v>
      </c>
      <c r="L1109" t="str">
        <f>_xlfn.XLOOKUP(Tableau1[[#This Row],[TYPE DE PIECE]],Tableau4[MATIERE],Tableau4[SHORT TYPE],"",0,1)</f>
        <v>SMT</v>
      </c>
      <c r="N1109" t="str">
        <f>IF(ISERR(FIND("DECOUPE",Tableau1[[#This Row],[DESIGNATION]])),"","NEED REF")</f>
        <v/>
      </c>
    </row>
    <row r="1110" spans="2:14">
      <c r="B1110">
        <v>34412891</v>
      </c>
      <c r="C1110" s="2">
        <v>45553</v>
      </c>
      <c r="D1110" t="s">
        <v>13</v>
      </c>
      <c r="E1110" t="str">
        <f>_xlfn.CONCAT(Tableau1[[#This Row],[SHORT TYPE]]," ",Tableau1[[#This Row],[NUMERO]]," ",Tableau1[[#This Row],[GAMME]]," ",Tableau1[[#This Row],[TYPE PRODUIT]]," ",Tableau1[[#This Row],[PUISSANCE]])</f>
        <v>SMT 34412891 GVX UPS 1500kVA</v>
      </c>
      <c r="G1110" t="s">
        <v>112</v>
      </c>
      <c r="H1110" t="s">
        <v>15</v>
      </c>
      <c r="I1110" t="s">
        <v>113</v>
      </c>
      <c r="J1110" t="s">
        <v>17</v>
      </c>
      <c r="K1110" t="s">
        <v>25</v>
      </c>
      <c r="L1110" t="str">
        <f>_xlfn.XLOOKUP(Tableau1[[#This Row],[TYPE DE PIECE]],Tableau4[MATIERE],Tableau4[SHORT TYPE],"",0,1)</f>
        <v>SMT</v>
      </c>
      <c r="N1110" t="str">
        <f>IF(ISERR(FIND("DECOUPE",Tableau1[[#This Row],[DESIGNATION]])),"","NEED REF")</f>
        <v/>
      </c>
    </row>
    <row r="1111" spans="2:14">
      <c r="B1111">
        <v>34412890</v>
      </c>
      <c r="C1111" s="2">
        <v>45553</v>
      </c>
      <c r="D1111" t="s">
        <v>13</v>
      </c>
      <c r="E1111" t="s">
        <v>336</v>
      </c>
      <c r="G1111" t="s">
        <v>267</v>
      </c>
      <c r="H1111" t="s">
        <v>105</v>
      </c>
      <c r="J1111" t="s">
        <v>27</v>
      </c>
      <c r="K1111" t="s">
        <v>25</v>
      </c>
      <c r="L1111" t="str">
        <f>_xlfn.XLOOKUP(Tableau1[[#This Row],[TYPE DE PIECE]],Tableau4[MATIERE],Tableau4[SHORT TYPE],"",0,1)</f>
        <v>SMT</v>
      </c>
      <c r="N1111" t="str">
        <f>IF(ISERR(FIND("DECOUPE",Tableau1[[#This Row],[DESIGNATION]])),"","NEED REF")</f>
        <v/>
      </c>
    </row>
    <row r="1112" spans="2:14">
      <c r="B1112">
        <v>34412889</v>
      </c>
      <c r="C1112" s="2">
        <v>45553</v>
      </c>
      <c r="D1112" t="s">
        <v>13</v>
      </c>
      <c r="E1112" t="str">
        <f>_xlfn.CONCAT(Tableau1[[#This Row],[SHORT TYPE]]," ",Tableau1[[#This Row],[NUMERO]]," ",Tableau1[[#This Row],[GAMME]]," ",Tableau1[[#This Row],[TYPE PRODUIT]]," ",Tableau1[[#This Row],[PUISSANCE]])</f>
        <v>SMT 34412889 GVX UPS 1500kVA</v>
      </c>
      <c r="G1112" t="s">
        <v>112</v>
      </c>
      <c r="H1112" t="s">
        <v>15</v>
      </c>
      <c r="I1112" t="s">
        <v>113</v>
      </c>
      <c r="J1112" t="s">
        <v>17</v>
      </c>
      <c r="K1112" t="s">
        <v>25</v>
      </c>
      <c r="L1112" t="str">
        <f>_xlfn.XLOOKUP(Tableau1[[#This Row],[TYPE DE PIECE]],Tableau4[MATIERE],Tableau4[SHORT TYPE],"",0,1)</f>
        <v>SMT</v>
      </c>
      <c r="N1112" t="str">
        <f>IF(ISERR(FIND("DECOUPE",Tableau1[[#This Row],[DESIGNATION]])),"","NEED REF")</f>
        <v/>
      </c>
    </row>
    <row r="1113" spans="2:14">
      <c r="B1113">
        <v>34412888</v>
      </c>
      <c r="C1113" s="2">
        <v>45553</v>
      </c>
      <c r="D1113" t="s">
        <v>13</v>
      </c>
      <c r="E1113" t="str">
        <f>_xlfn.CONCAT(Tableau1[[#This Row],[SHORT TYPE]]," ",Tableau1[[#This Row],[NUMERO]]," ",Tableau1[[#This Row],[GAMME]]," ",Tableau1[[#This Row],[TYPE PRODUIT]]," ",Tableau1[[#This Row],[PUISSANCE]])</f>
        <v>SMT 34412888 GVX UPS 1500kVA</v>
      </c>
      <c r="G1113" t="s">
        <v>112</v>
      </c>
      <c r="H1113" t="s">
        <v>15</v>
      </c>
      <c r="I1113" t="s">
        <v>113</v>
      </c>
      <c r="J1113" t="s">
        <v>17</v>
      </c>
      <c r="K1113" t="s">
        <v>25</v>
      </c>
      <c r="L1113" t="str">
        <f>_xlfn.XLOOKUP(Tableau1[[#This Row],[TYPE DE PIECE]],Tableau4[MATIERE],Tableau4[SHORT TYPE],"",0,1)</f>
        <v>SMT</v>
      </c>
      <c r="N1113" t="str">
        <f>IF(ISERR(FIND("DECOUPE",Tableau1[[#This Row],[DESIGNATION]])),"","NEED REF")</f>
        <v/>
      </c>
    </row>
    <row r="1114" spans="2:14">
      <c r="B1114" s="135">
        <v>34412887</v>
      </c>
      <c r="C1114" s="138">
        <v>45552</v>
      </c>
      <c r="D1114" s="135" t="s">
        <v>13</v>
      </c>
      <c r="E1114" s="135" t="s">
        <v>336</v>
      </c>
      <c r="F1114" s="135"/>
      <c r="G1114" s="135" t="s">
        <v>267</v>
      </c>
      <c r="H1114" s="135" t="s">
        <v>105</v>
      </c>
      <c r="I1114" s="135"/>
      <c r="J1114" s="135" t="s">
        <v>27</v>
      </c>
      <c r="K1114" s="135" t="s">
        <v>25</v>
      </c>
      <c r="L1114" s="135" t="str">
        <f>_xlfn.XLOOKUP(Tableau1[[#This Row],[TYPE DE PIECE]],Tableau4[MATIERE],Tableau4[SHORT TYPE],"",0,1)</f>
        <v>SMT</v>
      </c>
      <c r="N1114" t="str">
        <f>IF(ISERR(FIND("DECOUPE",Tableau1[[#This Row],[DESIGNATION]])),"","NEED REF")</f>
        <v/>
      </c>
    </row>
    <row r="1115" spans="2:14">
      <c r="B1115">
        <v>34412886</v>
      </c>
      <c r="C1115" s="2">
        <v>45551</v>
      </c>
      <c r="D1115" t="s">
        <v>13</v>
      </c>
      <c r="E1115" t="s">
        <v>337</v>
      </c>
      <c r="G1115" t="s">
        <v>112</v>
      </c>
      <c r="H1115" t="s">
        <v>15</v>
      </c>
      <c r="I1115" t="s">
        <v>113</v>
      </c>
      <c r="J1115" t="s">
        <v>17</v>
      </c>
      <c r="K1115" t="s">
        <v>22</v>
      </c>
      <c r="L1115" t="str">
        <f>_xlfn.XLOOKUP(Tableau1[[#This Row],[TYPE DE PIECE]],Tableau4[MATIERE],Tableau4[SHORT TYPE],"",0,1)</f>
        <v>COP</v>
      </c>
      <c r="N1115" t="str">
        <f>IF(ISERR(FIND("DECOUPE",Tableau1[[#This Row],[DESIGNATION]])),"","NEED REF")</f>
        <v/>
      </c>
    </row>
    <row r="1116" spans="2:14">
      <c r="B1116">
        <v>34412885</v>
      </c>
      <c r="C1116" s="2">
        <v>45548</v>
      </c>
      <c r="D1116" t="s">
        <v>13</v>
      </c>
      <c r="E1116" t="str">
        <f>_xlfn.CONCAT(Tableau1[[#This Row],[SHORT TYPE]]," ",Tableau1[[#This Row],[NUMERO]]," ",Tableau1[[#This Row],[GAMME]]," ",Tableau1[[#This Row],[TYPE PRODUIT]]," ",Tableau1[[#This Row],[PUISSANCE]])</f>
        <v>SMT 34412885 GVX UPS 1500kVA</v>
      </c>
      <c r="G1116" t="s">
        <v>112</v>
      </c>
      <c r="H1116" t="s">
        <v>15</v>
      </c>
      <c r="I1116" t="s">
        <v>113</v>
      </c>
      <c r="J1116" t="s">
        <v>17</v>
      </c>
      <c r="K1116" t="s">
        <v>25</v>
      </c>
      <c r="L1116" t="str">
        <f>_xlfn.XLOOKUP(Tableau1[[#This Row],[TYPE DE PIECE]],Tableau4[MATIERE],Tableau4[SHORT TYPE],"",0,1)</f>
        <v>SMT</v>
      </c>
      <c r="N1116" t="str">
        <f>IF(ISERR(FIND("DECOUPE",Tableau1[[#This Row],[DESIGNATION]])),"","NEED REF")</f>
        <v/>
      </c>
    </row>
    <row r="1117" spans="2:14">
      <c r="B1117">
        <v>34412884</v>
      </c>
      <c r="C1117" s="2">
        <v>45548</v>
      </c>
      <c r="D1117" t="s">
        <v>13</v>
      </c>
      <c r="E1117" t="str">
        <f>_xlfn.CONCAT(Tableau1[[#This Row],[SHORT TYPE]]," ",Tableau1[[#This Row],[NUMERO]]," ",Tableau1[[#This Row],[GAMME]]," ",Tableau1[[#This Row],[TYPE PRODUIT]]," ",Tableau1[[#This Row],[PUISSANCE]])</f>
        <v>SMT 34412884 GVX UPS 1500kVA</v>
      </c>
      <c r="G1117" t="s">
        <v>112</v>
      </c>
      <c r="H1117" t="s">
        <v>15</v>
      </c>
      <c r="I1117" t="s">
        <v>113</v>
      </c>
      <c r="J1117" t="s">
        <v>17</v>
      </c>
      <c r="K1117" t="s">
        <v>25</v>
      </c>
      <c r="L1117" t="str">
        <f>_xlfn.XLOOKUP(Tableau1[[#This Row],[TYPE DE PIECE]],Tableau4[MATIERE],Tableau4[SHORT TYPE],"",0,1)</f>
        <v>SMT</v>
      </c>
      <c r="N1117" t="str">
        <f>IF(ISERR(FIND("DECOUPE",Tableau1[[#This Row],[DESIGNATION]])),"","NEED REF")</f>
        <v/>
      </c>
    </row>
    <row r="1118" spans="2:14">
      <c r="B1118">
        <v>34412883</v>
      </c>
      <c r="C1118" s="2">
        <v>45548</v>
      </c>
      <c r="D1118" t="s">
        <v>13</v>
      </c>
      <c r="E1118" t="s">
        <v>338</v>
      </c>
      <c r="G1118" t="s">
        <v>112</v>
      </c>
      <c r="H1118" t="s">
        <v>15</v>
      </c>
      <c r="I1118" t="s">
        <v>113</v>
      </c>
      <c r="J1118" t="s">
        <v>17</v>
      </c>
      <c r="K1118" t="s">
        <v>33</v>
      </c>
      <c r="L1118" t="str">
        <f>_xlfn.XLOOKUP(Tableau1[[#This Row],[TYPE DE PIECE]],Tableau4[MATIERE],Tableau4[SHORT TYPE],"",0,1)</f>
        <v>PLA</v>
      </c>
      <c r="N1118" t="str">
        <f>IF(ISERR(FIND("DECOUPE",Tableau1[[#This Row],[DESIGNATION]])),"","NEED REF")</f>
        <v/>
      </c>
    </row>
    <row r="1119" spans="2:14">
      <c r="B1119">
        <v>34412882</v>
      </c>
      <c r="C1119" s="2">
        <v>45548</v>
      </c>
      <c r="D1119" t="s">
        <v>13</v>
      </c>
      <c r="E1119" t="s">
        <v>339</v>
      </c>
      <c r="G1119" t="s">
        <v>112</v>
      </c>
      <c r="H1119" t="s">
        <v>15</v>
      </c>
      <c r="I1119" t="s">
        <v>113</v>
      </c>
      <c r="J1119" t="s">
        <v>17</v>
      </c>
      <c r="K1119" t="s">
        <v>33</v>
      </c>
      <c r="L1119" t="str">
        <f>_xlfn.XLOOKUP(Tableau1[[#This Row],[TYPE DE PIECE]],Tableau4[MATIERE],Tableau4[SHORT TYPE],"",0,1)</f>
        <v>PLA</v>
      </c>
      <c r="N1119" t="str">
        <f>IF(ISERR(FIND("DECOUPE",Tableau1[[#This Row],[DESIGNATION]])),"","NEED REF")</f>
        <v/>
      </c>
    </row>
    <row r="1120" spans="2:14">
      <c r="B1120">
        <v>34412881</v>
      </c>
      <c r="C1120" s="2">
        <v>45548</v>
      </c>
      <c r="D1120" t="s">
        <v>13</v>
      </c>
      <c r="E1120" t="s">
        <v>340</v>
      </c>
      <c r="G1120" t="s">
        <v>112</v>
      </c>
      <c r="H1120" t="s">
        <v>15</v>
      </c>
      <c r="I1120" t="s">
        <v>113</v>
      </c>
      <c r="J1120" t="s">
        <v>17</v>
      </c>
      <c r="K1120" t="s">
        <v>33</v>
      </c>
      <c r="L1120" t="str">
        <f>_xlfn.XLOOKUP(Tableau1[[#This Row],[TYPE DE PIECE]],Tableau4[MATIERE],Tableau4[SHORT TYPE],"",0,1)</f>
        <v>PLA</v>
      </c>
      <c r="N1120" t="str">
        <f>IF(ISERR(FIND("DECOUPE",Tableau1[[#This Row],[DESIGNATION]])),"","NEED REF")</f>
        <v/>
      </c>
    </row>
    <row r="1121" spans="2:14">
      <c r="B1121">
        <v>34412880</v>
      </c>
      <c r="C1121" s="2">
        <v>45548</v>
      </c>
      <c r="D1121" t="s">
        <v>13</v>
      </c>
      <c r="E1121" t="s">
        <v>341</v>
      </c>
      <c r="G1121" t="s">
        <v>112</v>
      </c>
      <c r="H1121" t="s">
        <v>15</v>
      </c>
      <c r="I1121" t="s">
        <v>113</v>
      </c>
      <c r="J1121" t="s">
        <v>17</v>
      </c>
      <c r="K1121" t="s">
        <v>33</v>
      </c>
      <c r="L1121" t="str">
        <f>_xlfn.XLOOKUP(Tableau1[[#This Row],[TYPE DE PIECE]],Tableau4[MATIERE],Tableau4[SHORT TYPE],"",0,1)</f>
        <v>PLA</v>
      </c>
      <c r="N1121" t="str">
        <f>IF(ISERR(FIND("DECOUPE",Tableau1[[#This Row],[DESIGNATION]])),"","NEED REF")</f>
        <v/>
      </c>
    </row>
    <row r="1122" spans="2:14">
      <c r="B1122">
        <v>34412879</v>
      </c>
      <c r="C1122" s="2">
        <v>45548</v>
      </c>
      <c r="D1122" t="s">
        <v>13</v>
      </c>
      <c r="E1122" t="str">
        <f>_xlfn.CONCAT(Tableau1[[#This Row],[SHORT TYPE]]," ",Tableau1[[#This Row],[NUMERO]]," ",Tableau1[[#This Row],[GAMME]]," ",Tableau1[[#This Row],[TYPE PRODUIT]]," ",Tableau1[[#This Row],[PUISSANCE]])</f>
        <v>SMT 34412879 GVX UPS 1500kVA</v>
      </c>
      <c r="G1122" t="s">
        <v>112</v>
      </c>
      <c r="H1122" t="s">
        <v>15</v>
      </c>
      <c r="I1122" t="s">
        <v>113</v>
      </c>
      <c r="J1122" t="s">
        <v>17</v>
      </c>
      <c r="K1122" t="s">
        <v>25</v>
      </c>
      <c r="L1122" t="str">
        <f>_xlfn.XLOOKUP(Tableau1[[#This Row],[TYPE DE PIECE]],Tableau4[MATIERE],Tableau4[SHORT TYPE],"",0,1)</f>
        <v>SMT</v>
      </c>
      <c r="N1122" t="str">
        <f>IF(ISERR(FIND("DECOUPE",Tableau1[[#This Row],[DESIGNATION]])),"","NEED REF")</f>
        <v/>
      </c>
    </row>
    <row r="1123" spans="2:14">
      <c r="B1123">
        <v>34412878</v>
      </c>
      <c r="C1123" s="2">
        <v>45548</v>
      </c>
      <c r="D1123" t="s">
        <v>13</v>
      </c>
      <c r="E1123" t="str">
        <f>_xlfn.CONCAT(Tableau1[[#This Row],[SHORT TYPE]]," ",Tableau1[[#This Row],[NUMERO]]," ",Tableau1[[#This Row],[GAMME]]," ",Tableau1[[#This Row],[TYPE PRODUIT]]," ",Tableau1[[#This Row],[PUISSANCE]])</f>
        <v>PLA 34412878 GVX UPS 1500kVA</v>
      </c>
      <c r="G1123" t="s">
        <v>112</v>
      </c>
      <c r="H1123" t="s">
        <v>15</v>
      </c>
      <c r="I1123" t="s">
        <v>113</v>
      </c>
      <c r="J1123" t="s">
        <v>17</v>
      </c>
      <c r="K1123" t="s">
        <v>33</v>
      </c>
      <c r="L1123" t="str">
        <f>_xlfn.XLOOKUP(Tableau1[[#This Row],[TYPE DE PIECE]],Tableau4[MATIERE],Tableau4[SHORT TYPE],"",0,1)</f>
        <v>PLA</v>
      </c>
      <c r="N1123" t="str">
        <f>IF(ISERR(FIND("DECOUPE",Tableau1[[#This Row],[DESIGNATION]])),"","NEED REF")</f>
        <v/>
      </c>
    </row>
    <row r="1124" spans="2:14">
      <c r="B1124">
        <v>34412877</v>
      </c>
      <c r="C1124" s="2">
        <v>45548</v>
      </c>
      <c r="D1124" t="s">
        <v>13</v>
      </c>
      <c r="E1124" t="str">
        <f>_xlfn.CONCAT(Tableau1[[#This Row],[SHORT TYPE]]," ",Tableau1[[#This Row],[NUMERO]]," ",Tableau1[[#This Row],[GAMME]]," ",Tableau1[[#This Row],[TYPE PRODUIT]]," ",Tableau1[[#This Row],[PUISSANCE]])</f>
        <v>SMT 34412877 GVX UPS 1500kVA</v>
      </c>
      <c r="G1124" t="s">
        <v>112</v>
      </c>
      <c r="H1124" t="s">
        <v>15</v>
      </c>
      <c r="I1124" t="s">
        <v>113</v>
      </c>
      <c r="J1124" t="s">
        <v>17</v>
      </c>
      <c r="K1124" t="s">
        <v>25</v>
      </c>
      <c r="L1124" t="str">
        <f>_xlfn.XLOOKUP(Tableau1[[#This Row],[TYPE DE PIECE]],Tableau4[MATIERE],Tableau4[SHORT TYPE],"",0,1)</f>
        <v>SMT</v>
      </c>
      <c r="N1124" t="str">
        <f>IF(ISERR(FIND("DECOUPE",Tableau1[[#This Row],[DESIGNATION]])),"","NEED REF")</f>
        <v/>
      </c>
    </row>
    <row r="1125" spans="2:14">
      <c r="B1125">
        <v>34412876</v>
      </c>
      <c r="C1125" s="2">
        <v>45548</v>
      </c>
      <c r="D1125" t="s">
        <v>13</v>
      </c>
      <c r="E1125" t="str">
        <f>_xlfn.CONCAT(Tableau1[[#This Row],[SHORT TYPE]]," ",Tableau1[[#This Row],[NUMERO]]," ",Tableau1[[#This Row],[GAMME]]," ",Tableau1[[#This Row],[TYPE PRODUIT]]," ",Tableau1[[#This Row],[PUISSANCE]])</f>
        <v>PLA 34412876 GVX UPS 1500kVA</v>
      </c>
      <c r="G1125" t="s">
        <v>112</v>
      </c>
      <c r="H1125" t="s">
        <v>15</v>
      </c>
      <c r="I1125" t="s">
        <v>113</v>
      </c>
      <c r="J1125" t="s">
        <v>17</v>
      </c>
      <c r="K1125" t="s">
        <v>33</v>
      </c>
      <c r="L1125" t="str">
        <f>_xlfn.XLOOKUP(Tableau1[[#This Row],[TYPE DE PIECE]],Tableau4[MATIERE],Tableau4[SHORT TYPE],"",0,1)</f>
        <v>PLA</v>
      </c>
      <c r="N1125" t="str">
        <f>IF(ISERR(FIND("DECOUPE",Tableau1[[#This Row],[DESIGNATION]])),"","NEED REF")</f>
        <v/>
      </c>
    </row>
    <row r="1126" spans="2:14">
      <c r="B1126">
        <v>34412875</v>
      </c>
      <c r="C1126" s="2">
        <v>45548</v>
      </c>
      <c r="D1126" t="s">
        <v>13</v>
      </c>
      <c r="E1126" t="str">
        <f>_xlfn.CONCAT(Tableau1[[#This Row],[SHORT TYPE]]," ",Tableau1[[#This Row],[NUMERO]]," ",Tableau1[[#This Row],[GAMME]]," ",Tableau1[[#This Row],[TYPE PRODUIT]]," ",Tableau1[[#This Row],[PUISSANCE]])</f>
        <v>COP 34412875 GVX UPS 1500kVA</v>
      </c>
      <c r="G1126" t="s">
        <v>112</v>
      </c>
      <c r="H1126" t="s">
        <v>15</v>
      </c>
      <c r="I1126" t="s">
        <v>113</v>
      </c>
      <c r="J1126" t="s">
        <v>17</v>
      </c>
      <c r="K1126" t="s">
        <v>22</v>
      </c>
      <c r="L1126" t="str">
        <f>_xlfn.XLOOKUP(Tableau1[[#This Row],[TYPE DE PIECE]],Tableau4[MATIERE],Tableau4[SHORT TYPE],"",0,1)</f>
        <v>COP</v>
      </c>
      <c r="N1126" t="str">
        <f>IF(ISERR(FIND("DECOUPE",Tableau1[[#This Row],[DESIGNATION]])),"","NEED REF")</f>
        <v/>
      </c>
    </row>
    <row r="1127" spans="2:14">
      <c r="B1127">
        <v>34412874</v>
      </c>
      <c r="C1127" s="2">
        <v>45548</v>
      </c>
      <c r="D1127" t="s">
        <v>13</v>
      </c>
      <c r="E1127" t="str">
        <f>_xlfn.CONCAT(Tableau1[[#This Row],[SHORT TYPE]]," ",Tableau1[[#This Row],[NUMERO]]," ",Tableau1[[#This Row],[GAMME]]," ",Tableau1[[#This Row],[TYPE PRODUIT]]," ",Tableau1[[#This Row],[PUISSANCE]])</f>
        <v>COP 34412874 GVX UPS 1500kVA</v>
      </c>
      <c r="G1127" t="s">
        <v>112</v>
      </c>
      <c r="H1127" t="s">
        <v>15</v>
      </c>
      <c r="I1127" t="s">
        <v>113</v>
      </c>
      <c r="J1127" t="s">
        <v>17</v>
      </c>
      <c r="K1127" t="s">
        <v>22</v>
      </c>
      <c r="L1127" t="str">
        <f>_xlfn.XLOOKUP(Tableau1[[#This Row],[TYPE DE PIECE]],Tableau4[MATIERE],Tableau4[SHORT TYPE],"",0,1)</f>
        <v>COP</v>
      </c>
      <c r="N1127" t="str">
        <f>IF(ISERR(FIND("DECOUPE",Tableau1[[#This Row],[DESIGNATION]])),"","NEED REF")</f>
        <v/>
      </c>
    </row>
    <row r="1128" spans="2:14">
      <c r="B1128">
        <v>34412873</v>
      </c>
      <c r="C1128" s="2">
        <v>45548</v>
      </c>
      <c r="D1128" t="s">
        <v>13</v>
      </c>
      <c r="E1128" t="str">
        <f>_xlfn.CONCAT(Tableau1[[#This Row],[SHORT TYPE]]," ",Tableau1[[#This Row],[NUMERO]]," ",Tableau1[[#This Row],[GAMME]]," ",Tableau1[[#This Row],[TYPE PRODUIT]]," ",Tableau1[[#This Row],[PUISSANCE]])</f>
        <v>COP 34412873 GVX UPS 1500kVA</v>
      </c>
      <c r="G1128" t="s">
        <v>112</v>
      </c>
      <c r="H1128" t="s">
        <v>15</v>
      </c>
      <c r="I1128" t="s">
        <v>113</v>
      </c>
      <c r="J1128" t="s">
        <v>17</v>
      </c>
      <c r="K1128" t="s">
        <v>22</v>
      </c>
      <c r="L1128" t="str">
        <f>_xlfn.XLOOKUP(Tableau1[[#This Row],[TYPE DE PIECE]],Tableau4[MATIERE],Tableau4[SHORT TYPE],"",0,1)</f>
        <v>COP</v>
      </c>
      <c r="N1128" t="str">
        <f>IF(ISERR(FIND("DECOUPE",Tableau1[[#This Row],[DESIGNATION]])),"","NEED REF")</f>
        <v/>
      </c>
    </row>
    <row r="1129" spans="2:14">
      <c r="B1129">
        <v>34412872</v>
      </c>
      <c r="C1129" s="2">
        <v>45548</v>
      </c>
      <c r="D1129" t="s">
        <v>13</v>
      </c>
      <c r="E1129" t="str">
        <f>_xlfn.CONCAT(Tableau1[[#This Row],[SHORT TYPE]]," ",Tableau1[[#This Row],[NUMERO]]," ",Tableau1[[#This Row],[GAMME]]," ",Tableau1[[#This Row],[TYPE PRODUIT]]," ",Tableau1[[#This Row],[PUISSANCE]])</f>
        <v>COP 34412872 GVX UPS 1500kVA</v>
      </c>
      <c r="G1129" t="s">
        <v>112</v>
      </c>
      <c r="H1129" t="s">
        <v>15</v>
      </c>
      <c r="I1129" t="s">
        <v>113</v>
      </c>
      <c r="J1129" t="s">
        <v>17</v>
      </c>
      <c r="K1129" t="s">
        <v>22</v>
      </c>
      <c r="L1129" t="str">
        <f>_xlfn.XLOOKUP(Tableau1[[#This Row],[TYPE DE PIECE]],Tableau4[MATIERE],Tableau4[SHORT TYPE],"",0,1)</f>
        <v>COP</v>
      </c>
      <c r="N1129" t="str">
        <f>IF(ISERR(FIND("DECOUPE",Tableau1[[#This Row],[DESIGNATION]])),"","NEED REF")</f>
        <v/>
      </c>
    </row>
    <row r="1130" spans="2:14">
      <c r="B1130">
        <v>34412871</v>
      </c>
      <c r="C1130" s="2">
        <v>45548</v>
      </c>
      <c r="D1130" t="s">
        <v>13</v>
      </c>
      <c r="E1130" t="str">
        <f>_xlfn.CONCAT(Tableau1[[#This Row],[SHORT TYPE]]," ",Tableau1[[#This Row],[NUMERO]]," ",Tableau1[[#This Row],[GAMME]]," ",Tableau1[[#This Row],[TYPE PRODUIT]]," ",Tableau1[[#This Row],[PUISSANCE]])</f>
        <v>COP 34412871 GVX UPS 1500kVA</v>
      </c>
      <c r="G1130" t="s">
        <v>112</v>
      </c>
      <c r="H1130" t="s">
        <v>15</v>
      </c>
      <c r="I1130" t="s">
        <v>113</v>
      </c>
      <c r="J1130" t="s">
        <v>17</v>
      </c>
      <c r="K1130" t="s">
        <v>22</v>
      </c>
      <c r="L1130" t="str">
        <f>_xlfn.XLOOKUP(Tableau1[[#This Row],[TYPE DE PIECE]],Tableau4[MATIERE],Tableau4[SHORT TYPE],"",0,1)</f>
        <v>COP</v>
      </c>
      <c r="N1130" t="str">
        <f>IF(ISERR(FIND("DECOUPE",Tableau1[[#This Row],[DESIGNATION]])),"","NEED REF")</f>
        <v/>
      </c>
    </row>
    <row r="1131" spans="2:14">
      <c r="B1131">
        <v>34412870</v>
      </c>
      <c r="C1131" s="2">
        <v>45548</v>
      </c>
      <c r="D1131" t="s">
        <v>13</v>
      </c>
      <c r="E1131" t="str">
        <f>_xlfn.CONCAT(Tableau1[[#This Row],[SHORT TYPE]]," ",Tableau1[[#This Row],[NUMERO]]," ",Tableau1[[#This Row],[GAMME]]," ",Tableau1[[#This Row],[TYPE PRODUIT]]," ",Tableau1[[#This Row],[PUISSANCE]])</f>
        <v>COP 34412870 GVX UPS 1500kVA</v>
      </c>
      <c r="G1131" t="s">
        <v>112</v>
      </c>
      <c r="H1131" t="s">
        <v>15</v>
      </c>
      <c r="I1131" t="s">
        <v>113</v>
      </c>
      <c r="J1131" t="s">
        <v>17</v>
      </c>
      <c r="K1131" t="s">
        <v>22</v>
      </c>
      <c r="L1131" t="str">
        <f>_xlfn.XLOOKUP(Tableau1[[#This Row],[TYPE DE PIECE]],Tableau4[MATIERE],Tableau4[SHORT TYPE],"",0,1)</f>
        <v>COP</v>
      </c>
      <c r="N1131" t="str">
        <f>IF(ISERR(FIND("DECOUPE",Tableau1[[#This Row],[DESIGNATION]])),"","NEED REF")</f>
        <v/>
      </c>
    </row>
    <row r="1132" spans="2:14">
      <c r="B1132">
        <v>34412869</v>
      </c>
      <c r="C1132" s="2">
        <v>45548</v>
      </c>
      <c r="D1132" t="s">
        <v>13</v>
      </c>
      <c r="E1132" t="str">
        <f>_xlfn.CONCAT(Tableau1[[#This Row],[SHORT TYPE]]," ",Tableau1[[#This Row],[NUMERO]]," ",Tableau1[[#This Row],[GAMME]]," ",Tableau1[[#This Row],[TYPE PRODUIT]]," ",Tableau1[[#This Row],[PUISSANCE]])</f>
        <v>COP 34412869 GVX UPS 1500kVA</v>
      </c>
      <c r="G1132" t="s">
        <v>112</v>
      </c>
      <c r="H1132" t="s">
        <v>15</v>
      </c>
      <c r="I1132" t="s">
        <v>113</v>
      </c>
      <c r="J1132" t="s">
        <v>17</v>
      </c>
      <c r="K1132" t="s">
        <v>22</v>
      </c>
      <c r="L1132" t="str">
        <f>_xlfn.XLOOKUP(Tableau1[[#This Row],[TYPE DE PIECE]],Tableau4[MATIERE],Tableau4[SHORT TYPE],"",0,1)</f>
        <v>COP</v>
      </c>
      <c r="N1132" t="str">
        <f>IF(ISERR(FIND("DECOUPE",Tableau1[[#This Row],[DESIGNATION]])),"","NEED REF")</f>
        <v/>
      </c>
    </row>
    <row r="1133" spans="2:14">
      <c r="B1133">
        <v>34412868</v>
      </c>
      <c r="C1133" s="2">
        <v>45548</v>
      </c>
      <c r="D1133" t="s">
        <v>13</v>
      </c>
      <c r="E1133" t="str">
        <f>_xlfn.CONCAT(Tableau1[[#This Row],[SHORT TYPE]]," ",Tableau1[[#This Row],[NUMERO]]," ",Tableau1[[#This Row],[GAMME]]," ",Tableau1[[#This Row],[TYPE PRODUIT]]," ",Tableau1[[#This Row],[PUISSANCE]])</f>
        <v>COP 34412868 GVX UPS 1500kVA</v>
      </c>
      <c r="G1133" t="s">
        <v>112</v>
      </c>
      <c r="H1133" t="s">
        <v>15</v>
      </c>
      <c r="I1133" t="s">
        <v>113</v>
      </c>
      <c r="J1133" t="s">
        <v>17</v>
      </c>
      <c r="K1133" t="s">
        <v>22</v>
      </c>
      <c r="L1133" t="str">
        <f>_xlfn.XLOOKUP(Tableau1[[#This Row],[TYPE DE PIECE]],Tableau4[MATIERE],Tableau4[SHORT TYPE],"",0,1)</f>
        <v>COP</v>
      </c>
      <c r="N1133" t="str">
        <f>IF(ISERR(FIND("DECOUPE",Tableau1[[#This Row],[DESIGNATION]])),"","NEED REF")</f>
        <v/>
      </c>
    </row>
    <row r="1134" spans="2:14">
      <c r="B1134">
        <v>34412867</v>
      </c>
      <c r="C1134" s="2">
        <v>45548</v>
      </c>
      <c r="D1134" t="s">
        <v>13</v>
      </c>
      <c r="E1134" t="str">
        <f>_xlfn.CONCAT(Tableau1[[#This Row],[SHORT TYPE]]," ",Tableau1[[#This Row],[NUMERO]]," ",Tableau1[[#This Row],[GAMME]]," ",Tableau1[[#This Row],[TYPE PRODUIT]]," ",Tableau1[[#This Row],[PUISSANCE]])</f>
        <v>COP 34412867 GVX UPS 1500kVA</v>
      </c>
      <c r="G1134" t="s">
        <v>112</v>
      </c>
      <c r="H1134" t="s">
        <v>15</v>
      </c>
      <c r="I1134" t="s">
        <v>113</v>
      </c>
      <c r="J1134" t="s">
        <v>17</v>
      </c>
      <c r="K1134" t="s">
        <v>22</v>
      </c>
      <c r="L1134" t="str">
        <f>_xlfn.XLOOKUP(Tableau1[[#This Row],[TYPE DE PIECE]],Tableau4[MATIERE],Tableau4[SHORT TYPE],"",0,1)</f>
        <v>COP</v>
      </c>
      <c r="N1134" t="str">
        <f>IF(ISERR(FIND("DECOUPE",Tableau1[[#This Row],[DESIGNATION]])),"","NEED REF")</f>
        <v/>
      </c>
    </row>
    <row r="1135" spans="2:14">
      <c r="B1135">
        <v>34412866</v>
      </c>
      <c r="C1135" s="2">
        <v>45548</v>
      </c>
      <c r="D1135" t="s">
        <v>13</v>
      </c>
      <c r="E1135" t="str">
        <f>_xlfn.CONCAT(Tableau1[[#This Row],[SHORT TYPE]]," ",Tableau1[[#This Row],[NUMERO]]," ",Tableau1[[#This Row],[GAMME]]," ",Tableau1[[#This Row],[TYPE PRODUIT]]," ",Tableau1[[#This Row],[PUISSANCE]])</f>
        <v>COP 34412866 GVX UPS 1500kVA</v>
      </c>
      <c r="G1135" t="s">
        <v>112</v>
      </c>
      <c r="H1135" t="s">
        <v>15</v>
      </c>
      <c r="I1135" t="s">
        <v>113</v>
      </c>
      <c r="J1135" t="s">
        <v>17</v>
      </c>
      <c r="K1135" t="s">
        <v>22</v>
      </c>
      <c r="L1135" t="str">
        <f>_xlfn.XLOOKUP(Tableau1[[#This Row],[TYPE DE PIECE]],Tableau4[MATIERE],Tableau4[SHORT TYPE],"",0,1)</f>
        <v>COP</v>
      </c>
      <c r="N1135" t="str">
        <f>IF(ISERR(FIND("DECOUPE",Tableau1[[#This Row],[DESIGNATION]])),"","NEED REF")</f>
        <v/>
      </c>
    </row>
    <row r="1136" spans="2:14">
      <c r="B1136">
        <v>34412865</v>
      </c>
      <c r="C1136" s="2">
        <v>45548</v>
      </c>
      <c r="D1136" t="s">
        <v>13</v>
      </c>
      <c r="E1136" t="str">
        <f>_xlfn.CONCAT(Tableau1[[#This Row],[SHORT TYPE]]," ",Tableau1[[#This Row],[NUMERO]]," ",Tableau1[[#This Row],[GAMME]]," ",Tableau1[[#This Row],[TYPE PRODUIT]]," ",Tableau1[[#This Row],[PUISSANCE]])</f>
        <v>COP 34412865 GVX UPS 1500kVA</v>
      </c>
      <c r="G1136" t="s">
        <v>112</v>
      </c>
      <c r="H1136" t="s">
        <v>15</v>
      </c>
      <c r="I1136" t="s">
        <v>113</v>
      </c>
      <c r="J1136" t="s">
        <v>17</v>
      </c>
      <c r="K1136" t="s">
        <v>22</v>
      </c>
      <c r="L1136" t="str">
        <f>_xlfn.XLOOKUP(Tableau1[[#This Row],[TYPE DE PIECE]],Tableau4[MATIERE],Tableau4[SHORT TYPE],"",0,1)</f>
        <v>COP</v>
      </c>
      <c r="N1136" t="str">
        <f>IF(ISERR(FIND("DECOUPE",Tableau1[[#This Row],[DESIGNATION]])),"","NEED REF")</f>
        <v/>
      </c>
    </row>
    <row r="1137" spans="2:14">
      <c r="B1137">
        <v>34412864</v>
      </c>
      <c r="C1137" s="2">
        <v>45548</v>
      </c>
      <c r="D1137" t="s">
        <v>13</v>
      </c>
      <c r="E1137" t="str">
        <f>_xlfn.CONCAT(Tableau1[[#This Row],[SHORT TYPE]]," ",Tableau1[[#This Row],[NUMERO]]," ",Tableau1[[#This Row],[GAMME]]," ",Tableau1[[#This Row],[TYPE PRODUIT]]," ",Tableau1[[#This Row],[PUISSANCE]])</f>
        <v>COP 34412864 GVX UPS 1500kVA</v>
      </c>
      <c r="G1137" t="s">
        <v>112</v>
      </c>
      <c r="H1137" t="s">
        <v>15</v>
      </c>
      <c r="I1137" t="s">
        <v>113</v>
      </c>
      <c r="J1137" t="s">
        <v>17</v>
      </c>
      <c r="K1137" t="s">
        <v>22</v>
      </c>
      <c r="L1137" t="str">
        <f>_xlfn.XLOOKUP(Tableau1[[#This Row],[TYPE DE PIECE]],Tableau4[MATIERE],Tableau4[SHORT TYPE],"",0,1)</f>
        <v>COP</v>
      </c>
      <c r="N1137" t="str">
        <f>IF(ISERR(FIND("DECOUPE",Tableau1[[#This Row],[DESIGNATION]])),"","NEED REF")</f>
        <v/>
      </c>
    </row>
    <row r="1138" spans="2:14">
      <c r="B1138">
        <v>34412863</v>
      </c>
      <c r="C1138" s="2">
        <v>45548</v>
      </c>
      <c r="D1138" t="s">
        <v>13</v>
      </c>
      <c r="E1138" t="str">
        <f>_xlfn.CONCAT(Tableau1[[#This Row],[SHORT TYPE]]," ",Tableau1[[#This Row],[NUMERO]]," ",Tableau1[[#This Row],[GAMME]]," ",Tableau1[[#This Row],[TYPE PRODUIT]]," ",Tableau1[[#This Row],[PUISSANCE]])</f>
        <v>COP 34412863 GVX UPS 1500kVA</v>
      </c>
      <c r="G1138" t="s">
        <v>112</v>
      </c>
      <c r="H1138" t="s">
        <v>15</v>
      </c>
      <c r="I1138" t="s">
        <v>113</v>
      </c>
      <c r="J1138" t="s">
        <v>17</v>
      </c>
      <c r="K1138" t="s">
        <v>22</v>
      </c>
      <c r="L1138" t="str">
        <f>_xlfn.XLOOKUP(Tableau1[[#This Row],[TYPE DE PIECE]],Tableau4[MATIERE],Tableau4[SHORT TYPE],"",0,1)</f>
        <v>COP</v>
      </c>
      <c r="N1138" t="str">
        <f>IF(ISERR(FIND("DECOUPE",Tableau1[[#This Row],[DESIGNATION]])),"","NEED REF")</f>
        <v/>
      </c>
    </row>
    <row r="1139" spans="2:14">
      <c r="B1139">
        <v>34412862</v>
      </c>
      <c r="C1139" s="2">
        <v>45548</v>
      </c>
      <c r="D1139" t="s">
        <v>13</v>
      </c>
      <c r="E1139" t="str">
        <f>_xlfn.CONCAT(Tableau1[[#This Row],[SHORT TYPE]]," ",Tableau1[[#This Row],[NUMERO]]," ",Tableau1[[#This Row],[GAMME]]," ",Tableau1[[#This Row],[TYPE PRODUIT]]," ",Tableau1[[#This Row],[PUISSANCE]])</f>
        <v>COP 34412862 GVX UPS 1500kVA</v>
      </c>
      <c r="G1139" t="s">
        <v>112</v>
      </c>
      <c r="H1139" t="s">
        <v>15</v>
      </c>
      <c r="I1139" t="s">
        <v>113</v>
      </c>
      <c r="J1139" t="s">
        <v>17</v>
      </c>
      <c r="K1139" t="s">
        <v>22</v>
      </c>
      <c r="L1139" t="str">
        <f>_xlfn.XLOOKUP(Tableau1[[#This Row],[TYPE DE PIECE]],Tableau4[MATIERE],Tableau4[SHORT TYPE],"",0,1)</f>
        <v>COP</v>
      </c>
      <c r="N1139" t="str">
        <f>IF(ISERR(FIND("DECOUPE",Tableau1[[#This Row],[DESIGNATION]])),"","NEED REF")</f>
        <v/>
      </c>
    </row>
    <row r="1140" spans="2:14">
      <c r="B1140">
        <v>34412861</v>
      </c>
      <c r="C1140" s="2">
        <v>45548</v>
      </c>
      <c r="D1140" t="s">
        <v>13</v>
      </c>
      <c r="E1140" t="str">
        <f>_xlfn.CONCAT(Tableau1[[#This Row],[SHORT TYPE]]," ",Tableau1[[#This Row],[NUMERO]]," ",Tableau1[[#This Row],[GAMME]]," ",Tableau1[[#This Row],[TYPE PRODUIT]]," ",Tableau1[[#This Row],[PUISSANCE]])</f>
        <v>COP 34412861 GVX UPS 1500kVA</v>
      </c>
      <c r="G1140" t="s">
        <v>112</v>
      </c>
      <c r="H1140" t="s">
        <v>15</v>
      </c>
      <c r="I1140" t="s">
        <v>113</v>
      </c>
      <c r="J1140" t="s">
        <v>17</v>
      </c>
      <c r="K1140" t="s">
        <v>22</v>
      </c>
      <c r="L1140" t="str">
        <f>_xlfn.XLOOKUP(Tableau1[[#This Row],[TYPE DE PIECE]],Tableau4[MATIERE],Tableau4[SHORT TYPE],"",0,1)</f>
        <v>COP</v>
      </c>
      <c r="N1140" t="str">
        <f>IF(ISERR(FIND("DECOUPE",Tableau1[[#This Row],[DESIGNATION]])),"","NEED REF")</f>
        <v/>
      </c>
    </row>
    <row r="1141" spans="2:14">
      <c r="B1141">
        <v>34412860</v>
      </c>
      <c r="C1141" s="2">
        <v>45548</v>
      </c>
      <c r="D1141" t="s">
        <v>13</v>
      </c>
      <c r="E1141" t="str">
        <f>_xlfn.CONCAT(Tableau1[[#This Row],[SHORT TYPE]]," ",Tableau1[[#This Row],[NUMERO]]," ",Tableau1[[#This Row],[GAMME]]," ",Tableau1[[#This Row],[TYPE PRODUIT]]," ",Tableau1[[#This Row],[PUISSANCE]])</f>
        <v>COP 34412860 GVX UPS 1500kVA</v>
      </c>
      <c r="G1141" t="s">
        <v>112</v>
      </c>
      <c r="H1141" t="s">
        <v>15</v>
      </c>
      <c r="I1141" t="s">
        <v>113</v>
      </c>
      <c r="J1141" t="s">
        <v>17</v>
      </c>
      <c r="K1141" t="s">
        <v>22</v>
      </c>
      <c r="L1141" t="str">
        <f>_xlfn.XLOOKUP(Tableau1[[#This Row],[TYPE DE PIECE]],Tableau4[MATIERE],Tableau4[SHORT TYPE],"",0,1)</f>
        <v>COP</v>
      </c>
      <c r="N1141" t="str">
        <f>IF(ISERR(FIND("DECOUPE",Tableau1[[#This Row],[DESIGNATION]])),"","NEED REF")</f>
        <v/>
      </c>
    </row>
    <row r="1142" spans="2:14">
      <c r="B1142">
        <v>34412859</v>
      </c>
      <c r="C1142" s="2">
        <v>45548</v>
      </c>
      <c r="D1142" t="s">
        <v>13</v>
      </c>
      <c r="E1142" t="str">
        <f>_xlfn.CONCAT(Tableau1[[#This Row],[SHORT TYPE]]," ",Tableau1[[#This Row],[NUMERO]]," ",Tableau1[[#This Row],[GAMME]]," ",Tableau1[[#This Row],[TYPE PRODUIT]]," ",Tableau1[[#This Row],[PUISSANCE]])</f>
        <v>COP 34412859 GVX UPS 1500kVA</v>
      </c>
      <c r="G1142" t="s">
        <v>112</v>
      </c>
      <c r="H1142" t="s">
        <v>15</v>
      </c>
      <c r="I1142" t="s">
        <v>113</v>
      </c>
      <c r="J1142" t="s">
        <v>17</v>
      </c>
      <c r="K1142" t="s">
        <v>22</v>
      </c>
      <c r="L1142" t="str">
        <f>_xlfn.XLOOKUP(Tableau1[[#This Row],[TYPE DE PIECE]],Tableau4[MATIERE],Tableau4[SHORT TYPE],"",0,1)</f>
        <v>COP</v>
      </c>
      <c r="N1142" t="str">
        <f>IF(ISERR(FIND("DECOUPE",Tableau1[[#This Row],[DESIGNATION]])),"","NEED REF")</f>
        <v/>
      </c>
    </row>
    <row r="1143" spans="2:14">
      <c r="B1143">
        <v>34412858</v>
      </c>
      <c r="C1143" s="2">
        <v>45548</v>
      </c>
      <c r="D1143" t="s">
        <v>13</v>
      </c>
      <c r="E1143" t="str">
        <f>_xlfn.CONCAT(Tableau1[[#This Row],[SHORT TYPE]]," ",Tableau1[[#This Row],[NUMERO]]," ",Tableau1[[#This Row],[GAMME]]," ",Tableau1[[#This Row],[TYPE PRODUIT]]," ",Tableau1[[#This Row],[PUISSANCE]])</f>
        <v>COP 34412858 GVX UPS 1500kVA</v>
      </c>
      <c r="G1143" t="s">
        <v>112</v>
      </c>
      <c r="H1143" t="s">
        <v>15</v>
      </c>
      <c r="I1143" t="s">
        <v>113</v>
      </c>
      <c r="J1143" t="s">
        <v>17</v>
      </c>
      <c r="K1143" t="s">
        <v>22</v>
      </c>
      <c r="L1143" t="str">
        <f>_xlfn.XLOOKUP(Tableau1[[#This Row],[TYPE DE PIECE]],Tableau4[MATIERE],Tableau4[SHORT TYPE],"",0,1)</f>
        <v>COP</v>
      </c>
      <c r="N1143" t="str">
        <f>IF(ISERR(FIND("DECOUPE",Tableau1[[#This Row],[DESIGNATION]])),"","NEED REF")</f>
        <v/>
      </c>
    </row>
    <row r="1144" spans="2:14">
      <c r="B1144">
        <v>34412857</v>
      </c>
      <c r="C1144" s="2">
        <v>45548</v>
      </c>
      <c r="D1144" t="s">
        <v>13</v>
      </c>
      <c r="E1144" t="str">
        <f>_xlfn.CONCAT(Tableau1[[#This Row],[SHORT TYPE]]," ",Tableau1[[#This Row],[NUMERO]]," ",Tableau1[[#This Row],[GAMME]]," ",Tableau1[[#This Row],[TYPE PRODUIT]]," ",Tableau1[[#This Row],[PUISSANCE]])</f>
        <v>COP 34412857 GVX UPS 1500kVA</v>
      </c>
      <c r="G1144" t="s">
        <v>112</v>
      </c>
      <c r="H1144" t="s">
        <v>15</v>
      </c>
      <c r="I1144" t="s">
        <v>113</v>
      </c>
      <c r="J1144" t="s">
        <v>17</v>
      </c>
      <c r="K1144" t="s">
        <v>22</v>
      </c>
      <c r="L1144" t="str">
        <f>_xlfn.XLOOKUP(Tableau1[[#This Row],[TYPE DE PIECE]],Tableau4[MATIERE],Tableau4[SHORT TYPE],"",0,1)</f>
        <v>COP</v>
      </c>
      <c r="N1144" t="str">
        <f>IF(ISERR(FIND("DECOUPE",Tableau1[[#This Row],[DESIGNATION]])),"","NEED REF")</f>
        <v/>
      </c>
    </row>
    <row r="1145" spans="2:14">
      <c r="B1145">
        <v>34412856</v>
      </c>
      <c r="C1145" s="2">
        <v>45548</v>
      </c>
      <c r="D1145" t="s">
        <v>13</v>
      </c>
      <c r="E1145" t="str">
        <f>_xlfn.CONCAT(Tableau1[[#This Row],[SHORT TYPE]]," ",Tableau1[[#This Row],[NUMERO]]," ",Tableau1[[#This Row],[GAMME]]," ",Tableau1[[#This Row],[TYPE PRODUIT]]," ",Tableau1[[#This Row],[PUISSANCE]])</f>
        <v>COP 34412856 GVX UPS 1500kVA</v>
      </c>
      <c r="G1145" t="s">
        <v>112</v>
      </c>
      <c r="H1145" t="s">
        <v>15</v>
      </c>
      <c r="I1145" t="s">
        <v>113</v>
      </c>
      <c r="J1145" t="s">
        <v>17</v>
      </c>
      <c r="K1145" t="s">
        <v>22</v>
      </c>
      <c r="L1145" t="str">
        <f>_xlfn.XLOOKUP(Tableau1[[#This Row],[TYPE DE PIECE]],Tableau4[MATIERE],Tableau4[SHORT TYPE],"",0,1)</f>
        <v>COP</v>
      </c>
      <c r="N1145" t="str">
        <f>IF(ISERR(FIND("DECOUPE",Tableau1[[#This Row],[DESIGNATION]])),"","NEED REF")</f>
        <v/>
      </c>
    </row>
    <row r="1146" spans="2:14">
      <c r="B1146">
        <v>34412855</v>
      </c>
      <c r="C1146" s="2">
        <v>45546</v>
      </c>
      <c r="D1146" t="s">
        <v>13</v>
      </c>
      <c r="E1146" t="s">
        <v>342</v>
      </c>
      <c r="J1146" t="s">
        <v>27</v>
      </c>
      <c r="K1146" t="s">
        <v>50</v>
      </c>
      <c r="L1146" t="str">
        <f>_xlfn.XLOOKUP(Tableau1[[#This Row],[TYPE DE PIECE]],Tableau4[MATIERE],Tableau4[SHORT TYPE],"",0,1)</f>
        <v>WIR</v>
      </c>
      <c r="N1146" t="str">
        <f>IF(ISERR(FIND("DECOUPE",Tableau1[[#This Row],[DESIGNATION]])),"","NEED REF")</f>
        <v/>
      </c>
    </row>
    <row r="1147" spans="2:14">
      <c r="B1147">
        <v>34412854</v>
      </c>
      <c r="C1147" s="2">
        <v>45546</v>
      </c>
      <c r="D1147" t="s">
        <v>13</v>
      </c>
      <c r="E1147" t="s">
        <v>343</v>
      </c>
      <c r="J1147" t="s">
        <v>27</v>
      </c>
      <c r="K1147" t="s">
        <v>67</v>
      </c>
      <c r="L1147" t="s">
        <v>123</v>
      </c>
      <c r="N1147" t="str">
        <f>IF(ISERR(FIND("DECOUPE",Tableau1[[#This Row],[DESIGNATION]])),"","NEED REF")</f>
        <v/>
      </c>
    </row>
    <row r="1148" spans="2:14">
      <c r="B1148">
        <v>34412853</v>
      </c>
      <c r="C1148" s="2">
        <v>45545</v>
      </c>
      <c r="D1148" t="s">
        <v>13</v>
      </c>
      <c r="E1148" t="s">
        <v>344</v>
      </c>
      <c r="F1148" t="s">
        <v>345</v>
      </c>
      <c r="G1148" t="s">
        <v>346</v>
      </c>
      <c r="H1148" t="s">
        <v>30</v>
      </c>
      <c r="I1148" t="s">
        <v>347</v>
      </c>
      <c r="J1148" t="s">
        <v>49</v>
      </c>
      <c r="K1148" t="s">
        <v>25</v>
      </c>
      <c r="L1148" t="str">
        <f>_xlfn.XLOOKUP(Tableau1[[#This Row],[TYPE DE PIECE]],Tableau4[MATIERE],Tableau4[SHORT TYPE],"",0,1)</f>
        <v>SMT</v>
      </c>
      <c r="N1148" t="str">
        <f>IF(ISERR(FIND("DECOUPE",Tableau1[[#This Row],[DESIGNATION]])),"","NEED REF")</f>
        <v/>
      </c>
    </row>
    <row r="1149" spans="2:14">
      <c r="B1149">
        <v>34412852</v>
      </c>
      <c r="C1149" s="2">
        <v>45545</v>
      </c>
      <c r="D1149" t="s">
        <v>13</v>
      </c>
      <c r="E1149" t="s">
        <v>348</v>
      </c>
      <c r="F1149" t="s">
        <v>345</v>
      </c>
      <c r="G1149" t="s">
        <v>346</v>
      </c>
      <c r="H1149" t="s">
        <v>30</v>
      </c>
      <c r="I1149" t="s">
        <v>347</v>
      </c>
      <c r="J1149" t="s">
        <v>49</v>
      </c>
      <c r="K1149" t="s">
        <v>25</v>
      </c>
      <c r="L1149" t="str">
        <f>_xlfn.XLOOKUP(Tableau1[[#This Row],[TYPE DE PIECE]],Tableau4[MATIERE],Tableau4[SHORT TYPE],"",0,1)</f>
        <v>SMT</v>
      </c>
      <c r="N1149" t="str">
        <f>IF(ISERR(FIND("DECOUPE",Tableau1[[#This Row],[DESIGNATION]])),"","NEED REF")</f>
        <v/>
      </c>
    </row>
    <row r="1150" spans="2:14">
      <c r="B1150">
        <v>34412851</v>
      </c>
      <c r="C1150" s="2">
        <v>45545</v>
      </c>
      <c r="D1150" t="s">
        <v>13</v>
      </c>
      <c r="E1150" t="s">
        <v>349</v>
      </c>
      <c r="F1150" t="s">
        <v>345</v>
      </c>
      <c r="G1150" t="s">
        <v>346</v>
      </c>
      <c r="H1150" t="s">
        <v>30</v>
      </c>
      <c r="I1150" t="s">
        <v>347</v>
      </c>
      <c r="J1150" t="s">
        <v>49</v>
      </c>
      <c r="K1150" t="s">
        <v>25</v>
      </c>
      <c r="L1150" t="str">
        <f>_xlfn.XLOOKUP(Tableau1[[#This Row],[TYPE DE PIECE]],Tableau4[MATIERE],Tableau4[SHORT TYPE],"",0,1)</f>
        <v>SMT</v>
      </c>
      <c r="N1150" t="str">
        <f>IF(ISERR(FIND("DECOUPE",Tableau1[[#This Row],[DESIGNATION]])),"","NEED REF")</f>
        <v/>
      </c>
    </row>
    <row r="1151" spans="2:14">
      <c r="B1151">
        <v>34412850</v>
      </c>
      <c r="C1151" s="2">
        <v>45545</v>
      </c>
      <c r="D1151" t="s">
        <v>13</v>
      </c>
      <c r="E1151" t="s">
        <v>350</v>
      </c>
      <c r="F1151" t="s">
        <v>345</v>
      </c>
      <c r="G1151" t="s">
        <v>346</v>
      </c>
      <c r="H1151" t="s">
        <v>30</v>
      </c>
      <c r="I1151" t="s">
        <v>347</v>
      </c>
      <c r="J1151" t="s">
        <v>49</v>
      </c>
      <c r="K1151" t="s">
        <v>22</v>
      </c>
      <c r="L1151" t="str">
        <f>_xlfn.XLOOKUP(Tableau1[[#This Row],[TYPE DE PIECE]],Tableau4[MATIERE],Tableau4[SHORT TYPE],"",0,1)</f>
        <v>COP</v>
      </c>
      <c r="N1151" t="str">
        <f>IF(ISERR(FIND("DECOUPE",Tableau1[[#This Row],[DESIGNATION]])),"","NEED REF")</f>
        <v/>
      </c>
    </row>
    <row r="1152" spans="2:14">
      <c r="B1152">
        <v>34412849</v>
      </c>
      <c r="C1152" s="2">
        <v>45545</v>
      </c>
      <c r="D1152" t="s">
        <v>13</v>
      </c>
      <c r="E1152" t="s">
        <v>351</v>
      </c>
      <c r="F1152" t="s">
        <v>345</v>
      </c>
      <c r="G1152" t="s">
        <v>346</v>
      </c>
      <c r="H1152" t="s">
        <v>30</v>
      </c>
      <c r="I1152" t="s">
        <v>347</v>
      </c>
      <c r="J1152" t="s">
        <v>49</v>
      </c>
      <c r="K1152" t="s">
        <v>22</v>
      </c>
      <c r="L1152" t="str">
        <f>_xlfn.XLOOKUP(Tableau1[[#This Row],[TYPE DE PIECE]],Tableau4[MATIERE],Tableau4[SHORT TYPE],"",0,1)</f>
        <v>COP</v>
      </c>
      <c r="N1152" t="str">
        <f>IF(ISERR(FIND("DECOUPE",Tableau1[[#This Row],[DESIGNATION]])),"","NEED REF")</f>
        <v/>
      </c>
    </row>
    <row r="1153" spans="2:14">
      <c r="B1153">
        <v>34412848</v>
      </c>
      <c r="C1153" s="2">
        <v>45545</v>
      </c>
      <c r="D1153" t="s">
        <v>13</v>
      </c>
      <c r="E1153" t="s">
        <v>352</v>
      </c>
      <c r="F1153" t="s">
        <v>345</v>
      </c>
      <c r="G1153" t="s">
        <v>346</v>
      </c>
      <c r="H1153" t="s">
        <v>30</v>
      </c>
      <c r="I1153" t="s">
        <v>347</v>
      </c>
      <c r="J1153" t="s">
        <v>49</v>
      </c>
      <c r="K1153" t="s">
        <v>22</v>
      </c>
      <c r="L1153" t="str">
        <f>_xlfn.XLOOKUP(Tableau1[[#This Row],[TYPE DE PIECE]],Tableau4[MATIERE],Tableau4[SHORT TYPE],"",0,1)</f>
        <v>COP</v>
      </c>
      <c r="N1153" t="str">
        <f>IF(ISERR(FIND("DECOUPE",Tableau1[[#This Row],[DESIGNATION]])),"","NEED REF")</f>
        <v/>
      </c>
    </row>
    <row r="1154" spans="2:14">
      <c r="B1154">
        <v>34412847</v>
      </c>
      <c r="C1154" s="2">
        <v>45545</v>
      </c>
      <c r="D1154" t="s">
        <v>13</v>
      </c>
      <c r="E1154" t="s">
        <v>353</v>
      </c>
      <c r="F1154" t="s">
        <v>345</v>
      </c>
      <c r="G1154" t="s">
        <v>346</v>
      </c>
      <c r="H1154" t="s">
        <v>30</v>
      </c>
      <c r="I1154" t="s">
        <v>347</v>
      </c>
      <c r="J1154" t="s">
        <v>49</v>
      </c>
      <c r="K1154" t="s">
        <v>25</v>
      </c>
      <c r="L1154" t="str">
        <f>_xlfn.XLOOKUP(Tableau1[[#This Row],[TYPE DE PIECE]],Tableau4[MATIERE],Tableau4[SHORT TYPE],"",0,1)</f>
        <v>SMT</v>
      </c>
      <c r="N1154" t="str">
        <f>IF(ISERR(FIND("DECOUPE",Tableau1[[#This Row],[DESIGNATION]])),"","NEED REF")</f>
        <v/>
      </c>
    </row>
    <row r="1155" spans="2:14">
      <c r="B1155">
        <v>34412846</v>
      </c>
      <c r="C1155" s="2">
        <v>45545</v>
      </c>
      <c r="D1155" t="s">
        <v>13</v>
      </c>
      <c r="E1155" t="s">
        <v>353</v>
      </c>
      <c r="F1155" t="s">
        <v>345</v>
      </c>
      <c r="G1155" t="s">
        <v>346</v>
      </c>
      <c r="H1155" t="s">
        <v>30</v>
      </c>
      <c r="I1155" t="s">
        <v>347</v>
      </c>
      <c r="J1155" t="s">
        <v>49</v>
      </c>
      <c r="K1155" t="s">
        <v>25</v>
      </c>
      <c r="L1155" t="str">
        <f>_xlfn.XLOOKUP(Tableau1[[#This Row],[TYPE DE PIECE]],Tableau4[MATIERE],Tableau4[SHORT TYPE],"",0,1)</f>
        <v>SMT</v>
      </c>
      <c r="N1155" t="str">
        <f>IF(ISERR(FIND("DECOUPE",Tableau1[[#This Row],[DESIGNATION]])),"","NEED REF")</f>
        <v/>
      </c>
    </row>
    <row r="1156" spans="2:14">
      <c r="B1156">
        <v>34412845</v>
      </c>
      <c r="C1156" s="2">
        <v>45545</v>
      </c>
      <c r="D1156" t="s">
        <v>13</v>
      </c>
      <c r="E1156" t="s">
        <v>354</v>
      </c>
      <c r="F1156" t="s">
        <v>345</v>
      </c>
      <c r="G1156" t="s">
        <v>346</v>
      </c>
      <c r="H1156" t="s">
        <v>30</v>
      </c>
      <c r="I1156" t="s">
        <v>347</v>
      </c>
      <c r="J1156" t="s">
        <v>49</v>
      </c>
      <c r="K1156" t="s">
        <v>33</v>
      </c>
      <c r="L1156" t="str">
        <f>_xlfn.XLOOKUP(Tableau1[[#This Row],[TYPE DE PIECE]],Tableau4[MATIERE],Tableau4[SHORT TYPE],"",0,1)</f>
        <v>PLA</v>
      </c>
      <c r="N1156" t="str">
        <f>IF(ISERR(FIND("DECOUPE",Tableau1[[#This Row],[DESIGNATION]])),"","NEED REF")</f>
        <v/>
      </c>
    </row>
    <row r="1157" spans="2:14">
      <c r="B1157">
        <v>34412844</v>
      </c>
      <c r="C1157" s="2">
        <v>45545</v>
      </c>
      <c r="D1157" t="s">
        <v>13</v>
      </c>
      <c r="E1157" t="s">
        <v>355</v>
      </c>
      <c r="F1157" t="s">
        <v>345</v>
      </c>
      <c r="G1157" t="s">
        <v>346</v>
      </c>
      <c r="H1157" t="s">
        <v>30</v>
      </c>
      <c r="I1157" t="s">
        <v>347</v>
      </c>
      <c r="J1157" t="s">
        <v>49</v>
      </c>
      <c r="K1157" t="s">
        <v>22</v>
      </c>
      <c r="L1157" t="str">
        <f>_xlfn.XLOOKUP(Tableau1[[#This Row],[TYPE DE PIECE]],Tableau4[MATIERE],Tableau4[SHORT TYPE],"",0,1)</f>
        <v>COP</v>
      </c>
      <c r="N1157" t="str">
        <f>IF(ISERR(FIND("DECOUPE",Tableau1[[#This Row],[DESIGNATION]])),"","NEED REF")</f>
        <v/>
      </c>
    </row>
    <row r="1158" spans="2:14">
      <c r="B1158">
        <v>34412843</v>
      </c>
      <c r="C1158" s="2">
        <v>45545</v>
      </c>
      <c r="D1158" t="s">
        <v>13</v>
      </c>
      <c r="E1158" t="s">
        <v>356</v>
      </c>
      <c r="F1158" t="s">
        <v>345</v>
      </c>
      <c r="G1158" t="s">
        <v>346</v>
      </c>
      <c r="H1158" t="s">
        <v>30</v>
      </c>
      <c r="I1158" t="s">
        <v>347</v>
      </c>
      <c r="J1158" t="s">
        <v>49</v>
      </c>
      <c r="K1158" t="s">
        <v>22</v>
      </c>
      <c r="L1158" t="str">
        <f>_xlfn.XLOOKUP(Tableau1[[#This Row],[TYPE DE PIECE]],Tableau4[MATIERE],Tableau4[SHORT TYPE],"",0,1)</f>
        <v>COP</v>
      </c>
      <c r="N1158" t="str">
        <f>IF(ISERR(FIND("DECOUPE",Tableau1[[#This Row],[DESIGNATION]])),"","NEED REF")</f>
        <v/>
      </c>
    </row>
    <row r="1159" spans="2:14">
      <c r="B1159">
        <v>34412842</v>
      </c>
      <c r="C1159" s="2">
        <v>45545</v>
      </c>
      <c r="D1159" t="s">
        <v>13</v>
      </c>
      <c r="E1159" t="s">
        <v>357</v>
      </c>
      <c r="F1159" t="s">
        <v>345</v>
      </c>
      <c r="G1159" t="s">
        <v>346</v>
      </c>
      <c r="H1159" t="s">
        <v>30</v>
      </c>
      <c r="I1159" t="s">
        <v>347</v>
      </c>
      <c r="J1159" t="s">
        <v>49</v>
      </c>
      <c r="K1159" t="s">
        <v>22</v>
      </c>
      <c r="L1159" t="str">
        <f>_xlfn.XLOOKUP(Tableau1[[#This Row],[TYPE DE PIECE]],Tableau4[MATIERE],Tableau4[SHORT TYPE],"",0,1)</f>
        <v>COP</v>
      </c>
      <c r="N1159" t="str">
        <f>IF(ISERR(FIND("DECOUPE",Tableau1[[#This Row],[DESIGNATION]])),"","NEED REF")</f>
        <v/>
      </c>
    </row>
    <row r="1160" spans="2:14">
      <c r="B1160">
        <v>34412841</v>
      </c>
      <c r="C1160" s="2">
        <v>45545</v>
      </c>
      <c r="D1160" t="s">
        <v>13</v>
      </c>
      <c r="E1160" t="s">
        <v>358</v>
      </c>
      <c r="F1160" t="s">
        <v>345</v>
      </c>
      <c r="G1160" t="s">
        <v>346</v>
      </c>
      <c r="H1160" t="s">
        <v>30</v>
      </c>
      <c r="I1160" t="s">
        <v>347</v>
      </c>
      <c r="J1160" t="s">
        <v>49</v>
      </c>
      <c r="K1160" t="s">
        <v>22</v>
      </c>
      <c r="L1160" t="str">
        <f>_xlfn.XLOOKUP(Tableau1[[#This Row],[TYPE DE PIECE]],Tableau4[MATIERE],Tableau4[SHORT TYPE],"",0,1)</f>
        <v>COP</v>
      </c>
      <c r="N1160" t="str">
        <f>IF(ISERR(FIND("DECOUPE",Tableau1[[#This Row],[DESIGNATION]])),"","NEED REF")</f>
        <v/>
      </c>
    </row>
    <row r="1161" spans="2:14">
      <c r="B1161">
        <v>34412840</v>
      </c>
      <c r="C1161" s="2">
        <v>45545</v>
      </c>
      <c r="D1161" t="s">
        <v>13</v>
      </c>
      <c r="E1161" t="s">
        <v>359</v>
      </c>
      <c r="F1161" t="s">
        <v>345</v>
      </c>
      <c r="G1161" t="s">
        <v>346</v>
      </c>
      <c r="H1161" t="s">
        <v>30</v>
      </c>
      <c r="I1161" t="s">
        <v>347</v>
      </c>
      <c r="J1161" t="s">
        <v>49</v>
      </c>
      <c r="K1161" t="s">
        <v>22</v>
      </c>
      <c r="L1161" t="str">
        <f>_xlfn.XLOOKUP(Tableau1[[#This Row],[TYPE DE PIECE]],Tableau4[MATIERE],Tableau4[SHORT TYPE],"",0,1)</f>
        <v>COP</v>
      </c>
      <c r="N1161" t="str">
        <f>IF(ISERR(FIND("DECOUPE",Tableau1[[#This Row],[DESIGNATION]])),"","NEED REF")</f>
        <v/>
      </c>
    </row>
    <row r="1162" spans="2:14">
      <c r="B1162">
        <v>34412839</v>
      </c>
      <c r="C1162" s="2">
        <v>45539</v>
      </c>
      <c r="D1162" t="s">
        <v>13</v>
      </c>
      <c r="E1162" t="str">
        <f>_xlfn.CONCAT(Tableau1[[#This Row],[SHORT TYPE]]," ",Tableau1[[#This Row],[NUMERO]]," ",Tableau1[[#This Row],[GAMME]]," ",Tableau1[[#This Row],[TYPE PRODUIT]]," ",Tableau1[[#This Row],[PUISSANCE]])</f>
        <v>SMT 34412839 GVX UPS 1250kVA</v>
      </c>
      <c r="F1162" t="s">
        <v>360</v>
      </c>
      <c r="G1162" t="s">
        <v>112</v>
      </c>
      <c r="H1162" t="s">
        <v>15</v>
      </c>
      <c r="I1162" t="s">
        <v>16</v>
      </c>
      <c r="J1162" t="s">
        <v>17</v>
      </c>
      <c r="K1162" t="s">
        <v>25</v>
      </c>
      <c r="L1162" t="str">
        <f>_xlfn.XLOOKUP(Tableau1[[#This Row],[TYPE DE PIECE]],Tableau4[MATIERE],Tableau4[SHORT TYPE],"",0,1)</f>
        <v>SMT</v>
      </c>
      <c r="N1162" t="str">
        <f>IF(ISERR(FIND("DECOUPE",Tableau1[[#This Row],[DESIGNATION]])),"","NEED REF")</f>
        <v/>
      </c>
    </row>
    <row r="1163" spans="2:14">
      <c r="B1163">
        <v>34412838</v>
      </c>
      <c r="C1163" s="2">
        <v>45539</v>
      </c>
      <c r="D1163" t="s">
        <v>13</v>
      </c>
      <c r="E1163" t="str">
        <f>_xlfn.CONCAT(Tableau1[[#This Row],[SHORT TYPE]]," ",Tableau1[[#This Row],[NUMERO]]," ",Tableau1[[#This Row],[GAMME]]," ",Tableau1[[#This Row],[TYPE PRODUIT]]," ",Tableau1[[#This Row],[PUISSANCE]])</f>
        <v>COP 34412838 GVX UPS 1250kVA</v>
      </c>
      <c r="F1163" t="s">
        <v>360</v>
      </c>
      <c r="G1163" t="s">
        <v>112</v>
      </c>
      <c r="H1163" t="s">
        <v>15</v>
      </c>
      <c r="I1163" t="s">
        <v>16</v>
      </c>
      <c r="J1163" t="s">
        <v>17</v>
      </c>
      <c r="K1163" t="s">
        <v>22</v>
      </c>
      <c r="L1163" t="str">
        <f>_xlfn.XLOOKUP(Tableau1[[#This Row],[TYPE DE PIECE]],Tableau4[MATIERE],Tableau4[SHORT TYPE],"",0,1)</f>
        <v>COP</v>
      </c>
      <c r="N1163" t="str">
        <f>IF(ISERR(FIND("DECOUPE",Tableau1[[#This Row],[DESIGNATION]])),"","NEED REF")</f>
        <v/>
      </c>
    </row>
    <row r="1164" spans="2:14">
      <c r="B1164">
        <v>34412837</v>
      </c>
      <c r="C1164" s="2">
        <v>45539</v>
      </c>
      <c r="D1164" t="s">
        <v>13</v>
      </c>
      <c r="E1164" t="str">
        <f>_xlfn.CONCAT(Tableau1[[#This Row],[SHORT TYPE]]," ",Tableau1[[#This Row],[NUMERO]]," ",Tableau1[[#This Row],[GAMME]]," ",Tableau1[[#This Row],[TYPE PRODUIT]]," ",Tableau1[[#This Row],[PUISSANCE]])</f>
        <v>COP 34412837 GVX UPS 1250kVA</v>
      </c>
      <c r="F1164" t="s">
        <v>360</v>
      </c>
      <c r="G1164" t="s">
        <v>112</v>
      </c>
      <c r="H1164" t="s">
        <v>15</v>
      </c>
      <c r="I1164" t="s">
        <v>16</v>
      </c>
      <c r="J1164" t="s">
        <v>17</v>
      </c>
      <c r="K1164" t="s">
        <v>22</v>
      </c>
      <c r="L1164" t="str">
        <f>_xlfn.XLOOKUP(Tableau1[[#This Row],[TYPE DE PIECE]],Tableau4[MATIERE],Tableau4[SHORT TYPE],"",0,1)</f>
        <v>COP</v>
      </c>
      <c r="N1164" t="str">
        <f>IF(ISERR(FIND("DECOUPE",Tableau1[[#This Row],[DESIGNATION]])),"","NEED REF")</f>
        <v/>
      </c>
    </row>
    <row r="1165" spans="2:14">
      <c r="B1165">
        <v>34412836</v>
      </c>
      <c r="C1165" s="2">
        <v>45539</v>
      </c>
      <c r="D1165" t="s">
        <v>13</v>
      </c>
      <c r="E1165" t="s">
        <v>361</v>
      </c>
      <c r="F1165" t="s">
        <v>345</v>
      </c>
      <c r="G1165" t="s">
        <v>346</v>
      </c>
      <c r="H1165" t="s">
        <v>30</v>
      </c>
      <c r="I1165" t="s">
        <v>347</v>
      </c>
      <c r="J1165" t="s">
        <v>49</v>
      </c>
      <c r="K1165" t="s">
        <v>33</v>
      </c>
      <c r="L1165" t="str">
        <f>_xlfn.XLOOKUP(Tableau1[[#This Row],[TYPE DE PIECE]],Tableau4[MATIERE],Tableau4[SHORT TYPE],"",0,1)</f>
        <v>PLA</v>
      </c>
      <c r="N1165" t="str">
        <f>IF(ISERR(FIND("DECOUPE",Tableau1[[#This Row],[DESIGNATION]])),"","NEED REF")</f>
        <v/>
      </c>
    </row>
    <row r="1166" spans="2:14">
      <c r="B1166">
        <v>34412835</v>
      </c>
      <c r="C1166" s="2">
        <v>45539</v>
      </c>
      <c r="D1166" t="s">
        <v>13</v>
      </c>
      <c r="E1166" t="s">
        <v>362</v>
      </c>
      <c r="F1166" t="s">
        <v>345</v>
      </c>
      <c r="G1166" t="s">
        <v>346</v>
      </c>
      <c r="H1166" t="s">
        <v>30</v>
      </c>
      <c r="I1166" t="s">
        <v>347</v>
      </c>
      <c r="J1166" t="s">
        <v>49</v>
      </c>
      <c r="K1166" t="s">
        <v>22</v>
      </c>
      <c r="L1166" t="str">
        <f>_xlfn.XLOOKUP(Tableau1[[#This Row],[TYPE DE PIECE]],Tableau4[MATIERE],Tableau4[SHORT TYPE],"",0,1)</f>
        <v>COP</v>
      </c>
      <c r="N1166" t="str">
        <f>IF(ISERR(FIND("DECOUPE",Tableau1[[#This Row],[DESIGNATION]])),"","NEED REF")</f>
        <v/>
      </c>
    </row>
    <row r="1167" spans="2:14">
      <c r="B1167">
        <v>34412834</v>
      </c>
      <c r="C1167" s="2">
        <v>45539</v>
      </c>
      <c r="D1167" t="s">
        <v>13</v>
      </c>
      <c r="E1167" t="s">
        <v>363</v>
      </c>
      <c r="F1167" t="s">
        <v>345</v>
      </c>
      <c r="G1167" t="s">
        <v>346</v>
      </c>
      <c r="H1167" t="s">
        <v>30</v>
      </c>
      <c r="I1167" t="s">
        <v>347</v>
      </c>
      <c r="J1167" t="s">
        <v>49</v>
      </c>
      <c r="K1167" t="s">
        <v>22</v>
      </c>
      <c r="L1167" t="str">
        <f>_xlfn.XLOOKUP(Tableau1[[#This Row],[TYPE DE PIECE]],Tableau4[MATIERE],Tableau4[SHORT TYPE],"",0,1)</f>
        <v>COP</v>
      </c>
      <c r="N1167" t="str">
        <f>IF(ISERR(FIND("DECOUPE",Tableau1[[#This Row],[DESIGNATION]])),"","NEED REF")</f>
        <v/>
      </c>
    </row>
    <row r="1168" spans="2:14">
      <c r="B1168">
        <v>34412833</v>
      </c>
      <c r="C1168" s="2">
        <v>45539</v>
      </c>
      <c r="D1168" t="s">
        <v>13</v>
      </c>
      <c r="E1168" t="s">
        <v>364</v>
      </c>
      <c r="F1168" t="s">
        <v>345</v>
      </c>
      <c r="G1168" t="s">
        <v>346</v>
      </c>
      <c r="H1168" t="s">
        <v>30</v>
      </c>
      <c r="I1168" t="s">
        <v>347</v>
      </c>
      <c r="J1168" t="s">
        <v>49</v>
      </c>
      <c r="K1168" t="s">
        <v>22</v>
      </c>
      <c r="L1168" t="str">
        <f>_xlfn.XLOOKUP(Tableau1[[#This Row],[TYPE DE PIECE]],Tableau4[MATIERE],Tableau4[SHORT TYPE],"",0,1)</f>
        <v>COP</v>
      </c>
      <c r="N1168" t="str">
        <f>IF(ISERR(FIND("DECOUPE",Tableau1[[#This Row],[DESIGNATION]])),"","NEED REF")</f>
        <v/>
      </c>
    </row>
    <row r="1169" spans="2:14">
      <c r="B1169">
        <v>34412832</v>
      </c>
      <c r="C1169" s="2">
        <v>45539</v>
      </c>
      <c r="D1169" t="s">
        <v>13</v>
      </c>
      <c r="E1169" t="s">
        <v>365</v>
      </c>
      <c r="F1169" t="s">
        <v>345</v>
      </c>
      <c r="G1169" t="s">
        <v>346</v>
      </c>
      <c r="H1169" t="s">
        <v>30</v>
      </c>
      <c r="I1169" t="s">
        <v>347</v>
      </c>
      <c r="J1169" t="s">
        <v>49</v>
      </c>
      <c r="K1169" t="s">
        <v>22</v>
      </c>
      <c r="L1169" t="str">
        <f>_xlfn.XLOOKUP(Tableau1[[#This Row],[TYPE DE PIECE]],Tableau4[MATIERE],Tableau4[SHORT TYPE],"",0,1)</f>
        <v>COP</v>
      </c>
      <c r="N1169" t="str">
        <f>IF(ISERR(FIND("DECOUPE",Tableau1[[#This Row],[DESIGNATION]])),"","NEED REF")</f>
        <v/>
      </c>
    </row>
    <row r="1170" spans="2:14">
      <c r="B1170">
        <v>34412831</v>
      </c>
      <c r="C1170" s="2">
        <v>45539</v>
      </c>
      <c r="D1170" t="s">
        <v>13</v>
      </c>
      <c r="E1170" t="s">
        <v>366</v>
      </c>
      <c r="F1170" t="s">
        <v>345</v>
      </c>
      <c r="G1170" t="s">
        <v>346</v>
      </c>
      <c r="H1170" t="s">
        <v>30</v>
      </c>
      <c r="I1170" t="s">
        <v>347</v>
      </c>
      <c r="J1170" t="s">
        <v>49</v>
      </c>
      <c r="K1170" t="s">
        <v>25</v>
      </c>
      <c r="L1170" t="str">
        <f>_xlfn.XLOOKUP(Tableau1[[#This Row],[TYPE DE PIECE]],Tableau4[MATIERE],Tableau4[SHORT TYPE],"",0,1)</f>
        <v>SMT</v>
      </c>
      <c r="N1170" t="str">
        <f>IF(ISERR(FIND("DECOUPE",Tableau1[[#This Row],[DESIGNATION]])),"","NEED REF")</f>
        <v/>
      </c>
    </row>
    <row r="1171" spans="2:14">
      <c r="B1171">
        <v>34412830</v>
      </c>
      <c r="C1171" s="2">
        <v>45539</v>
      </c>
      <c r="D1171" t="s">
        <v>13</v>
      </c>
      <c r="E1171" t="s">
        <v>367</v>
      </c>
      <c r="F1171" t="s">
        <v>345</v>
      </c>
      <c r="G1171" t="s">
        <v>346</v>
      </c>
      <c r="H1171" t="s">
        <v>30</v>
      </c>
      <c r="I1171" t="s">
        <v>347</v>
      </c>
      <c r="J1171" t="s">
        <v>49</v>
      </c>
      <c r="K1171" t="s">
        <v>25</v>
      </c>
      <c r="L1171" t="str">
        <f>_xlfn.XLOOKUP(Tableau1[[#This Row],[TYPE DE PIECE]],Tableau4[MATIERE],Tableau4[SHORT TYPE],"",0,1)</f>
        <v>SMT</v>
      </c>
      <c r="N1171" t="str">
        <f>IF(ISERR(FIND("DECOUPE",Tableau1[[#This Row],[DESIGNATION]])),"","NEED REF")</f>
        <v/>
      </c>
    </row>
    <row r="1172" spans="2:14">
      <c r="B1172">
        <v>34412829</v>
      </c>
      <c r="C1172" s="2">
        <v>45539</v>
      </c>
      <c r="D1172" t="s">
        <v>13</v>
      </c>
      <c r="E1172" t="s">
        <v>368</v>
      </c>
      <c r="F1172" t="s">
        <v>345</v>
      </c>
      <c r="G1172" t="s">
        <v>346</v>
      </c>
      <c r="H1172" t="s">
        <v>30</v>
      </c>
      <c r="I1172" t="s">
        <v>347</v>
      </c>
      <c r="J1172" t="s">
        <v>49</v>
      </c>
      <c r="K1172" t="s">
        <v>25</v>
      </c>
      <c r="L1172" t="str">
        <f>_xlfn.XLOOKUP(Tableau1[[#This Row],[TYPE DE PIECE]],Tableau4[MATIERE],Tableau4[SHORT TYPE],"",0,1)</f>
        <v>SMT</v>
      </c>
      <c r="N1172" t="str">
        <f>IF(ISERR(FIND("DECOUPE",Tableau1[[#This Row],[DESIGNATION]])),"","NEED REF")</f>
        <v/>
      </c>
    </row>
    <row r="1173" spans="2:14">
      <c r="B1173">
        <v>34412828</v>
      </c>
      <c r="C1173" s="2">
        <v>45539</v>
      </c>
      <c r="D1173" t="s">
        <v>13</v>
      </c>
      <c r="E1173" t="s">
        <v>369</v>
      </c>
      <c r="F1173" t="s">
        <v>345</v>
      </c>
      <c r="G1173" t="s">
        <v>346</v>
      </c>
      <c r="H1173" t="s">
        <v>30</v>
      </c>
      <c r="I1173" t="s">
        <v>347</v>
      </c>
      <c r="J1173" t="s">
        <v>49</v>
      </c>
      <c r="K1173" t="s">
        <v>25</v>
      </c>
      <c r="L1173" t="str">
        <f>_xlfn.XLOOKUP(Tableau1[[#This Row],[TYPE DE PIECE]],Tableau4[MATIERE],Tableau4[SHORT TYPE],"",0,1)</f>
        <v>SMT</v>
      </c>
      <c r="N1173" t="str">
        <f>IF(ISERR(FIND("DECOUPE",Tableau1[[#This Row],[DESIGNATION]])),"","NEED REF")</f>
        <v/>
      </c>
    </row>
    <row r="1174" spans="2:14">
      <c r="B1174">
        <v>34412827</v>
      </c>
      <c r="C1174" s="2">
        <v>45539</v>
      </c>
      <c r="D1174" t="s">
        <v>13</v>
      </c>
      <c r="E1174" t="s">
        <v>370</v>
      </c>
      <c r="F1174" t="s">
        <v>345</v>
      </c>
      <c r="G1174" t="s">
        <v>346</v>
      </c>
      <c r="H1174" t="s">
        <v>30</v>
      </c>
      <c r="I1174" t="s">
        <v>347</v>
      </c>
      <c r="J1174" t="s">
        <v>49</v>
      </c>
      <c r="K1174" t="s">
        <v>33</v>
      </c>
      <c r="L1174" t="str">
        <f>_xlfn.XLOOKUP(Tableau1[[#This Row],[TYPE DE PIECE]],Tableau4[MATIERE],Tableau4[SHORT TYPE],"",0,1)</f>
        <v>PLA</v>
      </c>
      <c r="N1174" t="str">
        <f>IF(ISERR(FIND("DECOUPE",Tableau1[[#This Row],[DESIGNATION]])),"","NEED REF")</f>
        <v/>
      </c>
    </row>
    <row r="1175" spans="2:14">
      <c r="B1175">
        <v>34412826</v>
      </c>
      <c r="C1175" s="2">
        <v>45539</v>
      </c>
      <c r="D1175" t="s">
        <v>13</v>
      </c>
      <c r="E1175" t="s">
        <v>371</v>
      </c>
      <c r="F1175" t="s">
        <v>345</v>
      </c>
      <c r="G1175" t="s">
        <v>346</v>
      </c>
      <c r="H1175" t="s">
        <v>30</v>
      </c>
      <c r="I1175" t="s">
        <v>347</v>
      </c>
      <c r="J1175" t="s">
        <v>49</v>
      </c>
      <c r="K1175" t="s">
        <v>22</v>
      </c>
      <c r="L1175" t="str">
        <f>_xlfn.XLOOKUP(Tableau1[[#This Row],[TYPE DE PIECE]],Tableau4[MATIERE],Tableau4[SHORT TYPE],"",0,1)</f>
        <v>COP</v>
      </c>
      <c r="N1175" t="str">
        <f>IF(ISERR(FIND("DECOUPE",Tableau1[[#This Row],[DESIGNATION]])),"","NEED REF")</f>
        <v/>
      </c>
    </row>
    <row r="1176" spans="2:14">
      <c r="B1176">
        <v>34412825</v>
      </c>
      <c r="C1176" s="2">
        <v>45539</v>
      </c>
      <c r="D1176" t="s">
        <v>13</v>
      </c>
      <c r="E1176" t="s">
        <v>372</v>
      </c>
      <c r="F1176" t="s">
        <v>345</v>
      </c>
      <c r="G1176" t="s">
        <v>346</v>
      </c>
      <c r="H1176" t="s">
        <v>30</v>
      </c>
      <c r="I1176" t="s">
        <v>347</v>
      </c>
      <c r="J1176" t="s">
        <v>49</v>
      </c>
      <c r="K1176" t="s">
        <v>22</v>
      </c>
      <c r="L1176" t="str">
        <f>_xlfn.XLOOKUP(Tableau1[[#This Row],[TYPE DE PIECE]],Tableau4[MATIERE],Tableau4[SHORT TYPE],"",0,1)</f>
        <v>COP</v>
      </c>
      <c r="N1176" t="str">
        <f>IF(ISERR(FIND("DECOUPE",Tableau1[[#This Row],[DESIGNATION]])),"","NEED REF")</f>
        <v/>
      </c>
    </row>
    <row r="1177" spans="2:14">
      <c r="B1177">
        <v>34412824</v>
      </c>
      <c r="C1177" s="2">
        <v>45539</v>
      </c>
      <c r="D1177" t="s">
        <v>13</v>
      </c>
      <c r="E1177" t="s">
        <v>373</v>
      </c>
      <c r="F1177" t="s">
        <v>345</v>
      </c>
      <c r="G1177" t="s">
        <v>346</v>
      </c>
      <c r="H1177" t="s">
        <v>30</v>
      </c>
      <c r="I1177" t="s">
        <v>347</v>
      </c>
      <c r="J1177" t="s">
        <v>49</v>
      </c>
      <c r="K1177" t="s">
        <v>22</v>
      </c>
      <c r="L1177" t="str">
        <f>_xlfn.XLOOKUP(Tableau1[[#This Row],[TYPE DE PIECE]],Tableau4[MATIERE],Tableau4[SHORT TYPE],"",0,1)</f>
        <v>COP</v>
      </c>
      <c r="N1177" t="str">
        <f>IF(ISERR(FIND("DECOUPE",Tableau1[[#This Row],[DESIGNATION]])),"","NEED REF")</f>
        <v/>
      </c>
    </row>
    <row r="1178" spans="2:14">
      <c r="B1178">
        <v>34412823</v>
      </c>
      <c r="C1178" s="2">
        <v>45539</v>
      </c>
      <c r="D1178" t="s">
        <v>13</v>
      </c>
      <c r="E1178" t="s">
        <v>374</v>
      </c>
      <c r="F1178" t="s">
        <v>345</v>
      </c>
      <c r="G1178" t="s">
        <v>346</v>
      </c>
      <c r="H1178" t="s">
        <v>30</v>
      </c>
      <c r="I1178" t="s">
        <v>347</v>
      </c>
      <c r="J1178" t="s">
        <v>49</v>
      </c>
      <c r="K1178" t="s">
        <v>22</v>
      </c>
      <c r="L1178" t="str">
        <f>_xlfn.XLOOKUP(Tableau1[[#This Row],[TYPE DE PIECE]],Tableau4[MATIERE],Tableau4[SHORT TYPE],"",0,1)</f>
        <v>COP</v>
      </c>
      <c r="N1178" t="str">
        <f>IF(ISERR(FIND("DECOUPE",Tableau1[[#This Row],[DESIGNATION]])),"","NEED REF")</f>
        <v/>
      </c>
    </row>
    <row r="1179" spans="2:14">
      <c r="B1179">
        <v>34412822</v>
      </c>
      <c r="C1179" s="2">
        <v>45539</v>
      </c>
      <c r="D1179" t="s">
        <v>13</v>
      </c>
      <c r="E1179" t="s">
        <v>375</v>
      </c>
      <c r="F1179" t="s">
        <v>345</v>
      </c>
      <c r="G1179" t="s">
        <v>346</v>
      </c>
      <c r="H1179" t="s">
        <v>30</v>
      </c>
      <c r="I1179" t="s">
        <v>347</v>
      </c>
      <c r="J1179" t="s">
        <v>49</v>
      </c>
      <c r="K1179" t="s">
        <v>25</v>
      </c>
      <c r="L1179" t="str">
        <f>_xlfn.XLOOKUP(Tableau1[[#This Row],[TYPE DE PIECE]],Tableau4[MATIERE],Tableau4[SHORT TYPE],"",0,1)</f>
        <v>SMT</v>
      </c>
      <c r="N1179" t="str">
        <f>IF(ISERR(FIND("DECOUPE",Tableau1[[#This Row],[DESIGNATION]])),"","NEED REF")</f>
        <v/>
      </c>
    </row>
    <row r="1180" spans="2:14">
      <c r="B1180">
        <v>34412821</v>
      </c>
      <c r="C1180" s="2">
        <v>45538</v>
      </c>
      <c r="D1180" t="s">
        <v>13</v>
      </c>
      <c r="E1180" t="str">
        <f>_xlfn.CONCAT(Tableau1[[#This Row],[SHORT TYPE]]," ",Tableau1[[#This Row],[NUMERO]]," ",Tableau1[[#This Row],[GAMME]]," ",Tableau1[[#This Row],[TYPE PRODUIT]]," ",Tableau1[[#This Row],[PUISSANCE]])</f>
        <v>SMT 34412821 GVX UPS 1250kVA</v>
      </c>
      <c r="F1180" t="s">
        <v>360</v>
      </c>
      <c r="G1180" t="s">
        <v>112</v>
      </c>
      <c r="H1180" t="s">
        <v>15</v>
      </c>
      <c r="I1180" t="s">
        <v>16</v>
      </c>
      <c r="J1180" t="s">
        <v>17</v>
      </c>
      <c r="K1180" t="s">
        <v>25</v>
      </c>
      <c r="L1180" t="str">
        <f>_xlfn.XLOOKUP(Tableau1[[#This Row],[TYPE DE PIECE]],Tableau4[MATIERE],Tableau4[SHORT TYPE],"",0,1)</f>
        <v>SMT</v>
      </c>
      <c r="N1180" t="str">
        <f>IF(ISERR(FIND("DECOUPE",Tableau1[[#This Row],[DESIGNATION]])),"","NEED REF")</f>
        <v/>
      </c>
    </row>
    <row r="1181" spans="2:14">
      <c r="B1181">
        <v>34412820</v>
      </c>
      <c r="C1181" s="2">
        <v>45538</v>
      </c>
      <c r="D1181" t="s">
        <v>13</v>
      </c>
      <c r="E1181" t="s">
        <v>376</v>
      </c>
      <c r="J1181" t="s">
        <v>27</v>
      </c>
      <c r="K1181" t="s">
        <v>25</v>
      </c>
      <c r="L1181" t="str">
        <f>_xlfn.XLOOKUP(Tableau1[[#This Row],[TYPE DE PIECE]],Tableau4[MATIERE],Tableau4[SHORT TYPE],"",0,1)</f>
        <v>SMT</v>
      </c>
      <c r="N1181" t="str">
        <f>IF(ISERR(FIND("DECOUPE",Tableau1[[#This Row],[DESIGNATION]])),"","NEED REF")</f>
        <v/>
      </c>
    </row>
    <row r="1182" spans="2:14">
      <c r="B1182">
        <v>34412819</v>
      </c>
      <c r="C1182" s="2">
        <v>45537</v>
      </c>
      <c r="D1182" t="s">
        <v>13</v>
      </c>
      <c r="E1182" t="s">
        <v>377</v>
      </c>
      <c r="J1182" t="s">
        <v>27</v>
      </c>
      <c r="K1182" t="s">
        <v>25</v>
      </c>
      <c r="L1182" t="str">
        <f>_xlfn.XLOOKUP(Tableau1[[#This Row],[TYPE DE PIECE]],Tableau4[MATIERE],Tableau4[SHORT TYPE],"",0,1)</f>
        <v>SMT</v>
      </c>
      <c r="N1182" t="str">
        <f>IF(ISERR(FIND("DECOUPE",Tableau1[[#This Row],[DESIGNATION]])),"","NEED REF")</f>
        <v/>
      </c>
    </row>
    <row r="1183" spans="2:14">
      <c r="B1183">
        <v>34412818</v>
      </c>
      <c r="C1183" s="2">
        <v>45527</v>
      </c>
      <c r="D1183" t="s">
        <v>13</v>
      </c>
      <c r="E1183" t="s">
        <v>378</v>
      </c>
      <c r="F1183" t="s">
        <v>379</v>
      </c>
      <c r="G1183" t="s">
        <v>96</v>
      </c>
      <c r="H1183" t="s">
        <v>380</v>
      </c>
      <c r="I1183" t="s">
        <v>381</v>
      </c>
      <c r="J1183" t="s">
        <v>49</v>
      </c>
      <c r="K1183" t="s">
        <v>25</v>
      </c>
      <c r="L1183" t="str">
        <f>_xlfn.XLOOKUP(Tableau1[[#This Row],[TYPE DE PIECE]],Tableau4[MATIERE],Tableau4[SHORT TYPE],"",0,1)</f>
        <v>SMT</v>
      </c>
      <c r="N1183" t="str">
        <f>IF(ISERR(FIND("DECOUPE",Tableau1[[#This Row],[DESIGNATION]])),"","NEED REF")</f>
        <v/>
      </c>
    </row>
    <row r="1184" spans="2:14">
      <c r="B1184">
        <v>34412817</v>
      </c>
      <c r="C1184" s="2">
        <v>45527</v>
      </c>
      <c r="D1184" t="s">
        <v>13</v>
      </c>
      <c r="E1184" t="s">
        <v>382</v>
      </c>
      <c r="F1184" t="s">
        <v>379</v>
      </c>
      <c r="G1184" t="s">
        <v>96</v>
      </c>
      <c r="H1184" t="s">
        <v>380</v>
      </c>
      <c r="I1184" t="s">
        <v>381</v>
      </c>
      <c r="J1184" t="s">
        <v>49</v>
      </c>
      <c r="K1184" t="s">
        <v>22</v>
      </c>
      <c r="L1184" t="str">
        <f>_xlfn.XLOOKUP(Tableau1[[#This Row],[TYPE DE PIECE]],Tableau4[MATIERE],Tableau4[SHORT TYPE],"",0,1)</f>
        <v>COP</v>
      </c>
      <c r="N1184" t="str">
        <f>IF(ISERR(FIND("DECOUPE",Tableau1[[#This Row],[DESIGNATION]])),"","NEED REF")</f>
        <v/>
      </c>
    </row>
    <row r="1185" spans="2:14">
      <c r="B1185">
        <v>34412816</v>
      </c>
      <c r="C1185" s="2">
        <v>45527</v>
      </c>
      <c r="D1185" t="s">
        <v>13</v>
      </c>
      <c r="E1185" t="s">
        <v>383</v>
      </c>
      <c r="F1185" t="s">
        <v>379</v>
      </c>
      <c r="G1185" t="s">
        <v>96</v>
      </c>
      <c r="H1185" t="s">
        <v>380</v>
      </c>
      <c r="I1185" t="s">
        <v>381</v>
      </c>
      <c r="J1185" t="s">
        <v>49</v>
      </c>
      <c r="K1185" t="s">
        <v>33</v>
      </c>
      <c r="L1185" t="str">
        <f>_xlfn.XLOOKUP(Tableau1[[#This Row],[TYPE DE PIECE]],Tableau4[MATIERE],Tableau4[SHORT TYPE],"",0,1)</f>
        <v>PLA</v>
      </c>
      <c r="N1185" t="str">
        <f>IF(ISERR(FIND("DECOUPE",Tableau1[[#This Row],[DESIGNATION]])),"","NEED REF")</f>
        <v/>
      </c>
    </row>
    <row r="1186" spans="2:14">
      <c r="B1186">
        <v>34412815</v>
      </c>
      <c r="C1186" s="2">
        <v>45526</v>
      </c>
      <c r="D1186" t="s">
        <v>13</v>
      </c>
      <c r="E1186" t="s">
        <v>384</v>
      </c>
      <c r="F1186" t="s">
        <v>379</v>
      </c>
      <c r="G1186" t="s">
        <v>96</v>
      </c>
      <c r="H1186" t="s">
        <v>380</v>
      </c>
      <c r="I1186" t="s">
        <v>381</v>
      </c>
      <c r="J1186" t="s">
        <v>49</v>
      </c>
      <c r="K1186" t="s">
        <v>22</v>
      </c>
      <c r="L1186" t="str">
        <f>_xlfn.XLOOKUP(Tableau1[[#This Row],[TYPE DE PIECE]],Tableau4[MATIERE],Tableau4[SHORT TYPE],"",0,1)</f>
        <v>COP</v>
      </c>
      <c r="N1186" t="str">
        <f>IF(ISERR(FIND("DECOUPE",Tableau1[[#This Row],[DESIGNATION]])),"","NEED REF")</f>
        <v/>
      </c>
    </row>
    <row r="1187" spans="2:14">
      <c r="B1187">
        <v>34412814</v>
      </c>
      <c r="C1187" s="2">
        <v>45526</v>
      </c>
      <c r="D1187" t="s">
        <v>13</v>
      </c>
      <c r="E1187" t="s">
        <v>385</v>
      </c>
      <c r="F1187" t="s">
        <v>379</v>
      </c>
      <c r="G1187" t="s">
        <v>96</v>
      </c>
      <c r="H1187" t="s">
        <v>380</v>
      </c>
      <c r="I1187" t="s">
        <v>381</v>
      </c>
      <c r="J1187" t="s">
        <v>49</v>
      </c>
      <c r="K1187" t="s">
        <v>25</v>
      </c>
      <c r="L1187" t="str">
        <f>_xlfn.XLOOKUP(Tableau1[[#This Row],[TYPE DE PIECE]],Tableau4[MATIERE],Tableau4[SHORT TYPE],"",0,1)</f>
        <v>SMT</v>
      </c>
      <c r="N1187" t="str">
        <f>IF(ISERR(FIND("DECOUPE",Tableau1[[#This Row],[DESIGNATION]])),"","NEED REF")</f>
        <v/>
      </c>
    </row>
    <row r="1188" spans="2:14">
      <c r="B1188">
        <v>34412813</v>
      </c>
      <c r="C1188" s="2">
        <v>45526</v>
      </c>
      <c r="D1188" t="s">
        <v>13</v>
      </c>
      <c r="E1188" t="s">
        <v>386</v>
      </c>
      <c r="F1188" t="s">
        <v>379</v>
      </c>
      <c r="G1188" t="s">
        <v>96</v>
      </c>
      <c r="H1188" t="s">
        <v>380</v>
      </c>
      <c r="I1188" t="s">
        <v>381</v>
      </c>
      <c r="J1188" t="s">
        <v>49</v>
      </c>
      <c r="K1188" t="s">
        <v>22</v>
      </c>
      <c r="L1188" t="str">
        <f>_xlfn.XLOOKUP(Tableau1[[#This Row],[TYPE DE PIECE]],Tableau4[MATIERE],Tableau4[SHORT TYPE],"",0,1)</f>
        <v>COP</v>
      </c>
      <c r="N1188" t="str">
        <f>IF(ISERR(FIND("DECOUPE",Tableau1[[#This Row],[DESIGNATION]])),"","NEED REF")</f>
        <v/>
      </c>
    </row>
    <row r="1189" spans="2:14">
      <c r="B1189">
        <v>34412812</v>
      </c>
      <c r="C1189" s="2">
        <v>45524</v>
      </c>
      <c r="D1189" t="s">
        <v>13</v>
      </c>
      <c r="E1189" t="s">
        <v>387</v>
      </c>
      <c r="F1189" t="s">
        <v>388</v>
      </c>
      <c r="G1189" t="s">
        <v>96</v>
      </c>
      <c r="H1189" t="s">
        <v>389</v>
      </c>
      <c r="I1189" t="s">
        <v>390</v>
      </c>
      <c r="J1189" t="s">
        <v>49</v>
      </c>
      <c r="K1189" t="s">
        <v>25</v>
      </c>
      <c r="L1189" t="str">
        <f>_xlfn.XLOOKUP(Tableau1[[#This Row],[TYPE DE PIECE]],Tableau4[MATIERE],Tableau4[SHORT TYPE],"",0,1)</f>
        <v>SMT</v>
      </c>
      <c r="N1189" t="str">
        <f>IF(ISERR(FIND("DECOUPE",Tableau1[[#This Row],[DESIGNATION]])),"","NEED REF")</f>
        <v/>
      </c>
    </row>
    <row r="1190" spans="2:14">
      <c r="B1190">
        <v>34412811</v>
      </c>
      <c r="C1190" s="2">
        <v>45513</v>
      </c>
      <c r="D1190" t="s">
        <v>13</v>
      </c>
      <c r="E1190" t="s">
        <v>391</v>
      </c>
      <c r="F1190" t="s">
        <v>360</v>
      </c>
      <c r="G1190" t="s">
        <v>112</v>
      </c>
      <c r="H1190" t="s">
        <v>15</v>
      </c>
      <c r="I1190" t="s">
        <v>16</v>
      </c>
      <c r="J1190" t="s">
        <v>17</v>
      </c>
      <c r="K1190" t="s">
        <v>33</v>
      </c>
      <c r="L1190" t="str">
        <f>_xlfn.XLOOKUP(Tableau1[[#This Row],[TYPE DE PIECE]],Tableau4[MATIERE],Tableau4[SHORT TYPE],"",0,1)</f>
        <v>PLA</v>
      </c>
      <c r="N1190" t="str">
        <f>IF(ISERR(FIND("DECOUPE",Tableau1[[#This Row],[DESIGNATION]])),"","NEED REF")</f>
        <v/>
      </c>
    </row>
    <row r="1191" spans="2:14">
      <c r="B1191">
        <v>34412810</v>
      </c>
      <c r="C1191" s="2">
        <v>45513</v>
      </c>
      <c r="D1191" t="s">
        <v>13</v>
      </c>
      <c r="E1191" t="s">
        <v>392</v>
      </c>
      <c r="F1191" t="s">
        <v>360</v>
      </c>
      <c r="G1191" t="s">
        <v>112</v>
      </c>
      <c r="H1191" t="s">
        <v>15</v>
      </c>
      <c r="I1191" t="s">
        <v>16</v>
      </c>
      <c r="J1191" t="s">
        <v>17</v>
      </c>
      <c r="K1191" t="s">
        <v>33</v>
      </c>
      <c r="L1191" t="str">
        <f>_xlfn.XLOOKUP(Tableau1[[#This Row],[TYPE DE PIECE]],Tableau4[MATIERE],Tableau4[SHORT TYPE],"",0,1)</f>
        <v>PLA</v>
      </c>
      <c r="N1191" t="str">
        <f>IF(ISERR(FIND("DECOUPE",Tableau1[[#This Row],[DESIGNATION]])),"","NEED REF")</f>
        <v/>
      </c>
    </row>
    <row r="1192" spans="2:14">
      <c r="B1192">
        <v>34412809</v>
      </c>
      <c r="C1192" s="2">
        <v>45513</v>
      </c>
      <c r="D1192" t="s">
        <v>13</v>
      </c>
      <c r="E1192" t="s">
        <v>393</v>
      </c>
      <c r="F1192" t="s">
        <v>360</v>
      </c>
      <c r="G1192" t="s">
        <v>112</v>
      </c>
      <c r="H1192" t="s">
        <v>15</v>
      </c>
      <c r="I1192" t="s">
        <v>16</v>
      </c>
      <c r="J1192" t="s">
        <v>17</v>
      </c>
      <c r="K1192" t="s">
        <v>25</v>
      </c>
      <c r="L1192" t="str">
        <f>_xlfn.XLOOKUP(Tableau1[[#This Row],[TYPE DE PIECE]],Tableau4[MATIERE],Tableau4[SHORT TYPE],"",0,1)</f>
        <v>SMT</v>
      </c>
      <c r="N1192" t="str">
        <f>IF(ISERR(FIND("DECOUPE",Tableau1[[#This Row],[DESIGNATION]])),"","NEED REF")</f>
        <v/>
      </c>
    </row>
    <row r="1193" spans="2:14">
      <c r="B1193">
        <v>34412808</v>
      </c>
      <c r="C1193" s="2">
        <v>45513</v>
      </c>
      <c r="D1193" t="s">
        <v>13</v>
      </c>
      <c r="E1193" t="s">
        <v>394</v>
      </c>
      <c r="F1193" t="s">
        <v>360</v>
      </c>
      <c r="G1193" t="s">
        <v>112</v>
      </c>
      <c r="H1193" t="s">
        <v>15</v>
      </c>
      <c r="I1193" t="s">
        <v>16</v>
      </c>
      <c r="J1193" t="s">
        <v>17</v>
      </c>
      <c r="K1193" t="s">
        <v>25</v>
      </c>
      <c r="L1193" t="str">
        <f>_xlfn.XLOOKUP(Tableau1[[#This Row],[TYPE DE PIECE]],Tableau4[MATIERE],Tableau4[SHORT TYPE],"",0,1)</f>
        <v>SMT</v>
      </c>
      <c r="N1193" t="str">
        <f>IF(ISERR(FIND("DECOUPE",Tableau1[[#This Row],[DESIGNATION]])),"","NEED REF")</f>
        <v/>
      </c>
    </row>
    <row r="1194" spans="2:14">
      <c r="B1194">
        <v>34412807</v>
      </c>
      <c r="C1194" s="2">
        <v>45513</v>
      </c>
      <c r="D1194" t="s">
        <v>13</v>
      </c>
      <c r="E1194" t="s">
        <v>395</v>
      </c>
      <c r="F1194" t="s">
        <v>360</v>
      </c>
      <c r="G1194" t="s">
        <v>112</v>
      </c>
      <c r="H1194" t="s">
        <v>15</v>
      </c>
      <c r="I1194" t="s">
        <v>16</v>
      </c>
      <c r="J1194" t="s">
        <v>17</v>
      </c>
      <c r="K1194" t="s">
        <v>22</v>
      </c>
      <c r="L1194" t="str">
        <f>_xlfn.XLOOKUP(Tableau1[[#This Row],[TYPE DE PIECE]],Tableau4[MATIERE],Tableau4[SHORT TYPE],"",0,1)</f>
        <v>COP</v>
      </c>
      <c r="N1194" t="str">
        <f>IF(ISERR(FIND("DECOUPE",Tableau1[[#This Row],[DESIGNATION]])),"","NEED REF")</f>
        <v/>
      </c>
    </row>
    <row r="1195" spans="2:14">
      <c r="B1195">
        <v>34412806</v>
      </c>
      <c r="C1195" s="2">
        <v>45513</v>
      </c>
      <c r="D1195" t="s">
        <v>13</v>
      </c>
      <c r="E1195" t="s">
        <v>396</v>
      </c>
      <c r="F1195" t="s">
        <v>360</v>
      </c>
      <c r="G1195" t="s">
        <v>112</v>
      </c>
      <c r="H1195" t="s">
        <v>15</v>
      </c>
      <c r="I1195" t="s">
        <v>16</v>
      </c>
      <c r="J1195" t="s">
        <v>17</v>
      </c>
      <c r="K1195" t="s">
        <v>22</v>
      </c>
      <c r="L1195" t="str">
        <f>_xlfn.XLOOKUP(Tableau1[[#This Row],[TYPE DE PIECE]],Tableau4[MATIERE],Tableau4[SHORT TYPE],"",0,1)</f>
        <v>COP</v>
      </c>
      <c r="N1195" t="str">
        <f>IF(ISERR(FIND("DECOUPE",Tableau1[[#This Row],[DESIGNATION]])),"","NEED REF")</f>
        <v/>
      </c>
    </row>
    <row r="1196" spans="2:14">
      <c r="B1196">
        <v>34412805</v>
      </c>
      <c r="C1196" s="2">
        <v>45513</v>
      </c>
      <c r="D1196" t="s">
        <v>13</v>
      </c>
      <c r="E1196" t="s">
        <v>397</v>
      </c>
      <c r="F1196" t="s">
        <v>360</v>
      </c>
      <c r="G1196" t="s">
        <v>112</v>
      </c>
      <c r="H1196" t="s">
        <v>15</v>
      </c>
      <c r="I1196" t="s">
        <v>16</v>
      </c>
      <c r="J1196" t="s">
        <v>17</v>
      </c>
      <c r="K1196" t="s">
        <v>22</v>
      </c>
      <c r="L1196" t="str">
        <f>_xlfn.XLOOKUP(Tableau1[[#This Row],[TYPE DE PIECE]],Tableau4[MATIERE],Tableau4[SHORT TYPE],"",0,1)</f>
        <v>COP</v>
      </c>
      <c r="N1196" t="str">
        <f>IF(ISERR(FIND("DECOUPE",Tableau1[[#This Row],[DESIGNATION]])),"","NEED REF")</f>
        <v/>
      </c>
    </row>
    <row r="1197" spans="2:14">
      <c r="B1197">
        <v>34412804</v>
      </c>
      <c r="C1197" s="2">
        <v>45513</v>
      </c>
      <c r="D1197" t="s">
        <v>13</v>
      </c>
      <c r="E1197" t="s">
        <v>398</v>
      </c>
      <c r="F1197" t="s">
        <v>360</v>
      </c>
      <c r="G1197" t="s">
        <v>112</v>
      </c>
      <c r="H1197" t="s">
        <v>15</v>
      </c>
      <c r="I1197" t="s">
        <v>16</v>
      </c>
      <c r="J1197" t="s">
        <v>17</v>
      </c>
      <c r="K1197" t="s">
        <v>22</v>
      </c>
      <c r="L1197" t="str">
        <f>_xlfn.XLOOKUP(Tableau1[[#This Row],[TYPE DE PIECE]],Tableau4[MATIERE],Tableau4[SHORT TYPE],"",0,1)</f>
        <v>COP</v>
      </c>
      <c r="N1197" t="str">
        <f>IF(ISERR(FIND("DECOUPE",Tableau1[[#This Row],[DESIGNATION]])),"","NEED REF")</f>
        <v/>
      </c>
    </row>
    <row r="1198" spans="2:14">
      <c r="B1198">
        <v>34412803</v>
      </c>
      <c r="C1198" s="2">
        <v>45513</v>
      </c>
      <c r="D1198" t="s">
        <v>13</v>
      </c>
      <c r="E1198" t="s">
        <v>399</v>
      </c>
      <c r="F1198" t="s">
        <v>360</v>
      </c>
      <c r="G1198" t="s">
        <v>112</v>
      </c>
      <c r="H1198" t="s">
        <v>15</v>
      </c>
      <c r="I1198" t="s">
        <v>16</v>
      </c>
      <c r="J1198" t="s">
        <v>17</v>
      </c>
      <c r="K1198" t="s">
        <v>25</v>
      </c>
      <c r="L1198" t="str">
        <f>_xlfn.XLOOKUP(Tableau1[[#This Row],[TYPE DE PIECE]],Tableau4[MATIERE],Tableau4[SHORT TYPE],"",0,1)</f>
        <v>SMT</v>
      </c>
      <c r="N1198" t="s">
        <v>400</v>
      </c>
    </row>
    <row r="1199" spans="2:14">
      <c r="B1199">
        <v>34412802</v>
      </c>
      <c r="C1199" s="2">
        <v>45513</v>
      </c>
      <c r="D1199" t="s">
        <v>13</v>
      </c>
      <c r="E1199" t="s">
        <v>401</v>
      </c>
      <c r="F1199" t="s">
        <v>360</v>
      </c>
      <c r="G1199" t="s">
        <v>112</v>
      </c>
      <c r="H1199" t="s">
        <v>15</v>
      </c>
      <c r="I1199" t="s">
        <v>16</v>
      </c>
      <c r="J1199" t="s">
        <v>17</v>
      </c>
      <c r="K1199" t="s">
        <v>25</v>
      </c>
      <c r="L1199" t="str">
        <f>_xlfn.XLOOKUP(Tableau1[[#This Row],[TYPE DE PIECE]],Tableau4[MATIERE],Tableau4[SHORT TYPE],"",0,1)</f>
        <v>SMT</v>
      </c>
      <c r="N1199" t="s">
        <v>400</v>
      </c>
    </row>
    <row r="1200" spans="2:14">
      <c r="B1200">
        <v>34412801</v>
      </c>
      <c r="C1200" s="2">
        <v>45513</v>
      </c>
      <c r="D1200" t="s">
        <v>13</v>
      </c>
      <c r="E1200" t="s">
        <v>402</v>
      </c>
      <c r="F1200" t="s">
        <v>360</v>
      </c>
      <c r="G1200" t="s">
        <v>112</v>
      </c>
      <c r="H1200" t="s">
        <v>15</v>
      </c>
      <c r="I1200" t="s">
        <v>16</v>
      </c>
      <c r="J1200" t="s">
        <v>17</v>
      </c>
      <c r="K1200" t="s">
        <v>25</v>
      </c>
      <c r="L1200" t="str">
        <f>_xlfn.XLOOKUP(Tableau1[[#This Row],[TYPE DE PIECE]],Tableau4[MATIERE],Tableau4[SHORT TYPE],"",0,1)</f>
        <v>SMT</v>
      </c>
      <c r="N1200" t="s">
        <v>400</v>
      </c>
    </row>
    <row r="1201" spans="2:14">
      <c r="B1201">
        <v>34412800</v>
      </c>
      <c r="C1201" s="2">
        <v>45511</v>
      </c>
      <c r="D1201" t="s">
        <v>13</v>
      </c>
      <c r="E1201" t="s">
        <v>403</v>
      </c>
      <c r="G1201" t="s">
        <v>73</v>
      </c>
      <c r="H1201" t="s">
        <v>404</v>
      </c>
      <c r="J1201" t="s">
        <v>17</v>
      </c>
      <c r="K1201" t="s">
        <v>25</v>
      </c>
      <c r="L1201" t="str">
        <f>_xlfn.XLOOKUP(Tableau1[[#This Row],[TYPE DE PIECE]],Tableau4[MATIERE],Tableau4[SHORT TYPE],"",0,1)</f>
        <v>SMT</v>
      </c>
      <c r="N1201" t="str">
        <f>IF(ISERR(FIND("DECOUPE",Tableau1[[#This Row],[DESIGNATION]])),"","NEED REF")</f>
        <v/>
      </c>
    </row>
    <row r="1202" spans="2:14">
      <c r="B1202">
        <v>34412799</v>
      </c>
      <c r="C1202" s="2">
        <v>45511</v>
      </c>
      <c r="D1202" t="s">
        <v>13</v>
      </c>
      <c r="E1202" t="s">
        <v>405</v>
      </c>
      <c r="G1202" t="s">
        <v>73</v>
      </c>
      <c r="H1202" t="s">
        <v>404</v>
      </c>
      <c r="J1202" t="s">
        <v>17</v>
      </c>
      <c r="K1202" t="s">
        <v>25</v>
      </c>
      <c r="L1202" t="str">
        <f>_xlfn.XLOOKUP(Tableau1[[#This Row],[TYPE DE PIECE]],Tableau4[MATIERE],Tableau4[SHORT TYPE],"",0,1)</f>
        <v>SMT</v>
      </c>
      <c r="N1202" t="s">
        <v>406</v>
      </c>
    </row>
    <row r="1203" spans="2:14">
      <c r="B1203">
        <v>34412798</v>
      </c>
      <c r="C1203" s="2">
        <v>45509</v>
      </c>
      <c r="D1203" t="s">
        <v>13</v>
      </c>
      <c r="E1203" t="str">
        <f>_xlfn.CONCAT(Tableau1[[#This Row],[SHORT TYPE]]," ",Tableau1[[#This Row],[NUMERO]]," ",Tableau1[[#This Row],[GAMME]]," ",Tableau1[[#This Row],[TYPE PRODUIT]]," ",Tableau1[[#This Row],[PUISSANCE]])</f>
        <v>SMT 34412798 GVX UPS 1250kVA</v>
      </c>
      <c r="G1203" t="s">
        <v>112</v>
      </c>
      <c r="H1203" t="s">
        <v>15</v>
      </c>
      <c r="I1203" t="s">
        <v>16</v>
      </c>
      <c r="J1203" t="s">
        <v>17</v>
      </c>
      <c r="K1203" t="s">
        <v>25</v>
      </c>
      <c r="L1203" t="str">
        <f>_xlfn.XLOOKUP(Tableau1[[#This Row],[TYPE DE PIECE]],Tableau4[MATIERE],Tableau4[SHORT TYPE],"",0,1)</f>
        <v>SMT</v>
      </c>
      <c r="N1203" t="str">
        <f>IF(ISERR(FIND("DECOUPE",Tableau1[[#This Row],[DESIGNATION]])),"","NEED REF")</f>
        <v/>
      </c>
    </row>
    <row r="1204" spans="2:14">
      <c r="B1204">
        <v>34412797</v>
      </c>
      <c r="C1204" s="2">
        <v>45509</v>
      </c>
      <c r="D1204" t="s">
        <v>13</v>
      </c>
      <c r="E1204" t="s">
        <v>407</v>
      </c>
      <c r="G1204" t="s">
        <v>112</v>
      </c>
      <c r="H1204" t="s">
        <v>15</v>
      </c>
      <c r="I1204" t="s">
        <v>16</v>
      </c>
      <c r="J1204" t="s">
        <v>17</v>
      </c>
      <c r="K1204" t="s">
        <v>25</v>
      </c>
      <c r="L1204" t="str">
        <f>_xlfn.XLOOKUP(Tableau1[[#This Row],[TYPE DE PIECE]],Tableau4[MATIERE],Tableau4[SHORT TYPE],"",0,1)</f>
        <v>SMT</v>
      </c>
      <c r="N1204" t="str">
        <f>IF(ISERR(FIND("DECOUPE",Tableau1[[#This Row],[DESIGNATION]])),"","NEED REF")</f>
        <v/>
      </c>
    </row>
    <row r="1205" spans="2:14">
      <c r="B1205">
        <v>34412796</v>
      </c>
      <c r="C1205" s="2">
        <v>45509</v>
      </c>
      <c r="D1205" t="s">
        <v>13</v>
      </c>
      <c r="E1205" t="str">
        <f>_xlfn.CONCAT(Tableau1[[#This Row],[SHORT TYPE]]," ",Tableau1[[#This Row],[NUMERO]]," ",Tableau1[[#This Row],[GAMME]]," ",Tableau1[[#This Row],[TYPE PRODUIT]]," ",Tableau1[[#This Row],[PUISSANCE]])</f>
        <v>SMT 34412796 GVL BYPASS 800kVA</v>
      </c>
      <c r="G1205" t="s">
        <v>73</v>
      </c>
      <c r="H1205" t="s">
        <v>30</v>
      </c>
      <c r="I1205" t="s">
        <v>408</v>
      </c>
      <c r="J1205" t="s">
        <v>17</v>
      </c>
      <c r="K1205" t="s">
        <v>25</v>
      </c>
      <c r="L1205" t="str">
        <f>_xlfn.XLOOKUP(Tableau1[[#This Row],[TYPE DE PIECE]],Tableau4[MATIERE],Tableau4[SHORT TYPE],"",0,1)</f>
        <v>SMT</v>
      </c>
      <c r="N1205" t="str">
        <f>IF(ISERR(FIND("DECOUPE",Tableau1[[#This Row],[DESIGNATION]])),"","NEED REF")</f>
        <v/>
      </c>
    </row>
    <row r="1206" spans="2:14">
      <c r="B1206">
        <v>34412795</v>
      </c>
      <c r="C1206" s="2">
        <v>45509</v>
      </c>
      <c r="D1206" t="s">
        <v>13</v>
      </c>
      <c r="E1206" t="str">
        <f>_xlfn.CONCAT(Tableau1[[#This Row],[SHORT TYPE]]," ",Tableau1[[#This Row],[NUMERO]]," ",Tableau1[[#This Row],[GAMME]]," ",Tableau1[[#This Row],[TYPE PRODUIT]]," ",Tableau1[[#This Row],[PUISSANCE]])</f>
        <v>SMT 34412795 GVL BYPASS 800kVA</v>
      </c>
      <c r="G1206" t="s">
        <v>73</v>
      </c>
      <c r="H1206" t="s">
        <v>30</v>
      </c>
      <c r="I1206" t="s">
        <v>408</v>
      </c>
      <c r="J1206" t="s">
        <v>17</v>
      </c>
      <c r="K1206" t="s">
        <v>25</v>
      </c>
      <c r="L1206" t="str">
        <f>_xlfn.XLOOKUP(Tableau1[[#This Row],[TYPE DE PIECE]],Tableau4[MATIERE],Tableau4[SHORT TYPE],"",0,1)</f>
        <v>SMT</v>
      </c>
      <c r="N1206" t="str">
        <f>IF(ISERR(FIND("DECOUPE",Tableau1[[#This Row],[DESIGNATION]])),"","NEED REF")</f>
        <v/>
      </c>
    </row>
    <row r="1207" spans="2:14">
      <c r="B1207">
        <v>34412794</v>
      </c>
      <c r="C1207" s="2">
        <v>45509</v>
      </c>
      <c r="D1207" t="s">
        <v>13</v>
      </c>
      <c r="E1207" t="str">
        <f>_xlfn.CONCAT(Tableau1[[#This Row],[SHORT TYPE]]," ",Tableau1[[#This Row],[NUMERO]]," ",Tableau1[[#This Row],[GAMME]]," ",Tableau1[[#This Row],[TYPE PRODUIT]]," ",Tableau1[[#This Row],[PUISSANCE]])</f>
        <v>SMT 34412794 GVL BYPASS 800kVA</v>
      </c>
      <c r="G1207" t="s">
        <v>73</v>
      </c>
      <c r="H1207" t="s">
        <v>30</v>
      </c>
      <c r="I1207" t="s">
        <v>408</v>
      </c>
      <c r="J1207" t="s">
        <v>17</v>
      </c>
      <c r="K1207" t="s">
        <v>25</v>
      </c>
      <c r="L1207" t="str">
        <f>_xlfn.XLOOKUP(Tableau1[[#This Row],[TYPE DE PIECE]],Tableau4[MATIERE],Tableau4[SHORT TYPE],"",0,1)</f>
        <v>SMT</v>
      </c>
      <c r="N1207" t="str">
        <f>IF(ISERR(FIND("DECOUPE",Tableau1[[#This Row],[DESIGNATION]])),"","NEED REF")</f>
        <v/>
      </c>
    </row>
    <row r="1208" spans="2:14">
      <c r="B1208">
        <v>34412793</v>
      </c>
      <c r="C1208" s="2">
        <v>45509</v>
      </c>
      <c r="D1208" t="s">
        <v>13</v>
      </c>
      <c r="E1208" t="str">
        <f>_xlfn.CONCAT(Tableau1[[#This Row],[SHORT TYPE]]," ",Tableau1[[#This Row],[NUMERO]]," ",Tableau1[[#This Row],[GAMME]]," ",Tableau1[[#This Row],[TYPE PRODUIT]]," ",Tableau1[[#This Row],[PUISSANCE]])</f>
        <v>SMT 34412793 GVL BYPASS 800kVA</v>
      </c>
      <c r="G1208" t="s">
        <v>73</v>
      </c>
      <c r="H1208" t="s">
        <v>30</v>
      </c>
      <c r="I1208" t="s">
        <v>408</v>
      </c>
      <c r="J1208" t="s">
        <v>17</v>
      </c>
      <c r="K1208" t="s">
        <v>25</v>
      </c>
      <c r="L1208" t="str">
        <f>_xlfn.XLOOKUP(Tableau1[[#This Row],[TYPE DE PIECE]],Tableau4[MATIERE],Tableau4[SHORT TYPE],"",0,1)</f>
        <v>SMT</v>
      </c>
      <c r="N1208" t="str">
        <f>IF(ISERR(FIND("DECOUPE",Tableau1[[#This Row],[DESIGNATION]])),"","NEED REF")</f>
        <v/>
      </c>
    </row>
    <row r="1209" spans="2:14">
      <c r="B1209">
        <v>34412792</v>
      </c>
      <c r="C1209" s="2">
        <v>45506</v>
      </c>
      <c r="D1209" t="s">
        <v>13</v>
      </c>
      <c r="E1209" t="str">
        <f>_xlfn.CONCAT(Tableau1[[#This Row],[SHORT TYPE]]," ",Tableau1[[#This Row],[NUMERO]]," ",Tableau1[[#This Row],[GAMME]]," ",Tableau1[[#This Row],[TYPE PRODUIT]]," ",Tableau1[[#This Row],[PUISSANCE]])</f>
        <v>SMT 34412792 GVL BYPASS 800kVA</v>
      </c>
      <c r="G1209" t="s">
        <v>73</v>
      </c>
      <c r="H1209" t="s">
        <v>30</v>
      </c>
      <c r="I1209" t="s">
        <v>408</v>
      </c>
      <c r="J1209" t="s">
        <v>17</v>
      </c>
      <c r="K1209" t="s">
        <v>25</v>
      </c>
      <c r="L1209" t="str">
        <f>_xlfn.XLOOKUP(Tableau1[[#This Row],[TYPE DE PIECE]],Tableau4[MATIERE],Tableau4[SHORT TYPE],"",0,1)</f>
        <v>SMT</v>
      </c>
      <c r="N1209" t="str">
        <f>IF(ISERR(FIND("DECOUPE",Tableau1[[#This Row],[DESIGNATION]])),"","NEED REF")</f>
        <v/>
      </c>
    </row>
    <row r="1210" spans="2:14">
      <c r="B1210">
        <v>34412791</v>
      </c>
      <c r="C1210" s="2">
        <v>45506</v>
      </c>
      <c r="D1210" t="s">
        <v>13</v>
      </c>
      <c r="E1210" t="s">
        <v>409</v>
      </c>
      <c r="G1210" t="s">
        <v>46</v>
      </c>
      <c r="J1210" t="s">
        <v>17</v>
      </c>
      <c r="K1210" t="s">
        <v>25</v>
      </c>
      <c r="L1210" t="str">
        <f>_xlfn.XLOOKUP(Tableau1[[#This Row],[TYPE DE PIECE]],Tableau4[MATIERE],Tableau4[SHORT TYPE],"",0,1)</f>
        <v>SMT</v>
      </c>
      <c r="N1210" t="str">
        <f>IF(ISERR(FIND("DECOUPE",Tableau1[[#This Row],[DESIGNATION]])),"","NEED REF")</f>
        <v/>
      </c>
    </row>
    <row r="1211" spans="2:14">
      <c r="B1211">
        <v>34412790</v>
      </c>
      <c r="C1211" s="2">
        <v>45506</v>
      </c>
      <c r="D1211" t="s">
        <v>13</v>
      </c>
      <c r="E1211" t="s">
        <v>410</v>
      </c>
      <c r="G1211" t="s">
        <v>46</v>
      </c>
      <c r="J1211" t="s">
        <v>17</v>
      </c>
      <c r="K1211" t="s">
        <v>25</v>
      </c>
      <c r="L1211" t="str">
        <f>_xlfn.XLOOKUP(Tableau1[[#This Row],[TYPE DE PIECE]],Tableau4[MATIERE],Tableau4[SHORT TYPE],"",0,1)</f>
        <v>SMT</v>
      </c>
      <c r="N1211" t="str">
        <f>IF(ISERR(FIND("DECOUPE",Tableau1[[#This Row],[DESIGNATION]])),"","NEED REF")</f>
        <v/>
      </c>
    </row>
    <row r="1212" spans="2:14">
      <c r="B1212">
        <v>34412789</v>
      </c>
      <c r="C1212" s="2">
        <v>45506</v>
      </c>
      <c r="D1212" t="s">
        <v>13</v>
      </c>
      <c r="E1212" t="str">
        <f>_xlfn.CONCAT(Tableau1[[#This Row],[SHORT TYPE]]," ",Tableau1[[#This Row],[NUMERO]]," ",Tableau1[[#This Row],[GAMME]]," ",Tableau1[[#This Row],[TYPE PRODUIT]]," ",Tableau1[[#This Row],[PUISSANCE]])</f>
        <v>SMT 34412789 GVL BYPASS 800kVA</v>
      </c>
      <c r="G1212" t="s">
        <v>73</v>
      </c>
      <c r="H1212" t="s">
        <v>30</v>
      </c>
      <c r="I1212" t="s">
        <v>408</v>
      </c>
      <c r="J1212" t="s">
        <v>17</v>
      </c>
      <c r="K1212" t="s">
        <v>25</v>
      </c>
      <c r="L1212" t="str">
        <f>_xlfn.XLOOKUP(Tableau1[[#This Row],[TYPE DE PIECE]],Tableau4[MATIERE],Tableau4[SHORT TYPE],"",0,1)</f>
        <v>SMT</v>
      </c>
      <c r="N1212" t="str">
        <f>IF(ISERR(FIND("DECOUPE",Tableau1[[#This Row],[DESIGNATION]])),"","NEED REF")</f>
        <v/>
      </c>
    </row>
    <row r="1213" spans="2:14">
      <c r="B1213">
        <v>34412788</v>
      </c>
      <c r="C1213" s="2">
        <v>45506</v>
      </c>
      <c r="D1213" t="s">
        <v>13</v>
      </c>
      <c r="E1213" t="str">
        <f>_xlfn.CONCAT(Tableau1[[#This Row],[SHORT TYPE]]," ",Tableau1[[#This Row],[NUMERO]]," ",Tableau1[[#This Row],[GAMME]]," ",Tableau1[[#This Row],[TYPE PRODUIT]]," ",Tableau1[[#This Row],[PUISSANCE]])</f>
        <v>SMT 34412788 GVL BYPASS 800kVA</v>
      </c>
      <c r="G1213" t="s">
        <v>73</v>
      </c>
      <c r="H1213" t="s">
        <v>30</v>
      </c>
      <c r="I1213" t="s">
        <v>408</v>
      </c>
      <c r="J1213" t="s">
        <v>17</v>
      </c>
      <c r="K1213" t="s">
        <v>25</v>
      </c>
      <c r="L1213" t="str">
        <f>_xlfn.XLOOKUP(Tableau1[[#This Row],[TYPE DE PIECE]],Tableau4[MATIERE],Tableau4[SHORT TYPE],"",0,1)</f>
        <v>SMT</v>
      </c>
      <c r="N1213" t="str">
        <f>IF(ISERR(FIND("DECOUPE",Tableau1[[#This Row],[DESIGNATION]])),"","NEED REF")</f>
        <v/>
      </c>
    </row>
    <row r="1214" spans="2:14">
      <c r="B1214">
        <v>34412787</v>
      </c>
      <c r="C1214" s="2">
        <v>45506</v>
      </c>
      <c r="D1214" t="s">
        <v>13</v>
      </c>
      <c r="E1214" t="str">
        <f>_xlfn.CONCAT(Tableau1[[#This Row],[SHORT TYPE]]," ",Tableau1[[#This Row],[NUMERO]]," ",Tableau1[[#This Row],[GAMME]]," ",Tableau1[[#This Row],[TYPE PRODUIT]]," ",Tableau1[[#This Row],[PUISSANCE]])</f>
        <v>SMT 34412787 GVL BYPASS 800kVA</v>
      </c>
      <c r="G1214" t="s">
        <v>73</v>
      </c>
      <c r="H1214" t="s">
        <v>30</v>
      </c>
      <c r="I1214" t="s">
        <v>408</v>
      </c>
      <c r="J1214" t="s">
        <v>17</v>
      </c>
      <c r="K1214" t="s">
        <v>25</v>
      </c>
      <c r="L1214" t="str">
        <f>_xlfn.XLOOKUP(Tableau1[[#This Row],[TYPE DE PIECE]],Tableau4[MATIERE],Tableau4[SHORT TYPE],"",0,1)</f>
        <v>SMT</v>
      </c>
      <c r="N1214" t="str">
        <f>IF(ISERR(FIND("DECOUPE",Tableau1[[#This Row],[DESIGNATION]])),"","NEED REF")</f>
        <v/>
      </c>
    </row>
    <row r="1215" spans="2:14">
      <c r="B1215">
        <v>34412786</v>
      </c>
      <c r="C1215" s="2">
        <v>45506</v>
      </c>
      <c r="D1215" t="s">
        <v>13</v>
      </c>
      <c r="E1215" t="str">
        <f>_xlfn.CONCAT(Tableau1[[#This Row],[SHORT TYPE]]," ",Tableau1[[#This Row],[NUMERO]]," ",Tableau1[[#This Row],[GAMME]]," ",Tableau1[[#This Row],[TYPE PRODUIT]]," ",Tableau1[[#This Row],[PUISSANCE]])</f>
        <v>SMT 34412786 GVL BYPASS 800kVA</v>
      </c>
      <c r="G1215" t="s">
        <v>73</v>
      </c>
      <c r="H1215" t="s">
        <v>30</v>
      </c>
      <c r="I1215" t="s">
        <v>408</v>
      </c>
      <c r="J1215" t="s">
        <v>17</v>
      </c>
      <c r="K1215" t="s">
        <v>25</v>
      </c>
      <c r="L1215" t="str">
        <f>_xlfn.XLOOKUP(Tableau1[[#This Row],[TYPE DE PIECE]],Tableau4[MATIERE],Tableau4[SHORT TYPE],"",0,1)</f>
        <v>SMT</v>
      </c>
      <c r="N1215" t="str">
        <f>IF(ISERR(FIND("DECOUPE",Tableau1[[#This Row],[DESIGNATION]])),"","NEED REF")</f>
        <v/>
      </c>
    </row>
    <row r="1216" spans="2:14">
      <c r="B1216">
        <v>34412785</v>
      </c>
      <c r="C1216" s="2">
        <v>45505</v>
      </c>
      <c r="D1216" t="s">
        <v>13</v>
      </c>
      <c r="E1216" t="s">
        <v>411</v>
      </c>
      <c r="G1216" t="s">
        <v>73</v>
      </c>
      <c r="H1216" t="s">
        <v>30</v>
      </c>
      <c r="I1216" t="s">
        <v>408</v>
      </c>
      <c r="J1216" t="s">
        <v>17</v>
      </c>
      <c r="K1216" t="s">
        <v>33</v>
      </c>
      <c r="L1216" t="str">
        <f>_xlfn.XLOOKUP(Tableau1[[#This Row],[TYPE DE PIECE]],Tableau4[MATIERE],Tableau4[SHORT TYPE],"",0,1)</f>
        <v>PLA</v>
      </c>
      <c r="N1216" t="str">
        <f>IF(ISERR(FIND("DECOUPE",Tableau1[[#This Row],[DESIGNATION]])),"","NEED REF")</f>
        <v/>
      </c>
    </row>
    <row r="1217" spans="2:14">
      <c r="B1217">
        <v>34412784</v>
      </c>
      <c r="C1217" s="2">
        <v>45505</v>
      </c>
      <c r="D1217" t="s">
        <v>13</v>
      </c>
      <c r="E1217" t="s">
        <v>412</v>
      </c>
      <c r="G1217" t="s">
        <v>73</v>
      </c>
      <c r="H1217" t="s">
        <v>30</v>
      </c>
      <c r="I1217" t="s">
        <v>408</v>
      </c>
      <c r="J1217" t="s">
        <v>17</v>
      </c>
      <c r="K1217" t="s">
        <v>33</v>
      </c>
      <c r="L1217" t="str">
        <f>_xlfn.XLOOKUP(Tableau1[[#This Row],[TYPE DE PIECE]],Tableau4[MATIERE],Tableau4[SHORT TYPE],"",0,1)</f>
        <v>PLA</v>
      </c>
      <c r="N1217" t="str">
        <f>IF(ISERR(FIND("DECOUPE",Tableau1[[#This Row],[DESIGNATION]])),"","NEED REF")</f>
        <v/>
      </c>
    </row>
    <row r="1218" spans="2:14">
      <c r="B1218">
        <v>34412783</v>
      </c>
      <c r="C1218" s="2">
        <v>45505</v>
      </c>
      <c r="D1218" t="s">
        <v>13</v>
      </c>
      <c r="E1218" t="s">
        <v>413</v>
      </c>
      <c r="G1218" t="s">
        <v>73</v>
      </c>
      <c r="H1218" t="s">
        <v>30</v>
      </c>
      <c r="I1218" t="s">
        <v>408</v>
      </c>
      <c r="J1218" t="s">
        <v>17</v>
      </c>
      <c r="K1218" t="s">
        <v>33</v>
      </c>
      <c r="L1218" t="str">
        <f>_xlfn.XLOOKUP(Tableau1[[#This Row],[TYPE DE PIECE]],Tableau4[MATIERE],Tableau4[SHORT TYPE],"",0,1)</f>
        <v>PLA</v>
      </c>
      <c r="N1218" t="str">
        <f>IF(ISERR(FIND("DECOUPE",Tableau1[[#This Row],[DESIGNATION]])),"","NEED REF")</f>
        <v/>
      </c>
    </row>
    <row r="1219" spans="2:14">
      <c r="B1219">
        <v>34412782</v>
      </c>
      <c r="C1219" s="2">
        <v>45505</v>
      </c>
      <c r="D1219" t="s">
        <v>13</v>
      </c>
      <c r="E1219" t="str">
        <f>_xlfn.CONCAT(Tableau1[[#This Row],[SHORT TYPE]]," ",Tableau1[[#This Row],[NUMERO]]," ",Tableau1[[#This Row],[GAMME]]," ",Tableau1[[#This Row],[TYPE PRODUIT]]," ",Tableau1[[#This Row],[PUISSANCE]])</f>
        <v>SMT 34412782 GVL BYPASS 800kVA</v>
      </c>
      <c r="G1219" t="s">
        <v>73</v>
      </c>
      <c r="H1219" t="s">
        <v>30</v>
      </c>
      <c r="I1219" t="s">
        <v>408</v>
      </c>
      <c r="J1219" t="s">
        <v>17</v>
      </c>
      <c r="K1219" t="s">
        <v>25</v>
      </c>
      <c r="L1219" t="str">
        <f>_xlfn.XLOOKUP(Tableau1[[#This Row],[TYPE DE PIECE]],Tableau4[MATIERE],Tableau4[SHORT TYPE],"",0,1)</f>
        <v>SMT</v>
      </c>
      <c r="N1219" t="str">
        <f>IF(ISERR(FIND("DECOUPE",Tableau1[[#This Row],[DESIGNATION]])),"","NEED REF")</f>
        <v/>
      </c>
    </row>
    <row r="1220" spans="2:14">
      <c r="B1220">
        <v>34412781</v>
      </c>
      <c r="C1220" s="2">
        <v>45505</v>
      </c>
      <c r="D1220" t="s">
        <v>13</v>
      </c>
      <c r="E1220" t="s">
        <v>414</v>
      </c>
      <c r="G1220" t="s">
        <v>73</v>
      </c>
      <c r="H1220" t="s">
        <v>30</v>
      </c>
      <c r="I1220" t="s">
        <v>408</v>
      </c>
      <c r="J1220" t="s">
        <v>17</v>
      </c>
      <c r="K1220" t="s">
        <v>22</v>
      </c>
      <c r="L1220" t="str">
        <f>_xlfn.XLOOKUP(Tableau1[[#This Row],[TYPE DE PIECE]],Tableau4[MATIERE],Tableau4[SHORT TYPE],"",0,1)</f>
        <v>COP</v>
      </c>
      <c r="N1220" t="str">
        <f>IF(ISERR(FIND("DECOUPE",Tableau1[[#This Row],[DESIGNATION]])),"","NEED REF")</f>
        <v/>
      </c>
    </row>
    <row r="1221" spans="2:14">
      <c r="B1221">
        <v>34412780</v>
      </c>
      <c r="C1221" s="2">
        <v>45505</v>
      </c>
      <c r="D1221" t="s">
        <v>13</v>
      </c>
      <c r="E1221" t="s">
        <v>415</v>
      </c>
      <c r="G1221" t="s">
        <v>73</v>
      </c>
      <c r="H1221" t="s">
        <v>30</v>
      </c>
      <c r="I1221" t="s">
        <v>408</v>
      </c>
      <c r="J1221" t="s">
        <v>17</v>
      </c>
      <c r="K1221" t="s">
        <v>22</v>
      </c>
      <c r="L1221" t="str">
        <f>_xlfn.XLOOKUP(Tableau1[[#This Row],[TYPE DE PIECE]],Tableau4[MATIERE],Tableau4[SHORT TYPE],"",0,1)</f>
        <v>COP</v>
      </c>
      <c r="N1221" t="str">
        <f>IF(ISERR(FIND("DECOUPE",Tableau1[[#This Row],[DESIGNATION]])),"","NEED REF")</f>
        <v/>
      </c>
    </row>
    <row r="1222" spans="2:14">
      <c r="B1222">
        <v>34412779</v>
      </c>
      <c r="C1222" s="2">
        <v>45505</v>
      </c>
      <c r="D1222" t="s">
        <v>13</v>
      </c>
      <c r="E1222" t="s">
        <v>416</v>
      </c>
      <c r="G1222" t="s">
        <v>73</v>
      </c>
      <c r="H1222" t="s">
        <v>30</v>
      </c>
      <c r="I1222" t="s">
        <v>408</v>
      </c>
      <c r="J1222" t="s">
        <v>17</v>
      </c>
      <c r="K1222" t="s">
        <v>22</v>
      </c>
      <c r="L1222" t="str">
        <f>_xlfn.XLOOKUP(Tableau1[[#This Row],[TYPE DE PIECE]],Tableau4[MATIERE],Tableau4[SHORT TYPE],"",0,1)</f>
        <v>COP</v>
      </c>
      <c r="N1222" t="str">
        <f>IF(ISERR(FIND("DECOUPE",Tableau1[[#This Row],[DESIGNATION]])),"","NEED REF")</f>
        <v/>
      </c>
    </row>
    <row r="1223" spans="2:14">
      <c r="B1223">
        <v>34412778</v>
      </c>
      <c r="C1223" s="2">
        <v>45505</v>
      </c>
      <c r="D1223" t="s">
        <v>13</v>
      </c>
      <c r="E1223" t="s">
        <v>417</v>
      </c>
      <c r="G1223" t="s">
        <v>73</v>
      </c>
      <c r="H1223" t="s">
        <v>30</v>
      </c>
      <c r="I1223" t="s">
        <v>408</v>
      </c>
      <c r="J1223" t="s">
        <v>17</v>
      </c>
      <c r="K1223" t="s">
        <v>22</v>
      </c>
      <c r="L1223" t="str">
        <f>_xlfn.XLOOKUP(Tableau1[[#This Row],[TYPE DE PIECE]],Tableau4[MATIERE],Tableau4[SHORT TYPE],"",0,1)</f>
        <v>COP</v>
      </c>
      <c r="N1223" t="str">
        <f>IF(ISERR(FIND("DECOUPE",Tableau1[[#This Row],[DESIGNATION]])),"","NEED REF")</f>
        <v/>
      </c>
    </row>
    <row r="1224" spans="2:14">
      <c r="B1224">
        <v>34412777</v>
      </c>
      <c r="C1224" s="2">
        <v>45504</v>
      </c>
      <c r="D1224" t="s">
        <v>13</v>
      </c>
      <c r="E1224" t="s">
        <v>418</v>
      </c>
      <c r="G1224" t="s">
        <v>73</v>
      </c>
      <c r="H1224" t="s">
        <v>30</v>
      </c>
      <c r="I1224" t="s">
        <v>408</v>
      </c>
      <c r="J1224" t="s">
        <v>17</v>
      </c>
      <c r="K1224" t="s">
        <v>84</v>
      </c>
      <c r="L1224" t="str">
        <f>_xlfn.XLOOKUP(Tableau1[[#This Row],[TYPE DE PIECE]],Tableau4[MATIERE],Tableau4[SHORT TYPE],"",0,1)</f>
        <v>SE</v>
      </c>
      <c r="N1224" t="str">
        <f>IF(ISERR(FIND("DECOUPE",Tableau1[[#This Row],[DESIGNATION]])),"","NEED REF")</f>
        <v/>
      </c>
    </row>
    <row r="1225" spans="2:14">
      <c r="B1225">
        <v>34412776</v>
      </c>
      <c r="C1225" s="2">
        <v>45504</v>
      </c>
      <c r="D1225" t="s">
        <v>13</v>
      </c>
      <c r="E1225" t="s">
        <v>419</v>
      </c>
      <c r="G1225" t="s">
        <v>73</v>
      </c>
      <c r="H1225" t="s">
        <v>30</v>
      </c>
      <c r="I1225" t="s">
        <v>408</v>
      </c>
      <c r="J1225" t="s">
        <v>17</v>
      </c>
      <c r="K1225" t="s">
        <v>84</v>
      </c>
      <c r="L1225" t="str">
        <f>_xlfn.XLOOKUP(Tableau1[[#This Row],[TYPE DE PIECE]],Tableau4[MATIERE],Tableau4[SHORT TYPE],"",0,1)</f>
        <v>SE</v>
      </c>
      <c r="N1225" t="str">
        <f>IF(ISERR(FIND("DECOUPE",Tableau1[[#This Row],[DESIGNATION]])),"","NEED REF")</f>
        <v/>
      </c>
    </row>
    <row r="1226" spans="2:14">
      <c r="B1226">
        <v>34412775</v>
      </c>
      <c r="C1226" s="2">
        <v>45504</v>
      </c>
      <c r="D1226" t="s">
        <v>13</v>
      </c>
      <c r="E1226" t="s">
        <v>420</v>
      </c>
      <c r="G1226" t="s">
        <v>73</v>
      </c>
      <c r="H1226" t="s">
        <v>30</v>
      </c>
      <c r="I1226" t="s">
        <v>408</v>
      </c>
      <c r="J1226" t="s">
        <v>17</v>
      </c>
      <c r="K1226" t="s">
        <v>84</v>
      </c>
      <c r="L1226" t="str">
        <f>_xlfn.XLOOKUP(Tableau1[[#This Row],[TYPE DE PIECE]],Tableau4[MATIERE],Tableau4[SHORT TYPE],"",0,1)</f>
        <v>SE</v>
      </c>
      <c r="N1226" t="str">
        <f>IF(ISERR(FIND("DECOUPE",Tableau1[[#This Row],[DESIGNATION]])),"","NEED REF")</f>
        <v/>
      </c>
    </row>
    <row r="1227" spans="2:14">
      <c r="B1227">
        <v>34412774</v>
      </c>
      <c r="C1227" s="2">
        <v>45498</v>
      </c>
      <c r="D1227" t="s">
        <v>13</v>
      </c>
      <c r="E1227" t="s">
        <v>421</v>
      </c>
      <c r="G1227" t="s">
        <v>112</v>
      </c>
      <c r="H1227" t="s">
        <v>15</v>
      </c>
      <c r="I1227" t="s">
        <v>113</v>
      </c>
      <c r="J1227" t="s">
        <v>17</v>
      </c>
      <c r="K1227" t="s">
        <v>22</v>
      </c>
      <c r="L1227" t="str">
        <f>_xlfn.XLOOKUP(Tableau1[[#This Row],[TYPE DE PIECE]],Tableau4[MATIERE],Tableau4[SHORT TYPE],"",0,1)</f>
        <v>COP</v>
      </c>
      <c r="N1227" t="str">
        <f>IF(ISERR(FIND("DECOUPE",Tableau1[[#This Row],[DESIGNATION]])),"","NEED REF")</f>
        <v/>
      </c>
    </row>
    <row r="1228" spans="2:14">
      <c r="B1228">
        <v>34412773</v>
      </c>
      <c r="C1228" s="2">
        <v>45498</v>
      </c>
      <c r="D1228" t="s">
        <v>13</v>
      </c>
      <c r="E1228" t="s">
        <v>422</v>
      </c>
      <c r="G1228" t="s">
        <v>112</v>
      </c>
      <c r="H1228" t="s">
        <v>15</v>
      </c>
      <c r="I1228" t="s">
        <v>113</v>
      </c>
      <c r="J1228" t="s">
        <v>17</v>
      </c>
      <c r="K1228" t="s">
        <v>25</v>
      </c>
      <c r="L1228" t="str">
        <f>_xlfn.XLOOKUP(Tableau1[[#This Row],[TYPE DE PIECE]],Tableau4[MATIERE],Tableau4[SHORT TYPE],"",0,1)</f>
        <v>SMT</v>
      </c>
      <c r="N1228" t="str">
        <f>IF(ISERR(FIND("DECOUPE",Tableau1[[#This Row],[DESIGNATION]])),"","NEED REF")</f>
        <v/>
      </c>
    </row>
    <row r="1229" spans="2:14">
      <c r="B1229">
        <v>34412772</v>
      </c>
      <c r="C1229" s="2">
        <v>45498</v>
      </c>
      <c r="D1229" t="s">
        <v>13</v>
      </c>
      <c r="E1229" t="s">
        <v>423</v>
      </c>
      <c r="G1229" t="s">
        <v>112</v>
      </c>
      <c r="H1229" t="s">
        <v>15</v>
      </c>
      <c r="I1229" t="s">
        <v>113</v>
      </c>
      <c r="J1229" t="s">
        <v>17</v>
      </c>
      <c r="K1229" t="s">
        <v>25</v>
      </c>
      <c r="L1229" t="str">
        <f>_xlfn.XLOOKUP(Tableau1[[#This Row],[TYPE DE PIECE]],Tableau4[MATIERE],Tableau4[SHORT TYPE],"",0,1)</f>
        <v>SMT</v>
      </c>
      <c r="N1229" t="str">
        <f>IF(ISERR(FIND("DECOUPE",Tableau1[[#This Row],[DESIGNATION]])),"","NEED REF")</f>
        <v/>
      </c>
    </row>
    <row r="1230" spans="2:14">
      <c r="B1230">
        <v>34412771</v>
      </c>
      <c r="C1230" s="2">
        <v>45498</v>
      </c>
      <c r="D1230" t="s">
        <v>13</v>
      </c>
      <c r="E1230" t="s">
        <v>424</v>
      </c>
      <c r="G1230" t="s">
        <v>112</v>
      </c>
      <c r="H1230" t="s">
        <v>15</v>
      </c>
      <c r="I1230" t="s">
        <v>113</v>
      </c>
      <c r="J1230" t="s">
        <v>17</v>
      </c>
      <c r="K1230" t="s">
        <v>22</v>
      </c>
      <c r="L1230" t="str">
        <f>_xlfn.XLOOKUP(Tableau1[[#This Row],[TYPE DE PIECE]],Tableau4[MATIERE],Tableau4[SHORT TYPE],"",0,1)</f>
        <v>COP</v>
      </c>
      <c r="N1230" t="str">
        <f>IF(ISERR(FIND("DECOUPE",Tableau1[[#This Row],[DESIGNATION]])),"","NEED REF")</f>
        <v/>
      </c>
    </row>
    <row r="1231" spans="2:14">
      <c r="B1231">
        <v>34412770</v>
      </c>
      <c r="C1231" s="2">
        <v>45498</v>
      </c>
      <c r="D1231" t="s">
        <v>13</v>
      </c>
      <c r="E1231" t="s">
        <v>425</v>
      </c>
      <c r="G1231" t="s">
        <v>112</v>
      </c>
      <c r="H1231" t="s">
        <v>15</v>
      </c>
      <c r="I1231" t="s">
        <v>113</v>
      </c>
      <c r="J1231" t="s">
        <v>17</v>
      </c>
      <c r="K1231" t="s">
        <v>22</v>
      </c>
      <c r="L1231" t="str">
        <f>_xlfn.XLOOKUP(Tableau1[[#This Row],[TYPE DE PIECE]],Tableau4[MATIERE],Tableau4[SHORT TYPE],"",0,1)</f>
        <v>COP</v>
      </c>
      <c r="N1231" t="str">
        <f>IF(ISERR(FIND("DECOUPE",Tableau1[[#This Row],[DESIGNATION]])),"","NEED REF")</f>
        <v/>
      </c>
    </row>
    <row r="1232" spans="2:14">
      <c r="B1232">
        <v>34412769</v>
      </c>
      <c r="C1232" s="2">
        <v>45497</v>
      </c>
      <c r="D1232" t="s">
        <v>13</v>
      </c>
      <c r="E1232" t="s">
        <v>426</v>
      </c>
      <c r="G1232" t="s">
        <v>112</v>
      </c>
      <c r="H1232" t="s">
        <v>15</v>
      </c>
      <c r="I1232" t="s">
        <v>113</v>
      </c>
      <c r="J1232" t="s">
        <v>17</v>
      </c>
      <c r="K1232" t="s">
        <v>25</v>
      </c>
      <c r="L1232" t="str">
        <f>_xlfn.XLOOKUP(Tableau1[[#This Row],[TYPE DE PIECE]],Tableau4[MATIERE],Tableau4[SHORT TYPE],"",0,1)</f>
        <v>SMT</v>
      </c>
      <c r="N1232" t="str">
        <f>IF(ISERR(FIND("DECOUPE",Tableau1[[#This Row],[DESIGNATION]])),"","NEED REF")</f>
        <v/>
      </c>
    </row>
    <row r="1233" spans="2:14">
      <c r="B1233">
        <v>34412768</v>
      </c>
      <c r="C1233" s="2">
        <v>45497</v>
      </c>
      <c r="D1233" t="s">
        <v>13</v>
      </c>
      <c r="E1233" t="s">
        <v>427</v>
      </c>
      <c r="G1233" t="s">
        <v>112</v>
      </c>
      <c r="H1233" t="s">
        <v>15</v>
      </c>
      <c r="I1233" t="s">
        <v>113</v>
      </c>
      <c r="J1233" t="s">
        <v>17</v>
      </c>
      <c r="K1233" t="s">
        <v>25</v>
      </c>
      <c r="L1233" t="str">
        <f>_xlfn.XLOOKUP(Tableau1[[#This Row],[TYPE DE PIECE]],Tableau4[MATIERE],Tableau4[SHORT TYPE],"",0,1)</f>
        <v>SMT</v>
      </c>
      <c r="N1233" t="str">
        <f>IF(ISERR(FIND("DECOUPE",Tableau1[[#This Row],[DESIGNATION]])),"","NEED REF")</f>
        <v/>
      </c>
    </row>
    <row r="1234" spans="2:14">
      <c r="B1234">
        <v>34412767</v>
      </c>
      <c r="C1234" s="2">
        <v>45497</v>
      </c>
      <c r="D1234" t="s">
        <v>13</v>
      </c>
      <c r="E1234" t="s">
        <v>428</v>
      </c>
      <c r="G1234" t="s">
        <v>112</v>
      </c>
      <c r="H1234" t="s">
        <v>15</v>
      </c>
      <c r="I1234" t="s">
        <v>113</v>
      </c>
      <c r="J1234" t="s">
        <v>17</v>
      </c>
      <c r="K1234" t="s">
        <v>25</v>
      </c>
      <c r="L1234" t="str">
        <f>_xlfn.XLOOKUP(Tableau1[[#This Row],[TYPE DE PIECE]],Tableau4[MATIERE],Tableau4[SHORT TYPE],"",0,1)</f>
        <v>SMT</v>
      </c>
      <c r="N1234" t="str">
        <f>IF(ISERR(FIND("DECOUPE",Tableau1[[#This Row],[DESIGNATION]])),"","NEED REF")</f>
        <v/>
      </c>
    </row>
    <row r="1235" spans="2:14">
      <c r="B1235">
        <v>34412766</v>
      </c>
      <c r="C1235" s="2">
        <v>45497</v>
      </c>
      <c r="D1235" t="s">
        <v>13</v>
      </c>
      <c r="E1235" t="s">
        <v>429</v>
      </c>
      <c r="G1235" t="s">
        <v>112</v>
      </c>
      <c r="H1235" t="s">
        <v>15</v>
      </c>
      <c r="I1235" t="s">
        <v>113</v>
      </c>
      <c r="J1235" t="s">
        <v>17</v>
      </c>
      <c r="K1235" t="s">
        <v>25</v>
      </c>
      <c r="L1235" t="str">
        <f>_xlfn.XLOOKUP(Tableau1[[#This Row],[TYPE DE PIECE]],Tableau4[MATIERE],Tableau4[SHORT TYPE],"",0,1)</f>
        <v>SMT</v>
      </c>
      <c r="N1235" t="str">
        <f>IF(ISERR(FIND("DECOUPE",Tableau1[[#This Row],[DESIGNATION]])),"","NEED REF")</f>
        <v/>
      </c>
    </row>
    <row r="1236" spans="2:14">
      <c r="B1236">
        <v>34412765</v>
      </c>
      <c r="C1236" s="2">
        <v>45496</v>
      </c>
      <c r="D1236" t="s">
        <v>13</v>
      </c>
      <c r="E1236" t="s">
        <v>430</v>
      </c>
      <c r="G1236" t="s">
        <v>112</v>
      </c>
      <c r="H1236" t="s">
        <v>15</v>
      </c>
      <c r="I1236" t="s">
        <v>113</v>
      </c>
      <c r="J1236" t="s">
        <v>17</v>
      </c>
      <c r="K1236" t="s">
        <v>25</v>
      </c>
      <c r="L1236" t="str">
        <f>_xlfn.XLOOKUP(Tableau1[[#This Row],[TYPE DE PIECE]],Tableau4[MATIERE],Tableau4[SHORT TYPE],"",0,1)</f>
        <v>SMT</v>
      </c>
      <c r="N1236" t="str">
        <f>IF(ISERR(FIND("DECOUPE",Tableau1[[#This Row],[DESIGNATION]])),"","NEED REF")</f>
        <v/>
      </c>
    </row>
    <row r="1237" spans="2:14">
      <c r="B1237">
        <v>34412764</v>
      </c>
      <c r="C1237" s="2">
        <v>45496</v>
      </c>
      <c r="D1237" t="s">
        <v>13</v>
      </c>
      <c r="E1237" t="s">
        <v>431</v>
      </c>
      <c r="G1237" t="s">
        <v>112</v>
      </c>
      <c r="H1237" t="s">
        <v>15</v>
      </c>
      <c r="I1237" t="s">
        <v>113</v>
      </c>
      <c r="J1237" t="s">
        <v>17</v>
      </c>
      <c r="K1237" t="s">
        <v>25</v>
      </c>
      <c r="L1237" t="str">
        <f>_xlfn.XLOOKUP(Tableau1[[#This Row],[TYPE DE PIECE]],Tableau4[MATIERE],Tableau4[SHORT TYPE],"",0,1)</f>
        <v>SMT</v>
      </c>
      <c r="N1237" t="str">
        <f>IF(ISERR(FIND("DECOUPE",Tableau1[[#This Row],[DESIGNATION]])),"","NEED REF")</f>
        <v/>
      </c>
    </row>
    <row r="1238" spans="2:14">
      <c r="B1238">
        <v>34412763</v>
      </c>
      <c r="C1238" s="2">
        <v>45495</v>
      </c>
      <c r="D1238" t="s">
        <v>13</v>
      </c>
      <c r="E1238" t="s">
        <v>432</v>
      </c>
      <c r="F1238" t="s">
        <v>334</v>
      </c>
      <c r="G1238" t="s">
        <v>112</v>
      </c>
      <c r="H1238" t="s">
        <v>275</v>
      </c>
      <c r="I1238" t="s">
        <v>103</v>
      </c>
      <c r="J1238" t="s">
        <v>17</v>
      </c>
      <c r="K1238" t="s">
        <v>335</v>
      </c>
      <c r="L1238" t="str">
        <f>_xlfn.XLOOKUP(Tableau1[[#This Row],[TYPE DE PIECE]],Tableau4[MATIERE],Tableau4[SHORT TYPE],"",0,1)</f>
        <v>ETQ</v>
      </c>
      <c r="N1238" t="str">
        <f>IF(ISERR(FIND("DECOUPE",Tableau1[[#This Row],[DESIGNATION]])),"","NEED REF")</f>
        <v/>
      </c>
    </row>
    <row r="1239" spans="2:14">
      <c r="B1239">
        <v>34412762</v>
      </c>
      <c r="C1239" s="2">
        <v>45495</v>
      </c>
      <c r="D1239" t="s">
        <v>13</v>
      </c>
      <c r="E1239" t="s">
        <v>433</v>
      </c>
      <c r="F1239" t="s">
        <v>334</v>
      </c>
      <c r="G1239" t="s">
        <v>112</v>
      </c>
      <c r="H1239" t="s">
        <v>275</v>
      </c>
      <c r="I1239" t="s">
        <v>103</v>
      </c>
      <c r="J1239" t="s">
        <v>17</v>
      </c>
      <c r="K1239" t="s">
        <v>335</v>
      </c>
      <c r="L1239" t="str">
        <f>_xlfn.XLOOKUP(Tableau1[[#This Row],[TYPE DE PIECE]],Tableau4[MATIERE],Tableau4[SHORT TYPE],"",0,1)</f>
        <v>ETQ</v>
      </c>
      <c r="N1239" t="str">
        <f>IF(ISERR(FIND("DECOUPE",Tableau1[[#This Row],[DESIGNATION]])),"","NEED REF")</f>
        <v/>
      </c>
    </row>
    <row r="1240" spans="2:14">
      <c r="B1240">
        <v>34412761</v>
      </c>
      <c r="C1240" s="2">
        <v>45495</v>
      </c>
      <c r="D1240" t="s">
        <v>13</v>
      </c>
      <c r="E1240" t="s">
        <v>434</v>
      </c>
      <c r="F1240" t="s">
        <v>334</v>
      </c>
      <c r="G1240" t="s">
        <v>112</v>
      </c>
      <c r="H1240" t="s">
        <v>275</v>
      </c>
      <c r="I1240" t="s">
        <v>103</v>
      </c>
      <c r="J1240" t="s">
        <v>17</v>
      </c>
      <c r="K1240" t="s">
        <v>335</v>
      </c>
      <c r="L1240" t="str">
        <f>_xlfn.XLOOKUP(Tableau1[[#This Row],[TYPE DE PIECE]],Tableau4[MATIERE],Tableau4[SHORT TYPE],"",0,1)</f>
        <v>ETQ</v>
      </c>
      <c r="N1240" t="str">
        <f>IF(ISERR(FIND("DECOUPE",Tableau1[[#This Row],[DESIGNATION]])),"","NEED REF")</f>
        <v/>
      </c>
    </row>
    <row r="1241" spans="2:14">
      <c r="B1241">
        <v>34412760</v>
      </c>
      <c r="C1241" s="2">
        <v>45495</v>
      </c>
      <c r="D1241" t="s">
        <v>13</v>
      </c>
      <c r="E1241" t="s">
        <v>435</v>
      </c>
      <c r="F1241" t="s">
        <v>334</v>
      </c>
      <c r="G1241" t="s">
        <v>112</v>
      </c>
      <c r="H1241" t="s">
        <v>275</v>
      </c>
      <c r="I1241" t="s">
        <v>103</v>
      </c>
      <c r="J1241" t="s">
        <v>17</v>
      </c>
      <c r="K1241" t="s">
        <v>335</v>
      </c>
      <c r="L1241" t="str">
        <f>_xlfn.XLOOKUP(Tableau1[[#This Row],[TYPE DE PIECE]],Tableau4[MATIERE],Tableau4[SHORT TYPE],"",0,1)</f>
        <v>ETQ</v>
      </c>
      <c r="N1241" t="str">
        <f>IF(ISERR(FIND("DECOUPE",Tableau1[[#This Row],[DESIGNATION]])),"","NEED REF")</f>
        <v/>
      </c>
    </row>
    <row r="1242" spans="2:14">
      <c r="B1242">
        <v>34412759</v>
      </c>
      <c r="C1242" s="2">
        <v>45492</v>
      </c>
      <c r="D1242" t="s">
        <v>13</v>
      </c>
      <c r="E1242" t="s">
        <v>436</v>
      </c>
      <c r="F1242" t="s">
        <v>334</v>
      </c>
      <c r="G1242" t="s">
        <v>112</v>
      </c>
      <c r="H1242" t="s">
        <v>275</v>
      </c>
      <c r="I1242" t="s">
        <v>103</v>
      </c>
      <c r="J1242" t="s">
        <v>17</v>
      </c>
      <c r="K1242" t="s">
        <v>25</v>
      </c>
      <c r="L1242" t="str">
        <f>_xlfn.XLOOKUP(Tableau1[[#This Row],[TYPE DE PIECE]],Tableau4[MATIERE],Tableau4[SHORT TYPE],"",0,1)</f>
        <v>SMT</v>
      </c>
      <c r="N1242" t="str">
        <f>IF(ISERR(FIND("DECOUPE",Tableau1[[#This Row],[DESIGNATION]])),"","NEED REF")</f>
        <v/>
      </c>
    </row>
    <row r="1243" spans="2:14">
      <c r="B1243">
        <v>34412758</v>
      </c>
      <c r="C1243" s="2">
        <v>45492</v>
      </c>
      <c r="D1243" t="s">
        <v>13</v>
      </c>
      <c r="E1243" t="s">
        <v>437</v>
      </c>
      <c r="F1243" t="s">
        <v>334</v>
      </c>
      <c r="G1243" t="s">
        <v>112</v>
      </c>
      <c r="H1243" t="s">
        <v>275</v>
      </c>
      <c r="I1243" t="s">
        <v>103</v>
      </c>
      <c r="J1243" t="s">
        <v>17</v>
      </c>
      <c r="K1243" t="s">
        <v>25</v>
      </c>
      <c r="L1243" t="str">
        <f>_xlfn.XLOOKUP(Tableau1[[#This Row],[TYPE DE PIECE]],Tableau4[MATIERE],Tableau4[SHORT TYPE],"",0,1)</f>
        <v>SMT</v>
      </c>
      <c r="N1243" t="str">
        <f>IF(ISERR(FIND("DECOUPE",Tableau1[[#This Row],[DESIGNATION]])),"","NEED REF")</f>
        <v/>
      </c>
    </row>
    <row r="1244" spans="2:14">
      <c r="B1244">
        <v>34412757</v>
      </c>
      <c r="C1244" s="2">
        <v>45492</v>
      </c>
      <c r="D1244" t="s">
        <v>13</v>
      </c>
      <c r="E1244" t="s">
        <v>438</v>
      </c>
      <c r="J1244" t="s">
        <v>27</v>
      </c>
      <c r="K1244" t="s">
        <v>67</v>
      </c>
      <c r="L1244" t="str">
        <f>_xlfn.XLOOKUP(Tableau1[[#This Row],[TYPE DE PIECE]],Tableau4[MATIERE],Tableau4[SHORT TYPE],"",0,1)</f>
        <v/>
      </c>
      <c r="N1244" t="s">
        <v>439</v>
      </c>
    </row>
    <row r="1245" spans="2:14">
      <c r="B1245">
        <v>34412756</v>
      </c>
      <c r="C1245" s="2">
        <v>45492</v>
      </c>
      <c r="D1245" t="s">
        <v>13</v>
      </c>
      <c r="E1245" t="s">
        <v>440</v>
      </c>
      <c r="J1245" t="s">
        <v>27</v>
      </c>
      <c r="K1245" t="s">
        <v>67</v>
      </c>
      <c r="L1245" t="str">
        <f>_xlfn.XLOOKUP(Tableau1[[#This Row],[TYPE DE PIECE]],Tableau4[MATIERE],Tableau4[SHORT TYPE],"",0,1)</f>
        <v/>
      </c>
      <c r="N1245" t="s">
        <v>439</v>
      </c>
    </row>
    <row r="1246" spans="2:14">
      <c r="B1246">
        <v>34412755</v>
      </c>
      <c r="C1246" s="2">
        <v>45491</v>
      </c>
      <c r="D1246" t="s">
        <v>13</v>
      </c>
      <c r="E1246" t="s">
        <v>441</v>
      </c>
      <c r="F1246" t="s">
        <v>442</v>
      </c>
      <c r="G1246" t="s">
        <v>96</v>
      </c>
      <c r="H1246" t="s">
        <v>30</v>
      </c>
      <c r="I1246" t="s">
        <v>443</v>
      </c>
      <c r="J1246" t="s">
        <v>49</v>
      </c>
      <c r="K1246" t="s">
        <v>25</v>
      </c>
      <c r="L1246" t="str">
        <f>_xlfn.XLOOKUP(Tableau1[[#This Row],[TYPE DE PIECE]],Tableau4[MATIERE],Tableau4[SHORT TYPE],"",0,1)</f>
        <v>SMT</v>
      </c>
      <c r="N1246" t="str">
        <f>IF(ISERR(FIND("DECOUPE",Tableau1[[#This Row],[DESIGNATION]])),"","NEED REF")</f>
        <v/>
      </c>
    </row>
    <row r="1247" spans="2:14">
      <c r="B1247">
        <v>34412754</v>
      </c>
      <c r="C1247" s="2">
        <v>45491</v>
      </c>
      <c r="D1247" t="s">
        <v>13</v>
      </c>
      <c r="E1247" t="str">
        <f>_xlfn.CONCAT(Tableau1[[#This Row],[SHORT TYPE]]," ",Tableau1[[#This Row],[NUMERO]]," ",Tableau1[[#This Row],[GAMME]]," ",Tableau1[[#This Row],[TYPE PRODUIT]]," ",Tableau1[[#This Row],[PUISSANCE]])</f>
        <v>WIR 34412754 GVX BBC 4000A</v>
      </c>
      <c r="G1247" t="s">
        <v>112</v>
      </c>
      <c r="H1247" t="s">
        <v>97</v>
      </c>
      <c r="I1247" t="s">
        <v>31</v>
      </c>
      <c r="J1247" t="s">
        <v>27</v>
      </c>
      <c r="K1247" t="s">
        <v>50</v>
      </c>
      <c r="L1247" t="str">
        <f>_xlfn.XLOOKUP(Tableau1[[#This Row],[TYPE DE PIECE]],Tableau4[MATIERE],Tableau4[SHORT TYPE],"",0,1)</f>
        <v>WIR</v>
      </c>
      <c r="N1247" t="str">
        <f>IF(ISERR(FIND("DECOUPE",Tableau1[[#This Row],[DESIGNATION]])),"","NEED REF")</f>
        <v/>
      </c>
    </row>
    <row r="1248" spans="2:14">
      <c r="B1248">
        <v>34412753</v>
      </c>
      <c r="C1248" s="2">
        <v>45491</v>
      </c>
      <c r="D1248" t="s">
        <v>13</v>
      </c>
      <c r="E1248" t="s">
        <v>444</v>
      </c>
      <c r="G1248" t="s">
        <v>112</v>
      </c>
      <c r="H1248" t="s">
        <v>445</v>
      </c>
      <c r="J1248" t="s">
        <v>17</v>
      </c>
      <c r="K1248" t="s">
        <v>25</v>
      </c>
      <c r="L1248" t="str">
        <f>_xlfn.XLOOKUP(Tableau1[[#This Row],[TYPE DE PIECE]],Tableau4[MATIERE],Tableau4[SHORT TYPE],"",0,1)</f>
        <v>SMT</v>
      </c>
      <c r="N1248" t="str">
        <f>IF(ISERR(FIND("DECOUPE",Tableau1[[#This Row],[DESIGNATION]])),"","NEED REF")</f>
        <v/>
      </c>
    </row>
    <row r="1249" spans="2:14">
      <c r="B1249">
        <v>34412752</v>
      </c>
      <c r="C1249" s="2">
        <v>45491</v>
      </c>
      <c r="D1249" t="s">
        <v>13</v>
      </c>
      <c r="E1249" t="s">
        <v>344</v>
      </c>
      <c r="F1249" t="s">
        <v>442</v>
      </c>
      <c r="G1249" t="s">
        <v>96</v>
      </c>
      <c r="H1249" t="s">
        <v>30</v>
      </c>
      <c r="I1249" t="s">
        <v>443</v>
      </c>
      <c r="J1249" t="s">
        <v>49</v>
      </c>
      <c r="K1249" t="s">
        <v>25</v>
      </c>
      <c r="L1249" t="str">
        <f>_xlfn.XLOOKUP(Tableau1[[#This Row],[TYPE DE PIECE]],Tableau4[MATIERE],Tableau4[SHORT TYPE],"",0,1)</f>
        <v>SMT</v>
      </c>
      <c r="N1249" t="str">
        <f>IF(ISERR(FIND("DECOUPE",Tableau1[[#This Row],[DESIGNATION]])),"","NEED REF")</f>
        <v/>
      </c>
    </row>
    <row r="1250" spans="2:14">
      <c r="B1250">
        <v>34412751</v>
      </c>
      <c r="C1250" s="2">
        <v>45491</v>
      </c>
      <c r="D1250" t="s">
        <v>13</v>
      </c>
      <c r="E1250" t="s">
        <v>348</v>
      </c>
      <c r="F1250" t="s">
        <v>442</v>
      </c>
      <c r="G1250" t="s">
        <v>96</v>
      </c>
      <c r="H1250" t="s">
        <v>30</v>
      </c>
      <c r="I1250" t="s">
        <v>443</v>
      </c>
      <c r="J1250" t="s">
        <v>49</v>
      </c>
      <c r="K1250" t="s">
        <v>25</v>
      </c>
      <c r="L1250" t="str">
        <f>_xlfn.XLOOKUP(Tableau1[[#This Row],[TYPE DE PIECE]],Tableau4[MATIERE],Tableau4[SHORT TYPE],"",0,1)</f>
        <v>SMT</v>
      </c>
      <c r="N1250" t="str">
        <f>IF(ISERR(FIND("DECOUPE",Tableau1[[#This Row],[DESIGNATION]])),"","NEED REF")</f>
        <v/>
      </c>
    </row>
    <row r="1251" spans="2:14">
      <c r="B1251">
        <v>34412750</v>
      </c>
      <c r="C1251" s="2">
        <v>45491</v>
      </c>
      <c r="D1251" t="s">
        <v>13</v>
      </c>
      <c r="E1251" t="s">
        <v>349</v>
      </c>
      <c r="F1251" t="s">
        <v>442</v>
      </c>
      <c r="G1251" t="s">
        <v>96</v>
      </c>
      <c r="H1251" t="s">
        <v>30</v>
      </c>
      <c r="I1251" t="s">
        <v>443</v>
      </c>
      <c r="J1251" t="s">
        <v>49</v>
      </c>
      <c r="K1251" t="s">
        <v>25</v>
      </c>
      <c r="L1251" t="str">
        <f>_xlfn.XLOOKUP(Tableau1[[#This Row],[TYPE DE PIECE]],Tableau4[MATIERE],Tableau4[SHORT TYPE],"",0,1)</f>
        <v>SMT</v>
      </c>
      <c r="N1251" t="str">
        <f>IF(ISERR(FIND("DECOUPE",Tableau1[[#This Row],[DESIGNATION]])),"","NEED REF")</f>
        <v/>
      </c>
    </row>
    <row r="1252" spans="2:14">
      <c r="B1252">
        <v>34412749</v>
      </c>
      <c r="C1252" s="2">
        <v>45491</v>
      </c>
      <c r="D1252" t="s">
        <v>13</v>
      </c>
      <c r="E1252" t="s">
        <v>446</v>
      </c>
      <c r="G1252" t="s">
        <v>112</v>
      </c>
      <c r="H1252" t="s">
        <v>445</v>
      </c>
      <c r="J1252" t="s">
        <v>17</v>
      </c>
      <c r="K1252" t="s">
        <v>25</v>
      </c>
      <c r="L1252" t="str">
        <f>_xlfn.XLOOKUP(Tableau1[[#This Row],[TYPE DE PIECE]],Tableau4[MATIERE],Tableau4[SHORT TYPE],"",0,1)</f>
        <v>SMT</v>
      </c>
      <c r="N1252" t="str">
        <f>IF(ISERR(FIND("DECOUPE",Tableau1[[#This Row],[DESIGNATION]])),"","NEED REF")</f>
        <v/>
      </c>
    </row>
    <row r="1253" spans="2:14">
      <c r="B1253">
        <v>34412748</v>
      </c>
      <c r="C1253" s="2">
        <v>45491</v>
      </c>
      <c r="D1253" t="s">
        <v>13</v>
      </c>
      <c r="E1253" t="s">
        <v>447</v>
      </c>
      <c r="G1253" t="s">
        <v>112</v>
      </c>
      <c r="H1253" t="s">
        <v>445</v>
      </c>
      <c r="J1253" t="s">
        <v>17</v>
      </c>
      <c r="K1253" t="s">
        <v>25</v>
      </c>
      <c r="L1253" t="str">
        <f>_xlfn.XLOOKUP(Tableau1[[#This Row],[TYPE DE PIECE]],Tableau4[MATIERE],Tableau4[SHORT TYPE],"",0,1)</f>
        <v>SMT</v>
      </c>
      <c r="N1253" t="str">
        <f>IF(ISERR(FIND("DECOUPE",Tableau1[[#This Row],[DESIGNATION]])),"","NEED REF")</f>
        <v/>
      </c>
    </row>
    <row r="1254" spans="2:14">
      <c r="B1254">
        <v>34412747</v>
      </c>
      <c r="C1254" s="2">
        <v>45491</v>
      </c>
      <c r="D1254" t="s">
        <v>13</v>
      </c>
      <c r="E1254" t="s">
        <v>448</v>
      </c>
      <c r="G1254" t="s">
        <v>112</v>
      </c>
      <c r="H1254" t="s">
        <v>445</v>
      </c>
      <c r="J1254" t="s">
        <v>17</v>
      </c>
      <c r="K1254" t="s">
        <v>25</v>
      </c>
      <c r="L1254" t="str">
        <f>_xlfn.XLOOKUP(Tableau1[[#This Row],[TYPE DE PIECE]],Tableau4[MATIERE],Tableau4[SHORT TYPE],"",0,1)</f>
        <v>SMT</v>
      </c>
      <c r="N1254" t="str">
        <f>IF(ISERR(FIND("DECOUPE",Tableau1[[#This Row],[DESIGNATION]])),"","NEED REF")</f>
        <v/>
      </c>
    </row>
    <row r="1255" spans="2:14">
      <c r="B1255">
        <v>34412746</v>
      </c>
      <c r="C1255" s="2">
        <v>45491</v>
      </c>
      <c r="D1255" t="s">
        <v>13</v>
      </c>
      <c r="E1255" t="s">
        <v>449</v>
      </c>
      <c r="G1255" t="s">
        <v>112</v>
      </c>
      <c r="H1255" t="s">
        <v>445</v>
      </c>
      <c r="J1255" t="s">
        <v>17</v>
      </c>
      <c r="K1255" t="s">
        <v>25</v>
      </c>
      <c r="L1255" t="str">
        <f>_xlfn.XLOOKUP(Tableau1[[#This Row],[TYPE DE PIECE]],Tableau4[MATIERE],Tableau4[SHORT TYPE],"",0,1)</f>
        <v>SMT</v>
      </c>
      <c r="N1255" t="str">
        <f>IF(ISERR(FIND("DECOUPE",Tableau1[[#This Row],[DESIGNATION]])),"","NEED REF")</f>
        <v/>
      </c>
    </row>
    <row r="1256" spans="2:14">
      <c r="B1256">
        <v>34412745</v>
      </c>
      <c r="C1256" s="2">
        <v>45491</v>
      </c>
      <c r="D1256" t="s">
        <v>13</v>
      </c>
      <c r="E1256" t="s">
        <v>450</v>
      </c>
      <c r="G1256" t="s">
        <v>112</v>
      </c>
      <c r="H1256" t="s">
        <v>445</v>
      </c>
      <c r="J1256" t="s">
        <v>17</v>
      </c>
      <c r="K1256" t="s">
        <v>25</v>
      </c>
      <c r="L1256" t="str">
        <f>_xlfn.XLOOKUP(Tableau1[[#This Row],[TYPE DE PIECE]],Tableau4[MATIERE],Tableau4[SHORT TYPE],"",0,1)</f>
        <v>SMT</v>
      </c>
      <c r="N1256" t="str">
        <f>IF(ISERR(FIND("DECOUPE",Tableau1[[#This Row],[DESIGNATION]])),"","NEED REF")</f>
        <v/>
      </c>
    </row>
    <row r="1257" spans="2:14">
      <c r="B1257">
        <v>34412744</v>
      </c>
      <c r="C1257" s="2">
        <v>45491</v>
      </c>
      <c r="D1257" t="s">
        <v>13</v>
      </c>
      <c r="E1257" t="s">
        <v>451</v>
      </c>
      <c r="G1257" t="s">
        <v>112</v>
      </c>
      <c r="H1257" t="s">
        <v>445</v>
      </c>
      <c r="J1257" t="s">
        <v>17</v>
      </c>
      <c r="K1257" t="s">
        <v>25</v>
      </c>
      <c r="L1257" t="str">
        <f>_xlfn.XLOOKUP(Tableau1[[#This Row],[TYPE DE PIECE]],Tableau4[MATIERE],Tableau4[SHORT TYPE],"",0,1)</f>
        <v>SMT</v>
      </c>
      <c r="N1257" t="str">
        <f>IF(ISERR(FIND("DECOUPE",Tableau1[[#This Row],[DESIGNATION]])),"","NEED REF")</f>
        <v/>
      </c>
    </row>
    <row r="1258" spans="2:14">
      <c r="B1258">
        <v>34412743</v>
      </c>
      <c r="C1258" s="2">
        <v>45491</v>
      </c>
      <c r="D1258" t="s">
        <v>13</v>
      </c>
      <c r="E1258" t="s">
        <v>452</v>
      </c>
      <c r="G1258" t="s">
        <v>112</v>
      </c>
      <c r="H1258" t="s">
        <v>445</v>
      </c>
      <c r="J1258" t="s">
        <v>17</v>
      </c>
      <c r="K1258" t="s">
        <v>25</v>
      </c>
      <c r="L1258" t="str">
        <f>_xlfn.XLOOKUP(Tableau1[[#This Row],[TYPE DE PIECE]],Tableau4[MATIERE],Tableau4[SHORT TYPE],"",0,1)</f>
        <v>SMT</v>
      </c>
      <c r="N1258" t="str">
        <f>IF(ISERR(FIND("DECOUPE",Tableau1[[#This Row],[DESIGNATION]])),"","NEED REF")</f>
        <v/>
      </c>
    </row>
    <row r="1259" spans="2:14">
      <c r="B1259">
        <v>34412742</v>
      </c>
      <c r="C1259" s="2">
        <v>45491</v>
      </c>
      <c r="D1259" t="s">
        <v>13</v>
      </c>
      <c r="E1259" t="s">
        <v>453</v>
      </c>
      <c r="H1259" t="s">
        <v>454</v>
      </c>
      <c r="J1259" t="s">
        <v>17</v>
      </c>
      <c r="K1259" t="s">
        <v>25</v>
      </c>
      <c r="L1259" t="str">
        <f>_xlfn.XLOOKUP(Tableau1[[#This Row],[TYPE DE PIECE]],Tableau4[MATIERE],Tableau4[SHORT TYPE],"",0,1)</f>
        <v>SMT</v>
      </c>
      <c r="N1259" t="str">
        <f>IF(ISERR(FIND("DECOUPE",Tableau1[[#This Row],[DESIGNATION]])),"","NEED REF")</f>
        <v/>
      </c>
    </row>
    <row r="1260" spans="2:14">
      <c r="B1260">
        <v>34412741</v>
      </c>
      <c r="C1260" s="2">
        <v>45491</v>
      </c>
      <c r="D1260" t="s">
        <v>13</v>
      </c>
      <c r="E1260" t="s">
        <v>455</v>
      </c>
      <c r="H1260" t="s">
        <v>454</v>
      </c>
      <c r="J1260" t="s">
        <v>17</v>
      </c>
      <c r="K1260" t="s">
        <v>25</v>
      </c>
      <c r="L1260" t="str">
        <f>_xlfn.XLOOKUP(Tableau1[[#This Row],[TYPE DE PIECE]],Tableau4[MATIERE],Tableau4[SHORT TYPE],"",0,1)</f>
        <v>SMT</v>
      </c>
      <c r="N1260" t="str">
        <f>IF(ISERR(FIND("DECOUPE",Tableau1[[#This Row],[DESIGNATION]])),"","NEED REF")</f>
        <v/>
      </c>
    </row>
    <row r="1261" spans="2:14">
      <c r="B1261">
        <v>34412740</v>
      </c>
      <c r="C1261" s="2">
        <v>45491</v>
      </c>
      <c r="D1261" t="s">
        <v>13</v>
      </c>
      <c r="E1261" t="s">
        <v>456</v>
      </c>
      <c r="G1261" t="s">
        <v>112</v>
      </c>
      <c r="H1261" t="s">
        <v>445</v>
      </c>
      <c r="J1261" t="s">
        <v>17</v>
      </c>
      <c r="K1261" t="s">
        <v>25</v>
      </c>
      <c r="L1261" t="str">
        <f>_xlfn.XLOOKUP(Tableau1[[#This Row],[TYPE DE PIECE]],Tableau4[MATIERE],Tableau4[SHORT TYPE],"",0,1)</f>
        <v>SMT</v>
      </c>
      <c r="N1261">
        <v>34412739</v>
      </c>
    </row>
    <row r="1262" spans="2:14">
      <c r="B1262">
        <v>34412739</v>
      </c>
      <c r="C1262" s="2">
        <v>45490</v>
      </c>
      <c r="D1262" t="s">
        <v>13</v>
      </c>
      <c r="E1262" t="s">
        <v>457</v>
      </c>
      <c r="G1262" t="s">
        <v>112</v>
      </c>
      <c r="H1262" t="s">
        <v>445</v>
      </c>
      <c r="J1262" t="s">
        <v>17</v>
      </c>
      <c r="K1262" t="s">
        <v>84</v>
      </c>
      <c r="L1262" t="str">
        <f>_xlfn.XLOOKUP(Tableau1[[#This Row],[TYPE DE PIECE]],Tableau4[MATIERE],Tableau4[SHORT TYPE],"",0,1)</f>
        <v>SE</v>
      </c>
      <c r="N1262" t="str">
        <f>IF(ISERR(FIND("DECOUPE",Tableau1[[#This Row],[DESIGNATION]])),"","NEED REF")</f>
        <v/>
      </c>
    </row>
    <row r="1263" spans="2:14">
      <c r="B1263">
        <v>34412738</v>
      </c>
      <c r="C1263" s="2">
        <v>45490</v>
      </c>
      <c r="D1263" t="s">
        <v>13</v>
      </c>
      <c r="E1263" t="str">
        <f>_xlfn.CONCAT(Tableau1[[#This Row],[SHORT TYPE]]," ",Tableau1[[#This Row],[NUMERO]]," ",Tableau1[[#This Row],[GAMME]]," ",Tableau1[[#This Row],[TYPE PRODUIT]]," ",Tableau1[[#This Row],[PUISSANCE]])</f>
        <v>SMT 34412738 GVX BBC 4000A</v>
      </c>
      <c r="G1263" t="s">
        <v>112</v>
      </c>
      <c r="H1263" t="s">
        <v>97</v>
      </c>
      <c r="I1263" t="s">
        <v>31</v>
      </c>
      <c r="J1263" t="s">
        <v>27</v>
      </c>
      <c r="K1263" t="s">
        <v>25</v>
      </c>
      <c r="L1263" t="str">
        <f>_xlfn.XLOOKUP(Tableau1[[#This Row],[TYPE DE PIECE]],Tableau4[MATIERE],Tableau4[SHORT TYPE],"",0,1)</f>
        <v>SMT</v>
      </c>
      <c r="N1263" t="str">
        <f>IF(ISERR(FIND("DECOUPE",Tableau1[[#This Row],[DESIGNATION]])),"","NEED REF")</f>
        <v/>
      </c>
    </row>
    <row r="1264" spans="2:14">
      <c r="B1264">
        <v>34412737</v>
      </c>
      <c r="C1264" s="2">
        <v>45489</v>
      </c>
      <c r="D1264" t="s">
        <v>13</v>
      </c>
      <c r="E1264" t="s">
        <v>458</v>
      </c>
      <c r="J1264" t="s">
        <v>17</v>
      </c>
      <c r="L1264" t="str">
        <f>_xlfn.XLOOKUP(Tableau1[[#This Row],[TYPE DE PIECE]],Tableau4[MATIERE],Tableau4[SHORT TYPE],"",0,1)</f>
        <v/>
      </c>
      <c r="N1264" t="str">
        <f>IF(ISERR(FIND("DECOUPE",Tableau1[[#This Row],[DESIGNATION]])),"","NEED REF")</f>
        <v/>
      </c>
    </row>
    <row r="1265" spans="2:14">
      <c r="B1265">
        <v>34412736</v>
      </c>
      <c r="C1265" s="2">
        <v>45489</v>
      </c>
      <c r="D1265" t="s">
        <v>13</v>
      </c>
      <c r="E1265" t="s">
        <v>353</v>
      </c>
      <c r="F1265" t="s">
        <v>442</v>
      </c>
      <c r="G1265" t="s">
        <v>96</v>
      </c>
      <c r="H1265" t="s">
        <v>30</v>
      </c>
      <c r="I1265" t="s">
        <v>443</v>
      </c>
      <c r="J1265" t="s">
        <v>49</v>
      </c>
      <c r="K1265" t="s">
        <v>25</v>
      </c>
      <c r="L1265" t="str">
        <f>_xlfn.XLOOKUP(Tableau1[[#This Row],[TYPE DE PIECE]],Tableau4[MATIERE],Tableau4[SHORT TYPE],"",0,1)</f>
        <v>SMT</v>
      </c>
      <c r="N1265" t="str">
        <f>IF(ISERR(FIND("DECOUPE",Tableau1[[#This Row],[DESIGNATION]])),"","NEED REF")</f>
        <v/>
      </c>
    </row>
    <row r="1266" spans="2:14">
      <c r="B1266">
        <v>34412735</v>
      </c>
      <c r="C1266" s="2">
        <v>45489</v>
      </c>
      <c r="D1266" t="s">
        <v>13</v>
      </c>
      <c r="E1266" t="s">
        <v>353</v>
      </c>
      <c r="F1266" t="s">
        <v>442</v>
      </c>
      <c r="G1266" t="s">
        <v>96</v>
      </c>
      <c r="H1266" t="s">
        <v>30</v>
      </c>
      <c r="I1266" t="s">
        <v>443</v>
      </c>
      <c r="J1266" t="s">
        <v>49</v>
      </c>
      <c r="K1266" t="s">
        <v>25</v>
      </c>
      <c r="L1266" t="str">
        <f>_xlfn.XLOOKUP(Tableau1[[#This Row],[TYPE DE PIECE]],Tableau4[MATIERE],Tableau4[SHORT TYPE],"",0,1)</f>
        <v>SMT</v>
      </c>
      <c r="N1266" t="str">
        <f>IF(ISERR(FIND("DECOUPE",Tableau1[[#This Row],[DESIGNATION]])),"","NEED REF")</f>
        <v/>
      </c>
    </row>
    <row r="1267" spans="2:14">
      <c r="B1267">
        <v>34412734</v>
      </c>
      <c r="C1267" s="2">
        <v>45489</v>
      </c>
      <c r="D1267" t="s">
        <v>13</v>
      </c>
      <c r="E1267" t="s">
        <v>459</v>
      </c>
      <c r="F1267" t="s">
        <v>442</v>
      </c>
      <c r="G1267" t="s">
        <v>96</v>
      </c>
      <c r="H1267" t="s">
        <v>30</v>
      </c>
      <c r="I1267" t="s">
        <v>443</v>
      </c>
      <c r="J1267" t="s">
        <v>49</v>
      </c>
      <c r="K1267" t="s">
        <v>25</v>
      </c>
      <c r="L1267" t="str">
        <f>_xlfn.XLOOKUP(Tableau1[[#This Row],[TYPE DE PIECE]],Tableau4[MATIERE],Tableau4[SHORT TYPE],"",0,1)</f>
        <v>SMT</v>
      </c>
      <c r="N1267" t="str">
        <f>IF(ISERR(FIND("DECOUPE",Tableau1[[#This Row],[DESIGNATION]])),"","NEED REF")</f>
        <v/>
      </c>
    </row>
    <row r="1268" spans="2:14">
      <c r="B1268">
        <v>34412733</v>
      </c>
      <c r="C1268" s="2">
        <v>45489</v>
      </c>
      <c r="D1268" t="s">
        <v>13</v>
      </c>
      <c r="E1268" t="s">
        <v>459</v>
      </c>
      <c r="F1268" t="s">
        <v>442</v>
      </c>
      <c r="G1268" t="s">
        <v>96</v>
      </c>
      <c r="H1268" t="s">
        <v>30</v>
      </c>
      <c r="I1268" t="s">
        <v>443</v>
      </c>
      <c r="J1268" t="s">
        <v>49</v>
      </c>
      <c r="K1268" t="s">
        <v>25</v>
      </c>
      <c r="L1268" t="str">
        <f>_xlfn.XLOOKUP(Tableau1[[#This Row],[TYPE DE PIECE]],Tableau4[MATIERE],Tableau4[SHORT TYPE],"",0,1)</f>
        <v>SMT</v>
      </c>
      <c r="N1268" t="str">
        <f>IF(ISERR(FIND("DECOUPE",Tableau1[[#This Row],[DESIGNATION]])),"","NEED REF")</f>
        <v/>
      </c>
    </row>
    <row r="1269" spans="2:14">
      <c r="B1269">
        <v>34412732</v>
      </c>
      <c r="C1269" s="2">
        <v>45489</v>
      </c>
      <c r="D1269" t="s">
        <v>13</v>
      </c>
      <c r="E1269" t="s">
        <v>460</v>
      </c>
      <c r="F1269" t="s">
        <v>442</v>
      </c>
      <c r="G1269" t="s">
        <v>96</v>
      </c>
      <c r="H1269" t="s">
        <v>30</v>
      </c>
      <c r="I1269" t="s">
        <v>443</v>
      </c>
      <c r="J1269" t="s">
        <v>49</v>
      </c>
      <c r="K1269" t="s">
        <v>25</v>
      </c>
      <c r="L1269" t="str">
        <f>_xlfn.XLOOKUP(Tableau1[[#This Row],[TYPE DE PIECE]],Tableau4[MATIERE],Tableau4[SHORT TYPE],"",0,1)</f>
        <v>SMT</v>
      </c>
      <c r="N1269" t="str">
        <f>IF(ISERR(FIND("DECOUPE",Tableau1[[#This Row],[DESIGNATION]])),"","NEED REF")</f>
        <v/>
      </c>
    </row>
    <row r="1270" spans="2:14">
      <c r="B1270">
        <v>34412731</v>
      </c>
      <c r="C1270" s="2">
        <v>45489</v>
      </c>
      <c r="D1270" t="s">
        <v>13</v>
      </c>
      <c r="E1270" t="s">
        <v>461</v>
      </c>
      <c r="F1270" t="s">
        <v>442</v>
      </c>
      <c r="G1270" t="s">
        <v>96</v>
      </c>
      <c r="H1270" t="s">
        <v>30</v>
      </c>
      <c r="I1270" t="s">
        <v>443</v>
      </c>
      <c r="J1270" t="s">
        <v>49</v>
      </c>
      <c r="K1270" t="s">
        <v>25</v>
      </c>
      <c r="L1270" t="str">
        <f>_xlfn.XLOOKUP(Tableau1[[#This Row],[TYPE DE PIECE]],Tableau4[MATIERE],Tableau4[SHORT TYPE],"",0,1)</f>
        <v>SMT</v>
      </c>
      <c r="N1270" t="str">
        <f>IF(ISERR(FIND("DECOUPE",Tableau1[[#This Row],[DESIGNATION]])),"","NEED REF")</f>
        <v/>
      </c>
    </row>
    <row r="1271" spans="2:14">
      <c r="B1271">
        <v>34412730</v>
      </c>
      <c r="C1271" s="2">
        <v>45489</v>
      </c>
      <c r="D1271" t="s">
        <v>13</v>
      </c>
      <c r="E1271" t="s">
        <v>462</v>
      </c>
      <c r="G1271" t="s">
        <v>112</v>
      </c>
      <c r="H1271" t="s">
        <v>463</v>
      </c>
      <c r="J1271" t="s">
        <v>17</v>
      </c>
      <c r="L1271" t="str">
        <f>_xlfn.XLOOKUP(Tableau1[[#This Row],[TYPE DE PIECE]],Tableau4[MATIERE],Tableau4[SHORT TYPE],"",0,1)</f>
        <v/>
      </c>
      <c r="N1271" t="s">
        <v>464</v>
      </c>
    </row>
    <row r="1272" spans="2:14">
      <c r="B1272">
        <v>34412729</v>
      </c>
      <c r="C1272" s="2">
        <v>45488</v>
      </c>
      <c r="D1272" t="s">
        <v>13</v>
      </c>
      <c r="E1272" t="s">
        <v>369</v>
      </c>
      <c r="F1272" t="s">
        <v>442</v>
      </c>
      <c r="G1272" t="s">
        <v>96</v>
      </c>
      <c r="H1272" t="s">
        <v>30</v>
      </c>
      <c r="I1272" t="s">
        <v>443</v>
      </c>
      <c r="J1272" t="s">
        <v>49</v>
      </c>
      <c r="K1272" t="s">
        <v>25</v>
      </c>
      <c r="L1272" t="str">
        <f>_xlfn.XLOOKUP(Tableau1[[#This Row],[TYPE DE PIECE]],Tableau4[MATIERE],Tableau4[SHORT TYPE],"",0,1)</f>
        <v>SMT</v>
      </c>
      <c r="N1272" t="str">
        <f>IF(ISERR(FIND("DECOUPE",Tableau1[[#This Row],[DESIGNATION]])),"","NEED REF")</f>
        <v/>
      </c>
    </row>
    <row r="1273" spans="2:14">
      <c r="B1273">
        <v>34412728</v>
      </c>
      <c r="C1273" s="2">
        <v>45488</v>
      </c>
      <c r="D1273" t="s">
        <v>13</v>
      </c>
      <c r="E1273" t="s">
        <v>465</v>
      </c>
      <c r="F1273" t="s">
        <v>442</v>
      </c>
      <c r="G1273" t="s">
        <v>96</v>
      </c>
      <c r="H1273" t="s">
        <v>30</v>
      </c>
      <c r="I1273" t="s">
        <v>443</v>
      </c>
      <c r="J1273" t="s">
        <v>49</v>
      </c>
      <c r="K1273" t="s">
        <v>22</v>
      </c>
      <c r="L1273" t="str">
        <f>_xlfn.XLOOKUP(Tableau1[[#This Row],[TYPE DE PIECE]],Tableau4[MATIERE],Tableau4[SHORT TYPE],"",0,1)</f>
        <v>COP</v>
      </c>
      <c r="N1273" t="str">
        <f>IF(ISERR(FIND("DECOUPE",Tableau1[[#This Row],[DESIGNATION]])),"","NEED REF")</f>
        <v/>
      </c>
    </row>
    <row r="1274" spans="2:14">
      <c r="B1274">
        <v>34412727</v>
      </c>
      <c r="C1274" s="2">
        <v>45488</v>
      </c>
      <c r="D1274" t="s">
        <v>13</v>
      </c>
      <c r="E1274" t="s">
        <v>466</v>
      </c>
      <c r="F1274" t="s">
        <v>442</v>
      </c>
      <c r="G1274" t="s">
        <v>96</v>
      </c>
      <c r="H1274" t="s">
        <v>30</v>
      </c>
      <c r="I1274" t="s">
        <v>443</v>
      </c>
      <c r="J1274" t="s">
        <v>49</v>
      </c>
      <c r="K1274" t="s">
        <v>22</v>
      </c>
      <c r="L1274" t="str">
        <f>_xlfn.XLOOKUP(Tableau1[[#This Row],[TYPE DE PIECE]],Tableau4[MATIERE],Tableau4[SHORT TYPE],"",0,1)</f>
        <v>COP</v>
      </c>
      <c r="N1274" t="str">
        <f>IF(ISERR(FIND("DECOUPE",Tableau1[[#This Row],[DESIGNATION]])),"","NEED REF")</f>
        <v/>
      </c>
    </row>
    <row r="1275" spans="2:14">
      <c r="B1275">
        <v>34412726</v>
      </c>
      <c r="C1275" s="2">
        <v>45488</v>
      </c>
      <c r="D1275" t="s">
        <v>13</v>
      </c>
      <c r="E1275" t="s">
        <v>467</v>
      </c>
      <c r="F1275" t="s">
        <v>442</v>
      </c>
      <c r="G1275" t="s">
        <v>96</v>
      </c>
      <c r="H1275" t="s">
        <v>30</v>
      </c>
      <c r="I1275" t="s">
        <v>443</v>
      </c>
      <c r="J1275" t="s">
        <v>49</v>
      </c>
      <c r="K1275" t="s">
        <v>22</v>
      </c>
      <c r="L1275" t="str">
        <f>_xlfn.XLOOKUP(Tableau1[[#This Row],[TYPE DE PIECE]],Tableau4[MATIERE],Tableau4[SHORT TYPE],"",0,1)</f>
        <v>COP</v>
      </c>
      <c r="N1275" t="str">
        <f>IF(ISERR(FIND("DECOUPE",Tableau1[[#This Row],[DESIGNATION]])),"","NEED REF")</f>
        <v/>
      </c>
    </row>
    <row r="1276" spans="2:14">
      <c r="B1276">
        <v>34412725</v>
      </c>
      <c r="C1276" s="2">
        <v>45488</v>
      </c>
      <c r="D1276" t="s">
        <v>13</v>
      </c>
      <c r="E1276" t="s">
        <v>468</v>
      </c>
      <c r="F1276" t="s">
        <v>442</v>
      </c>
      <c r="G1276" t="s">
        <v>96</v>
      </c>
      <c r="H1276" t="s">
        <v>30</v>
      </c>
      <c r="I1276" t="s">
        <v>443</v>
      </c>
      <c r="J1276" t="s">
        <v>49</v>
      </c>
      <c r="K1276" t="s">
        <v>22</v>
      </c>
      <c r="L1276" t="str">
        <f>_xlfn.XLOOKUP(Tableau1[[#This Row],[TYPE DE PIECE]],Tableau4[MATIERE],Tableau4[SHORT TYPE],"",0,1)</f>
        <v>COP</v>
      </c>
      <c r="N1276" t="str">
        <f>IF(ISERR(FIND("DECOUPE",Tableau1[[#This Row],[DESIGNATION]])),"","NEED REF")</f>
        <v/>
      </c>
    </row>
    <row r="1277" spans="2:14">
      <c r="B1277">
        <v>34412724</v>
      </c>
      <c r="C1277" s="2">
        <v>45488</v>
      </c>
      <c r="D1277" t="s">
        <v>13</v>
      </c>
      <c r="E1277" t="s">
        <v>469</v>
      </c>
      <c r="F1277" t="s">
        <v>442</v>
      </c>
      <c r="G1277" t="s">
        <v>96</v>
      </c>
      <c r="H1277" t="s">
        <v>30</v>
      </c>
      <c r="I1277" t="s">
        <v>443</v>
      </c>
      <c r="J1277" t="s">
        <v>49</v>
      </c>
      <c r="K1277" t="s">
        <v>22</v>
      </c>
      <c r="L1277" t="str">
        <f>_xlfn.XLOOKUP(Tableau1[[#This Row],[TYPE DE PIECE]],Tableau4[MATIERE],Tableau4[SHORT TYPE],"",0,1)</f>
        <v>COP</v>
      </c>
      <c r="N1277" t="str">
        <f>IF(ISERR(FIND("DECOUPE",Tableau1[[#This Row],[DESIGNATION]])),"","NEED REF")</f>
        <v/>
      </c>
    </row>
    <row r="1278" spans="2:14">
      <c r="B1278">
        <v>34412723</v>
      </c>
      <c r="C1278" s="2">
        <v>45488</v>
      </c>
      <c r="D1278" t="s">
        <v>13</v>
      </c>
      <c r="E1278" t="s">
        <v>470</v>
      </c>
      <c r="F1278" t="s">
        <v>442</v>
      </c>
      <c r="G1278" t="s">
        <v>96</v>
      </c>
      <c r="H1278" t="s">
        <v>30</v>
      </c>
      <c r="I1278" t="s">
        <v>443</v>
      </c>
      <c r="J1278" t="s">
        <v>49</v>
      </c>
      <c r="K1278" t="s">
        <v>22</v>
      </c>
      <c r="L1278" t="str">
        <f>_xlfn.XLOOKUP(Tableau1[[#This Row],[TYPE DE PIECE]],Tableau4[MATIERE],Tableau4[SHORT TYPE],"",0,1)</f>
        <v>COP</v>
      </c>
      <c r="N1278" t="str">
        <f>IF(ISERR(FIND("DECOUPE",Tableau1[[#This Row],[DESIGNATION]])),"","NEED REF")</f>
        <v/>
      </c>
    </row>
    <row r="1279" spans="2:14">
      <c r="B1279">
        <v>34412722</v>
      </c>
      <c r="C1279" s="2">
        <v>45488</v>
      </c>
      <c r="D1279" t="s">
        <v>13</v>
      </c>
      <c r="E1279" t="s">
        <v>471</v>
      </c>
      <c r="F1279" t="s">
        <v>442</v>
      </c>
      <c r="G1279" t="s">
        <v>96</v>
      </c>
      <c r="H1279" t="s">
        <v>30</v>
      </c>
      <c r="I1279" t="s">
        <v>443</v>
      </c>
      <c r="J1279" t="s">
        <v>49</v>
      </c>
      <c r="K1279" t="s">
        <v>22</v>
      </c>
      <c r="L1279" t="str">
        <f>_xlfn.XLOOKUP(Tableau1[[#This Row],[TYPE DE PIECE]],Tableau4[MATIERE],Tableau4[SHORT TYPE],"",0,1)</f>
        <v>COP</v>
      </c>
      <c r="N1279" t="str">
        <f>IF(ISERR(FIND("DECOUPE",Tableau1[[#This Row],[DESIGNATION]])),"","NEED REF")</f>
        <v/>
      </c>
    </row>
    <row r="1280" spans="2:14">
      <c r="B1280">
        <v>34412721</v>
      </c>
      <c r="C1280" s="2">
        <v>45488</v>
      </c>
      <c r="D1280" t="s">
        <v>13</v>
      </c>
      <c r="E1280" t="s">
        <v>472</v>
      </c>
      <c r="F1280" t="s">
        <v>442</v>
      </c>
      <c r="G1280" t="s">
        <v>96</v>
      </c>
      <c r="H1280" t="s">
        <v>30</v>
      </c>
      <c r="I1280" t="s">
        <v>443</v>
      </c>
      <c r="J1280" t="s">
        <v>49</v>
      </c>
      <c r="K1280" t="s">
        <v>22</v>
      </c>
      <c r="L1280" t="str">
        <f>_xlfn.XLOOKUP(Tableau1[[#This Row],[TYPE DE PIECE]],Tableau4[MATIERE],Tableau4[SHORT TYPE],"",0,1)</f>
        <v>COP</v>
      </c>
      <c r="N1280" t="str">
        <f>IF(ISERR(FIND("DECOUPE",Tableau1[[#This Row],[DESIGNATION]])),"","NEED REF")</f>
        <v/>
      </c>
    </row>
    <row r="1281" spans="2:14">
      <c r="B1281">
        <v>34412720</v>
      </c>
      <c r="C1281" s="2">
        <v>45488</v>
      </c>
      <c r="D1281" t="s">
        <v>13</v>
      </c>
      <c r="E1281" t="s">
        <v>473</v>
      </c>
      <c r="F1281" t="s">
        <v>442</v>
      </c>
      <c r="G1281" t="s">
        <v>96</v>
      </c>
      <c r="H1281" t="s">
        <v>30</v>
      </c>
      <c r="I1281" t="s">
        <v>443</v>
      </c>
      <c r="J1281" t="s">
        <v>49</v>
      </c>
      <c r="K1281" t="s">
        <v>84</v>
      </c>
      <c r="L1281" t="str">
        <f>_xlfn.XLOOKUP(Tableau1[[#This Row],[TYPE DE PIECE]],Tableau4[MATIERE],Tableau4[SHORT TYPE],"",0,1)</f>
        <v>SE</v>
      </c>
      <c r="N1281" t="str">
        <f>IF(ISERR(FIND("DECOUPE",Tableau1[[#This Row],[DESIGNATION]])),"","NEED REF")</f>
        <v/>
      </c>
    </row>
    <row r="1282" spans="2:14">
      <c r="B1282">
        <v>34412719</v>
      </c>
      <c r="C1282" s="2">
        <v>45488</v>
      </c>
      <c r="D1282" t="s">
        <v>13</v>
      </c>
      <c r="E1282" t="s">
        <v>474</v>
      </c>
      <c r="J1282" t="s">
        <v>27</v>
      </c>
      <c r="K1282" t="s">
        <v>67</v>
      </c>
      <c r="L1282" t="s">
        <v>123</v>
      </c>
      <c r="N1282" t="s">
        <v>475</v>
      </c>
    </row>
    <row r="1283" spans="2:14">
      <c r="B1283">
        <v>34412718</v>
      </c>
      <c r="C1283" s="2">
        <v>45488</v>
      </c>
      <c r="D1283" t="s">
        <v>13</v>
      </c>
      <c r="E1283" t="s">
        <v>476</v>
      </c>
      <c r="J1283" t="s">
        <v>27</v>
      </c>
      <c r="K1283" t="s">
        <v>25</v>
      </c>
      <c r="L1283" t="str">
        <f>_xlfn.XLOOKUP(Tableau1[[#This Row],[TYPE DE PIECE]],Tableau4[MATIERE],Tableau4[SHORT TYPE],"",0,1)</f>
        <v>SMT</v>
      </c>
      <c r="N1283" t="str">
        <f>IF(ISERR(FIND("DECOUPE",Tableau1[[#This Row],[DESIGNATION]])),"","NEED REF")</f>
        <v/>
      </c>
    </row>
    <row r="1284" spans="2:14">
      <c r="B1284">
        <v>34412717</v>
      </c>
      <c r="C1284" s="2">
        <v>45488</v>
      </c>
      <c r="D1284" t="s">
        <v>13</v>
      </c>
      <c r="E1284" t="s">
        <v>477</v>
      </c>
      <c r="J1284" t="s">
        <v>27</v>
      </c>
      <c r="K1284" t="s">
        <v>335</v>
      </c>
      <c r="L1284" t="str">
        <f>_xlfn.XLOOKUP(Tableau1[[#This Row],[TYPE DE PIECE]],Tableau4[MATIERE],Tableau4[SHORT TYPE],"",0,1)</f>
        <v>ETQ</v>
      </c>
      <c r="N1284" t="str">
        <f>IF(ISERR(FIND("DECOUPE",Tableau1[[#This Row],[DESIGNATION]])),"","NEED REF")</f>
        <v/>
      </c>
    </row>
    <row r="1285" spans="2:14">
      <c r="B1285">
        <v>34412716</v>
      </c>
      <c r="C1285" s="2">
        <v>45488</v>
      </c>
      <c r="D1285" t="s">
        <v>13</v>
      </c>
      <c r="E1285" t="s">
        <v>478</v>
      </c>
      <c r="J1285" t="s">
        <v>27</v>
      </c>
      <c r="K1285" t="s">
        <v>33</v>
      </c>
      <c r="L1285" t="str">
        <f>_xlfn.XLOOKUP(Tableau1[[#This Row],[TYPE DE PIECE]],Tableau4[MATIERE],Tableau4[SHORT TYPE],"",0,1)</f>
        <v>PLA</v>
      </c>
      <c r="N1285" t="str">
        <f>IF(ISERR(FIND("DECOUPE",Tableau1[[#This Row],[DESIGNATION]])),"","NEED REF")</f>
        <v/>
      </c>
    </row>
    <row r="1286" spans="2:14">
      <c r="B1286">
        <v>34412715</v>
      </c>
      <c r="C1286" s="2">
        <v>45483</v>
      </c>
      <c r="D1286" t="s">
        <v>13</v>
      </c>
      <c r="E1286" t="s">
        <v>479</v>
      </c>
      <c r="F1286" t="s">
        <v>480</v>
      </c>
      <c r="G1286" t="s">
        <v>481</v>
      </c>
      <c r="H1286" t="s">
        <v>482</v>
      </c>
      <c r="J1286" t="s">
        <v>49</v>
      </c>
      <c r="K1286" t="s">
        <v>50</v>
      </c>
      <c r="L1286" t="str">
        <f>_xlfn.XLOOKUP(Tableau1[[#This Row],[TYPE DE PIECE]],Tableau4[MATIERE],Tableau4[SHORT TYPE],"",0,1)</f>
        <v>WIR</v>
      </c>
      <c r="N1286" t="str">
        <f>IF(ISERR(FIND("DECOUPE",Tableau1[[#This Row],[DESIGNATION]])),"","NEED REF")</f>
        <v/>
      </c>
    </row>
    <row r="1287" spans="2:14">
      <c r="B1287">
        <v>34412714</v>
      </c>
      <c r="C1287" s="2">
        <v>45483</v>
      </c>
      <c r="D1287" t="s">
        <v>13</v>
      </c>
      <c r="E1287" t="s">
        <v>483</v>
      </c>
      <c r="F1287" t="s">
        <v>480</v>
      </c>
      <c r="G1287" t="s">
        <v>481</v>
      </c>
      <c r="H1287" t="s">
        <v>482</v>
      </c>
      <c r="J1287" t="s">
        <v>49</v>
      </c>
      <c r="K1287" t="s">
        <v>50</v>
      </c>
      <c r="L1287" t="str">
        <f>_xlfn.XLOOKUP(Tableau1[[#This Row],[TYPE DE PIECE]],Tableau4[MATIERE],Tableau4[SHORT TYPE],"",0,1)</f>
        <v>WIR</v>
      </c>
      <c r="N1287" t="str">
        <f>IF(ISERR(FIND("DECOUPE",Tableau1[[#This Row],[DESIGNATION]])),"","NEED REF")</f>
        <v/>
      </c>
    </row>
    <row r="1288" spans="2:14">
      <c r="B1288">
        <v>34412713</v>
      </c>
      <c r="C1288" s="2">
        <v>45483</v>
      </c>
      <c r="D1288" t="s">
        <v>13</v>
      </c>
      <c r="E1288" t="s">
        <v>484</v>
      </c>
      <c r="F1288" t="s">
        <v>485</v>
      </c>
      <c r="J1288" t="s">
        <v>27</v>
      </c>
      <c r="L1288" t="str">
        <f>_xlfn.XLOOKUP(Tableau1[[#This Row],[TYPE DE PIECE]],Tableau4[MATIERE],Tableau4[SHORT TYPE],"",0,1)</f>
        <v/>
      </c>
      <c r="N1288" t="str">
        <f>IF(ISERR(FIND("DECOUPE",Tableau1[[#This Row],[DESIGNATION]])),"","NEED REF")</f>
        <v>NEED REF</v>
      </c>
    </row>
    <row r="1289" spans="2:14">
      <c r="B1289">
        <v>34412712</v>
      </c>
      <c r="C1289" s="2">
        <v>45482</v>
      </c>
      <c r="D1289" t="s">
        <v>13</v>
      </c>
      <c r="E1289" t="s">
        <v>486</v>
      </c>
      <c r="F1289" t="s">
        <v>485</v>
      </c>
      <c r="J1289" t="s">
        <v>27</v>
      </c>
      <c r="K1289" t="s">
        <v>25</v>
      </c>
      <c r="L1289" t="str">
        <f>_xlfn.XLOOKUP(Tableau1[[#This Row],[TYPE DE PIECE]],Tableau4[MATIERE],Tableau4[SHORT TYPE],"",0,1)</f>
        <v>SMT</v>
      </c>
      <c r="N1289" t="str">
        <f>IF(ISERR(FIND("DECOUPE",Tableau1[[#This Row],[DESIGNATION]])),"","NEED REF")</f>
        <v/>
      </c>
    </row>
    <row r="1290" spans="2:14">
      <c r="B1290">
        <v>34412711</v>
      </c>
      <c r="C1290" s="2">
        <v>45482</v>
      </c>
      <c r="D1290" t="s">
        <v>13</v>
      </c>
      <c r="E1290" t="s">
        <v>487</v>
      </c>
      <c r="F1290" t="s">
        <v>485</v>
      </c>
      <c r="J1290" t="s">
        <v>27</v>
      </c>
      <c r="K1290" t="s">
        <v>25</v>
      </c>
      <c r="L1290" t="str">
        <f>_xlfn.XLOOKUP(Tableau1[[#This Row],[TYPE DE PIECE]],Tableau4[MATIERE],Tableau4[SHORT TYPE],"",0,1)</f>
        <v>SMT</v>
      </c>
      <c r="N1290" t="str">
        <f>IF(ISERR(FIND("DECOUPE",Tableau1[[#This Row],[DESIGNATION]])),"","NEED REF")</f>
        <v/>
      </c>
    </row>
    <row r="1291" spans="2:14">
      <c r="B1291">
        <v>34412710</v>
      </c>
      <c r="C1291" s="2">
        <v>45475</v>
      </c>
      <c r="D1291" t="s">
        <v>13</v>
      </c>
      <c r="E1291" t="s">
        <v>488</v>
      </c>
      <c r="F1291" t="s">
        <v>489</v>
      </c>
      <c r="G1291" t="s">
        <v>490</v>
      </c>
      <c r="H1291" t="s">
        <v>30</v>
      </c>
      <c r="I1291" t="s">
        <v>491</v>
      </c>
      <c r="J1291" t="s">
        <v>49</v>
      </c>
      <c r="L1291" t="str">
        <f>_xlfn.XLOOKUP(Tableau1[[#This Row],[TYPE DE PIECE]],Tableau4[MATIERE],Tableau4[SHORT TYPE],"",0,1)</f>
        <v/>
      </c>
      <c r="N1291" t="str">
        <f>IF(ISERR(FIND("DECOUPE",Tableau1[[#This Row],[DESIGNATION]])),"","NEED REF")</f>
        <v/>
      </c>
    </row>
    <row r="1292" spans="2:14">
      <c r="B1292">
        <v>34412709</v>
      </c>
      <c r="C1292" s="2">
        <v>45471</v>
      </c>
      <c r="D1292" t="s">
        <v>13</v>
      </c>
      <c r="E1292" t="s">
        <v>492</v>
      </c>
      <c r="F1292" t="s">
        <v>310</v>
      </c>
      <c r="G1292" t="s">
        <v>112</v>
      </c>
      <c r="H1292" t="s">
        <v>15</v>
      </c>
      <c r="I1292" t="s">
        <v>16</v>
      </c>
      <c r="J1292" t="s">
        <v>17</v>
      </c>
      <c r="K1292" t="s">
        <v>22</v>
      </c>
      <c r="L1292" t="str">
        <f>_xlfn.XLOOKUP(Tableau1[[#This Row],[TYPE DE PIECE]],Tableau4[MATIERE],Tableau4[SHORT TYPE],"",0,1)</f>
        <v>COP</v>
      </c>
      <c r="N1292" t="str">
        <f>IF(ISERR(FIND("DECOUPE",Tableau1[[#This Row],[DESIGNATION]])),"","NEED REF")</f>
        <v/>
      </c>
    </row>
    <row r="1293" spans="2:14">
      <c r="B1293">
        <v>34412708</v>
      </c>
      <c r="C1293" s="2">
        <v>45471</v>
      </c>
      <c r="D1293" t="s">
        <v>13</v>
      </c>
      <c r="E1293" t="s">
        <v>493</v>
      </c>
      <c r="F1293" t="s">
        <v>310</v>
      </c>
      <c r="G1293" t="s">
        <v>112</v>
      </c>
      <c r="H1293" t="s">
        <v>15</v>
      </c>
      <c r="I1293" t="s">
        <v>16</v>
      </c>
      <c r="J1293" t="s">
        <v>17</v>
      </c>
      <c r="K1293" t="s">
        <v>33</v>
      </c>
      <c r="L1293" t="str">
        <f>_xlfn.XLOOKUP(Tableau1[[#This Row],[TYPE DE PIECE]],Tableau4[MATIERE],Tableau4[SHORT TYPE],"",0,1)</f>
        <v>PLA</v>
      </c>
      <c r="N1293" t="str">
        <f>IF(ISERR(FIND("DECOUPE",Tableau1[[#This Row],[DESIGNATION]])),"","NEED REF")</f>
        <v/>
      </c>
    </row>
    <row r="1294" spans="2:14">
      <c r="B1294">
        <v>34412707</v>
      </c>
      <c r="C1294" s="2">
        <v>45471</v>
      </c>
      <c r="D1294" t="s">
        <v>13</v>
      </c>
      <c r="E1294" t="s">
        <v>494</v>
      </c>
      <c r="F1294" t="s">
        <v>310</v>
      </c>
      <c r="G1294" t="s">
        <v>112</v>
      </c>
      <c r="H1294" t="s">
        <v>15</v>
      </c>
      <c r="I1294" t="s">
        <v>16</v>
      </c>
      <c r="J1294" t="s">
        <v>17</v>
      </c>
      <c r="K1294" t="s">
        <v>25</v>
      </c>
      <c r="L1294" t="str">
        <f>_xlfn.XLOOKUP(Tableau1[[#This Row],[TYPE DE PIECE]],Tableau4[MATIERE],Tableau4[SHORT TYPE],"",0,1)</f>
        <v>SMT</v>
      </c>
      <c r="N1294" t="str">
        <f>IF(ISERR(FIND("DECOUPE",Tableau1[[#This Row],[DESIGNATION]])),"","NEED REF")</f>
        <v/>
      </c>
    </row>
    <row r="1295" spans="2:14">
      <c r="B1295">
        <v>34412706</v>
      </c>
      <c r="C1295" s="2">
        <v>45471</v>
      </c>
      <c r="D1295" t="s">
        <v>13</v>
      </c>
      <c r="E1295" t="s">
        <v>495</v>
      </c>
      <c r="F1295" t="s">
        <v>310</v>
      </c>
      <c r="G1295" t="s">
        <v>112</v>
      </c>
      <c r="H1295" t="s">
        <v>15</v>
      </c>
      <c r="I1295" t="s">
        <v>16</v>
      </c>
      <c r="J1295" t="s">
        <v>17</v>
      </c>
      <c r="K1295" t="s">
        <v>25</v>
      </c>
      <c r="L1295" t="str">
        <f>_xlfn.XLOOKUP(Tableau1[[#This Row],[TYPE DE PIECE]],Tableau4[MATIERE],Tableau4[SHORT TYPE],"",0,1)</f>
        <v>SMT</v>
      </c>
      <c r="N1295" t="str">
        <f>IF(ISERR(FIND("DECOUPE",Tableau1[[#This Row],[DESIGNATION]])),"","NEED REF")</f>
        <v/>
      </c>
    </row>
    <row r="1296" spans="2:14">
      <c r="B1296">
        <v>34412705</v>
      </c>
      <c r="C1296" s="2">
        <v>45471</v>
      </c>
      <c r="D1296" t="s">
        <v>13</v>
      </c>
      <c r="E1296" t="s">
        <v>496</v>
      </c>
      <c r="F1296" t="s">
        <v>310</v>
      </c>
      <c r="G1296" t="s">
        <v>112</v>
      </c>
      <c r="H1296" t="s">
        <v>15</v>
      </c>
      <c r="I1296" t="s">
        <v>16</v>
      </c>
      <c r="J1296" t="s">
        <v>17</v>
      </c>
      <c r="K1296" t="s">
        <v>25</v>
      </c>
      <c r="L1296" t="str">
        <f>_xlfn.XLOOKUP(Tableau1[[#This Row],[TYPE DE PIECE]],Tableau4[MATIERE],Tableau4[SHORT TYPE],"",0,1)</f>
        <v>SMT</v>
      </c>
      <c r="N1296" t="str">
        <f>IF(ISERR(FIND("DECOUPE",Tableau1[[#This Row],[DESIGNATION]])),"","NEED REF")</f>
        <v/>
      </c>
    </row>
    <row r="1297" spans="2:14">
      <c r="B1297">
        <v>34412704</v>
      </c>
      <c r="C1297" s="2">
        <v>45469</v>
      </c>
      <c r="D1297" t="s">
        <v>13</v>
      </c>
      <c r="E1297" t="str">
        <f>_xlfn.CONCAT(Tableau1[[#This Row],[SHORT TYPE]]," ",Tableau1[[#This Row],[NUMERO]]," ",Tableau1[[#This Row],[GAMME]]," ",Tableau1[[#This Row],[TYPE PRODUIT]]," ",Tableau1[[#This Row],[PUISSANCE]])</f>
        <v>WIR 34412704 GVX BBC 4000A</v>
      </c>
      <c r="G1297" t="s">
        <v>112</v>
      </c>
      <c r="H1297" t="s">
        <v>97</v>
      </c>
      <c r="I1297" t="s">
        <v>31</v>
      </c>
      <c r="J1297" t="s">
        <v>27</v>
      </c>
      <c r="K1297" t="s">
        <v>50</v>
      </c>
      <c r="L1297" t="str">
        <f>_xlfn.XLOOKUP(Tableau1[[#This Row],[TYPE DE PIECE]],Tableau4[MATIERE],Tableau4[SHORT TYPE],"",0,1)</f>
        <v>WIR</v>
      </c>
      <c r="N1297" t="str">
        <f>IF(ISERR(FIND("DECOUPE",Tableau1[[#This Row],[DESIGNATION]])),"","NEED REF")</f>
        <v/>
      </c>
    </row>
    <row r="1298" spans="2:14">
      <c r="B1298">
        <v>34412703</v>
      </c>
      <c r="C1298" s="2">
        <v>45468</v>
      </c>
      <c r="D1298" t="s">
        <v>13</v>
      </c>
      <c r="E1298" t="s">
        <v>497</v>
      </c>
      <c r="G1298" t="s">
        <v>73</v>
      </c>
      <c r="H1298" t="s">
        <v>15</v>
      </c>
      <c r="I1298" t="s">
        <v>498</v>
      </c>
      <c r="J1298" t="s">
        <v>17</v>
      </c>
      <c r="K1298" t="s">
        <v>50</v>
      </c>
      <c r="L1298" t="str">
        <f>_xlfn.XLOOKUP(Tableau1[[#This Row],[TYPE DE PIECE]],Tableau4[MATIERE],Tableau4[SHORT TYPE],"",0,1)</f>
        <v>WIR</v>
      </c>
      <c r="N1298" t="str">
        <f>IF(ISERR(FIND("DECOUPE",Tableau1[[#This Row],[DESIGNATION]])),"","NEED REF")</f>
        <v/>
      </c>
    </row>
    <row r="1299" spans="2:14">
      <c r="B1299">
        <v>34412702</v>
      </c>
      <c r="C1299" s="2">
        <v>45468</v>
      </c>
      <c r="D1299" t="s">
        <v>13</v>
      </c>
      <c r="E1299" t="str">
        <f>_xlfn.CONCAT(Tableau1[[#This Row],[SHORT TYPE]]," ",Tableau1[[#This Row],[NUMERO]]," ",Tableau1[[#This Row],[GAMME]]," ",Tableau1[[#This Row],[TYPE PRODUIT]]," ",Tableau1[[#This Row],[PUISSANCE]])</f>
        <v>COP 34412702 GVL UPS 500kVA</v>
      </c>
      <c r="G1299" t="s">
        <v>73</v>
      </c>
      <c r="H1299" t="s">
        <v>15</v>
      </c>
      <c r="I1299" t="s">
        <v>498</v>
      </c>
      <c r="J1299" t="s">
        <v>17</v>
      </c>
      <c r="K1299" t="s">
        <v>22</v>
      </c>
      <c r="L1299" t="str">
        <f>_xlfn.XLOOKUP(Tableau1[[#This Row],[TYPE DE PIECE]],Tableau4[MATIERE],Tableau4[SHORT TYPE],"",0,1)</f>
        <v>COP</v>
      </c>
      <c r="N1299" t="str">
        <f>IF(ISERR(FIND("DECOUPE",Tableau1[[#This Row],[DESIGNATION]])),"","NEED REF")</f>
        <v/>
      </c>
    </row>
    <row r="1300" spans="2:14">
      <c r="B1300">
        <v>34412701</v>
      </c>
      <c r="C1300" s="2">
        <v>45468</v>
      </c>
      <c r="D1300" t="s">
        <v>13</v>
      </c>
      <c r="E1300" t="str">
        <f>_xlfn.CONCAT(Tableau1[[#This Row],[SHORT TYPE]]," ",Tableau1[[#This Row],[NUMERO]]," ",Tableau1[[#This Row],[GAMME]]," ",Tableau1[[#This Row],[TYPE PRODUIT]]," ",Tableau1[[#This Row],[PUISSANCE]])</f>
        <v>COP 34412701 GVL UPS 500kVA</v>
      </c>
      <c r="G1300" t="s">
        <v>73</v>
      </c>
      <c r="H1300" t="s">
        <v>15</v>
      </c>
      <c r="I1300" t="s">
        <v>498</v>
      </c>
      <c r="J1300" t="s">
        <v>17</v>
      </c>
      <c r="K1300" t="s">
        <v>22</v>
      </c>
      <c r="L1300" t="str">
        <f>_xlfn.XLOOKUP(Tableau1[[#This Row],[TYPE DE PIECE]],Tableau4[MATIERE],Tableau4[SHORT TYPE],"",0,1)</f>
        <v>COP</v>
      </c>
      <c r="N1300" t="str">
        <f>IF(ISERR(FIND("DECOUPE",Tableau1[[#This Row],[DESIGNATION]])),"","NEED REF")</f>
        <v/>
      </c>
    </row>
    <row r="1301" spans="2:14">
      <c r="B1301">
        <v>34412700</v>
      </c>
      <c r="C1301" s="2">
        <v>45468</v>
      </c>
      <c r="D1301" t="s">
        <v>13</v>
      </c>
      <c r="E1301" t="str">
        <f>_xlfn.CONCAT(Tableau1[[#This Row],[SHORT TYPE]]," ",Tableau1[[#This Row],[NUMERO]]," ",Tableau1[[#This Row],[GAMME]]," ",Tableau1[[#This Row],[TYPE PRODUIT]]," ",Tableau1[[#This Row],[PUISSANCE]])</f>
        <v>COP 34412700 GVL UPS 500kVA</v>
      </c>
      <c r="G1301" t="s">
        <v>73</v>
      </c>
      <c r="H1301" t="s">
        <v>15</v>
      </c>
      <c r="I1301" t="s">
        <v>498</v>
      </c>
      <c r="J1301" t="s">
        <v>17</v>
      </c>
      <c r="K1301" t="s">
        <v>22</v>
      </c>
      <c r="L1301" t="str">
        <f>_xlfn.XLOOKUP(Tableau1[[#This Row],[TYPE DE PIECE]],Tableau4[MATIERE],Tableau4[SHORT TYPE],"",0,1)</f>
        <v>COP</v>
      </c>
      <c r="N1301" t="str">
        <f>IF(ISERR(FIND("DECOUPE",Tableau1[[#This Row],[DESIGNATION]])),"","NEED REF")</f>
        <v/>
      </c>
    </row>
    <row r="1302" spans="2:14">
      <c r="B1302">
        <v>34412699</v>
      </c>
      <c r="C1302" s="2">
        <v>45468</v>
      </c>
      <c r="D1302" t="s">
        <v>13</v>
      </c>
      <c r="E1302" t="str">
        <f>_xlfn.CONCAT(Tableau1[[#This Row],[SHORT TYPE]]," ",Tableau1[[#This Row],[NUMERO]]," ",Tableau1[[#This Row],[GAMME]]," ",Tableau1[[#This Row],[TYPE PRODUIT]]," ",Tableau1[[#This Row],[PUISSANCE]])</f>
        <v>SMT 34412699 GVL UPS 500kVA</v>
      </c>
      <c r="G1302" t="s">
        <v>73</v>
      </c>
      <c r="H1302" t="s">
        <v>15</v>
      </c>
      <c r="I1302" t="s">
        <v>498</v>
      </c>
      <c r="J1302" t="s">
        <v>17</v>
      </c>
      <c r="K1302" t="s">
        <v>25</v>
      </c>
      <c r="L1302" t="str">
        <f>_xlfn.XLOOKUP(Tableau1[[#This Row],[TYPE DE PIECE]],Tableau4[MATIERE],Tableau4[SHORT TYPE],"",0,1)</f>
        <v>SMT</v>
      </c>
      <c r="N1302" t="str">
        <f>IF(ISERR(FIND("DECOUPE",Tableau1[[#This Row],[DESIGNATION]])),"","NEED REF")</f>
        <v/>
      </c>
    </row>
    <row r="1303" spans="2:14">
      <c r="B1303">
        <v>34412698</v>
      </c>
      <c r="C1303" s="2">
        <v>45468</v>
      </c>
      <c r="D1303" t="s">
        <v>13</v>
      </c>
      <c r="E1303" t="str">
        <f>_xlfn.CONCAT(Tableau1[[#This Row],[SHORT TYPE]]," ",Tableau1[[#This Row],[NUMERO]]," ",Tableau1[[#This Row],[GAMME]]," ",Tableau1[[#This Row],[TYPE PRODUIT]]," ",Tableau1[[#This Row],[PUISSANCE]])</f>
        <v>SMT 34412698 GVL UPS 500kVA</v>
      </c>
      <c r="G1303" t="s">
        <v>73</v>
      </c>
      <c r="H1303" t="s">
        <v>15</v>
      </c>
      <c r="I1303" t="s">
        <v>498</v>
      </c>
      <c r="J1303" t="s">
        <v>17</v>
      </c>
      <c r="K1303" t="s">
        <v>25</v>
      </c>
      <c r="L1303" t="str">
        <f>_xlfn.XLOOKUP(Tableau1[[#This Row],[TYPE DE PIECE]],Tableau4[MATIERE],Tableau4[SHORT TYPE],"",0,1)</f>
        <v>SMT</v>
      </c>
      <c r="N1303" t="str">
        <f>IF(ISERR(FIND("DECOUPE",Tableau1[[#This Row],[DESIGNATION]])),"","NEED REF")</f>
        <v/>
      </c>
    </row>
    <row r="1304" spans="2:14">
      <c r="B1304">
        <v>34412697</v>
      </c>
      <c r="C1304" s="2">
        <v>45468</v>
      </c>
      <c r="D1304" t="s">
        <v>13</v>
      </c>
      <c r="E1304" t="s">
        <v>499</v>
      </c>
      <c r="G1304" t="s">
        <v>112</v>
      </c>
      <c r="H1304" t="s">
        <v>97</v>
      </c>
      <c r="I1304" t="s">
        <v>31</v>
      </c>
      <c r="J1304" t="s">
        <v>27</v>
      </c>
      <c r="K1304" t="s">
        <v>123</v>
      </c>
      <c r="L1304" t="str">
        <f>_xlfn.XLOOKUP(Tableau1[[#This Row],[TYPE DE PIECE]],Tableau4[MATIERE],Tableau4[SHORT TYPE],"",0,1)</f>
        <v>ETO</v>
      </c>
      <c r="N1304" t="s">
        <v>500</v>
      </c>
    </row>
    <row r="1305" spans="2:14">
      <c r="B1305">
        <v>34412696</v>
      </c>
      <c r="C1305" s="2">
        <v>45468</v>
      </c>
      <c r="D1305" t="s">
        <v>13</v>
      </c>
      <c r="E1305" t="s">
        <v>501</v>
      </c>
      <c r="G1305" t="s">
        <v>112</v>
      </c>
      <c r="H1305" t="s">
        <v>97</v>
      </c>
      <c r="I1305" t="s">
        <v>31</v>
      </c>
      <c r="J1305" t="s">
        <v>27</v>
      </c>
      <c r="K1305" t="s">
        <v>22</v>
      </c>
      <c r="L1305" t="str">
        <f>_xlfn.XLOOKUP(Tableau1[[#This Row],[TYPE DE PIECE]],Tableau4[MATIERE],Tableau4[SHORT TYPE],"",0,1)</f>
        <v>COP</v>
      </c>
      <c r="N1305" t="str">
        <f>IF(ISERR(FIND("DECOUPE",Tableau1[[#This Row],[DESIGNATION]])),"","NEED REF")</f>
        <v/>
      </c>
    </row>
    <row r="1306" spans="2:14">
      <c r="B1306">
        <v>34412695</v>
      </c>
      <c r="C1306" s="2">
        <v>45467</v>
      </c>
      <c r="D1306" t="s">
        <v>13</v>
      </c>
      <c r="E1306" t="str">
        <f>_xlfn.CONCAT(Tableau1[[#This Row],[SHORT TYPE]]," ",Tableau1[[#This Row],[NUMERO]]," ",Tableau1[[#This Row],[GAMME]]," ",Tableau1[[#This Row],[TYPE PRODUIT]]," ",Tableau1[[#This Row],[PUISSANCE]])</f>
        <v>SMT 34412695 GVX BBC 4000A</v>
      </c>
      <c r="G1306" t="s">
        <v>112</v>
      </c>
      <c r="H1306" t="s">
        <v>97</v>
      </c>
      <c r="I1306" t="s">
        <v>31</v>
      </c>
      <c r="J1306" t="s">
        <v>17</v>
      </c>
      <c r="K1306" t="s">
        <v>25</v>
      </c>
      <c r="L1306" t="str">
        <f>_xlfn.XLOOKUP(Tableau1[[#This Row],[TYPE DE PIECE]],Tableau4[MATIERE],Tableau4[SHORT TYPE],"",0,1)</f>
        <v>SMT</v>
      </c>
      <c r="N1306" t="str">
        <f>IF(ISERR(FIND("DECOUPE",Tableau1[[#This Row],[DESIGNATION]])),"","NEED REF")</f>
        <v/>
      </c>
    </row>
    <row r="1307" spans="2:14">
      <c r="B1307">
        <v>34412694</v>
      </c>
      <c r="C1307" s="2">
        <v>45467</v>
      </c>
      <c r="D1307" t="s">
        <v>13</v>
      </c>
      <c r="E1307" t="str">
        <f>_xlfn.CONCAT(Tableau1[[#This Row],[SHORT TYPE]]," ",Tableau1[[#This Row],[NUMERO]]," ",Tableau1[[#This Row],[GAMME]]," ",Tableau1[[#This Row],[TYPE PRODUIT]]," ",Tableau1[[#This Row],[PUISSANCE]])</f>
        <v>SMT 34412694 GVX BBC 4000A</v>
      </c>
      <c r="G1307" t="s">
        <v>112</v>
      </c>
      <c r="H1307" t="s">
        <v>97</v>
      </c>
      <c r="I1307" t="s">
        <v>31</v>
      </c>
      <c r="J1307" t="s">
        <v>17</v>
      </c>
      <c r="K1307" t="s">
        <v>25</v>
      </c>
      <c r="L1307" t="str">
        <f>_xlfn.XLOOKUP(Tableau1[[#This Row],[TYPE DE PIECE]],Tableau4[MATIERE],Tableau4[SHORT TYPE],"",0,1)</f>
        <v>SMT</v>
      </c>
      <c r="N1307" t="str">
        <f>IF(ISERR(FIND("DECOUPE",Tableau1[[#This Row],[DESIGNATION]])),"","NEED REF")</f>
        <v/>
      </c>
    </row>
    <row r="1308" spans="2:14">
      <c r="B1308">
        <v>34412693</v>
      </c>
      <c r="C1308" s="2">
        <v>45467</v>
      </c>
      <c r="D1308" t="s">
        <v>13</v>
      </c>
      <c r="E1308" t="str">
        <f>_xlfn.CONCAT(Tableau1[[#This Row],[SHORT TYPE]]," ",Tableau1[[#This Row],[NUMERO]]," ",Tableau1[[#This Row],[GAMME]]," ",Tableau1[[#This Row],[TYPE PRODUIT]]," ",Tableau1[[#This Row],[PUISSANCE]])</f>
        <v>SMT 34412693 GVX BBC 4000A</v>
      </c>
      <c r="G1308" t="s">
        <v>112</v>
      </c>
      <c r="H1308" t="s">
        <v>97</v>
      </c>
      <c r="I1308" t="s">
        <v>31</v>
      </c>
      <c r="J1308" t="s">
        <v>17</v>
      </c>
      <c r="K1308" t="s">
        <v>25</v>
      </c>
      <c r="L1308" t="str">
        <f>_xlfn.XLOOKUP(Tableau1[[#This Row],[TYPE DE PIECE]],Tableau4[MATIERE],Tableau4[SHORT TYPE],"",0,1)</f>
        <v>SMT</v>
      </c>
      <c r="N1308" t="str">
        <f>IF(ISERR(FIND("DECOUPE",Tableau1[[#This Row],[DESIGNATION]])),"","NEED REF")</f>
        <v/>
      </c>
    </row>
    <row r="1309" spans="2:14">
      <c r="B1309">
        <v>34412692</v>
      </c>
      <c r="C1309" s="2">
        <v>45467</v>
      </c>
      <c r="D1309" t="s">
        <v>13</v>
      </c>
      <c r="E1309" t="str">
        <f>_xlfn.CONCAT(Tableau1[[#This Row],[SHORT TYPE]]," ",Tableau1[[#This Row],[NUMERO]]," ",Tableau1[[#This Row],[GAMME]]," ",Tableau1[[#This Row],[TYPE PRODUIT]]," ",Tableau1[[#This Row],[PUISSANCE]])</f>
        <v>SMT 34412692 GVX BBC 4000A</v>
      </c>
      <c r="G1309" t="s">
        <v>112</v>
      </c>
      <c r="H1309" t="s">
        <v>97</v>
      </c>
      <c r="I1309" t="s">
        <v>31</v>
      </c>
      <c r="J1309" t="s">
        <v>17</v>
      </c>
      <c r="K1309" t="s">
        <v>25</v>
      </c>
      <c r="L1309" t="str">
        <f>_xlfn.XLOOKUP(Tableau1[[#This Row],[TYPE DE PIECE]],Tableau4[MATIERE],Tableau4[SHORT TYPE],"",0,1)</f>
        <v>SMT</v>
      </c>
      <c r="N1309" t="str">
        <f>IF(ISERR(FIND("DECOUPE",Tableau1[[#This Row],[DESIGNATION]])),"","NEED REF")</f>
        <v/>
      </c>
    </row>
    <row r="1310" spans="2:14">
      <c r="B1310">
        <v>34412691</v>
      </c>
      <c r="C1310" s="2">
        <v>45467</v>
      </c>
      <c r="D1310" t="s">
        <v>13</v>
      </c>
      <c r="E1310" t="str">
        <f>_xlfn.CONCAT(Tableau1[[#This Row],[SHORT TYPE]]," ",Tableau1[[#This Row],[NUMERO]]," ",Tableau1[[#This Row],[GAMME]]," ",Tableau1[[#This Row],[TYPE PRODUIT]]," ",Tableau1[[#This Row],[PUISSANCE]])</f>
        <v>COP 34412691 GVX BBC 4000A</v>
      </c>
      <c r="G1310" t="s">
        <v>112</v>
      </c>
      <c r="H1310" t="s">
        <v>97</v>
      </c>
      <c r="I1310" t="s">
        <v>31</v>
      </c>
      <c r="J1310" t="s">
        <v>17</v>
      </c>
      <c r="K1310" t="s">
        <v>22</v>
      </c>
      <c r="L1310" t="str">
        <f>_xlfn.XLOOKUP(Tableau1[[#This Row],[TYPE DE PIECE]],Tableau4[MATIERE],Tableau4[SHORT TYPE],"",0,1)</f>
        <v>COP</v>
      </c>
      <c r="N1310" t="str">
        <f>IF(ISERR(FIND("DECOUPE",Tableau1[[#This Row],[DESIGNATION]])),"","NEED REF")</f>
        <v/>
      </c>
    </row>
    <row r="1311" spans="2:14">
      <c r="B1311">
        <v>34412690</v>
      </c>
      <c r="C1311" s="2">
        <v>45467</v>
      </c>
      <c r="D1311" t="s">
        <v>13</v>
      </c>
      <c r="E1311" t="str">
        <f>_xlfn.CONCAT(Tableau1[[#This Row],[SHORT TYPE]]," ",Tableau1[[#This Row],[NUMERO]]," ",Tableau1[[#This Row],[GAMME]]," ",Tableau1[[#This Row],[TYPE PRODUIT]]," ",Tableau1[[#This Row],[PUISSANCE]])</f>
        <v>SMT 34412690 GVX BBC 4000A</v>
      </c>
      <c r="G1311" t="s">
        <v>112</v>
      </c>
      <c r="H1311" t="s">
        <v>97</v>
      </c>
      <c r="I1311" t="s">
        <v>31</v>
      </c>
      <c r="J1311" t="s">
        <v>17</v>
      </c>
      <c r="K1311" t="s">
        <v>25</v>
      </c>
      <c r="L1311" t="str">
        <f>_xlfn.XLOOKUP(Tableau1[[#This Row],[TYPE DE PIECE]],Tableau4[MATIERE],Tableau4[SHORT TYPE],"",0,1)</f>
        <v>SMT</v>
      </c>
      <c r="N1311" t="str">
        <f>IF(ISERR(FIND("DECOUPE",Tableau1[[#This Row],[DESIGNATION]])),"","NEED REF")</f>
        <v/>
      </c>
    </row>
    <row r="1312" spans="2:14">
      <c r="B1312">
        <v>34412689</v>
      </c>
      <c r="C1312" s="2">
        <v>45467</v>
      </c>
      <c r="D1312" t="s">
        <v>13</v>
      </c>
      <c r="E1312" t="s">
        <v>502</v>
      </c>
      <c r="G1312" t="s">
        <v>112</v>
      </c>
      <c r="H1312" t="s">
        <v>97</v>
      </c>
      <c r="I1312" t="s">
        <v>31</v>
      </c>
      <c r="J1312" t="s">
        <v>17</v>
      </c>
      <c r="K1312" t="s">
        <v>67</v>
      </c>
      <c r="L1312" t="s">
        <v>123</v>
      </c>
      <c r="N1312" t="s">
        <v>503</v>
      </c>
    </row>
    <row r="1313" spans="2:14">
      <c r="B1313">
        <v>34412688</v>
      </c>
      <c r="C1313" s="2">
        <v>45467</v>
      </c>
      <c r="D1313" t="s">
        <v>13</v>
      </c>
      <c r="E1313" t="str">
        <f>_xlfn.CONCAT(Tableau1[[#This Row],[SHORT TYPE]]," ",Tableau1[[#This Row],[NUMERO]]," ",Tableau1[[#This Row],[GAMME]]," ",Tableau1[[#This Row],[TYPE PRODUIT]]," ",Tableau1[[#This Row],[PUISSANCE]])</f>
        <v>SMT 34412688 GVX BBC 4000A</v>
      </c>
      <c r="G1313" t="s">
        <v>112</v>
      </c>
      <c r="H1313" t="s">
        <v>97</v>
      </c>
      <c r="I1313" t="s">
        <v>31</v>
      </c>
      <c r="J1313" t="s">
        <v>17</v>
      </c>
      <c r="K1313" t="s">
        <v>25</v>
      </c>
      <c r="L1313" t="str">
        <f>_xlfn.XLOOKUP(Tableau1[[#This Row],[TYPE DE PIECE]],Tableau4[MATIERE],Tableau4[SHORT TYPE],"",0,1)</f>
        <v>SMT</v>
      </c>
      <c r="N1313" t="str">
        <f>IF(ISERR(FIND("DECOUPE",Tableau1[[#This Row],[DESIGNATION]])),"","NEED REF")</f>
        <v/>
      </c>
    </row>
    <row r="1314" spans="2:14">
      <c r="B1314">
        <v>34412687</v>
      </c>
      <c r="C1314" s="2">
        <v>45467</v>
      </c>
      <c r="D1314" t="s">
        <v>13</v>
      </c>
      <c r="E1314" t="str">
        <f>_xlfn.CONCAT(Tableau1[[#This Row],[SHORT TYPE]]," ",Tableau1[[#This Row],[NUMERO]]," ",Tableau1[[#This Row],[GAMME]]," ",Tableau1[[#This Row],[TYPE PRODUIT]]," ",Tableau1[[#This Row],[PUISSANCE]])</f>
        <v>SMT 34412687 GVX BBC 4000A</v>
      </c>
      <c r="G1314" t="s">
        <v>112</v>
      </c>
      <c r="H1314" t="s">
        <v>97</v>
      </c>
      <c r="I1314" t="s">
        <v>31</v>
      </c>
      <c r="J1314" t="s">
        <v>17</v>
      </c>
      <c r="K1314" t="s">
        <v>25</v>
      </c>
      <c r="L1314" t="str">
        <f>_xlfn.XLOOKUP(Tableau1[[#This Row],[TYPE DE PIECE]],Tableau4[MATIERE],Tableau4[SHORT TYPE],"",0,1)</f>
        <v>SMT</v>
      </c>
      <c r="N1314" t="str">
        <f>IF(ISERR(FIND("DECOUPE",Tableau1[[#This Row],[DESIGNATION]])),"","NEED REF")</f>
        <v/>
      </c>
    </row>
    <row r="1315" spans="2:14">
      <c r="B1315">
        <v>34412686</v>
      </c>
      <c r="C1315" s="2">
        <v>45464</v>
      </c>
      <c r="D1315" t="s">
        <v>13</v>
      </c>
      <c r="E1315" t="str">
        <f>_xlfn.CONCAT(Tableau1[[#This Row],[SHORT TYPE]]," ",Tableau1[[#This Row],[NUMERO]]," ",Tableau1[[#This Row],[GAMME]]," ",Tableau1[[#This Row],[TYPE PRODUIT]]," ",Tableau1[[#This Row],[PUISSANCE]])</f>
        <v>COP 34412686 GVX BBC 4000A</v>
      </c>
      <c r="G1315" t="s">
        <v>112</v>
      </c>
      <c r="H1315" t="s">
        <v>97</v>
      </c>
      <c r="I1315" t="s">
        <v>31</v>
      </c>
      <c r="J1315" t="s">
        <v>27</v>
      </c>
      <c r="K1315" t="s">
        <v>22</v>
      </c>
      <c r="L1315" t="str">
        <f>_xlfn.XLOOKUP(Tableau1[[#This Row],[TYPE DE PIECE]],Tableau4[MATIERE],Tableau4[SHORT TYPE],"",0,1)</f>
        <v>COP</v>
      </c>
      <c r="N1315" t="str">
        <f>IF(ISERR(FIND("DECOUPE",Tableau1[[#This Row],[DESIGNATION]])),"","NEED REF")</f>
        <v/>
      </c>
    </row>
    <row r="1316" spans="2:14">
      <c r="B1316">
        <v>34412685</v>
      </c>
      <c r="C1316" s="2">
        <v>45464</v>
      </c>
      <c r="D1316" t="s">
        <v>13</v>
      </c>
      <c r="E1316" t="str">
        <f>_xlfn.CONCAT(Tableau1[[#This Row],[SHORT TYPE]]," ",Tableau1[[#This Row],[NUMERO]]," ",Tableau1[[#This Row],[GAMME]]," ",Tableau1[[#This Row],[TYPE PRODUIT]]," ",Tableau1[[#This Row],[PUISSANCE]])</f>
        <v>COP 34412685 GVX BBC 4000A</v>
      </c>
      <c r="G1316" t="s">
        <v>112</v>
      </c>
      <c r="H1316" t="s">
        <v>97</v>
      </c>
      <c r="I1316" t="s">
        <v>31</v>
      </c>
      <c r="J1316" t="s">
        <v>27</v>
      </c>
      <c r="K1316" t="s">
        <v>22</v>
      </c>
      <c r="L1316" t="str">
        <f>_xlfn.XLOOKUP(Tableau1[[#This Row],[TYPE DE PIECE]],Tableau4[MATIERE],Tableau4[SHORT TYPE],"",0,1)</f>
        <v>COP</v>
      </c>
      <c r="N1316" t="str">
        <f>IF(ISERR(FIND("DECOUPE",Tableau1[[#This Row],[DESIGNATION]])),"","NEED REF")</f>
        <v/>
      </c>
    </row>
    <row r="1317" spans="2:14">
      <c r="B1317">
        <v>34412684</v>
      </c>
      <c r="C1317" s="2">
        <v>45464</v>
      </c>
      <c r="D1317" t="s">
        <v>13</v>
      </c>
      <c r="E1317" t="str">
        <f>_xlfn.CONCAT(Tableau1[[#This Row],[SHORT TYPE]]," ",Tableau1[[#This Row],[NUMERO]]," ",Tableau1[[#This Row],[GAMME]]," ",Tableau1[[#This Row],[TYPE PRODUIT]]," ",Tableau1[[#This Row],[PUISSANCE]])</f>
        <v>PLA 34412684 GVX BBC 4000A</v>
      </c>
      <c r="G1317" t="s">
        <v>112</v>
      </c>
      <c r="H1317" t="s">
        <v>97</v>
      </c>
      <c r="I1317" t="s">
        <v>31</v>
      </c>
      <c r="J1317" t="s">
        <v>17</v>
      </c>
      <c r="K1317" t="s">
        <v>33</v>
      </c>
      <c r="L1317" t="str">
        <f>_xlfn.XLOOKUP(Tableau1[[#This Row],[TYPE DE PIECE]],Tableau4[MATIERE],Tableau4[SHORT TYPE],"",0,1)</f>
        <v>PLA</v>
      </c>
      <c r="N1317" t="str">
        <f>IF(ISERR(FIND("DECOUPE",Tableau1[[#This Row],[DESIGNATION]])),"","NEED REF")</f>
        <v/>
      </c>
    </row>
    <row r="1318" spans="2:14">
      <c r="B1318">
        <v>34412683</v>
      </c>
      <c r="C1318" s="2">
        <v>45464</v>
      </c>
      <c r="D1318" t="s">
        <v>13</v>
      </c>
      <c r="E1318" t="str">
        <f>_xlfn.CONCAT(Tableau1[[#This Row],[SHORT TYPE]]," ",Tableau1[[#This Row],[NUMERO]]," ",Tableau1[[#This Row],[GAMME]]," ",Tableau1[[#This Row],[TYPE PRODUIT]]," ",Tableau1[[#This Row],[PUISSANCE]])</f>
        <v>SMT 34412683 GVX BBC 4000A</v>
      </c>
      <c r="G1318" t="s">
        <v>112</v>
      </c>
      <c r="H1318" t="s">
        <v>97</v>
      </c>
      <c r="I1318" t="s">
        <v>31</v>
      </c>
      <c r="J1318" t="s">
        <v>17</v>
      </c>
      <c r="K1318" t="s">
        <v>25</v>
      </c>
      <c r="L1318" t="str">
        <f>_xlfn.XLOOKUP(Tableau1[[#This Row],[TYPE DE PIECE]],Tableau4[MATIERE],Tableau4[SHORT TYPE],"",0,1)</f>
        <v>SMT</v>
      </c>
      <c r="N1318" t="str">
        <f>IF(ISERR(FIND("DECOUPE",Tableau1[[#This Row],[DESIGNATION]])),"","NEED REF")</f>
        <v/>
      </c>
    </row>
    <row r="1319" spans="2:14">
      <c r="B1319">
        <v>34412682</v>
      </c>
      <c r="C1319" s="2">
        <v>45464</v>
      </c>
      <c r="D1319" t="s">
        <v>13</v>
      </c>
      <c r="E1319" t="str">
        <f>_xlfn.CONCAT(Tableau1[[#This Row],[SHORT TYPE]]," ",Tableau1[[#This Row],[NUMERO]]," ",Tableau1[[#This Row],[GAMME]]," ",Tableau1[[#This Row],[TYPE PRODUIT]]," ",Tableau1[[#This Row],[PUISSANCE]])</f>
        <v>SMT 34412682 GVX BBC 4000A</v>
      </c>
      <c r="G1319" t="s">
        <v>112</v>
      </c>
      <c r="H1319" t="s">
        <v>97</v>
      </c>
      <c r="I1319" t="s">
        <v>31</v>
      </c>
      <c r="J1319" t="s">
        <v>17</v>
      </c>
      <c r="K1319" t="s">
        <v>25</v>
      </c>
      <c r="L1319" t="str">
        <f>_xlfn.XLOOKUP(Tableau1[[#This Row],[TYPE DE PIECE]],Tableau4[MATIERE],Tableau4[SHORT TYPE],"",0,1)</f>
        <v>SMT</v>
      </c>
      <c r="N1319" t="str">
        <f>IF(ISERR(FIND("DECOUPE",Tableau1[[#This Row],[DESIGNATION]])),"","NEED REF")</f>
        <v/>
      </c>
    </row>
    <row r="1320" spans="2:14">
      <c r="B1320">
        <v>34412681</v>
      </c>
      <c r="C1320" s="2">
        <v>45464</v>
      </c>
      <c r="D1320" t="s">
        <v>13</v>
      </c>
      <c r="E1320" t="s">
        <v>501</v>
      </c>
      <c r="G1320" t="s">
        <v>112</v>
      </c>
      <c r="H1320" t="s">
        <v>97</v>
      </c>
      <c r="I1320" t="s">
        <v>31</v>
      </c>
      <c r="J1320" t="s">
        <v>27</v>
      </c>
      <c r="K1320" t="s">
        <v>22</v>
      </c>
      <c r="L1320" t="str">
        <f>_xlfn.XLOOKUP(Tableau1[[#This Row],[TYPE DE PIECE]],Tableau4[MATIERE],Tableau4[SHORT TYPE],"",0,1)</f>
        <v>COP</v>
      </c>
      <c r="N1320" t="str">
        <f>IF(ISERR(FIND("DECOUPE",Tableau1[[#This Row],[DESIGNATION]])),"","NEED REF")</f>
        <v/>
      </c>
    </row>
    <row r="1321" spans="2:14">
      <c r="B1321">
        <v>34412680</v>
      </c>
      <c r="C1321" s="2">
        <v>45464</v>
      </c>
      <c r="D1321" t="s">
        <v>13</v>
      </c>
      <c r="E1321" t="s">
        <v>501</v>
      </c>
      <c r="G1321" t="s">
        <v>112</v>
      </c>
      <c r="H1321" t="s">
        <v>97</v>
      </c>
      <c r="I1321" t="s">
        <v>31</v>
      </c>
      <c r="J1321" t="s">
        <v>27</v>
      </c>
      <c r="K1321" t="s">
        <v>22</v>
      </c>
      <c r="L1321" t="str">
        <f>_xlfn.XLOOKUP(Tableau1[[#This Row],[TYPE DE PIECE]],Tableau4[MATIERE],Tableau4[SHORT TYPE],"",0,1)</f>
        <v>COP</v>
      </c>
      <c r="N1321" t="str">
        <f>IF(ISERR(FIND("DECOUPE",Tableau1[[#This Row],[DESIGNATION]])),"","NEED REF")</f>
        <v/>
      </c>
    </row>
    <row r="1322" spans="2:14">
      <c r="B1322">
        <v>34412679</v>
      </c>
      <c r="C1322" s="2">
        <v>45464</v>
      </c>
      <c r="D1322" t="s">
        <v>13</v>
      </c>
      <c r="E1322" t="s">
        <v>501</v>
      </c>
      <c r="G1322" t="s">
        <v>112</v>
      </c>
      <c r="H1322" t="s">
        <v>97</v>
      </c>
      <c r="I1322" t="s">
        <v>31</v>
      </c>
      <c r="J1322" t="s">
        <v>27</v>
      </c>
      <c r="K1322" t="s">
        <v>22</v>
      </c>
      <c r="L1322" t="str">
        <f>_xlfn.XLOOKUP(Tableau1[[#This Row],[TYPE DE PIECE]],Tableau4[MATIERE],Tableau4[SHORT TYPE],"",0,1)</f>
        <v>COP</v>
      </c>
      <c r="N1322" t="str">
        <f>IF(ISERR(FIND("DECOUPE",Tableau1[[#This Row],[DESIGNATION]])),"","NEED REF")</f>
        <v/>
      </c>
    </row>
    <row r="1323" spans="2:14">
      <c r="B1323">
        <v>34412678</v>
      </c>
      <c r="C1323" s="2">
        <v>45464</v>
      </c>
      <c r="D1323" t="s">
        <v>13</v>
      </c>
      <c r="E1323" t="s">
        <v>501</v>
      </c>
      <c r="G1323" t="s">
        <v>112</v>
      </c>
      <c r="H1323" t="s">
        <v>97</v>
      </c>
      <c r="I1323" t="s">
        <v>31</v>
      </c>
      <c r="J1323" t="s">
        <v>27</v>
      </c>
      <c r="K1323" t="s">
        <v>22</v>
      </c>
      <c r="L1323" t="str">
        <f>_xlfn.XLOOKUP(Tableau1[[#This Row],[TYPE DE PIECE]],Tableau4[MATIERE],Tableau4[SHORT TYPE],"",0,1)</f>
        <v>COP</v>
      </c>
      <c r="N1323" t="str">
        <f>IF(ISERR(FIND("DECOUPE",Tableau1[[#This Row],[DESIGNATION]])),"","NEED REF")</f>
        <v/>
      </c>
    </row>
    <row r="1324" spans="2:14">
      <c r="B1324">
        <v>34412677</v>
      </c>
      <c r="C1324" s="2">
        <v>45464</v>
      </c>
      <c r="D1324" t="s">
        <v>13</v>
      </c>
      <c r="E1324" t="str">
        <f>_xlfn.CONCAT(Tableau1[[#This Row],[SHORT TYPE]]," ",Tableau1[[#This Row],[NUMERO]]," ",Tableau1[[#This Row],[GAMME]]," ",Tableau1[[#This Row],[TYPE PRODUIT]]," ",Tableau1[[#This Row],[PUISSANCE]])</f>
        <v>SMT 34412677 GVX BBC 4000A</v>
      </c>
      <c r="G1324" t="s">
        <v>112</v>
      </c>
      <c r="H1324" t="s">
        <v>97</v>
      </c>
      <c r="I1324" t="s">
        <v>31</v>
      </c>
      <c r="J1324" t="s">
        <v>17</v>
      </c>
      <c r="K1324" t="s">
        <v>25</v>
      </c>
      <c r="L1324" t="str">
        <f>_xlfn.XLOOKUP(Tableau1[[#This Row],[TYPE DE PIECE]],Tableau4[MATIERE],Tableau4[SHORT TYPE],"",0,1)</f>
        <v>SMT</v>
      </c>
      <c r="N1324" t="str">
        <f>IF(ISERR(FIND("DECOUPE",Tableau1[[#This Row],[DESIGNATION]])),"","NEED REF")</f>
        <v/>
      </c>
    </row>
    <row r="1325" spans="2:14">
      <c r="B1325">
        <v>34412676</v>
      </c>
      <c r="C1325" s="2">
        <v>45464</v>
      </c>
      <c r="D1325" t="s">
        <v>13</v>
      </c>
      <c r="E1325" t="str">
        <f>_xlfn.CONCAT(Tableau1[[#This Row],[SHORT TYPE]]," ",Tableau1[[#This Row],[NUMERO]]," ",Tableau1[[#This Row],[GAMME]]," ",Tableau1[[#This Row],[TYPE PRODUIT]]," ",Tableau1[[#This Row],[PUISSANCE]])</f>
        <v>SMT 34412676 GVX BBC 4000A</v>
      </c>
      <c r="G1325" t="s">
        <v>112</v>
      </c>
      <c r="H1325" t="s">
        <v>97</v>
      </c>
      <c r="I1325" t="s">
        <v>31</v>
      </c>
      <c r="J1325" t="s">
        <v>17</v>
      </c>
      <c r="K1325" t="s">
        <v>25</v>
      </c>
      <c r="L1325" t="str">
        <f>_xlfn.XLOOKUP(Tableau1[[#This Row],[TYPE DE PIECE]],Tableau4[MATIERE],Tableau4[SHORT TYPE],"",0,1)</f>
        <v>SMT</v>
      </c>
      <c r="N1325" t="str">
        <f>IF(ISERR(FIND("DECOUPE",Tableau1[[#This Row],[DESIGNATION]])),"","NEED REF")</f>
        <v/>
      </c>
    </row>
    <row r="1326" spans="2:14">
      <c r="B1326">
        <v>34412675</v>
      </c>
      <c r="C1326" s="2">
        <v>45464</v>
      </c>
      <c r="D1326" t="s">
        <v>13</v>
      </c>
      <c r="E1326" t="s">
        <v>504</v>
      </c>
      <c r="G1326" t="s">
        <v>112</v>
      </c>
      <c r="H1326" t="s">
        <v>97</v>
      </c>
      <c r="I1326" t="s">
        <v>31</v>
      </c>
      <c r="J1326" t="s">
        <v>27</v>
      </c>
      <c r="K1326" t="s">
        <v>22</v>
      </c>
      <c r="L1326" t="str">
        <f>_xlfn.XLOOKUP(Tableau1[[#This Row],[TYPE DE PIECE]],Tableau4[MATIERE],Tableau4[SHORT TYPE],"",0,1)</f>
        <v>COP</v>
      </c>
      <c r="N1326" t="str">
        <f>IF(ISERR(FIND("DECOUPE",Tableau1[[#This Row],[DESIGNATION]])),"","NEED REF")</f>
        <v/>
      </c>
    </row>
    <row r="1327" spans="2:14">
      <c r="B1327">
        <v>34412674</v>
      </c>
      <c r="C1327" s="2">
        <v>45464</v>
      </c>
      <c r="D1327" t="s">
        <v>13</v>
      </c>
      <c r="E1327" t="s">
        <v>505</v>
      </c>
      <c r="G1327" t="s">
        <v>112</v>
      </c>
      <c r="H1327" t="s">
        <v>97</v>
      </c>
      <c r="I1327" t="s">
        <v>31</v>
      </c>
      <c r="J1327" t="s">
        <v>17</v>
      </c>
      <c r="K1327" t="s">
        <v>22</v>
      </c>
      <c r="L1327" t="str">
        <f>_xlfn.XLOOKUP(Tableau1[[#This Row],[TYPE DE PIECE]],Tableau4[MATIERE],Tableau4[SHORT TYPE],"",0,1)</f>
        <v>COP</v>
      </c>
      <c r="N1327" t="str">
        <f>IF(ISERR(FIND("DECOUPE",Tableau1[[#This Row],[DESIGNATION]])),"","NEED REF")</f>
        <v/>
      </c>
    </row>
    <row r="1328" spans="2:14">
      <c r="B1328">
        <v>34412673</v>
      </c>
      <c r="C1328" s="2">
        <v>45463</v>
      </c>
      <c r="D1328" t="s">
        <v>13</v>
      </c>
      <c r="E1328" t="s">
        <v>501</v>
      </c>
      <c r="J1328" t="s">
        <v>27</v>
      </c>
      <c r="L1328" t="str">
        <f>_xlfn.XLOOKUP(Tableau1[[#This Row],[TYPE DE PIECE]],Tableau4[MATIERE],Tableau4[SHORT TYPE],"",0,1)</f>
        <v/>
      </c>
      <c r="N1328" t="str">
        <f>IF(ISERR(FIND("DECOUPE",Tableau1[[#This Row],[DESIGNATION]])),"","NEED REF")</f>
        <v/>
      </c>
    </row>
    <row r="1329" spans="2:14">
      <c r="B1329">
        <v>34412672</v>
      </c>
      <c r="C1329" s="2">
        <v>45463</v>
      </c>
      <c r="D1329" t="s">
        <v>13</v>
      </c>
      <c r="E1329" t="s">
        <v>506</v>
      </c>
      <c r="J1329" t="s">
        <v>27</v>
      </c>
      <c r="K1329" t="s">
        <v>22</v>
      </c>
      <c r="L1329" t="str">
        <f>_xlfn.XLOOKUP(Tableau1[[#This Row],[TYPE DE PIECE]],Tableau4[MATIERE],Tableau4[SHORT TYPE],"",0,1)</f>
        <v>COP</v>
      </c>
      <c r="N1329" t="str">
        <f>IF(ISERR(FIND("DECOUPE",Tableau1[[#This Row],[DESIGNATION]])),"","NEED REF")</f>
        <v/>
      </c>
    </row>
    <row r="1330" spans="2:14">
      <c r="B1330">
        <v>34412671</v>
      </c>
      <c r="C1330" s="2">
        <v>45463</v>
      </c>
      <c r="D1330" t="s">
        <v>13</v>
      </c>
      <c r="J1330" t="s">
        <v>27</v>
      </c>
      <c r="K1330" t="s">
        <v>22</v>
      </c>
      <c r="L1330" t="str">
        <f>_xlfn.XLOOKUP(Tableau1[[#This Row],[TYPE DE PIECE]],Tableau4[MATIERE],Tableau4[SHORT TYPE],"",0,1)</f>
        <v>COP</v>
      </c>
      <c r="N1330" t="str">
        <f>IF(ISERR(FIND("DECOUPE",Tableau1[[#This Row],[DESIGNATION]])),"","NEED REF")</f>
        <v/>
      </c>
    </row>
    <row r="1331" spans="2:14">
      <c r="B1331">
        <v>34412670</v>
      </c>
      <c r="C1331" s="2">
        <v>45461</v>
      </c>
      <c r="D1331" t="s">
        <v>13</v>
      </c>
      <c r="J1331" t="s">
        <v>49</v>
      </c>
      <c r="L1331" t="str">
        <f>_xlfn.XLOOKUP(Tableau1[[#This Row],[TYPE DE PIECE]],Tableau4[MATIERE],Tableau4[SHORT TYPE],"",0,1)</f>
        <v/>
      </c>
      <c r="N1331" t="str">
        <f>IF(ISERR(FIND("DECOUPE",Tableau1[[#This Row],[DESIGNATION]])),"","NEED REF")</f>
        <v/>
      </c>
    </row>
    <row r="1332" spans="2:14">
      <c r="B1332">
        <v>34412669</v>
      </c>
      <c r="C1332" s="2">
        <v>45461</v>
      </c>
      <c r="D1332" t="s">
        <v>13</v>
      </c>
      <c r="E1332" t="s">
        <v>436</v>
      </c>
      <c r="F1332" t="s">
        <v>334</v>
      </c>
      <c r="G1332" t="s">
        <v>112</v>
      </c>
      <c r="H1332" t="s">
        <v>275</v>
      </c>
      <c r="I1332" t="s">
        <v>103</v>
      </c>
      <c r="J1332" t="s">
        <v>49</v>
      </c>
      <c r="K1332" t="s">
        <v>25</v>
      </c>
      <c r="L1332" t="str">
        <f>_xlfn.XLOOKUP(Tableau1[[#This Row],[TYPE DE PIECE]],Tableau4[MATIERE],Tableau4[SHORT TYPE],"",0,1)</f>
        <v>SMT</v>
      </c>
      <c r="N1332" t="str">
        <f>IF(ISERR(FIND("DECOUPE",Tableau1[[#This Row],[DESIGNATION]])),"","NEED REF")</f>
        <v/>
      </c>
    </row>
    <row r="1333" spans="2:14">
      <c r="B1333">
        <v>34412668</v>
      </c>
      <c r="C1333" s="2">
        <v>45461</v>
      </c>
      <c r="D1333" t="s">
        <v>13</v>
      </c>
      <c r="E1333" t="s">
        <v>437</v>
      </c>
      <c r="F1333" t="s">
        <v>334</v>
      </c>
      <c r="G1333" t="s">
        <v>112</v>
      </c>
      <c r="H1333" t="s">
        <v>275</v>
      </c>
      <c r="I1333" t="s">
        <v>103</v>
      </c>
      <c r="J1333" t="s">
        <v>49</v>
      </c>
      <c r="K1333" t="s">
        <v>25</v>
      </c>
      <c r="L1333" t="str">
        <f>_xlfn.XLOOKUP(Tableau1[[#This Row],[TYPE DE PIECE]],Tableau4[MATIERE],Tableau4[SHORT TYPE],"",0,1)</f>
        <v>SMT</v>
      </c>
      <c r="N1333" t="str">
        <f>IF(ISERR(FIND("DECOUPE",Tableau1[[#This Row],[DESIGNATION]])),"","NEED REF")</f>
        <v/>
      </c>
    </row>
    <row r="1334" spans="2:14">
      <c r="B1334">
        <v>34412667</v>
      </c>
      <c r="C1334" s="2">
        <v>45461</v>
      </c>
      <c r="D1334" t="s">
        <v>13</v>
      </c>
      <c r="E1334" t="s">
        <v>507</v>
      </c>
      <c r="F1334" t="s">
        <v>388</v>
      </c>
      <c r="G1334" t="s">
        <v>96</v>
      </c>
      <c r="H1334" t="s">
        <v>389</v>
      </c>
      <c r="I1334" t="s">
        <v>390</v>
      </c>
      <c r="J1334" t="s">
        <v>49</v>
      </c>
      <c r="K1334" t="s">
        <v>33</v>
      </c>
      <c r="L1334" t="str">
        <f>_xlfn.XLOOKUP(Tableau1[[#This Row],[TYPE DE PIECE]],Tableau4[MATIERE],Tableau4[SHORT TYPE],"",0,1)</f>
        <v>PLA</v>
      </c>
      <c r="N1334" t="str">
        <f>IF(ISERR(FIND("DECOUPE",Tableau1[[#This Row],[DESIGNATION]])),"","NEED REF")</f>
        <v/>
      </c>
    </row>
    <row r="1335" spans="2:14">
      <c r="B1335">
        <v>34412666</v>
      </c>
      <c r="C1335" s="2">
        <v>45461</v>
      </c>
      <c r="D1335" t="s">
        <v>13</v>
      </c>
      <c r="E1335" t="s">
        <v>508</v>
      </c>
      <c r="F1335" t="s">
        <v>388</v>
      </c>
      <c r="G1335" t="s">
        <v>96</v>
      </c>
      <c r="H1335" t="s">
        <v>389</v>
      </c>
      <c r="I1335" t="s">
        <v>390</v>
      </c>
      <c r="J1335" t="s">
        <v>49</v>
      </c>
      <c r="K1335" t="s">
        <v>33</v>
      </c>
      <c r="L1335" t="str">
        <f>_xlfn.XLOOKUP(Tableau1[[#This Row],[TYPE DE PIECE]],Tableau4[MATIERE],Tableau4[SHORT TYPE],"",0,1)</f>
        <v>PLA</v>
      </c>
      <c r="N1335" t="str">
        <f>IF(ISERR(FIND("DECOUPE",Tableau1[[#This Row],[DESIGNATION]])),"","NEED REF")</f>
        <v/>
      </c>
    </row>
    <row r="1336" spans="2:14">
      <c r="B1336">
        <v>34412665</v>
      </c>
      <c r="C1336" s="2">
        <v>45461</v>
      </c>
      <c r="D1336" t="s">
        <v>13</v>
      </c>
      <c r="E1336" t="s">
        <v>509</v>
      </c>
      <c r="F1336" t="s">
        <v>388</v>
      </c>
      <c r="G1336" t="s">
        <v>96</v>
      </c>
      <c r="H1336" t="s">
        <v>389</v>
      </c>
      <c r="I1336" t="s">
        <v>390</v>
      </c>
      <c r="J1336" t="s">
        <v>49</v>
      </c>
      <c r="K1336" t="s">
        <v>33</v>
      </c>
      <c r="L1336" t="str">
        <f>_xlfn.XLOOKUP(Tableau1[[#This Row],[TYPE DE PIECE]],Tableau4[MATIERE],Tableau4[SHORT TYPE],"",0,1)</f>
        <v>PLA</v>
      </c>
      <c r="N1336" t="str">
        <f>IF(ISERR(FIND("DECOUPE",Tableau1[[#This Row],[DESIGNATION]])),"","NEED REF")</f>
        <v/>
      </c>
    </row>
    <row r="1337" spans="2:14">
      <c r="B1337">
        <v>34412664</v>
      </c>
      <c r="C1337" s="2">
        <v>45461</v>
      </c>
      <c r="D1337" t="s">
        <v>13</v>
      </c>
      <c r="E1337" t="s">
        <v>510</v>
      </c>
      <c r="F1337" t="s">
        <v>388</v>
      </c>
      <c r="G1337" t="s">
        <v>96</v>
      </c>
      <c r="H1337" t="s">
        <v>389</v>
      </c>
      <c r="I1337" t="s">
        <v>390</v>
      </c>
      <c r="J1337" t="s">
        <v>49</v>
      </c>
      <c r="K1337" t="s">
        <v>33</v>
      </c>
      <c r="L1337" t="str">
        <f>_xlfn.XLOOKUP(Tableau1[[#This Row],[TYPE DE PIECE]],Tableau4[MATIERE],Tableau4[SHORT TYPE],"",0,1)</f>
        <v>PLA</v>
      </c>
      <c r="N1337" t="str">
        <f>IF(ISERR(FIND("DECOUPE",Tableau1[[#This Row],[DESIGNATION]])),"","NEED REF")</f>
        <v/>
      </c>
    </row>
    <row r="1338" spans="2:14">
      <c r="B1338">
        <v>34412663</v>
      </c>
      <c r="C1338" s="2">
        <v>45461</v>
      </c>
      <c r="D1338" t="s">
        <v>13</v>
      </c>
      <c r="E1338" t="s">
        <v>511</v>
      </c>
      <c r="F1338" t="s">
        <v>388</v>
      </c>
      <c r="G1338" t="s">
        <v>96</v>
      </c>
      <c r="H1338" t="s">
        <v>389</v>
      </c>
      <c r="I1338" t="s">
        <v>390</v>
      </c>
      <c r="J1338" t="s">
        <v>49</v>
      </c>
      <c r="K1338" t="s">
        <v>67</v>
      </c>
      <c r="L1338" t="s">
        <v>123</v>
      </c>
      <c r="N1338" t="s">
        <v>512</v>
      </c>
    </row>
    <row r="1339" spans="2:14">
      <c r="B1339">
        <v>34412662</v>
      </c>
      <c r="C1339" s="2">
        <v>45461</v>
      </c>
      <c r="D1339" t="s">
        <v>13</v>
      </c>
      <c r="E1339" t="s">
        <v>513</v>
      </c>
      <c r="F1339" t="s">
        <v>388</v>
      </c>
      <c r="G1339" t="s">
        <v>96</v>
      </c>
      <c r="H1339" t="s">
        <v>389</v>
      </c>
      <c r="I1339" t="s">
        <v>390</v>
      </c>
      <c r="J1339" t="s">
        <v>49</v>
      </c>
      <c r="K1339" t="s">
        <v>25</v>
      </c>
      <c r="L1339" t="str">
        <f>_xlfn.XLOOKUP(Tableau1[[#This Row],[TYPE DE PIECE]],Tableau4[MATIERE],Tableau4[SHORT TYPE],"",0,1)</f>
        <v>SMT</v>
      </c>
      <c r="N1339" t="str">
        <f>IF(ISERR(FIND("DECOUPE",Tableau1[[#This Row],[DESIGNATION]])),"","NEED REF")</f>
        <v/>
      </c>
    </row>
    <row r="1340" spans="2:14">
      <c r="B1340">
        <v>34412661</v>
      </c>
      <c r="C1340" s="2">
        <v>45457</v>
      </c>
      <c r="D1340" t="s">
        <v>13</v>
      </c>
      <c r="E1340" t="str">
        <f>_xlfn.CONCAT(Tableau1[[#This Row],[SHORT TYPE]]," ",Tableau1[[#This Row],[NUMERO]]," ",Tableau1[[#This Row],[GAMME]]," ",Tableau1[[#This Row],[TYPE PRODUIT]]," ",Tableau1[[#This Row],[PUISSANCE]])</f>
        <v>WIR 34412661 GVX BBC 4000A</v>
      </c>
      <c r="G1340" t="s">
        <v>112</v>
      </c>
      <c r="H1340" t="s">
        <v>97</v>
      </c>
      <c r="I1340" t="s">
        <v>31</v>
      </c>
      <c r="J1340" t="s">
        <v>17</v>
      </c>
      <c r="K1340" t="s">
        <v>50</v>
      </c>
      <c r="L1340" t="str">
        <f>_xlfn.XLOOKUP(Tableau1[[#This Row],[TYPE DE PIECE]],Tableau4[MATIERE],Tableau4[SHORT TYPE],"",0,1)</f>
        <v>WIR</v>
      </c>
      <c r="N1340" t="str">
        <f>IF(ISERR(FIND("DECOUPE",Tableau1[[#This Row],[DESIGNATION]])),"","NEED REF")</f>
        <v/>
      </c>
    </row>
    <row r="1341" spans="2:14">
      <c r="B1341">
        <v>34412660</v>
      </c>
      <c r="C1341" s="2">
        <v>45457</v>
      </c>
      <c r="D1341" t="s">
        <v>13</v>
      </c>
      <c r="E1341" t="s">
        <v>514</v>
      </c>
      <c r="F1341" t="s">
        <v>515</v>
      </c>
      <c r="H1341" t="s">
        <v>516</v>
      </c>
      <c r="I1341" t="s">
        <v>517</v>
      </c>
      <c r="J1341" t="s">
        <v>177</v>
      </c>
      <c r="L1341" t="str">
        <f>_xlfn.XLOOKUP(Tableau1[[#This Row],[TYPE DE PIECE]],Tableau4[MATIERE],Tableau4[SHORT TYPE],"",0,1)</f>
        <v/>
      </c>
      <c r="N1341" t="str">
        <f>IF(ISERR(FIND("DECOUPE",Tableau1[[#This Row],[DESIGNATION]])),"","NEED REF")</f>
        <v/>
      </c>
    </row>
    <row r="1342" spans="2:14">
      <c r="B1342">
        <v>34412659</v>
      </c>
      <c r="C1342" s="2">
        <v>45457</v>
      </c>
      <c r="D1342" t="s">
        <v>13</v>
      </c>
      <c r="E1342" t="s">
        <v>518</v>
      </c>
      <c r="F1342" t="s">
        <v>515</v>
      </c>
      <c r="H1342" t="s">
        <v>516</v>
      </c>
      <c r="I1342" t="s">
        <v>517</v>
      </c>
      <c r="J1342" t="s">
        <v>177</v>
      </c>
      <c r="L1342" t="str">
        <f>_xlfn.XLOOKUP(Tableau1[[#This Row],[TYPE DE PIECE]],Tableau4[MATIERE],Tableau4[SHORT TYPE],"",0,1)</f>
        <v/>
      </c>
      <c r="N1342" t="str">
        <f>IF(ISERR(FIND("DECOUPE",Tableau1[[#This Row],[DESIGNATION]])),"","NEED REF")</f>
        <v/>
      </c>
    </row>
    <row r="1343" spans="2:14">
      <c r="B1343">
        <v>34412658</v>
      </c>
      <c r="C1343" s="2">
        <v>45457</v>
      </c>
      <c r="D1343" t="s">
        <v>13</v>
      </c>
      <c r="E1343" t="s">
        <v>519</v>
      </c>
      <c r="F1343" t="s">
        <v>515</v>
      </c>
      <c r="H1343" t="s">
        <v>516</v>
      </c>
      <c r="I1343" t="s">
        <v>517</v>
      </c>
      <c r="J1343" t="s">
        <v>177</v>
      </c>
      <c r="L1343" t="str">
        <f>_xlfn.XLOOKUP(Tableau1[[#This Row],[TYPE DE PIECE]],Tableau4[MATIERE],Tableau4[SHORT TYPE],"",0,1)</f>
        <v/>
      </c>
      <c r="N1343" t="str">
        <f>IF(ISERR(FIND("DECOUPE",Tableau1[[#This Row],[DESIGNATION]])),"","NEED REF")</f>
        <v/>
      </c>
    </row>
    <row r="1344" spans="2:14">
      <c r="B1344">
        <v>34412657</v>
      </c>
      <c r="C1344" s="2">
        <v>45457</v>
      </c>
      <c r="D1344" t="s">
        <v>13</v>
      </c>
      <c r="E1344" t="s">
        <v>520</v>
      </c>
      <c r="F1344" t="s">
        <v>515</v>
      </c>
      <c r="H1344" t="s">
        <v>516</v>
      </c>
      <c r="I1344" t="s">
        <v>517</v>
      </c>
      <c r="J1344" t="s">
        <v>177</v>
      </c>
      <c r="L1344" t="str">
        <f>_xlfn.XLOOKUP(Tableau1[[#This Row],[TYPE DE PIECE]],Tableau4[MATIERE],Tableau4[SHORT TYPE],"",0,1)</f>
        <v/>
      </c>
      <c r="N1344" t="str">
        <f>IF(ISERR(FIND("DECOUPE",Tableau1[[#This Row],[DESIGNATION]])),"","NEED REF")</f>
        <v/>
      </c>
    </row>
    <row r="1345" spans="2:14">
      <c r="B1345">
        <v>34412656</v>
      </c>
      <c r="C1345" s="2">
        <v>45457</v>
      </c>
      <c r="D1345" t="s">
        <v>13</v>
      </c>
      <c r="E1345" t="s">
        <v>521</v>
      </c>
      <c r="F1345" t="s">
        <v>515</v>
      </c>
      <c r="H1345" t="s">
        <v>516</v>
      </c>
      <c r="I1345" t="s">
        <v>517</v>
      </c>
      <c r="J1345" t="s">
        <v>177</v>
      </c>
      <c r="L1345" t="str">
        <f>_xlfn.XLOOKUP(Tableau1[[#This Row],[TYPE DE PIECE]],Tableau4[MATIERE],Tableau4[SHORT TYPE],"",0,1)</f>
        <v/>
      </c>
      <c r="N1345" t="str">
        <f>IF(ISERR(FIND("DECOUPE",Tableau1[[#This Row],[DESIGNATION]])),"","NEED REF")</f>
        <v/>
      </c>
    </row>
    <row r="1346" spans="2:14">
      <c r="B1346">
        <v>34412655</v>
      </c>
      <c r="C1346" s="2">
        <v>45457</v>
      </c>
      <c r="D1346" t="s">
        <v>13</v>
      </c>
      <c r="E1346" t="s">
        <v>522</v>
      </c>
      <c r="F1346" t="s">
        <v>515</v>
      </c>
      <c r="H1346" t="s">
        <v>516</v>
      </c>
      <c r="I1346" t="s">
        <v>517</v>
      </c>
      <c r="J1346" t="s">
        <v>177</v>
      </c>
      <c r="L1346" t="str">
        <f>_xlfn.XLOOKUP(Tableau1[[#This Row],[TYPE DE PIECE]],Tableau4[MATIERE],Tableau4[SHORT TYPE],"",0,1)</f>
        <v/>
      </c>
      <c r="N1346" t="str">
        <f>IF(ISERR(FIND("DECOUPE",Tableau1[[#This Row],[DESIGNATION]])),"","NEED REF")</f>
        <v/>
      </c>
    </row>
    <row r="1347" spans="2:14">
      <c r="B1347">
        <v>34412654</v>
      </c>
      <c r="C1347" s="2">
        <v>45456</v>
      </c>
      <c r="D1347" t="s">
        <v>13</v>
      </c>
      <c r="E1347" t="s">
        <v>523</v>
      </c>
      <c r="F1347" t="s">
        <v>388</v>
      </c>
      <c r="G1347" t="s">
        <v>96</v>
      </c>
      <c r="H1347" t="s">
        <v>389</v>
      </c>
      <c r="I1347" t="s">
        <v>390</v>
      </c>
      <c r="J1347" t="s">
        <v>49</v>
      </c>
      <c r="K1347" t="s">
        <v>25</v>
      </c>
      <c r="L1347" t="str">
        <f>_xlfn.XLOOKUP(Tableau1[[#This Row],[TYPE DE PIECE]],Tableau4[MATIERE],Tableau4[SHORT TYPE],"",0,1)</f>
        <v>SMT</v>
      </c>
      <c r="N1347" t="str">
        <f>IF(ISERR(FIND("DECOUPE",Tableau1[[#This Row],[DESIGNATION]])),"","NEED REF")</f>
        <v/>
      </c>
    </row>
    <row r="1348" spans="2:14">
      <c r="B1348">
        <v>34412653</v>
      </c>
      <c r="C1348" s="2">
        <v>45456</v>
      </c>
      <c r="D1348" t="s">
        <v>13</v>
      </c>
      <c r="E1348" t="s">
        <v>524</v>
      </c>
      <c r="F1348" t="s">
        <v>388</v>
      </c>
      <c r="G1348" t="s">
        <v>96</v>
      </c>
      <c r="H1348" t="s">
        <v>389</v>
      </c>
      <c r="I1348" t="s">
        <v>390</v>
      </c>
      <c r="J1348" t="s">
        <v>49</v>
      </c>
      <c r="K1348" t="s">
        <v>25</v>
      </c>
      <c r="L1348" t="str">
        <f>_xlfn.XLOOKUP(Tableau1[[#This Row],[TYPE DE PIECE]],Tableau4[MATIERE],Tableau4[SHORT TYPE],"",0,1)</f>
        <v>SMT</v>
      </c>
      <c r="N1348" t="str">
        <f>IF(ISERR(FIND("DECOUPE",Tableau1[[#This Row],[DESIGNATION]])),"","NEED REF")</f>
        <v/>
      </c>
    </row>
    <row r="1349" spans="2:14">
      <c r="B1349">
        <v>34412652</v>
      </c>
      <c r="C1349" s="2">
        <v>45456</v>
      </c>
      <c r="D1349" t="s">
        <v>13</v>
      </c>
      <c r="E1349" t="s">
        <v>525</v>
      </c>
      <c r="F1349" t="s">
        <v>388</v>
      </c>
      <c r="G1349" t="s">
        <v>96</v>
      </c>
      <c r="H1349" t="s">
        <v>389</v>
      </c>
      <c r="I1349" t="s">
        <v>390</v>
      </c>
      <c r="J1349" t="s">
        <v>49</v>
      </c>
      <c r="K1349" t="s">
        <v>25</v>
      </c>
      <c r="L1349" t="str">
        <f>_xlfn.XLOOKUP(Tableau1[[#This Row],[TYPE DE PIECE]],Tableau4[MATIERE],Tableau4[SHORT TYPE],"",0,1)</f>
        <v>SMT</v>
      </c>
      <c r="N1349" t="str">
        <f>IF(ISERR(FIND("DECOUPE",Tableau1[[#This Row],[DESIGNATION]])),"","NEED REF")</f>
        <v/>
      </c>
    </row>
    <row r="1350" spans="2:14">
      <c r="B1350">
        <v>34412651</v>
      </c>
      <c r="C1350" s="2">
        <v>45456</v>
      </c>
      <c r="D1350" t="s">
        <v>13</v>
      </c>
      <c r="E1350" t="s">
        <v>526</v>
      </c>
      <c r="F1350" t="s">
        <v>388</v>
      </c>
      <c r="G1350" t="s">
        <v>96</v>
      </c>
      <c r="H1350" t="s">
        <v>389</v>
      </c>
      <c r="I1350" t="s">
        <v>390</v>
      </c>
      <c r="J1350" t="s">
        <v>49</v>
      </c>
      <c r="K1350" t="s">
        <v>25</v>
      </c>
      <c r="L1350" t="str">
        <f>_xlfn.XLOOKUP(Tableau1[[#This Row],[TYPE DE PIECE]],Tableau4[MATIERE],Tableau4[SHORT TYPE],"",0,1)</f>
        <v>SMT</v>
      </c>
      <c r="N1350" t="str">
        <f>IF(ISERR(FIND("DECOUPE",Tableau1[[#This Row],[DESIGNATION]])),"","NEED REF")</f>
        <v/>
      </c>
    </row>
    <row r="1351" spans="2:14">
      <c r="B1351">
        <v>34412650</v>
      </c>
      <c r="C1351" s="2">
        <v>45456</v>
      </c>
      <c r="D1351" t="s">
        <v>13</v>
      </c>
      <c r="E1351" t="s">
        <v>527</v>
      </c>
      <c r="F1351" t="s">
        <v>388</v>
      </c>
      <c r="G1351" t="s">
        <v>96</v>
      </c>
      <c r="H1351" t="s">
        <v>389</v>
      </c>
      <c r="I1351" t="s">
        <v>390</v>
      </c>
      <c r="J1351" t="s">
        <v>49</v>
      </c>
      <c r="K1351" t="s">
        <v>25</v>
      </c>
      <c r="L1351" t="str">
        <f>_xlfn.XLOOKUP(Tableau1[[#This Row],[TYPE DE PIECE]],Tableau4[MATIERE],Tableau4[SHORT TYPE],"",0,1)</f>
        <v>SMT</v>
      </c>
      <c r="N1351" t="str">
        <f>IF(ISERR(FIND("DECOUPE",Tableau1[[#This Row],[DESIGNATION]])),"","NEED REF")</f>
        <v/>
      </c>
    </row>
    <row r="1352" spans="2:14">
      <c r="B1352">
        <v>34412649</v>
      </c>
      <c r="C1352" s="2">
        <v>45456</v>
      </c>
      <c r="D1352" t="s">
        <v>13</v>
      </c>
      <c r="E1352" t="s">
        <v>528</v>
      </c>
      <c r="F1352" t="s">
        <v>388</v>
      </c>
      <c r="G1352" t="s">
        <v>96</v>
      </c>
      <c r="H1352" t="s">
        <v>389</v>
      </c>
      <c r="I1352" t="s">
        <v>390</v>
      </c>
      <c r="J1352" t="s">
        <v>49</v>
      </c>
      <c r="K1352" t="s">
        <v>25</v>
      </c>
      <c r="L1352" t="str">
        <f>_xlfn.XLOOKUP(Tableau1[[#This Row],[TYPE DE PIECE]],Tableau4[MATIERE],Tableau4[SHORT TYPE],"",0,1)</f>
        <v>SMT</v>
      </c>
      <c r="N1352" t="str">
        <f>IF(ISERR(FIND("DECOUPE",Tableau1[[#This Row],[DESIGNATION]])),"","NEED REF")</f>
        <v/>
      </c>
    </row>
    <row r="1353" spans="2:14">
      <c r="B1353">
        <v>34412648</v>
      </c>
      <c r="C1353" s="2">
        <v>45456</v>
      </c>
      <c r="D1353" t="s">
        <v>13</v>
      </c>
      <c r="E1353" t="str">
        <f>_xlfn.CONCAT(Tableau1[[#This Row],[SHORT TYPE]]," ",Tableau1[[#This Row],[NUMERO]]," ",Tableau1[[#This Row],[GAMME]]," ",Tableau1[[#This Row],[TYPE PRODUIT]]," ",Tableau1[[#This Row],[PUISSANCE]])</f>
        <v>SMT 34412648 GVX BBC 4000A</v>
      </c>
      <c r="G1353" t="s">
        <v>112</v>
      </c>
      <c r="H1353" t="s">
        <v>97</v>
      </c>
      <c r="I1353" t="s">
        <v>31</v>
      </c>
      <c r="J1353" t="s">
        <v>17</v>
      </c>
      <c r="K1353" t="s">
        <v>25</v>
      </c>
      <c r="L1353" t="str">
        <f>_xlfn.XLOOKUP(Tableau1[[#This Row],[TYPE DE PIECE]],Tableau4[MATIERE],Tableau4[SHORT TYPE],"",0,1)</f>
        <v>SMT</v>
      </c>
      <c r="N1353" t="str">
        <f>IF(ISERR(FIND("DECOUPE",Tableau1[[#This Row],[DESIGNATION]])),"","NEED REF")</f>
        <v/>
      </c>
    </row>
    <row r="1354" spans="2:14">
      <c r="B1354">
        <v>34412647</v>
      </c>
      <c r="C1354" s="2">
        <v>45455</v>
      </c>
      <c r="D1354" t="s">
        <v>13</v>
      </c>
      <c r="E1354" t="s">
        <v>501</v>
      </c>
      <c r="J1354" t="s">
        <v>27</v>
      </c>
      <c r="K1354" t="s">
        <v>22</v>
      </c>
      <c r="L1354" t="str">
        <f>_xlfn.XLOOKUP(Tableau1[[#This Row],[TYPE DE PIECE]],Tableau4[MATIERE],Tableau4[SHORT TYPE],"",0,1)</f>
        <v>COP</v>
      </c>
      <c r="N1354" t="str">
        <f>IF(ISERR(FIND("DECOUPE",Tableau1[[#This Row],[DESIGNATION]])),"","NEED REF")</f>
        <v/>
      </c>
    </row>
    <row r="1355" spans="2:14">
      <c r="B1355">
        <v>34412646</v>
      </c>
      <c r="C1355" s="2">
        <v>45455</v>
      </c>
      <c r="D1355" t="s">
        <v>13</v>
      </c>
      <c r="E1355" t="str">
        <f>_xlfn.CONCAT(Tableau1[[#This Row],[SHORT TYPE]]," ",Tableau1[[#This Row],[NUMERO]]," ",Tableau1[[#This Row],[GAMME]]," ",Tableau1[[#This Row],[TYPE PRODUIT]]," ",Tableau1[[#This Row],[PUISSANCE]])</f>
        <v>SMT 34412646 GVX BBC 4000A</v>
      </c>
      <c r="G1355" t="s">
        <v>112</v>
      </c>
      <c r="H1355" t="s">
        <v>97</v>
      </c>
      <c r="I1355" t="s">
        <v>31</v>
      </c>
      <c r="J1355" t="s">
        <v>17</v>
      </c>
      <c r="K1355" t="s">
        <v>25</v>
      </c>
      <c r="L1355" t="str">
        <f>_xlfn.XLOOKUP(Tableau1[[#This Row],[TYPE DE PIECE]],Tableau4[MATIERE],Tableau4[SHORT TYPE],"",0,1)</f>
        <v>SMT</v>
      </c>
      <c r="N1355" t="str">
        <f>IF(ISERR(FIND("DECOUPE",Tableau1[[#This Row],[DESIGNATION]])),"","NEED REF")</f>
        <v/>
      </c>
    </row>
    <row r="1356" spans="2:14">
      <c r="B1356">
        <v>34412645</v>
      </c>
      <c r="C1356" s="2">
        <v>45455</v>
      </c>
      <c r="D1356" t="s">
        <v>13</v>
      </c>
      <c r="E1356" t="str">
        <f>_xlfn.CONCAT(Tableau1[[#This Row],[SHORT TYPE]]," ",Tableau1[[#This Row],[NUMERO]]," ",Tableau1[[#This Row],[GAMME]]," ",Tableau1[[#This Row],[TYPE PRODUIT]]," ",Tableau1[[#This Row],[PUISSANCE]])</f>
        <v>SMT 34412645 GVX BBC 4000A</v>
      </c>
      <c r="G1356" t="s">
        <v>112</v>
      </c>
      <c r="H1356" t="s">
        <v>97</v>
      </c>
      <c r="I1356" t="s">
        <v>31</v>
      </c>
      <c r="J1356" t="s">
        <v>17</v>
      </c>
      <c r="K1356" t="s">
        <v>25</v>
      </c>
      <c r="L1356" t="str">
        <f>_xlfn.XLOOKUP(Tableau1[[#This Row],[TYPE DE PIECE]],Tableau4[MATIERE],Tableau4[SHORT TYPE],"",0,1)</f>
        <v>SMT</v>
      </c>
      <c r="N1356" t="str">
        <f>IF(ISERR(FIND("DECOUPE",Tableau1[[#This Row],[DESIGNATION]])),"","NEED REF")</f>
        <v/>
      </c>
    </row>
    <row r="1357" spans="2:14">
      <c r="B1357">
        <v>34412644</v>
      </c>
      <c r="C1357" s="2">
        <v>45455</v>
      </c>
      <c r="D1357" t="s">
        <v>13</v>
      </c>
      <c r="E1357" t="str">
        <f>_xlfn.CONCAT(Tableau1[[#This Row],[SHORT TYPE]]," ",Tableau1[[#This Row],[NUMERO]]," ",Tableau1[[#This Row],[GAMME]]," ",Tableau1[[#This Row],[TYPE PRODUIT]]," ",Tableau1[[#This Row],[PUISSANCE]])</f>
        <v>SMT 34412644 GVX BBC 4000A</v>
      </c>
      <c r="G1357" t="s">
        <v>112</v>
      </c>
      <c r="H1357" t="s">
        <v>97</v>
      </c>
      <c r="I1357" t="s">
        <v>31</v>
      </c>
      <c r="J1357" t="s">
        <v>17</v>
      </c>
      <c r="K1357" t="s">
        <v>25</v>
      </c>
      <c r="L1357" t="str">
        <f>_xlfn.XLOOKUP(Tableau1[[#This Row],[TYPE DE PIECE]],Tableau4[MATIERE],Tableau4[SHORT TYPE],"",0,1)</f>
        <v>SMT</v>
      </c>
      <c r="N1357" t="str">
        <f>IF(ISERR(FIND("DECOUPE",Tableau1[[#This Row],[DESIGNATION]])),"","NEED REF")</f>
        <v/>
      </c>
    </row>
    <row r="1358" spans="2:14">
      <c r="B1358">
        <v>34412643</v>
      </c>
      <c r="C1358" s="2">
        <v>45455</v>
      </c>
      <c r="D1358" t="s">
        <v>13</v>
      </c>
      <c r="E1358" t="str">
        <f>_xlfn.CONCAT(Tableau1[[#This Row],[SHORT TYPE]]," ",Tableau1[[#This Row],[NUMERO]]," ",Tableau1[[#This Row],[GAMME]]," ",Tableau1[[#This Row],[TYPE PRODUIT]]," ",Tableau1[[#This Row],[PUISSANCE]])</f>
        <v>SMT 34412643 GVX BBC 4000A</v>
      </c>
      <c r="G1358" t="s">
        <v>112</v>
      </c>
      <c r="H1358" t="s">
        <v>97</v>
      </c>
      <c r="I1358" t="s">
        <v>31</v>
      </c>
      <c r="J1358" t="s">
        <v>17</v>
      </c>
      <c r="K1358" t="s">
        <v>25</v>
      </c>
      <c r="L1358" t="str">
        <f>_xlfn.XLOOKUP(Tableau1[[#This Row],[TYPE DE PIECE]],Tableau4[MATIERE],Tableau4[SHORT TYPE],"",0,1)</f>
        <v>SMT</v>
      </c>
      <c r="N1358" t="str">
        <f>IF(ISERR(FIND("DECOUPE",Tableau1[[#This Row],[DESIGNATION]])),"","NEED REF")</f>
        <v/>
      </c>
    </row>
    <row r="1359" spans="2:14">
      <c r="B1359">
        <v>34412642</v>
      </c>
      <c r="C1359" s="2">
        <v>45455</v>
      </c>
      <c r="D1359" t="s">
        <v>13</v>
      </c>
      <c r="E1359" t="str">
        <f>_xlfn.CONCAT(Tableau1[[#This Row],[SHORT TYPE]]," ",Tableau1[[#This Row],[NUMERO]]," ",Tableau1[[#This Row],[GAMME]]," ",Tableau1[[#This Row],[TYPE PRODUIT]]," ",Tableau1[[#This Row],[PUISSANCE]])</f>
        <v>SMT 34412642 GVX BBC 4000A</v>
      </c>
      <c r="G1359" t="s">
        <v>112</v>
      </c>
      <c r="H1359" t="s">
        <v>97</v>
      </c>
      <c r="I1359" t="s">
        <v>31</v>
      </c>
      <c r="J1359" t="s">
        <v>17</v>
      </c>
      <c r="K1359" t="s">
        <v>25</v>
      </c>
      <c r="L1359" t="str">
        <f>_xlfn.XLOOKUP(Tableau1[[#This Row],[TYPE DE PIECE]],Tableau4[MATIERE],Tableau4[SHORT TYPE],"",0,1)</f>
        <v>SMT</v>
      </c>
      <c r="N1359" t="str">
        <f>IF(ISERR(FIND("DECOUPE",Tableau1[[#This Row],[DESIGNATION]])),"","NEED REF")</f>
        <v/>
      </c>
    </row>
    <row r="1360" spans="2:14">
      <c r="B1360">
        <v>34412641</v>
      </c>
      <c r="C1360" s="2">
        <v>45455</v>
      </c>
      <c r="D1360" t="s">
        <v>13</v>
      </c>
      <c r="E1360" t="s">
        <v>529</v>
      </c>
      <c r="F1360" t="s">
        <v>388</v>
      </c>
      <c r="G1360" t="s">
        <v>96</v>
      </c>
      <c r="H1360" t="s">
        <v>389</v>
      </c>
      <c r="I1360" t="s">
        <v>390</v>
      </c>
      <c r="J1360" t="s">
        <v>49</v>
      </c>
      <c r="K1360" t="s">
        <v>530</v>
      </c>
      <c r="L1360" t="str">
        <f>_xlfn.XLOOKUP(Tableau1[[#This Row],[TYPE DE PIECE]],Tableau4[MATIERE],Tableau4[SHORT TYPE],"",0,1)</f>
        <v/>
      </c>
      <c r="N1360" t="str">
        <f>IF(ISERR(FIND("DECOUPE",Tableau1[[#This Row],[DESIGNATION]])),"","NEED REF")</f>
        <v/>
      </c>
    </row>
    <row r="1361" spans="2:14">
      <c r="B1361">
        <v>34412640</v>
      </c>
      <c r="C1361" s="2">
        <v>45454</v>
      </c>
      <c r="D1361" t="s">
        <v>13</v>
      </c>
      <c r="E1361" t="s">
        <v>531</v>
      </c>
      <c r="J1361" t="s">
        <v>27</v>
      </c>
      <c r="K1361" t="s">
        <v>25</v>
      </c>
      <c r="L1361" t="str">
        <f>_xlfn.XLOOKUP(Tableau1[[#This Row],[TYPE DE PIECE]],Tableau4[MATIERE],Tableau4[SHORT TYPE],"",0,1)</f>
        <v>SMT</v>
      </c>
      <c r="N1361" t="str">
        <f>IF(ISERR(FIND("DECOUPE",Tableau1[[#This Row],[DESIGNATION]])),"","NEED REF")</f>
        <v/>
      </c>
    </row>
    <row r="1362" spans="2:14">
      <c r="B1362">
        <v>34412639</v>
      </c>
      <c r="C1362" s="2">
        <v>45454</v>
      </c>
      <c r="D1362" t="s">
        <v>13</v>
      </c>
      <c r="E1362" t="s">
        <v>532</v>
      </c>
      <c r="J1362" t="s">
        <v>27</v>
      </c>
      <c r="K1362" t="s">
        <v>25</v>
      </c>
      <c r="L1362" t="str">
        <f>_xlfn.XLOOKUP(Tableau1[[#This Row],[TYPE DE PIECE]],Tableau4[MATIERE],Tableau4[SHORT TYPE],"",0,1)</f>
        <v>SMT</v>
      </c>
      <c r="N1362" t="str">
        <f>IF(ISERR(FIND("DECOUPE",Tableau1[[#This Row],[DESIGNATION]])),"","NEED REF")</f>
        <v/>
      </c>
    </row>
    <row r="1363" spans="2:14">
      <c r="B1363">
        <v>34412638</v>
      </c>
      <c r="C1363" s="2">
        <v>45454</v>
      </c>
      <c r="D1363" t="s">
        <v>13</v>
      </c>
      <c r="E1363" t="str">
        <f>_xlfn.CONCAT(Tableau1[[#This Row],[SHORT TYPE]]," ",Tableau1[[#This Row],[NUMERO]]," ",Tableau1[[#This Row],[GAMME]]," ",Tableau1[[#This Row],[TYPE PRODUIT]]," ",Tableau1[[#This Row],[PUISSANCE]])</f>
        <v>COP 34412638 GVX BBC 4000A</v>
      </c>
      <c r="G1363" t="s">
        <v>112</v>
      </c>
      <c r="H1363" t="s">
        <v>97</v>
      </c>
      <c r="I1363" t="s">
        <v>31</v>
      </c>
      <c r="J1363" t="s">
        <v>17</v>
      </c>
      <c r="K1363" t="s">
        <v>22</v>
      </c>
      <c r="L1363" t="str">
        <f>_xlfn.XLOOKUP(Tableau1[[#This Row],[TYPE DE PIECE]],Tableau4[MATIERE],Tableau4[SHORT TYPE],"",0,1)</f>
        <v>COP</v>
      </c>
      <c r="N1363" t="str">
        <f>IF(ISERR(FIND("DECOUPE",Tableau1[[#This Row],[DESIGNATION]])),"","NEED REF")</f>
        <v/>
      </c>
    </row>
    <row r="1364" spans="2:14">
      <c r="B1364">
        <v>34412637</v>
      </c>
      <c r="C1364" s="2">
        <v>45454</v>
      </c>
      <c r="D1364" t="s">
        <v>13</v>
      </c>
      <c r="E1364" t="str">
        <f>_xlfn.CONCAT(Tableau1[[#This Row],[SHORT TYPE]]," ",Tableau1[[#This Row],[NUMERO]]," ",Tableau1[[#This Row],[GAMME]]," ",Tableau1[[#This Row],[TYPE PRODUIT]]," ",Tableau1[[#This Row],[PUISSANCE]])</f>
        <v>COP 34412637 GVX BBC 4000A</v>
      </c>
      <c r="G1364" t="s">
        <v>112</v>
      </c>
      <c r="H1364" t="s">
        <v>97</v>
      </c>
      <c r="I1364" t="s">
        <v>31</v>
      </c>
      <c r="J1364" t="s">
        <v>17</v>
      </c>
      <c r="K1364" t="s">
        <v>22</v>
      </c>
      <c r="L1364" t="str">
        <f>_xlfn.XLOOKUP(Tableau1[[#This Row],[TYPE DE PIECE]],Tableau4[MATIERE],Tableau4[SHORT TYPE],"",0,1)</f>
        <v>COP</v>
      </c>
      <c r="N1364" t="str">
        <f>IF(ISERR(FIND("DECOUPE",Tableau1[[#This Row],[DESIGNATION]])),"","NEED REF")</f>
        <v/>
      </c>
    </row>
    <row r="1365" spans="2:14">
      <c r="B1365">
        <v>34412636</v>
      </c>
      <c r="C1365" s="2">
        <v>45454</v>
      </c>
      <c r="D1365" t="s">
        <v>13</v>
      </c>
      <c r="E1365" t="str">
        <f>_xlfn.CONCAT(Tableau1[[#This Row],[SHORT TYPE]]," ",Tableau1[[#This Row],[NUMERO]]," ",Tableau1[[#This Row],[GAMME]]," ",Tableau1[[#This Row],[TYPE PRODUIT]]," ",Tableau1[[#This Row],[PUISSANCE]])</f>
        <v>COP 34412636 GVX BBC 4000A</v>
      </c>
      <c r="G1365" t="s">
        <v>112</v>
      </c>
      <c r="H1365" t="s">
        <v>97</v>
      </c>
      <c r="I1365" t="s">
        <v>31</v>
      </c>
      <c r="J1365" t="s">
        <v>17</v>
      </c>
      <c r="K1365" t="s">
        <v>22</v>
      </c>
      <c r="L1365" t="str">
        <f>_xlfn.XLOOKUP(Tableau1[[#This Row],[TYPE DE PIECE]],Tableau4[MATIERE],Tableau4[SHORT TYPE],"",0,1)</f>
        <v>COP</v>
      </c>
      <c r="N1365" t="str">
        <f>IF(ISERR(FIND("DECOUPE",Tableau1[[#This Row],[DESIGNATION]])),"","NEED REF")</f>
        <v/>
      </c>
    </row>
    <row r="1366" spans="2:14">
      <c r="B1366">
        <v>34412635</v>
      </c>
      <c r="C1366" s="2">
        <v>45454</v>
      </c>
      <c r="D1366" t="s">
        <v>13</v>
      </c>
      <c r="E1366" t="str">
        <f>_xlfn.CONCAT(Tableau1[[#This Row],[SHORT TYPE]]," ",Tableau1[[#This Row],[NUMERO]]," ",Tableau1[[#This Row],[GAMME]]," ",Tableau1[[#This Row],[TYPE PRODUIT]]," ",Tableau1[[#This Row],[PUISSANCE]])</f>
        <v>COP 34412635 GVX BBC 4000A</v>
      </c>
      <c r="G1366" t="s">
        <v>112</v>
      </c>
      <c r="H1366" t="s">
        <v>97</v>
      </c>
      <c r="I1366" t="s">
        <v>31</v>
      </c>
      <c r="J1366" t="s">
        <v>17</v>
      </c>
      <c r="K1366" t="s">
        <v>22</v>
      </c>
      <c r="L1366" t="str">
        <f>_xlfn.XLOOKUP(Tableau1[[#This Row],[TYPE DE PIECE]],Tableau4[MATIERE],Tableau4[SHORT TYPE],"",0,1)</f>
        <v>COP</v>
      </c>
      <c r="N1366" t="str">
        <f>IF(ISERR(FIND("DECOUPE",Tableau1[[#This Row],[DESIGNATION]])),"","NEED REF")</f>
        <v/>
      </c>
    </row>
    <row r="1367" spans="2:14">
      <c r="B1367">
        <v>34412634</v>
      </c>
      <c r="C1367" s="2">
        <v>45454</v>
      </c>
      <c r="D1367" t="s">
        <v>13</v>
      </c>
      <c r="E1367" t="str">
        <f>_xlfn.CONCAT(Tableau1[[#This Row],[SHORT TYPE]]," ",Tableau1[[#This Row],[NUMERO]]," ",Tableau1[[#This Row],[GAMME]]," ",Tableau1[[#This Row],[TYPE PRODUIT]]," ",Tableau1[[#This Row],[PUISSANCE]])</f>
        <v>COP 34412634 GVX BBC 4000A</v>
      </c>
      <c r="G1367" t="s">
        <v>112</v>
      </c>
      <c r="H1367" t="s">
        <v>97</v>
      </c>
      <c r="I1367" t="s">
        <v>31</v>
      </c>
      <c r="J1367" t="s">
        <v>17</v>
      </c>
      <c r="K1367" t="s">
        <v>22</v>
      </c>
      <c r="L1367" t="str">
        <f>_xlfn.XLOOKUP(Tableau1[[#This Row],[TYPE DE PIECE]],Tableau4[MATIERE],Tableau4[SHORT TYPE],"",0,1)</f>
        <v>COP</v>
      </c>
      <c r="N1367" t="str">
        <f>IF(ISERR(FIND("DECOUPE",Tableau1[[#This Row],[DESIGNATION]])),"","NEED REF")</f>
        <v/>
      </c>
    </row>
    <row r="1368" spans="2:14">
      <c r="B1368">
        <v>34412633</v>
      </c>
      <c r="C1368" s="2">
        <v>45454</v>
      </c>
      <c r="D1368" t="s">
        <v>13</v>
      </c>
      <c r="E1368" t="str">
        <f>_xlfn.CONCAT(Tableau1[[#This Row],[SHORT TYPE]]," ",Tableau1[[#This Row],[NUMERO]]," ",Tableau1[[#This Row],[GAMME]]," ",Tableau1[[#This Row],[TYPE PRODUIT]]," ",Tableau1[[#This Row],[PUISSANCE]])</f>
        <v>COP 34412633 GVX BBC 4000A</v>
      </c>
      <c r="G1368" t="s">
        <v>112</v>
      </c>
      <c r="H1368" t="s">
        <v>97</v>
      </c>
      <c r="I1368" t="s">
        <v>31</v>
      </c>
      <c r="J1368" t="s">
        <v>17</v>
      </c>
      <c r="K1368" t="s">
        <v>22</v>
      </c>
      <c r="L1368" t="str">
        <f>_xlfn.XLOOKUP(Tableau1[[#This Row],[TYPE DE PIECE]],Tableau4[MATIERE],Tableau4[SHORT TYPE],"",0,1)</f>
        <v>COP</v>
      </c>
      <c r="N1368" t="str">
        <f>IF(ISERR(FIND("DECOUPE",Tableau1[[#This Row],[DESIGNATION]])),"","NEED REF")</f>
        <v/>
      </c>
    </row>
    <row r="1369" spans="2:14">
      <c r="B1369">
        <v>34412632</v>
      </c>
      <c r="C1369" s="2">
        <v>45454</v>
      </c>
      <c r="D1369" t="s">
        <v>13</v>
      </c>
      <c r="E1369" t="str">
        <f>_xlfn.CONCAT(Tableau1[[#This Row],[SHORT TYPE]]," ",Tableau1[[#This Row],[NUMERO]]," ",Tableau1[[#This Row],[GAMME]]," ",Tableau1[[#This Row],[TYPE PRODUIT]]," ",Tableau1[[#This Row],[PUISSANCE]])</f>
        <v>COP 34412632 GVX BBC 4000A</v>
      </c>
      <c r="G1369" t="s">
        <v>112</v>
      </c>
      <c r="H1369" t="s">
        <v>97</v>
      </c>
      <c r="I1369" t="s">
        <v>31</v>
      </c>
      <c r="J1369" t="s">
        <v>17</v>
      </c>
      <c r="K1369" t="s">
        <v>22</v>
      </c>
      <c r="L1369" t="str">
        <f>_xlfn.XLOOKUP(Tableau1[[#This Row],[TYPE DE PIECE]],Tableau4[MATIERE],Tableau4[SHORT TYPE],"",0,1)</f>
        <v>COP</v>
      </c>
      <c r="N1369" t="str">
        <f>IF(ISERR(FIND("DECOUPE",Tableau1[[#This Row],[DESIGNATION]])),"","NEED REF")</f>
        <v/>
      </c>
    </row>
    <row r="1370" spans="2:14">
      <c r="B1370">
        <v>34412631</v>
      </c>
      <c r="C1370" s="2">
        <v>45454</v>
      </c>
      <c r="D1370" t="s">
        <v>13</v>
      </c>
      <c r="E1370" t="str">
        <f>_xlfn.CONCAT(Tableau1[[#This Row],[SHORT TYPE]]," ",Tableau1[[#This Row],[NUMERO]]," ",Tableau1[[#This Row],[GAMME]]," ",Tableau1[[#This Row],[TYPE PRODUIT]]," ",Tableau1[[#This Row],[PUISSANCE]])</f>
        <v>COP 34412631 GVX BBC 4000A</v>
      </c>
      <c r="G1370" t="s">
        <v>112</v>
      </c>
      <c r="H1370" t="s">
        <v>97</v>
      </c>
      <c r="I1370" t="s">
        <v>31</v>
      </c>
      <c r="J1370" t="s">
        <v>17</v>
      </c>
      <c r="K1370" t="s">
        <v>22</v>
      </c>
      <c r="L1370" t="str">
        <f>_xlfn.XLOOKUP(Tableau1[[#This Row],[TYPE DE PIECE]],Tableau4[MATIERE],Tableau4[SHORT TYPE],"",0,1)</f>
        <v>COP</v>
      </c>
      <c r="N1370" t="str">
        <f>IF(ISERR(FIND("DECOUPE",Tableau1[[#This Row],[DESIGNATION]])),"","NEED REF")</f>
        <v/>
      </c>
    </row>
    <row r="1371" spans="2:14">
      <c r="B1371">
        <v>34412630</v>
      </c>
      <c r="C1371" s="2">
        <v>45453</v>
      </c>
      <c r="D1371" t="s">
        <v>13</v>
      </c>
      <c r="E1371" t="s">
        <v>501</v>
      </c>
      <c r="J1371" t="s">
        <v>27</v>
      </c>
      <c r="K1371" t="s">
        <v>22</v>
      </c>
      <c r="L1371" t="str">
        <f>_xlfn.XLOOKUP(Tableau1[[#This Row],[TYPE DE PIECE]],Tableau4[MATIERE],Tableau4[SHORT TYPE],"",0,1)</f>
        <v>COP</v>
      </c>
      <c r="N1371" t="str">
        <f>IF(ISERR(FIND("DECOUPE",Tableau1[[#This Row],[DESIGNATION]])),"","NEED REF")</f>
        <v/>
      </c>
    </row>
    <row r="1372" spans="2:14">
      <c r="B1372">
        <v>34412629</v>
      </c>
      <c r="C1372" s="2">
        <v>45453</v>
      </c>
      <c r="D1372" t="s">
        <v>13</v>
      </c>
      <c r="E1372" t="s">
        <v>501</v>
      </c>
      <c r="J1372" t="s">
        <v>27</v>
      </c>
      <c r="K1372" t="s">
        <v>22</v>
      </c>
      <c r="L1372" t="str">
        <f>_xlfn.XLOOKUP(Tableau1[[#This Row],[TYPE DE PIECE]],Tableau4[MATIERE],Tableau4[SHORT TYPE],"",0,1)</f>
        <v>COP</v>
      </c>
      <c r="N1372" t="str">
        <f>IF(ISERR(FIND("DECOUPE",Tableau1[[#This Row],[DESIGNATION]])),"","NEED REF")</f>
        <v/>
      </c>
    </row>
    <row r="1373" spans="2:14">
      <c r="B1373">
        <v>34412628</v>
      </c>
      <c r="C1373" s="2">
        <v>45453</v>
      </c>
      <c r="D1373" t="s">
        <v>13</v>
      </c>
      <c r="E1373" t="s">
        <v>501</v>
      </c>
      <c r="J1373" t="s">
        <v>27</v>
      </c>
      <c r="K1373" t="s">
        <v>22</v>
      </c>
      <c r="L1373" t="str">
        <f>_xlfn.XLOOKUP(Tableau1[[#This Row],[TYPE DE PIECE]],Tableau4[MATIERE],Tableau4[SHORT TYPE],"",0,1)</f>
        <v>COP</v>
      </c>
      <c r="N1373" t="str">
        <f>IF(ISERR(FIND("DECOUPE",Tableau1[[#This Row],[DESIGNATION]])),"","NEED REF")</f>
        <v/>
      </c>
    </row>
    <row r="1374" spans="2:14">
      <c r="B1374">
        <v>34412627</v>
      </c>
      <c r="C1374" s="2">
        <v>45453</v>
      </c>
      <c r="D1374" t="s">
        <v>13</v>
      </c>
      <c r="E1374" t="s">
        <v>501</v>
      </c>
      <c r="J1374" t="s">
        <v>27</v>
      </c>
      <c r="K1374" t="s">
        <v>22</v>
      </c>
      <c r="L1374" t="str">
        <f>_xlfn.XLOOKUP(Tableau1[[#This Row],[TYPE DE PIECE]],Tableau4[MATIERE],Tableau4[SHORT TYPE],"",0,1)</f>
        <v>COP</v>
      </c>
      <c r="N1374" t="str">
        <f>IF(ISERR(FIND("DECOUPE",Tableau1[[#This Row],[DESIGNATION]])),"","NEED REF")</f>
        <v/>
      </c>
    </row>
    <row r="1375" spans="2:14">
      <c r="B1375">
        <v>34412626</v>
      </c>
      <c r="C1375" s="2">
        <v>45453</v>
      </c>
      <c r="D1375" t="s">
        <v>13</v>
      </c>
      <c r="E1375" t="s">
        <v>501</v>
      </c>
      <c r="J1375" t="s">
        <v>27</v>
      </c>
      <c r="K1375" t="s">
        <v>22</v>
      </c>
      <c r="L1375" t="str">
        <f>_xlfn.XLOOKUP(Tableau1[[#This Row],[TYPE DE PIECE]],Tableau4[MATIERE],Tableau4[SHORT TYPE],"",0,1)</f>
        <v>COP</v>
      </c>
      <c r="N1375" t="str">
        <f>IF(ISERR(FIND("DECOUPE",Tableau1[[#This Row],[DESIGNATION]])),"","NEED REF")</f>
        <v/>
      </c>
    </row>
    <row r="1376" spans="2:14">
      <c r="B1376">
        <v>34412625</v>
      </c>
      <c r="C1376" s="2">
        <v>45453</v>
      </c>
      <c r="D1376" t="s">
        <v>13</v>
      </c>
      <c r="E1376" t="s">
        <v>501</v>
      </c>
      <c r="J1376" t="s">
        <v>27</v>
      </c>
      <c r="K1376" t="s">
        <v>22</v>
      </c>
      <c r="L1376" t="str">
        <f>_xlfn.XLOOKUP(Tableau1[[#This Row],[TYPE DE PIECE]],Tableau4[MATIERE],Tableau4[SHORT TYPE],"",0,1)</f>
        <v>COP</v>
      </c>
      <c r="N1376" t="str">
        <f>IF(ISERR(FIND("DECOUPE",Tableau1[[#This Row],[DESIGNATION]])),"","NEED REF")</f>
        <v/>
      </c>
    </row>
    <row r="1377" spans="2:14">
      <c r="B1377">
        <v>34412624</v>
      </c>
      <c r="C1377" s="2">
        <v>45453</v>
      </c>
      <c r="D1377" t="s">
        <v>13</v>
      </c>
      <c r="E1377" t="s">
        <v>501</v>
      </c>
      <c r="J1377" t="s">
        <v>27</v>
      </c>
      <c r="K1377" t="s">
        <v>22</v>
      </c>
      <c r="L1377" t="str">
        <f>_xlfn.XLOOKUP(Tableau1[[#This Row],[TYPE DE PIECE]],Tableau4[MATIERE],Tableau4[SHORT TYPE],"",0,1)</f>
        <v>COP</v>
      </c>
      <c r="N1377" t="str">
        <f>IF(ISERR(FIND("DECOUPE",Tableau1[[#This Row],[DESIGNATION]])),"","NEED REF")</f>
        <v/>
      </c>
    </row>
    <row r="1378" spans="2:14">
      <c r="B1378">
        <v>34412623</v>
      </c>
      <c r="C1378" s="2">
        <v>45453</v>
      </c>
      <c r="D1378" t="s">
        <v>13</v>
      </c>
      <c r="E1378" t="s">
        <v>501</v>
      </c>
      <c r="J1378" t="s">
        <v>27</v>
      </c>
      <c r="K1378" t="s">
        <v>22</v>
      </c>
      <c r="L1378" t="str">
        <f>_xlfn.XLOOKUP(Tableau1[[#This Row],[TYPE DE PIECE]],Tableau4[MATIERE],Tableau4[SHORT TYPE],"",0,1)</f>
        <v>COP</v>
      </c>
      <c r="N1378" t="str">
        <f>IF(ISERR(FIND("DECOUPE",Tableau1[[#This Row],[DESIGNATION]])),"","NEED REF")</f>
        <v/>
      </c>
    </row>
    <row r="1379" spans="2:14">
      <c r="B1379">
        <v>34412622</v>
      </c>
      <c r="C1379" s="2">
        <v>45448</v>
      </c>
      <c r="D1379" t="s">
        <v>13</v>
      </c>
      <c r="E1379" t="str">
        <f>_xlfn.CONCAT(Tableau1[[#This Row],[SHORT TYPE]]," ",Tableau1[[#This Row],[NUMERO]]," ",Tableau1[[#This Row],[GAMME]]," ",Tableau1[[#This Row],[TYPE PRODUIT]]," ",Tableau1[[#This Row],[PUISSANCE]])</f>
        <v>SMT 34412622 GVX IO 1250kVA</v>
      </c>
      <c r="F1379" t="s">
        <v>533</v>
      </c>
      <c r="G1379" t="s">
        <v>112</v>
      </c>
      <c r="H1379" t="s">
        <v>534</v>
      </c>
      <c r="I1379" t="s">
        <v>16</v>
      </c>
      <c r="J1379" t="s">
        <v>17</v>
      </c>
      <c r="K1379" t="s">
        <v>25</v>
      </c>
      <c r="L1379" t="str">
        <f>_xlfn.XLOOKUP(Tableau1[[#This Row],[TYPE DE PIECE]],Tableau4[MATIERE],Tableau4[SHORT TYPE],"",0,1)</f>
        <v>SMT</v>
      </c>
      <c r="N1379" t="str">
        <f>IF(ISERR(FIND("DECOUPE",Tableau1[[#This Row],[DESIGNATION]])),"","NEED REF")</f>
        <v/>
      </c>
    </row>
    <row r="1380" spans="2:14">
      <c r="B1380">
        <v>34412621</v>
      </c>
      <c r="C1380" s="2">
        <v>45448</v>
      </c>
      <c r="D1380" t="s">
        <v>13</v>
      </c>
      <c r="E1380" t="s">
        <v>535</v>
      </c>
      <c r="J1380" t="s">
        <v>27</v>
      </c>
      <c r="K1380" t="s">
        <v>25</v>
      </c>
      <c r="L1380" t="str">
        <f>_xlfn.XLOOKUP(Tableau1[[#This Row],[TYPE DE PIECE]],Tableau4[MATIERE],Tableau4[SHORT TYPE],"",0,1)</f>
        <v>SMT</v>
      </c>
      <c r="N1380" t="str">
        <f>IF(ISERR(FIND("DECOUPE",Tableau1[[#This Row],[DESIGNATION]])),"","NEED REF")</f>
        <v/>
      </c>
    </row>
    <row r="1381" spans="2:14">
      <c r="B1381">
        <v>34412620</v>
      </c>
      <c r="C1381" s="2">
        <v>45447</v>
      </c>
      <c r="D1381" t="s">
        <v>13</v>
      </c>
      <c r="E1381" t="s">
        <v>536</v>
      </c>
      <c r="F1381" t="s">
        <v>537</v>
      </c>
      <c r="G1381" t="s">
        <v>73</v>
      </c>
      <c r="H1381" t="s">
        <v>538</v>
      </c>
      <c r="I1381" t="s">
        <v>491</v>
      </c>
      <c r="J1381" t="s">
        <v>49</v>
      </c>
      <c r="K1381" t="s">
        <v>25</v>
      </c>
      <c r="L1381" t="str">
        <f>_xlfn.XLOOKUP(Tableau1[[#This Row],[TYPE DE PIECE]],Tableau4[MATIERE],Tableau4[SHORT TYPE],"",0,1)</f>
        <v>SMT</v>
      </c>
      <c r="N1381" t="str">
        <f>IF(ISERR(FIND("DECOUPE",Tableau1[[#This Row],[DESIGNATION]])),"","NEED REF")</f>
        <v/>
      </c>
    </row>
    <row r="1382" spans="2:14">
      <c r="B1382">
        <v>34412619</v>
      </c>
      <c r="C1382" s="2">
        <v>45447</v>
      </c>
      <c r="D1382" t="s">
        <v>13</v>
      </c>
      <c r="E1382" t="str">
        <f>_xlfn.CONCAT(Tableau1[[#This Row],[SHORT TYPE]]," ",Tableau1[[#This Row],[NUMERO]]," ",Tableau1[[#This Row],[GAMME]]," ",Tableau1[[#This Row],[TYPE PRODUIT]]," ",Tableau1[[#This Row],[PUISSANCE]])</f>
        <v>PLA 34412619 GVX IO 1250kVA</v>
      </c>
      <c r="F1382" t="s">
        <v>533</v>
      </c>
      <c r="G1382" t="s">
        <v>112</v>
      </c>
      <c r="H1382" t="s">
        <v>534</v>
      </c>
      <c r="I1382" t="s">
        <v>16</v>
      </c>
      <c r="J1382" t="s">
        <v>17</v>
      </c>
      <c r="K1382" t="s">
        <v>33</v>
      </c>
      <c r="L1382" t="str">
        <f>_xlfn.XLOOKUP(Tableau1[[#This Row],[TYPE DE PIECE]],Tableau4[MATIERE],Tableau4[SHORT TYPE],"",0,1)</f>
        <v>PLA</v>
      </c>
      <c r="N1382" t="str">
        <f>IF(ISERR(FIND("DECOUPE",Tableau1[[#This Row],[DESIGNATION]])),"","NEED REF")</f>
        <v/>
      </c>
    </row>
    <row r="1383" spans="2:14">
      <c r="B1383">
        <v>34412618</v>
      </c>
      <c r="C1383" s="2">
        <v>45447</v>
      </c>
      <c r="D1383" t="s">
        <v>13</v>
      </c>
      <c r="E1383" t="str">
        <f>_xlfn.CONCAT(Tableau1[[#This Row],[SHORT TYPE]]," ",Tableau1[[#This Row],[NUMERO]]," ",Tableau1[[#This Row],[GAMME]]," ",Tableau1[[#This Row],[TYPE PRODUIT]]," ",Tableau1[[#This Row],[PUISSANCE]])</f>
        <v>SMT 34412618 GVX IO 1250kVA</v>
      </c>
      <c r="F1383" t="s">
        <v>533</v>
      </c>
      <c r="G1383" t="s">
        <v>112</v>
      </c>
      <c r="H1383" t="s">
        <v>534</v>
      </c>
      <c r="I1383" t="s">
        <v>16</v>
      </c>
      <c r="J1383" t="s">
        <v>17</v>
      </c>
      <c r="K1383" t="s">
        <v>25</v>
      </c>
      <c r="L1383" t="str">
        <f>_xlfn.XLOOKUP(Tableau1[[#This Row],[TYPE DE PIECE]],Tableau4[MATIERE],Tableau4[SHORT TYPE],"",0,1)</f>
        <v>SMT</v>
      </c>
      <c r="N1383" t="str">
        <f>IF(ISERR(FIND("DECOUPE",Tableau1[[#This Row],[DESIGNATION]])),"","NEED REF")</f>
        <v/>
      </c>
    </row>
    <row r="1384" spans="2:14">
      <c r="B1384">
        <v>34412617</v>
      </c>
      <c r="C1384" s="2">
        <v>45447</v>
      </c>
      <c r="D1384" t="s">
        <v>13</v>
      </c>
      <c r="E1384" t="str">
        <f>_xlfn.CONCAT(Tableau1[[#This Row],[SHORT TYPE]]," ",Tableau1[[#This Row],[NUMERO]]," ",Tableau1[[#This Row],[GAMME]]," ",Tableau1[[#This Row],[TYPE PRODUIT]]," ",Tableau1[[#This Row],[PUISSANCE]])</f>
        <v>SMT 34412617 GVX IO 1250kVA</v>
      </c>
      <c r="F1384" t="s">
        <v>533</v>
      </c>
      <c r="G1384" t="s">
        <v>112</v>
      </c>
      <c r="H1384" t="s">
        <v>534</v>
      </c>
      <c r="I1384" t="s">
        <v>16</v>
      </c>
      <c r="J1384" t="s">
        <v>17</v>
      </c>
      <c r="K1384" t="s">
        <v>25</v>
      </c>
      <c r="L1384" t="str">
        <f>_xlfn.XLOOKUP(Tableau1[[#This Row],[TYPE DE PIECE]],Tableau4[MATIERE],Tableau4[SHORT TYPE],"",0,1)</f>
        <v>SMT</v>
      </c>
      <c r="N1384" t="str">
        <f>IF(ISERR(FIND("DECOUPE",Tableau1[[#This Row],[DESIGNATION]])),"","NEED REF")</f>
        <v/>
      </c>
    </row>
    <row r="1385" spans="2:14">
      <c r="B1385">
        <v>34412616</v>
      </c>
      <c r="C1385" s="2">
        <v>45447</v>
      </c>
      <c r="D1385" t="s">
        <v>13</v>
      </c>
      <c r="E1385" t="str">
        <f>_xlfn.CONCAT(Tableau1[[#This Row],[SHORT TYPE]]," ",Tableau1[[#This Row],[NUMERO]]," ",Tableau1[[#This Row],[GAMME]]," ",Tableau1[[#This Row],[TYPE PRODUIT]]," ",Tableau1[[#This Row],[PUISSANCE]])</f>
        <v>SMT 34412616 GVX IO 1250kVA</v>
      </c>
      <c r="F1385" t="s">
        <v>533</v>
      </c>
      <c r="G1385" t="s">
        <v>112</v>
      </c>
      <c r="H1385" t="s">
        <v>534</v>
      </c>
      <c r="I1385" t="s">
        <v>16</v>
      </c>
      <c r="J1385" t="s">
        <v>17</v>
      </c>
      <c r="K1385" t="s">
        <v>25</v>
      </c>
      <c r="L1385" t="str">
        <f>_xlfn.XLOOKUP(Tableau1[[#This Row],[TYPE DE PIECE]],Tableau4[MATIERE],Tableau4[SHORT TYPE],"",0,1)</f>
        <v>SMT</v>
      </c>
      <c r="N1385" t="str">
        <f>IF(ISERR(FIND("DECOUPE",Tableau1[[#This Row],[DESIGNATION]])),"","NEED REF")</f>
        <v/>
      </c>
    </row>
    <row r="1386" spans="2:14">
      <c r="B1386">
        <v>34412615</v>
      </c>
      <c r="C1386" s="2">
        <v>45447</v>
      </c>
      <c r="D1386" t="s">
        <v>13</v>
      </c>
      <c r="E1386" t="str">
        <f>_xlfn.CONCAT(Tableau1[[#This Row],[SHORT TYPE]]," ",Tableau1[[#This Row],[NUMERO]]," ",Tableau1[[#This Row],[GAMME]]," ",Tableau1[[#This Row],[TYPE PRODUIT]]," ",Tableau1[[#This Row],[PUISSANCE]])</f>
        <v>SMT 34412615 GVX IO 1250kVA</v>
      </c>
      <c r="F1386" t="s">
        <v>533</v>
      </c>
      <c r="G1386" t="s">
        <v>112</v>
      </c>
      <c r="H1386" t="s">
        <v>534</v>
      </c>
      <c r="I1386" t="s">
        <v>16</v>
      </c>
      <c r="J1386" t="s">
        <v>17</v>
      </c>
      <c r="K1386" t="s">
        <v>25</v>
      </c>
      <c r="L1386" t="str">
        <f>_xlfn.XLOOKUP(Tableau1[[#This Row],[TYPE DE PIECE]],Tableau4[MATIERE],Tableau4[SHORT TYPE],"",0,1)</f>
        <v>SMT</v>
      </c>
      <c r="N1386" t="str">
        <f>IF(ISERR(FIND("DECOUPE",Tableau1[[#This Row],[DESIGNATION]])),"","NEED REF")</f>
        <v/>
      </c>
    </row>
    <row r="1387" spans="2:14">
      <c r="B1387">
        <v>34412614</v>
      </c>
      <c r="C1387" s="2">
        <v>45446</v>
      </c>
      <c r="D1387" t="s">
        <v>13</v>
      </c>
      <c r="E1387" t="str">
        <f>_xlfn.CONCAT(Tableau1[[#This Row],[SHORT TYPE]]," ",Tableau1[[#This Row],[NUMERO]]," ",Tableau1[[#This Row],[GAMME]]," ",Tableau1[[#This Row],[TYPE PRODUIT]]," ",Tableau1[[#This Row],[PUISSANCE]])</f>
        <v>COP 34412614 GVX IO 1250kVA</v>
      </c>
      <c r="F1387" t="s">
        <v>533</v>
      </c>
      <c r="G1387" t="s">
        <v>112</v>
      </c>
      <c r="H1387" t="s">
        <v>534</v>
      </c>
      <c r="I1387" t="s">
        <v>16</v>
      </c>
      <c r="J1387" t="s">
        <v>17</v>
      </c>
      <c r="K1387" t="s">
        <v>22</v>
      </c>
      <c r="L1387" t="str">
        <f>_xlfn.XLOOKUP(Tableau1[[#This Row],[TYPE DE PIECE]],Tableau4[MATIERE],Tableau4[SHORT TYPE],"",0,1)</f>
        <v>COP</v>
      </c>
      <c r="N1387" t="str">
        <f>IF(ISERR(FIND("DECOUPE",Tableau1[[#This Row],[DESIGNATION]])),"","NEED REF")</f>
        <v/>
      </c>
    </row>
    <row r="1388" spans="2:14">
      <c r="B1388">
        <v>34412613</v>
      </c>
      <c r="C1388" s="2">
        <v>45446</v>
      </c>
      <c r="D1388" t="s">
        <v>13</v>
      </c>
      <c r="E1388" t="str">
        <f>_xlfn.CONCAT(Tableau1[[#This Row],[SHORT TYPE]]," ",Tableau1[[#This Row],[NUMERO]]," ",Tableau1[[#This Row],[GAMME]]," ",Tableau1[[#This Row],[TYPE PRODUIT]]," ",Tableau1[[#This Row],[PUISSANCE]])</f>
        <v>COP 34412613 GVX IO 1250kVA</v>
      </c>
      <c r="F1388" t="s">
        <v>533</v>
      </c>
      <c r="G1388" t="s">
        <v>112</v>
      </c>
      <c r="H1388" t="s">
        <v>534</v>
      </c>
      <c r="I1388" t="s">
        <v>16</v>
      </c>
      <c r="J1388" t="s">
        <v>17</v>
      </c>
      <c r="K1388" t="s">
        <v>22</v>
      </c>
      <c r="L1388" t="str">
        <f>_xlfn.XLOOKUP(Tableau1[[#This Row],[TYPE DE PIECE]],Tableau4[MATIERE],Tableau4[SHORT TYPE],"",0,1)</f>
        <v>COP</v>
      </c>
      <c r="N1388" t="str">
        <f>IF(ISERR(FIND("DECOUPE",Tableau1[[#This Row],[DESIGNATION]])),"","NEED REF")</f>
        <v/>
      </c>
    </row>
    <row r="1389" spans="2:14">
      <c r="B1389">
        <v>34412612</v>
      </c>
      <c r="C1389" s="2">
        <v>45446</v>
      </c>
      <c r="D1389" t="s">
        <v>13</v>
      </c>
      <c r="E1389" t="str">
        <f>_xlfn.CONCAT(Tableau1[[#This Row],[SHORT TYPE]]," ",Tableau1[[#This Row],[NUMERO]]," ",Tableau1[[#This Row],[GAMME]]," ",Tableau1[[#This Row],[TYPE PRODUIT]]," ",Tableau1[[#This Row],[PUISSANCE]])</f>
        <v>COP 34412612 GVX IO 1250kVA</v>
      </c>
      <c r="F1389" t="s">
        <v>533</v>
      </c>
      <c r="G1389" t="s">
        <v>112</v>
      </c>
      <c r="H1389" t="s">
        <v>534</v>
      </c>
      <c r="I1389" t="s">
        <v>16</v>
      </c>
      <c r="J1389" t="s">
        <v>17</v>
      </c>
      <c r="K1389" t="s">
        <v>22</v>
      </c>
      <c r="L1389" t="str">
        <f>_xlfn.XLOOKUP(Tableau1[[#This Row],[TYPE DE PIECE]],Tableau4[MATIERE],Tableau4[SHORT TYPE],"",0,1)</f>
        <v>COP</v>
      </c>
      <c r="N1389" t="str">
        <f>IF(ISERR(FIND("DECOUPE",Tableau1[[#This Row],[DESIGNATION]])),"","NEED REF")</f>
        <v/>
      </c>
    </row>
    <row r="1390" spans="2:14">
      <c r="B1390">
        <v>34412611</v>
      </c>
      <c r="C1390" s="2">
        <v>45446</v>
      </c>
      <c r="D1390" t="s">
        <v>13</v>
      </c>
      <c r="E1390" t="str">
        <f>_xlfn.CONCAT(Tableau1[[#This Row],[SHORT TYPE]]," ",Tableau1[[#This Row],[NUMERO]]," ",Tableau1[[#This Row],[GAMME]]," ",Tableau1[[#This Row],[TYPE PRODUIT]]," ",Tableau1[[#This Row],[PUISSANCE]])</f>
        <v>COP 34412611 GVX IO 1250kVA</v>
      </c>
      <c r="F1390" t="s">
        <v>533</v>
      </c>
      <c r="G1390" t="s">
        <v>112</v>
      </c>
      <c r="H1390" t="s">
        <v>534</v>
      </c>
      <c r="I1390" t="s">
        <v>16</v>
      </c>
      <c r="J1390" t="s">
        <v>17</v>
      </c>
      <c r="K1390" t="s">
        <v>22</v>
      </c>
      <c r="L1390" t="str">
        <f>_xlfn.XLOOKUP(Tableau1[[#This Row],[TYPE DE PIECE]],Tableau4[MATIERE],Tableau4[SHORT TYPE],"",0,1)</f>
        <v>COP</v>
      </c>
      <c r="N1390" t="str">
        <f>IF(ISERR(FIND("DECOUPE",Tableau1[[#This Row],[DESIGNATION]])),"","NEED REF")</f>
        <v/>
      </c>
    </row>
    <row r="1391" spans="2:14">
      <c r="B1391">
        <v>34412610</v>
      </c>
      <c r="C1391" s="2">
        <v>45446</v>
      </c>
      <c r="D1391" t="s">
        <v>13</v>
      </c>
      <c r="E1391" t="str">
        <f>_xlfn.CONCAT(Tableau1[[#This Row],[SHORT TYPE]]," ",Tableau1[[#This Row],[NUMERO]]," ",Tableau1[[#This Row],[GAMME]]," ",Tableau1[[#This Row],[TYPE PRODUIT]]," ",Tableau1[[#This Row],[PUISSANCE]])</f>
        <v>COP 34412610 GVX IO 1250kVA</v>
      </c>
      <c r="F1391" t="s">
        <v>533</v>
      </c>
      <c r="G1391" t="s">
        <v>112</v>
      </c>
      <c r="H1391" t="s">
        <v>534</v>
      </c>
      <c r="I1391" t="s">
        <v>16</v>
      </c>
      <c r="J1391" t="s">
        <v>17</v>
      </c>
      <c r="K1391" t="s">
        <v>22</v>
      </c>
      <c r="L1391" t="str">
        <f>_xlfn.XLOOKUP(Tableau1[[#This Row],[TYPE DE PIECE]],Tableau4[MATIERE],Tableau4[SHORT TYPE],"",0,1)</f>
        <v>COP</v>
      </c>
      <c r="N1391" t="str">
        <f>IF(ISERR(FIND("DECOUPE",Tableau1[[#This Row],[DESIGNATION]])),"","NEED REF")</f>
        <v/>
      </c>
    </row>
    <row r="1392" spans="2:14">
      <c r="B1392">
        <v>34412609</v>
      </c>
      <c r="C1392" s="2">
        <v>45446</v>
      </c>
      <c r="D1392" t="s">
        <v>13</v>
      </c>
      <c r="E1392" t="str">
        <f>_xlfn.CONCAT(Tableau1[[#This Row],[SHORT TYPE]]," ",Tableau1[[#This Row],[NUMERO]]," ",Tableau1[[#This Row],[GAMME]]," ",Tableau1[[#This Row],[TYPE PRODUIT]]," ",Tableau1[[#This Row],[PUISSANCE]])</f>
        <v>COP 34412609 GVX IO 1250kVA</v>
      </c>
      <c r="F1392" t="s">
        <v>533</v>
      </c>
      <c r="G1392" t="s">
        <v>112</v>
      </c>
      <c r="H1392" t="s">
        <v>534</v>
      </c>
      <c r="I1392" t="s">
        <v>16</v>
      </c>
      <c r="J1392" t="s">
        <v>17</v>
      </c>
      <c r="K1392" t="s">
        <v>22</v>
      </c>
      <c r="L1392" t="str">
        <f>_xlfn.XLOOKUP(Tableau1[[#This Row],[TYPE DE PIECE]],Tableau4[MATIERE],Tableau4[SHORT TYPE],"",0,1)</f>
        <v>COP</v>
      </c>
      <c r="N1392" t="str">
        <f>IF(ISERR(FIND("DECOUPE",Tableau1[[#This Row],[DESIGNATION]])),"","NEED REF")</f>
        <v/>
      </c>
    </row>
    <row r="1393" spans="2:14">
      <c r="B1393">
        <v>34412608</v>
      </c>
      <c r="C1393" s="2">
        <v>45446</v>
      </c>
      <c r="D1393" t="s">
        <v>13</v>
      </c>
      <c r="E1393" t="str">
        <f>_xlfn.CONCAT(Tableau1[[#This Row],[SHORT TYPE]]," ",Tableau1[[#This Row],[NUMERO]]," ",Tableau1[[#This Row],[GAMME]]," ",Tableau1[[#This Row],[TYPE PRODUIT]]," ",Tableau1[[#This Row],[PUISSANCE]])</f>
        <v>COP 34412608 GVX IO 1250kVA</v>
      </c>
      <c r="F1393" t="s">
        <v>533</v>
      </c>
      <c r="G1393" t="s">
        <v>112</v>
      </c>
      <c r="H1393" t="s">
        <v>534</v>
      </c>
      <c r="I1393" t="s">
        <v>16</v>
      </c>
      <c r="J1393" t="s">
        <v>17</v>
      </c>
      <c r="K1393" t="s">
        <v>22</v>
      </c>
      <c r="L1393" t="str">
        <f>_xlfn.XLOOKUP(Tableau1[[#This Row],[TYPE DE PIECE]],Tableau4[MATIERE],Tableau4[SHORT TYPE],"",0,1)</f>
        <v>COP</v>
      </c>
      <c r="N1393" t="str">
        <f>IF(ISERR(FIND("DECOUPE",Tableau1[[#This Row],[DESIGNATION]])),"","NEED REF")</f>
        <v/>
      </c>
    </row>
    <row r="1394" spans="2:14">
      <c r="B1394">
        <v>34412607</v>
      </c>
      <c r="C1394" s="2">
        <v>45446</v>
      </c>
      <c r="D1394" t="s">
        <v>13</v>
      </c>
      <c r="E1394" t="str">
        <f>_xlfn.CONCAT(Tableau1[[#This Row],[SHORT TYPE]]," ",Tableau1[[#This Row],[NUMERO]]," ",Tableau1[[#This Row],[GAMME]]," ",Tableau1[[#This Row],[TYPE PRODUIT]]," ",Tableau1[[#This Row],[PUISSANCE]])</f>
        <v>COP 34412607 GVX IO 1250kVA</v>
      </c>
      <c r="F1394" t="s">
        <v>533</v>
      </c>
      <c r="G1394" t="s">
        <v>112</v>
      </c>
      <c r="H1394" t="s">
        <v>534</v>
      </c>
      <c r="I1394" t="s">
        <v>16</v>
      </c>
      <c r="J1394" t="s">
        <v>17</v>
      </c>
      <c r="K1394" t="s">
        <v>22</v>
      </c>
      <c r="L1394" t="str">
        <f>_xlfn.XLOOKUP(Tableau1[[#This Row],[TYPE DE PIECE]],Tableau4[MATIERE],Tableau4[SHORT TYPE],"",0,1)</f>
        <v>COP</v>
      </c>
      <c r="N1394" t="str">
        <f>IF(ISERR(FIND("DECOUPE",Tableau1[[#This Row],[DESIGNATION]])),"","NEED REF")</f>
        <v/>
      </c>
    </row>
    <row r="1395" spans="2:14">
      <c r="B1395">
        <v>34412606</v>
      </c>
      <c r="C1395" s="2">
        <v>45446</v>
      </c>
      <c r="D1395" t="s">
        <v>13</v>
      </c>
      <c r="E1395" t="str">
        <f>_xlfn.CONCAT(Tableau1[[#This Row],[SHORT TYPE]]," ",Tableau1[[#This Row],[NUMERO]]," ",Tableau1[[#This Row],[GAMME]]," ",Tableau1[[#This Row],[TYPE PRODUIT]]," ",Tableau1[[#This Row],[PUISSANCE]])</f>
        <v>COP 34412606 GVX IO 1250kVA</v>
      </c>
      <c r="F1395" t="s">
        <v>533</v>
      </c>
      <c r="G1395" t="s">
        <v>112</v>
      </c>
      <c r="H1395" t="s">
        <v>534</v>
      </c>
      <c r="I1395" t="s">
        <v>16</v>
      </c>
      <c r="J1395" t="s">
        <v>17</v>
      </c>
      <c r="K1395" t="s">
        <v>22</v>
      </c>
      <c r="L1395" t="str">
        <f>_xlfn.XLOOKUP(Tableau1[[#This Row],[TYPE DE PIECE]],Tableau4[MATIERE],Tableau4[SHORT TYPE],"",0,1)</f>
        <v>COP</v>
      </c>
      <c r="N1395" t="str">
        <f>IF(ISERR(FIND("DECOUPE",Tableau1[[#This Row],[DESIGNATION]])),"","NEED REF")</f>
        <v/>
      </c>
    </row>
    <row r="1396" spans="2:14">
      <c r="B1396">
        <v>34412605</v>
      </c>
      <c r="C1396" s="2">
        <v>45442</v>
      </c>
      <c r="D1396" t="s">
        <v>13</v>
      </c>
      <c r="E1396" t="s">
        <v>539</v>
      </c>
      <c r="J1396" t="s">
        <v>27</v>
      </c>
      <c r="K1396" t="s">
        <v>298</v>
      </c>
      <c r="L1396" t="str">
        <f>_xlfn.XLOOKUP(Tableau1[[#This Row],[TYPE DE PIECE]],Tableau4[MATIERE],Tableau4[SHORT TYPE],"",0,1)</f>
        <v/>
      </c>
      <c r="N1396" t="str">
        <f>IF(ISERR(FIND("DECOUPE",Tableau1[[#This Row],[DESIGNATION]])),"","NEED REF")</f>
        <v/>
      </c>
    </row>
    <row r="1397" spans="2:14">
      <c r="B1397">
        <v>34412604</v>
      </c>
      <c r="C1397" s="2">
        <v>45442</v>
      </c>
      <c r="D1397" t="s">
        <v>13</v>
      </c>
      <c r="E1397" t="s">
        <v>540</v>
      </c>
      <c r="J1397" t="s">
        <v>27</v>
      </c>
      <c r="K1397" t="s">
        <v>298</v>
      </c>
      <c r="L1397" t="str">
        <f>_xlfn.XLOOKUP(Tableau1[[#This Row],[TYPE DE PIECE]],Tableau4[MATIERE],Tableau4[SHORT TYPE],"",0,1)</f>
        <v/>
      </c>
      <c r="N1397" t="str">
        <f>IF(ISERR(FIND("DECOUPE",Tableau1[[#This Row],[DESIGNATION]])),"","NEED REF")</f>
        <v/>
      </c>
    </row>
    <row r="1398" spans="2:14">
      <c r="B1398">
        <v>34412603</v>
      </c>
      <c r="C1398" s="2">
        <v>45441</v>
      </c>
      <c r="D1398" t="s">
        <v>13</v>
      </c>
      <c r="E1398" t="s">
        <v>541</v>
      </c>
      <c r="J1398" t="s">
        <v>27</v>
      </c>
      <c r="K1398" t="s">
        <v>298</v>
      </c>
      <c r="L1398" t="str">
        <f>_xlfn.XLOOKUP(Tableau1[[#This Row],[TYPE DE PIECE]],Tableau4[MATIERE],Tableau4[SHORT TYPE],"",0,1)</f>
        <v/>
      </c>
      <c r="N1398" t="str">
        <f>IF(ISERR(FIND("DECOUPE",Tableau1[[#This Row],[DESIGNATION]])),"","NEED REF")</f>
        <v/>
      </c>
    </row>
    <row r="1399" spans="2:14">
      <c r="B1399">
        <v>34412602</v>
      </c>
      <c r="C1399" s="2">
        <v>45441</v>
      </c>
      <c r="D1399" t="s">
        <v>13</v>
      </c>
      <c r="E1399" t="s">
        <v>488</v>
      </c>
      <c r="F1399" t="s">
        <v>537</v>
      </c>
      <c r="G1399" t="s">
        <v>73</v>
      </c>
      <c r="H1399" t="s">
        <v>538</v>
      </c>
      <c r="I1399" t="s">
        <v>491</v>
      </c>
      <c r="J1399" t="s">
        <v>49</v>
      </c>
      <c r="L1399" t="str">
        <f>_xlfn.XLOOKUP(Tableau1[[#This Row],[TYPE DE PIECE]],Tableau4[MATIERE],Tableau4[SHORT TYPE],"",0,1)</f>
        <v/>
      </c>
      <c r="N1399" t="str">
        <f>IF(ISERR(FIND("DECOUPE",Tableau1[[#This Row],[DESIGNATION]])),"","NEED REF")</f>
        <v/>
      </c>
    </row>
    <row r="1400" spans="2:14">
      <c r="B1400">
        <v>34412601</v>
      </c>
      <c r="C1400" s="2">
        <v>45441</v>
      </c>
      <c r="D1400" t="s">
        <v>13</v>
      </c>
      <c r="E1400" t="s">
        <v>542</v>
      </c>
      <c r="F1400" t="s">
        <v>537</v>
      </c>
      <c r="G1400" t="s">
        <v>73</v>
      </c>
      <c r="H1400" t="s">
        <v>538</v>
      </c>
      <c r="I1400" t="s">
        <v>491</v>
      </c>
      <c r="J1400" t="s">
        <v>49</v>
      </c>
      <c r="L1400" t="str">
        <f>_xlfn.XLOOKUP(Tableau1[[#This Row],[TYPE DE PIECE]],Tableau4[MATIERE],Tableau4[SHORT TYPE],"",0,1)</f>
        <v/>
      </c>
      <c r="N1400" t="str">
        <f>IF(ISERR(FIND("DECOUPE",Tableau1[[#This Row],[DESIGNATION]])),"","NEED REF")</f>
        <v/>
      </c>
    </row>
    <row r="1401" spans="2:14">
      <c r="B1401">
        <v>34412600</v>
      </c>
      <c r="C1401" s="2">
        <v>45441</v>
      </c>
      <c r="D1401" t="s">
        <v>13</v>
      </c>
      <c r="E1401" t="s">
        <v>378</v>
      </c>
      <c r="F1401" t="s">
        <v>537</v>
      </c>
      <c r="G1401" t="s">
        <v>73</v>
      </c>
      <c r="H1401" t="s">
        <v>538</v>
      </c>
      <c r="I1401" t="s">
        <v>491</v>
      </c>
      <c r="J1401" t="s">
        <v>49</v>
      </c>
      <c r="L1401" t="str">
        <f>_xlfn.XLOOKUP(Tableau1[[#This Row],[TYPE DE PIECE]],Tableau4[MATIERE],Tableau4[SHORT TYPE],"",0,1)</f>
        <v/>
      </c>
      <c r="N1401" t="str">
        <f>IF(ISERR(FIND("DECOUPE",Tableau1[[#This Row],[DESIGNATION]])),"","NEED REF")</f>
        <v/>
      </c>
    </row>
    <row r="1402" spans="2:14">
      <c r="B1402">
        <v>34412599</v>
      </c>
      <c r="C1402" s="2">
        <v>45441</v>
      </c>
      <c r="D1402" t="s">
        <v>13</v>
      </c>
      <c r="E1402" t="s">
        <v>543</v>
      </c>
      <c r="F1402" t="s">
        <v>537</v>
      </c>
      <c r="G1402" t="s">
        <v>73</v>
      </c>
      <c r="H1402" t="s">
        <v>538</v>
      </c>
      <c r="I1402" t="s">
        <v>491</v>
      </c>
      <c r="J1402" t="s">
        <v>49</v>
      </c>
      <c r="L1402" t="str">
        <f>_xlfn.XLOOKUP(Tableau1[[#This Row],[TYPE DE PIECE]],Tableau4[MATIERE],Tableau4[SHORT TYPE],"",0,1)</f>
        <v/>
      </c>
      <c r="N1402" t="str">
        <f>IF(ISERR(FIND("DECOUPE",Tableau1[[#This Row],[DESIGNATION]])),"","NEED REF")</f>
        <v/>
      </c>
    </row>
    <row r="1403" spans="2:14">
      <c r="B1403">
        <v>34412598</v>
      </c>
      <c r="C1403" s="2">
        <v>45441</v>
      </c>
      <c r="D1403" t="s">
        <v>13</v>
      </c>
      <c r="E1403" t="s">
        <v>544</v>
      </c>
      <c r="F1403" t="s">
        <v>537</v>
      </c>
      <c r="G1403" t="s">
        <v>73</v>
      </c>
      <c r="H1403" t="s">
        <v>538</v>
      </c>
      <c r="I1403" t="s">
        <v>491</v>
      </c>
      <c r="J1403" t="s">
        <v>49</v>
      </c>
      <c r="L1403" t="str">
        <f>_xlfn.XLOOKUP(Tableau1[[#This Row],[TYPE DE PIECE]],Tableau4[MATIERE],Tableau4[SHORT TYPE],"",0,1)</f>
        <v/>
      </c>
      <c r="N1403" t="str">
        <f>IF(ISERR(FIND("DECOUPE",Tableau1[[#This Row],[DESIGNATION]])),"","NEED REF")</f>
        <v/>
      </c>
    </row>
    <row r="1404" spans="2:14">
      <c r="B1404">
        <v>34412597</v>
      </c>
      <c r="C1404" s="2">
        <v>45441</v>
      </c>
      <c r="D1404" t="s">
        <v>13</v>
      </c>
      <c r="E1404" t="s">
        <v>545</v>
      </c>
      <c r="F1404" t="s">
        <v>537</v>
      </c>
      <c r="G1404" t="s">
        <v>73</v>
      </c>
      <c r="H1404" t="s">
        <v>538</v>
      </c>
      <c r="I1404" t="s">
        <v>491</v>
      </c>
      <c r="J1404" t="s">
        <v>49</v>
      </c>
      <c r="L1404" t="str">
        <f>_xlfn.XLOOKUP(Tableau1[[#This Row],[TYPE DE PIECE]],Tableau4[MATIERE],Tableau4[SHORT TYPE],"",0,1)</f>
        <v/>
      </c>
      <c r="N1404" t="str">
        <f>IF(ISERR(FIND("DECOUPE",Tableau1[[#This Row],[DESIGNATION]])),"","NEED REF")</f>
        <v/>
      </c>
    </row>
    <row r="1405" spans="2:14">
      <c r="B1405">
        <v>34412596</v>
      </c>
      <c r="C1405" s="2">
        <v>45441</v>
      </c>
      <c r="D1405" t="s">
        <v>13</v>
      </c>
      <c r="E1405" t="s">
        <v>546</v>
      </c>
      <c r="F1405" t="s">
        <v>537</v>
      </c>
      <c r="G1405" t="s">
        <v>73</v>
      </c>
      <c r="H1405" t="s">
        <v>538</v>
      </c>
      <c r="I1405" t="s">
        <v>491</v>
      </c>
      <c r="J1405" t="s">
        <v>49</v>
      </c>
      <c r="L1405" t="str">
        <f>_xlfn.XLOOKUP(Tableau1[[#This Row],[TYPE DE PIECE]],Tableau4[MATIERE],Tableau4[SHORT TYPE],"",0,1)</f>
        <v/>
      </c>
      <c r="N1405" t="str">
        <f>IF(ISERR(FIND("DECOUPE",Tableau1[[#This Row],[DESIGNATION]])),"","NEED REF")</f>
        <v/>
      </c>
    </row>
    <row r="1406" spans="2:14">
      <c r="B1406">
        <v>34412595</v>
      </c>
      <c r="C1406" s="2">
        <v>45441</v>
      </c>
      <c r="D1406" t="s">
        <v>13</v>
      </c>
      <c r="E1406" t="s">
        <v>547</v>
      </c>
      <c r="F1406" t="s">
        <v>537</v>
      </c>
      <c r="G1406" t="s">
        <v>73</v>
      </c>
      <c r="H1406" t="s">
        <v>538</v>
      </c>
      <c r="I1406" t="s">
        <v>491</v>
      </c>
      <c r="J1406" t="s">
        <v>49</v>
      </c>
      <c r="L1406" t="str">
        <f>_xlfn.XLOOKUP(Tableau1[[#This Row],[TYPE DE PIECE]],Tableau4[MATIERE],Tableau4[SHORT TYPE],"",0,1)</f>
        <v/>
      </c>
      <c r="N1406" t="str">
        <f>IF(ISERR(FIND("DECOUPE",Tableau1[[#This Row],[DESIGNATION]])),"","NEED REF")</f>
        <v/>
      </c>
    </row>
    <row r="1407" spans="2:14">
      <c r="B1407">
        <v>34412594</v>
      </c>
      <c r="C1407" s="2">
        <v>45441</v>
      </c>
      <c r="D1407" t="s">
        <v>13</v>
      </c>
      <c r="E1407" t="s">
        <v>488</v>
      </c>
      <c r="G1407" t="s">
        <v>73</v>
      </c>
      <c r="H1407" t="s">
        <v>30</v>
      </c>
      <c r="J1407" t="s">
        <v>27</v>
      </c>
      <c r="K1407" t="s">
        <v>25</v>
      </c>
      <c r="L1407" t="str">
        <f>_xlfn.XLOOKUP(Tableau1[[#This Row],[TYPE DE PIECE]],Tableau4[MATIERE],Tableau4[SHORT TYPE],"",0,1)</f>
        <v>SMT</v>
      </c>
      <c r="N1407" t="str">
        <f>IF(ISERR(FIND("DECOUPE",Tableau1[[#This Row],[DESIGNATION]])),"","NEED REF")</f>
        <v/>
      </c>
    </row>
    <row r="1408" spans="2:14">
      <c r="B1408">
        <v>34412593</v>
      </c>
      <c r="C1408" s="2">
        <v>45440</v>
      </c>
      <c r="D1408" t="s">
        <v>13</v>
      </c>
      <c r="E1408" t="s">
        <v>548</v>
      </c>
      <c r="F1408" t="s">
        <v>537</v>
      </c>
      <c r="G1408" t="s">
        <v>73</v>
      </c>
      <c r="H1408" t="s">
        <v>538</v>
      </c>
      <c r="I1408" t="s">
        <v>491</v>
      </c>
      <c r="J1408" t="s">
        <v>49</v>
      </c>
      <c r="K1408" t="s">
        <v>123</v>
      </c>
      <c r="L1408" t="str">
        <f>_xlfn.XLOOKUP(Tableau1[[#This Row],[TYPE DE PIECE]],Tableau4[MATIERE],Tableau4[SHORT TYPE],"",0,1)</f>
        <v>ETO</v>
      </c>
      <c r="N1408" t="s">
        <v>549</v>
      </c>
    </row>
    <row r="1409" spans="2:14">
      <c r="B1409">
        <v>34412592</v>
      </c>
      <c r="C1409" s="2">
        <v>45440</v>
      </c>
      <c r="D1409" t="s">
        <v>13</v>
      </c>
      <c r="E1409" t="s">
        <v>550</v>
      </c>
      <c r="F1409" t="s">
        <v>537</v>
      </c>
      <c r="G1409" t="s">
        <v>73</v>
      </c>
      <c r="H1409" t="s">
        <v>538</v>
      </c>
      <c r="I1409" t="s">
        <v>491</v>
      </c>
      <c r="J1409" t="s">
        <v>49</v>
      </c>
      <c r="K1409" t="s">
        <v>25</v>
      </c>
      <c r="L1409" t="str">
        <f>_xlfn.XLOOKUP(Tableau1[[#This Row],[TYPE DE PIECE]],Tableau4[MATIERE],Tableau4[SHORT TYPE],"",0,1)</f>
        <v>SMT</v>
      </c>
      <c r="N1409" t="str">
        <f>IF(ISERR(FIND("DECOUPE",Tableau1[[#This Row],[DESIGNATION]])),"","NEED REF")</f>
        <v/>
      </c>
    </row>
    <row r="1410" spans="2:14">
      <c r="B1410">
        <v>34412591</v>
      </c>
      <c r="C1410" s="2">
        <v>45440</v>
      </c>
      <c r="D1410" t="s">
        <v>13</v>
      </c>
      <c r="E1410" t="s">
        <v>551</v>
      </c>
      <c r="F1410" t="s">
        <v>537</v>
      </c>
      <c r="G1410" t="s">
        <v>73</v>
      </c>
      <c r="H1410" t="s">
        <v>538</v>
      </c>
      <c r="I1410" t="s">
        <v>491</v>
      </c>
      <c r="J1410" t="s">
        <v>49</v>
      </c>
      <c r="K1410" t="s">
        <v>25</v>
      </c>
      <c r="L1410" t="str">
        <f>_xlfn.XLOOKUP(Tableau1[[#This Row],[TYPE DE PIECE]],Tableau4[MATIERE],Tableau4[SHORT TYPE],"",0,1)</f>
        <v>SMT</v>
      </c>
      <c r="N1410" t="str">
        <f>IF(ISERR(FIND("DECOUPE",Tableau1[[#This Row],[DESIGNATION]])),"","NEED REF")</f>
        <v/>
      </c>
    </row>
    <row r="1411" spans="2:14">
      <c r="B1411">
        <v>34412590</v>
      </c>
      <c r="C1411" s="2">
        <v>45440</v>
      </c>
      <c r="D1411" t="s">
        <v>13</v>
      </c>
      <c r="E1411" t="s">
        <v>552</v>
      </c>
      <c r="F1411" t="s">
        <v>537</v>
      </c>
      <c r="G1411" t="s">
        <v>73</v>
      </c>
      <c r="H1411" t="s">
        <v>538</v>
      </c>
      <c r="I1411" t="s">
        <v>491</v>
      </c>
      <c r="J1411" t="s">
        <v>49</v>
      </c>
      <c r="K1411" t="s">
        <v>25</v>
      </c>
      <c r="L1411" t="str">
        <f>_xlfn.XLOOKUP(Tableau1[[#This Row],[TYPE DE PIECE]],Tableau4[MATIERE],Tableau4[SHORT TYPE],"",0,1)</f>
        <v>SMT</v>
      </c>
      <c r="N1411" t="str">
        <f>IF(ISERR(FIND("DECOUPE",Tableau1[[#This Row],[DESIGNATION]])),"","NEED REF")</f>
        <v/>
      </c>
    </row>
    <row r="1412" spans="2:14">
      <c r="B1412">
        <v>34412589</v>
      </c>
      <c r="C1412" s="2">
        <v>45440</v>
      </c>
      <c r="D1412" t="s">
        <v>13</v>
      </c>
      <c r="E1412" t="s">
        <v>553</v>
      </c>
      <c r="F1412" t="s">
        <v>537</v>
      </c>
      <c r="G1412" t="s">
        <v>73</v>
      </c>
      <c r="H1412" t="s">
        <v>538</v>
      </c>
      <c r="I1412" t="s">
        <v>491</v>
      </c>
      <c r="J1412" t="s">
        <v>49</v>
      </c>
      <c r="K1412" t="s">
        <v>25</v>
      </c>
      <c r="L1412" t="str">
        <f>_xlfn.XLOOKUP(Tableau1[[#This Row],[TYPE DE PIECE]],Tableau4[MATIERE],Tableau4[SHORT TYPE],"",0,1)</f>
        <v>SMT</v>
      </c>
      <c r="N1412" t="str">
        <f>IF(ISERR(FIND("DECOUPE",Tableau1[[#This Row],[DESIGNATION]])),"","NEED REF")</f>
        <v/>
      </c>
    </row>
    <row r="1413" spans="2:14">
      <c r="B1413">
        <v>34412588</v>
      </c>
      <c r="C1413" s="2">
        <v>45440</v>
      </c>
      <c r="D1413" t="s">
        <v>13</v>
      </c>
      <c r="E1413" t="s">
        <v>554</v>
      </c>
      <c r="F1413" t="s">
        <v>537</v>
      </c>
      <c r="G1413" t="s">
        <v>73</v>
      </c>
      <c r="H1413" t="s">
        <v>538</v>
      </c>
      <c r="I1413" t="s">
        <v>491</v>
      </c>
      <c r="J1413" t="s">
        <v>49</v>
      </c>
      <c r="K1413" t="s">
        <v>25</v>
      </c>
      <c r="L1413" t="str">
        <f>_xlfn.XLOOKUP(Tableau1[[#This Row],[TYPE DE PIECE]],Tableau4[MATIERE],Tableau4[SHORT TYPE],"",0,1)</f>
        <v>SMT</v>
      </c>
      <c r="N1413" t="str">
        <f>IF(ISERR(FIND("DECOUPE",Tableau1[[#This Row],[DESIGNATION]])),"","NEED REF")</f>
        <v/>
      </c>
    </row>
    <row r="1414" spans="2:14">
      <c r="B1414">
        <v>34412587</v>
      </c>
      <c r="C1414" s="2">
        <v>45440</v>
      </c>
      <c r="D1414" t="s">
        <v>13</v>
      </c>
      <c r="E1414" t="s">
        <v>555</v>
      </c>
      <c r="F1414" t="s">
        <v>537</v>
      </c>
      <c r="G1414" t="s">
        <v>73</v>
      </c>
      <c r="H1414" t="s">
        <v>538</v>
      </c>
      <c r="I1414" t="s">
        <v>491</v>
      </c>
      <c r="J1414" t="s">
        <v>49</v>
      </c>
      <c r="K1414" t="s">
        <v>22</v>
      </c>
      <c r="L1414" t="str">
        <f>_xlfn.XLOOKUP(Tableau1[[#This Row],[TYPE DE PIECE]],Tableau4[MATIERE],Tableau4[SHORT TYPE],"",0,1)</f>
        <v>COP</v>
      </c>
      <c r="N1414" t="str">
        <f>IF(ISERR(FIND("DECOUPE",Tableau1[[#This Row],[DESIGNATION]])),"","NEED REF")</f>
        <v/>
      </c>
    </row>
    <row r="1415" spans="2:14">
      <c r="B1415">
        <v>34412586</v>
      </c>
      <c r="C1415" s="2">
        <v>45440</v>
      </c>
      <c r="D1415" t="s">
        <v>13</v>
      </c>
      <c r="E1415" t="s">
        <v>556</v>
      </c>
      <c r="F1415" t="s">
        <v>537</v>
      </c>
      <c r="G1415" t="s">
        <v>73</v>
      </c>
      <c r="H1415" t="s">
        <v>538</v>
      </c>
      <c r="I1415" t="s">
        <v>491</v>
      </c>
      <c r="J1415" t="s">
        <v>49</v>
      </c>
      <c r="K1415" t="s">
        <v>25</v>
      </c>
      <c r="L1415" t="str">
        <f>_xlfn.XLOOKUP(Tableau1[[#This Row],[TYPE DE PIECE]],Tableau4[MATIERE],Tableau4[SHORT TYPE],"",0,1)</f>
        <v>SMT</v>
      </c>
      <c r="N1415" t="str">
        <f>IF(ISERR(FIND("DECOUPE",Tableau1[[#This Row],[DESIGNATION]])),"","NEED REF")</f>
        <v/>
      </c>
    </row>
    <row r="1416" spans="2:14">
      <c r="B1416">
        <v>34412585</v>
      </c>
      <c r="C1416" s="2">
        <v>45440</v>
      </c>
      <c r="D1416" t="s">
        <v>13</v>
      </c>
      <c r="E1416" t="s">
        <v>557</v>
      </c>
      <c r="F1416" t="s">
        <v>537</v>
      </c>
      <c r="G1416" t="s">
        <v>73</v>
      </c>
      <c r="H1416" t="s">
        <v>538</v>
      </c>
      <c r="I1416" t="s">
        <v>491</v>
      </c>
      <c r="J1416" t="s">
        <v>49</v>
      </c>
      <c r="K1416" t="s">
        <v>123</v>
      </c>
      <c r="L1416" t="str">
        <f>_xlfn.XLOOKUP(Tableau1[[#This Row],[TYPE DE PIECE]],Tableau4[MATIERE],Tableau4[SHORT TYPE],"",0,1)</f>
        <v>ETO</v>
      </c>
      <c r="M1416" t="s">
        <v>558</v>
      </c>
      <c r="N1416" t="s">
        <v>549</v>
      </c>
    </row>
    <row r="1417" spans="2:14">
      <c r="B1417">
        <v>34412584</v>
      </c>
      <c r="C1417" s="2">
        <v>45440</v>
      </c>
      <c r="D1417" t="s">
        <v>13</v>
      </c>
      <c r="E1417" t="s">
        <v>556</v>
      </c>
      <c r="F1417" t="s">
        <v>537</v>
      </c>
      <c r="G1417" t="s">
        <v>73</v>
      </c>
      <c r="H1417" t="s">
        <v>538</v>
      </c>
      <c r="I1417" t="s">
        <v>491</v>
      </c>
      <c r="J1417" t="s">
        <v>49</v>
      </c>
      <c r="K1417" t="s">
        <v>25</v>
      </c>
      <c r="L1417" t="str">
        <f>_xlfn.XLOOKUP(Tableau1[[#This Row],[TYPE DE PIECE]],Tableau4[MATIERE],Tableau4[SHORT TYPE],"",0,1)</f>
        <v>SMT</v>
      </c>
      <c r="N1417" t="str">
        <f>IF(ISERR(FIND("DECOUPE",Tableau1[[#This Row],[DESIGNATION]])),"","NEED REF")</f>
        <v/>
      </c>
    </row>
    <row r="1418" spans="2:14">
      <c r="B1418">
        <v>34412583</v>
      </c>
      <c r="C1418" s="2">
        <v>45440</v>
      </c>
      <c r="D1418" t="s">
        <v>13</v>
      </c>
      <c r="E1418" t="s">
        <v>559</v>
      </c>
      <c r="F1418" t="s">
        <v>159</v>
      </c>
      <c r="G1418" t="s">
        <v>560</v>
      </c>
      <c r="H1418" t="s">
        <v>46</v>
      </c>
      <c r="I1418" t="s">
        <v>561</v>
      </c>
      <c r="J1418" t="s">
        <v>49</v>
      </c>
      <c r="K1418" t="s">
        <v>50</v>
      </c>
      <c r="L1418" t="str">
        <f>_xlfn.XLOOKUP(Tableau1[[#This Row],[TYPE DE PIECE]],Tableau4[MATIERE],Tableau4[SHORT TYPE],"",0,1)</f>
        <v>WIR</v>
      </c>
      <c r="N1418" t="str">
        <f>IF(ISERR(FIND("DECOUPE",Tableau1[[#This Row],[DESIGNATION]])),"","NEED REF")</f>
        <v/>
      </c>
    </row>
    <row r="1419" spans="2:14">
      <c r="B1419">
        <v>34412582</v>
      </c>
      <c r="C1419" s="2">
        <v>45436</v>
      </c>
      <c r="D1419" t="s">
        <v>13</v>
      </c>
      <c r="E1419" t="str">
        <f>_xlfn.CONCAT(Tableau1[[#This Row],[SHORT TYPE]]," ",Tableau1[[#This Row],[NUMERO]]," ",Tableau1[[#This Row],[GAMME]]," ",Tableau1[[#This Row],[TYPE PRODUIT]]," ",Tableau1[[#This Row],[PUISSANCE]])</f>
        <v xml:space="preserve">SMT 34412582   </v>
      </c>
      <c r="J1419" t="s">
        <v>27</v>
      </c>
      <c r="K1419" t="s">
        <v>25</v>
      </c>
      <c r="L1419" t="str">
        <f>_xlfn.XLOOKUP(Tableau1[[#This Row],[TYPE DE PIECE]],Tableau4[MATIERE],Tableau4[SHORT TYPE],"",0,1)</f>
        <v>SMT</v>
      </c>
      <c r="N1419" t="str">
        <f>IF(ISERR(FIND("DECOUPE",Tableau1[[#This Row],[DESIGNATION]])),"","NEED REF")</f>
        <v/>
      </c>
    </row>
    <row r="1420" spans="2:14">
      <c r="B1420">
        <v>34412581</v>
      </c>
      <c r="C1420" s="2">
        <v>45436</v>
      </c>
      <c r="D1420" t="s">
        <v>13</v>
      </c>
      <c r="E1420" t="s">
        <v>562</v>
      </c>
      <c r="J1420" t="s">
        <v>27</v>
      </c>
      <c r="K1420" t="s">
        <v>25</v>
      </c>
      <c r="L1420" t="str">
        <f>_xlfn.XLOOKUP(Tableau1[[#This Row],[TYPE DE PIECE]],Tableau4[MATIERE],Tableau4[SHORT TYPE],"",0,1)</f>
        <v>SMT</v>
      </c>
      <c r="N1420" t="str">
        <f>IF(ISERR(FIND("DECOUPE",Tableau1[[#This Row],[DESIGNATION]])),"","NEED REF")</f>
        <v/>
      </c>
    </row>
    <row r="1421" spans="2:14">
      <c r="B1421">
        <v>34412580</v>
      </c>
      <c r="C1421" s="2">
        <v>45435</v>
      </c>
      <c r="D1421" t="s">
        <v>13</v>
      </c>
      <c r="E1421" t="s">
        <v>563</v>
      </c>
      <c r="G1421" t="s">
        <v>73</v>
      </c>
      <c r="J1421" t="s">
        <v>27</v>
      </c>
      <c r="K1421" t="s">
        <v>25</v>
      </c>
      <c r="L1421" t="str">
        <f>_xlfn.XLOOKUP(Tableau1[[#This Row],[TYPE DE PIECE]],Tableau4[MATIERE],Tableau4[SHORT TYPE],"",0,1)</f>
        <v>SMT</v>
      </c>
      <c r="N1421" t="str">
        <f>IF(ISERR(FIND("DECOUPE",Tableau1[[#This Row],[DESIGNATION]])),"","NEED REF")</f>
        <v/>
      </c>
    </row>
    <row r="1422" spans="2:14">
      <c r="B1422">
        <v>34412579</v>
      </c>
      <c r="C1422" s="2">
        <v>45429</v>
      </c>
      <c r="D1422" t="s">
        <v>13</v>
      </c>
      <c r="E1422" t="s">
        <v>564</v>
      </c>
      <c r="F1422" t="s">
        <v>565</v>
      </c>
      <c r="G1422" t="s">
        <v>560</v>
      </c>
      <c r="H1422" t="s">
        <v>46</v>
      </c>
      <c r="I1422" t="s">
        <v>48</v>
      </c>
      <c r="J1422" t="s">
        <v>49</v>
      </c>
      <c r="K1422" t="s">
        <v>57</v>
      </c>
      <c r="L1422" t="str">
        <f>_xlfn.XLOOKUP(Tableau1[[#This Row],[TYPE DE PIECE]],Tableau4[MATIERE],Tableau4[SHORT TYPE],"",0,1)</f>
        <v/>
      </c>
      <c r="N1422" t="str">
        <f>IF(ISERR(FIND("DECOUPE",Tableau1[[#This Row],[DESIGNATION]])),"","NEED REF")</f>
        <v/>
      </c>
    </row>
    <row r="1423" spans="2:14">
      <c r="B1423">
        <v>34412578</v>
      </c>
      <c r="C1423" s="2">
        <v>45429</v>
      </c>
      <c r="D1423" t="s">
        <v>13</v>
      </c>
      <c r="E1423" t="s">
        <v>566</v>
      </c>
      <c r="F1423" t="s">
        <v>565</v>
      </c>
      <c r="G1423" t="s">
        <v>560</v>
      </c>
      <c r="H1423" t="s">
        <v>46</v>
      </c>
      <c r="I1423" t="s">
        <v>48</v>
      </c>
      <c r="J1423" t="s">
        <v>49</v>
      </c>
      <c r="K1423" t="s">
        <v>84</v>
      </c>
      <c r="L1423" t="str">
        <f>_xlfn.XLOOKUP(Tableau1[[#This Row],[TYPE DE PIECE]],Tableau4[MATIERE],Tableau4[SHORT TYPE],"",0,1)</f>
        <v>SE</v>
      </c>
      <c r="N1423" t="str">
        <f>IF(ISERR(FIND("DECOUPE",Tableau1[[#This Row],[DESIGNATION]])),"","NEED REF")</f>
        <v/>
      </c>
    </row>
    <row r="1424" spans="2:14">
      <c r="B1424">
        <v>34412577</v>
      </c>
      <c r="C1424" s="2">
        <v>45428</v>
      </c>
      <c r="D1424" t="s">
        <v>13</v>
      </c>
      <c r="E1424" t="s">
        <v>567</v>
      </c>
      <c r="F1424" t="s">
        <v>565</v>
      </c>
      <c r="G1424" t="s">
        <v>560</v>
      </c>
      <c r="H1424" t="s">
        <v>46</v>
      </c>
      <c r="I1424" t="s">
        <v>48</v>
      </c>
      <c r="J1424" t="s">
        <v>49</v>
      </c>
      <c r="K1424" t="s">
        <v>57</v>
      </c>
      <c r="L1424" t="str">
        <f>_xlfn.XLOOKUP(Tableau1[[#This Row],[TYPE DE PIECE]],Tableau4[MATIERE],Tableau4[SHORT TYPE],"",0,1)</f>
        <v/>
      </c>
      <c r="N1424" t="str">
        <f>IF(ISERR(FIND("DECOUPE",Tableau1[[#This Row],[DESIGNATION]])),"","NEED REF")</f>
        <v/>
      </c>
    </row>
    <row r="1425" spans="2:14">
      <c r="B1425">
        <v>34412576</v>
      </c>
      <c r="C1425" s="2">
        <v>45428</v>
      </c>
      <c r="D1425" t="s">
        <v>13</v>
      </c>
      <c r="E1425" t="s">
        <v>568</v>
      </c>
      <c r="F1425" t="s">
        <v>565</v>
      </c>
      <c r="G1425" t="s">
        <v>560</v>
      </c>
      <c r="H1425" t="s">
        <v>46</v>
      </c>
      <c r="I1425" t="s">
        <v>48</v>
      </c>
      <c r="J1425" t="s">
        <v>49</v>
      </c>
      <c r="K1425" t="s">
        <v>57</v>
      </c>
      <c r="L1425" t="str">
        <f>_xlfn.XLOOKUP(Tableau1[[#This Row],[TYPE DE PIECE]],Tableau4[MATIERE],Tableau4[SHORT TYPE],"",0,1)</f>
        <v/>
      </c>
      <c r="N1425" t="str">
        <f>IF(ISERR(FIND("DECOUPE",Tableau1[[#This Row],[DESIGNATION]])),"","NEED REF")</f>
        <v/>
      </c>
    </row>
    <row r="1426" spans="2:14">
      <c r="B1426">
        <v>34412575</v>
      </c>
      <c r="C1426" s="2">
        <v>45428</v>
      </c>
      <c r="D1426" t="s">
        <v>13</v>
      </c>
      <c r="E1426" t="s">
        <v>569</v>
      </c>
      <c r="F1426" t="s">
        <v>565</v>
      </c>
      <c r="G1426" t="s">
        <v>560</v>
      </c>
      <c r="H1426" t="s">
        <v>46</v>
      </c>
      <c r="I1426" t="s">
        <v>48</v>
      </c>
      <c r="J1426" t="s">
        <v>49</v>
      </c>
      <c r="K1426" t="s">
        <v>57</v>
      </c>
      <c r="L1426" t="str">
        <f>_xlfn.XLOOKUP(Tableau1[[#This Row],[TYPE DE PIECE]],Tableau4[MATIERE],Tableau4[SHORT TYPE],"",0,1)</f>
        <v/>
      </c>
      <c r="N1426" t="str">
        <f>IF(ISERR(FIND("DECOUPE",Tableau1[[#This Row],[DESIGNATION]])),"","NEED REF")</f>
        <v/>
      </c>
    </row>
    <row r="1427" spans="2:14">
      <c r="B1427">
        <v>34412574</v>
      </c>
      <c r="C1427" s="2">
        <v>45426</v>
      </c>
      <c r="D1427" t="s">
        <v>13</v>
      </c>
      <c r="E1427" t="s">
        <v>570</v>
      </c>
      <c r="G1427" t="s">
        <v>239</v>
      </c>
      <c r="H1427" t="s">
        <v>30</v>
      </c>
      <c r="J1427" t="s">
        <v>27</v>
      </c>
      <c r="K1427" t="s">
        <v>25</v>
      </c>
      <c r="L1427" t="str">
        <f>_xlfn.XLOOKUP(Tableau1[[#This Row],[TYPE DE PIECE]],Tableau4[MATIERE],Tableau4[SHORT TYPE],"",0,1)</f>
        <v>SMT</v>
      </c>
      <c r="N1427" t="str">
        <f>IF(ISERR(FIND("DECOUPE",Tableau1[[#This Row],[DESIGNATION]])),"","NEED REF")</f>
        <v/>
      </c>
    </row>
    <row r="1428" spans="2:14">
      <c r="B1428">
        <v>34412573</v>
      </c>
      <c r="C1428" s="2">
        <v>45419</v>
      </c>
      <c r="D1428" t="s">
        <v>13</v>
      </c>
      <c r="E1428" t="s">
        <v>571</v>
      </c>
      <c r="F1428" t="s">
        <v>572</v>
      </c>
      <c r="G1428" t="s">
        <v>573</v>
      </c>
      <c r="H1428" t="s">
        <v>30</v>
      </c>
      <c r="I1428" t="s">
        <v>574</v>
      </c>
      <c r="J1428" t="s">
        <v>49</v>
      </c>
      <c r="K1428" t="s">
        <v>25</v>
      </c>
      <c r="L1428" t="str">
        <f>_xlfn.XLOOKUP(Tableau1[[#This Row],[TYPE DE PIECE]],Tableau4[MATIERE],Tableau4[SHORT TYPE],"",0,1)</f>
        <v>SMT</v>
      </c>
      <c r="N1428" t="s">
        <v>500</v>
      </c>
    </row>
    <row r="1429" spans="2:14">
      <c r="B1429">
        <v>34412572</v>
      </c>
      <c r="C1429" s="2">
        <v>45419</v>
      </c>
      <c r="D1429" t="s">
        <v>13</v>
      </c>
      <c r="E1429" t="s">
        <v>575</v>
      </c>
      <c r="F1429" t="s">
        <v>576</v>
      </c>
      <c r="G1429" t="s">
        <v>560</v>
      </c>
      <c r="H1429" t="s">
        <v>46</v>
      </c>
      <c r="I1429" t="s">
        <v>48</v>
      </c>
      <c r="J1429" t="s">
        <v>49</v>
      </c>
      <c r="K1429" t="s">
        <v>84</v>
      </c>
      <c r="L1429" t="str">
        <f>_xlfn.XLOOKUP(Tableau1[[#This Row],[TYPE DE PIECE]],Tableau4[MATIERE],Tableau4[SHORT TYPE],"",0,1)</f>
        <v>SE</v>
      </c>
      <c r="N1429" t="str">
        <f>IF(ISERR(FIND("DECOUPE",Tableau1[[#This Row],[DESIGNATION]])),"","NEED REF")</f>
        <v/>
      </c>
    </row>
    <row r="1430" spans="2:14">
      <c r="B1430" s="135">
        <v>34412571</v>
      </c>
      <c r="C1430" s="2">
        <v>45418</v>
      </c>
      <c r="D1430" t="s">
        <v>13</v>
      </c>
      <c r="E1430" t="s">
        <v>577</v>
      </c>
      <c r="G1430" t="s">
        <v>112</v>
      </c>
      <c r="H1430" t="s">
        <v>534</v>
      </c>
      <c r="J1430" t="s">
        <v>27</v>
      </c>
      <c r="K1430" t="s">
        <v>25</v>
      </c>
      <c r="L1430" t="str">
        <f>_xlfn.XLOOKUP(Tableau1[[#This Row],[TYPE DE PIECE]],Tableau4[MATIERE],Tableau4[SHORT TYPE],"",0,1)</f>
        <v>SMT</v>
      </c>
      <c r="N1430" t="str">
        <f>IF(ISERR(FIND("DECOUPE",Tableau1[[#This Row],[DESIGNATION]])),"","NEED REF")</f>
        <v/>
      </c>
    </row>
    <row r="1431" spans="2:14">
      <c r="B1431" s="135">
        <v>34412570</v>
      </c>
      <c r="C1431" s="2">
        <v>45418</v>
      </c>
      <c r="D1431" t="s">
        <v>13</v>
      </c>
      <c r="E1431" t="s">
        <v>578</v>
      </c>
      <c r="G1431" t="s">
        <v>112</v>
      </c>
      <c r="H1431" t="s">
        <v>534</v>
      </c>
      <c r="J1431" t="s">
        <v>27</v>
      </c>
      <c r="K1431" t="s">
        <v>25</v>
      </c>
      <c r="L1431" t="str">
        <f>_xlfn.XLOOKUP(Tableau1[[#This Row],[TYPE DE PIECE]],Tableau4[MATIERE],Tableau4[SHORT TYPE],"",0,1)</f>
        <v>SMT</v>
      </c>
      <c r="N1431" t="str">
        <f>IF(ISERR(FIND("DECOUPE",Tableau1[[#This Row],[DESIGNATION]])),"","NEED REF")</f>
        <v/>
      </c>
    </row>
    <row r="1432" spans="2:14">
      <c r="B1432">
        <v>34412569</v>
      </c>
      <c r="C1432" s="2">
        <v>45418</v>
      </c>
      <c r="D1432" t="s">
        <v>13</v>
      </c>
      <c r="E1432" t="s">
        <v>579</v>
      </c>
      <c r="G1432" t="s">
        <v>112</v>
      </c>
      <c r="H1432" t="s">
        <v>534</v>
      </c>
      <c r="J1432" t="s">
        <v>27</v>
      </c>
      <c r="K1432" t="s">
        <v>25</v>
      </c>
      <c r="L1432" t="str">
        <f>_xlfn.XLOOKUP(Tableau1[[#This Row],[TYPE DE PIECE]],Tableau4[MATIERE],Tableau4[SHORT TYPE],"",0,1)</f>
        <v>SMT</v>
      </c>
      <c r="N1432" t="str">
        <f>IF(ISERR(FIND("DECOUPE",Tableau1[[#This Row],[DESIGNATION]])),"","NEED REF")</f>
        <v/>
      </c>
    </row>
    <row r="1433" spans="2:14">
      <c r="B1433">
        <v>34412568</v>
      </c>
      <c r="C1433" s="2">
        <v>45418</v>
      </c>
      <c r="D1433" t="s">
        <v>13</v>
      </c>
      <c r="E1433" t="s">
        <v>580</v>
      </c>
      <c r="F1433" t="s">
        <v>572</v>
      </c>
      <c r="G1433" t="s">
        <v>573</v>
      </c>
      <c r="H1433" t="s">
        <v>30</v>
      </c>
      <c r="I1433" t="s">
        <v>574</v>
      </c>
      <c r="J1433" t="s">
        <v>49</v>
      </c>
      <c r="K1433" t="s">
        <v>84</v>
      </c>
      <c r="L1433" t="str">
        <f>_xlfn.XLOOKUP(Tableau1[[#This Row],[TYPE DE PIECE]],Tableau4[MATIERE],Tableau4[SHORT TYPE],"",0,1)</f>
        <v>SE</v>
      </c>
      <c r="N1433" t="str">
        <f>IF(ISERR(FIND("DECOUPE",Tableau1[[#This Row],[DESIGNATION]])),"","NEED REF")</f>
        <v/>
      </c>
    </row>
    <row r="1434" spans="2:14">
      <c r="B1434">
        <v>34412567</v>
      </c>
      <c r="C1434" s="2">
        <v>45415</v>
      </c>
      <c r="D1434" t="s">
        <v>13</v>
      </c>
      <c r="E1434" t="s">
        <v>581</v>
      </c>
      <c r="F1434" t="s">
        <v>572</v>
      </c>
      <c r="G1434" t="s">
        <v>573</v>
      </c>
      <c r="H1434" t="s">
        <v>30</v>
      </c>
      <c r="I1434" t="s">
        <v>574</v>
      </c>
      <c r="J1434" t="s">
        <v>49</v>
      </c>
      <c r="K1434" t="s">
        <v>25</v>
      </c>
      <c r="L1434" t="str">
        <f>_xlfn.XLOOKUP(Tableau1[[#This Row],[TYPE DE PIECE]],Tableau4[MATIERE],Tableau4[SHORT TYPE],"",0,1)</f>
        <v>SMT</v>
      </c>
      <c r="N1434" t="str">
        <f>IF(ISERR(FIND("DECOUPE",Tableau1[[#This Row],[DESIGNATION]])),"","NEED REF")</f>
        <v/>
      </c>
    </row>
    <row r="1435" spans="2:14">
      <c r="B1435">
        <v>34412566</v>
      </c>
      <c r="C1435" s="2">
        <v>45407</v>
      </c>
      <c r="D1435" t="s">
        <v>13</v>
      </c>
      <c r="E1435" t="s">
        <v>582</v>
      </c>
      <c r="J1435" t="s">
        <v>17</v>
      </c>
      <c r="K1435" t="s">
        <v>583</v>
      </c>
      <c r="L1435" t="str">
        <f>_xlfn.XLOOKUP(Tableau1[[#This Row],[TYPE DE PIECE]],Tableau4[MATIERE],Tableau4[SHORT TYPE],"",0,1)</f>
        <v>WOOD</v>
      </c>
      <c r="N1435" t="str">
        <f>IF(ISERR(FIND("DECOUPE",Tableau1[[#This Row],[DESIGNATION]])),"","NEED REF")</f>
        <v/>
      </c>
    </row>
    <row r="1436" spans="2:14">
      <c r="B1436">
        <v>34412565</v>
      </c>
      <c r="C1436" s="2">
        <v>45407</v>
      </c>
      <c r="D1436" t="s">
        <v>13</v>
      </c>
      <c r="E1436" t="s">
        <v>584</v>
      </c>
      <c r="H1436" t="s">
        <v>46</v>
      </c>
      <c r="I1436" t="s">
        <v>70</v>
      </c>
      <c r="J1436" t="s">
        <v>17</v>
      </c>
      <c r="K1436" t="s">
        <v>335</v>
      </c>
      <c r="L1436" t="str">
        <f>_xlfn.XLOOKUP(Tableau1[[#This Row],[TYPE DE PIECE]],Tableau4[MATIERE],Tableau4[SHORT TYPE],"",0,1)</f>
        <v>ETQ</v>
      </c>
      <c r="N1436" t="str">
        <f>IF(ISERR(FIND("DECOUPE",Tableau1[[#This Row],[DESIGNATION]])),"","NEED REF")</f>
        <v/>
      </c>
    </row>
    <row r="1437" spans="2:14">
      <c r="B1437">
        <v>34412564</v>
      </c>
      <c r="C1437" s="2">
        <v>45407</v>
      </c>
      <c r="D1437" t="s">
        <v>13</v>
      </c>
      <c r="E1437" t="s">
        <v>585</v>
      </c>
      <c r="H1437" t="s">
        <v>46</v>
      </c>
      <c r="I1437" t="s">
        <v>70</v>
      </c>
      <c r="J1437" t="s">
        <v>17</v>
      </c>
      <c r="K1437" t="s">
        <v>335</v>
      </c>
      <c r="L1437" t="str">
        <f>_xlfn.XLOOKUP(Tableau1[[#This Row],[TYPE DE PIECE]],Tableau4[MATIERE],Tableau4[SHORT TYPE],"",0,1)</f>
        <v>ETQ</v>
      </c>
      <c r="N1437" t="str">
        <f>IF(ISERR(FIND("DECOUPE",Tableau1[[#This Row],[DESIGNATION]])),"","NEED REF")</f>
        <v/>
      </c>
    </row>
    <row r="1438" spans="2:14">
      <c r="B1438">
        <v>34412563</v>
      </c>
      <c r="C1438" s="2">
        <v>45406</v>
      </c>
      <c r="D1438" t="s">
        <v>13</v>
      </c>
      <c r="E1438" t="s">
        <v>586</v>
      </c>
      <c r="F1438" t="s">
        <v>587</v>
      </c>
      <c r="H1438" t="s">
        <v>46</v>
      </c>
      <c r="I1438" t="s">
        <v>70</v>
      </c>
      <c r="J1438" t="s">
        <v>17</v>
      </c>
      <c r="K1438" t="s">
        <v>588</v>
      </c>
      <c r="L1438" t="str">
        <f>_xlfn.XLOOKUP(Tableau1[[#This Row],[TYPE DE PIECE]],Tableau4[MATIERE],Tableau4[SHORT TYPE],"",0,1)</f>
        <v/>
      </c>
      <c r="N1438" t="str">
        <f>IF(ISERR(FIND("DECOUPE",Tableau1[[#This Row],[DESIGNATION]])),"","NEED REF")</f>
        <v/>
      </c>
    </row>
    <row r="1439" spans="2:14">
      <c r="B1439">
        <v>34412562</v>
      </c>
      <c r="C1439" s="2">
        <v>45401</v>
      </c>
      <c r="D1439" t="s">
        <v>13</v>
      </c>
      <c r="E1439" t="s">
        <v>589</v>
      </c>
      <c r="G1439" t="s">
        <v>96</v>
      </c>
      <c r="H1439" t="s">
        <v>30</v>
      </c>
      <c r="J1439" t="s">
        <v>17</v>
      </c>
      <c r="K1439" t="s">
        <v>33</v>
      </c>
      <c r="L1439" t="str">
        <f>_xlfn.XLOOKUP(Tableau1[[#This Row],[TYPE DE PIECE]],Tableau4[MATIERE],Tableau4[SHORT TYPE],"",0,1)</f>
        <v>PLA</v>
      </c>
      <c r="N1439" t="str">
        <f>IF(ISERR(FIND("DECOUPE",Tableau1[[#This Row],[DESIGNATION]])),"","NEED REF")</f>
        <v/>
      </c>
    </row>
    <row r="1440" spans="2:14">
      <c r="B1440">
        <v>34412561</v>
      </c>
      <c r="C1440" s="2">
        <v>45401</v>
      </c>
      <c r="D1440" t="s">
        <v>13</v>
      </c>
      <c r="E1440" t="s">
        <v>590</v>
      </c>
      <c r="G1440" t="s">
        <v>73</v>
      </c>
      <c r="H1440" t="s">
        <v>30</v>
      </c>
      <c r="J1440" t="s">
        <v>17</v>
      </c>
      <c r="K1440" t="s">
        <v>591</v>
      </c>
      <c r="L1440" t="str">
        <f>_xlfn.XLOOKUP(Tableau1[[#This Row],[TYPE DE PIECE]],Tableau4[MATIERE],Tableau4[SHORT TYPE],"",0,1)</f>
        <v/>
      </c>
      <c r="N1440" t="str">
        <f>IF(ISERR(FIND("DECOUPE",Tableau1[[#This Row],[DESIGNATION]])),"","NEED REF")</f>
        <v/>
      </c>
    </row>
    <row r="1441" spans="2:14">
      <c r="B1441">
        <v>34412560</v>
      </c>
      <c r="C1441" s="2">
        <v>45401</v>
      </c>
      <c r="D1441" t="s">
        <v>13</v>
      </c>
      <c r="E1441" t="s">
        <v>592</v>
      </c>
      <c r="G1441" t="s">
        <v>73</v>
      </c>
      <c r="H1441" t="s">
        <v>30</v>
      </c>
      <c r="J1441" t="s">
        <v>17</v>
      </c>
      <c r="K1441" t="s">
        <v>591</v>
      </c>
      <c r="L1441" t="str">
        <f>_xlfn.XLOOKUP(Tableau1[[#This Row],[TYPE DE PIECE]],Tableau4[MATIERE],Tableau4[SHORT TYPE],"",0,1)</f>
        <v/>
      </c>
      <c r="N1441" t="str">
        <f>IF(ISERR(FIND("DECOUPE",Tableau1[[#This Row],[DESIGNATION]])),"","NEED REF")</f>
        <v/>
      </c>
    </row>
    <row r="1442" spans="2:14">
      <c r="B1442">
        <v>34412559</v>
      </c>
      <c r="C1442" s="2">
        <v>45400</v>
      </c>
      <c r="D1442" t="s">
        <v>13</v>
      </c>
      <c r="E1442" t="s">
        <v>593</v>
      </c>
      <c r="G1442" t="s">
        <v>96</v>
      </c>
      <c r="J1442" t="s">
        <v>27</v>
      </c>
      <c r="K1442" t="s">
        <v>25</v>
      </c>
      <c r="L1442" t="str">
        <f>_xlfn.XLOOKUP(Tableau1[[#This Row],[TYPE DE PIECE]],Tableau4[MATIERE],Tableau4[SHORT TYPE],"",0,1)</f>
        <v>SMT</v>
      </c>
      <c r="N1442" t="str">
        <f>IF(ISERR(FIND("DECOUPE",Tableau1[[#This Row],[DESIGNATION]])),"","NEED REF")</f>
        <v/>
      </c>
    </row>
    <row r="1443" spans="2:14">
      <c r="B1443">
        <v>34412558</v>
      </c>
      <c r="C1443" s="2">
        <v>45400</v>
      </c>
      <c r="D1443" t="s">
        <v>13</v>
      </c>
      <c r="E1443" t="s">
        <v>593</v>
      </c>
      <c r="G1443" t="s">
        <v>96</v>
      </c>
      <c r="J1443" t="s">
        <v>27</v>
      </c>
      <c r="K1443" t="s">
        <v>25</v>
      </c>
      <c r="L1443" t="str">
        <f>_xlfn.XLOOKUP(Tableau1[[#This Row],[TYPE DE PIECE]],Tableau4[MATIERE],Tableau4[SHORT TYPE],"",0,1)</f>
        <v>SMT</v>
      </c>
      <c r="N1443" t="str">
        <f>IF(ISERR(FIND("DECOUPE",Tableau1[[#This Row],[DESIGNATION]])),"","NEED REF")</f>
        <v/>
      </c>
    </row>
    <row r="1444" spans="2:14">
      <c r="B1444">
        <v>34412557</v>
      </c>
      <c r="C1444" s="2">
        <v>45397</v>
      </c>
      <c r="D1444" t="s">
        <v>13</v>
      </c>
      <c r="E1444" t="s">
        <v>594</v>
      </c>
      <c r="G1444" t="s">
        <v>239</v>
      </c>
      <c r="H1444" t="s">
        <v>595</v>
      </c>
      <c r="J1444" t="s">
        <v>17</v>
      </c>
      <c r="K1444" t="s">
        <v>25</v>
      </c>
      <c r="L1444" t="str">
        <f>_xlfn.XLOOKUP(Tableau1[[#This Row],[TYPE DE PIECE]],Tableau4[MATIERE],Tableau4[SHORT TYPE],"",0,1)</f>
        <v>SMT</v>
      </c>
      <c r="N1444" t="str">
        <f>IF(ISERR(FIND("DECOUPE",Tableau1[[#This Row],[DESIGNATION]])),"","NEED REF")</f>
        <v/>
      </c>
    </row>
    <row r="1445" spans="2:14">
      <c r="B1445">
        <v>34412556</v>
      </c>
      <c r="C1445" s="2">
        <v>45392</v>
      </c>
      <c r="D1445" t="s">
        <v>13</v>
      </c>
      <c r="E1445" t="s">
        <v>596</v>
      </c>
      <c r="F1445" t="s">
        <v>388</v>
      </c>
      <c r="G1445" t="s">
        <v>96</v>
      </c>
      <c r="H1445" t="s">
        <v>389</v>
      </c>
      <c r="I1445" t="s">
        <v>597</v>
      </c>
      <c r="J1445" t="s">
        <v>49</v>
      </c>
      <c r="K1445" t="s">
        <v>25</v>
      </c>
      <c r="L1445" t="str">
        <f>_xlfn.XLOOKUP(Tableau1[[#This Row],[TYPE DE PIECE]],Tableau4[MATIERE],Tableau4[SHORT TYPE],"",0,1)</f>
        <v>SMT</v>
      </c>
      <c r="N1445" t="str">
        <f>IF(ISERR(FIND("DECOUPE",Tableau1[[#This Row],[DESIGNATION]])),"","NEED REF")</f>
        <v/>
      </c>
    </row>
    <row r="1446" spans="2:14">
      <c r="B1446">
        <v>34412555</v>
      </c>
      <c r="C1446" s="2">
        <v>45392</v>
      </c>
      <c r="D1446" t="s">
        <v>13</v>
      </c>
      <c r="E1446" t="s">
        <v>598</v>
      </c>
      <c r="F1446" t="s">
        <v>388</v>
      </c>
      <c r="G1446" t="s">
        <v>96</v>
      </c>
      <c r="H1446" t="s">
        <v>389</v>
      </c>
      <c r="I1446" t="s">
        <v>597</v>
      </c>
      <c r="J1446" t="s">
        <v>49</v>
      </c>
      <c r="K1446" t="s">
        <v>25</v>
      </c>
      <c r="L1446" t="str">
        <f>_xlfn.XLOOKUP(Tableau1[[#This Row],[TYPE DE PIECE]],Tableau4[MATIERE],Tableau4[SHORT TYPE],"",0,1)</f>
        <v>SMT</v>
      </c>
      <c r="N1446" t="str">
        <f>IF(ISERR(FIND("DECOUPE",Tableau1[[#This Row],[DESIGNATION]])),"","NEED REF")</f>
        <v/>
      </c>
    </row>
    <row r="1447" spans="2:14">
      <c r="B1447">
        <v>34412554</v>
      </c>
      <c r="C1447" s="2">
        <v>45391</v>
      </c>
      <c r="D1447" t="s">
        <v>13</v>
      </c>
      <c r="E1447" t="s">
        <v>599</v>
      </c>
      <c r="F1447" t="s">
        <v>388</v>
      </c>
      <c r="G1447" t="s">
        <v>96</v>
      </c>
      <c r="H1447" t="s">
        <v>389</v>
      </c>
      <c r="I1447" t="s">
        <v>597</v>
      </c>
      <c r="J1447" t="s">
        <v>49</v>
      </c>
      <c r="K1447" t="s">
        <v>25</v>
      </c>
      <c r="L1447" t="str">
        <f>_xlfn.XLOOKUP(Tableau1[[#This Row],[TYPE DE PIECE]],Tableau4[MATIERE],Tableau4[SHORT TYPE],"",0,1)</f>
        <v>SMT</v>
      </c>
      <c r="N1447" t="str">
        <f>IF(ISERR(FIND("DECOUPE",Tableau1[[#This Row],[DESIGNATION]])),"","NEED REF")</f>
        <v/>
      </c>
    </row>
    <row r="1448" spans="2:14">
      <c r="B1448">
        <v>34412553</v>
      </c>
      <c r="C1448" s="2">
        <v>45391</v>
      </c>
      <c r="D1448" t="s">
        <v>13</v>
      </c>
      <c r="E1448" t="s">
        <v>596</v>
      </c>
      <c r="F1448" t="s">
        <v>388</v>
      </c>
      <c r="G1448" t="s">
        <v>96</v>
      </c>
      <c r="H1448" t="s">
        <v>389</v>
      </c>
      <c r="I1448" t="s">
        <v>597</v>
      </c>
      <c r="J1448" t="s">
        <v>49</v>
      </c>
      <c r="K1448" t="s">
        <v>25</v>
      </c>
      <c r="L1448" t="str">
        <f>_xlfn.XLOOKUP(Tableau1[[#This Row],[TYPE DE PIECE]],Tableau4[MATIERE],Tableau4[SHORT TYPE],"",0,1)</f>
        <v>SMT</v>
      </c>
      <c r="N1448" t="str">
        <f>IF(ISERR(FIND("DECOUPE",Tableau1[[#This Row],[DESIGNATION]])),"","NEED REF")</f>
        <v/>
      </c>
    </row>
    <row r="1449" spans="2:14">
      <c r="B1449">
        <v>34412552</v>
      </c>
      <c r="C1449" s="2">
        <v>45391</v>
      </c>
      <c r="D1449" t="s">
        <v>13</v>
      </c>
      <c r="E1449" t="s">
        <v>600</v>
      </c>
      <c r="F1449" t="s">
        <v>388</v>
      </c>
      <c r="G1449" t="s">
        <v>96</v>
      </c>
      <c r="H1449" t="s">
        <v>389</v>
      </c>
      <c r="I1449" t="s">
        <v>597</v>
      </c>
      <c r="J1449" t="s">
        <v>49</v>
      </c>
      <c r="K1449" t="s">
        <v>25</v>
      </c>
      <c r="L1449" t="str">
        <f>_xlfn.XLOOKUP(Tableau1[[#This Row],[TYPE DE PIECE]],Tableau4[MATIERE],Tableau4[SHORT TYPE],"",0,1)</f>
        <v>SMT</v>
      </c>
      <c r="N1449" t="str">
        <f>IF(ISERR(FIND("DECOUPE",Tableau1[[#This Row],[DESIGNATION]])),"","NEED REF")</f>
        <v/>
      </c>
    </row>
    <row r="1450" spans="2:14">
      <c r="B1450">
        <v>34412551</v>
      </c>
      <c r="C1450" s="2">
        <v>45391</v>
      </c>
      <c r="D1450" t="s">
        <v>13</v>
      </c>
      <c r="E1450" t="s">
        <v>601</v>
      </c>
      <c r="F1450" t="s">
        <v>388</v>
      </c>
      <c r="G1450" t="s">
        <v>96</v>
      </c>
      <c r="H1450" t="s">
        <v>389</v>
      </c>
      <c r="I1450" t="s">
        <v>597</v>
      </c>
      <c r="J1450" t="s">
        <v>49</v>
      </c>
      <c r="K1450" t="s">
        <v>25</v>
      </c>
      <c r="L1450" t="str">
        <f>_xlfn.XLOOKUP(Tableau1[[#This Row],[TYPE DE PIECE]],Tableau4[MATIERE],Tableau4[SHORT TYPE],"",0,1)</f>
        <v>SMT</v>
      </c>
      <c r="N1450" t="str">
        <f>IF(ISERR(FIND("DECOUPE",Tableau1[[#This Row],[DESIGNATION]])),"","NEED REF")</f>
        <v/>
      </c>
    </row>
    <row r="1451" spans="2:14">
      <c r="B1451">
        <v>34412550</v>
      </c>
      <c r="C1451" s="2">
        <v>45391</v>
      </c>
      <c r="D1451" t="s">
        <v>13</v>
      </c>
      <c r="E1451" t="s">
        <v>602</v>
      </c>
      <c r="F1451" t="s">
        <v>388</v>
      </c>
      <c r="G1451" t="s">
        <v>96</v>
      </c>
      <c r="H1451" t="s">
        <v>389</v>
      </c>
      <c r="I1451" t="s">
        <v>597</v>
      </c>
      <c r="J1451" t="s">
        <v>49</v>
      </c>
      <c r="K1451" t="s">
        <v>25</v>
      </c>
      <c r="L1451" t="str">
        <f>_xlfn.XLOOKUP(Tableau1[[#This Row],[TYPE DE PIECE]],Tableau4[MATIERE],Tableau4[SHORT TYPE],"",0,1)</f>
        <v>SMT</v>
      </c>
      <c r="N1451" t="str">
        <f>IF(ISERR(FIND("DECOUPE",Tableau1[[#This Row],[DESIGNATION]])),"","NEED REF")</f>
        <v/>
      </c>
    </row>
    <row r="1452" spans="2:14">
      <c r="B1452">
        <v>34412549</v>
      </c>
      <c r="C1452" s="2">
        <v>45386</v>
      </c>
      <c r="D1452" t="s">
        <v>13</v>
      </c>
      <c r="E1452" t="s">
        <v>603</v>
      </c>
      <c r="F1452" t="s">
        <v>388</v>
      </c>
      <c r="G1452" t="s">
        <v>96</v>
      </c>
      <c r="H1452" t="s">
        <v>30</v>
      </c>
      <c r="J1452" t="s">
        <v>49</v>
      </c>
      <c r="K1452" t="s">
        <v>25</v>
      </c>
      <c r="L1452" t="str">
        <f>_xlfn.XLOOKUP(Tableau1[[#This Row],[TYPE DE PIECE]],Tableau4[MATIERE],Tableau4[SHORT TYPE],"",0,1)</f>
        <v>SMT</v>
      </c>
      <c r="N1452" t="s">
        <v>500</v>
      </c>
    </row>
    <row r="1453" spans="2:14">
      <c r="B1453">
        <v>34412548</v>
      </c>
      <c r="C1453" s="2">
        <v>45386</v>
      </c>
      <c r="D1453" t="s">
        <v>13</v>
      </c>
      <c r="E1453" t="s">
        <v>604</v>
      </c>
      <c r="F1453" t="s">
        <v>388</v>
      </c>
      <c r="G1453" t="s">
        <v>96</v>
      </c>
      <c r="H1453" t="s">
        <v>30</v>
      </c>
      <c r="J1453" t="s">
        <v>49</v>
      </c>
      <c r="K1453" t="s">
        <v>25</v>
      </c>
      <c r="L1453" t="str">
        <f>_xlfn.XLOOKUP(Tableau1[[#This Row],[TYPE DE PIECE]],Tableau4[MATIERE],Tableau4[SHORT TYPE],"",0,1)</f>
        <v>SMT</v>
      </c>
      <c r="N1453" t="s">
        <v>500</v>
      </c>
    </row>
    <row r="1454" spans="2:14">
      <c r="B1454">
        <v>34412547</v>
      </c>
      <c r="C1454" s="2">
        <v>45380</v>
      </c>
      <c r="D1454" t="s">
        <v>13</v>
      </c>
      <c r="E1454" t="s">
        <v>605</v>
      </c>
      <c r="F1454" t="s">
        <v>388</v>
      </c>
      <c r="G1454" t="s">
        <v>96</v>
      </c>
      <c r="H1454" t="s">
        <v>30</v>
      </c>
      <c r="J1454" t="s">
        <v>17</v>
      </c>
      <c r="K1454" t="s">
        <v>33</v>
      </c>
      <c r="L1454" t="str">
        <f>_xlfn.XLOOKUP(Tableau1[[#This Row],[TYPE DE PIECE]],Tableau4[MATIERE],Tableau4[SHORT TYPE],"",0,1)</f>
        <v>PLA</v>
      </c>
      <c r="N1454" t="str">
        <f>IF(ISERR(FIND("DECOUPE",Tableau1[[#This Row],[DESIGNATION]])),"","NEED REF")</f>
        <v/>
      </c>
    </row>
    <row r="1455" spans="2:14">
      <c r="B1455">
        <v>34412546</v>
      </c>
      <c r="C1455" s="2">
        <v>45380</v>
      </c>
      <c r="D1455" t="s">
        <v>13</v>
      </c>
      <c r="E1455" t="s">
        <v>510</v>
      </c>
      <c r="F1455" t="s">
        <v>388</v>
      </c>
      <c r="G1455" t="s">
        <v>96</v>
      </c>
      <c r="H1455" t="s">
        <v>30</v>
      </c>
      <c r="J1455" t="s">
        <v>17</v>
      </c>
      <c r="K1455" t="s">
        <v>33</v>
      </c>
      <c r="L1455" t="str">
        <f>_xlfn.XLOOKUP(Tableau1[[#This Row],[TYPE DE PIECE]],Tableau4[MATIERE],Tableau4[SHORT TYPE],"",0,1)</f>
        <v>PLA</v>
      </c>
      <c r="N1455" t="str">
        <f>IF(ISERR(FIND("DECOUPE",Tableau1[[#This Row],[DESIGNATION]])),"","NEED REF")</f>
        <v/>
      </c>
    </row>
    <row r="1456" spans="2:14">
      <c r="B1456">
        <v>34412545</v>
      </c>
      <c r="C1456" s="2">
        <v>45380</v>
      </c>
      <c r="D1456" t="s">
        <v>13</v>
      </c>
      <c r="E1456" t="s">
        <v>606</v>
      </c>
      <c r="G1456" t="s">
        <v>239</v>
      </c>
      <c r="H1456" t="s">
        <v>595</v>
      </c>
      <c r="J1456" t="s">
        <v>17</v>
      </c>
      <c r="K1456" t="s">
        <v>25</v>
      </c>
      <c r="L1456" t="str">
        <f>_xlfn.XLOOKUP(Tableau1[[#This Row],[TYPE DE PIECE]],Tableau4[MATIERE],Tableau4[SHORT TYPE],"",0,1)</f>
        <v>SMT</v>
      </c>
      <c r="N1456" t="str">
        <f>IF(ISERR(FIND("DECOUPE",Tableau1[[#This Row],[DESIGNATION]])),"","NEED REF")</f>
        <v/>
      </c>
    </row>
    <row r="1457" spans="2:14">
      <c r="B1457">
        <v>34412544</v>
      </c>
      <c r="C1457" s="2">
        <v>45380</v>
      </c>
      <c r="D1457" t="s">
        <v>13</v>
      </c>
      <c r="E1457" t="s">
        <v>607</v>
      </c>
      <c r="G1457" t="s">
        <v>239</v>
      </c>
      <c r="H1457" t="s">
        <v>595</v>
      </c>
      <c r="J1457" t="s">
        <v>17</v>
      </c>
      <c r="K1457" t="s">
        <v>25</v>
      </c>
      <c r="L1457" t="str">
        <f>_xlfn.XLOOKUP(Tableau1[[#This Row],[TYPE DE PIECE]],Tableau4[MATIERE],Tableau4[SHORT TYPE],"",0,1)</f>
        <v>SMT</v>
      </c>
      <c r="N1457" t="str">
        <f>IF(ISERR(FIND("DECOUPE",Tableau1[[#This Row],[DESIGNATION]])),"","NEED REF")</f>
        <v/>
      </c>
    </row>
    <row r="1458" spans="2:14">
      <c r="B1458">
        <v>34412543</v>
      </c>
      <c r="C1458" s="2">
        <v>45380</v>
      </c>
      <c r="D1458" t="s">
        <v>13</v>
      </c>
      <c r="E1458" t="s">
        <v>608</v>
      </c>
      <c r="G1458" t="s">
        <v>239</v>
      </c>
      <c r="H1458" t="s">
        <v>595</v>
      </c>
      <c r="J1458" t="s">
        <v>17</v>
      </c>
      <c r="K1458" t="s">
        <v>25</v>
      </c>
      <c r="L1458" t="str">
        <f>_xlfn.XLOOKUP(Tableau1[[#This Row],[TYPE DE PIECE]],Tableau4[MATIERE],Tableau4[SHORT TYPE],"",0,1)</f>
        <v>SMT</v>
      </c>
      <c r="N1458" t="str">
        <f>IF(ISERR(FIND("DECOUPE",Tableau1[[#This Row],[DESIGNATION]])),"","NEED REF")</f>
        <v/>
      </c>
    </row>
    <row r="1459" spans="2:14">
      <c r="B1459">
        <v>34412542</v>
      </c>
      <c r="C1459" s="2">
        <v>45380</v>
      </c>
      <c r="D1459" t="s">
        <v>13</v>
      </c>
      <c r="E1459" t="s">
        <v>609</v>
      </c>
      <c r="G1459" t="s">
        <v>239</v>
      </c>
      <c r="H1459" t="s">
        <v>30</v>
      </c>
      <c r="J1459" t="s">
        <v>17</v>
      </c>
      <c r="K1459" t="s">
        <v>25</v>
      </c>
      <c r="L1459" t="str">
        <f>_xlfn.XLOOKUP(Tableau1[[#This Row],[TYPE DE PIECE]],Tableau4[MATIERE],Tableau4[SHORT TYPE],"",0,1)</f>
        <v>SMT</v>
      </c>
      <c r="N1459" t="str">
        <f>IF(ISERR(FIND("DECOUPE",Tableau1[[#This Row],[DESIGNATION]])),"","NEED REF")</f>
        <v/>
      </c>
    </row>
    <row r="1460" spans="2:14">
      <c r="B1460">
        <v>34412541</v>
      </c>
      <c r="C1460" s="2">
        <v>45380</v>
      </c>
      <c r="D1460" t="s">
        <v>13</v>
      </c>
      <c r="E1460" t="s">
        <v>610</v>
      </c>
      <c r="G1460" t="s">
        <v>239</v>
      </c>
      <c r="H1460" t="s">
        <v>30</v>
      </c>
      <c r="J1460" t="s">
        <v>17</v>
      </c>
      <c r="K1460" t="s">
        <v>25</v>
      </c>
      <c r="L1460" t="str">
        <f>_xlfn.XLOOKUP(Tableau1[[#This Row],[TYPE DE PIECE]],Tableau4[MATIERE],Tableau4[SHORT TYPE],"",0,1)</f>
        <v>SMT</v>
      </c>
      <c r="N1460" t="str">
        <f>IF(ISERR(FIND("DECOUPE",Tableau1[[#This Row],[DESIGNATION]])),"","NEED REF")</f>
        <v/>
      </c>
    </row>
    <row r="1461" spans="2:14">
      <c r="B1461">
        <v>34412540</v>
      </c>
      <c r="C1461" s="2">
        <v>45380</v>
      </c>
      <c r="D1461" t="s">
        <v>13</v>
      </c>
      <c r="E1461" t="s">
        <v>611</v>
      </c>
      <c r="G1461" t="s">
        <v>239</v>
      </c>
      <c r="H1461" t="s">
        <v>30</v>
      </c>
      <c r="J1461" t="s">
        <v>17</v>
      </c>
      <c r="K1461" t="s">
        <v>25</v>
      </c>
      <c r="L1461" t="str">
        <f>_xlfn.XLOOKUP(Tableau1[[#This Row],[TYPE DE PIECE]],Tableau4[MATIERE],Tableau4[SHORT TYPE],"",0,1)</f>
        <v>SMT</v>
      </c>
      <c r="N1461" t="str">
        <f>IF(ISERR(FIND("DECOUPE",Tableau1[[#This Row],[DESIGNATION]])),"","NEED REF")</f>
        <v/>
      </c>
    </row>
    <row r="1462" spans="2:14">
      <c r="B1462">
        <v>34412539</v>
      </c>
      <c r="C1462" s="2">
        <v>45380</v>
      </c>
      <c r="D1462" t="s">
        <v>13</v>
      </c>
      <c r="E1462" t="s">
        <v>605</v>
      </c>
      <c r="F1462" t="s">
        <v>388</v>
      </c>
      <c r="G1462" t="s">
        <v>96</v>
      </c>
      <c r="H1462" t="s">
        <v>30</v>
      </c>
      <c r="I1462" t="s">
        <v>612</v>
      </c>
      <c r="J1462" t="s">
        <v>49</v>
      </c>
      <c r="K1462" t="s">
        <v>33</v>
      </c>
      <c r="L1462" t="str">
        <f>_xlfn.XLOOKUP(Tableau1[[#This Row],[TYPE DE PIECE]],Tableau4[MATIERE],Tableau4[SHORT TYPE],"",0,1)</f>
        <v>PLA</v>
      </c>
      <c r="N1462" t="str">
        <f>IF(ISERR(FIND("DECOUPE",Tableau1[[#This Row],[DESIGNATION]])),"","NEED REF")</f>
        <v/>
      </c>
    </row>
    <row r="1463" spans="2:14">
      <c r="B1463">
        <v>34412538</v>
      </c>
      <c r="C1463" s="2">
        <v>45380</v>
      </c>
      <c r="D1463" t="s">
        <v>13</v>
      </c>
      <c r="E1463" t="s">
        <v>510</v>
      </c>
      <c r="F1463" t="s">
        <v>388</v>
      </c>
      <c r="G1463" t="s">
        <v>96</v>
      </c>
      <c r="H1463" t="s">
        <v>30</v>
      </c>
      <c r="I1463" t="s">
        <v>612</v>
      </c>
      <c r="J1463" t="s">
        <v>49</v>
      </c>
      <c r="K1463" t="s">
        <v>33</v>
      </c>
      <c r="L1463" t="str">
        <f>_xlfn.XLOOKUP(Tableau1[[#This Row],[TYPE DE PIECE]],Tableau4[MATIERE],Tableau4[SHORT TYPE],"",0,1)</f>
        <v>PLA</v>
      </c>
      <c r="N1463" t="str">
        <f>IF(ISERR(FIND("DECOUPE",Tableau1[[#This Row],[DESIGNATION]])),"","NEED REF")</f>
        <v/>
      </c>
    </row>
    <row r="1464" spans="2:14">
      <c r="B1464">
        <v>34412537</v>
      </c>
      <c r="C1464" s="2">
        <v>45379</v>
      </c>
      <c r="D1464" t="s">
        <v>13</v>
      </c>
      <c r="E1464" t="s">
        <v>613</v>
      </c>
      <c r="G1464" t="s">
        <v>239</v>
      </c>
      <c r="H1464" t="s">
        <v>30</v>
      </c>
      <c r="J1464" t="s">
        <v>17</v>
      </c>
      <c r="K1464" t="s">
        <v>25</v>
      </c>
      <c r="L1464" t="str">
        <f>_xlfn.XLOOKUP(Tableau1[[#This Row],[TYPE DE PIECE]],Tableau4[MATIERE],Tableau4[SHORT TYPE],"",0,1)</f>
        <v>SMT</v>
      </c>
      <c r="N1464" t="str">
        <f>IF(ISERR(FIND("DECOUPE",Tableau1[[#This Row],[DESIGNATION]])),"","NEED REF")</f>
        <v/>
      </c>
    </row>
    <row r="1465" spans="2:14">
      <c r="B1465">
        <v>34412536</v>
      </c>
      <c r="C1465" s="2">
        <v>45379</v>
      </c>
      <c r="D1465" t="s">
        <v>13</v>
      </c>
      <c r="E1465" t="s">
        <v>614</v>
      </c>
      <c r="G1465" t="s">
        <v>239</v>
      </c>
      <c r="H1465" t="s">
        <v>30</v>
      </c>
      <c r="J1465" t="s">
        <v>17</v>
      </c>
      <c r="K1465" t="s">
        <v>25</v>
      </c>
      <c r="L1465" t="str">
        <f>_xlfn.XLOOKUP(Tableau1[[#This Row],[TYPE DE PIECE]],Tableau4[MATIERE],Tableau4[SHORT TYPE],"",0,1)</f>
        <v>SMT</v>
      </c>
      <c r="N1465" t="str">
        <f>IF(ISERR(FIND("DECOUPE",Tableau1[[#This Row],[DESIGNATION]])),"","NEED REF")</f>
        <v/>
      </c>
    </row>
    <row r="1466" spans="2:14">
      <c r="B1466">
        <v>34412535</v>
      </c>
      <c r="C1466" s="2">
        <v>45379</v>
      </c>
      <c r="D1466" t="s">
        <v>13</v>
      </c>
      <c r="E1466" t="s">
        <v>615</v>
      </c>
      <c r="F1466" t="s">
        <v>388</v>
      </c>
      <c r="G1466" t="s">
        <v>96</v>
      </c>
      <c r="H1466" t="s">
        <v>30</v>
      </c>
      <c r="I1466" t="s">
        <v>612</v>
      </c>
      <c r="J1466" t="s">
        <v>17</v>
      </c>
      <c r="K1466" t="s">
        <v>33</v>
      </c>
      <c r="L1466" t="str">
        <f>_xlfn.XLOOKUP(Tableau1[[#This Row],[TYPE DE PIECE]],Tableau4[MATIERE],Tableau4[SHORT TYPE],"",0,1)</f>
        <v>PLA</v>
      </c>
      <c r="N1466" t="str">
        <f>IF(ISERR(FIND("DECOUPE",Tableau1[[#This Row],[DESIGNATION]])),"","NEED REF")</f>
        <v/>
      </c>
    </row>
    <row r="1467" spans="2:14">
      <c r="B1467">
        <v>34412534</v>
      </c>
      <c r="C1467" s="2">
        <v>45378</v>
      </c>
      <c r="D1467" t="s">
        <v>13</v>
      </c>
      <c r="E1467" t="s">
        <v>616</v>
      </c>
      <c r="G1467" t="s">
        <v>239</v>
      </c>
      <c r="H1467" t="s">
        <v>30</v>
      </c>
      <c r="J1467" t="s">
        <v>17</v>
      </c>
      <c r="K1467" t="s">
        <v>25</v>
      </c>
      <c r="L1467" t="str">
        <f>_xlfn.XLOOKUP(Tableau1[[#This Row],[TYPE DE PIECE]],Tableau4[MATIERE],Tableau4[SHORT TYPE],"",0,1)</f>
        <v>SMT</v>
      </c>
      <c r="N1467" t="str">
        <f>IF(ISERR(FIND("DECOUPE",Tableau1[[#This Row],[DESIGNATION]])),"","NEED REF")</f>
        <v/>
      </c>
    </row>
    <row r="1468" spans="2:14">
      <c r="B1468">
        <v>34412533</v>
      </c>
      <c r="C1468" s="2">
        <v>45378</v>
      </c>
      <c r="D1468" t="s">
        <v>13</v>
      </c>
      <c r="E1468" t="s">
        <v>617</v>
      </c>
      <c r="G1468" t="s">
        <v>239</v>
      </c>
      <c r="H1468" t="s">
        <v>30</v>
      </c>
      <c r="J1468" t="s">
        <v>17</v>
      </c>
      <c r="K1468" t="s">
        <v>25</v>
      </c>
      <c r="L1468" t="str">
        <f>_xlfn.XLOOKUP(Tableau1[[#This Row],[TYPE DE PIECE]],Tableau4[MATIERE],Tableau4[SHORT TYPE],"",0,1)</f>
        <v>SMT</v>
      </c>
      <c r="N1468" t="str">
        <f>IF(ISERR(FIND("DECOUPE",Tableau1[[#This Row],[DESIGNATION]])),"","NEED REF")</f>
        <v/>
      </c>
    </row>
    <row r="1469" spans="2:14">
      <c r="B1469">
        <v>34412532</v>
      </c>
      <c r="C1469" s="2">
        <v>45377</v>
      </c>
      <c r="D1469" t="s">
        <v>13</v>
      </c>
      <c r="E1469" t="s">
        <v>618</v>
      </c>
      <c r="H1469" t="s">
        <v>46</v>
      </c>
      <c r="I1469" t="s">
        <v>70</v>
      </c>
      <c r="J1469" t="s">
        <v>17</v>
      </c>
      <c r="K1469" t="s">
        <v>57</v>
      </c>
      <c r="L1469" t="str">
        <f>_xlfn.XLOOKUP(Tableau1[[#This Row],[TYPE DE PIECE]],Tableau4[MATIERE],Tableau4[SHORT TYPE],"",0,1)</f>
        <v/>
      </c>
      <c r="N1469" t="str">
        <f>IF(ISERR(FIND("DECOUPE",Tableau1[[#This Row],[DESIGNATION]])),"","NEED REF")</f>
        <v/>
      </c>
    </row>
    <row r="1470" spans="2:14">
      <c r="B1470">
        <v>34412531</v>
      </c>
      <c r="C1470" s="2">
        <v>45377</v>
      </c>
      <c r="D1470" t="s">
        <v>13</v>
      </c>
      <c r="E1470" t="s">
        <v>619</v>
      </c>
      <c r="F1470" t="s">
        <v>388</v>
      </c>
      <c r="G1470" t="s">
        <v>96</v>
      </c>
      <c r="H1470" t="s">
        <v>30</v>
      </c>
      <c r="I1470" t="s">
        <v>612</v>
      </c>
      <c r="J1470" t="s">
        <v>17</v>
      </c>
      <c r="K1470" t="s">
        <v>33</v>
      </c>
      <c r="L1470" t="str">
        <f>_xlfn.XLOOKUP(Tableau1[[#This Row],[TYPE DE PIECE]],Tableau4[MATIERE],Tableau4[SHORT TYPE],"",0,1)</f>
        <v>PLA</v>
      </c>
      <c r="N1470" t="str">
        <f>IF(ISERR(FIND("DECOUPE",Tableau1[[#This Row],[DESIGNATION]])),"","NEED REF")</f>
        <v/>
      </c>
    </row>
    <row r="1471" spans="2:14">
      <c r="B1471">
        <v>34412530</v>
      </c>
      <c r="C1471" s="2">
        <v>45377</v>
      </c>
      <c r="D1471" t="s">
        <v>13</v>
      </c>
      <c r="E1471" t="s">
        <v>620</v>
      </c>
      <c r="F1471" t="s">
        <v>388</v>
      </c>
      <c r="G1471" t="s">
        <v>96</v>
      </c>
      <c r="H1471" t="s">
        <v>30</v>
      </c>
      <c r="I1471" t="s">
        <v>612</v>
      </c>
      <c r="J1471" t="s">
        <v>17</v>
      </c>
      <c r="K1471" t="s">
        <v>33</v>
      </c>
      <c r="L1471" t="str">
        <f>_xlfn.XLOOKUP(Tableau1[[#This Row],[TYPE DE PIECE]],Tableau4[MATIERE],Tableau4[SHORT TYPE],"",0,1)</f>
        <v>PLA</v>
      </c>
      <c r="N1471" t="str">
        <f>IF(ISERR(FIND("DECOUPE",Tableau1[[#This Row],[DESIGNATION]])),"","NEED REF")</f>
        <v/>
      </c>
    </row>
    <row r="1472" spans="2:14">
      <c r="B1472">
        <v>34412529</v>
      </c>
      <c r="C1472" s="2">
        <v>45377</v>
      </c>
      <c r="D1472" t="s">
        <v>13</v>
      </c>
      <c r="E1472" t="s">
        <v>621</v>
      </c>
      <c r="F1472" t="s">
        <v>388</v>
      </c>
      <c r="G1472" t="s">
        <v>96</v>
      </c>
      <c r="H1472" t="s">
        <v>30</v>
      </c>
      <c r="I1472" t="s">
        <v>612</v>
      </c>
      <c r="J1472" t="s">
        <v>49</v>
      </c>
      <c r="K1472" t="s">
        <v>33</v>
      </c>
      <c r="L1472" t="str">
        <f>_xlfn.XLOOKUP(Tableau1[[#This Row],[TYPE DE PIECE]],Tableau4[MATIERE],Tableau4[SHORT TYPE],"",0,1)</f>
        <v>PLA</v>
      </c>
      <c r="N1472" t="str">
        <f>IF(ISERR(FIND("DECOUPE",Tableau1[[#This Row],[DESIGNATION]])),"","NEED REF")</f>
        <v/>
      </c>
    </row>
    <row r="1473" spans="2:14">
      <c r="B1473">
        <v>34412528</v>
      </c>
      <c r="C1473" s="2">
        <v>45372</v>
      </c>
      <c r="D1473" t="s">
        <v>13</v>
      </c>
      <c r="E1473" t="s">
        <v>622</v>
      </c>
      <c r="H1473" t="s">
        <v>46</v>
      </c>
      <c r="I1473" t="s">
        <v>70</v>
      </c>
      <c r="J1473" t="s">
        <v>17</v>
      </c>
      <c r="K1473" t="s">
        <v>57</v>
      </c>
      <c r="L1473" t="str">
        <f>_xlfn.XLOOKUP(Tableau1[[#This Row],[TYPE DE PIECE]],Tableau4[MATIERE],Tableau4[SHORT TYPE],"",0,1)</f>
        <v/>
      </c>
      <c r="N1473" t="str">
        <f>IF(ISERR(FIND("DECOUPE",Tableau1[[#This Row],[DESIGNATION]])),"","NEED REF")</f>
        <v/>
      </c>
    </row>
    <row r="1474" spans="2:14">
      <c r="B1474">
        <v>34412527</v>
      </c>
      <c r="C1474" s="2">
        <v>45371</v>
      </c>
      <c r="D1474" t="s">
        <v>13</v>
      </c>
      <c r="E1474" t="s">
        <v>623</v>
      </c>
      <c r="H1474" t="s">
        <v>46</v>
      </c>
      <c r="I1474" t="s">
        <v>70</v>
      </c>
      <c r="J1474" t="s">
        <v>17</v>
      </c>
      <c r="K1474" t="s">
        <v>57</v>
      </c>
      <c r="L1474" t="str">
        <f>_xlfn.XLOOKUP(Tableau1[[#This Row],[TYPE DE PIECE]],Tableau4[MATIERE],Tableau4[SHORT TYPE],"",0,1)</f>
        <v/>
      </c>
      <c r="N1474" t="str">
        <f>IF(ISERR(FIND("DECOUPE",Tableau1[[#This Row],[DESIGNATION]])),"","NEED REF")</f>
        <v/>
      </c>
    </row>
    <row r="1475" spans="2:14">
      <c r="B1475">
        <v>34412526</v>
      </c>
      <c r="C1475" s="2">
        <v>45371</v>
      </c>
      <c r="D1475" t="s">
        <v>13</v>
      </c>
      <c r="E1475" t="s">
        <v>624</v>
      </c>
      <c r="H1475" t="s">
        <v>46</v>
      </c>
      <c r="I1475" t="s">
        <v>70</v>
      </c>
      <c r="J1475" t="s">
        <v>17</v>
      </c>
      <c r="K1475" t="s">
        <v>50</v>
      </c>
      <c r="L1475" t="str">
        <f>_xlfn.XLOOKUP(Tableau1[[#This Row],[TYPE DE PIECE]],Tableau4[MATIERE],Tableau4[SHORT TYPE],"",0,1)</f>
        <v>WIR</v>
      </c>
      <c r="N1475" t="str">
        <f>IF(ISERR(FIND("DECOUPE",Tableau1[[#This Row],[DESIGNATION]])),"","NEED REF")</f>
        <v/>
      </c>
    </row>
    <row r="1476" spans="2:14">
      <c r="B1476">
        <v>34412525</v>
      </c>
      <c r="C1476" s="2">
        <v>45370</v>
      </c>
      <c r="D1476" t="s">
        <v>13</v>
      </c>
      <c r="E1476" t="s">
        <v>625</v>
      </c>
      <c r="H1476" t="s">
        <v>46</v>
      </c>
      <c r="I1476" t="s">
        <v>70</v>
      </c>
      <c r="J1476" t="s">
        <v>17</v>
      </c>
      <c r="K1476" t="s">
        <v>33</v>
      </c>
      <c r="L1476" t="str">
        <f>_xlfn.XLOOKUP(Tableau1[[#This Row],[TYPE DE PIECE]],Tableau4[MATIERE],Tableau4[SHORT TYPE],"",0,1)</f>
        <v>PLA</v>
      </c>
      <c r="N1476" t="str">
        <f>IF(ISERR(FIND("DECOUPE",Tableau1[[#This Row],[DESIGNATION]])),"","NEED REF")</f>
        <v/>
      </c>
    </row>
    <row r="1477" spans="2:14">
      <c r="B1477">
        <v>34412524</v>
      </c>
      <c r="C1477" s="2">
        <v>45370</v>
      </c>
      <c r="D1477" t="s">
        <v>13</v>
      </c>
      <c r="E1477" t="s">
        <v>626</v>
      </c>
      <c r="H1477" t="s">
        <v>46</v>
      </c>
      <c r="I1477" t="s">
        <v>70</v>
      </c>
      <c r="J1477" t="s">
        <v>17</v>
      </c>
      <c r="K1477" t="s">
        <v>57</v>
      </c>
      <c r="L1477" t="str">
        <f>_xlfn.XLOOKUP(Tableau1[[#This Row],[TYPE DE PIECE]],Tableau4[MATIERE],Tableau4[SHORT TYPE],"",0,1)</f>
        <v/>
      </c>
      <c r="N1477" t="str">
        <f>IF(ISERR(FIND("DECOUPE",Tableau1[[#This Row],[DESIGNATION]])),"","NEED REF")</f>
        <v/>
      </c>
    </row>
    <row r="1478" spans="2:14">
      <c r="B1478">
        <v>34412523</v>
      </c>
      <c r="C1478" s="2">
        <v>45370</v>
      </c>
      <c r="D1478" t="s">
        <v>13</v>
      </c>
      <c r="E1478" t="s">
        <v>627</v>
      </c>
      <c r="F1478" t="s">
        <v>388</v>
      </c>
      <c r="G1478" t="s">
        <v>96</v>
      </c>
      <c r="H1478" t="s">
        <v>30</v>
      </c>
      <c r="I1478" t="s">
        <v>612</v>
      </c>
      <c r="J1478" t="s">
        <v>49</v>
      </c>
      <c r="K1478" t="s">
        <v>33</v>
      </c>
      <c r="L1478" t="str">
        <f>_xlfn.XLOOKUP(Tableau1[[#This Row],[TYPE DE PIECE]],Tableau4[MATIERE],Tableau4[SHORT TYPE],"",0,1)</f>
        <v>PLA</v>
      </c>
      <c r="N1478" t="str">
        <f>IF(ISERR(FIND("DECOUPE",Tableau1[[#This Row],[DESIGNATION]])),"","NEED REF")</f>
        <v/>
      </c>
    </row>
    <row r="1479" spans="2:14">
      <c r="B1479">
        <v>34412522</v>
      </c>
      <c r="C1479" s="2">
        <v>45370</v>
      </c>
      <c r="D1479" t="s">
        <v>13</v>
      </c>
      <c r="E1479" t="s">
        <v>628</v>
      </c>
      <c r="F1479" t="s">
        <v>388</v>
      </c>
      <c r="G1479" t="s">
        <v>96</v>
      </c>
      <c r="H1479" t="s">
        <v>30</v>
      </c>
      <c r="I1479" t="s">
        <v>612</v>
      </c>
      <c r="J1479" t="s">
        <v>49</v>
      </c>
      <c r="K1479" t="s">
        <v>33</v>
      </c>
      <c r="L1479" t="str">
        <f>_xlfn.XLOOKUP(Tableau1[[#This Row],[TYPE DE PIECE]],Tableau4[MATIERE],Tableau4[SHORT TYPE],"",0,1)</f>
        <v>PLA</v>
      </c>
      <c r="N1479" t="str">
        <f>IF(ISERR(FIND("DECOUPE",Tableau1[[#This Row],[DESIGNATION]])),"","NEED REF")</f>
        <v/>
      </c>
    </row>
    <row r="1480" spans="2:14">
      <c r="B1480">
        <v>34412521</v>
      </c>
      <c r="C1480" s="2">
        <v>45370</v>
      </c>
      <c r="D1480" t="s">
        <v>13</v>
      </c>
      <c r="E1480" t="s">
        <v>629</v>
      </c>
      <c r="F1480" t="s">
        <v>388</v>
      </c>
      <c r="G1480" t="s">
        <v>96</v>
      </c>
      <c r="H1480" t="s">
        <v>30</v>
      </c>
      <c r="I1480" t="s">
        <v>612</v>
      </c>
      <c r="J1480" t="s">
        <v>49</v>
      </c>
      <c r="K1480" t="s">
        <v>33</v>
      </c>
      <c r="L1480" t="str">
        <f>_xlfn.XLOOKUP(Tableau1[[#This Row],[TYPE DE PIECE]],Tableau4[MATIERE],Tableau4[SHORT TYPE],"",0,1)</f>
        <v>PLA</v>
      </c>
      <c r="N1480" t="str">
        <f>IF(ISERR(FIND("DECOUPE",Tableau1[[#This Row],[DESIGNATION]])),"","NEED REF")</f>
        <v/>
      </c>
    </row>
    <row r="1481" spans="2:14">
      <c r="B1481">
        <v>34412520</v>
      </c>
      <c r="C1481" s="2">
        <v>45370</v>
      </c>
      <c r="D1481" t="s">
        <v>13</v>
      </c>
      <c r="E1481" t="s">
        <v>630</v>
      </c>
      <c r="F1481" t="s">
        <v>388</v>
      </c>
      <c r="G1481" t="s">
        <v>96</v>
      </c>
      <c r="H1481" t="s">
        <v>30</v>
      </c>
      <c r="I1481" t="s">
        <v>612</v>
      </c>
      <c r="J1481" t="s">
        <v>49</v>
      </c>
      <c r="K1481" t="s">
        <v>33</v>
      </c>
      <c r="L1481" t="str">
        <f>_xlfn.XLOOKUP(Tableau1[[#This Row],[TYPE DE PIECE]],Tableau4[MATIERE],Tableau4[SHORT TYPE],"",0,1)</f>
        <v>PLA</v>
      </c>
      <c r="N1481" t="str">
        <f>IF(ISERR(FIND("DECOUPE",Tableau1[[#This Row],[DESIGNATION]])),"","NEED REF")</f>
        <v/>
      </c>
    </row>
    <row r="1482" spans="2:14">
      <c r="B1482">
        <v>34412519</v>
      </c>
      <c r="C1482" s="2">
        <v>45370</v>
      </c>
      <c r="D1482" t="s">
        <v>13</v>
      </c>
      <c r="E1482" t="s">
        <v>631</v>
      </c>
      <c r="F1482" t="s">
        <v>388</v>
      </c>
      <c r="G1482" t="s">
        <v>96</v>
      </c>
      <c r="H1482" t="s">
        <v>30</v>
      </c>
      <c r="I1482" t="s">
        <v>612</v>
      </c>
      <c r="J1482" t="s">
        <v>49</v>
      </c>
      <c r="K1482" t="s">
        <v>33</v>
      </c>
      <c r="L1482" t="str">
        <f>_xlfn.XLOOKUP(Tableau1[[#This Row],[TYPE DE PIECE]],Tableau4[MATIERE],Tableau4[SHORT TYPE],"",0,1)</f>
        <v>PLA</v>
      </c>
      <c r="N1482" t="str">
        <f>IF(ISERR(FIND("DECOUPE",Tableau1[[#This Row],[DESIGNATION]])),"","NEED REF")</f>
        <v/>
      </c>
    </row>
    <row r="1483" spans="2:14">
      <c r="B1483">
        <v>34412518</v>
      </c>
      <c r="C1483" s="2">
        <v>45370</v>
      </c>
      <c r="D1483" t="s">
        <v>13</v>
      </c>
      <c r="E1483" t="s">
        <v>632</v>
      </c>
      <c r="H1483" t="s">
        <v>46</v>
      </c>
      <c r="I1483" t="s">
        <v>70</v>
      </c>
      <c r="J1483" t="s">
        <v>17</v>
      </c>
      <c r="K1483" t="s">
        <v>25</v>
      </c>
      <c r="L1483" t="str">
        <f>_xlfn.XLOOKUP(Tableau1[[#This Row],[TYPE DE PIECE]],Tableau4[MATIERE],Tableau4[SHORT TYPE],"",0,1)</f>
        <v>SMT</v>
      </c>
      <c r="N1483" t="str">
        <f>IF(ISERR(FIND("DECOUPE",Tableau1[[#This Row],[DESIGNATION]])),"","NEED REF")</f>
        <v/>
      </c>
    </row>
    <row r="1484" spans="2:14">
      <c r="B1484">
        <v>34412517</v>
      </c>
      <c r="C1484" s="2">
        <v>45369</v>
      </c>
      <c r="D1484" t="s">
        <v>13</v>
      </c>
      <c r="E1484" t="s">
        <v>633</v>
      </c>
      <c r="H1484" t="s">
        <v>46</v>
      </c>
      <c r="I1484" t="s">
        <v>70</v>
      </c>
      <c r="J1484" t="s">
        <v>17</v>
      </c>
      <c r="K1484" t="s">
        <v>22</v>
      </c>
      <c r="L1484" t="str">
        <f>_xlfn.XLOOKUP(Tableau1[[#This Row],[TYPE DE PIECE]],Tableau4[MATIERE],Tableau4[SHORT TYPE],"",0,1)</f>
        <v>COP</v>
      </c>
      <c r="N1484" t="str">
        <f>IF(ISERR(FIND("DECOUPE",Tableau1[[#This Row],[DESIGNATION]])),"","NEED REF")</f>
        <v/>
      </c>
    </row>
    <row r="1485" spans="2:14">
      <c r="B1485">
        <v>34412516</v>
      </c>
      <c r="C1485" s="2">
        <v>45369</v>
      </c>
      <c r="D1485" t="s">
        <v>13</v>
      </c>
      <c r="E1485" t="s">
        <v>634</v>
      </c>
      <c r="H1485" t="s">
        <v>46</v>
      </c>
      <c r="I1485" t="s">
        <v>70</v>
      </c>
      <c r="J1485" t="s">
        <v>17</v>
      </c>
      <c r="K1485" t="s">
        <v>22</v>
      </c>
      <c r="L1485" t="str">
        <f>_xlfn.XLOOKUP(Tableau1[[#This Row],[TYPE DE PIECE]],Tableau4[MATIERE],Tableau4[SHORT TYPE],"",0,1)</f>
        <v>COP</v>
      </c>
      <c r="N1485" t="str">
        <f>IF(ISERR(FIND("DECOUPE",Tableau1[[#This Row],[DESIGNATION]])),"","NEED REF")</f>
        <v/>
      </c>
    </row>
    <row r="1486" spans="2:14">
      <c r="B1486">
        <v>34412515</v>
      </c>
      <c r="C1486" s="2">
        <v>45369</v>
      </c>
      <c r="D1486" t="s">
        <v>13</v>
      </c>
      <c r="E1486" t="s">
        <v>635</v>
      </c>
      <c r="H1486" t="s">
        <v>46</v>
      </c>
      <c r="I1486" t="s">
        <v>70</v>
      </c>
      <c r="J1486" t="s">
        <v>17</v>
      </c>
      <c r="K1486" t="s">
        <v>22</v>
      </c>
      <c r="L1486" t="str">
        <f>_xlfn.XLOOKUP(Tableau1[[#This Row],[TYPE DE PIECE]],Tableau4[MATIERE],Tableau4[SHORT TYPE],"",0,1)</f>
        <v>COP</v>
      </c>
      <c r="N1486" t="str">
        <f>IF(ISERR(FIND("DECOUPE",Tableau1[[#This Row],[DESIGNATION]])),"","NEED REF")</f>
        <v/>
      </c>
    </row>
    <row r="1487" spans="2:14">
      <c r="B1487">
        <v>34412514</v>
      </c>
      <c r="C1487" s="2">
        <v>45369</v>
      </c>
      <c r="D1487" t="s">
        <v>13</v>
      </c>
      <c r="E1487" t="s">
        <v>636</v>
      </c>
      <c r="H1487" t="s">
        <v>46</v>
      </c>
      <c r="I1487" t="s">
        <v>70</v>
      </c>
      <c r="J1487" t="s">
        <v>17</v>
      </c>
      <c r="K1487" t="s">
        <v>22</v>
      </c>
      <c r="L1487" t="str">
        <f>_xlfn.XLOOKUP(Tableau1[[#This Row],[TYPE DE PIECE]],Tableau4[MATIERE],Tableau4[SHORT TYPE],"",0,1)</f>
        <v>COP</v>
      </c>
      <c r="N1487" t="str">
        <f>IF(ISERR(FIND("DECOUPE",Tableau1[[#This Row],[DESIGNATION]])),"","NEED REF")</f>
        <v/>
      </c>
    </row>
    <row r="1488" spans="2:14">
      <c r="B1488">
        <v>34412513</v>
      </c>
      <c r="C1488" s="2">
        <v>45369</v>
      </c>
      <c r="D1488" t="s">
        <v>13</v>
      </c>
      <c r="E1488" t="s">
        <v>637</v>
      </c>
      <c r="H1488" t="s">
        <v>46</v>
      </c>
      <c r="I1488" t="s">
        <v>70</v>
      </c>
      <c r="J1488" t="s">
        <v>17</v>
      </c>
      <c r="K1488" t="s">
        <v>22</v>
      </c>
      <c r="L1488" t="str">
        <f>_xlfn.XLOOKUP(Tableau1[[#This Row],[TYPE DE PIECE]],Tableau4[MATIERE],Tableau4[SHORT TYPE],"",0,1)</f>
        <v>COP</v>
      </c>
      <c r="N1488" t="str">
        <f>IF(ISERR(FIND("DECOUPE",Tableau1[[#This Row],[DESIGNATION]])),"","NEED REF")</f>
        <v/>
      </c>
    </row>
    <row r="1489" spans="2:14">
      <c r="B1489">
        <v>34412512</v>
      </c>
      <c r="C1489" s="2">
        <v>45369</v>
      </c>
      <c r="D1489" t="s">
        <v>13</v>
      </c>
      <c r="E1489" t="s">
        <v>638</v>
      </c>
      <c r="F1489" t="s">
        <v>388</v>
      </c>
      <c r="G1489" t="s">
        <v>96</v>
      </c>
      <c r="H1489" t="s">
        <v>30</v>
      </c>
      <c r="I1489" t="s">
        <v>612</v>
      </c>
      <c r="J1489" t="s">
        <v>49</v>
      </c>
      <c r="L1489" t="s">
        <v>123</v>
      </c>
      <c r="N1489" t="s">
        <v>500</v>
      </c>
    </row>
    <row r="1490" spans="2:14">
      <c r="B1490">
        <v>34412511</v>
      </c>
      <c r="C1490" s="2">
        <v>45369</v>
      </c>
      <c r="D1490" t="s">
        <v>13</v>
      </c>
      <c r="E1490" t="s">
        <v>639</v>
      </c>
      <c r="H1490" t="s">
        <v>46</v>
      </c>
      <c r="I1490" t="s">
        <v>70</v>
      </c>
      <c r="J1490" t="s">
        <v>17</v>
      </c>
      <c r="K1490" t="s">
        <v>57</v>
      </c>
      <c r="L1490" t="str">
        <f>_xlfn.XLOOKUP(Tableau1[[#This Row],[TYPE DE PIECE]],Tableau4[MATIERE],Tableau4[SHORT TYPE],"",0,1)</f>
        <v/>
      </c>
      <c r="N1490" t="str">
        <f>IF(ISERR(FIND("DECOUPE",Tableau1[[#This Row],[DESIGNATION]])),"","NEED REF")</f>
        <v/>
      </c>
    </row>
    <row r="1491" spans="2:14">
      <c r="B1491">
        <v>34412510</v>
      </c>
      <c r="C1491" s="2">
        <v>45366</v>
      </c>
      <c r="D1491" t="s">
        <v>13</v>
      </c>
      <c r="E1491" t="s">
        <v>640</v>
      </c>
      <c r="F1491" t="s">
        <v>388</v>
      </c>
      <c r="G1491" t="s">
        <v>96</v>
      </c>
      <c r="H1491" t="s">
        <v>30</v>
      </c>
      <c r="I1491" t="s">
        <v>612</v>
      </c>
      <c r="J1491" t="s">
        <v>49</v>
      </c>
      <c r="K1491" t="s">
        <v>22</v>
      </c>
      <c r="L1491" t="s">
        <v>123</v>
      </c>
      <c r="N1491" t="s">
        <v>512</v>
      </c>
    </row>
    <row r="1492" spans="2:14">
      <c r="B1492">
        <v>34412509</v>
      </c>
      <c r="C1492" s="2">
        <v>45366</v>
      </c>
      <c r="D1492" t="s">
        <v>13</v>
      </c>
      <c r="E1492" t="s">
        <v>641</v>
      </c>
      <c r="F1492" t="s">
        <v>388</v>
      </c>
      <c r="G1492" t="s">
        <v>96</v>
      </c>
      <c r="H1492" t="s">
        <v>30</v>
      </c>
      <c r="I1492" t="s">
        <v>612</v>
      </c>
      <c r="J1492" t="s">
        <v>49</v>
      </c>
      <c r="K1492" t="s">
        <v>25</v>
      </c>
      <c r="L1492" t="str">
        <f>_xlfn.XLOOKUP(Tableau1[[#This Row],[TYPE DE PIECE]],Tableau4[MATIERE],Tableau4[SHORT TYPE],"",0,1)</f>
        <v>SMT</v>
      </c>
      <c r="N1492" t="str">
        <f>IF(ISERR(FIND("DECOUPE",Tableau1[[#This Row],[DESIGNATION]])),"","NEED REF")</f>
        <v/>
      </c>
    </row>
    <row r="1493" spans="2:14">
      <c r="B1493">
        <v>34412508</v>
      </c>
      <c r="C1493" s="2">
        <v>45366</v>
      </c>
      <c r="D1493" t="s">
        <v>13</v>
      </c>
      <c r="E1493" t="s">
        <v>642</v>
      </c>
      <c r="F1493" t="s">
        <v>643</v>
      </c>
      <c r="H1493" t="s">
        <v>30</v>
      </c>
      <c r="J1493" t="s">
        <v>27</v>
      </c>
      <c r="K1493" t="s">
        <v>25</v>
      </c>
      <c r="L1493" t="str">
        <f>_xlfn.XLOOKUP(Tableau1[[#This Row],[TYPE DE PIECE]],Tableau4[MATIERE],Tableau4[SHORT TYPE],"",0,1)</f>
        <v>SMT</v>
      </c>
      <c r="N1493" t="str">
        <f>IF(ISERR(FIND("DECOUPE",Tableau1[[#This Row],[DESIGNATION]])),"","NEED REF")</f>
        <v/>
      </c>
    </row>
    <row r="1494" spans="2:14">
      <c r="B1494">
        <v>34412507</v>
      </c>
      <c r="C1494" s="2">
        <v>45366</v>
      </c>
      <c r="D1494" t="s">
        <v>13</v>
      </c>
      <c r="E1494" t="s">
        <v>644</v>
      </c>
      <c r="F1494" t="s">
        <v>643</v>
      </c>
      <c r="H1494" t="s">
        <v>30</v>
      </c>
      <c r="J1494" t="s">
        <v>27</v>
      </c>
      <c r="K1494" t="s">
        <v>22</v>
      </c>
      <c r="L1494" t="str">
        <f>_xlfn.XLOOKUP(Tableau1[[#This Row],[TYPE DE PIECE]],Tableau4[MATIERE],Tableau4[SHORT TYPE],"",0,1)</f>
        <v>COP</v>
      </c>
      <c r="N1494" t="str">
        <f>IF(ISERR(FIND("DECOUPE",Tableau1[[#This Row],[DESIGNATION]])),"","NEED REF")</f>
        <v/>
      </c>
    </row>
    <row r="1495" spans="2:14">
      <c r="B1495">
        <v>34412506</v>
      </c>
      <c r="C1495" s="2">
        <v>45366</v>
      </c>
      <c r="D1495" t="s">
        <v>13</v>
      </c>
      <c r="E1495" t="s">
        <v>645</v>
      </c>
      <c r="F1495" t="s">
        <v>643</v>
      </c>
      <c r="G1495" t="s">
        <v>239</v>
      </c>
      <c r="H1495" t="s">
        <v>30</v>
      </c>
      <c r="J1495" t="s">
        <v>27</v>
      </c>
      <c r="K1495" t="s">
        <v>25</v>
      </c>
      <c r="L1495" t="str">
        <f>_xlfn.XLOOKUP(Tableau1[[#This Row],[TYPE DE PIECE]],Tableau4[MATIERE],Tableau4[SHORT TYPE],"",0,1)</f>
        <v>SMT</v>
      </c>
      <c r="N1495" t="str">
        <f>IF(ISERR(FIND("DECOUPE",Tableau1[[#This Row],[DESIGNATION]])),"","NEED REF")</f>
        <v/>
      </c>
    </row>
    <row r="1496" spans="2:14">
      <c r="B1496">
        <v>34412505</v>
      </c>
      <c r="C1496" s="2">
        <v>45365</v>
      </c>
      <c r="D1496" t="s">
        <v>13</v>
      </c>
      <c r="E1496" t="s">
        <v>646</v>
      </c>
      <c r="F1496" t="s">
        <v>643</v>
      </c>
      <c r="G1496" t="s">
        <v>239</v>
      </c>
      <c r="H1496" t="s">
        <v>30</v>
      </c>
      <c r="J1496" t="s">
        <v>27</v>
      </c>
      <c r="K1496" t="s">
        <v>25</v>
      </c>
      <c r="L1496" t="str">
        <f>_xlfn.XLOOKUP(Tableau1[[#This Row],[TYPE DE PIECE]],Tableau4[MATIERE],Tableau4[SHORT TYPE],"",0,1)</f>
        <v>SMT</v>
      </c>
      <c r="N1496" t="str">
        <f>IF(ISERR(FIND("DECOUPE",Tableau1[[#This Row],[DESIGNATION]])),"","NEED REF")</f>
        <v/>
      </c>
    </row>
    <row r="1497" spans="2:14">
      <c r="B1497">
        <v>34412504</v>
      </c>
      <c r="C1497" s="2">
        <v>45365</v>
      </c>
      <c r="D1497" t="s">
        <v>13</v>
      </c>
      <c r="E1497" t="s">
        <v>647</v>
      </c>
      <c r="G1497" t="s">
        <v>96</v>
      </c>
      <c r="H1497" t="s">
        <v>30</v>
      </c>
      <c r="J1497" t="s">
        <v>27</v>
      </c>
      <c r="K1497" t="s">
        <v>25</v>
      </c>
      <c r="L1497" t="str">
        <f>_xlfn.XLOOKUP(Tableau1[[#This Row],[TYPE DE PIECE]],Tableau4[MATIERE],Tableau4[SHORT TYPE],"",0,1)</f>
        <v>SMT</v>
      </c>
      <c r="N1497" t="str">
        <f>IF(ISERR(FIND("DECOUPE",Tableau1[[#This Row],[DESIGNATION]])),"","NEED REF")</f>
        <v/>
      </c>
    </row>
    <row r="1498" spans="2:14">
      <c r="B1498">
        <v>34412503</v>
      </c>
      <c r="C1498" s="2">
        <v>45365</v>
      </c>
      <c r="D1498" t="s">
        <v>13</v>
      </c>
      <c r="E1498" t="s">
        <v>648</v>
      </c>
      <c r="G1498" t="s">
        <v>239</v>
      </c>
      <c r="H1498" t="s">
        <v>30</v>
      </c>
      <c r="J1498" t="s">
        <v>17</v>
      </c>
      <c r="K1498" t="s">
        <v>25</v>
      </c>
      <c r="L1498" t="str">
        <f>_xlfn.XLOOKUP(Tableau1[[#This Row],[TYPE DE PIECE]],Tableau4[MATIERE],Tableau4[SHORT TYPE],"",0,1)</f>
        <v>SMT</v>
      </c>
      <c r="N1498" t="str">
        <f>IF(ISERR(FIND("DECOUPE",Tableau1[[#This Row],[DESIGNATION]])),"","NEED REF")</f>
        <v/>
      </c>
    </row>
    <row r="1499" spans="2:14">
      <c r="B1499">
        <v>34412502</v>
      </c>
      <c r="C1499" s="2">
        <v>45365</v>
      </c>
      <c r="D1499" t="s">
        <v>13</v>
      </c>
      <c r="E1499" t="s">
        <v>649</v>
      </c>
      <c r="F1499" t="s">
        <v>643</v>
      </c>
      <c r="G1499" t="s">
        <v>96</v>
      </c>
      <c r="H1499" t="s">
        <v>30</v>
      </c>
      <c r="J1499" t="s">
        <v>27</v>
      </c>
      <c r="K1499" t="s">
        <v>25</v>
      </c>
      <c r="L1499" t="str">
        <f>_xlfn.XLOOKUP(Tableau1[[#This Row],[TYPE DE PIECE]],Tableau4[MATIERE],Tableau4[SHORT TYPE],"",0,1)</f>
        <v>SMT</v>
      </c>
      <c r="N1499" t="str">
        <f>IF(ISERR(FIND("DECOUPE",Tableau1[[#This Row],[DESIGNATION]])),"","NEED REF")</f>
        <v/>
      </c>
    </row>
    <row r="1500" spans="2:14">
      <c r="B1500">
        <v>34412501</v>
      </c>
      <c r="C1500" s="2">
        <v>45364</v>
      </c>
      <c r="D1500" t="s">
        <v>13</v>
      </c>
      <c r="E1500" t="s">
        <v>650</v>
      </c>
      <c r="G1500" t="s">
        <v>239</v>
      </c>
      <c r="H1500" t="s">
        <v>30</v>
      </c>
      <c r="J1500" t="s">
        <v>17</v>
      </c>
      <c r="K1500" t="s">
        <v>123</v>
      </c>
      <c r="L1500" t="str">
        <f>_xlfn.XLOOKUP(Tableau1[[#This Row],[TYPE DE PIECE]],Tableau4[MATIERE],Tableau4[SHORT TYPE],"",0,1)</f>
        <v>ETO</v>
      </c>
      <c r="M1500" t="s">
        <v>651</v>
      </c>
      <c r="N1500" t="s">
        <v>652</v>
      </c>
    </row>
    <row r="1501" spans="2:14">
      <c r="B1501">
        <v>34412500</v>
      </c>
      <c r="C1501" s="2">
        <v>45364</v>
      </c>
      <c r="D1501" t="s">
        <v>13</v>
      </c>
      <c r="E1501" t="s">
        <v>653</v>
      </c>
      <c r="G1501" t="s">
        <v>239</v>
      </c>
      <c r="H1501" t="s">
        <v>30</v>
      </c>
      <c r="J1501" t="s">
        <v>17</v>
      </c>
      <c r="K1501" t="s">
        <v>123</v>
      </c>
      <c r="L1501" t="str">
        <f>_xlfn.XLOOKUP(Tableau1[[#This Row],[TYPE DE PIECE]],Tableau4[MATIERE],Tableau4[SHORT TYPE],"",0,1)</f>
        <v>ETO</v>
      </c>
      <c r="M1501" t="s">
        <v>651</v>
      </c>
      <c r="N1501" t="s">
        <v>652</v>
      </c>
    </row>
    <row r="1502" spans="2:14">
      <c r="B1502">
        <v>34412499</v>
      </c>
      <c r="C1502" s="2">
        <v>45364</v>
      </c>
      <c r="D1502" t="s">
        <v>13</v>
      </c>
      <c r="E1502" t="s">
        <v>654</v>
      </c>
      <c r="G1502" t="s">
        <v>239</v>
      </c>
      <c r="H1502" t="s">
        <v>30</v>
      </c>
      <c r="J1502" t="s">
        <v>17</v>
      </c>
      <c r="K1502" t="s">
        <v>123</v>
      </c>
      <c r="L1502" t="str">
        <f>_xlfn.XLOOKUP(Tableau1[[#This Row],[TYPE DE PIECE]],Tableau4[MATIERE],Tableau4[SHORT TYPE],"",0,1)</f>
        <v>ETO</v>
      </c>
      <c r="M1502" t="s">
        <v>651</v>
      </c>
      <c r="N1502" t="s">
        <v>652</v>
      </c>
    </row>
    <row r="1503" spans="2:14">
      <c r="B1503">
        <v>34412498</v>
      </c>
      <c r="C1503" s="2">
        <v>45364</v>
      </c>
      <c r="D1503" t="s">
        <v>13</v>
      </c>
      <c r="E1503" t="s">
        <v>655</v>
      </c>
      <c r="G1503" t="s">
        <v>239</v>
      </c>
      <c r="H1503" t="s">
        <v>30</v>
      </c>
      <c r="J1503" t="s">
        <v>17</v>
      </c>
      <c r="K1503" t="s">
        <v>123</v>
      </c>
      <c r="L1503" t="str">
        <f>_xlfn.XLOOKUP(Tableau1[[#This Row],[TYPE DE PIECE]],Tableau4[MATIERE],Tableau4[SHORT TYPE],"",0,1)</f>
        <v>ETO</v>
      </c>
      <c r="M1503" t="s">
        <v>651</v>
      </c>
      <c r="N1503" t="s">
        <v>652</v>
      </c>
    </row>
    <row r="1504" spans="2:14">
      <c r="B1504">
        <v>34412497</v>
      </c>
      <c r="C1504" s="2">
        <v>45364</v>
      </c>
      <c r="D1504" t="s">
        <v>13</v>
      </c>
      <c r="E1504" t="s">
        <v>656</v>
      </c>
      <c r="G1504" t="s">
        <v>239</v>
      </c>
      <c r="H1504" t="s">
        <v>30</v>
      </c>
      <c r="J1504" t="s">
        <v>17</v>
      </c>
      <c r="K1504" t="s">
        <v>25</v>
      </c>
      <c r="L1504" t="str">
        <f>_xlfn.XLOOKUP(Tableau1[[#This Row],[TYPE DE PIECE]],Tableau4[MATIERE],Tableau4[SHORT TYPE],"",0,1)</f>
        <v>SMT</v>
      </c>
      <c r="M1504" t="s">
        <v>657</v>
      </c>
      <c r="N1504" t="str">
        <f>IF(ISERR(FIND("DECOUPE",Tableau1[[#This Row],[DESIGNATION]])),"","NEED REF")</f>
        <v/>
      </c>
    </row>
    <row r="1505" spans="2:14">
      <c r="B1505">
        <v>34412496</v>
      </c>
      <c r="C1505" s="2">
        <v>45364</v>
      </c>
      <c r="D1505" t="s">
        <v>13</v>
      </c>
      <c r="E1505" t="s">
        <v>658</v>
      </c>
      <c r="G1505" t="s">
        <v>239</v>
      </c>
      <c r="H1505" t="s">
        <v>30</v>
      </c>
      <c r="J1505" t="s">
        <v>17</v>
      </c>
      <c r="K1505" t="s">
        <v>25</v>
      </c>
      <c r="L1505" t="str">
        <f>_xlfn.XLOOKUP(Tableau1[[#This Row],[TYPE DE PIECE]],Tableau4[MATIERE],Tableau4[SHORT TYPE],"",0,1)</f>
        <v>SMT</v>
      </c>
      <c r="M1505" t="s">
        <v>657</v>
      </c>
      <c r="N1505" t="str">
        <f>IF(ISERR(FIND("DECOUPE",Tableau1[[#This Row],[DESIGNATION]])),"","NEED REF")</f>
        <v/>
      </c>
    </row>
    <row r="1506" spans="2:14">
      <c r="B1506">
        <v>34412495</v>
      </c>
      <c r="C1506" s="2">
        <v>45364</v>
      </c>
      <c r="D1506" t="s">
        <v>13</v>
      </c>
      <c r="E1506" t="s">
        <v>659</v>
      </c>
      <c r="G1506" t="s">
        <v>239</v>
      </c>
      <c r="H1506" t="s">
        <v>30</v>
      </c>
      <c r="J1506" t="s">
        <v>17</v>
      </c>
      <c r="K1506" t="s">
        <v>25</v>
      </c>
      <c r="L1506" t="str">
        <f>_xlfn.XLOOKUP(Tableau1[[#This Row],[TYPE DE PIECE]],Tableau4[MATIERE],Tableau4[SHORT TYPE],"",0,1)</f>
        <v>SMT</v>
      </c>
      <c r="M1506" t="s">
        <v>657</v>
      </c>
      <c r="N1506" t="str">
        <f>IF(ISERR(FIND("DECOUPE",Tableau1[[#This Row],[DESIGNATION]])),"","NEED REF")</f>
        <v/>
      </c>
    </row>
    <row r="1507" spans="2:14">
      <c r="B1507">
        <v>34412494</v>
      </c>
      <c r="C1507" s="2">
        <v>45364</v>
      </c>
      <c r="D1507" t="s">
        <v>13</v>
      </c>
      <c r="E1507" t="s">
        <v>660</v>
      </c>
      <c r="G1507" t="s">
        <v>239</v>
      </c>
      <c r="H1507" t="s">
        <v>30</v>
      </c>
      <c r="J1507" t="s">
        <v>17</v>
      </c>
      <c r="K1507" t="s">
        <v>25</v>
      </c>
      <c r="L1507" t="str">
        <f>_xlfn.XLOOKUP(Tableau1[[#This Row],[TYPE DE PIECE]],Tableau4[MATIERE],Tableau4[SHORT TYPE],"",0,1)</f>
        <v>SMT</v>
      </c>
      <c r="M1507" t="s">
        <v>657</v>
      </c>
      <c r="N1507" t="str">
        <f>IF(ISERR(FIND("DECOUPE",Tableau1[[#This Row],[DESIGNATION]])),"","NEED REF")</f>
        <v/>
      </c>
    </row>
    <row r="1508" spans="2:14">
      <c r="B1508">
        <v>34412493</v>
      </c>
      <c r="C1508" s="2">
        <v>45364</v>
      </c>
      <c r="D1508" t="s">
        <v>13</v>
      </c>
      <c r="E1508" t="s">
        <v>661</v>
      </c>
      <c r="F1508" t="s">
        <v>662</v>
      </c>
      <c r="G1508" t="s">
        <v>96</v>
      </c>
      <c r="H1508" t="s">
        <v>30</v>
      </c>
      <c r="J1508" t="s">
        <v>27</v>
      </c>
      <c r="K1508" t="s">
        <v>84</v>
      </c>
      <c r="L1508" t="str">
        <f>_xlfn.XLOOKUP(Tableau1[[#This Row],[TYPE DE PIECE]],Tableau4[MATIERE],Tableau4[SHORT TYPE],"",0,1)</f>
        <v>SE</v>
      </c>
      <c r="N1508" t="str">
        <f>IF(ISERR(FIND("DECOUPE",Tableau1[[#This Row],[DESIGNATION]])),"","NEED REF")</f>
        <v/>
      </c>
    </row>
    <row r="1509" spans="2:14">
      <c r="B1509">
        <v>34412492</v>
      </c>
      <c r="C1509" s="2">
        <v>45364</v>
      </c>
      <c r="D1509" t="s">
        <v>13</v>
      </c>
      <c r="E1509" t="s">
        <v>663</v>
      </c>
      <c r="G1509" t="s">
        <v>239</v>
      </c>
      <c r="H1509" t="s">
        <v>30</v>
      </c>
      <c r="J1509" t="s">
        <v>17</v>
      </c>
      <c r="K1509" t="s">
        <v>25</v>
      </c>
      <c r="L1509" t="str">
        <f>_xlfn.XLOOKUP(Tableau1[[#This Row],[TYPE DE PIECE]],Tableau4[MATIERE],Tableau4[SHORT TYPE],"",0,1)</f>
        <v>SMT</v>
      </c>
      <c r="N1509" t="str">
        <f>IF(ISERR(FIND("DECOUPE",Tableau1[[#This Row],[DESIGNATION]])),"","NEED REF")</f>
        <v/>
      </c>
    </row>
    <row r="1510" spans="2:14">
      <c r="B1510">
        <v>34412491</v>
      </c>
      <c r="C1510" s="2">
        <v>45363</v>
      </c>
      <c r="D1510" t="s">
        <v>13</v>
      </c>
      <c r="E1510" t="s">
        <v>664</v>
      </c>
      <c r="G1510" t="s">
        <v>239</v>
      </c>
      <c r="H1510" t="s">
        <v>30</v>
      </c>
      <c r="J1510" t="s">
        <v>17</v>
      </c>
      <c r="K1510" t="s">
        <v>25</v>
      </c>
      <c r="L1510" t="str">
        <f>_xlfn.XLOOKUP(Tableau1[[#This Row],[TYPE DE PIECE]],Tableau4[MATIERE],Tableau4[SHORT TYPE],"",0,1)</f>
        <v>SMT</v>
      </c>
      <c r="N1510" t="str">
        <f>IF(ISERR(FIND("DECOUPE",Tableau1[[#This Row],[DESIGNATION]])),"","NEED REF")</f>
        <v/>
      </c>
    </row>
    <row r="1511" spans="2:14">
      <c r="B1511">
        <v>34412490</v>
      </c>
      <c r="C1511" s="2">
        <v>45363</v>
      </c>
      <c r="D1511" t="s">
        <v>13</v>
      </c>
      <c r="E1511" t="s">
        <v>665</v>
      </c>
      <c r="G1511" t="s">
        <v>239</v>
      </c>
      <c r="H1511" t="s">
        <v>30</v>
      </c>
      <c r="J1511" t="s">
        <v>17</v>
      </c>
      <c r="K1511" t="s">
        <v>25</v>
      </c>
      <c r="L1511" t="str">
        <f>_xlfn.XLOOKUP(Tableau1[[#This Row],[TYPE DE PIECE]],Tableau4[MATIERE],Tableau4[SHORT TYPE],"",0,1)</f>
        <v>SMT</v>
      </c>
      <c r="N1511" t="str">
        <f>IF(ISERR(FIND("DECOUPE",Tableau1[[#This Row],[DESIGNATION]])),"","NEED REF")</f>
        <v/>
      </c>
    </row>
    <row r="1512" spans="2:14">
      <c r="B1512">
        <v>34412489</v>
      </c>
      <c r="C1512" s="2">
        <v>45362</v>
      </c>
      <c r="D1512" t="s">
        <v>13</v>
      </c>
      <c r="E1512" t="s">
        <v>666</v>
      </c>
      <c r="G1512" t="s">
        <v>239</v>
      </c>
      <c r="H1512" t="s">
        <v>30</v>
      </c>
      <c r="J1512" t="s">
        <v>17</v>
      </c>
      <c r="K1512" t="s">
        <v>25</v>
      </c>
      <c r="L1512" t="str">
        <f>_xlfn.XLOOKUP(Tableau1[[#This Row],[TYPE DE PIECE]],Tableau4[MATIERE],Tableau4[SHORT TYPE],"",0,1)</f>
        <v>SMT</v>
      </c>
      <c r="N1512" t="str">
        <f>IF(ISERR(FIND("DECOUPE",Tableau1[[#This Row],[DESIGNATION]])),"","NEED REF")</f>
        <v/>
      </c>
    </row>
    <row r="1513" spans="2:14">
      <c r="B1513">
        <v>34412488</v>
      </c>
      <c r="C1513" s="2">
        <v>45359</v>
      </c>
      <c r="D1513" t="s">
        <v>13</v>
      </c>
      <c r="E1513" t="s">
        <v>667</v>
      </c>
      <c r="G1513" t="s">
        <v>96</v>
      </c>
      <c r="H1513" t="s">
        <v>30</v>
      </c>
      <c r="J1513" t="s">
        <v>27</v>
      </c>
      <c r="K1513" t="s">
        <v>25</v>
      </c>
      <c r="L1513" t="str">
        <f>_xlfn.XLOOKUP(Tableau1[[#This Row],[TYPE DE PIECE]],Tableau4[MATIERE],Tableau4[SHORT TYPE],"",0,1)</f>
        <v>SMT</v>
      </c>
      <c r="N1513" t="str">
        <f>IF(ISERR(FIND("DECOUPE",Tableau1[[#This Row],[DESIGNATION]])),"","NEED REF")</f>
        <v/>
      </c>
    </row>
    <row r="1514" spans="2:14">
      <c r="B1514">
        <v>34412487</v>
      </c>
      <c r="C1514" s="2">
        <v>45359</v>
      </c>
      <c r="D1514" t="s">
        <v>13</v>
      </c>
      <c r="E1514" t="s">
        <v>668</v>
      </c>
      <c r="G1514" t="s">
        <v>96</v>
      </c>
      <c r="H1514" t="s">
        <v>30</v>
      </c>
      <c r="J1514" t="s">
        <v>27</v>
      </c>
      <c r="K1514" t="s">
        <v>25</v>
      </c>
      <c r="L1514" t="str">
        <f>_xlfn.XLOOKUP(Tableau1[[#This Row],[TYPE DE PIECE]],Tableau4[MATIERE],Tableau4[SHORT TYPE],"",0,1)</f>
        <v>SMT</v>
      </c>
      <c r="N1514" t="str">
        <f>IF(ISERR(FIND("DECOUPE",Tableau1[[#This Row],[DESIGNATION]])),"","NEED REF")</f>
        <v/>
      </c>
    </row>
    <row r="1515" spans="2:14">
      <c r="B1515">
        <v>34412486</v>
      </c>
      <c r="C1515" s="2">
        <v>45359</v>
      </c>
      <c r="D1515" t="s">
        <v>13</v>
      </c>
      <c r="E1515" t="s">
        <v>669</v>
      </c>
      <c r="G1515" t="s">
        <v>96</v>
      </c>
      <c r="H1515" t="s">
        <v>30</v>
      </c>
      <c r="J1515" t="s">
        <v>27</v>
      </c>
      <c r="K1515" t="s">
        <v>25</v>
      </c>
      <c r="L1515" t="str">
        <f>_xlfn.XLOOKUP(Tableau1[[#This Row],[TYPE DE PIECE]],Tableau4[MATIERE],Tableau4[SHORT TYPE],"",0,1)</f>
        <v>SMT</v>
      </c>
      <c r="N1515" t="str">
        <f>IF(ISERR(FIND("DECOUPE",Tableau1[[#This Row],[DESIGNATION]])),"","NEED REF")</f>
        <v/>
      </c>
    </row>
    <row r="1516" spans="2:14">
      <c r="B1516">
        <v>34412485</v>
      </c>
      <c r="C1516" s="2">
        <v>45359</v>
      </c>
      <c r="D1516" t="s">
        <v>13</v>
      </c>
      <c r="E1516" t="s">
        <v>670</v>
      </c>
      <c r="F1516" t="s">
        <v>662</v>
      </c>
      <c r="G1516" t="s">
        <v>96</v>
      </c>
      <c r="H1516" t="s">
        <v>30</v>
      </c>
      <c r="J1516" t="s">
        <v>17</v>
      </c>
      <c r="K1516" t="s">
        <v>84</v>
      </c>
      <c r="L1516" t="str">
        <f>_xlfn.XLOOKUP(Tableau1[[#This Row],[TYPE DE PIECE]],Tableau4[MATIERE],Tableau4[SHORT TYPE],"",0,1)</f>
        <v>SE</v>
      </c>
      <c r="N1516" t="str">
        <f>IF(ISERR(FIND("DECOUPE",Tableau1[[#This Row],[DESIGNATION]])),"","NEED REF")</f>
        <v/>
      </c>
    </row>
    <row r="1517" spans="2:14">
      <c r="B1517">
        <v>34412484</v>
      </c>
      <c r="C1517" s="2">
        <v>45357</v>
      </c>
      <c r="D1517" t="s">
        <v>13</v>
      </c>
      <c r="E1517" t="s">
        <v>668</v>
      </c>
      <c r="G1517" t="s">
        <v>96</v>
      </c>
      <c r="H1517" t="s">
        <v>30</v>
      </c>
      <c r="J1517" t="s">
        <v>27</v>
      </c>
      <c r="K1517" t="s">
        <v>25</v>
      </c>
      <c r="L1517" t="str">
        <f>_xlfn.XLOOKUP(Tableau1[[#This Row],[TYPE DE PIECE]],Tableau4[MATIERE],Tableau4[SHORT TYPE],"",0,1)</f>
        <v>SMT</v>
      </c>
      <c r="N1517" t="str">
        <f>IF(ISERR(FIND("DECOUPE",Tableau1[[#This Row],[DESIGNATION]])),"","NEED REF")</f>
        <v/>
      </c>
    </row>
    <row r="1518" spans="2:14">
      <c r="B1518">
        <v>34412483</v>
      </c>
      <c r="C1518" s="2">
        <v>45357</v>
      </c>
      <c r="D1518" t="s">
        <v>13</v>
      </c>
      <c r="E1518" t="str">
        <f>_xlfn.CONCAT(Tableau1[[#This Row],[SHORT TYPE]]," ",Tableau1[[#This Row],[NUMERO]]," ",Tableau1[[#This Row],[GAMME]]," ",Tableau1[[#This Row],[TYPE PRODUIT]]," ",Tableau1[[#This Row],[PUISSANCE]])</f>
        <v>COP 34412483  STS 1250A</v>
      </c>
      <c r="H1518" t="s">
        <v>46</v>
      </c>
      <c r="I1518" t="s">
        <v>70</v>
      </c>
      <c r="J1518" t="s">
        <v>17</v>
      </c>
      <c r="K1518" t="s">
        <v>22</v>
      </c>
      <c r="L1518" t="str">
        <f>_xlfn.XLOOKUP(Tableau1[[#This Row],[TYPE DE PIECE]],Tableau4[MATIERE],Tableau4[SHORT TYPE],"",0,1)</f>
        <v>COP</v>
      </c>
      <c r="N1518" t="str">
        <f>IF(ISERR(FIND("DECOUPE",Tableau1[[#This Row],[DESIGNATION]])),"","NEED REF")</f>
        <v/>
      </c>
    </row>
    <row r="1519" spans="2:14">
      <c r="B1519">
        <v>34412482</v>
      </c>
      <c r="C1519" s="2">
        <v>45357</v>
      </c>
      <c r="D1519" t="s">
        <v>13</v>
      </c>
      <c r="E1519" t="str">
        <f>_xlfn.CONCAT(Tableau1[[#This Row],[SHORT TYPE]]," ",Tableau1[[#This Row],[NUMERO]]," ",Tableau1[[#This Row],[GAMME]]," ",Tableau1[[#This Row],[TYPE PRODUIT]]," ",Tableau1[[#This Row],[PUISSANCE]])</f>
        <v>COP 34412482  STS 1250A</v>
      </c>
      <c r="H1519" t="s">
        <v>46</v>
      </c>
      <c r="I1519" t="s">
        <v>70</v>
      </c>
      <c r="J1519" t="s">
        <v>17</v>
      </c>
      <c r="K1519" t="s">
        <v>22</v>
      </c>
      <c r="L1519" t="str">
        <f>_xlfn.XLOOKUP(Tableau1[[#This Row],[TYPE DE PIECE]],Tableau4[MATIERE],Tableau4[SHORT TYPE],"",0,1)</f>
        <v>COP</v>
      </c>
      <c r="N1519" t="str">
        <f>IF(ISERR(FIND("DECOUPE",Tableau1[[#This Row],[DESIGNATION]])),"","NEED REF")</f>
        <v/>
      </c>
    </row>
    <row r="1520" spans="2:14">
      <c r="B1520">
        <v>34412481</v>
      </c>
      <c r="C1520" s="2">
        <v>45357</v>
      </c>
      <c r="D1520" t="s">
        <v>13</v>
      </c>
      <c r="E1520" t="str">
        <f>_xlfn.CONCAT(Tableau1[[#This Row],[SHORT TYPE]]," ",Tableau1[[#This Row],[NUMERO]]," ",Tableau1[[#This Row],[GAMME]]," ",Tableau1[[#This Row],[TYPE PRODUIT]]," ",Tableau1[[#This Row],[PUISSANCE]])</f>
        <v>COP 34412481  STS 1250A</v>
      </c>
      <c r="H1520" t="s">
        <v>46</v>
      </c>
      <c r="I1520" t="s">
        <v>70</v>
      </c>
      <c r="J1520" t="s">
        <v>17</v>
      </c>
      <c r="K1520" t="s">
        <v>22</v>
      </c>
      <c r="L1520" t="str">
        <f>_xlfn.XLOOKUP(Tableau1[[#This Row],[TYPE DE PIECE]],Tableau4[MATIERE],Tableau4[SHORT TYPE],"",0,1)</f>
        <v>COP</v>
      </c>
      <c r="N1520" t="str">
        <f>IF(ISERR(FIND("DECOUPE",Tableau1[[#This Row],[DESIGNATION]])),"","NEED REF")</f>
        <v/>
      </c>
    </row>
    <row r="1521" spans="2:14">
      <c r="B1521">
        <v>34412480</v>
      </c>
      <c r="C1521" s="2">
        <v>45357</v>
      </c>
      <c r="D1521" t="s">
        <v>13</v>
      </c>
      <c r="E1521" t="s">
        <v>669</v>
      </c>
      <c r="G1521" t="s">
        <v>96</v>
      </c>
      <c r="H1521" t="s">
        <v>30</v>
      </c>
      <c r="J1521" t="s">
        <v>27</v>
      </c>
      <c r="K1521" t="s">
        <v>25</v>
      </c>
      <c r="L1521" t="str">
        <f>_xlfn.XLOOKUP(Tableau1[[#This Row],[TYPE DE PIECE]],Tableau4[MATIERE],Tableau4[SHORT TYPE],"",0,1)</f>
        <v>SMT</v>
      </c>
      <c r="N1521" t="str">
        <f>IF(ISERR(FIND("DECOUPE",Tableau1[[#This Row],[DESIGNATION]])),"","NEED REF")</f>
        <v/>
      </c>
    </row>
    <row r="1522" spans="2:14">
      <c r="B1522">
        <v>34412479</v>
      </c>
      <c r="C1522" s="2">
        <v>45356</v>
      </c>
      <c r="D1522" t="s">
        <v>13</v>
      </c>
      <c r="E1522" t="s">
        <v>669</v>
      </c>
      <c r="G1522" t="s">
        <v>96</v>
      </c>
      <c r="H1522" t="s">
        <v>30</v>
      </c>
      <c r="J1522" t="s">
        <v>27</v>
      </c>
      <c r="K1522" t="s">
        <v>25</v>
      </c>
      <c r="L1522" t="str">
        <f>_xlfn.XLOOKUP(Tableau1[[#This Row],[TYPE DE PIECE]],Tableau4[MATIERE],Tableau4[SHORT TYPE],"",0,1)</f>
        <v>SMT</v>
      </c>
      <c r="N1522" t="str">
        <f>IF(ISERR(FIND("DECOUPE",Tableau1[[#This Row],[DESIGNATION]])),"","NEED REF")</f>
        <v/>
      </c>
    </row>
    <row r="1523" spans="2:14">
      <c r="B1523">
        <v>34412478</v>
      </c>
      <c r="C1523" s="2">
        <v>45356</v>
      </c>
      <c r="D1523" t="s">
        <v>13</v>
      </c>
      <c r="E1523" t="str">
        <f>_xlfn.CONCAT(Tableau1[[#This Row],[SHORT TYPE]]," ",Tableau1[[#This Row],[NUMERO]]," ",Tableau1[[#This Row],[GAMME]]," ",Tableau1[[#This Row],[TYPE PRODUIT]]," ",Tableau1[[#This Row],[PUISSANCE]])</f>
        <v>SMT 34412478  STS 1250A</v>
      </c>
      <c r="H1523" t="s">
        <v>46</v>
      </c>
      <c r="I1523" t="s">
        <v>70</v>
      </c>
      <c r="J1523" t="s">
        <v>17</v>
      </c>
      <c r="K1523" t="s">
        <v>25</v>
      </c>
      <c r="L1523" t="str">
        <f>_xlfn.XLOOKUP(Tableau1[[#This Row],[TYPE DE PIECE]],Tableau4[MATIERE],Tableau4[SHORT TYPE],"",0,1)</f>
        <v>SMT</v>
      </c>
      <c r="N1523" t="str">
        <f>IF(ISERR(FIND("DECOUPE",Tableau1[[#This Row],[DESIGNATION]])),"","NEED REF")</f>
        <v/>
      </c>
    </row>
    <row r="1524" spans="2:14">
      <c r="B1524">
        <v>34412477</v>
      </c>
      <c r="C1524" s="2">
        <v>45356</v>
      </c>
      <c r="D1524" t="s">
        <v>13</v>
      </c>
      <c r="E1524" t="str">
        <f>_xlfn.CONCAT(Tableau1[[#This Row],[SHORT TYPE]]," ",Tableau1[[#This Row],[NUMERO]]," ",Tableau1[[#This Row],[GAMME]]," ",Tableau1[[#This Row],[TYPE PRODUIT]]," ",Tableau1[[#This Row],[PUISSANCE]])</f>
        <v>SMT 34412477  STS 1250A</v>
      </c>
      <c r="H1524" t="s">
        <v>46</v>
      </c>
      <c r="I1524" t="s">
        <v>70</v>
      </c>
      <c r="J1524" t="s">
        <v>17</v>
      </c>
      <c r="K1524" t="s">
        <v>25</v>
      </c>
      <c r="L1524" t="str">
        <f>_xlfn.XLOOKUP(Tableau1[[#This Row],[TYPE DE PIECE]],Tableau4[MATIERE],Tableau4[SHORT TYPE],"",0,1)</f>
        <v>SMT</v>
      </c>
      <c r="N1524" t="str">
        <f>IF(ISERR(FIND("DECOUPE",Tableau1[[#This Row],[DESIGNATION]])),"","NEED REF")</f>
        <v/>
      </c>
    </row>
    <row r="1525" spans="2:14">
      <c r="B1525">
        <v>34412476</v>
      </c>
      <c r="C1525" s="2">
        <v>45356</v>
      </c>
      <c r="D1525" t="s">
        <v>13</v>
      </c>
      <c r="E1525" t="s">
        <v>671</v>
      </c>
      <c r="G1525" t="s">
        <v>96</v>
      </c>
      <c r="H1525" t="s">
        <v>30</v>
      </c>
      <c r="J1525" t="s">
        <v>27</v>
      </c>
      <c r="K1525" t="s">
        <v>25</v>
      </c>
      <c r="L1525" t="str">
        <f>_xlfn.XLOOKUP(Tableau1[[#This Row],[TYPE DE PIECE]],Tableau4[MATIERE],Tableau4[SHORT TYPE],"",0,1)</f>
        <v>SMT</v>
      </c>
      <c r="N1525" t="str">
        <f>IF(ISERR(FIND("DECOUPE",Tableau1[[#This Row],[DESIGNATION]])),"","NEED REF")</f>
        <v/>
      </c>
    </row>
    <row r="1526" spans="2:14">
      <c r="B1526">
        <v>34412475</v>
      </c>
      <c r="C1526" s="2">
        <v>45356</v>
      </c>
      <c r="D1526" t="s">
        <v>13</v>
      </c>
      <c r="E1526" t="s">
        <v>672</v>
      </c>
      <c r="G1526" t="s">
        <v>96</v>
      </c>
      <c r="H1526" t="s">
        <v>30</v>
      </c>
      <c r="J1526" t="s">
        <v>27</v>
      </c>
      <c r="K1526" t="s">
        <v>25</v>
      </c>
      <c r="L1526" t="str">
        <f>_xlfn.XLOOKUP(Tableau1[[#This Row],[TYPE DE PIECE]],Tableau4[MATIERE],Tableau4[SHORT TYPE],"",0,1)</f>
        <v>SMT</v>
      </c>
      <c r="N1526" t="str">
        <f>IF(ISERR(FIND("DECOUPE",Tableau1[[#This Row],[DESIGNATION]])),"","NEED REF")</f>
        <v/>
      </c>
    </row>
    <row r="1527" spans="2:14">
      <c r="B1527">
        <v>34412474</v>
      </c>
      <c r="C1527" s="2">
        <v>45355</v>
      </c>
      <c r="D1527" t="s">
        <v>13</v>
      </c>
      <c r="E1527" t="s">
        <v>673</v>
      </c>
      <c r="F1527" t="s">
        <v>674</v>
      </c>
      <c r="G1527" t="s">
        <v>675</v>
      </c>
      <c r="H1527" t="s">
        <v>46</v>
      </c>
      <c r="I1527" t="s">
        <v>70</v>
      </c>
      <c r="J1527" t="s">
        <v>17</v>
      </c>
      <c r="K1527" t="s">
        <v>50</v>
      </c>
      <c r="L1527" t="str">
        <f>_xlfn.XLOOKUP(Tableau1[[#This Row],[TYPE DE PIECE]],Tableau4[MATIERE],Tableau4[SHORT TYPE],"",0,1)</f>
        <v>WIR</v>
      </c>
      <c r="N1527" t="str">
        <f>IF(ISERR(FIND("DECOUPE",Tableau1[[#This Row],[DESIGNATION]])),"","NEED REF")</f>
        <v/>
      </c>
    </row>
    <row r="1528" spans="2:14">
      <c r="B1528">
        <v>34412473</v>
      </c>
      <c r="C1528" s="2">
        <v>45355</v>
      </c>
      <c r="D1528" t="s">
        <v>13</v>
      </c>
      <c r="E1528" t="s">
        <v>676</v>
      </c>
      <c r="G1528" t="s">
        <v>96</v>
      </c>
      <c r="H1528" t="s">
        <v>30</v>
      </c>
      <c r="J1528" t="s">
        <v>27</v>
      </c>
      <c r="K1528" t="s">
        <v>25</v>
      </c>
      <c r="L1528" t="str">
        <f>_xlfn.XLOOKUP(Tableau1[[#This Row],[TYPE DE PIECE]],Tableau4[MATIERE],Tableau4[SHORT TYPE],"",0,1)</f>
        <v>SMT</v>
      </c>
      <c r="N1528" t="str">
        <f>IF(ISERR(FIND("DECOUPE",Tableau1[[#This Row],[DESIGNATION]])),"","NEED REF")</f>
        <v/>
      </c>
    </row>
    <row r="1529" spans="2:14">
      <c r="B1529">
        <v>34412472</v>
      </c>
      <c r="C1529" s="2">
        <v>45352</v>
      </c>
      <c r="D1529" t="s">
        <v>13</v>
      </c>
      <c r="E1529" t="s">
        <v>677</v>
      </c>
      <c r="H1529" t="s">
        <v>46</v>
      </c>
      <c r="I1529" t="s">
        <v>70</v>
      </c>
      <c r="J1529" t="s">
        <v>17</v>
      </c>
      <c r="K1529" t="s">
        <v>583</v>
      </c>
      <c r="L1529" t="str">
        <f>_xlfn.XLOOKUP(Tableau1[[#This Row],[TYPE DE PIECE]],Tableau4[MATIERE],Tableau4[SHORT TYPE],"",0,1)</f>
        <v>WOOD</v>
      </c>
      <c r="N1529" t="str">
        <f>IF(ISERR(FIND("DECOUPE",Tableau1[[#This Row],[DESIGNATION]])),"","NEED REF")</f>
        <v/>
      </c>
    </row>
    <row r="1530" spans="2:14">
      <c r="B1530">
        <v>34412471</v>
      </c>
      <c r="C1530" s="2">
        <v>45352</v>
      </c>
      <c r="D1530" t="s">
        <v>13</v>
      </c>
      <c r="E1530" t="s">
        <v>678</v>
      </c>
      <c r="G1530" t="s">
        <v>96</v>
      </c>
      <c r="H1530" t="s">
        <v>30</v>
      </c>
      <c r="J1530" t="s">
        <v>27</v>
      </c>
      <c r="K1530" t="s">
        <v>22</v>
      </c>
      <c r="L1530" t="str">
        <f>_xlfn.XLOOKUP(Tableau1[[#This Row],[TYPE DE PIECE]],Tableau4[MATIERE],Tableau4[SHORT TYPE],"",0,1)</f>
        <v>COP</v>
      </c>
      <c r="N1530" t="str">
        <f>IF(ISERR(FIND("DECOUPE",Tableau1[[#This Row],[DESIGNATION]])),"","NEED REF")</f>
        <v/>
      </c>
    </row>
    <row r="1531" spans="2:14">
      <c r="B1531">
        <v>34412470</v>
      </c>
      <c r="C1531" s="2">
        <v>45352</v>
      </c>
      <c r="D1531" t="s">
        <v>13</v>
      </c>
      <c r="E1531" t="str">
        <f>_xlfn.CONCAT(Tableau1[[#This Row],[SHORT TYPE]]," ",Tableau1[[#This Row],[NUMERO]]," ",Tableau1[[#This Row],[GAMME]]," ",Tableau1[[#This Row],[TYPE PRODUIT]]," ",Tableau1[[#This Row],[PUISSANCE]])</f>
        <v xml:space="preserve">SMT 34412470 MOYEN ATELIER STS </v>
      </c>
      <c r="G1531" t="s">
        <v>679</v>
      </c>
      <c r="H1531" t="s">
        <v>46</v>
      </c>
      <c r="J1531" t="s">
        <v>17</v>
      </c>
      <c r="K1531" t="s">
        <v>25</v>
      </c>
      <c r="L1531" t="str">
        <f>_xlfn.XLOOKUP(Tableau1[[#This Row],[TYPE DE PIECE]],Tableau4[MATIERE],Tableau4[SHORT TYPE],"",0,1)</f>
        <v>SMT</v>
      </c>
      <c r="N1531" t="str">
        <f>IF(ISERR(FIND("DECOUPE",Tableau1[[#This Row],[DESIGNATION]])),"","NEED REF")</f>
        <v/>
      </c>
    </row>
    <row r="1532" spans="2:14">
      <c r="B1532">
        <v>34412469</v>
      </c>
      <c r="C1532" s="2">
        <v>45352</v>
      </c>
      <c r="D1532" t="s">
        <v>13</v>
      </c>
      <c r="E1532" t="str">
        <f>_xlfn.CONCAT(Tableau1[[#This Row],[SHORT TYPE]]," ",Tableau1[[#This Row],[NUMERO]]," ",Tableau1[[#This Row],[GAMME]]," ",Tableau1[[#This Row],[TYPE PRODUIT]]," ",Tableau1[[#This Row],[PUISSANCE]])</f>
        <v xml:space="preserve">SMT 34412469 MOYEN ATELIER STS </v>
      </c>
      <c r="G1532" t="s">
        <v>679</v>
      </c>
      <c r="H1532" t="s">
        <v>46</v>
      </c>
      <c r="J1532" t="s">
        <v>17</v>
      </c>
      <c r="K1532" t="s">
        <v>25</v>
      </c>
      <c r="L1532" t="str">
        <f>_xlfn.XLOOKUP(Tableau1[[#This Row],[TYPE DE PIECE]],Tableau4[MATIERE],Tableau4[SHORT TYPE],"",0,1)</f>
        <v>SMT</v>
      </c>
      <c r="N1532" t="str">
        <f>IF(ISERR(FIND("DECOUPE",Tableau1[[#This Row],[DESIGNATION]])),"","NEED REF")</f>
        <v/>
      </c>
    </row>
    <row r="1533" spans="2:14">
      <c r="B1533">
        <v>34412468</v>
      </c>
      <c r="C1533" s="2">
        <v>45352</v>
      </c>
      <c r="D1533" t="s">
        <v>13</v>
      </c>
      <c r="E1533" t="str">
        <f>_xlfn.CONCAT(Tableau1[[#This Row],[SHORT TYPE]]," ",Tableau1[[#This Row],[NUMERO]]," ",Tableau1[[#This Row],[GAMME]]," ",Tableau1[[#This Row],[TYPE PRODUIT]]," ",Tableau1[[#This Row],[PUISSANCE]])</f>
        <v xml:space="preserve">SMT 34412468 MOYEN ATELIER STS </v>
      </c>
      <c r="G1533" t="s">
        <v>679</v>
      </c>
      <c r="H1533" t="s">
        <v>46</v>
      </c>
      <c r="J1533" t="s">
        <v>17</v>
      </c>
      <c r="K1533" t="s">
        <v>25</v>
      </c>
      <c r="L1533" t="str">
        <f>_xlfn.XLOOKUP(Tableau1[[#This Row],[TYPE DE PIECE]],Tableau4[MATIERE],Tableau4[SHORT TYPE],"",0,1)</f>
        <v>SMT</v>
      </c>
      <c r="N1533" t="str">
        <f>IF(ISERR(FIND("DECOUPE",Tableau1[[#This Row],[DESIGNATION]])),"","NEED REF")</f>
        <v/>
      </c>
    </row>
    <row r="1534" spans="2:14">
      <c r="B1534">
        <v>34412467</v>
      </c>
      <c r="C1534" s="2">
        <v>45352</v>
      </c>
      <c r="D1534" t="s">
        <v>13</v>
      </c>
      <c r="E1534" t="str">
        <f>_xlfn.CONCAT(Tableau1[[#This Row],[SHORT TYPE]]," ",Tableau1[[#This Row],[NUMERO]]," ",Tableau1[[#This Row],[GAMME]]," ",Tableau1[[#This Row],[TYPE PRODUIT]]," ",Tableau1[[#This Row],[PUISSANCE]])</f>
        <v xml:space="preserve">SMT 34412467 MOYEN ATELIER STS </v>
      </c>
      <c r="G1534" t="s">
        <v>679</v>
      </c>
      <c r="H1534" t="s">
        <v>46</v>
      </c>
      <c r="J1534" t="s">
        <v>17</v>
      </c>
      <c r="K1534" t="s">
        <v>25</v>
      </c>
      <c r="L1534" t="str">
        <f>_xlfn.XLOOKUP(Tableau1[[#This Row],[TYPE DE PIECE]],Tableau4[MATIERE],Tableau4[SHORT TYPE],"",0,1)</f>
        <v>SMT</v>
      </c>
      <c r="N1534" t="str">
        <f>IF(ISERR(FIND("DECOUPE",Tableau1[[#This Row],[DESIGNATION]])),"","NEED REF")</f>
        <v/>
      </c>
    </row>
    <row r="1535" spans="2:14">
      <c r="B1535">
        <v>34412466</v>
      </c>
      <c r="C1535" s="2">
        <v>45351</v>
      </c>
      <c r="D1535" t="s">
        <v>13</v>
      </c>
      <c r="E1535" t="s">
        <v>680</v>
      </c>
      <c r="J1535" t="s">
        <v>27</v>
      </c>
      <c r="K1535" t="s">
        <v>25</v>
      </c>
      <c r="L1535" t="str">
        <f>_xlfn.XLOOKUP(Tableau1[[#This Row],[TYPE DE PIECE]],Tableau4[MATIERE],Tableau4[SHORT TYPE],"",0,1)</f>
        <v>SMT</v>
      </c>
      <c r="N1535" t="str">
        <f>IF(ISERR(FIND("DECOUPE",Tableau1[[#This Row],[DESIGNATION]])),"","NEED REF")</f>
        <v/>
      </c>
    </row>
    <row r="1536" spans="2:14">
      <c r="B1536">
        <v>34412465</v>
      </c>
      <c r="C1536" s="2">
        <v>45351</v>
      </c>
      <c r="D1536" t="s">
        <v>13</v>
      </c>
      <c r="E1536" t="s">
        <v>647</v>
      </c>
      <c r="J1536" t="s">
        <v>27</v>
      </c>
      <c r="K1536" t="s">
        <v>25</v>
      </c>
      <c r="L1536" t="str">
        <f>_xlfn.XLOOKUP(Tableau1[[#This Row],[TYPE DE PIECE]],Tableau4[MATIERE],Tableau4[SHORT TYPE],"",0,1)</f>
        <v>SMT</v>
      </c>
      <c r="N1536" t="str">
        <f>IF(ISERR(FIND("DECOUPE",Tableau1[[#This Row],[DESIGNATION]])),"","NEED REF")</f>
        <v/>
      </c>
    </row>
    <row r="1537" spans="2:14">
      <c r="B1537">
        <v>34412464</v>
      </c>
      <c r="C1537" s="2">
        <v>45345</v>
      </c>
      <c r="D1537" t="s">
        <v>13</v>
      </c>
      <c r="E1537" t="s">
        <v>681</v>
      </c>
      <c r="H1537" t="s">
        <v>46</v>
      </c>
      <c r="I1537" t="s">
        <v>70</v>
      </c>
      <c r="J1537" t="s">
        <v>17</v>
      </c>
      <c r="K1537" t="s">
        <v>335</v>
      </c>
      <c r="L1537" t="str">
        <f>_xlfn.XLOOKUP(Tableau1[[#This Row],[TYPE DE PIECE]],Tableau4[MATIERE],Tableau4[SHORT TYPE],"",0,1)</f>
        <v>ETQ</v>
      </c>
      <c r="N1537" t="str">
        <f>IF(ISERR(FIND("DECOUPE",Tableau1[[#This Row],[DESIGNATION]])),"","NEED REF")</f>
        <v/>
      </c>
    </row>
    <row r="1538" spans="2:14">
      <c r="B1538">
        <v>34412463</v>
      </c>
      <c r="C1538" s="2">
        <v>45345</v>
      </c>
      <c r="D1538" t="s">
        <v>13</v>
      </c>
      <c r="E1538" t="s">
        <v>682</v>
      </c>
      <c r="H1538" t="s">
        <v>46</v>
      </c>
      <c r="I1538" t="s">
        <v>70</v>
      </c>
      <c r="J1538" t="s">
        <v>17</v>
      </c>
      <c r="K1538" t="s">
        <v>335</v>
      </c>
      <c r="L1538" t="str">
        <f>_xlfn.XLOOKUP(Tableau1[[#This Row],[TYPE DE PIECE]],Tableau4[MATIERE],Tableau4[SHORT TYPE],"",0,1)</f>
        <v>ETQ</v>
      </c>
      <c r="N1538" t="str">
        <f>IF(ISERR(FIND("DECOUPE",Tableau1[[#This Row],[DESIGNATION]])),"","NEED REF")</f>
        <v/>
      </c>
    </row>
    <row r="1539" spans="2:14">
      <c r="B1539">
        <v>34412462</v>
      </c>
      <c r="C1539" s="2">
        <v>45345</v>
      </c>
      <c r="D1539" t="s">
        <v>13</v>
      </c>
      <c r="E1539" t="s">
        <v>683</v>
      </c>
      <c r="H1539" t="s">
        <v>46</v>
      </c>
      <c r="I1539" t="s">
        <v>70</v>
      </c>
      <c r="J1539" t="s">
        <v>17</v>
      </c>
      <c r="K1539" t="s">
        <v>335</v>
      </c>
      <c r="L1539" t="str">
        <f>_xlfn.XLOOKUP(Tableau1[[#This Row],[TYPE DE PIECE]],Tableau4[MATIERE],Tableau4[SHORT TYPE],"",0,1)</f>
        <v>ETQ</v>
      </c>
      <c r="N1539" t="str">
        <f>IF(ISERR(FIND("DECOUPE",Tableau1[[#This Row],[DESIGNATION]])),"","NEED REF")</f>
        <v/>
      </c>
    </row>
    <row r="1540" spans="2:14">
      <c r="B1540">
        <v>34412461</v>
      </c>
      <c r="C1540" s="2">
        <v>45345</v>
      </c>
      <c r="D1540" t="s">
        <v>13</v>
      </c>
      <c r="E1540" t="s">
        <v>684</v>
      </c>
      <c r="H1540" t="s">
        <v>46</v>
      </c>
      <c r="I1540" t="s">
        <v>70</v>
      </c>
      <c r="J1540" t="s">
        <v>17</v>
      </c>
      <c r="K1540" t="s">
        <v>335</v>
      </c>
      <c r="L1540" t="str">
        <f>_xlfn.XLOOKUP(Tableau1[[#This Row],[TYPE DE PIECE]],Tableau4[MATIERE],Tableau4[SHORT TYPE],"",0,1)</f>
        <v>ETQ</v>
      </c>
      <c r="N1540" t="str">
        <f>IF(ISERR(FIND("DECOUPE",Tableau1[[#This Row],[DESIGNATION]])),"","NEED REF")</f>
        <v/>
      </c>
    </row>
    <row r="1541" spans="2:14">
      <c r="B1541">
        <v>34412460</v>
      </c>
      <c r="C1541" s="2">
        <v>45345</v>
      </c>
      <c r="D1541" t="s">
        <v>13</v>
      </c>
      <c r="E1541" t="s">
        <v>685</v>
      </c>
      <c r="J1541" t="s">
        <v>27</v>
      </c>
      <c r="K1541" t="s">
        <v>25</v>
      </c>
      <c r="L1541" t="str">
        <f>_xlfn.XLOOKUP(Tableau1[[#This Row],[TYPE DE PIECE]],Tableau4[MATIERE],Tableau4[SHORT TYPE],"",0,1)</f>
        <v>SMT</v>
      </c>
      <c r="N1541" t="str">
        <f>IF(ISERR(FIND("DECOUPE",Tableau1[[#This Row],[DESIGNATION]])),"","NEED REF")</f>
        <v/>
      </c>
    </row>
    <row r="1542" spans="2:14">
      <c r="B1542">
        <v>34412459</v>
      </c>
      <c r="C1542" s="2">
        <v>45345</v>
      </c>
      <c r="D1542" t="s">
        <v>13</v>
      </c>
      <c r="E1542" t="s">
        <v>685</v>
      </c>
      <c r="J1542" t="s">
        <v>27</v>
      </c>
      <c r="K1542" t="s">
        <v>25</v>
      </c>
      <c r="L1542" t="str">
        <f>_xlfn.XLOOKUP(Tableau1[[#This Row],[TYPE DE PIECE]],Tableau4[MATIERE],Tableau4[SHORT TYPE],"",0,1)</f>
        <v>SMT</v>
      </c>
      <c r="N1542" t="str">
        <f>IF(ISERR(FIND("DECOUPE",Tableau1[[#This Row],[DESIGNATION]])),"","NEED REF")</f>
        <v/>
      </c>
    </row>
    <row r="1543" spans="2:14">
      <c r="B1543">
        <v>34412458</v>
      </c>
      <c r="C1543" s="2">
        <v>45344</v>
      </c>
      <c r="D1543" t="s">
        <v>13</v>
      </c>
      <c r="E1543" t="s">
        <v>686</v>
      </c>
      <c r="G1543" t="s">
        <v>112</v>
      </c>
      <c r="H1543" t="s">
        <v>97</v>
      </c>
      <c r="I1543" t="s">
        <v>687</v>
      </c>
      <c r="J1543" t="s">
        <v>49</v>
      </c>
      <c r="K1543" t="s">
        <v>25</v>
      </c>
      <c r="L1543" t="str">
        <f>_xlfn.XLOOKUP(Tableau1[[#This Row],[TYPE DE PIECE]],Tableau4[MATIERE],Tableau4[SHORT TYPE],"",0,1)</f>
        <v>SMT</v>
      </c>
      <c r="N1543" t="s">
        <v>464</v>
      </c>
    </row>
    <row r="1544" spans="2:14">
      <c r="B1544">
        <v>34412457</v>
      </c>
      <c r="C1544" s="2">
        <v>45344</v>
      </c>
      <c r="D1544" t="s">
        <v>13</v>
      </c>
      <c r="E1544" t="s">
        <v>688</v>
      </c>
      <c r="G1544" t="s">
        <v>112</v>
      </c>
      <c r="H1544" t="s">
        <v>97</v>
      </c>
      <c r="I1544" t="s">
        <v>687</v>
      </c>
      <c r="J1544" t="s">
        <v>49</v>
      </c>
      <c r="K1544" t="s">
        <v>25</v>
      </c>
      <c r="L1544" t="str">
        <f>_xlfn.XLOOKUP(Tableau1[[#This Row],[TYPE DE PIECE]],Tableau4[MATIERE],Tableau4[SHORT TYPE],"",0,1)</f>
        <v>SMT</v>
      </c>
      <c r="N1544" t="str">
        <f>IF(ISERR(FIND("DECOUPE",Tableau1[[#This Row],[DESIGNATION]])),"","NEED REF")</f>
        <v/>
      </c>
    </row>
    <row r="1545" spans="2:14">
      <c r="B1545">
        <v>34412456</v>
      </c>
      <c r="C1545" s="2">
        <v>45344</v>
      </c>
      <c r="D1545" t="s">
        <v>13</v>
      </c>
      <c r="E1545" t="s">
        <v>689</v>
      </c>
      <c r="G1545" t="s">
        <v>112</v>
      </c>
      <c r="H1545" t="s">
        <v>97</v>
      </c>
      <c r="I1545" t="s">
        <v>687</v>
      </c>
      <c r="J1545" t="s">
        <v>49</v>
      </c>
      <c r="K1545" t="s">
        <v>25</v>
      </c>
      <c r="L1545" t="str">
        <f>_xlfn.XLOOKUP(Tableau1[[#This Row],[TYPE DE PIECE]],Tableau4[MATIERE],Tableau4[SHORT TYPE],"",0,1)</f>
        <v>SMT</v>
      </c>
      <c r="N1545" t="str">
        <f>IF(ISERR(FIND("DECOUPE",Tableau1[[#This Row],[DESIGNATION]])),"","NEED REF")</f>
        <v/>
      </c>
    </row>
    <row r="1546" spans="2:14">
      <c r="B1546">
        <v>34412455</v>
      </c>
      <c r="C1546" s="2">
        <v>45344</v>
      </c>
      <c r="D1546" t="s">
        <v>13</v>
      </c>
      <c r="E1546" t="s">
        <v>690</v>
      </c>
      <c r="H1546" t="s">
        <v>691</v>
      </c>
      <c r="J1546" t="s">
        <v>27</v>
      </c>
      <c r="K1546" t="s">
        <v>25</v>
      </c>
      <c r="L1546" t="str">
        <f>_xlfn.XLOOKUP(Tableau1[[#This Row],[TYPE DE PIECE]],Tableau4[MATIERE],Tableau4[SHORT TYPE],"",0,1)</f>
        <v>SMT</v>
      </c>
      <c r="N1546" t="str">
        <f>IF(ISERR(FIND("DECOUPE",Tableau1[[#This Row],[DESIGNATION]])),"","NEED REF")</f>
        <v/>
      </c>
    </row>
    <row r="1547" spans="2:14">
      <c r="B1547">
        <v>34412454</v>
      </c>
      <c r="C1547" s="2">
        <v>45344</v>
      </c>
      <c r="D1547" t="s">
        <v>13</v>
      </c>
      <c r="E1547" t="s">
        <v>692</v>
      </c>
      <c r="G1547" t="s">
        <v>112</v>
      </c>
      <c r="H1547" t="s">
        <v>97</v>
      </c>
      <c r="I1547" t="s">
        <v>687</v>
      </c>
      <c r="J1547" t="s">
        <v>49</v>
      </c>
      <c r="K1547" t="s">
        <v>25</v>
      </c>
      <c r="L1547" t="str">
        <f>_xlfn.XLOOKUP(Tableau1[[#This Row],[TYPE DE PIECE]],Tableau4[MATIERE],Tableau4[SHORT TYPE],"",0,1)</f>
        <v>SMT</v>
      </c>
      <c r="N1547" t="str">
        <f>IF(ISERR(FIND("DECOUPE",Tableau1[[#This Row],[DESIGNATION]])),"","NEED REF")</f>
        <v/>
      </c>
    </row>
    <row r="1548" spans="2:14">
      <c r="B1548">
        <v>34412453</v>
      </c>
      <c r="C1548" s="2">
        <v>45344</v>
      </c>
      <c r="D1548" t="s">
        <v>13</v>
      </c>
      <c r="E1548" t="s">
        <v>692</v>
      </c>
      <c r="G1548" t="s">
        <v>112</v>
      </c>
      <c r="H1548" t="s">
        <v>97</v>
      </c>
      <c r="I1548" t="s">
        <v>687</v>
      </c>
      <c r="J1548" t="s">
        <v>49</v>
      </c>
      <c r="K1548" t="s">
        <v>25</v>
      </c>
      <c r="L1548" t="str">
        <f>_xlfn.XLOOKUP(Tableau1[[#This Row],[TYPE DE PIECE]],Tableau4[MATIERE],Tableau4[SHORT TYPE],"",0,1)</f>
        <v>SMT</v>
      </c>
      <c r="N1548" t="str">
        <f>IF(ISERR(FIND("DECOUPE",Tableau1[[#This Row],[DESIGNATION]])),"","NEED REF")</f>
        <v/>
      </c>
    </row>
    <row r="1549" spans="2:14">
      <c r="B1549">
        <v>34412452</v>
      </c>
      <c r="C1549" s="2">
        <v>45344</v>
      </c>
      <c r="D1549" t="s">
        <v>13</v>
      </c>
      <c r="E1549" t="s">
        <v>693</v>
      </c>
      <c r="H1549" t="s">
        <v>691</v>
      </c>
      <c r="J1549" t="s">
        <v>27</v>
      </c>
      <c r="K1549" t="s">
        <v>25</v>
      </c>
      <c r="L1549" t="str">
        <f>_xlfn.XLOOKUP(Tableau1[[#This Row],[TYPE DE PIECE]],Tableau4[MATIERE],Tableau4[SHORT TYPE],"",0,1)</f>
        <v>SMT</v>
      </c>
      <c r="N1549" t="str">
        <f>IF(ISERR(FIND("DECOUPE",Tableau1[[#This Row],[DESIGNATION]])),"","NEED REF")</f>
        <v/>
      </c>
    </row>
    <row r="1550" spans="2:14">
      <c r="B1550">
        <v>34412451</v>
      </c>
      <c r="C1550" s="2">
        <v>45344</v>
      </c>
      <c r="D1550" t="s">
        <v>13</v>
      </c>
      <c r="E1550" t="s">
        <v>692</v>
      </c>
      <c r="G1550" t="s">
        <v>112</v>
      </c>
      <c r="H1550" t="s">
        <v>97</v>
      </c>
      <c r="I1550" t="s">
        <v>687</v>
      </c>
      <c r="J1550" t="s">
        <v>49</v>
      </c>
      <c r="K1550" t="s">
        <v>25</v>
      </c>
      <c r="L1550" t="str">
        <f>_xlfn.XLOOKUP(Tableau1[[#This Row],[TYPE DE PIECE]],Tableau4[MATIERE],Tableau4[SHORT TYPE],"",0,1)</f>
        <v>SMT</v>
      </c>
      <c r="N1550" t="str">
        <f>IF(ISERR(FIND("DECOUPE",Tableau1[[#This Row],[DESIGNATION]])),"","NEED REF")</f>
        <v/>
      </c>
    </row>
    <row r="1551" spans="2:14">
      <c r="B1551">
        <v>34412450</v>
      </c>
      <c r="C1551" s="2">
        <v>45343</v>
      </c>
      <c r="D1551" t="s">
        <v>13</v>
      </c>
      <c r="E1551" t="s">
        <v>694</v>
      </c>
      <c r="J1551" t="s">
        <v>27</v>
      </c>
      <c r="K1551" t="s">
        <v>25</v>
      </c>
      <c r="L1551" t="str">
        <f>_xlfn.XLOOKUP(Tableau1[[#This Row],[TYPE DE PIECE]],Tableau4[MATIERE],Tableau4[SHORT TYPE],"",0,1)</f>
        <v>SMT</v>
      </c>
      <c r="N1551" t="str">
        <f>IF(ISERR(FIND("DECOUPE",Tableau1[[#This Row],[DESIGNATION]])),"","NEED REF")</f>
        <v/>
      </c>
    </row>
    <row r="1552" spans="2:14">
      <c r="B1552">
        <v>34412449</v>
      </c>
      <c r="C1552" s="2">
        <v>45343</v>
      </c>
      <c r="D1552" t="s">
        <v>13</v>
      </c>
      <c r="E1552" t="s">
        <v>695</v>
      </c>
      <c r="G1552" t="s">
        <v>112</v>
      </c>
      <c r="H1552" t="s">
        <v>97</v>
      </c>
      <c r="J1552" t="s">
        <v>49</v>
      </c>
      <c r="K1552" t="s">
        <v>22</v>
      </c>
      <c r="L1552" t="str">
        <f>_xlfn.XLOOKUP(Tableau1[[#This Row],[TYPE DE PIECE]],Tableau4[MATIERE],Tableau4[SHORT TYPE],"",0,1)</f>
        <v>COP</v>
      </c>
      <c r="N1552" t="str">
        <f>IF(ISERR(FIND("DECOUPE",Tableau1[[#This Row],[DESIGNATION]])),"","NEED REF")</f>
        <v/>
      </c>
    </row>
    <row r="1553" spans="2:14">
      <c r="B1553">
        <v>34412448</v>
      </c>
      <c r="C1553" s="2">
        <v>45343</v>
      </c>
      <c r="D1553" t="s">
        <v>13</v>
      </c>
      <c r="E1553" t="s">
        <v>696</v>
      </c>
      <c r="H1553" t="s">
        <v>691</v>
      </c>
      <c r="J1553" t="s">
        <v>17</v>
      </c>
      <c r="K1553" t="s">
        <v>25</v>
      </c>
      <c r="L1553" t="str">
        <f>_xlfn.XLOOKUP(Tableau1[[#This Row],[TYPE DE PIECE]],Tableau4[MATIERE],Tableau4[SHORT TYPE],"",0,1)</f>
        <v>SMT</v>
      </c>
      <c r="N1553" t="str">
        <f>IF(ISERR(FIND("DECOUPE",Tableau1[[#This Row],[DESIGNATION]])),"","NEED REF")</f>
        <v/>
      </c>
    </row>
    <row r="1554" spans="2:14">
      <c r="B1554">
        <v>34412447</v>
      </c>
      <c r="C1554" s="2">
        <v>45343</v>
      </c>
      <c r="D1554" t="s">
        <v>13</v>
      </c>
      <c r="E1554" t="s">
        <v>697</v>
      </c>
      <c r="G1554" t="s">
        <v>112</v>
      </c>
      <c r="H1554" t="s">
        <v>97</v>
      </c>
      <c r="I1554" t="s">
        <v>687</v>
      </c>
      <c r="J1554" t="s">
        <v>49</v>
      </c>
      <c r="K1554" t="s">
        <v>25</v>
      </c>
      <c r="L1554" t="str">
        <f>_xlfn.XLOOKUP(Tableau1[[#This Row],[TYPE DE PIECE]],Tableau4[MATIERE],Tableau4[SHORT TYPE],"",0,1)</f>
        <v>SMT</v>
      </c>
      <c r="N1554" t="str">
        <f>IF(ISERR(FIND("DECOUPE",Tableau1[[#This Row],[DESIGNATION]])),"","NEED REF")</f>
        <v/>
      </c>
    </row>
    <row r="1555" spans="2:14">
      <c r="B1555">
        <v>34412446</v>
      </c>
      <c r="C1555" s="2">
        <v>45343</v>
      </c>
      <c r="D1555" t="s">
        <v>13</v>
      </c>
      <c r="E1555" t="s">
        <v>698</v>
      </c>
      <c r="G1555" t="s">
        <v>112</v>
      </c>
      <c r="H1555" t="s">
        <v>97</v>
      </c>
      <c r="I1555" t="s">
        <v>687</v>
      </c>
      <c r="J1555" t="s">
        <v>49</v>
      </c>
      <c r="K1555" t="s">
        <v>25</v>
      </c>
      <c r="L1555" t="str">
        <f>_xlfn.XLOOKUP(Tableau1[[#This Row],[TYPE DE PIECE]],Tableau4[MATIERE],Tableau4[SHORT TYPE],"",0,1)</f>
        <v>SMT</v>
      </c>
      <c r="N1555" t="str">
        <f>IF(ISERR(FIND("DECOUPE",Tableau1[[#This Row],[DESIGNATION]])),"","NEED REF")</f>
        <v/>
      </c>
    </row>
    <row r="1556" spans="2:14" ht="15" customHeight="1">
      <c r="B1556">
        <v>34412445</v>
      </c>
      <c r="C1556" s="2">
        <v>45342</v>
      </c>
      <c r="D1556" t="s">
        <v>13</v>
      </c>
      <c r="E1556" t="s">
        <v>699</v>
      </c>
      <c r="J1556" t="s">
        <v>27</v>
      </c>
      <c r="K1556" t="s">
        <v>25</v>
      </c>
      <c r="L1556" t="str">
        <f>_xlfn.XLOOKUP(Tableau1[[#This Row],[TYPE DE PIECE]],Tableau4[MATIERE],Tableau4[SHORT TYPE],"",0,1)</f>
        <v>SMT</v>
      </c>
      <c r="N1556" t="str">
        <f>IF(ISERR(FIND("DECOUPE",Tableau1[[#This Row],[DESIGNATION]])),"","NEED REF")</f>
        <v/>
      </c>
    </row>
    <row r="1557" spans="2:14">
      <c r="B1557">
        <v>34412444</v>
      </c>
      <c r="C1557" s="2">
        <v>45338</v>
      </c>
      <c r="D1557" t="s">
        <v>13</v>
      </c>
      <c r="E1557" t="str">
        <f>_xlfn.CONCAT(Tableau1[[#This Row],[SHORT TYPE]]," ",Tableau1[[#This Row],[NUMERO]]," ",Tableau1[[#This Row],[GAMME]]," ",Tableau1[[#This Row],[TYPE PRODUIT]]," ",Tableau1[[#This Row],[PUISSANCE]])</f>
        <v>COP 34412444 GVXL UPS 1250kVA</v>
      </c>
      <c r="G1557" t="s">
        <v>14</v>
      </c>
      <c r="H1557" t="s">
        <v>15</v>
      </c>
      <c r="I1557" t="s">
        <v>16</v>
      </c>
      <c r="J1557" t="s">
        <v>17</v>
      </c>
      <c r="K1557" t="s">
        <v>22</v>
      </c>
      <c r="L1557" t="str">
        <f>_xlfn.XLOOKUP(Tableau1[[#This Row],[TYPE DE PIECE]],Tableau4[MATIERE],Tableau4[SHORT TYPE],"",0,1)</f>
        <v>COP</v>
      </c>
      <c r="N1557" t="str">
        <f>IF(ISERR(FIND("DECOUPE",Tableau1[[#This Row],[DESIGNATION]])),"","NEED REF")</f>
        <v/>
      </c>
    </row>
    <row r="1558" spans="2:14">
      <c r="B1558">
        <v>34412443</v>
      </c>
      <c r="C1558" s="2">
        <v>45338</v>
      </c>
      <c r="D1558" t="s">
        <v>13</v>
      </c>
      <c r="E1558" t="str">
        <f>_xlfn.CONCAT(Tableau1[[#This Row],[SHORT TYPE]]," ",Tableau1[[#This Row],[NUMERO]]," ",Tableau1[[#This Row],[GAMME]]," ",Tableau1[[#This Row],[TYPE PRODUIT]]," ",Tableau1[[#This Row],[PUISSANCE]])</f>
        <v>COP 34412443 GVXL UPS 1250kVA</v>
      </c>
      <c r="G1558" t="s">
        <v>14</v>
      </c>
      <c r="H1558" t="s">
        <v>15</v>
      </c>
      <c r="I1558" t="s">
        <v>16</v>
      </c>
      <c r="J1558" t="s">
        <v>17</v>
      </c>
      <c r="K1558" t="s">
        <v>22</v>
      </c>
      <c r="L1558" t="str">
        <f>_xlfn.XLOOKUP(Tableau1[[#This Row],[TYPE DE PIECE]],Tableau4[MATIERE],Tableau4[SHORT TYPE],"",0,1)</f>
        <v>COP</v>
      </c>
      <c r="N1558" t="str">
        <f>IF(ISERR(FIND("DECOUPE",Tableau1[[#This Row],[DESIGNATION]])),"","NEED REF")</f>
        <v/>
      </c>
    </row>
    <row r="1559" spans="2:14" ht="15" customHeight="1">
      <c r="B1559">
        <v>34412442</v>
      </c>
      <c r="C1559" s="2">
        <v>45338</v>
      </c>
      <c r="D1559" t="s">
        <v>13</v>
      </c>
      <c r="E1559" t="str">
        <f>_xlfn.CONCAT(Tableau1[[#This Row],[SHORT TYPE]]," ",Tableau1[[#This Row],[NUMERO]]," ",Tableau1[[#This Row],[GAMME]]," ",Tableau1[[#This Row],[TYPE PRODUIT]]," ",Tableau1[[#This Row],[PUISSANCE]])</f>
        <v>COP 34412442 GVXL UPS 1250kVA</v>
      </c>
      <c r="G1559" t="s">
        <v>14</v>
      </c>
      <c r="H1559" t="s">
        <v>15</v>
      </c>
      <c r="I1559" t="s">
        <v>16</v>
      </c>
      <c r="J1559" t="s">
        <v>17</v>
      </c>
      <c r="K1559" t="s">
        <v>22</v>
      </c>
      <c r="L1559" t="str">
        <f>_xlfn.XLOOKUP(Tableau1[[#This Row],[TYPE DE PIECE]],Tableau4[MATIERE],Tableau4[SHORT TYPE],"",0,1)</f>
        <v>COP</v>
      </c>
      <c r="N1559" t="str">
        <f>IF(ISERR(FIND("DECOUPE",Tableau1[[#This Row],[DESIGNATION]])),"","NEED REF")</f>
        <v/>
      </c>
    </row>
    <row r="1560" spans="2:14" ht="15" customHeight="1">
      <c r="B1560">
        <v>34412441</v>
      </c>
      <c r="C1560" s="2">
        <v>45338</v>
      </c>
      <c r="D1560" t="s">
        <v>13</v>
      </c>
      <c r="E1560" t="str">
        <f>_xlfn.CONCAT(Tableau1[[#This Row],[SHORT TYPE]]," ",Tableau1[[#This Row],[NUMERO]]," ",Tableau1[[#This Row],[GAMME]]," ",Tableau1[[#This Row],[TYPE PRODUIT]]," ",Tableau1[[#This Row],[PUISSANCE]])</f>
        <v>COP 34412441 GVXL UPS 1250kVA</v>
      </c>
      <c r="G1560" t="s">
        <v>14</v>
      </c>
      <c r="H1560" t="s">
        <v>15</v>
      </c>
      <c r="I1560" t="s">
        <v>16</v>
      </c>
      <c r="J1560" t="s">
        <v>17</v>
      </c>
      <c r="K1560" t="s">
        <v>22</v>
      </c>
      <c r="L1560" t="str">
        <f>_xlfn.XLOOKUP(Tableau1[[#This Row],[TYPE DE PIECE]],Tableau4[MATIERE],Tableau4[SHORT TYPE],"",0,1)</f>
        <v>COP</v>
      </c>
      <c r="N1560" t="str">
        <f>IF(ISERR(FIND("DECOUPE",Tableau1[[#This Row],[DESIGNATION]])),"","NEED REF")</f>
        <v/>
      </c>
    </row>
    <row r="1561" spans="2:14" ht="15" customHeight="1">
      <c r="B1561">
        <v>34412440</v>
      </c>
      <c r="C1561" s="2">
        <v>45338</v>
      </c>
      <c r="D1561" t="s">
        <v>13</v>
      </c>
      <c r="E1561" t="str">
        <f>_xlfn.CONCAT(Tableau1[[#This Row],[SHORT TYPE]]," ",Tableau1[[#This Row],[NUMERO]]," ",Tableau1[[#This Row],[GAMME]]," ",Tableau1[[#This Row],[TYPE PRODUIT]]," ",Tableau1[[#This Row],[PUISSANCE]])</f>
        <v>PLA 34412440 GVXL UPS 1250kVA</v>
      </c>
      <c r="G1561" t="s">
        <v>14</v>
      </c>
      <c r="H1561" t="s">
        <v>15</v>
      </c>
      <c r="I1561" t="s">
        <v>16</v>
      </c>
      <c r="J1561" t="s">
        <v>17</v>
      </c>
      <c r="K1561" t="s">
        <v>33</v>
      </c>
      <c r="L1561" t="str">
        <f>_xlfn.XLOOKUP(Tableau1[[#This Row],[TYPE DE PIECE]],Tableau4[MATIERE],Tableau4[SHORT TYPE],"",0,1)</f>
        <v>PLA</v>
      </c>
      <c r="N1561" t="str">
        <f>IF(ISERR(FIND("DECOUPE",Tableau1[[#This Row],[DESIGNATION]])),"","NEED REF")</f>
        <v/>
      </c>
    </row>
    <row r="1562" spans="2:14" ht="15" customHeight="1">
      <c r="B1562">
        <v>34412439</v>
      </c>
      <c r="C1562" s="2">
        <v>45338</v>
      </c>
      <c r="D1562" t="s">
        <v>13</v>
      </c>
      <c r="E1562" t="str">
        <f>_xlfn.CONCAT(Tableau1[[#This Row],[SHORT TYPE]]," ",Tableau1[[#This Row],[NUMERO]]," ",Tableau1[[#This Row],[GAMME]]," ",Tableau1[[#This Row],[TYPE PRODUIT]]," ",Tableau1[[#This Row],[PUISSANCE]])</f>
        <v>PLA 34412439 GVXL UPS 1250kVA</v>
      </c>
      <c r="G1562" t="s">
        <v>14</v>
      </c>
      <c r="H1562" t="s">
        <v>15</v>
      </c>
      <c r="I1562" t="s">
        <v>16</v>
      </c>
      <c r="J1562" t="s">
        <v>17</v>
      </c>
      <c r="K1562" t="s">
        <v>33</v>
      </c>
      <c r="L1562" t="str">
        <f>_xlfn.XLOOKUP(Tableau1[[#This Row],[TYPE DE PIECE]],Tableau4[MATIERE],Tableau4[SHORT TYPE],"",0,1)</f>
        <v>PLA</v>
      </c>
      <c r="N1562" t="str">
        <f>IF(ISERR(FIND("DECOUPE",Tableau1[[#This Row],[DESIGNATION]])),"","NEED REF")</f>
        <v/>
      </c>
    </row>
    <row r="1563" spans="2:14" ht="15" customHeight="1">
      <c r="B1563">
        <v>34412438</v>
      </c>
      <c r="C1563" s="2">
        <v>45338</v>
      </c>
      <c r="D1563" t="s">
        <v>13</v>
      </c>
      <c r="E1563" t="s">
        <v>700</v>
      </c>
      <c r="J1563" t="s">
        <v>27</v>
      </c>
      <c r="K1563" t="s">
        <v>701</v>
      </c>
      <c r="L1563" t="str">
        <f>_xlfn.XLOOKUP(Tableau1[[#This Row],[TYPE DE PIECE]],Tableau4[MATIERE],Tableau4[SHORT TYPE],"",0,1)</f>
        <v>SE</v>
      </c>
      <c r="N1563" t="str">
        <f>IF(ISERR(FIND("DECOUPE",Tableau1[[#This Row],[DESIGNATION]])),"","NEED REF")</f>
        <v/>
      </c>
    </row>
    <row r="1564" spans="2:14" ht="15" customHeight="1">
      <c r="B1564">
        <v>34412437</v>
      </c>
      <c r="C1564" s="2">
        <v>45338</v>
      </c>
      <c r="D1564" t="s">
        <v>13</v>
      </c>
      <c r="E1564" t="str">
        <f>_xlfn.CONCAT(Tableau1[[#This Row],[SHORT TYPE]]," ",Tableau1[[#This Row],[NUMERO]]," ",Tableau1[[#This Row],[GAMME]]," ",Tableau1[[#This Row],[TYPE PRODUIT]]," ",Tableau1[[#This Row],[PUISSANCE]])</f>
        <v>COP 34412437 GVXL UPS 1250kVA</v>
      </c>
      <c r="G1564" t="s">
        <v>14</v>
      </c>
      <c r="H1564" t="s">
        <v>15</v>
      </c>
      <c r="I1564" t="s">
        <v>16</v>
      </c>
      <c r="J1564" t="s">
        <v>17</v>
      </c>
      <c r="K1564" t="s">
        <v>22</v>
      </c>
      <c r="L1564" t="str">
        <f>_xlfn.XLOOKUP(Tableau1[[#This Row],[TYPE DE PIECE]],Tableau4[MATIERE],Tableau4[SHORT TYPE],"",0,1)</f>
        <v>COP</v>
      </c>
      <c r="N1564" t="str">
        <f>IF(ISERR(FIND("DECOUPE",Tableau1[[#This Row],[DESIGNATION]])),"","NEED REF")</f>
        <v/>
      </c>
    </row>
    <row r="1565" spans="2:14" ht="15" customHeight="1">
      <c r="B1565">
        <v>34412436</v>
      </c>
      <c r="C1565" s="2">
        <v>45337</v>
      </c>
      <c r="D1565" t="s">
        <v>13</v>
      </c>
      <c r="E1565" t="str">
        <f>_xlfn.CONCAT(Tableau1[[#This Row],[SHORT TYPE]]," ",Tableau1[[#This Row],[NUMERO]]," ",Tableau1[[#This Row],[GAMME]]," ",Tableau1[[#This Row],[TYPE PRODUIT]]," ",Tableau1[[#This Row],[PUISSANCE]])</f>
        <v>COP 34412436 GVXL UPS 1250kVA</v>
      </c>
      <c r="G1565" t="s">
        <v>14</v>
      </c>
      <c r="H1565" t="s">
        <v>15</v>
      </c>
      <c r="I1565" t="s">
        <v>16</v>
      </c>
      <c r="J1565" t="s">
        <v>17</v>
      </c>
      <c r="K1565" t="s">
        <v>22</v>
      </c>
      <c r="L1565" t="str">
        <f>_xlfn.XLOOKUP(Tableau1[[#This Row],[TYPE DE PIECE]],Tableau4[MATIERE],Tableau4[SHORT TYPE],"",0,1)</f>
        <v>COP</v>
      </c>
      <c r="N1565" t="str">
        <f>IF(ISERR(FIND("DECOUPE",Tableau1[[#This Row],[DESIGNATION]])),"","NEED REF")</f>
        <v/>
      </c>
    </row>
    <row r="1566" spans="2:14" ht="15" customHeight="1">
      <c r="B1566">
        <v>34412435</v>
      </c>
      <c r="C1566" s="2">
        <v>45337</v>
      </c>
      <c r="D1566" t="s">
        <v>13</v>
      </c>
      <c r="E1566" t="str">
        <f>_xlfn.CONCAT(Tableau1[[#This Row],[SHORT TYPE]]," ",Tableau1[[#This Row],[NUMERO]]," ",Tableau1[[#This Row],[GAMME]]," ",Tableau1[[#This Row],[TYPE PRODUIT]]," ",Tableau1[[#This Row],[PUISSANCE]])</f>
        <v>COP 34412435 GVXL UPS 1250kVA</v>
      </c>
      <c r="G1566" t="s">
        <v>14</v>
      </c>
      <c r="H1566" t="s">
        <v>15</v>
      </c>
      <c r="I1566" t="s">
        <v>16</v>
      </c>
      <c r="J1566" t="s">
        <v>17</v>
      </c>
      <c r="K1566" t="s">
        <v>22</v>
      </c>
      <c r="L1566" t="str">
        <f>_xlfn.XLOOKUP(Tableau1[[#This Row],[TYPE DE PIECE]],Tableau4[MATIERE],Tableau4[SHORT TYPE],"",0,1)</f>
        <v>COP</v>
      </c>
      <c r="N1566" t="str">
        <f>IF(ISERR(FIND("DECOUPE",Tableau1[[#This Row],[DESIGNATION]])),"","NEED REF")</f>
        <v/>
      </c>
    </row>
    <row r="1567" spans="2:14" ht="15" customHeight="1">
      <c r="B1567">
        <v>34412434</v>
      </c>
      <c r="C1567" s="2">
        <v>45337</v>
      </c>
      <c r="D1567" t="s">
        <v>13</v>
      </c>
      <c r="E1567" t="s">
        <v>702</v>
      </c>
      <c r="G1567" t="s">
        <v>46</v>
      </c>
      <c r="H1567" t="s">
        <v>560</v>
      </c>
      <c r="I1567" t="s">
        <v>703</v>
      </c>
      <c r="J1567" t="s">
        <v>177</v>
      </c>
      <c r="K1567" t="s">
        <v>13</v>
      </c>
      <c r="L1567" t="s">
        <v>84</v>
      </c>
      <c r="N1567" t="str">
        <f>IF(ISERR(FIND("DECOUPE",Tableau1[[#This Row],[DESIGNATION]])),"","NEED REF")</f>
        <v/>
      </c>
    </row>
    <row r="1568" spans="2:14" ht="15" customHeight="1">
      <c r="B1568">
        <v>34412433</v>
      </c>
      <c r="C1568" s="2">
        <v>45337</v>
      </c>
      <c r="D1568" t="s">
        <v>13</v>
      </c>
      <c r="E1568" t="str">
        <f>_xlfn.CONCAT(Tableau1[[#This Row],[SHORT TYPE]]," ",Tableau1[[#This Row],[NUMERO]]," ",Tableau1[[#This Row],[GAMME]]," ",Tableau1[[#This Row],[TYPE PRODUIT]]," ",Tableau1[[#This Row],[PUISSANCE]])</f>
        <v>COP 34412433 GVXL UPS 1250kVA</v>
      </c>
      <c r="G1568" t="s">
        <v>14</v>
      </c>
      <c r="H1568" t="s">
        <v>15</v>
      </c>
      <c r="I1568" t="s">
        <v>16</v>
      </c>
      <c r="J1568" t="s">
        <v>17</v>
      </c>
      <c r="K1568" t="s">
        <v>22</v>
      </c>
      <c r="L1568" t="str">
        <f>_xlfn.XLOOKUP(Tableau1[[#This Row],[TYPE DE PIECE]],Tableau4[MATIERE],Tableau4[SHORT TYPE],"",0,1)</f>
        <v>COP</v>
      </c>
      <c r="N1568" t="str">
        <f>IF(ISERR(FIND("DECOUPE",Tableau1[[#This Row],[DESIGNATION]])),"","NEED REF")</f>
        <v/>
      </c>
    </row>
    <row r="1569" spans="2:14" ht="15" customHeight="1">
      <c r="B1569">
        <v>34412432</v>
      </c>
      <c r="C1569" s="2">
        <v>45337</v>
      </c>
      <c r="D1569" t="s">
        <v>13</v>
      </c>
      <c r="E1569" t="str">
        <f>_xlfn.CONCAT(Tableau1[[#This Row],[SHORT TYPE]]," ",Tableau1[[#This Row],[NUMERO]]," ",Tableau1[[#This Row],[GAMME]]," ",Tableau1[[#This Row],[TYPE PRODUIT]]," ",Tableau1[[#This Row],[PUISSANCE]])</f>
        <v>COP 34412432 GVXL UPS 1250kVA</v>
      </c>
      <c r="G1569" t="s">
        <v>14</v>
      </c>
      <c r="H1569" t="s">
        <v>15</v>
      </c>
      <c r="I1569" t="s">
        <v>16</v>
      </c>
      <c r="J1569" t="s">
        <v>17</v>
      </c>
      <c r="K1569" t="s">
        <v>22</v>
      </c>
      <c r="L1569" t="str">
        <f>_xlfn.XLOOKUP(Tableau1[[#This Row],[TYPE DE PIECE]],Tableau4[MATIERE],Tableau4[SHORT TYPE],"",0,1)</f>
        <v>COP</v>
      </c>
      <c r="N1569" t="str">
        <f>IF(ISERR(FIND("DECOUPE",Tableau1[[#This Row],[DESIGNATION]])),"","NEED REF")</f>
        <v/>
      </c>
    </row>
    <row r="1570" spans="2:14" ht="15" customHeight="1">
      <c r="B1570">
        <v>34412431</v>
      </c>
      <c r="C1570" s="2">
        <v>45337</v>
      </c>
      <c r="D1570" t="s">
        <v>13</v>
      </c>
      <c r="E1570" t="str">
        <f>_xlfn.CONCAT(Tableau1[[#This Row],[SHORT TYPE]]," ",Tableau1[[#This Row],[NUMERO]]," ",Tableau1[[#This Row],[GAMME]]," ",Tableau1[[#This Row],[TYPE PRODUIT]]," ",Tableau1[[#This Row],[PUISSANCE]])</f>
        <v>COP 34412431 GVXL UPS 1250kVA</v>
      </c>
      <c r="G1570" t="s">
        <v>14</v>
      </c>
      <c r="H1570" t="s">
        <v>15</v>
      </c>
      <c r="I1570" t="s">
        <v>16</v>
      </c>
      <c r="J1570" t="s">
        <v>17</v>
      </c>
      <c r="K1570" t="s">
        <v>22</v>
      </c>
      <c r="L1570" t="str">
        <f>_xlfn.XLOOKUP(Tableau1[[#This Row],[TYPE DE PIECE]],Tableau4[MATIERE],Tableau4[SHORT TYPE],"",0,1)</f>
        <v>COP</v>
      </c>
      <c r="N1570" t="str">
        <f>IF(ISERR(FIND("DECOUPE",Tableau1[[#This Row],[DESIGNATION]])),"","NEED REF")</f>
        <v/>
      </c>
    </row>
    <row r="1571" spans="2:14" ht="15" customHeight="1">
      <c r="B1571">
        <v>34412430</v>
      </c>
      <c r="C1571" s="2">
        <v>45337</v>
      </c>
      <c r="D1571" t="s">
        <v>13</v>
      </c>
      <c r="E1571" t="str">
        <f>_xlfn.CONCAT(Tableau1[[#This Row],[SHORT TYPE]]," ",Tableau1[[#This Row],[NUMERO]]," ",Tableau1[[#This Row],[GAMME]]," ",Tableau1[[#This Row],[TYPE PRODUIT]]," ",Tableau1[[#This Row],[PUISSANCE]])</f>
        <v>COP 34412430 GVXL UPS 1250kVA</v>
      </c>
      <c r="G1571" t="s">
        <v>14</v>
      </c>
      <c r="H1571" t="s">
        <v>15</v>
      </c>
      <c r="I1571" t="s">
        <v>16</v>
      </c>
      <c r="J1571" t="s">
        <v>17</v>
      </c>
      <c r="K1571" t="s">
        <v>22</v>
      </c>
      <c r="L1571" t="str">
        <f>_xlfn.XLOOKUP(Tableau1[[#This Row],[TYPE DE PIECE]],Tableau4[MATIERE],Tableau4[SHORT TYPE],"",0,1)</f>
        <v>COP</v>
      </c>
      <c r="N1571" t="str">
        <f>IF(ISERR(FIND("DECOUPE",Tableau1[[#This Row],[DESIGNATION]])),"","NEED REF")</f>
        <v/>
      </c>
    </row>
    <row r="1572" spans="2:14" ht="15" customHeight="1">
      <c r="B1572">
        <v>34412429</v>
      </c>
      <c r="C1572" s="2">
        <v>45337</v>
      </c>
      <c r="D1572" t="s">
        <v>13</v>
      </c>
      <c r="E1572" t="str">
        <f>_xlfn.CONCAT(Tableau1[[#This Row],[SHORT TYPE]]," ",Tableau1[[#This Row],[NUMERO]]," ",Tableau1[[#This Row],[GAMME]]," ",Tableau1[[#This Row],[TYPE PRODUIT]]," ",Tableau1[[#This Row],[PUISSANCE]])</f>
        <v>COP 34412429 GVXL UPS 1250kVA</v>
      </c>
      <c r="G1572" t="s">
        <v>14</v>
      </c>
      <c r="H1572" t="s">
        <v>15</v>
      </c>
      <c r="I1572" t="s">
        <v>16</v>
      </c>
      <c r="J1572" t="s">
        <v>17</v>
      </c>
      <c r="K1572" t="s">
        <v>22</v>
      </c>
      <c r="L1572" t="str">
        <f>_xlfn.XLOOKUP(Tableau1[[#This Row],[TYPE DE PIECE]],Tableau4[MATIERE],Tableau4[SHORT TYPE],"",0,1)</f>
        <v>COP</v>
      </c>
      <c r="N1572" t="str">
        <f>IF(ISERR(FIND("DECOUPE",Tableau1[[#This Row],[DESIGNATION]])),"","NEED REF")</f>
        <v/>
      </c>
    </row>
    <row r="1573" spans="2:14" ht="15" customHeight="1">
      <c r="B1573">
        <v>34412428</v>
      </c>
      <c r="C1573" s="2">
        <v>45337</v>
      </c>
      <c r="D1573" t="s">
        <v>13</v>
      </c>
      <c r="E1573" t="str">
        <f>_xlfn.CONCAT(Tableau1[[#This Row],[SHORT TYPE]]," ",Tableau1[[#This Row],[NUMERO]]," ",Tableau1[[#This Row],[GAMME]]," ",Tableau1[[#This Row],[TYPE PRODUIT]]," ",Tableau1[[#This Row],[PUISSANCE]])</f>
        <v>COP 34412428 GVXL UPS 1250kVA</v>
      </c>
      <c r="G1573" t="s">
        <v>14</v>
      </c>
      <c r="H1573" t="s">
        <v>15</v>
      </c>
      <c r="I1573" t="s">
        <v>16</v>
      </c>
      <c r="J1573" t="s">
        <v>17</v>
      </c>
      <c r="K1573" t="s">
        <v>22</v>
      </c>
      <c r="L1573" t="str">
        <f>_xlfn.XLOOKUP(Tableau1[[#This Row],[TYPE DE PIECE]],Tableau4[MATIERE],Tableau4[SHORT TYPE],"",0,1)</f>
        <v>COP</v>
      </c>
      <c r="N1573" t="str">
        <f>IF(ISERR(FIND("DECOUPE",Tableau1[[#This Row],[DESIGNATION]])),"","NEED REF")</f>
        <v/>
      </c>
    </row>
    <row r="1574" spans="2:14" ht="15" customHeight="1">
      <c r="B1574">
        <v>34412427</v>
      </c>
      <c r="C1574" s="2">
        <v>45337</v>
      </c>
      <c r="D1574" t="s">
        <v>13</v>
      </c>
      <c r="E1574" t="str">
        <f>_xlfn.CONCAT(Tableau1[[#This Row],[SHORT TYPE]]," ",Tableau1[[#This Row],[NUMERO]]," ",Tableau1[[#This Row],[GAMME]]," ",Tableau1[[#This Row],[TYPE PRODUIT]]," ",Tableau1[[#This Row],[PUISSANCE]])</f>
        <v>COP 34412427 GVXL UPS 1250kVA</v>
      </c>
      <c r="G1574" t="s">
        <v>14</v>
      </c>
      <c r="H1574" t="s">
        <v>15</v>
      </c>
      <c r="I1574" t="s">
        <v>16</v>
      </c>
      <c r="J1574" t="s">
        <v>17</v>
      </c>
      <c r="K1574" t="s">
        <v>22</v>
      </c>
      <c r="L1574" t="str">
        <f>_xlfn.XLOOKUP(Tableau1[[#This Row],[TYPE DE PIECE]],Tableau4[MATIERE],Tableau4[SHORT TYPE],"",0,1)</f>
        <v>COP</v>
      </c>
      <c r="N1574" t="str">
        <f>IF(ISERR(FIND("DECOUPE",Tableau1[[#This Row],[DESIGNATION]])),"","NEED REF")</f>
        <v/>
      </c>
    </row>
    <row r="1575" spans="2:14" ht="15" customHeight="1">
      <c r="B1575">
        <v>34412426</v>
      </c>
      <c r="C1575" s="2">
        <v>45336</v>
      </c>
      <c r="D1575" t="s">
        <v>13</v>
      </c>
      <c r="E1575" t="str">
        <f>_xlfn.CONCAT(Tableau1[[#This Row],[SHORT TYPE]]," ",Tableau1[[#This Row],[NUMERO]]," ",Tableau1[[#This Row],[GAMME]]," ",Tableau1[[#This Row],[TYPE PRODUIT]]," ",Tableau1[[#This Row],[PUISSANCE]])</f>
        <v>COP 34412426 GVXL UPS 1250kVA</v>
      </c>
      <c r="G1575" t="s">
        <v>14</v>
      </c>
      <c r="H1575" t="s">
        <v>15</v>
      </c>
      <c r="I1575" t="s">
        <v>16</v>
      </c>
      <c r="J1575" t="s">
        <v>17</v>
      </c>
      <c r="K1575" t="s">
        <v>22</v>
      </c>
      <c r="L1575" t="str">
        <f>_xlfn.XLOOKUP(Tableau1[[#This Row],[TYPE DE PIECE]],Tableau4[MATIERE],Tableau4[SHORT TYPE],"",0,1)</f>
        <v>COP</v>
      </c>
      <c r="N1575" t="str">
        <f>IF(ISERR(FIND("DECOUPE",Tableau1[[#This Row],[DESIGNATION]])),"","NEED REF")</f>
        <v/>
      </c>
    </row>
    <row r="1576" spans="2:14" ht="15" customHeight="1">
      <c r="B1576">
        <v>34412425</v>
      </c>
      <c r="C1576" s="2">
        <v>45336</v>
      </c>
      <c r="D1576" t="s">
        <v>13</v>
      </c>
      <c r="E1576" t="str">
        <f>_xlfn.CONCAT(Tableau1[[#This Row],[SHORT TYPE]]," ",Tableau1[[#This Row],[NUMERO]]," ",Tableau1[[#This Row],[GAMME]]," ",Tableau1[[#This Row],[TYPE PRODUIT]]," ",Tableau1[[#This Row],[PUISSANCE]])</f>
        <v>COP 34412425 GVXL UPS 1250kVA</v>
      </c>
      <c r="G1576" t="s">
        <v>14</v>
      </c>
      <c r="H1576" t="s">
        <v>15</v>
      </c>
      <c r="I1576" t="s">
        <v>16</v>
      </c>
      <c r="J1576" t="s">
        <v>17</v>
      </c>
      <c r="K1576" t="s">
        <v>22</v>
      </c>
      <c r="L1576" t="str">
        <f>_xlfn.XLOOKUP(Tableau1[[#This Row],[TYPE DE PIECE]],Tableau4[MATIERE],Tableau4[SHORT TYPE],"",0,1)</f>
        <v>COP</v>
      </c>
      <c r="N1576" t="str">
        <f>IF(ISERR(FIND("DECOUPE",Tableau1[[#This Row],[DESIGNATION]])),"","NEED REF")</f>
        <v/>
      </c>
    </row>
    <row r="1577" spans="2:14" ht="15" customHeight="1">
      <c r="B1577">
        <v>34412424</v>
      </c>
      <c r="C1577" s="2">
        <v>45336</v>
      </c>
      <c r="D1577" t="s">
        <v>13</v>
      </c>
      <c r="E1577" t="str">
        <f>_xlfn.CONCAT(Tableau1[[#This Row],[SHORT TYPE]]," ",Tableau1[[#This Row],[NUMERO]]," ",Tableau1[[#This Row],[GAMME]]," ",Tableau1[[#This Row],[TYPE PRODUIT]]," ",Tableau1[[#This Row],[PUISSANCE]])</f>
        <v>COP 34412424 GVXL UPS 1250kVA</v>
      </c>
      <c r="G1577" t="s">
        <v>14</v>
      </c>
      <c r="H1577" t="s">
        <v>15</v>
      </c>
      <c r="I1577" t="s">
        <v>16</v>
      </c>
      <c r="J1577" t="s">
        <v>17</v>
      </c>
      <c r="K1577" t="s">
        <v>22</v>
      </c>
      <c r="L1577" t="str">
        <f>_xlfn.XLOOKUP(Tableau1[[#This Row],[TYPE DE PIECE]],Tableau4[MATIERE],Tableau4[SHORT TYPE],"",0,1)</f>
        <v>COP</v>
      </c>
      <c r="N1577" t="str">
        <f>IF(ISERR(FIND("DECOUPE",Tableau1[[#This Row],[DESIGNATION]])),"","NEED REF")</f>
        <v/>
      </c>
    </row>
    <row r="1578" spans="2:14" ht="15" customHeight="1">
      <c r="B1578">
        <v>34412423</v>
      </c>
      <c r="C1578" s="2">
        <v>45336</v>
      </c>
      <c r="D1578" t="s">
        <v>13</v>
      </c>
      <c r="E1578" t="str">
        <f>_xlfn.CONCAT(Tableau1[[#This Row],[SHORT TYPE]]," ",Tableau1[[#This Row],[NUMERO]]," ",Tableau1[[#This Row],[GAMME]]," ",Tableau1[[#This Row],[TYPE PRODUIT]]," ",Tableau1[[#This Row],[PUISSANCE]])</f>
        <v>COP 34412423 GVXL UPS 1250kVA</v>
      </c>
      <c r="G1578" t="s">
        <v>14</v>
      </c>
      <c r="H1578" t="s">
        <v>15</v>
      </c>
      <c r="I1578" t="s">
        <v>16</v>
      </c>
      <c r="J1578" t="s">
        <v>17</v>
      </c>
      <c r="K1578" t="s">
        <v>22</v>
      </c>
      <c r="L1578" t="str">
        <f>_xlfn.XLOOKUP(Tableau1[[#This Row],[TYPE DE PIECE]],Tableau4[MATIERE],Tableau4[SHORT TYPE],"",0,1)</f>
        <v>COP</v>
      </c>
      <c r="N1578" t="str">
        <f>IF(ISERR(FIND("DECOUPE",Tableau1[[#This Row],[DESIGNATION]])),"","NEED REF")</f>
        <v/>
      </c>
    </row>
    <row r="1579" spans="2:14" ht="15" customHeight="1">
      <c r="B1579">
        <v>34412422</v>
      </c>
      <c r="C1579" s="2">
        <v>45336</v>
      </c>
      <c r="D1579" t="s">
        <v>13</v>
      </c>
      <c r="E1579" t="str">
        <f>_xlfn.CONCAT(Tableau1[[#This Row],[SHORT TYPE]]," ",Tableau1[[#This Row],[NUMERO]]," ",Tableau1[[#This Row],[GAMME]]," ",Tableau1[[#This Row],[TYPE PRODUIT]]," ",Tableau1[[#This Row],[PUISSANCE]])</f>
        <v>COP 34412422 GVXL UPS 1250kVA</v>
      </c>
      <c r="G1579" t="s">
        <v>14</v>
      </c>
      <c r="H1579" t="s">
        <v>15</v>
      </c>
      <c r="I1579" t="s">
        <v>16</v>
      </c>
      <c r="J1579" t="s">
        <v>17</v>
      </c>
      <c r="K1579" t="s">
        <v>22</v>
      </c>
      <c r="L1579" t="str">
        <f>_xlfn.XLOOKUP(Tableau1[[#This Row],[TYPE DE PIECE]],Tableau4[MATIERE],Tableau4[SHORT TYPE],"",0,1)</f>
        <v>COP</v>
      </c>
      <c r="N1579" t="str">
        <f>IF(ISERR(FIND("DECOUPE",Tableau1[[#This Row],[DESIGNATION]])),"","NEED REF")</f>
        <v/>
      </c>
    </row>
    <row r="1580" spans="2:14" ht="15" customHeight="1">
      <c r="B1580">
        <v>34412421</v>
      </c>
      <c r="C1580" s="2">
        <v>45336</v>
      </c>
      <c r="D1580" t="s">
        <v>13</v>
      </c>
      <c r="E1580" t="str">
        <f>_xlfn.CONCAT(Tableau1[[#This Row],[SHORT TYPE]]," ",Tableau1[[#This Row],[NUMERO]]," ",Tableau1[[#This Row],[GAMME]]," ",Tableau1[[#This Row],[TYPE PRODUIT]]," ",Tableau1[[#This Row],[PUISSANCE]])</f>
        <v>COP 34412421 GVXL UPS 1250kVA</v>
      </c>
      <c r="G1580" t="s">
        <v>14</v>
      </c>
      <c r="H1580" t="s">
        <v>15</v>
      </c>
      <c r="I1580" t="s">
        <v>16</v>
      </c>
      <c r="J1580" t="s">
        <v>17</v>
      </c>
      <c r="K1580" t="s">
        <v>22</v>
      </c>
      <c r="L1580" t="str">
        <f>_xlfn.XLOOKUP(Tableau1[[#This Row],[TYPE DE PIECE]],Tableau4[MATIERE],Tableau4[SHORT TYPE],"",0,1)</f>
        <v>COP</v>
      </c>
      <c r="N1580" t="str">
        <f>IF(ISERR(FIND("DECOUPE",Tableau1[[#This Row],[DESIGNATION]])),"","NEED REF")</f>
        <v/>
      </c>
    </row>
    <row r="1581" spans="2:14" ht="15" customHeight="1">
      <c r="B1581">
        <v>34412420</v>
      </c>
      <c r="C1581" s="2">
        <v>45336</v>
      </c>
      <c r="D1581" t="s">
        <v>13</v>
      </c>
      <c r="E1581" t="str">
        <f>_xlfn.CONCAT(Tableau1[[#This Row],[SHORT TYPE]]," ",Tableau1[[#This Row],[NUMERO]]," ",Tableau1[[#This Row],[GAMME]]," ",Tableau1[[#This Row],[TYPE PRODUIT]]," ",Tableau1[[#This Row],[PUISSANCE]])</f>
        <v>COP 34412420 GVXL UPS 1250kVA</v>
      </c>
      <c r="G1581" t="s">
        <v>14</v>
      </c>
      <c r="H1581" t="s">
        <v>15</v>
      </c>
      <c r="I1581" t="s">
        <v>16</v>
      </c>
      <c r="J1581" t="s">
        <v>17</v>
      </c>
      <c r="K1581" t="s">
        <v>22</v>
      </c>
      <c r="L1581" t="str">
        <f>_xlfn.XLOOKUP(Tableau1[[#This Row],[TYPE DE PIECE]],Tableau4[MATIERE],Tableau4[SHORT TYPE],"",0,1)</f>
        <v>COP</v>
      </c>
      <c r="N1581" t="str">
        <f>IF(ISERR(FIND("DECOUPE",Tableau1[[#This Row],[DESIGNATION]])),"","NEED REF")</f>
        <v/>
      </c>
    </row>
    <row r="1582" spans="2:14" ht="15" customHeight="1">
      <c r="B1582">
        <v>34412419</v>
      </c>
      <c r="C1582" s="2">
        <v>45336</v>
      </c>
      <c r="D1582" t="s">
        <v>13</v>
      </c>
      <c r="E1582" t="str">
        <f>_xlfn.CONCAT(Tableau1[[#This Row],[SHORT TYPE]]," ",Tableau1[[#This Row],[NUMERO]]," ",Tableau1[[#This Row],[GAMME]]," ",Tableau1[[#This Row],[TYPE PRODUIT]]," ",Tableau1[[#This Row],[PUISSANCE]])</f>
        <v>COP 34412419 GVXL UPS 1250kVA</v>
      </c>
      <c r="G1582" t="s">
        <v>14</v>
      </c>
      <c r="H1582" t="s">
        <v>15</v>
      </c>
      <c r="I1582" t="s">
        <v>16</v>
      </c>
      <c r="J1582" t="s">
        <v>17</v>
      </c>
      <c r="K1582" t="s">
        <v>22</v>
      </c>
      <c r="L1582" t="str">
        <f>_xlfn.XLOOKUP(Tableau1[[#This Row],[TYPE DE PIECE]],Tableau4[MATIERE],Tableau4[SHORT TYPE],"",0,1)</f>
        <v>COP</v>
      </c>
      <c r="N1582" t="str">
        <f>IF(ISERR(FIND("DECOUPE",Tableau1[[#This Row],[DESIGNATION]])),"","NEED REF")</f>
        <v/>
      </c>
    </row>
    <row r="1583" spans="2:14" ht="15" customHeight="1">
      <c r="B1583">
        <v>34412418</v>
      </c>
      <c r="C1583" s="2">
        <v>45336</v>
      </c>
      <c r="D1583" t="s">
        <v>13</v>
      </c>
      <c r="E1583" t="str">
        <f>_xlfn.CONCAT(Tableau1[[#This Row],[SHORT TYPE]]," ",Tableau1[[#This Row],[NUMERO]]," ",Tableau1[[#This Row],[GAMME]]," ",Tableau1[[#This Row],[TYPE PRODUIT]]," ",Tableau1[[#This Row],[PUISSANCE]])</f>
        <v>COP 34412418 GVXL UPS 1250kVA</v>
      </c>
      <c r="G1583" t="s">
        <v>14</v>
      </c>
      <c r="H1583" t="s">
        <v>15</v>
      </c>
      <c r="I1583" t="s">
        <v>16</v>
      </c>
      <c r="J1583" t="s">
        <v>17</v>
      </c>
      <c r="K1583" t="s">
        <v>22</v>
      </c>
      <c r="L1583" t="str">
        <f>_xlfn.XLOOKUP(Tableau1[[#This Row],[TYPE DE PIECE]],Tableau4[MATIERE],Tableau4[SHORT TYPE],"",0,1)</f>
        <v>COP</v>
      </c>
      <c r="N1583" t="str">
        <f>IF(ISERR(FIND("DECOUPE",Tableau1[[#This Row],[DESIGNATION]])),"","NEED REF")</f>
        <v/>
      </c>
    </row>
    <row r="1584" spans="2:14" ht="15" customHeight="1">
      <c r="B1584">
        <v>34412417</v>
      </c>
      <c r="C1584" s="2">
        <v>45336</v>
      </c>
      <c r="D1584" t="s">
        <v>13</v>
      </c>
      <c r="E1584" t="str">
        <f>_xlfn.CONCAT(Tableau1[[#This Row],[SHORT TYPE]]," ",Tableau1[[#This Row],[NUMERO]]," ",Tableau1[[#This Row],[GAMME]]," ",Tableau1[[#This Row],[TYPE PRODUIT]]," ",Tableau1[[#This Row],[PUISSANCE]])</f>
        <v>COP 34412417 GVXL UPS 1250kVA</v>
      </c>
      <c r="G1584" t="s">
        <v>14</v>
      </c>
      <c r="H1584" t="s">
        <v>15</v>
      </c>
      <c r="I1584" t="s">
        <v>16</v>
      </c>
      <c r="J1584" t="s">
        <v>17</v>
      </c>
      <c r="K1584" t="s">
        <v>22</v>
      </c>
      <c r="L1584" t="str">
        <f>_xlfn.XLOOKUP(Tableau1[[#This Row],[TYPE DE PIECE]],Tableau4[MATIERE],Tableau4[SHORT TYPE],"",0,1)</f>
        <v>COP</v>
      </c>
      <c r="N1584" t="str">
        <f>IF(ISERR(FIND("DECOUPE",Tableau1[[#This Row],[DESIGNATION]])),"","NEED REF")</f>
        <v/>
      </c>
    </row>
    <row r="1585" spans="2:14" ht="15" customHeight="1">
      <c r="B1585">
        <v>34412416</v>
      </c>
      <c r="C1585" s="2">
        <v>45336</v>
      </c>
      <c r="D1585" t="s">
        <v>13</v>
      </c>
      <c r="E1585" t="str">
        <f>_xlfn.CONCAT(Tableau1[[#This Row],[SHORT TYPE]]," ",Tableau1[[#This Row],[NUMERO]]," ",Tableau1[[#This Row],[GAMME]]," ",Tableau1[[#This Row],[TYPE PRODUIT]]," ",Tableau1[[#This Row],[PUISSANCE]])</f>
        <v>COP 34412416 GVXL UPS 1250kVA</v>
      </c>
      <c r="G1585" t="s">
        <v>14</v>
      </c>
      <c r="H1585" t="s">
        <v>15</v>
      </c>
      <c r="I1585" t="s">
        <v>16</v>
      </c>
      <c r="J1585" t="s">
        <v>17</v>
      </c>
      <c r="K1585" t="s">
        <v>22</v>
      </c>
      <c r="L1585" t="str">
        <f>_xlfn.XLOOKUP(Tableau1[[#This Row],[TYPE DE PIECE]],Tableau4[MATIERE],Tableau4[SHORT TYPE],"",0,1)</f>
        <v>COP</v>
      </c>
      <c r="N1585" t="str">
        <f>IF(ISERR(FIND("DECOUPE",Tableau1[[#This Row],[DESIGNATION]])),"","NEED REF")</f>
        <v/>
      </c>
    </row>
    <row r="1586" spans="2:14" ht="15" customHeight="1">
      <c r="B1586">
        <v>34412415</v>
      </c>
      <c r="C1586" s="2">
        <v>45336</v>
      </c>
      <c r="D1586" t="s">
        <v>13</v>
      </c>
      <c r="E1586" t="str">
        <f>_xlfn.CONCAT(Tableau1[[#This Row],[SHORT TYPE]]," ",Tableau1[[#This Row],[NUMERO]]," ",Tableau1[[#This Row],[GAMME]]," ",Tableau1[[#This Row],[TYPE PRODUIT]]," ",Tableau1[[#This Row],[PUISSANCE]])</f>
        <v>COP 34412415 GVXL UPS 1250kVA</v>
      </c>
      <c r="G1586" t="s">
        <v>14</v>
      </c>
      <c r="H1586" t="s">
        <v>15</v>
      </c>
      <c r="I1586" t="s">
        <v>16</v>
      </c>
      <c r="J1586" t="s">
        <v>17</v>
      </c>
      <c r="K1586" t="s">
        <v>22</v>
      </c>
      <c r="L1586" t="str">
        <f>_xlfn.XLOOKUP(Tableau1[[#This Row],[TYPE DE PIECE]],Tableau4[MATIERE],Tableau4[SHORT TYPE],"",0,1)</f>
        <v>COP</v>
      </c>
      <c r="N1586" t="str">
        <f>IF(ISERR(FIND("DECOUPE",Tableau1[[#This Row],[DESIGNATION]])),"","NEED REF")</f>
        <v/>
      </c>
    </row>
    <row r="1587" spans="2:14" ht="15" customHeight="1">
      <c r="B1587">
        <v>34412414</v>
      </c>
      <c r="C1587" s="2">
        <v>45336</v>
      </c>
      <c r="D1587" t="s">
        <v>13</v>
      </c>
      <c r="E1587" t="str">
        <f>_xlfn.CONCAT(Tableau1[[#This Row],[SHORT TYPE]]," ",Tableau1[[#This Row],[NUMERO]]," ",Tableau1[[#This Row],[GAMME]]," ",Tableau1[[#This Row],[TYPE PRODUIT]]," ",Tableau1[[#This Row],[PUISSANCE]])</f>
        <v>COP 34412414 GVXL UPS 1250kVA</v>
      </c>
      <c r="G1587" t="s">
        <v>14</v>
      </c>
      <c r="H1587" t="s">
        <v>15</v>
      </c>
      <c r="I1587" t="s">
        <v>16</v>
      </c>
      <c r="J1587" t="s">
        <v>17</v>
      </c>
      <c r="K1587" t="s">
        <v>22</v>
      </c>
      <c r="L1587" t="str">
        <f>_xlfn.XLOOKUP(Tableau1[[#This Row],[TYPE DE PIECE]],Tableau4[MATIERE],Tableau4[SHORT TYPE],"",0,1)</f>
        <v>COP</v>
      </c>
      <c r="N1587" t="str">
        <f>IF(ISERR(FIND("DECOUPE",Tableau1[[#This Row],[DESIGNATION]])),"","NEED REF")</f>
        <v/>
      </c>
    </row>
    <row r="1588" spans="2:14" ht="15" customHeight="1">
      <c r="B1588">
        <v>34412413</v>
      </c>
      <c r="C1588" s="2">
        <v>45336</v>
      </c>
      <c r="D1588" t="s">
        <v>13</v>
      </c>
      <c r="E1588" t="str">
        <f>_xlfn.CONCAT(Tableau1[[#This Row],[SHORT TYPE]]," ",Tableau1[[#This Row],[NUMERO]]," ",Tableau1[[#This Row],[GAMME]]," ",Tableau1[[#This Row],[TYPE PRODUIT]]," ",Tableau1[[#This Row],[PUISSANCE]])</f>
        <v>COP 34412413 GVXL UPS 1250kVA</v>
      </c>
      <c r="G1588" t="s">
        <v>14</v>
      </c>
      <c r="H1588" t="s">
        <v>15</v>
      </c>
      <c r="I1588" t="s">
        <v>16</v>
      </c>
      <c r="J1588" t="s">
        <v>17</v>
      </c>
      <c r="K1588" t="s">
        <v>22</v>
      </c>
      <c r="L1588" t="str">
        <f>_xlfn.XLOOKUP(Tableau1[[#This Row],[TYPE DE PIECE]],Tableau4[MATIERE],Tableau4[SHORT TYPE],"",0,1)</f>
        <v>COP</v>
      </c>
      <c r="N1588" t="str">
        <f>IF(ISERR(FIND("DECOUPE",Tableau1[[#This Row],[DESIGNATION]])),"","NEED REF")</f>
        <v/>
      </c>
    </row>
    <row r="1589" spans="2:14" ht="15" customHeight="1">
      <c r="B1589">
        <v>34412412</v>
      </c>
      <c r="C1589" s="2">
        <v>45336</v>
      </c>
      <c r="D1589" t="s">
        <v>13</v>
      </c>
      <c r="E1589" t="str">
        <f>_xlfn.CONCAT(Tableau1[[#This Row],[SHORT TYPE]]," ",Tableau1[[#This Row],[NUMERO]]," ",Tableau1[[#This Row],[GAMME]]," ",Tableau1[[#This Row],[TYPE PRODUIT]]," ",Tableau1[[#This Row],[PUISSANCE]])</f>
        <v>COP 34412412 GVXL UPS 1250kVA</v>
      </c>
      <c r="G1589" t="s">
        <v>14</v>
      </c>
      <c r="H1589" t="s">
        <v>15</v>
      </c>
      <c r="I1589" t="s">
        <v>16</v>
      </c>
      <c r="J1589" t="s">
        <v>17</v>
      </c>
      <c r="K1589" t="s">
        <v>22</v>
      </c>
      <c r="L1589" t="str">
        <f>_xlfn.XLOOKUP(Tableau1[[#This Row],[TYPE DE PIECE]],Tableau4[MATIERE],Tableau4[SHORT TYPE],"",0,1)</f>
        <v>COP</v>
      </c>
      <c r="N1589" t="str">
        <f>IF(ISERR(FIND("DECOUPE",Tableau1[[#This Row],[DESIGNATION]])),"","NEED REF")</f>
        <v/>
      </c>
    </row>
    <row r="1590" spans="2:14" ht="15" customHeight="1">
      <c r="B1590">
        <v>34412411</v>
      </c>
      <c r="C1590" s="2">
        <v>45336</v>
      </c>
      <c r="D1590" t="s">
        <v>13</v>
      </c>
      <c r="E1590" t="str">
        <f>_xlfn.CONCAT(Tableau1[[#This Row],[SHORT TYPE]]," ",Tableau1[[#This Row],[NUMERO]]," ",Tableau1[[#This Row],[GAMME]]," ",Tableau1[[#This Row],[TYPE PRODUIT]]," ",Tableau1[[#This Row],[PUISSANCE]])</f>
        <v>COP 34412411 GVXL UPS 1250kVA</v>
      </c>
      <c r="G1590" t="s">
        <v>14</v>
      </c>
      <c r="H1590" t="s">
        <v>15</v>
      </c>
      <c r="I1590" t="s">
        <v>16</v>
      </c>
      <c r="J1590" t="s">
        <v>17</v>
      </c>
      <c r="K1590" t="s">
        <v>22</v>
      </c>
      <c r="L1590" t="str">
        <f>_xlfn.XLOOKUP(Tableau1[[#This Row],[TYPE DE PIECE]],Tableau4[MATIERE],Tableau4[SHORT TYPE],"",0,1)</f>
        <v>COP</v>
      </c>
      <c r="N1590" t="str">
        <f>IF(ISERR(FIND("DECOUPE",Tableau1[[#This Row],[DESIGNATION]])),"","NEED REF")</f>
        <v/>
      </c>
    </row>
    <row r="1591" spans="2:14" ht="15" customHeight="1">
      <c r="B1591">
        <v>34412410</v>
      </c>
      <c r="C1591" s="2">
        <v>45336</v>
      </c>
      <c r="D1591" t="s">
        <v>13</v>
      </c>
      <c r="E1591" t="s">
        <v>704</v>
      </c>
      <c r="H1591" t="s">
        <v>46</v>
      </c>
      <c r="I1591" t="s">
        <v>70</v>
      </c>
      <c r="J1591" t="s">
        <v>17</v>
      </c>
      <c r="K1591" t="s">
        <v>25</v>
      </c>
      <c r="L1591" t="str">
        <f>_xlfn.XLOOKUP(Tableau1[[#This Row],[TYPE DE PIECE]],Tableau4[MATIERE],Tableau4[SHORT TYPE],"",0,1)</f>
        <v>SMT</v>
      </c>
      <c r="N1591" t="str">
        <f>IF(ISERR(FIND("DECOUPE",Tableau1[[#This Row],[DESIGNATION]])),"","NEED REF")</f>
        <v/>
      </c>
    </row>
    <row r="1592" spans="2:14" ht="15" customHeight="1">
      <c r="B1592">
        <v>34412409</v>
      </c>
      <c r="C1592" s="2">
        <v>45335</v>
      </c>
      <c r="D1592" t="s">
        <v>13</v>
      </c>
      <c r="E1592" t="s">
        <v>705</v>
      </c>
      <c r="G1592" t="s">
        <v>73</v>
      </c>
      <c r="H1592" t="s">
        <v>30</v>
      </c>
      <c r="J1592" t="s">
        <v>27</v>
      </c>
      <c r="K1592" t="s">
        <v>22</v>
      </c>
      <c r="L1592" t="str">
        <f>_xlfn.XLOOKUP(Tableau1[[#This Row],[TYPE DE PIECE]],Tableau4[MATIERE],Tableau4[SHORT TYPE],"",0,1)</f>
        <v>COP</v>
      </c>
      <c r="N1592" t="str">
        <f>IF(ISERR(FIND("DECOUPE",Tableau1[[#This Row],[DESIGNATION]])),"","NEED REF")</f>
        <v/>
      </c>
    </row>
    <row r="1593" spans="2:14" ht="15" customHeight="1">
      <c r="B1593">
        <v>34412408</v>
      </c>
      <c r="C1593" s="2">
        <v>45335</v>
      </c>
      <c r="D1593" t="s">
        <v>13</v>
      </c>
      <c r="E1593" t="str">
        <f>_xlfn.CONCAT(Tableau1[[#This Row],[SHORT TYPE]]," ",Tableau1[[#This Row],[NUMERO]]," ",Tableau1[[#This Row],[GAMME]]," ",Tableau1[[#This Row],[TYPE PRODUIT]]," ",Tableau1[[#This Row],[PUISSANCE]])</f>
        <v>COP 34412408 GVXL UPS 1250kVA</v>
      </c>
      <c r="G1593" t="s">
        <v>14</v>
      </c>
      <c r="H1593" t="s">
        <v>15</v>
      </c>
      <c r="I1593" t="s">
        <v>16</v>
      </c>
      <c r="J1593" t="s">
        <v>17</v>
      </c>
      <c r="K1593" t="s">
        <v>22</v>
      </c>
      <c r="L1593" t="str">
        <f>_xlfn.XLOOKUP(Tableau1[[#This Row],[TYPE DE PIECE]],Tableau4[MATIERE],Tableau4[SHORT TYPE],"",0,1)</f>
        <v>COP</v>
      </c>
      <c r="N1593" t="str">
        <f>IF(ISERR(FIND("DECOUPE",Tableau1[[#This Row],[DESIGNATION]])),"","NEED REF")</f>
        <v/>
      </c>
    </row>
    <row r="1594" spans="2:14" ht="15" customHeight="1">
      <c r="B1594">
        <v>34412407</v>
      </c>
      <c r="C1594" s="2">
        <v>45335</v>
      </c>
      <c r="D1594" t="s">
        <v>13</v>
      </c>
      <c r="E1594" t="s">
        <v>706</v>
      </c>
      <c r="G1594" t="s">
        <v>73</v>
      </c>
      <c r="H1594" t="s">
        <v>30</v>
      </c>
      <c r="J1594" t="s">
        <v>27</v>
      </c>
      <c r="K1594" t="s">
        <v>25</v>
      </c>
      <c r="L1594" t="str">
        <f>_xlfn.XLOOKUP(Tableau1[[#This Row],[TYPE DE PIECE]],Tableau4[MATIERE],Tableau4[SHORT TYPE],"",0,1)</f>
        <v>SMT</v>
      </c>
      <c r="N1594" t="str">
        <f>IF(ISERR(FIND("DECOUPE",Tableau1[[#This Row],[DESIGNATION]])),"","NEED REF")</f>
        <v/>
      </c>
    </row>
    <row r="1595" spans="2:14" ht="15" customHeight="1">
      <c r="B1595">
        <v>34412406</v>
      </c>
      <c r="C1595" s="2">
        <v>45335</v>
      </c>
      <c r="D1595" t="s">
        <v>13</v>
      </c>
      <c r="E1595" t="str">
        <f>_xlfn.CONCAT(Tableau1[[#This Row],[SHORT TYPE]]," ",Tableau1[[#This Row],[NUMERO]]," ",Tableau1[[#This Row],[GAMME]]," ",Tableau1[[#This Row],[TYPE PRODUIT]]," ",Tableau1[[#This Row],[PUISSANCE]])</f>
        <v>COP 34412406 GVXL UPS 1250kVA</v>
      </c>
      <c r="G1595" t="s">
        <v>14</v>
      </c>
      <c r="H1595" t="s">
        <v>15</v>
      </c>
      <c r="I1595" t="s">
        <v>16</v>
      </c>
      <c r="J1595" t="s">
        <v>17</v>
      </c>
      <c r="K1595" t="s">
        <v>22</v>
      </c>
      <c r="L1595" t="str">
        <f>_xlfn.XLOOKUP(Tableau1[[#This Row],[TYPE DE PIECE]],Tableau4[MATIERE],Tableau4[SHORT TYPE],"",0,1)</f>
        <v>COP</v>
      </c>
      <c r="N1595" t="str">
        <f>IF(ISERR(FIND("DECOUPE",Tableau1[[#This Row],[DESIGNATION]])),"","NEED REF")</f>
        <v/>
      </c>
    </row>
    <row r="1596" spans="2:14" ht="15" customHeight="1">
      <c r="B1596">
        <v>34412405</v>
      </c>
      <c r="C1596" s="2">
        <v>45335</v>
      </c>
      <c r="D1596" t="s">
        <v>13</v>
      </c>
      <c r="E1596" t="str">
        <f>_xlfn.CONCAT(Tableau1[[#This Row],[SHORT TYPE]]," ",Tableau1[[#This Row],[NUMERO]]," ",Tableau1[[#This Row],[GAMME]]," ",Tableau1[[#This Row],[TYPE PRODUIT]]," ",Tableau1[[#This Row],[PUISSANCE]])</f>
        <v>COP 34412405 GVXL UPS 1250kVA</v>
      </c>
      <c r="G1596" t="s">
        <v>14</v>
      </c>
      <c r="H1596" t="s">
        <v>15</v>
      </c>
      <c r="I1596" t="s">
        <v>16</v>
      </c>
      <c r="J1596" t="s">
        <v>17</v>
      </c>
      <c r="K1596" t="s">
        <v>22</v>
      </c>
      <c r="L1596" t="str">
        <f>_xlfn.XLOOKUP(Tableau1[[#This Row],[TYPE DE PIECE]],Tableau4[MATIERE],Tableau4[SHORT TYPE],"",0,1)</f>
        <v>COP</v>
      </c>
      <c r="N1596" t="str">
        <f>IF(ISERR(FIND("DECOUPE",Tableau1[[#This Row],[DESIGNATION]])),"","NEED REF")</f>
        <v/>
      </c>
    </row>
    <row r="1597" spans="2:14" ht="15" customHeight="1">
      <c r="B1597">
        <v>34412404</v>
      </c>
      <c r="C1597" s="2">
        <v>45335</v>
      </c>
      <c r="D1597" t="s">
        <v>13</v>
      </c>
      <c r="E1597" t="str">
        <f>_xlfn.CONCAT(Tableau1[[#This Row],[SHORT TYPE]]," ",Tableau1[[#This Row],[NUMERO]]," ",Tableau1[[#This Row],[GAMME]]," ",Tableau1[[#This Row],[TYPE PRODUIT]]," ",Tableau1[[#This Row],[PUISSANCE]])</f>
        <v>COP 34412404 GVXL UPS 1250kVA</v>
      </c>
      <c r="G1597" t="s">
        <v>14</v>
      </c>
      <c r="H1597" t="s">
        <v>15</v>
      </c>
      <c r="I1597" t="s">
        <v>16</v>
      </c>
      <c r="J1597" t="s">
        <v>17</v>
      </c>
      <c r="K1597" t="s">
        <v>22</v>
      </c>
      <c r="L1597" t="str">
        <f>_xlfn.XLOOKUP(Tableau1[[#This Row],[TYPE DE PIECE]],Tableau4[MATIERE],Tableau4[SHORT TYPE],"",0,1)</f>
        <v>COP</v>
      </c>
      <c r="N1597" t="str">
        <f>IF(ISERR(FIND("DECOUPE",Tableau1[[#This Row],[DESIGNATION]])),"","NEED REF")</f>
        <v/>
      </c>
    </row>
    <row r="1598" spans="2:14" ht="15" customHeight="1">
      <c r="B1598">
        <v>34412403</v>
      </c>
      <c r="C1598" s="2">
        <v>45335</v>
      </c>
      <c r="D1598" t="s">
        <v>13</v>
      </c>
      <c r="E1598" t="str">
        <f>_xlfn.CONCAT(Tableau1[[#This Row],[SHORT TYPE]]," ",Tableau1[[#This Row],[NUMERO]]," ",Tableau1[[#This Row],[GAMME]]," ",Tableau1[[#This Row],[TYPE PRODUIT]]," ",Tableau1[[#This Row],[PUISSANCE]])</f>
        <v>COP 34412403 GVXL UPS 1250kVA</v>
      </c>
      <c r="G1598" t="s">
        <v>14</v>
      </c>
      <c r="H1598" t="s">
        <v>15</v>
      </c>
      <c r="I1598" t="s">
        <v>16</v>
      </c>
      <c r="J1598" t="s">
        <v>17</v>
      </c>
      <c r="K1598" t="s">
        <v>22</v>
      </c>
      <c r="L1598" t="str">
        <f>_xlfn.XLOOKUP(Tableau1[[#This Row],[TYPE DE PIECE]],Tableau4[MATIERE],Tableau4[SHORT TYPE],"",0,1)</f>
        <v>COP</v>
      </c>
      <c r="N1598" t="str">
        <f>IF(ISERR(FIND("DECOUPE",Tableau1[[#This Row],[DESIGNATION]])),"","NEED REF")</f>
        <v/>
      </c>
    </row>
    <row r="1599" spans="2:14" ht="15" customHeight="1">
      <c r="B1599">
        <v>34412402</v>
      </c>
      <c r="C1599" s="2">
        <v>45335</v>
      </c>
      <c r="D1599" t="s">
        <v>13</v>
      </c>
      <c r="E1599" t="str">
        <f>_xlfn.CONCAT(Tableau1[[#This Row],[SHORT TYPE]]," ",Tableau1[[#This Row],[NUMERO]]," ",Tableau1[[#This Row],[GAMME]]," ",Tableau1[[#This Row],[TYPE PRODUIT]]," ",Tableau1[[#This Row],[PUISSANCE]])</f>
        <v>COP 34412402 GVXL UPS 1250kVA</v>
      </c>
      <c r="G1599" t="s">
        <v>14</v>
      </c>
      <c r="H1599" t="s">
        <v>15</v>
      </c>
      <c r="I1599" t="s">
        <v>16</v>
      </c>
      <c r="J1599" t="s">
        <v>17</v>
      </c>
      <c r="K1599" t="s">
        <v>22</v>
      </c>
      <c r="L1599" t="str">
        <f>_xlfn.XLOOKUP(Tableau1[[#This Row],[TYPE DE PIECE]],Tableau4[MATIERE],Tableau4[SHORT TYPE],"",0,1)</f>
        <v>COP</v>
      </c>
      <c r="N1599" t="str">
        <f>IF(ISERR(FIND("DECOUPE",Tableau1[[#This Row],[DESIGNATION]])),"","NEED REF")</f>
        <v/>
      </c>
    </row>
    <row r="1600" spans="2:14" ht="15" customHeight="1">
      <c r="B1600">
        <v>34412401</v>
      </c>
      <c r="C1600" s="2">
        <v>45335</v>
      </c>
      <c r="D1600" t="s">
        <v>13</v>
      </c>
      <c r="E1600" t="str">
        <f>_xlfn.CONCAT(Tableau1[[#This Row],[SHORT TYPE]]," ",Tableau1[[#This Row],[NUMERO]]," ",Tableau1[[#This Row],[GAMME]]," ",Tableau1[[#This Row],[TYPE PRODUIT]]," ",Tableau1[[#This Row],[PUISSANCE]])</f>
        <v>COP 34412401 GVXL UPS 1250kVA</v>
      </c>
      <c r="G1600" t="s">
        <v>14</v>
      </c>
      <c r="H1600" t="s">
        <v>15</v>
      </c>
      <c r="I1600" t="s">
        <v>16</v>
      </c>
      <c r="J1600" t="s">
        <v>17</v>
      </c>
      <c r="K1600" t="s">
        <v>22</v>
      </c>
      <c r="L1600" t="str">
        <f>_xlfn.XLOOKUP(Tableau1[[#This Row],[TYPE DE PIECE]],Tableau4[MATIERE],Tableau4[SHORT TYPE],"",0,1)</f>
        <v>COP</v>
      </c>
      <c r="N1600" t="str">
        <f>IF(ISERR(FIND("DECOUPE",Tableau1[[#This Row],[DESIGNATION]])),"","NEED REF")</f>
        <v/>
      </c>
    </row>
    <row r="1601" spans="2:14" ht="15" customHeight="1">
      <c r="B1601">
        <v>34412400</v>
      </c>
      <c r="C1601" s="2">
        <v>45335</v>
      </c>
      <c r="D1601" t="s">
        <v>13</v>
      </c>
      <c r="E1601" t="s">
        <v>707</v>
      </c>
      <c r="G1601" t="s">
        <v>73</v>
      </c>
      <c r="H1601" t="s">
        <v>30</v>
      </c>
      <c r="I1601" t="s">
        <v>16</v>
      </c>
      <c r="J1601" t="s">
        <v>17</v>
      </c>
      <c r="K1601" t="s">
        <v>22</v>
      </c>
      <c r="L1601" t="str">
        <f>_xlfn.XLOOKUP(Tableau1[[#This Row],[TYPE DE PIECE]],Tableau4[MATIERE],Tableau4[SHORT TYPE],"",0,1)</f>
        <v>COP</v>
      </c>
      <c r="N1601" t="str">
        <f>IF(ISERR(FIND("DECOUPE",Tableau1[[#This Row],[DESIGNATION]])),"","NEED REF")</f>
        <v/>
      </c>
    </row>
    <row r="1602" spans="2:14">
      <c r="B1602">
        <v>34412399</v>
      </c>
      <c r="C1602" s="2">
        <v>45334</v>
      </c>
      <c r="D1602" t="s">
        <v>13</v>
      </c>
      <c r="E1602" t="s">
        <v>708</v>
      </c>
      <c r="G1602" t="s">
        <v>73</v>
      </c>
      <c r="H1602" t="s">
        <v>30</v>
      </c>
      <c r="J1602" t="s">
        <v>27</v>
      </c>
      <c r="K1602" t="s">
        <v>25</v>
      </c>
      <c r="L1602" t="str">
        <f>_xlfn.XLOOKUP(Tableau1[[#This Row],[TYPE DE PIECE]],Tableau4[MATIERE],Tableau4[SHORT TYPE],"",0,1)</f>
        <v>SMT</v>
      </c>
      <c r="N1602" t="str">
        <f>IF(ISERR(FIND("DECOUPE",Tableau1[[#This Row],[DESIGNATION]])),"","NEED REF")</f>
        <v/>
      </c>
    </row>
    <row r="1603" spans="2:14">
      <c r="B1603">
        <v>34412398</v>
      </c>
      <c r="C1603" s="2">
        <v>45334</v>
      </c>
      <c r="D1603" t="s">
        <v>13</v>
      </c>
      <c r="E1603" t="s">
        <v>709</v>
      </c>
      <c r="G1603" t="s">
        <v>73</v>
      </c>
      <c r="H1603" t="s">
        <v>30</v>
      </c>
      <c r="J1603" t="s">
        <v>27</v>
      </c>
      <c r="K1603" t="s">
        <v>25</v>
      </c>
      <c r="L1603" t="str">
        <f>_xlfn.XLOOKUP(Tableau1[[#This Row],[TYPE DE PIECE]],Tableau4[MATIERE],Tableau4[SHORT TYPE],"",0,1)</f>
        <v>SMT</v>
      </c>
      <c r="N1603" t="str">
        <f>IF(ISERR(FIND("DECOUPE",Tableau1[[#This Row],[DESIGNATION]])),"","NEED REF")</f>
        <v/>
      </c>
    </row>
    <row r="1604" spans="2:14">
      <c r="B1604">
        <v>34412397</v>
      </c>
      <c r="C1604" s="2">
        <v>45334</v>
      </c>
      <c r="D1604" t="s">
        <v>13</v>
      </c>
      <c r="E1604" t="s">
        <v>710</v>
      </c>
      <c r="G1604" t="s">
        <v>73</v>
      </c>
      <c r="H1604" t="s">
        <v>30</v>
      </c>
      <c r="J1604" t="s">
        <v>27</v>
      </c>
      <c r="K1604" t="s">
        <v>25</v>
      </c>
      <c r="L1604" t="str">
        <f>_xlfn.XLOOKUP(Tableau1[[#This Row],[TYPE DE PIECE]],Tableau4[MATIERE],Tableau4[SHORT TYPE],"",0,1)</f>
        <v>SMT</v>
      </c>
      <c r="N1604" t="str">
        <f>IF(ISERR(FIND("DECOUPE",Tableau1[[#This Row],[DESIGNATION]])),"","NEED REF")</f>
        <v/>
      </c>
    </row>
    <row r="1605" spans="2:14">
      <c r="B1605">
        <v>34412396</v>
      </c>
      <c r="C1605" s="2">
        <v>45331</v>
      </c>
      <c r="D1605" t="s">
        <v>13</v>
      </c>
      <c r="E1605" t="s">
        <v>711</v>
      </c>
      <c r="G1605" t="s">
        <v>73</v>
      </c>
      <c r="H1605" t="s">
        <v>538</v>
      </c>
      <c r="I1605" t="s">
        <v>687</v>
      </c>
      <c r="J1605" t="s">
        <v>49</v>
      </c>
      <c r="K1605" t="s">
        <v>25</v>
      </c>
      <c r="L1605" t="str">
        <f>_xlfn.XLOOKUP(Tableau1[[#This Row],[TYPE DE PIECE]],Tableau4[MATIERE],Tableau4[SHORT TYPE],"",0,1)</f>
        <v>SMT</v>
      </c>
      <c r="N1605" t="str">
        <f>IF(ISERR(FIND("DECOUPE",Tableau1[[#This Row],[DESIGNATION]])),"","NEED REF")</f>
        <v/>
      </c>
    </row>
    <row r="1606" spans="2:14">
      <c r="B1606">
        <v>34412395</v>
      </c>
      <c r="C1606" s="2">
        <v>45331</v>
      </c>
      <c r="D1606" t="s">
        <v>13</v>
      </c>
      <c r="E1606" t="s">
        <v>712</v>
      </c>
      <c r="G1606" t="s">
        <v>73</v>
      </c>
      <c r="H1606" t="s">
        <v>538</v>
      </c>
      <c r="I1606" t="s">
        <v>687</v>
      </c>
      <c r="J1606" t="s">
        <v>49</v>
      </c>
      <c r="K1606" t="s">
        <v>25</v>
      </c>
      <c r="L1606" t="str">
        <f>_xlfn.XLOOKUP(Tableau1[[#This Row],[TYPE DE PIECE]],Tableau4[MATIERE],Tableau4[SHORT TYPE],"",0,1)</f>
        <v>SMT</v>
      </c>
      <c r="N1606" t="str">
        <f>IF(ISERR(FIND("DECOUPE",Tableau1[[#This Row],[DESIGNATION]])),"","NEED REF")</f>
        <v/>
      </c>
    </row>
    <row r="1607" spans="2:14">
      <c r="B1607">
        <v>34412394</v>
      </c>
      <c r="C1607" s="2">
        <v>45331</v>
      </c>
      <c r="D1607" t="s">
        <v>13</v>
      </c>
      <c r="E1607" t="s">
        <v>713</v>
      </c>
      <c r="G1607" t="s">
        <v>73</v>
      </c>
      <c r="H1607" t="s">
        <v>538</v>
      </c>
      <c r="I1607" t="s">
        <v>687</v>
      </c>
      <c r="J1607" t="s">
        <v>49</v>
      </c>
      <c r="K1607" t="s">
        <v>25</v>
      </c>
      <c r="L1607" t="str">
        <f>_xlfn.XLOOKUP(Tableau1[[#This Row],[TYPE DE PIECE]],Tableau4[MATIERE],Tableau4[SHORT TYPE],"",0,1)</f>
        <v>SMT</v>
      </c>
      <c r="N1607" t="s">
        <v>714</v>
      </c>
    </row>
    <row r="1608" spans="2:14">
      <c r="B1608">
        <v>34412393</v>
      </c>
      <c r="C1608" s="2">
        <v>45331</v>
      </c>
      <c r="D1608" t="s">
        <v>13</v>
      </c>
      <c r="E1608" t="s">
        <v>715</v>
      </c>
      <c r="I1608" t="s">
        <v>20</v>
      </c>
      <c r="J1608" t="s">
        <v>27</v>
      </c>
      <c r="K1608" t="s">
        <v>701</v>
      </c>
      <c r="L1608" t="str">
        <f>_xlfn.XLOOKUP(Tableau1[[#This Row],[TYPE DE PIECE]],Tableau4[MATIERE],Tableau4[SHORT TYPE],"",0,1)</f>
        <v>SE</v>
      </c>
      <c r="N1608" t="str">
        <f>IF(ISERR(FIND("DECOUPE",Tableau1[[#This Row],[DESIGNATION]])),"","NEED REF")</f>
        <v/>
      </c>
    </row>
    <row r="1609" spans="2:14">
      <c r="B1609">
        <v>34412392</v>
      </c>
      <c r="C1609" s="2">
        <v>45330</v>
      </c>
      <c r="D1609" t="s">
        <v>13</v>
      </c>
      <c r="E1609" t="s">
        <v>716</v>
      </c>
      <c r="G1609" t="s">
        <v>73</v>
      </c>
      <c r="H1609" t="s">
        <v>717</v>
      </c>
      <c r="I1609" t="s">
        <v>687</v>
      </c>
      <c r="J1609" t="s">
        <v>49</v>
      </c>
      <c r="K1609" t="s">
        <v>701</v>
      </c>
      <c r="L1609" t="str">
        <f>_xlfn.XLOOKUP(Tableau1[[#This Row],[TYPE DE PIECE]],Tableau4[MATIERE],Tableau4[SHORT TYPE],"",0,1)</f>
        <v>SE</v>
      </c>
      <c r="N1609" t="str">
        <f>IF(ISERR(FIND("DECOUPE",Tableau1[[#This Row],[DESIGNATION]])),"","NEED REF")</f>
        <v/>
      </c>
    </row>
    <row r="1610" spans="2:14">
      <c r="B1610">
        <v>34412391</v>
      </c>
      <c r="C1610" s="2">
        <v>45329</v>
      </c>
      <c r="D1610" t="s">
        <v>13</v>
      </c>
      <c r="E1610" t="str">
        <f>_xlfn.CONCAT(Tableau1[[#This Row],[SHORT TYPE]]," ",Tableau1[[#This Row],[NUMERO]]," ",Tableau1[[#This Row],[GAMME]]," ",Tableau1[[#This Row],[TYPE PRODUIT]]," ",Tableau1[[#This Row],[PUISSANCE]])</f>
        <v>SMT 34412391 GVXL BBC 4000A</v>
      </c>
      <c r="G1610" t="s">
        <v>14</v>
      </c>
      <c r="H1610" t="s">
        <v>97</v>
      </c>
      <c r="I1610" t="s">
        <v>31</v>
      </c>
      <c r="J1610" t="s">
        <v>17</v>
      </c>
      <c r="K1610" t="s">
        <v>25</v>
      </c>
      <c r="L1610" t="str">
        <f>_xlfn.XLOOKUP(Tableau1[[#This Row],[TYPE DE PIECE]],Tableau4[MATIERE],Tableau4[SHORT TYPE],"",0,1)</f>
        <v>SMT</v>
      </c>
      <c r="N1610" t="str">
        <f>IF(ISERR(FIND("DECOUPE",Tableau1[[#This Row],[DESIGNATION]])),"","NEED REF")</f>
        <v/>
      </c>
    </row>
    <row r="1611" spans="2:14">
      <c r="B1611">
        <v>34412390</v>
      </c>
      <c r="C1611" s="2">
        <v>45329</v>
      </c>
      <c r="D1611" t="s">
        <v>13</v>
      </c>
      <c r="E1611" t="str">
        <f>_xlfn.CONCAT(Tableau1[[#This Row],[SHORT TYPE]]," ",Tableau1[[#This Row],[NUMERO]]," ",Tableau1[[#This Row],[GAMME]]," ",Tableau1[[#This Row],[TYPE PRODUIT]]," ",Tableau1[[#This Row],[PUISSANCE]])</f>
        <v>SMT 34412390 GVXL BBC 4000A</v>
      </c>
      <c r="G1611" t="s">
        <v>14</v>
      </c>
      <c r="H1611" t="s">
        <v>97</v>
      </c>
      <c r="I1611" t="s">
        <v>31</v>
      </c>
      <c r="J1611" t="s">
        <v>17</v>
      </c>
      <c r="K1611" t="s">
        <v>25</v>
      </c>
      <c r="L1611" t="str">
        <f>_xlfn.XLOOKUP(Tableau1[[#This Row],[TYPE DE PIECE]],Tableau4[MATIERE],Tableau4[SHORT TYPE],"",0,1)</f>
        <v>SMT</v>
      </c>
      <c r="N1611" t="str">
        <f>IF(ISERR(FIND("DECOUPE",Tableau1[[#This Row],[DESIGNATION]])),"","NEED REF")</f>
        <v/>
      </c>
    </row>
    <row r="1612" spans="2:14">
      <c r="B1612">
        <v>34412389</v>
      </c>
      <c r="C1612" s="2">
        <v>45329</v>
      </c>
      <c r="D1612" t="s">
        <v>13</v>
      </c>
      <c r="E1612" t="str">
        <f>_xlfn.CONCAT(Tableau1[[#This Row],[SHORT TYPE]]," ",Tableau1[[#This Row],[NUMERO]]," ",Tableau1[[#This Row],[GAMME]]," ",Tableau1[[#This Row],[TYPE PRODUIT]]," ",Tableau1[[#This Row],[PUISSANCE]])</f>
        <v>SMT 34412389 GVXL BBC 4000A</v>
      </c>
      <c r="G1612" t="s">
        <v>14</v>
      </c>
      <c r="H1612" t="s">
        <v>97</v>
      </c>
      <c r="I1612" t="s">
        <v>31</v>
      </c>
      <c r="J1612" t="s">
        <v>17</v>
      </c>
      <c r="K1612" t="s">
        <v>25</v>
      </c>
      <c r="L1612" t="str">
        <f>_xlfn.XLOOKUP(Tableau1[[#This Row],[TYPE DE PIECE]],Tableau4[MATIERE],Tableau4[SHORT TYPE],"",0,1)</f>
        <v>SMT</v>
      </c>
      <c r="N1612" t="str">
        <f>IF(ISERR(FIND("DECOUPE",Tableau1[[#This Row],[DESIGNATION]])),"","NEED REF")</f>
        <v/>
      </c>
    </row>
    <row r="1613" spans="2:14">
      <c r="B1613">
        <v>34412388</v>
      </c>
      <c r="C1613" s="2">
        <v>45329</v>
      </c>
      <c r="D1613" t="s">
        <v>13</v>
      </c>
      <c r="E1613" t="str">
        <f>_xlfn.CONCAT(Tableau1[[#This Row],[SHORT TYPE]]," ",Tableau1[[#This Row],[NUMERO]]," ",Tableau1[[#This Row],[GAMME]]," ",Tableau1[[#This Row],[TYPE PRODUIT]]," ",Tableau1[[#This Row],[PUISSANCE]])</f>
        <v>PLA 34412388 GVXL UPS 850kVA</v>
      </c>
      <c r="G1613" t="s">
        <v>14</v>
      </c>
      <c r="H1613" t="s">
        <v>15</v>
      </c>
      <c r="I1613" t="s">
        <v>718</v>
      </c>
      <c r="J1613" t="s">
        <v>17</v>
      </c>
      <c r="K1613" t="s">
        <v>33</v>
      </c>
      <c r="L1613" t="str">
        <f>_xlfn.XLOOKUP(Tableau1[[#This Row],[TYPE DE PIECE]],Tableau4[MATIERE],Tableau4[SHORT TYPE],"",0,1)</f>
        <v>PLA</v>
      </c>
      <c r="N1613" t="str">
        <f>IF(ISERR(FIND("DECOUPE",Tableau1[[#This Row],[DESIGNATION]])),"","NEED REF")</f>
        <v/>
      </c>
    </row>
    <row r="1614" spans="2:14">
      <c r="B1614">
        <v>34412387</v>
      </c>
      <c r="C1614" s="2">
        <v>45329</v>
      </c>
      <c r="D1614" t="s">
        <v>13</v>
      </c>
      <c r="E1614" t="str">
        <f>_xlfn.CONCAT(Tableau1[[#This Row],[SHORT TYPE]]," ",Tableau1[[#This Row],[NUMERO]]," ",Tableau1[[#This Row],[GAMME]]," ",Tableau1[[#This Row],[TYPE PRODUIT]]," ",Tableau1[[#This Row],[PUISSANCE]])</f>
        <v>SMT 34412387 GVXL BBC 4000A</v>
      </c>
      <c r="G1614" t="s">
        <v>14</v>
      </c>
      <c r="H1614" t="s">
        <v>97</v>
      </c>
      <c r="I1614" t="s">
        <v>31</v>
      </c>
      <c r="J1614" t="s">
        <v>17</v>
      </c>
      <c r="K1614" t="s">
        <v>25</v>
      </c>
      <c r="L1614" t="str">
        <f>_xlfn.XLOOKUP(Tableau1[[#This Row],[TYPE DE PIECE]],Tableau4[MATIERE],Tableau4[SHORT TYPE],"",0,1)</f>
        <v>SMT</v>
      </c>
      <c r="N1614" t="str">
        <f>IF(ISERR(FIND("DECOUPE",Tableau1[[#This Row],[DESIGNATION]])),"","NEED REF")</f>
        <v/>
      </c>
    </row>
    <row r="1615" spans="2:14">
      <c r="B1615">
        <v>34412386</v>
      </c>
      <c r="C1615" s="2">
        <v>45329</v>
      </c>
      <c r="D1615" t="s">
        <v>13</v>
      </c>
      <c r="E1615" t="str">
        <f>_xlfn.CONCAT(Tableau1[[#This Row],[SHORT TYPE]]," ",Tableau1[[#This Row],[NUMERO]]," ",Tableau1[[#This Row],[GAMME]]," ",Tableau1[[#This Row],[TYPE PRODUIT]]," ",Tableau1[[#This Row],[PUISSANCE]])</f>
        <v>PLA 34412386 GVXL UPS 850kVA</v>
      </c>
      <c r="G1615" t="s">
        <v>14</v>
      </c>
      <c r="H1615" t="s">
        <v>15</v>
      </c>
      <c r="I1615" t="s">
        <v>718</v>
      </c>
      <c r="J1615" t="s">
        <v>17</v>
      </c>
      <c r="K1615" t="s">
        <v>33</v>
      </c>
      <c r="L1615" t="str">
        <f>_xlfn.XLOOKUP(Tableau1[[#This Row],[TYPE DE PIECE]],Tableau4[MATIERE],Tableau4[SHORT TYPE],"",0,1)</f>
        <v>PLA</v>
      </c>
      <c r="N1615" t="str">
        <f>IF(ISERR(FIND("DECOUPE",Tableau1[[#This Row],[DESIGNATION]])),"","NEED REF")</f>
        <v/>
      </c>
    </row>
    <row r="1616" spans="2:14">
      <c r="B1616">
        <v>34412385</v>
      </c>
      <c r="C1616" s="2">
        <v>45329</v>
      </c>
      <c r="D1616" t="s">
        <v>13</v>
      </c>
      <c r="E1616" t="str">
        <f>_xlfn.CONCAT(Tableau1[[#This Row],[SHORT TYPE]]," ",Tableau1[[#This Row],[NUMERO]]," ",Tableau1[[#This Row],[GAMME]]," ",Tableau1[[#This Row],[TYPE PRODUIT]]," ",Tableau1[[#This Row],[PUISSANCE]])</f>
        <v>PLA 34412385 GVXL UPS 850kVA</v>
      </c>
      <c r="G1616" t="s">
        <v>14</v>
      </c>
      <c r="H1616" t="s">
        <v>15</v>
      </c>
      <c r="I1616" t="s">
        <v>718</v>
      </c>
      <c r="J1616" t="s">
        <v>17</v>
      </c>
      <c r="K1616" t="s">
        <v>33</v>
      </c>
      <c r="L1616" t="str">
        <f>_xlfn.XLOOKUP(Tableau1[[#This Row],[TYPE DE PIECE]],Tableau4[MATIERE],Tableau4[SHORT TYPE],"",0,1)</f>
        <v>PLA</v>
      </c>
      <c r="N1616" t="str">
        <f>IF(ISERR(FIND("DECOUPE",Tableau1[[#This Row],[DESIGNATION]])),"","NEED REF")</f>
        <v/>
      </c>
    </row>
    <row r="1617" spans="2:14">
      <c r="B1617">
        <v>34412384</v>
      </c>
      <c r="C1617" s="2">
        <v>45329</v>
      </c>
      <c r="D1617" t="s">
        <v>13</v>
      </c>
      <c r="E1617" t="str">
        <f>_xlfn.CONCAT(Tableau1[[#This Row],[SHORT TYPE]]," ",Tableau1[[#This Row],[NUMERO]]," ",Tableau1[[#This Row],[GAMME]]," ",Tableau1[[#This Row],[TYPE PRODUIT]]," ",Tableau1[[#This Row],[PUISSANCE]])</f>
        <v>SMT 34412384 GVXL UPS 850kVA</v>
      </c>
      <c r="G1617" t="s">
        <v>14</v>
      </c>
      <c r="H1617" t="s">
        <v>15</v>
      </c>
      <c r="I1617" t="s">
        <v>718</v>
      </c>
      <c r="J1617" t="s">
        <v>17</v>
      </c>
      <c r="K1617" t="s">
        <v>25</v>
      </c>
      <c r="L1617" t="str">
        <f>_xlfn.XLOOKUP(Tableau1[[#This Row],[TYPE DE PIECE]],Tableau4[MATIERE],Tableau4[SHORT TYPE],"",0,1)</f>
        <v>SMT</v>
      </c>
      <c r="N1617" t="str">
        <f>IF(ISERR(FIND("DECOUPE",Tableau1[[#This Row],[DESIGNATION]])),"","NEED REF")</f>
        <v/>
      </c>
    </row>
    <row r="1618" spans="2:14">
      <c r="B1618">
        <v>34412383</v>
      </c>
      <c r="C1618" s="2">
        <v>45329</v>
      </c>
      <c r="D1618" t="s">
        <v>13</v>
      </c>
      <c r="E1618" t="str">
        <f>_xlfn.CONCAT(Tableau1[[#This Row],[SHORT TYPE]]," ",Tableau1[[#This Row],[NUMERO]]," ",Tableau1[[#This Row],[GAMME]]," ",Tableau1[[#This Row],[TYPE PRODUIT]]," ",Tableau1[[#This Row],[PUISSANCE]])</f>
        <v>SMT 34412383 GVXL UPS 850kVA</v>
      </c>
      <c r="G1618" t="s">
        <v>14</v>
      </c>
      <c r="H1618" t="s">
        <v>15</v>
      </c>
      <c r="I1618" t="s">
        <v>718</v>
      </c>
      <c r="J1618" t="s">
        <v>17</v>
      </c>
      <c r="K1618" t="s">
        <v>25</v>
      </c>
      <c r="L1618" t="str">
        <f>_xlfn.XLOOKUP(Tableau1[[#This Row],[TYPE DE PIECE]],Tableau4[MATIERE],Tableau4[SHORT TYPE],"",0,1)</f>
        <v>SMT</v>
      </c>
      <c r="N1618" t="str">
        <f>IF(ISERR(FIND("DECOUPE",Tableau1[[#This Row],[DESIGNATION]])),"","NEED REF")</f>
        <v/>
      </c>
    </row>
    <row r="1619" spans="2:14">
      <c r="B1619">
        <v>34412382</v>
      </c>
      <c r="C1619" s="2">
        <v>45329</v>
      </c>
      <c r="D1619" t="s">
        <v>13</v>
      </c>
      <c r="E1619" t="str">
        <f>_xlfn.CONCAT(Tableau1[[#This Row],[SHORT TYPE]]," ",Tableau1[[#This Row],[NUMERO]]," ",Tableau1[[#This Row],[GAMME]]," ",Tableau1[[#This Row],[TYPE PRODUIT]]," ",Tableau1[[#This Row],[PUISSANCE]])</f>
        <v>SMT 34412382 GVXL UPS 850kVA</v>
      </c>
      <c r="G1619" t="s">
        <v>14</v>
      </c>
      <c r="H1619" t="s">
        <v>15</v>
      </c>
      <c r="I1619" t="s">
        <v>718</v>
      </c>
      <c r="J1619" t="s">
        <v>17</v>
      </c>
      <c r="K1619" t="s">
        <v>25</v>
      </c>
      <c r="L1619" t="str">
        <f>_xlfn.XLOOKUP(Tableau1[[#This Row],[TYPE DE PIECE]],Tableau4[MATIERE],Tableau4[SHORT TYPE],"",0,1)</f>
        <v>SMT</v>
      </c>
      <c r="N1619" t="str">
        <f>IF(ISERR(FIND("DECOUPE",Tableau1[[#This Row],[DESIGNATION]])),"","NEED REF")</f>
        <v/>
      </c>
    </row>
    <row r="1620" spans="2:14">
      <c r="B1620">
        <v>34412381</v>
      </c>
      <c r="C1620" s="2">
        <v>45329</v>
      </c>
      <c r="D1620" t="s">
        <v>13</v>
      </c>
      <c r="E1620" t="str">
        <f>_xlfn.CONCAT(Tableau1[[#This Row],[SHORT TYPE]]," ",Tableau1[[#This Row],[NUMERO]]," ",Tableau1[[#This Row],[GAMME]]," ",Tableau1[[#This Row],[TYPE PRODUIT]]," ",Tableau1[[#This Row],[PUISSANCE]])</f>
        <v>COP 34412381 GVXL UPS 850kVA</v>
      </c>
      <c r="G1620" t="s">
        <v>14</v>
      </c>
      <c r="H1620" t="s">
        <v>15</v>
      </c>
      <c r="I1620" t="s">
        <v>718</v>
      </c>
      <c r="J1620" t="s">
        <v>17</v>
      </c>
      <c r="K1620" t="s">
        <v>22</v>
      </c>
      <c r="L1620" t="str">
        <f>_xlfn.XLOOKUP(Tableau1[[#This Row],[TYPE DE PIECE]],Tableau4[MATIERE],Tableau4[SHORT TYPE],"",0,1)</f>
        <v>COP</v>
      </c>
      <c r="N1620" t="str">
        <f>IF(ISERR(FIND("DECOUPE",Tableau1[[#This Row],[DESIGNATION]])),"","NEED REF")</f>
        <v/>
      </c>
    </row>
    <row r="1621" spans="2:14">
      <c r="B1621">
        <v>34412380</v>
      </c>
      <c r="C1621" s="2">
        <v>45329</v>
      </c>
      <c r="D1621" t="s">
        <v>13</v>
      </c>
      <c r="E1621" t="str">
        <f>_xlfn.CONCAT(Tableau1[[#This Row],[SHORT TYPE]]," ",Tableau1[[#This Row],[NUMERO]]," ",Tableau1[[#This Row],[GAMME]]," ",Tableau1[[#This Row],[TYPE PRODUIT]]," ",Tableau1[[#This Row],[PUISSANCE]])</f>
        <v>COP 34412380 GVXL UPS 850kVA</v>
      </c>
      <c r="G1621" t="s">
        <v>14</v>
      </c>
      <c r="H1621" t="s">
        <v>15</v>
      </c>
      <c r="I1621" t="s">
        <v>718</v>
      </c>
      <c r="J1621" t="s">
        <v>17</v>
      </c>
      <c r="K1621" t="s">
        <v>22</v>
      </c>
      <c r="L1621" t="str">
        <f>_xlfn.XLOOKUP(Tableau1[[#This Row],[TYPE DE PIECE]],Tableau4[MATIERE],Tableau4[SHORT TYPE],"",0,1)</f>
        <v>COP</v>
      </c>
      <c r="N1621" t="str">
        <f>IF(ISERR(FIND("DECOUPE",Tableau1[[#This Row],[DESIGNATION]])),"","NEED REF")</f>
        <v/>
      </c>
    </row>
    <row r="1622" spans="2:14">
      <c r="B1622">
        <v>34412379</v>
      </c>
      <c r="C1622" s="2">
        <v>45329</v>
      </c>
      <c r="D1622" t="s">
        <v>13</v>
      </c>
      <c r="E1622" t="str">
        <f>_xlfn.CONCAT(Tableau1[[#This Row],[SHORT TYPE]]," ",Tableau1[[#This Row],[NUMERO]]," ",Tableau1[[#This Row],[GAMME]]," ",Tableau1[[#This Row],[TYPE PRODUIT]]," ",Tableau1[[#This Row],[PUISSANCE]])</f>
        <v>COP 34412379 GVXL UPS 850kVA</v>
      </c>
      <c r="G1622" t="s">
        <v>14</v>
      </c>
      <c r="H1622" t="s">
        <v>15</v>
      </c>
      <c r="I1622" t="s">
        <v>718</v>
      </c>
      <c r="J1622" t="s">
        <v>17</v>
      </c>
      <c r="K1622" t="s">
        <v>22</v>
      </c>
      <c r="L1622" t="str">
        <f>_xlfn.XLOOKUP(Tableau1[[#This Row],[TYPE DE PIECE]],Tableau4[MATIERE],Tableau4[SHORT TYPE],"",0,1)</f>
        <v>COP</v>
      </c>
      <c r="N1622" t="str">
        <f>IF(ISERR(FIND("DECOUPE",Tableau1[[#This Row],[DESIGNATION]])),"","NEED REF")</f>
        <v/>
      </c>
    </row>
    <row r="1623" spans="2:14">
      <c r="B1623">
        <v>34412378</v>
      </c>
      <c r="C1623" s="2">
        <v>45329</v>
      </c>
      <c r="D1623" t="s">
        <v>13</v>
      </c>
      <c r="E1623" t="str">
        <f>_xlfn.CONCAT(Tableau1[[#This Row],[SHORT TYPE]]," ",Tableau1[[#This Row],[NUMERO]]," ",Tableau1[[#This Row],[GAMME]]," ",Tableau1[[#This Row],[TYPE PRODUIT]]," ",Tableau1[[#This Row],[PUISSANCE]])</f>
        <v>COP 34412378 GVXL UPS 850kVA</v>
      </c>
      <c r="G1623" t="s">
        <v>14</v>
      </c>
      <c r="H1623" t="s">
        <v>15</v>
      </c>
      <c r="I1623" t="s">
        <v>718</v>
      </c>
      <c r="J1623" t="s">
        <v>17</v>
      </c>
      <c r="K1623" t="s">
        <v>22</v>
      </c>
      <c r="L1623" t="str">
        <f>_xlfn.XLOOKUP(Tableau1[[#This Row],[TYPE DE PIECE]],Tableau4[MATIERE],Tableau4[SHORT TYPE],"",0,1)</f>
        <v>COP</v>
      </c>
      <c r="N1623" t="str">
        <f>IF(ISERR(FIND("DECOUPE",Tableau1[[#This Row],[DESIGNATION]])),"","NEED REF")</f>
        <v/>
      </c>
    </row>
    <row r="1624" spans="2:14">
      <c r="B1624">
        <v>34412377</v>
      </c>
      <c r="C1624" s="2">
        <v>45329</v>
      </c>
      <c r="D1624" t="s">
        <v>13</v>
      </c>
      <c r="E1624" t="str">
        <f>_xlfn.CONCAT(Tableau1[[#This Row],[SHORT TYPE]]," ",Tableau1[[#This Row],[NUMERO]]," ",Tableau1[[#This Row],[GAMME]]," ",Tableau1[[#This Row],[TYPE PRODUIT]]," ",Tableau1[[#This Row],[PUISSANCE]])</f>
        <v>COP 34412377 GVXL UPS 850kVA</v>
      </c>
      <c r="G1624" t="s">
        <v>14</v>
      </c>
      <c r="H1624" t="s">
        <v>15</v>
      </c>
      <c r="I1624" t="s">
        <v>718</v>
      </c>
      <c r="J1624" t="s">
        <v>17</v>
      </c>
      <c r="K1624" t="s">
        <v>22</v>
      </c>
      <c r="L1624" t="str">
        <f>_xlfn.XLOOKUP(Tableau1[[#This Row],[TYPE DE PIECE]],Tableau4[MATIERE],Tableau4[SHORT TYPE],"",0,1)</f>
        <v>COP</v>
      </c>
      <c r="N1624" t="str">
        <f>IF(ISERR(FIND("DECOUPE",Tableau1[[#This Row],[DESIGNATION]])),"","NEED REF")</f>
        <v/>
      </c>
    </row>
    <row r="1625" spans="2:14">
      <c r="B1625">
        <v>34412376</v>
      </c>
      <c r="C1625" s="2">
        <v>45328</v>
      </c>
      <c r="D1625" t="s">
        <v>13</v>
      </c>
      <c r="E1625" t="str">
        <f>_xlfn.CONCAT(Tableau1[[#This Row],[SHORT TYPE]]," ",Tableau1[[#This Row],[NUMERO]]," ",Tableau1[[#This Row],[GAMME]]," ",Tableau1[[#This Row],[TYPE PRODUIT]]," ",Tableau1[[#This Row],[PUISSANCE]])</f>
        <v>COP 34412376 GVXL UPS 850kVA</v>
      </c>
      <c r="G1625" t="s">
        <v>14</v>
      </c>
      <c r="H1625" t="s">
        <v>15</v>
      </c>
      <c r="I1625" t="s">
        <v>718</v>
      </c>
      <c r="J1625" t="s">
        <v>17</v>
      </c>
      <c r="K1625" t="s">
        <v>22</v>
      </c>
      <c r="L1625" t="str">
        <f>_xlfn.XLOOKUP(Tableau1[[#This Row],[TYPE DE PIECE]],Tableau4[MATIERE],Tableau4[SHORT TYPE],"",0,1)</f>
        <v>COP</v>
      </c>
      <c r="N1625" t="str">
        <f>IF(ISERR(FIND("DECOUPE",Tableau1[[#This Row],[DESIGNATION]])),"","NEED REF")</f>
        <v/>
      </c>
    </row>
    <row r="1626" spans="2:14">
      <c r="B1626">
        <v>34412375</v>
      </c>
      <c r="C1626" s="2">
        <v>45328</v>
      </c>
      <c r="D1626" t="s">
        <v>13</v>
      </c>
      <c r="E1626" t="str">
        <f>_xlfn.CONCAT(Tableau1[[#This Row],[SHORT TYPE]]," ",Tableau1[[#This Row],[NUMERO]]," ",Tableau1[[#This Row],[GAMME]]," ",Tableau1[[#This Row],[TYPE PRODUIT]]," ",Tableau1[[#This Row],[PUISSANCE]])</f>
        <v>COP 34412375 GVXL UPS 850kVA</v>
      </c>
      <c r="G1626" t="s">
        <v>14</v>
      </c>
      <c r="H1626" t="s">
        <v>15</v>
      </c>
      <c r="I1626" t="s">
        <v>718</v>
      </c>
      <c r="J1626" t="s">
        <v>17</v>
      </c>
      <c r="K1626" t="s">
        <v>22</v>
      </c>
      <c r="L1626" t="str">
        <f>_xlfn.XLOOKUP(Tableau1[[#This Row],[TYPE DE PIECE]],Tableau4[MATIERE],Tableau4[SHORT TYPE],"",0,1)</f>
        <v>COP</v>
      </c>
      <c r="N1626" t="str">
        <f>IF(ISERR(FIND("DECOUPE",Tableau1[[#This Row],[DESIGNATION]])),"","NEED REF")</f>
        <v/>
      </c>
    </row>
    <row r="1627" spans="2:14">
      <c r="B1627">
        <v>34412374</v>
      </c>
      <c r="C1627" s="2">
        <v>45328</v>
      </c>
      <c r="D1627" t="s">
        <v>13</v>
      </c>
      <c r="E1627" t="str">
        <f>_xlfn.CONCAT(Tableau1[[#This Row],[SHORT TYPE]]," ",Tableau1[[#This Row],[NUMERO]]," ",Tableau1[[#This Row],[GAMME]]," ",Tableau1[[#This Row],[TYPE PRODUIT]]," ",Tableau1[[#This Row],[PUISSANCE]])</f>
        <v>COP 34412374 GVXL UPS 850kVA</v>
      </c>
      <c r="G1627" t="s">
        <v>14</v>
      </c>
      <c r="H1627" t="s">
        <v>15</v>
      </c>
      <c r="I1627" t="s">
        <v>718</v>
      </c>
      <c r="J1627" t="s">
        <v>17</v>
      </c>
      <c r="K1627" t="s">
        <v>22</v>
      </c>
      <c r="L1627" t="str">
        <f>_xlfn.XLOOKUP(Tableau1[[#This Row],[TYPE DE PIECE]],Tableau4[MATIERE],Tableau4[SHORT TYPE],"",0,1)</f>
        <v>COP</v>
      </c>
      <c r="N1627" t="str">
        <f>IF(ISERR(FIND("DECOUPE",Tableau1[[#This Row],[DESIGNATION]])),"","NEED REF")</f>
        <v/>
      </c>
    </row>
    <row r="1628" spans="2:14">
      <c r="B1628">
        <v>34412373</v>
      </c>
      <c r="C1628" s="2">
        <v>45328</v>
      </c>
      <c r="D1628" t="s">
        <v>13</v>
      </c>
      <c r="E1628" t="str">
        <f>_xlfn.CONCAT(Tableau1[[#This Row],[SHORT TYPE]]," ",Tableau1[[#This Row],[NUMERO]]," ",Tableau1[[#This Row],[GAMME]]," ",Tableau1[[#This Row],[TYPE PRODUIT]]," ",Tableau1[[#This Row],[PUISSANCE]])</f>
        <v>COP 34412373 GVXL UPS 850kVA</v>
      </c>
      <c r="G1628" t="s">
        <v>14</v>
      </c>
      <c r="H1628" t="s">
        <v>15</v>
      </c>
      <c r="I1628" t="s">
        <v>718</v>
      </c>
      <c r="J1628" t="s">
        <v>17</v>
      </c>
      <c r="K1628" t="s">
        <v>22</v>
      </c>
      <c r="L1628" t="str">
        <f>_xlfn.XLOOKUP(Tableau1[[#This Row],[TYPE DE PIECE]],Tableau4[MATIERE],Tableau4[SHORT TYPE],"",0,1)</f>
        <v>COP</v>
      </c>
      <c r="N1628" t="str">
        <f>IF(ISERR(FIND("DECOUPE",Tableau1[[#This Row],[DESIGNATION]])),"","NEED REF")</f>
        <v/>
      </c>
    </row>
    <row r="1629" spans="2:14">
      <c r="B1629">
        <v>34412372</v>
      </c>
      <c r="C1629" s="2">
        <v>45328</v>
      </c>
      <c r="D1629" t="s">
        <v>13</v>
      </c>
      <c r="E1629" t="str">
        <f>_xlfn.CONCAT(Tableau1[[#This Row],[SHORT TYPE]]," ",Tableau1[[#This Row],[NUMERO]]," ",Tableau1[[#This Row],[GAMME]]," ",Tableau1[[#This Row],[TYPE PRODUIT]]," ",Tableau1[[#This Row],[PUISSANCE]])</f>
        <v>COP 34412372 GVXL UPS 850kVA</v>
      </c>
      <c r="G1629" t="s">
        <v>14</v>
      </c>
      <c r="H1629" t="s">
        <v>15</v>
      </c>
      <c r="I1629" t="s">
        <v>718</v>
      </c>
      <c r="J1629" t="s">
        <v>17</v>
      </c>
      <c r="K1629" t="s">
        <v>22</v>
      </c>
      <c r="L1629" t="str">
        <f>_xlfn.XLOOKUP(Tableau1[[#This Row],[TYPE DE PIECE]],Tableau4[MATIERE],Tableau4[SHORT TYPE],"",0,1)</f>
        <v>COP</v>
      </c>
      <c r="N1629" t="str">
        <f>IF(ISERR(FIND("DECOUPE",Tableau1[[#This Row],[DESIGNATION]])),"","NEED REF")</f>
        <v/>
      </c>
    </row>
    <row r="1630" spans="2:14">
      <c r="B1630">
        <v>34412371</v>
      </c>
      <c r="C1630" s="2">
        <v>45328</v>
      </c>
      <c r="D1630" t="s">
        <v>13</v>
      </c>
      <c r="E1630" t="str">
        <f>_xlfn.CONCAT(Tableau1[[#This Row],[SHORT TYPE]]," ",Tableau1[[#This Row],[NUMERO]]," ",Tableau1[[#This Row],[GAMME]]," ",Tableau1[[#This Row],[TYPE PRODUIT]]," ",Tableau1[[#This Row],[PUISSANCE]])</f>
        <v>COP 34412371 GVXL UPS 850kVA</v>
      </c>
      <c r="G1630" t="s">
        <v>14</v>
      </c>
      <c r="H1630" t="s">
        <v>15</v>
      </c>
      <c r="I1630" t="s">
        <v>718</v>
      </c>
      <c r="J1630" t="s">
        <v>17</v>
      </c>
      <c r="K1630" t="s">
        <v>22</v>
      </c>
      <c r="L1630" t="str">
        <f>_xlfn.XLOOKUP(Tableau1[[#This Row],[TYPE DE PIECE]],Tableau4[MATIERE],Tableau4[SHORT TYPE],"",0,1)</f>
        <v>COP</v>
      </c>
      <c r="N1630" t="str">
        <f>IF(ISERR(FIND("DECOUPE",Tableau1[[#This Row],[DESIGNATION]])),"","NEED REF")</f>
        <v/>
      </c>
    </row>
    <row r="1631" spans="2:14">
      <c r="B1631">
        <v>34412370</v>
      </c>
      <c r="C1631" s="2">
        <v>45328</v>
      </c>
      <c r="D1631" t="s">
        <v>13</v>
      </c>
      <c r="E1631" t="str">
        <f>_xlfn.CONCAT(Tableau1[[#This Row],[SHORT TYPE]]," ",Tableau1[[#This Row],[NUMERO]]," ",Tableau1[[#This Row],[GAMME]]," ",Tableau1[[#This Row],[TYPE PRODUIT]]," ",Tableau1[[#This Row],[PUISSANCE]])</f>
        <v>COP 34412370 GVXL UPS 850kVA</v>
      </c>
      <c r="G1631" t="s">
        <v>14</v>
      </c>
      <c r="H1631" t="s">
        <v>15</v>
      </c>
      <c r="I1631" t="s">
        <v>718</v>
      </c>
      <c r="J1631" t="s">
        <v>17</v>
      </c>
      <c r="K1631" t="s">
        <v>22</v>
      </c>
      <c r="L1631" t="str">
        <f>_xlfn.XLOOKUP(Tableau1[[#This Row],[TYPE DE PIECE]],Tableau4[MATIERE],Tableau4[SHORT TYPE],"",0,1)</f>
        <v>COP</v>
      </c>
      <c r="N1631" t="str">
        <f>IF(ISERR(FIND("DECOUPE",Tableau1[[#This Row],[DESIGNATION]])),"","NEED REF")</f>
        <v/>
      </c>
    </row>
    <row r="1632" spans="2:14">
      <c r="B1632">
        <v>34412369</v>
      </c>
      <c r="C1632" s="2">
        <v>45328</v>
      </c>
      <c r="D1632" t="s">
        <v>13</v>
      </c>
      <c r="E1632" t="str">
        <f>_xlfn.CONCAT(Tableau1[[#This Row],[SHORT TYPE]]," ",Tableau1[[#This Row],[NUMERO]]," ",Tableau1[[#This Row],[GAMME]]," ",Tableau1[[#This Row],[TYPE PRODUIT]]," ",Tableau1[[#This Row],[PUISSANCE]])</f>
        <v>COP 34412369 GVXL UPS 850kVA</v>
      </c>
      <c r="G1632" t="s">
        <v>14</v>
      </c>
      <c r="H1632" t="s">
        <v>15</v>
      </c>
      <c r="I1632" t="s">
        <v>718</v>
      </c>
      <c r="J1632" t="s">
        <v>17</v>
      </c>
      <c r="K1632" t="s">
        <v>22</v>
      </c>
      <c r="L1632" t="str">
        <f>_xlfn.XLOOKUP(Tableau1[[#This Row],[TYPE DE PIECE]],Tableau4[MATIERE],Tableau4[SHORT TYPE],"",0,1)</f>
        <v>COP</v>
      </c>
      <c r="N1632" t="str">
        <f>IF(ISERR(FIND("DECOUPE",Tableau1[[#This Row],[DESIGNATION]])),"","NEED REF")</f>
        <v/>
      </c>
    </row>
    <row r="1633" spans="2:14">
      <c r="B1633">
        <v>34412368</v>
      </c>
      <c r="C1633" s="2">
        <v>45328</v>
      </c>
      <c r="D1633" t="s">
        <v>13</v>
      </c>
      <c r="E1633" t="str">
        <f>_xlfn.CONCAT(Tableau1[[#This Row],[SHORT TYPE]]," ",Tableau1[[#This Row],[NUMERO]]," ",Tableau1[[#This Row],[GAMME]]," ",Tableau1[[#This Row],[TYPE PRODUIT]]," ",Tableau1[[#This Row],[PUISSANCE]])</f>
        <v>COP 34412368 GVXL UPS 850kVA</v>
      </c>
      <c r="G1633" t="s">
        <v>14</v>
      </c>
      <c r="H1633" t="s">
        <v>15</v>
      </c>
      <c r="I1633" t="s">
        <v>718</v>
      </c>
      <c r="J1633" t="s">
        <v>17</v>
      </c>
      <c r="K1633" t="s">
        <v>22</v>
      </c>
      <c r="L1633" t="str">
        <f>_xlfn.XLOOKUP(Tableau1[[#This Row],[TYPE DE PIECE]],Tableau4[MATIERE],Tableau4[SHORT TYPE],"",0,1)</f>
        <v>COP</v>
      </c>
      <c r="N1633" t="str">
        <f>IF(ISERR(FIND("DECOUPE",Tableau1[[#This Row],[DESIGNATION]])),"","NEED REF")</f>
        <v/>
      </c>
    </row>
    <row r="1634" spans="2:14">
      <c r="B1634">
        <v>34412367</v>
      </c>
      <c r="C1634" s="2">
        <v>45328</v>
      </c>
      <c r="D1634" t="s">
        <v>13</v>
      </c>
      <c r="E1634" t="str">
        <f>_xlfn.CONCAT(Tableau1[[#This Row],[SHORT TYPE]]," ",Tableau1[[#This Row],[NUMERO]]," ",Tableau1[[#This Row],[GAMME]]," ",Tableau1[[#This Row],[TYPE PRODUIT]]," ",Tableau1[[#This Row],[PUISSANCE]])</f>
        <v>COP 34412367 GVXL UPS 850kVA</v>
      </c>
      <c r="G1634" t="s">
        <v>14</v>
      </c>
      <c r="H1634" t="s">
        <v>15</v>
      </c>
      <c r="I1634" t="s">
        <v>718</v>
      </c>
      <c r="J1634" t="s">
        <v>17</v>
      </c>
      <c r="K1634" t="s">
        <v>22</v>
      </c>
      <c r="L1634" t="str">
        <f>_xlfn.XLOOKUP(Tableau1[[#This Row],[TYPE DE PIECE]],Tableau4[MATIERE],Tableau4[SHORT TYPE],"",0,1)</f>
        <v>COP</v>
      </c>
      <c r="N1634" t="str">
        <f>IF(ISERR(FIND("DECOUPE",Tableau1[[#This Row],[DESIGNATION]])),"","NEED REF")</f>
        <v/>
      </c>
    </row>
    <row r="1635" spans="2:14">
      <c r="B1635">
        <v>34412366</v>
      </c>
      <c r="C1635" s="2">
        <v>45328</v>
      </c>
      <c r="D1635" t="s">
        <v>13</v>
      </c>
      <c r="E1635" t="str">
        <f>_xlfn.CONCAT(Tableau1[[#This Row],[SHORT TYPE]]," ",Tableau1[[#This Row],[NUMERO]]," ",Tableau1[[#This Row],[GAMME]]," ",Tableau1[[#This Row],[TYPE PRODUIT]]," ",Tableau1[[#This Row],[PUISSANCE]])</f>
        <v>COP 34412366 GVXL UPS 850kVA</v>
      </c>
      <c r="G1635" t="s">
        <v>14</v>
      </c>
      <c r="H1635" t="s">
        <v>15</v>
      </c>
      <c r="I1635" t="s">
        <v>718</v>
      </c>
      <c r="J1635" t="s">
        <v>17</v>
      </c>
      <c r="K1635" t="s">
        <v>22</v>
      </c>
      <c r="L1635" t="str">
        <f>_xlfn.XLOOKUP(Tableau1[[#This Row],[TYPE DE PIECE]],Tableau4[MATIERE],Tableau4[SHORT TYPE],"",0,1)</f>
        <v>COP</v>
      </c>
      <c r="N1635" t="str">
        <f>IF(ISERR(FIND("DECOUPE",Tableau1[[#This Row],[DESIGNATION]])),"","NEED REF")</f>
        <v/>
      </c>
    </row>
    <row r="1636" spans="2:14">
      <c r="B1636">
        <v>34412365</v>
      </c>
      <c r="C1636" s="2">
        <v>45328</v>
      </c>
      <c r="D1636" t="s">
        <v>13</v>
      </c>
      <c r="E1636" t="str">
        <f>_xlfn.CONCAT(Tableau1[[#This Row],[SHORT TYPE]]," ",Tableau1[[#This Row],[NUMERO]]," ",Tableau1[[#This Row],[GAMME]]," ",Tableau1[[#This Row],[TYPE PRODUIT]]," ",Tableau1[[#This Row],[PUISSANCE]])</f>
        <v>COP 34412365 GVXL UPS 850kVA</v>
      </c>
      <c r="G1636" t="s">
        <v>14</v>
      </c>
      <c r="H1636" t="s">
        <v>15</v>
      </c>
      <c r="I1636" t="s">
        <v>718</v>
      </c>
      <c r="J1636" t="s">
        <v>17</v>
      </c>
      <c r="K1636" t="s">
        <v>22</v>
      </c>
      <c r="L1636" t="str">
        <f>_xlfn.XLOOKUP(Tableau1[[#This Row],[TYPE DE PIECE]],Tableau4[MATIERE],Tableau4[SHORT TYPE],"",0,1)</f>
        <v>COP</v>
      </c>
      <c r="N1636" t="str">
        <f>IF(ISERR(FIND("DECOUPE",Tableau1[[#This Row],[DESIGNATION]])),"","NEED REF")</f>
        <v/>
      </c>
    </row>
    <row r="1637" spans="2:14">
      <c r="B1637">
        <v>34412364</v>
      </c>
      <c r="C1637" s="2">
        <v>45328</v>
      </c>
      <c r="D1637" t="s">
        <v>13</v>
      </c>
      <c r="E1637" t="str">
        <f>_xlfn.CONCAT(Tableau1[[#This Row],[SHORT TYPE]]," ",Tableau1[[#This Row],[NUMERO]]," ",Tableau1[[#This Row],[GAMME]]," ",Tableau1[[#This Row],[TYPE PRODUIT]]," ",Tableau1[[#This Row],[PUISSANCE]])</f>
        <v>COP 34412364 GVXL UPS 850kVA</v>
      </c>
      <c r="G1637" t="s">
        <v>14</v>
      </c>
      <c r="H1637" t="s">
        <v>15</v>
      </c>
      <c r="I1637" t="s">
        <v>718</v>
      </c>
      <c r="J1637" t="s">
        <v>17</v>
      </c>
      <c r="K1637" t="s">
        <v>22</v>
      </c>
      <c r="L1637" t="str">
        <f>_xlfn.XLOOKUP(Tableau1[[#This Row],[TYPE DE PIECE]],Tableau4[MATIERE],Tableau4[SHORT TYPE],"",0,1)</f>
        <v>COP</v>
      </c>
      <c r="N1637" t="str">
        <f>IF(ISERR(FIND("DECOUPE",Tableau1[[#This Row],[DESIGNATION]])),"","NEED REF")</f>
        <v/>
      </c>
    </row>
    <row r="1638" spans="2:14">
      <c r="B1638">
        <v>34412363</v>
      </c>
      <c r="C1638" s="2">
        <v>45328</v>
      </c>
      <c r="D1638" t="s">
        <v>13</v>
      </c>
      <c r="E1638" t="str">
        <f>_xlfn.CONCAT(Tableau1[[#This Row],[SHORT TYPE]]," ",Tableau1[[#This Row],[NUMERO]]," ",Tableau1[[#This Row],[GAMME]]," ",Tableau1[[#This Row],[TYPE PRODUIT]]," ",Tableau1[[#This Row],[PUISSANCE]])</f>
        <v>COP 34412363 GVXL UPS 850kVA</v>
      </c>
      <c r="G1638" t="s">
        <v>14</v>
      </c>
      <c r="H1638" t="s">
        <v>15</v>
      </c>
      <c r="I1638" t="s">
        <v>718</v>
      </c>
      <c r="J1638" t="s">
        <v>17</v>
      </c>
      <c r="K1638" t="s">
        <v>22</v>
      </c>
      <c r="L1638" t="str">
        <f>_xlfn.XLOOKUP(Tableau1[[#This Row],[TYPE DE PIECE]],Tableau4[MATIERE],Tableau4[SHORT TYPE],"",0,1)</f>
        <v>COP</v>
      </c>
      <c r="N1638" t="str">
        <f>IF(ISERR(FIND("DECOUPE",Tableau1[[#This Row],[DESIGNATION]])),"","NEED REF")</f>
        <v/>
      </c>
    </row>
    <row r="1639" spans="2:14">
      <c r="B1639">
        <v>34412362</v>
      </c>
      <c r="C1639" s="2">
        <v>45323</v>
      </c>
      <c r="D1639" t="s">
        <v>13</v>
      </c>
      <c r="E1639" t="str">
        <f>_xlfn.CONCAT(Tableau1[[#This Row],[SHORT TYPE]]," ",Tableau1[[#This Row],[NUMERO]]," ",Tableau1[[#This Row],[GAMME]]," ",Tableau1[[#This Row],[TYPE PRODUIT]]," ",Tableau1[[#This Row],[PUISSANCE]])</f>
        <v>SMT 34412362 GVXL BBC 4000A</v>
      </c>
      <c r="G1639" t="s">
        <v>14</v>
      </c>
      <c r="H1639" t="s">
        <v>97</v>
      </c>
      <c r="I1639" t="s">
        <v>31</v>
      </c>
      <c r="J1639" t="s">
        <v>17</v>
      </c>
      <c r="K1639" t="s">
        <v>25</v>
      </c>
      <c r="L1639" t="str">
        <f>_xlfn.XLOOKUP(Tableau1[[#This Row],[TYPE DE PIECE]],Tableau4[MATIERE],Tableau4[SHORT TYPE],"",0,1)</f>
        <v>SMT</v>
      </c>
      <c r="N1639" t="str">
        <f>IF(ISERR(FIND("DECOUPE",Tableau1[[#This Row],[DESIGNATION]])),"","NEED REF")</f>
        <v/>
      </c>
    </row>
    <row r="1640" spans="2:14">
      <c r="B1640">
        <v>34412361</v>
      </c>
      <c r="C1640" s="2">
        <v>45323</v>
      </c>
      <c r="D1640" t="s">
        <v>13</v>
      </c>
      <c r="E1640" t="s">
        <v>719</v>
      </c>
      <c r="G1640" t="s">
        <v>73</v>
      </c>
      <c r="H1640" t="s">
        <v>538</v>
      </c>
      <c r="I1640" t="s">
        <v>687</v>
      </c>
      <c r="J1640" t="s">
        <v>49</v>
      </c>
      <c r="K1640" t="s">
        <v>25</v>
      </c>
      <c r="L1640" t="str">
        <f>_xlfn.XLOOKUP(Tableau1[[#This Row],[TYPE DE PIECE]],Tableau4[MATIERE],Tableau4[SHORT TYPE],"",0,1)</f>
        <v>SMT</v>
      </c>
      <c r="N1640" t="str">
        <f>IF(ISERR(FIND("DECOUPE",Tableau1[[#This Row],[DESIGNATION]])),"","NEED REF")</f>
        <v/>
      </c>
    </row>
    <row r="1641" spans="2:14">
      <c r="B1641">
        <v>34412360</v>
      </c>
      <c r="C1641" s="2">
        <v>45323</v>
      </c>
      <c r="D1641" t="s">
        <v>13</v>
      </c>
      <c r="E1641" t="s">
        <v>720</v>
      </c>
      <c r="G1641" t="s">
        <v>73</v>
      </c>
      <c r="H1641" t="s">
        <v>538</v>
      </c>
      <c r="I1641" t="s">
        <v>687</v>
      </c>
      <c r="J1641" t="s">
        <v>49</v>
      </c>
      <c r="K1641" t="s">
        <v>25</v>
      </c>
      <c r="L1641" t="str">
        <f>_xlfn.XLOOKUP(Tableau1[[#This Row],[TYPE DE PIECE]],Tableau4[MATIERE],Tableau4[SHORT TYPE],"",0,1)</f>
        <v>SMT</v>
      </c>
      <c r="N1641" t="str">
        <f>IF(ISERR(FIND("DECOUPE",Tableau1[[#This Row],[DESIGNATION]])),"","NEED REF")</f>
        <v/>
      </c>
    </row>
    <row r="1642" spans="2:14">
      <c r="B1642">
        <v>34412359</v>
      </c>
      <c r="C1642" s="2">
        <v>45323</v>
      </c>
      <c r="D1642" t="s">
        <v>13</v>
      </c>
      <c r="E1642" t="str">
        <f>_xlfn.CONCAT(Tableau1[[#This Row],[SHORT TYPE]]," ",Tableau1[[#This Row],[NUMERO]]," ",Tableau1[[#This Row],[GAMME]]," ",Tableau1[[#This Row],[TYPE PRODUIT]]," ",Tableau1[[#This Row],[PUISSANCE]])</f>
        <v>SMT 34412359 GVXL BBC 4000A</v>
      </c>
      <c r="G1642" t="s">
        <v>14</v>
      </c>
      <c r="H1642" t="s">
        <v>97</v>
      </c>
      <c r="I1642" t="s">
        <v>31</v>
      </c>
      <c r="J1642" t="s">
        <v>17</v>
      </c>
      <c r="K1642" t="s">
        <v>25</v>
      </c>
      <c r="L1642" t="str">
        <f>_xlfn.XLOOKUP(Tableau1[[#This Row],[TYPE DE PIECE]],Tableau4[MATIERE],Tableau4[SHORT TYPE],"",0,1)</f>
        <v>SMT</v>
      </c>
      <c r="N1642" t="str">
        <f>IF(ISERR(FIND("DECOUPE",Tableau1[[#This Row],[DESIGNATION]])),"","NEED REF")</f>
        <v/>
      </c>
    </row>
    <row r="1643" spans="2:14">
      <c r="B1643">
        <v>34412358</v>
      </c>
      <c r="C1643" s="2">
        <v>45323</v>
      </c>
      <c r="D1643" t="s">
        <v>13</v>
      </c>
      <c r="E1643" t="str">
        <f>_xlfn.CONCAT(Tableau1[[#This Row],[SHORT TYPE]]," ",Tableau1[[#This Row],[NUMERO]]," ",Tableau1[[#This Row],[GAMME]]," ",Tableau1[[#This Row],[TYPE PRODUIT]]," ",Tableau1[[#This Row],[PUISSANCE]])</f>
        <v>SMT 34412358 GVXL BBC 4000A</v>
      </c>
      <c r="G1643" t="s">
        <v>14</v>
      </c>
      <c r="H1643" t="s">
        <v>97</v>
      </c>
      <c r="I1643" t="s">
        <v>31</v>
      </c>
      <c r="J1643" t="s">
        <v>17</v>
      </c>
      <c r="K1643" t="s">
        <v>25</v>
      </c>
      <c r="L1643" t="str">
        <f>_xlfn.XLOOKUP(Tableau1[[#This Row],[TYPE DE PIECE]],Tableau4[MATIERE],Tableau4[SHORT TYPE],"",0,1)</f>
        <v>SMT</v>
      </c>
      <c r="N1643" t="str">
        <f>IF(ISERR(FIND("DECOUPE",Tableau1[[#This Row],[DESIGNATION]])),"","NEED REF")</f>
        <v/>
      </c>
    </row>
    <row r="1644" spans="2:14">
      <c r="B1644">
        <v>34412357</v>
      </c>
      <c r="C1644" s="2">
        <v>45322</v>
      </c>
      <c r="D1644" t="s">
        <v>13</v>
      </c>
      <c r="E1644" t="s">
        <v>721</v>
      </c>
      <c r="G1644" t="s">
        <v>73</v>
      </c>
      <c r="H1644" t="s">
        <v>538</v>
      </c>
      <c r="I1644" t="s">
        <v>687</v>
      </c>
      <c r="J1644" t="s">
        <v>49</v>
      </c>
      <c r="K1644" t="s">
        <v>33</v>
      </c>
      <c r="L1644" t="str">
        <f>_xlfn.XLOOKUP(Tableau1[[#This Row],[TYPE DE PIECE]],Tableau4[MATIERE],Tableau4[SHORT TYPE],"",0,1)</f>
        <v>PLA</v>
      </c>
      <c r="N1644" t="str">
        <f>IF(ISERR(FIND("DECOUPE",Tableau1[[#This Row],[DESIGNATION]])),"","NEED REF")</f>
        <v/>
      </c>
    </row>
    <row r="1645" spans="2:14">
      <c r="B1645">
        <v>34412356</v>
      </c>
      <c r="C1645" s="2">
        <v>45322</v>
      </c>
      <c r="D1645" t="s">
        <v>13</v>
      </c>
      <c r="E1645" t="s">
        <v>722</v>
      </c>
      <c r="G1645" t="s">
        <v>73</v>
      </c>
      <c r="H1645" t="s">
        <v>538</v>
      </c>
      <c r="I1645" t="s">
        <v>687</v>
      </c>
      <c r="J1645" t="s">
        <v>49</v>
      </c>
      <c r="K1645" t="s">
        <v>25</v>
      </c>
      <c r="L1645" t="str">
        <f>_xlfn.XLOOKUP(Tableau1[[#This Row],[TYPE DE PIECE]],Tableau4[MATIERE],Tableau4[SHORT TYPE],"",0,1)</f>
        <v>SMT</v>
      </c>
      <c r="N1645" t="str">
        <f>IF(ISERR(FIND("DECOUPE",Tableau1[[#This Row],[DESIGNATION]])),"","NEED REF")</f>
        <v/>
      </c>
    </row>
    <row r="1646" spans="2:14">
      <c r="B1646">
        <v>34412355</v>
      </c>
      <c r="C1646" s="2">
        <v>45321</v>
      </c>
      <c r="D1646" t="s">
        <v>13</v>
      </c>
      <c r="E1646" t="s">
        <v>723</v>
      </c>
      <c r="G1646" t="s">
        <v>73</v>
      </c>
      <c r="H1646" t="s">
        <v>538</v>
      </c>
      <c r="I1646" t="s">
        <v>687</v>
      </c>
      <c r="J1646" t="s">
        <v>49</v>
      </c>
      <c r="K1646" t="s">
        <v>22</v>
      </c>
      <c r="L1646" t="str">
        <f>_xlfn.XLOOKUP(Tableau1[[#This Row],[TYPE DE PIECE]],Tableau4[MATIERE],Tableau4[SHORT TYPE],"",0,1)</f>
        <v>COP</v>
      </c>
      <c r="N1646" t="str">
        <f>IF(ISERR(FIND("DECOUPE",Tableau1[[#This Row],[DESIGNATION]])),"","NEED REF")</f>
        <v/>
      </c>
    </row>
    <row r="1647" spans="2:14">
      <c r="B1647">
        <v>34412354</v>
      </c>
      <c r="C1647" s="2">
        <v>45321</v>
      </c>
      <c r="D1647" t="s">
        <v>13</v>
      </c>
      <c r="E1647" t="s">
        <v>724</v>
      </c>
      <c r="G1647" t="s">
        <v>73</v>
      </c>
      <c r="H1647" t="s">
        <v>30</v>
      </c>
      <c r="J1647" t="s">
        <v>27</v>
      </c>
      <c r="K1647" t="s">
        <v>22</v>
      </c>
      <c r="L1647" t="str">
        <f>_xlfn.XLOOKUP(Tableau1[[#This Row],[TYPE DE PIECE]],Tableau4[MATIERE],Tableau4[SHORT TYPE],"",0,1)</f>
        <v>COP</v>
      </c>
      <c r="N1647" t="str">
        <f>IF(ISERR(FIND("DECOUPE",Tableau1[[#This Row],[DESIGNATION]])),"","NEED REF")</f>
        <v/>
      </c>
    </row>
    <row r="1648" spans="2:14">
      <c r="B1648">
        <v>34412353</v>
      </c>
      <c r="C1648" s="2">
        <v>45321</v>
      </c>
      <c r="D1648" t="s">
        <v>13</v>
      </c>
      <c r="E1648" t="s">
        <v>725</v>
      </c>
      <c r="G1648" t="s">
        <v>73</v>
      </c>
      <c r="H1648" t="s">
        <v>538</v>
      </c>
      <c r="I1648" t="s">
        <v>687</v>
      </c>
      <c r="J1648" t="s">
        <v>49</v>
      </c>
      <c r="K1648" t="s">
        <v>33</v>
      </c>
      <c r="L1648" t="str">
        <f>_xlfn.XLOOKUP(Tableau1[[#This Row],[TYPE DE PIECE]],Tableau4[MATIERE],Tableau4[SHORT TYPE],"",0,1)</f>
        <v>PLA</v>
      </c>
      <c r="N1648" t="str">
        <f>IF(ISERR(FIND("DECOUPE",Tableau1[[#This Row],[DESIGNATION]])),"","NEED REF")</f>
        <v/>
      </c>
    </row>
    <row r="1649" spans="2:14">
      <c r="B1649">
        <v>34412352</v>
      </c>
      <c r="C1649" s="2">
        <v>45321</v>
      </c>
      <c r="D1649" t="s">
        <v>13</v>
      </c>
      <c r="E1649" t="s">
        <v>726</v>
      </c>
      <c r="G1649" t="s">
        <v>73</v>
      </c>
      <c r="H1649" t="s">
        <v>538</v>
      </c>
      <c r="I1649" t="s">
        <v>687</v>
      </c>
      <c r="J1649" t="s">
        <v>49</v>
      </c>
      <c r="K1649" t="s">
        <v>22</v>
      </c>
      <c r="L1649" t="str">
        <f>_xlfn.XLOOKUP(Tableau1[[#This Row],[TYPE DE PIECE]],Tableau4[MATIERE],Tableau4[SHORT TYPE],"",0,1)</f>
        <v>COP</v>
      </c>
      <c r="N1649" t="str">
        <f>IF(ISERR(FIND("DECOUPE",Tableau1[[#This Row],[DESIGNATION]])),"","NEED REF")</f>
        <v/>
      </c>
    </row>
    <row r="1650" spans="2:14">
      <c r="B1650">
        <v>34412351</v>
      </c>
      <c r="C1650" s="2">
        <v>45321</v>
      </c>
      <c r="D1650" t="s">
        <v>13</v>
      </c>
      <c r="E1650" t="s">
        <v>727</v>
      </c>
      <c r="G1650" t="s">
        <v>73</v>
      </c>
      <c r="H1650" t="s">
        <v>538</v>
      </c>
      <c r="I1650" t="s">
        <v>687</v>
      </c>
      <c r="J1650" t="s">
        <v>49</v>
      </c>
      <c r="K1650" t="s">
        <v>25</v>
      </c>
      <c r="L1650" t="str">
        <f>_xlfn.XLOOKUP(Tableau1[[#This Row],[TYPE DE PIECE]],Tableau4[MATIERE],Tableau4[SHORT TYPE],"",0,1)</f>
        <v>SMT</v>
      </c>
      <c r="N1650" t="str">
        <f>IF(ISERR(FIND("DECOUPE",Tableau1[[#This Row],[DESIGNATION]])),"","NEED REF")</f>
        <v/>
      </c>
    </row>
    <row r="1651" spans="2:14">
      <c r="B1651">
        <v>34412350</v>
      </c>
      <c r="C1651" s="2">
        <v>45321</v>
      </c>
      <c r="D1651" t="s">
        <v>13</v>
      </c>
      <c r="E1651" t="s">
        <v>728</v>
      </c>
      <c r="G1651" t="s">
        <v>73</v>
      </c>
      <c r="H1651" t="s">
        <v>538</v>
      </c>
      <c r="I1651" t="s">
        <v>687</v>
      </c>
      <c r="J1651" t="s">
        <v>49</v>
      </c>
      <c r="K1651" t="s">
        <v>25</v>
      </c>
      <c r="L1651" t="str">
        <f>_xlfn.XLOOKUP(Tableau1[[#This Row],[TYPE DE PIECE]],Tableau4[MATIERE],Tableau4[SHORT TYPE],"",0,1)</f>
        <v>SMT</v>
      </c>
      <c r="N1651" t="str">
        <f>IF(ISERR(FIND("DECOUPE",Tableau1[[#This Row],[DESIGNATION]])),"","NEED REF")</f>
        <v/>
      </c>
    </row>
    <row r="1652" spans="2:14">
      <c r="B1652">
        <v>34412349</v>
      </c>
      <c r="C1652" s="2">
        <v>45321</v>
      </c>
      <c r="D1652" t="s">
        <v>13</v>
      </c>
      <c r="E1652" t="s">
        <v>729</v>
      </c>
      <c r="G1652" t="s">
        <v>73</v>
      </c>
      <c r="H1652" t="s">
        <v>538</v>
      </c>
      <c r="I1652" t="s">
        <v>687</v>
      </c>
      <c r="J1652" t="s">
        <v>49</v>
      </c>
      <c r="K1652" t="s">
        <v>25</v>
      </c>
      <c r="L1652" t="str">
        <f>_xlfn.XLOOKUP(Tableau1[[#This Row],[TYPE DE PIECE]],Tableau4[MATIERE],Tableau4[SHORT TYPE],"",0,1)</f>
        <v>SMT</v>
      </c>
      <c r="N1652" t="str">
        <f>IF(ISERR(FIND("DECOUPE",Tableau1[[#This Row],[DESIGNATION]])),"","NEED REF")</f>
        <v/>
      </c>
    </row>
    <row r="1653" spans="2:14">
      <c r="B1653">
        <v>34412348</v>
      </c>
      <c r="C1653" s="2">
        <v>45321</v>
      </c>
      <c r="D1653" t="s">
        <v>13</v>
      </c>
      <c r="E1653" t="s">
        <v>730</v>
      </c>
      <c r="G1653" t="s">
        <v>73</v>
      </c>
      <c r="H1653" t="s">
        <v>538</v>
      </c>
      <c r="I1653" t="s">
        <v>687</v>
      </c>
      <c r="J1653" t="s">
        <v>49</v>
      </c>
      <c r="K1653" t="s">
        <v>25</v>
      </c>
      <c r="L1653" t="str">
        <f>_xlfn.XLOOKUP(Tableau1[[#This Row],[TYPE DE PIECE]],Tableau4[MATIERE],Tableau4[SHORT TYPE],"",0,1)</f>
        <v>SMT</v>
      </c>
      <c r="N1653" t="str">
        <f>IF(ISERR(FIND("DECOUPE",Tableau1[[#This Row],[DESIGNATION]])),"","NEED REF")</f>
        <v/>
      </c>
    </row>
    <row r="1654" spans="2:14">
      <c r="B1654">
        <v>34412347</v>
      </c>
      <c r="C1654" s="2">
        <v>45321</v>
      </c>
      <c r="D1654" t="s">
        <v>13</v>
      </c>
      <c r="E1654" t="s">
        <v>731</v>
      </c>
      <c r="G1654" t="s">
        <v>73</v>
      </c>
      <c r="H1654" t="s">
        <v>30</v>
      </c>
      <c r="J1654" t="s">
        <v>27</v>
      </c>
      <c r="K1654" t="s">
        <v>33</v>
      </c>
      <c r="L1654" t="str">
        <f>_xlfn.XLOOKUP(Tableau1[[#This Row],[TYPE DE PIECE]],Tableau4[MATIERE],Tableau4[SHORT TYPE],"",0,1)</f>
        <v>PLA</v>
      </c>
      <c r="N1654" t="str">
        <f>IF(ISERR(FIND("DECOUPE",Tableau1[[#This Row],[DESIGNATION]])),"","NEED REF")</f>
        <v/>
      </c>
    </row>
    <row r="1655" spans="2:14">
      <c r="B1655">
        <v>34412346</v>
      </c>
      <c r="C1655" s="2">
        <v>45321</v>
      </c>
      <c r="D1655" t="s">
        <v>13</v>
      </c>
      <c r="E1655" t="s">
        <v>732</v>
      </c>
      <c r="G1655" t="s">
        <v>73</v>
      </c>
      <c r="H1655" t="s">
        <v>538</v>
      </c>
      <c r="I1655" t="s">
        <v>687</v>
      </c>
      <c r="J1655" t="s">
        <v>49</v>
      </c>
      <c r="K1655" t="s">
        <v>22</v>
      </c>
      <c r="L1655" t="str">
        <f>_xlfn.XLOOKUP(Tableau1[[#This Row],[TYPE DE PIECE]],Tableau4[MATIERE],Tableau4[SHORT TYPE],"",0,1)</f>
        <v>COP</v>
      </c>
      <c r="N1655" t="str">
        <f>IF(ISERR(FIND("DECOUPE",Tableau1[[#This Row],[DESIGNATION]])),"","NEED REF")</f>
        <v/>
      </c>
    </row>
    <row r="1656" spans="2:14">
      <c r="B1656">
        <v>34412345</v>
      </c>
      <c r="C1656" s="2">
        <v>45320</v>
      </c>
      <c r="D1656" t="s">
        <v>13</v>
      </c>
      <c r="E1656" t="s">
        <v>733</v>
      </c>
      <c r="G1656" t="s">
        <v>73</v>
      </c>
      <c r="H1656" t="s">
        <v>538</v>
      </c>
      <c r="I1656" t="s">
        <v>687</v>
      </c>
      <c r="J1656" t="s">
        <v>49</v>
      </c>
      <c r="K1656" t="s">
        <v>22</v>
      </c>
      <c r="L1656" t="str">
        <f>_xlfn.XLOOKUP(Tableau1[[#This Row],[TYPE DE PIECE]],Tableau4[MATIERE],Tableau4[SHORT TYPE],"",0,1)</f>
        <v>COP</v>
      </c>
      <c r="N1656" t="str">
        <f>IF(ISERR(FIND("DECOUPE",Tableau1[[#This Row],[DESIGNATION]])),"","NEED REF")</f>
        <v/>
      </c>
    </row>
    <row r="1657" spans="2:14">
      <c r="B1657">
        <v>34412344</v>
      </c>
      <c r="C1657" s="2">
        <v>45320</v>
      </c>
      <c r="D1657" t="s">
        <v>13</v>
      </c>
      <c r="E1657" t="s">
        <v>734</v>
      </c>
      <c r="G1657" t="s">
        <v>73</v>
      </c>
      <c r="H1657" t="s">
        <v>538</v>
      </c>
      <c r="I1657" t="s">
        <v>687</v>
      </c>
      <c r="J1657" t="s">
        <v>49</v>
      </c>
      <c r="K1657" t="s">
        <v>22</v>
      </c>
      <c r="L1657" t="str">
        <f>_xlfn.XLOOKUP(Tableau1[[#This Row],[TYPE DE PIECE]],Tableau4[MATIERE],Tableau4[SHORT TYPE],"",0,1)</f>
        <v>COP</v>
      </c>
      <c r="N1657" t="str">
        <f>IF(ISERR(FIND("DECOUPE",Tableau1[[#This Row],[DESIGNATION]])),"","NEED REF")</f>
        <v/>
      </c>
    </row>
    <row r="1658" spans="2:14">
      <c r="B1658">
        <v>34412343</v>
      </c>
      <c r="C1658" s="2">
        <v>45320</v>
      </c>
      <c r="D1658" t="s">
        <v>13</v>
      </c>
      <c r="E1658" t="s">
        <v>735</v>
      </c>
      <c r="G1658" t="s">
        <v>73</v>
      </c>
      <c r="H1658" t="s">
        <v>538</v>
      </c>
      <c r="I1658" t="s">
        <v>687</v>
      </c>
      <c r="J1658" t="s">
        <v>49</v>
      </c>
      <c r="K1658" t="s">
        <v>22</v>
      </c>
      <c r="L1658" t="str">
        <f>_xlfn.XLOOKUP(Tableau1[[#This Row],[TYPE DE PIECE]],Tableau4[MATIERE],Tableau4[SHORT TYPE],"",0,1)</f>
        <v>COP</v>
      </c>
      <c r="N1658" t="str">
        <f>IF(ISERR(FIND("DECOUPE",Tableau1[[#This Row],[DESIGNATION]])),"","NEED REF")</f>
        <v/>
      </c>
    </row>
    <row r="1659" spans="2:14">
      <c r="B1659">
        <v>34412342</v>
      </c>
      <c r="C1659" s="2">
        <v>45320</v>
      </c>
      <c r="D1659" t="s">
        <v>13</v>
      </c>
      <c r="E1659" t="s">
        <v>736</v>
      </c>
      <c r="G1659" t="s">
        <v>73</v>
      </c>
      <c r="H1659" t="s">
        <v>538</v>
      </c>
      <c r="I1659" t="s">
        <v>687</v>
      </c>
      <c r="J1659" t="s">
        <v>49</v>
      </c>
      <c r="K1659" t="s">
        <v>22</v>
      </c>
      <c r="L1659" t="str">
        <f>_xlfn.XLOOKUP(Tableau1[[#This Row],[TYPE DE PIECE]],Tableau4[MATIERE],Tableau4[SHORT TYPE],"",0,1)</f>
        <v>COP</v>
      </c>
      <c r="N1659" t="str">
        <f>IF(ISERR(FIND("DECOUPE",Tableau1[[#This Row],[DESIGNATION]])),"","NEED REF")</f>
        <v/>
      </c>
    </row>
    <row r="1660" spans="2:14">
      <c r="B1660">
        <v>34412341</v>
      </c>
      <c r="C1660" s="2">
        <v>45320</v>
      </c>
      <c r="D1660" t="s">
        <v>13</v>
      </c>
      <c r="E1660" t="s">
        <v>737</v>
      </c>
      <c r="G1660" t="s">
        <v>73</v>
      </c>
      <c r="H1660" t="s">
        <v>538</v>
      </c>
      <c r="I1660" t="s">
        <v>687</v>
      </c>
      <c r="J1660" t="s">
        <v>49</v>
      </c>
      <c r="K1660" t="s">
        <v>25</v>
      </c>
      <c r="L1660" t="str">
        <f>_xlfn.XLOOKUP(Tableau1[[#This Row],[TYPE DE PIECE]],Tableau4[MATIERE],Tableau4[SHORT TYPE],"",0,1)</f>
        <v>SMT</v>
      </c>
      <c r="N1660" t="str">
        <f>IF(ISERR(FIND("DECOUPE",Tableau1[[#This Row],[DESIGNATION]])),"","NEED REF")</f>
        <v/>
      </c>
    </row>
    <row r="1661" spans="2:14">
      <c r="B1661">
        <v>34412340</v>
      </c>
      <c r="C1661" s="2">
        <v>45317</v>
      </c>
      <c r="D1661" t="s">
        <v>13</v>
      </c>
      <c r="E1661" t="s">
        <v>738</v>
      </c>
      <c r="G1661" t="s">
        <v>73</v>
      </c>
      <c r="H1661" t="s">
        <v>538</v>
      </c>
      <c r="I1661" t="s">
        <v>687</v>
      </c>
      <c r="J1661" t="s">
        <v>49</v>
      </c>
      <c r="K1661" t="s">
        <v>701</v>
      </c>
      <c r="L1661" t="str">
        <f>_xlfn.XLOOKUP(Tableau1[[#This Row],[TYPE DE PIECE]],Tableau4[MATIERE],Tableau4[SHORT TYPE],"",0,1)</f>
        <v>SE</v>
      </c>
      <c r="N1661" t="str">
        <f>IF(ISERR(FIND("DECOUPE",Tableau1[[#This Row],[DESIGNATION]])),"","NEED REF")</f>
        <v/>
      </c>
    </row>
    <row r="1662" spans="2:14">
      <c r="B1662">
        <v>34412339</v>
      </c>
      <c r="C1662" s="2">
        <v>45315</v>
      </c>
      <c r="D1662" t="s">
        <v>13</v>
      </c>
      <c r="E1662" t="str">
        <f>_xlfn.CONCAT(Tableau1[[#This Row],[SHORT TYPE]]," ",Tableau1[[#This Row],[NUMERO]]," ",Tableau1[[#This Row],[GAMME]]," ",Tableau1[[#This Row],[TYPE PRODUIT]]," ",Tableau1[[#This Row],[PUISSANCE]])</f>
        <v>COP 34412339 GVXL BBC 4000A</v>
      </c>
      <c r="G1662" t="s">
        <v>14</v>
      </c>
      <c r="H1662" t="s">
        <v>97</v>
      </c>
      <c r="I1662" t="s">
        <v>31</v>
      </c>
      <c r="J1662" t="s">
        <v>17</v>
      </c>
      <c r="K1662" t="s">
        <v>22</v>
      </c>
      <c r="L1662" t="str">
        <f>_xlfn.XLOOKUP(Tableau1[[#This Row],[TYPE DE PIECE]],Tableau4[MATIERE],Tableau4[SHORT TYPE],"",0,1)</f>
        <v>COP</v>
      </c>
      <c r="N1662" t="str">
        <f>IF(ISERR(FIND("DECOUPE",Tableau1[[#This Row],[DESIGNATION]])),"","NEED REF")</f>
        <v/>
      </c>
    </row>
    <row r="1663" spans="2:14">
      <c r="B1663">
        <v>34412338</v>
      </c>
      <c r="C1663" s="2">
        <v>45315</v>
      </c>
      <c r="D1663" t="s">
        <v>13</v>
      </c>
      <c r="E1663" t="str">
        <f>_xlfn.CONCAT(Tableau1[[#This Row],[SHORT TYPE]]," ",Tableau1[[#This Row],[NUMERO]]," ",Tableau1[[#This Row],[GAMME]]," ",Tableau1[[#This Row],[TYPE PRODUIT]]," ",Tableau1[[#This Row],[PUISSANCE]])</f>
        <v>COP 34412338 GVXL BBC 4000A</v>
      </c>
      <c r="G1663" t="s">
        <v>14</v>
      </c>
      <c r="H1663" t="s">
        <v>97</v>
      </c>
      <c r="I1663" t="s">
        <v>31</v>
      </c>
      <c r="J1663" t="s">
        <v>17</v>
      </c>
      <c r="K1663" t="s">
        <v>22</v>
      </c>
      <c r="L1663" t="str">
        <f>_xlfn.XLOOKUP(Tableau1[[#This Row],[TYPE DE PIECE]],Tableau4[MATIERE],Tableau4[SHORT TYPE],"",0,1)</f>
        <v>COP</v>
      </c>
      <c r="N1663" t="str">
        <f>IF(ISERR(FIND("DECOUPE",Tableau1[[#This Row],[DESIGNATION]])),"","NEED REF")</f>
        <v/>
      </c>
    </row>
    <row r="1664" spans="2:14">
      <c r="B1664">
        <v>34412337</v>
      </c>
      <c r="C1664" s="2">
        <v>45315</v>
      </c>
      <c r="D1664" t="s">
        <v>13</v>
      </c>
      <c r="E1664" t="str">
        <f>_xlfn.CONCAT(Tableau1[[#This Row],[SHORT TYPE]]," ",Tableau1[[#This Row],[NUMERO]]," ",Tableau1[[#This Row],[GAMME]]," ",Tableau1[[#This Row],[TYPE PRODUIT]]," ",Tableau1[[#This Row],[PUISSANCE]])</f>
        <v>COP 34412337 GVXL BBC 4000A</v>
      </c>
      <c r="G1664" t="s">
        <v>14</v>
      </c>
      <c r="H1664" t="s">
        <v>97</v>
      </c>
      <c r="I1664" t="s">
        <v>31</v>
      </c>
      <c r="J1664" t="s">
        <v>17</v>
      </c>
      <c r="K1664" t="s">
        <v>22</v>
      </c>
      <c r="L1664" t="str">
        <f>_xlfn.XLOOKUP(Tableau1[[#This Row],[TYPE DE PIECE]],Tableau4[MATIERE],Tableau4[SHORT TYPE],"",0,1)</f>
        <v>COP</v>
      </c>
      <c r="N1664" t="str">
        <f>IF(ISERR(FIND("DECOUPE",Tableau1[[#This Row],[DESIGNATION]])),"","NEED REF")</f>
        <v/>
      </c>
    </row>
    <row r="1665" spans="2:14">
      <c r="B1665">
        <v>34412336</v>
      </c>
      <c r="C1665" s="2">
        <v>45314</v>
      </c>
      <c r="D1665" t="s">
        <v>13</v>
      </c>
      <c r="E1665" t="str">
        <f>_xlfn.CONCAT(Tableau1[[#This Row],[SHORT TYPE]]," ",Tableau1[[#This Row],[NUMERO]]," ",Tableau1[[#This Row],[GAMME]]," ",Tableau1[[#This Row],[TYPE PRODUIT]]," ",Tableau1[[#This Row],[PUISSANCE]])</f>
        <v>PLA 34412336 GVXL BBC 4000A</v>
      </c>
      <c r="G1665" t="s">
        <v>14</v>
      </c>
      <c r="H1665" t="s">
        <v>97</v>
      </c>
      <c r="I1665" t="s">
        <v>31</v>
      </c>
      <c r="J1665" t="s">
        <v>17</v>
      </c>
      <c r="K1665" t="s">
        <v>33</v>
      </c>
      <c r="L1665" t="str">
        <f>_xlfn.XLOOKUP(Tableau1[[#This Row],[TYPE DE PIECE]],Tableau4[MATIERE],Tableau4[SHORT TYPE],"",0,1)</f>
        <v>PLA</v>
      </c>
      <c r="N1665" t="str">
        <f>IF(ISERR(FIND("DECOUPE",Tableau1[[#This Row],[DESIGNATION]])),"","NEED REF")</f>
        <v/>
      </c>
    </row>
    <row r="1666" spans="2:14">
      <c r="B1666">
        <v>34412335</v>
      </c>
      <c r="C1666" s="2">
        <v>45314</v>
      </c>
      <c r="D1666" t="s">
        <v>13</v>
      </c>
      <c r="E1666" t="str">
        <f>_xlfn.CONCAT(Tableau1[[#This Row],[SHORT TYPE]]," ",Tableau1[[#This Row],[NUMERO]]," ",Tableau1[[#This Row],[GAMME]]," ",Tableau1[[#This Row],[TYPE PRODUIT]]," ",Tableau1[[#This Row],[PUISSANCE]])</f>
        <v>PLA 34412335 GVXL BBC 4000A</v>
      </c>
      <c r="G1666" t="s">
        <v>14</v>
      </c>
      <c r="H1666" t="s">
        <v>97</v>
      </c>
      <c r="I1666" t="s">
        <v>31</v>
      </c>
      <c r="J1666" t="s">
        <v>17</v>
      </c>
      <c r="K1666" t="s">
        <v>33</v>
      </c>
      <c r="L1666" t="str">
        <f>_xlfn.XLOOKUP(Tableau1[[#This Row],[TYPE DE PIECE]],Tableau4[MATIERE],Tableau4[SHORT TYPE],"",0,1)</f>
        <v>PLA</v>
      </c>
      <c r="N1666" t="str">
        <f>IF(ISERR(FIND("DECOUPE",Tableau1[[#This Row],[DESIGNATION]])),"","NEED REF")</f>
        <v/>
      </c>
    </row>
    <row r="1667" spans="2:14">
      <c r="B1667">
        <v>34412334</v>
      </c>
      <c r="C1667" s="2">
        <v>45314</v>
      </c>
      <c r="D1667" t="s">
        <v>13</v>
      </c>
      <c r="E1667" t="str">
        <f>_xlfn.CONCAT(Tableau1[[#This Row],[SHORT TYPE]]," ",Tableau1[[#This Row],[NUMERO]]," ",Tableau1[[#This Row],[GAMME]]," ",Tableau1[[#This Row],[TYPE PRODUIT]]," ",Tableau1[[#This Row],[PUISSANCE]])</f>
        <v>SMT 34412334 GVXL BBC 4000A</v>
      </c>
      <c r="G1667" t="s">
        <v>14</v>
      </c>
      <c r="H1667" t="s">
        <v>97</v>
      </c>
      <c r="I1667" t="s">
        <v>31</v>
      </c>
      <c r="J1667" t="s">
        <v>17</v>
      </c>
      <c r="K1667" t="s">
        <v>25</v>
      </c>
      <c r="L1667" t="str">
        <f>_xlfn.XLOOKUP(Tableau1[[#This Row],[TYPE DE PIECE]],Tableau4[MATIERE],Tableau4[SHORT TYPE],"",0,1)</f>
        <v>SMT</v>
      </c>
      <c r="N1667" t="str">
        <f>IF(ISERR(FIND("DECOUPE",Tableau1[[#This Row],[DESIGNATION]])),"","NEED REF")</f>
        <v/>
      </c>
    </row>
    <row r="1668" spans="2:14">
      <c r="B1668">
        <v>34412333</v>
      </c>
      <c r="C1668" s="2">
        <v>45314</v>
      </c>
      <c r="D1668" t="s">
        <v>13</v>
      </c>
      <c r="E1668" t="s">
        <v>739</v>
      </c>
      <c r="J1668" t="s">
        <v>740</v>
      </c>
      <c r="K1668" t="s">
        <v>33</v>
      </c>
      <c r="L1668" t="str">
        <f>_xlfn.XLOOKUP(Tableau1[[#This Row],[TYPE DE PIECE]],Tableau4[MATIERE],Tableau4[SHORT TYPE],"",0,1)</f>
        <v>PLA</v>
      </c>
      <c r="N1668" t="str">
        <f>IF(ISERR(FIND("DECOUPE",Tableau1[[#This Row],[DESIGNATION]])),"","NEED REF")</f>
        <v/>
      </c>
    </row>
    <row r="1669" spans="2:14">
      <c r="B1669">
        <v>34412332</v>
      </c>
      <c r="C1669" s="2">
        <v>45314</v>
      </c>
      <c r="D1669" t="s">
        <v>13</v>
      </c>
      <c r="E1669" t="str">
        <f>_xlfn.CONCAT(Tableau1[[#This Row],[SHORT TYPE]]," ",Tableau1[[#This Row],[NUMERO]]," ",Tableau1[[#This Row],[GAMME]]," ",Tableau1[[#This Row],[TYPE PRODUIT]]," ",Tableau1[[#This Row],[PUISSANCE]])</f>
        <v>PLA 34412332 GVXL BBC 4000A</v>
      </c>
      <c r="G1669" t="s">
        <v>14</v>
      </c>
      <c r="H1669" t="s">
        <v>97</v>
      </c>
      <c r="I1669" t="s">
        <v>31</v>
      </c>
      <c r="J1669" t="s">
        <v>17</v>
      </c>
      <c r="K1669" t="s">
        <v>33</v>
      </c>
      <c r="L1669" t="str">
        <f>_xlfn.XLOOKUP(Tableau1[[#This Row],[TYPE DE PIECE]],Tableau4[MATIERE],Tableau4[SHORT TYPE],"",0,1)</f>
        <v>PLA</v>
      </c>
      <c r="N1669" t="str">
        <f>IF(ISERR(FIND("DECOUPE",Tableau1[[#This Row],[DESIGNATION]])),"","NEED REF")</f>
        <v/>
      </c>
    </row>
    <row r="1670" spans="2:14">
      <c r="B1670">
        <v>34412331</v>
      </c>
      <c r="C1670" s="2">
        <v>45313</v>
      </c>
      <c r="D1670" t="s">
        <v>13</v>
      </c>
      <c r="E1670" t="s">
        <v>741</v>
      </c>
      <c r="G1670" t="s">
        <v>14</v>
      </c>
      <c r="H1670" t="s">
        <v>97</v>
      </c>
      <c r="I1670" t="s">
        <v>742</v>
      </c>
      <c r="J1670" t="s">
        <v>17</v>
      </c>
      <c r="K1670" t="s">
        <v>701</v>
      </c>
      <c r="L1670" t="str">
        <f>_xlfn.XLOOKUP(Tableau1[[#This Row],[TYPE DE PIECE]],Tableau4[MATIERE],Tableau4[SHORT TYPE],"",0,1)</f>
        <v>SE</v>
      </c>
      <c r="N1670" t="str">
        <f>IF(ISERR(FIND("DECOUPE",Tableau1[[#This Row],[DESIGNATION]])),"","NEED REF")</f>
        <v/>
      </c>
    </row>
    <row r="1671" spans="2:14">
      <c r="B1671">
        <v>34412330</v>
      </c>
      <c r="C1671" s="2">
        <v>45313</v>
      </c>
      <c r="D1671" t="s">
        <v>13</v>
      </c>
      <c r="E1671" t="s">
        <v>743</v>
      </c>
      <c r="G1671" t="s">
        <v>14</v>
      </c>
      <c r="H1671" t="s">
        <v>97</v>
      </c>
      <c r="I1671" t="s">
        <v>31</v>
      </c>
      <c r="J1671" t="s">
        <v>17</v>
      </c>
      <c r="K1671" t="s">
        <v>701</v>
      </c>
      <c r="L1671" t="str">
        <f>_xlfn.XLOOKUP(Tableau1[[#This Row],[TYPE DE PIECE]],Tableau4[MATIERE],Tableau4[SHORT TYPE],"",0,1)</f>
        <v>SE</v>
      </c>
      <c r="N1671" t="str">
        <f>IF(ISERR(FIND("DECOUPE",Tableau1[[#This Row],[DESIGNATION]])),"","NEED REF")</f>
        <v/>
      </c>
    </row>
    <row r="1672" spans="2:14">
      <c r="B1672">
        <v>34412329</v>
      </c>
      <c r="C1672" s="2">
        <v>45309</v>
      </c>
      <c r="D1672" t="s">
        <v>13</v>
      </c>
      <c r="E1672" t="s">
        <v>744</v>
      </c>
      <c r="H1672" t="s">
        <v>46</v>
      </c>
      <c r="I1672" t="s">
        <v>70</v>
      </c>
      <c r="J1672" t="s">
        <v>17</v>
      </c>
      <c r="K1672" t="s">
        <v>745</v>
      </c>
      <c r="L1672" t="str">
        <f>_xlfn.XLOOKUP(Tableau1[[#This Row],[TYPE DE PIECE]],Tableau4[MATIERE],Tableau4[SHORT TYPE],"",0,1)</f>
        <v>BOM</v>
      </c>
      <c r="N1672" t="str">
        <f>IF(ISERR(FIND("DECOUPE",Tableau1[[#This Row],[DESIGNATION]])),"","NEED REF")</f>
        <v/>
      </c>
    </row>
    <row r="1673" spans="2:14">
      <c r="B1673">
        <v>34412328</v>
      </c>
      <c r="C1673" s="2">
        <v>45309</v>
      </c>
      <c r="D1673" t="s">
        <v>13</v>
      </c>
      <c r="E1673" t="s">
        <v>746</v>
      </c>
      <c r="H1673" t="s">
        <v>46</v>
      </c>
      <c r="I1673" t="s">
        <v>70</v>
      </c>
      <c r="J1673" t="s">
        <v>17</v>
      </c>
      <c r="K1673" t="s">
        <v>745</v>
      </c>
      <c r="L1673" t="str">
        <f>_xlfn.XLOOKUP(Tableau1[[#This Row],[TYPE DE PIECE]],Tableau4[MATIERE],Tableau4[SHORT TYPE],"",0,1)</f>
        <v>BOM</v>
      </c>
      <c r="N1673" t="str">
        <f>IF(ISERR(FIND("DECOUPE",Tableau1[[#This Row],[DESIGNATION]])),"","NEED REF")</f>
        <v/>
      </c>
    </row>
    <row r="1674" spans="2:14">
      <c r="B1674">
        <v>34412327</v>
      </c>
      <c r="C1674" s="2">
        <v>45309</v>
      </c>
      <c r="D1674" t="s">
        <v>13</v>
      </c>
      <c r="E1674" t="str">
        <f>_xlfn.CONCAT(Tableau1[[#This Row],[SHORT TYPE]]," ",Tableau1[[#This Row],[NUMERO]]," ",Tableau1[[#This Row],[GAMME]]," ",Tableau1[[#This Row],[TYPE PRODUIT]]," ",Tableau1[[#This Row],[PUISSANCE]])</f>
        <v>COP 34412327  STS 1250A</v>
      </c>
      <c r="H1674" t="s">
        <v>46</v>
      </c>
      <c r="I1674" t="s">
        <v>70</v>
      </c>
      <c r="J1674" t="s">
        <v>17</v>
      </c>
      <c r="K1674" t="s">
        <v>22</v>
      </c>
      <c r="L1674" t="str">
        <f>_xlfn.XLOOKUP(Tableau1[[#This Row],[TYPE DE PIECE]],Tableau4[MATIERE],Tableau4[SHORT TYPE],"",0,1)</f>
        <v>COP</v>
      </c>
      <c r="N1674" t="str">
        <f>IF(ISERR(FIND("DECOUPE",Tableau1[[#This Row],[DESIGNATION]])),"","NEED REF")</f>
        <v/>
      </c>
    </row>
    <row r="1675" spans="2:14">
      <c r="B1675">
        <v>34412326</v>
      </c>
      <c r="C1675" s="2">
        <v>45309</v>
      </c>
      <c r="D1675" t="s">
        <v>13</v>
      </c>
      <c r="E1675" t="s">
        <v>708</v>
      </c>
      <c r="G1675" t="s">
        <v>573</v>
      </c>
      <c r="H1675" t="s">
        <v>30</v>
      </c>
      <c r="J1675" t="s">
        <v>27</v>
      </c>
      <c r="K1675" t="s">
        <v>25</v>
      </c>
      <c r="L1675" t="str">
        <f>_xlfn.XLOOKUP(Tableau1[[#This Row],[TYPE DE PIECE]],Tableau4[MATIERE],Tableau4[SHORT TYPE],"",0,1)</f>
        <v>SMT</v>
      </c>
      <c r="N1675" t="str">
        <f>IF(ISERR(FIND("DECOUPE",Tableau1[[#This Row],[DESIGNATION]])),"","NEED REF")</f>
        <v/>
      </c>
    </row>
    <row r="1676" spans="2:14">
      <c r="B1676">
        <v>34412325</v>
      </c>
      <c r="C1676" s="2">
        <v>45309</v>
      </c>
      <c r="D1676" t="s">
        <v>13</v>
      </c>
      <c r="E1676" t="s">
        <v>747</v>
      </c>
      <c r="G1676" t="s">
        <v>573</v>
      </c>
      <c r="H1676" t="s">
        <v>30</v>
      </c>
      <c r="J1676" t="s">
        <v>27</v>
      </c>
      <c r="K1676" t="s">
        <v>25</v>
      </c>
      <c r="L1676" t="str">
        <f>_xlfn.XLOOKUP(Tableau1[[#This Row],[TYPE DE PIECE]],Tableau4[MATIERE],Tableau4[SHORT TYPE],"",0,1)</f>
        <v>SMT</v>
      </c>
      <c r="N1676" t="str">
        <f>IF(ISERR(FIND("DECOUPE",Tableau1[[#This Row],[DESIGNATION]])),"","NEED REF")</f>
        <v/>
      </c>
    </row>
    <row r="1677" spans="2:14">
      <c r="B1677">
        <v>34412324</v>
      </c>
      <c r="C1677" s="2">
        <v>45309</v>
      </c>
      <c r="D1677" t="s">
        <v>13</v>
      </c>
      <c r="E1677" t="s">
        <v>748</v>
      </c>
      <c r="G1677" t="s">
        <v>112</v>
      </c>
      <c r="H1677" t="s">
        <v>749</v>
      </c>
      <c r="I1677" t="s">
        <v>48</v>
      </c>
      <c r="J1677" t="s">
        <v>49</v>
      </c>
      <c r="K1677" t="s">
        <v>25</v>
      </c>
      <c r="L1677" t="str">
        <f>_xlfn.XLOOKUP(Tableau1[[#This Row],[TYPE DE PIECE]],Tableau4[MATIERE],Tableau4[SHORT TYPE],"",0,1)</f>
        <v>SMT</v>
      </c>
      <c r="N1677" t="str">
        <f>IF(ISERR(FIND("DECOUPE",Tableau1[[#This Row],[DESIGNATION]])),"","NEED REF")</f>
        <v/>
      </c>
    </row>
    <row r="1678" spans="2:14">
      <c r="B1678">
        <v>34412323</v>
      </c>
      <c r="C1678" s="2">
        <v>45309</v>
      </c>
      <c r="D1678" t="s">
        <v>13</v>
      </c>
      <c r="E1678" t="str">
        <f>_xlfn.CONCAT(Tableau1[[#This Row],[SHORT TYPE]]," ",Tableau1[[#This Row],[NUMERO]]," ",Tableau1[[#This Row],[GAMME]]," ",Tableau1[[#This Row],[TYPE PRODUIT]]," ",Tableau1[[#This Row],[PUISSANCE]])</f>
        <v>COP 34412323  STS 1250A</v>
      </c>
      <c r="H1678" t="s">
        <v>46</v>
      </c>
      <c r="I1678" t="s">
        <v>70</v>
      </c>
      <c r="J1678" t="s">
        <v>17</v>
      </c>
      <c r="K1678" t="s">
        <v>22</v>
      </c>
      <c r="L1678" t="str">
        <f>_xlfn.XLOOKUP(Tableau1[[#This Row],[TYPE DE PIECE]],Tableau4[MATIERE],Tableau4[SHORT TYPE],"",0,1)</f>
        <v>COP</v>
      </c>
      <c r="N1678" t="str">
        <f>IF(ISERR(FIND("DECOUPE",Tableau1[[#This Row],[DESIGNATION]])),"","NEED REF")</f>
        <v/>
      </c>
    </row>
    <row r="1679" spans="2:14">
      <c r="B1679">
        <v>34412322</v>
      </c>
      <c r="C1679" s="2">
        <v>45309</v>
      </c>
      <c r="D1679" t="s">
        <v>13</v>
      </c>
      <c r="E1679" t="str">
        <f>_xlfn.CONCAT(Tableau1[[#This Row],[SHORT TYPE]]," ",Tableau1[[#This Row],[NUMERO]]," ",Tableau1[[#This Row],[GAMME]]," ",Tableau1[[#This Row],[TYPE PRODUIT]]," ",Tableau1[[#This Row],[PUISSANCE]])</f>
        <v>COP 34412322  STS 1250A</v>
      </c>
      <c r="H1679" t="s">
        <v>46</v>
      </c>
      <c r="I1679" t="s">
        <v>70</v>
      </c>
      <c r="J1679" t="s">
        <v>17</v>
      </c>
      <c r="K1679" t="s">
        <v>22</v>
      </c>
      <c r="L1679" t="str">
        <f>_xlfn.XLOOKUP(Tableau1[[#This Row],[TYPE DE PIECE]],Tableau4[MATIERE],Tableau4[SHORT TYPE],"",0,1)</f>
        <v>COP</v>
      </c>
      <c r="N1679" t="str">
        <f>IF(ISERR(FIND("DECOUPE",Tableau1[[#This Row],[DESIGNATION]])),"","NEED REF")</f>
        <v/>
      </c>
    </row>
    <row r="1680" spans="2:14">
      <c r="B1680">
        <v>34412321</v>
      </c>
      <c r="C1680" s="2">
        <v>45309</v>
      </c>
      <c r="D1680" t="s">
        <v>13</v>
      </c>
      <c r="E1680" t="s">
        <v>750</v>
      </c>
      <c r="H1680" t="s">
        <v>46</v>
      </c>
      <c r="I1680" t="s">
        <v>70</v>
      </c>
      <c r="J1680" t="s">
        <v>17</v>
      </c>
      <c r="K1680" t="s">
        <v>745</v>
      </c>
      <c r="L1680" t="str">
        <f>_xlfn.XLOOKUP(Tableau1[[#This Row],[TYPE DE PIECE]],Tableau4[MATIERE],Tableau4[SHORT TYPE],"",0,1)</f>
        <v>BOM</v>
      </c>
      <c r="N1680" t="str">
        <f>IF(ISERR(FIND("DECOUPE",Tableau1[[#This Row],[DESIGNATION]])),"","NEED REF")</f>
        <v/>
      </c>
    </row>
    <row r="1681" spans="2:14">
      <c r="B1681">
        <v>34412320</v>
      </c>
      <c r="C1681" s="2">
        <v>45309</v>
      </c>
      <c r="D1681" t="s">
        <v>13</v>
      </c>
      <c r="E1681" t="s">
        <v>751</v>
      </c>
      <c r="H1681" t="s">
        <v>46</v>
      </c>
      <c r="I1681" t="s">
        <v>70</v>
      </c>
      <c r="J1681" t="s">
        <v>17</v>
      </c>
      <c r="K1681" t="s">
        <v>745</v>
      </c>
      <c r="L1681" t="str">
        <f>_xlfn.XLOOKUP(Tableau1[[#This Row],[TYPE DE PIECE]],Tableau4[MATIERE],Tableau4[SHORT TYPE],"",0,1)</f>
        <v>BOM</v>
      </c>
      <c r="N1681" t="str">
        <f>IF(ISERR(FIND("DECOUPE",Tableau1[[#This Row],[DESIGNATION]])),"","NEED REF")</f>
        <v/>
      </c>
    </row>
    <row r="1682" spans="2:14">
      <c r="B1682">
        <v>34412319</v>
      </c>
      <c r="C1682" s="2">
        <v>45308</v>
      </c>
      <c r="D1682" t="s">
        <v>13</v>
      </c>
      <c r="E1682" t="s">
        <v>678</v>
      </c>
      <c r="G1682" t="s">
        <v>96</v>
      </c>
      <c r="H1682" t="s">
        <v>30</v>
      </c>
      <c r="J1682" t="s">
        <v>27</v>
      </c>
      <c r="K1682" t="s">
        <v>25</v>
      </c>
      <c r="L1682" t="str">
        <f>_xlfn.XLOOKUP(Tableau1[[#This Row],[TYPE DE PIECE]],Tableau4[MATIERE],Tableau4[SHORT TYPE],"",0,1)</f>
        <v>SMT</v>
      </c>
      <c r="N1682" t="str">
        <f>IF(ISERR(FIND("DECOUPE",Tableau1[[#This Row],[DESIGNATION]])),"","NEED REF")</f>
        <v/>
      </c>
    </row>
    <row r="1683" spans="2:14">
      <c r="B1683">
        <v>34412318</v>
      </c>
      <c r="C1683" s="2">
        <v>45308</v>
      </c>
      <c r="D1683" t="s">
        <v>13</v>
      </c>
      <c r="E1683" t="s">
        <v>752</v>
      </c>
      <c r="H1683" t="s">
        <v>46</v>
      </c>
      <c r="I1683" t="s">
        <v>70</v>
      </c>
      <c r="J1683" t="s">
        <v>17</v>
      </c>
      <c r="K1683" t="s">
        <v>745</v>
      </c>
      <c r="L1683" t="str">
        <f>_xlfn.XLOOKUP(Tableau1[[#This Row],[TYPE DE PIECE]],Tableau4[MATIERE],Tableau4[SHORT TYPE],"",0,1)</f>
        <v>BOM</v>
      </c>
      <c r="N1683" t="str">
        <f>IF(ISERR(FIND("DECOUPE",Tableau1[[#This Row],[DESIGNATION]])),"","NEED REF")</f>
        <v/>
      </c>
    </row>
    <row r="1684" spans="2:14">
      <c r="B1684">
        <v>34412317</v>
      </c>
      <c r="C1684" s="2">
        <v>45308</v>
      </c>
      <c r="D1684" t="s">
        <v>13</v>
      </c>
      <c r="E1684" t="s">
        <v>753</v>
      </c>
      <c r="H1684" t="s">
        <v>46</v>
      </c>
      <c r="I1684" t="s">
        <v>70</v>
      </c>
      <c r="J1684" t="s">
        <v>17</v>
      </c>
      <c r="K1684" t="s">
        <v>745</v>
      </c>
      <c r="L1684" t="str">
        <f>_xlfn.XLOOKUP(Tableau1[[#This Row],[TYPE DE PIECE]],Tableau4[MATIERE],Tableau4[SHORT TYPE],"",0,1)</f>
        <v>BOM</v>
      </c>
      <c r="N1684" t="str">
        <f>IF(ISERR(FIND("DECOUPE",Tableau1[[#This Row],[DESIGNATION]])),"","NEED REF")</f>
        <v/>
      </c>
    </row>
    <row r="1685" spans="2:14">
      <c r="B1685">
        <v>34412316</v>
      </c>
      <c r="C1685" s="2">
        <v>45306</v>
      </c>
      <c r="D1685" t="s">
        <v>13</v>
      </c>
      <c r="E1685" t="s">
        <v>754</v>
      </c>
      <c r="H1685" t="s">
        <v>46</v>
      </c>
      <c r="I1685" t="s">
        <v>70</v>
      </c>
      <c r="J1685" t="s">
        <v>17</v>
      </c>
      <c r="K1685" t="s">
        <v>25</v>
      </c>
      <c r="L1685" t="str">
        <f>_xlfn.XLOOKUP(Tableau1[[#This Row],[TYPE DE PIECE]],Tableau4[MATIERE],Tableau4[SHORT TYPE],"",0,1)</f>
        <v>SMT</v>
      </c>
      <c r="N1685" t="str">
        <f>IF(ISERR(FIND("DECOUPE",Tableau1[[#This Row],[DESIGNATION]])),"","NEED REF")</f>
        <v/>
      </c>
    </row>
    <row r="1686" spans="2:14">
      <c r="B1686">
        <v>34412315</v>
      </c>
      <c r="C1686" s="2">
        <v>45306</v>
      </c>
      <c r="D1686" t="s">
        <v>13</v>
      </c>
      <c r="E1686" t="s">
        <v>755</v>
      </c>
      <c r="J1686" t="s">
        <v>27</v>
      </c>
      <c r="K1686" t="s">
        <v>123</v>
      </c>
      <c r="L1686" t="str">
        <f>_xlfn.XLOOKUP(Tableau1[[#This Row],[TYPE DE PIECE]],Tableau4[MATIERE],Tableau4[SHORT TYPE],"",0,1)</f>
        <v>ETO</v>
      </c>
      <c r="N1686" t="s">
        <v>756</v>
      </c>
    </row>
    <row r="1687" spans="2:14">
      <c r="B1687">
        <v>34412314</v>
      </c>
      <c r="C1687" s="2">
        <v>45303</v>
      </c>
      <c r="D1687" t="s">
        <v>13</v>
      </c>
      <c r="E1687" t="s">
        <v>757</v>
      </c>
      <c r="H1687" t="s">
        <v>46</v>
      </c>
      <c r="I1687" t="s">
        <v>70</v>
      </c>
      <c r="J1687" t="s">
        <v>17</v>
      </c>
      <c r="K1687" t="s">
        <v>25</v>
      </c>
      <c r="L1687" t="str">
        <f>_xlfn.XLOOKUP(Tableau1[[#This Row],[TYPE DE PIECE]],Tableau4[MATIERE],Tableau4[SHORT TYPE],"",0,1)</f>
        <v>SMT</v>
      </c>
      <c r="N1687" t="str">
        <f>IF(ISERR(FIND("DECOUPE",Tableau1[[#This Row],[DESIGNATION]])),"","NEED REF")</f>
        <v/>
      </c>
    </row>
    <row r="1688" spans="2:14">
      <c r="B1688">
        <v>34412313</v>
      </c>
      <c r="C1688" s="2">
        <v>45303</v>
      </c>
      <c r="D1688" t="s">
        <v>13</v>
      </c>
      <c r="E1688" t="s">
        <v>758</v>
      </c>
      <c r="H1688" t="s">
        <v>46</v>
      </c>
      <c r="I1688" t="s">
        <v>70</v>
      </c>
      <c r="J1688" t="s">
        <v>17</v>
      </c>
      <c r="K1688" t="s">
        <v>25</v>
      </c>
      <c r="L1688" t="str">
        <f>_xlfn.XLOOKUP(Tableau1[[#This Row],[TYPE DE PIECE]],Tableau4[MATIERE],Tableau4[SHORT TYPE],"",0,1)</f>
        <v>SMT</v>
      </c>
      <c r="N1688" t="str">
        <f>IF(ISERR(FIND("DECOUPE",Tableau1[[#This Row],[DESIGNATION]])),"","NEED REF")</f>
        <v/>
      </c>
    </row>
    <row r="1689" spans="2:14">
      <c r="B1689">
        <v>34412312</v>
      </c>
      <c r="C1689" s="2">
        <v>45302</v>
      </c>
      <c r="D1689" t="s">
        <v>13</v>
      </c>
      <c r="E1689" t="s">
        <v>759</v>
      </c>
      <c r="J1689" t="s">
        <v>27</v>
      </c>
      <c r="K1689" t="s">
        <v>123</v>
      </c>
      <c r="L1689" t="str">
        <f>_xlfn.XLOOKUP(Tableau1[[#This Row],[TYPE DE PIECE]],Tableau4[MATIERE],Tableau4[SHORT TYPE],"",0,1)</f>
        <v>ETO</v>
      </c>
      <c r="N1689" t="s">
        <v>500</v>
      </c>
    </row>
    <row r="1690" spans="2:14">
      <c r="B1690">
        <v>34412311</v>
      </c>
      <c r="C1690" s="2">
        <v>45302</v>
      </c>
      <c r="D1690" t="s">
        <v>13</v>
      </c>
      <c r="E1690" t="s">
        <v>760</v>
      </c>
      <c r="H1690" t="s">
        <v>46</v>
      </c>
      <c r="I1690" t="s">
        <v>70</v>
      </c>
      <c r="J1690" t="s">
        <v>17</v>
      </c>
      <c r="K1690" t="s">
        <v>25</v>
      </c>
      <c r="L1690" t="str">
        <f>_xlfn.XLOOKUP(Tableau1[[#This Row],[TYPE DE PIECE]],Tableau4[MATIERE],Tableau4[SHORT TYPE],"",0,1)</f>
        <v>SMT</v>
      </c>
      <c r="N1690" t="str">
        <f>IF(ISERR(FIND("DECOUPE",Tableau1[[#This Row],[DESIGNATION]])),"","NEED REF")</f>
        <v/>
      </c>
    </row>
    <row r="1691" spans="2:14">
      <c r="B1691">
        <v>34412310</v>
      </c>
      <c r="C1691" s="2">
        <v>45301</v>
      </c>
      <c r="D1691" t="s">
        <v>13</v>
      </c>
      <c r="E1691" t="s">
        <v>761</v>
      </c>
      <c r="H1691" t="s">
        <v>46</v>
      </c>
      <c r="I1691" t="s">
        <v>70</v>
      </c>
      <c r="J1691" t="s">
        <v>17</v>
      </c>
      <c r="K1691" t="s">
        <v>50</v>
      </c>
      <c r="L1691" t="str">
        <f>_xlfn.XLOOKUP(Tableau1[[#This Row],[TYPE DE PIECE]],Tableau4[MATIERE],Tableau4[SHORT TYPE],"",0,1)</f>
        <v>WIR</v>
      </c>
      <c r="N1691" t="str">
        <f>IF(ISERR(FIND("DECOUPE",Tableau1[[#This Row],[DESIGNATION]])),"","NEED REF")</f>
        <v/>
      </c>
    </row>
    <row r="1692" spans="2:14">
      <c r="B1692">
        <v>34412309</v>
      </c>
      <c r="C1692" s="2">
        <v>45301</v>
      </c>
      <c r="D1692" t="s">
        <v>13</v>
      </c>
      <c r="E1692" t="s">
        <v>762</v>
      </c>
      <c r="G1692" t="s">
        <v>763</v>
      </c>
      <c r="H1692" t="s">
        <v>30</v>
      </c>
      <c r="J1692" t="s">
        <v>27</v>
      </c>
      <c r="K1692" t="s">
        <v>25</v>
      </c>
      <c r="L1692" t="str">
        <f>_xlfn.XLOOKUP(Tableau1[[#This Row],[TYPE DE PIECE]],Tableau4[MATIERE],Tableau4[SHORT TYPE],"",0,1)</f>
        <v>SMT</v>
      </c>
      <c r="N1692" t="str">
        <f>IF(ISERR(FIND("DECOUPE",Tableau1[[#This Row],[DESIGNATION]])),"","NEED REF")</f>
        <v/>
      </c>
    </row>
    <row r="1693" spans="2:14">
      <c r="B1693">
        <v>34412308</v>
      </c>
      <c r="C1693" s="2">
        <v>45281</v>
      </c>
      <c r="D1693" t="s">
        <v>13</v>
      </c>
      <c r="E1693" t="s">
        <v>764</v>
      </c>
      <c r="G1693" t="s">
        <v>96</v>
      </c>
      <c r="H1693" t="s">
        <v>30</v>
      </c>
      <c r="J1693" t="s">
        <v>27</v>
      </c>
      <c r="K1693" t="s">
        <v>25</v>
      </c>
      <c r="L1693" t="str">
        <f>_xlfn.XLOOKUP(Tableau1[[#This Row],[TYPE DE PIECE]],Tableau4[MATIERE],Tableau4[SHORT TYPE],"",0,1)</f>
        <v>SMT</v>
      </c>
      <c r="N1693" t="str">
        <f>IF(ISERR(FIND("DECOUPE",Tableau1[[#This Row],[DESIGNATION]])),"","NEED REF")</f>
        <v/>
      </c>
    </row>
    <row r="1694" spans="2:14">
      <c r="B1694">
        <v>34412307</v>
      </c>
      <c r="C1694" s="2">
        <v>45281</v>
      </c>
      <c r="D1694" t="s">
        <v>13</v>
      </c>
      <c r="E1694" t="s">
        <v>765</v>
      </c>
      <c r="G1694" t="s">
        <v>112</v>
      </c>
      <c r="H1694" t="s">
        <v>30</v>
      </c>
      <c r="I1694" t="s">
        <v>74</v>
      </c>
      <c r="J1694" t="s">
        <v>49</v>
      </c>
      <c r="K1694" t="s">
        <v>701</v>
      </c>
      <c r="L1694" t="str">
        <f>_xlfn.XLOOKUP(Tableau1[[#This Row],[TYPE DE PIECE]],Tableau4[MATIERE],Tableau4[SHORT TYPE],"",0,1)</f>
        <v>SE</v>
      </c>
      <c r="N1694" t="str">
        <f>IF(ISERR(FIND("DECOUPE",Tableau1[[#This Row],[DESIGNATION]])),"","NEED REF")</f>
        <v/>
      </c>
    </row>
    <row r="1695" spans="2:14">
      <c r="B1695">
        <v>34412306</v>
      </c>
      <c r="C1695" s="2">
        <v>45279</v>
      </c>
      <c r="D1695" t="s">
        <v>13</v>
      </c>
      <c r="E1695" t="s">
        <v>766</v>
      </c>
      <c r="G1695" t="s">
        <v>767</v>
      </c>
      <c r="H1695" t="s">
        <v>30</v>
      </c>
      <c r="J1695" t="s">
        <v>27</v>
      </c>
      <c r="K1695" t="s">
        <v>25</v>
      </c>
      <c r="L1695" t="str">
        <f>_xlfn.XLOOKUP(Tableau1[[#This Row],[TYPE DE PIECE]],Tableau4[MATIERE],Tableau4[SHORT TYPE],"",0,1)</f>
        <v>SMT</v>
      </c>
      <c r="N1695" t="str">
        <f>IF(ISERR(FIND("DECOUPE",Tableau1[[#This Row],[DESIGNATION]])),"","NEED REF")</f>
        <v/>
      </c>
    </row>
    <row r="1696" spans="2:14">
      <c r="B1696">
        <v>34412305</v>
      </c>
      <c r="C1696" s="2">
        <v>45279</v>
      </c>
      <c r="D1696" t="s">
        <v>13</v>
      </c>
      <c r="E1696" t="s">
        <v>768</v>
      </c>
      <c r="G1696" t="s">
        <v>73</v>
      </c>
      <c r="H1696" t="s">
        <v>30</v>
      </c>
      <c r="J1696" t="s">
        <v>27</v>
      </c>
      <c r="K1696" t="s">
        <v>33</v>
      </c>
      <c r="L1696" t="str">
        <f>_xlfn.XLOOKUP(Tableau1[[#This Row],[TYPE DE PIECE]],Tableau4[MATIERE],Tableau4[SHORT TYPE],"",0,1)</f>
        <v>PLA</v>
      </c>
      <c r="N1696" t="str">
        <f>IF(ISERR(FIND("DECOUPE",Tableau1[[#This Row],[DESIGNATION]])),"","NEED REF")</f>
        <v/>
      </c>
    </row>
    <row r="1697" spans="2:14">
      <c r="B1697">
        <v>34412304</v>
      </c>
      <c r="C1697" s="2">
        <v>45278</v>
      </c>
      <c r="D1697" t="s">
        <v>13</v>
      </c>
      <c r="E1697" t="s">
        <v>769</v>
      </c>
      <c r="G1697" t="s">
        <v>73</v>
      </c>
      <c r="H1697" t="s">
        <v>30</v>
      </c>
      <c r="J1697" t="s">
        <v>27</v>
      </c>
      <c r="K1697" t="s">
        <v>25</v>
      </c>
      <c r="L1697" t="str">
        <f>_xlfn.XLOOKUP(Tableau1[[#This Row],[TYPE DE PIECE]],Tableau4[MATIERE],Tableau4[SHORT TYPE],"",0,1)</f>
        <v>SMT</v>
      </c>
      <c r="N1697" t="str">
        <f>IF(ISERR(FIND("DECOUPE",Tableau1[[#This Row],[DESIGNATION]])),"","NEED REF")</f>
        <v/>
      </c>
    </row>
    <row r="1698" spans="2:14">
      <c r="B1698">
        <v>34412303</v>
      </c>
      <c r="C1698" s="2">
        <v>45278</v>
      </c>
      <c r="D1698" t="s">
        <v>13</v>
      </c>
      <c r="E1698" t="s">
        <v>770</v>
      </c>
      <c r="G1698" t="s">
        <v>73</v>
      </c>
      <c r="H1698" t="s">
        <v>30</v>
      </c>
      <c r="J1698" t="s">
        <v>27</v>
      </c>
      <c r="K1698" t="s">
        <v>22</v>
      </c>
      <c r="L1698" t="str">
        <f>_xlfn.XLOOKUP(Tableau1[[#This Row],[TYPE DE PIECE]],Tableau4[MATIERE],Tableau4[SHORT TYPE],"",0,1)</f>
        <v>COP</v>
      </c>
      <c r="N1698" t="str">
        <f>IF(ISERR(FIND("DECOUPE",Tableau1[[#This Row],[DESIGNATION]])),"","NEED REF")</f>
        <v/>
      </c>
    </row>
    <row r="1699" spans="2:14">
      <c r="B1699">
        <v>34412302</v>
      </c>
      <c r="C1699" s="2">
        <v>45278</v>
      </c>
      <c r="D1699" t="s">
        <v>13</v>
      </c>
      <c r="E1699" t="s">
        <v>766</v>
      </c>
      <c r="G1699" t="s">
        <v>73</v>
      </c>
      <c r="H1699" t="s">
        <v>30</v>
      </c>
      <c r="J1699" t="s">
        <v>27</v>
      </c>
      <c r="K1699" t="s">
        <v>25</v>
      </c>
      <c r="L1699" t="str">
        <f>_xlfn.XLOOKUP(Tableau1[[#This Row],[TYPE DE PIECE]],Tableau4[MATIERE],Tableau4[SHORT TYPE],"",0,1)</f>
        <v>SMT</v>
      </c>
      <c r="N1699" t="str">
        <f>IF(ISERR(FIND("DECOUPE",Tableau1[[#This Row],[DESIGNATION]])),"","NEED REF")</f>
        <v/>
      </c>
    </row>
    <row r="1700" spans="2:14">
      <c r="B1700">
        <v>34412301</v>
      </c>
      <c r="C1700" s="2">
        <v>45275</v>
      </c>
      <c r="D1700" t="s">
        <v>13</v>
      </c>
      <c r="E1700" t="s">
        <v>771</v>
      </c>
      <c r="G1700" t="s">
        <v>73</v>
      </c>
      <c r="H1700" t="s">
        <v>30</v>
      </c>
      <c r="J1700" t="s">
        <v>27</v>
      </c>
      <c r="K1700" t="s">
        <v>25</v>
      </c>
      <c r="L1700" t="str">
        <f>_xlfn.XLOOKUP(Tableau1[[#This Row],[TYPE DE PIECE]],Tableau4[MATIERE],Tableau4[SHORT TYPE],"",0,1)</f>
        <v>SMT</v>
      </c>
      <c r="N1700" t="str">
        <f>IF(ISERR(FIND("DECOUPE",Tableau1[[#This Row],[DESIGNATION]])),"","NEED REF")</f>
        <v/>
      </c>
    </row>
    <row r="1701" spans="2:14">
      <c r="B1701">
        <v>34412300</v>
      </c>
      <c r="C1701" s="2">
        <v>45275</v>
      </c>
      <c r="D1701" t="s">
        <v>13</v>
      </c>
      <c r="E1701" t="s">
        <v>772</v>
      </c>
      <c r="G1701" t="s">
        <v>73</v>
      </c>
      <c r="H1701" t="s">
        <v>30</v>
      </c>
      <c r="J1701" t="s">
        <v>27</v>
      </c>
      <c r="K1701" t="s">
        <v>22</v>
      </c>
      <c r="L1701" t="str">
        <f>_xlfn.XLOOKUP(Tableau1[[#This Row],[TYPE DE PIECE]],Tableau4[MATIERE],Tableau4[SHORT TYPE],"",0,1)</f>
        <v>COP</v>
      </c>
      <c r="N1701" t="str">
        <f>IF(ISERR(FIND("DECOUPE",Tableau1[[#This Row],[DESIGNATION]])),"","NEED REF")</f>
        <v/>
      </c>
    </row>
    <row r="1702" spans="2:14">
      <c r="B1702">
        <v>34412299</v>
      </c>
      <c r="C1702" s="2">
        <v>45275</v>
      </c>
      <c r="D1702" t="s">
        <v>13</v>
      </c>
      <c r="E1702" t="s">
        <v>773</v>
      </c>
      <c r="G1702" t="s">
        <v>73</v>
      </c>
      <c r="H1702" t="s">
        <v>30</v>
      </c>
      <c r="J1702" t="s">
        <v>27</v>
      </c>
      <c r="K1702" t="s">
        <v>22</v>
      </c>
      <c r="L1702" t="str">
        <f>_xlfn.XLOOKUP(Tableau1[[#This Row],[TYPE DE PIECE]],Tableau4[MATIERE],Tableau4[SHORT TYPE],"",0,1)</f>
        <v>COP</v>
      </c>
      <c r="N1702" t="str">
        <f>IF(ISERR(FIND("DECOUPE",Tableau1[[#This Row],[DESIGNATION]])),"","NEED REF")</f>
        <v/>
      </c>
    </row>
    <row r="1703" spans="2:14">
      <c r="B1703">
        <v>34412298</v>
      </c>
      <c r="C1703" s="2">
        <v>45275</v>
      </c>
      <c r="D1703" t="s">
        <v>13</v>
      </c>
      <c r="E1703" t="s">
        <v>774</v>
      </c>
      <c r="G1703" t="s">
        <v>73</v>
      </c>
      <c r="H1703" t="s">
        <v>30</v>
      </c>
      <c r="J1703" t="s">
        <v>27</v>
      </c>
      <c r="K1703" t="s">
        <v>22</v>
      </c>
      <c r="L1703" t="str">
        <f>_xlfn.XLOOKUP(Tableau1[[#This Row],[TYPE DE PIECE]],Tableau4[MATIERE],Tableau4[SHORT TYPE],"",0,1)</f>
        <v>COP</v>
      </c>
      <c r="N1703" t="str">
        <f>IF(ISERR(FIND("DECOUPE",Tableau1[[#This Row],[DESIGNATION]])),"","NEED REF")</f>
        <v/>
      </c>
    </row>
    <row r="1704" spans="2:14">
      <c r="B1704">
        <v>34412297</v>
      </c>
      <c r="C1704" s="2">
        <v>45275</v>
      </c>
      <c r="D1704" t="s">
        <v>13</v>
      </c>
      <c r="E1704" t="s">
        <v>775</v>
      </c>
      <c r="G1704" t="s">
        <v>73</v>
      </c>
      <c r="H1704" t="s">
        <v>30</v>
      </c>
      <c r="J1704" t="s">
        <v>27</v>
      </c>
      <c r="K1704" t="s">
        <v>22</v>
      </c>
      <c r="L1704" t="str">
        <f>_xlfn.XLOOKUP(Tableau1[[#This Row],[TYPE DE PIECE]],Tableau4[MATIERE],Tableau4[SHORT TYPE],"",0,1)</f>
        <v>COP</v>
      </c>
      <c r="N1704" t="str">
        <f>IF(ISERR(FIND("DECOUPE",Tableau1[[#This Row],[DESIGNATION]])),"","NEED REF")</f>
        <v/>
      </c>
    </row>
    <row r="1705" spans="2:14">
      <c r="B1705">
        <v>34412296</v>
      </c>
      <c r="C1705" s="2">
        <v>45275</v>
      </c>
      <c r="D1705" t="s">
        <v>13</v>
      </c>
      <c r="E1705" t="s">
        <v>776</v>
      </c>
      <c r="G1705" t="s">
        <v>73</v>
      </c>
      <c r="H1705" t="s">
        <v>30</v>
      </c>
      <c r="J1705" t="s">
        <v>27</v>
      </c>
      <c r="K1705" t="s">
        <v>22</v>
      </c>
      <c r="L1705" t="str">
        <f>_xlfn.XLOOKUP(Tableau1[[#This Row],[TYPE DE PIECE]],Tableau4[MATIERE],Tableau4[SHORT TYPE],"",0,1)</f>
        <v>COP</v>
      </c>
      <c r="N1705" t="str">
        <f>IF(ISERR(FIND("DECOUPE",Tableau1[[#This Row],[DESIGNATION]])),"","NEED REF")</f>
        <v/>
      </c>
    </row>
    <row r="1706" spans="2:14">
      <c r="B1706">
        <v>34412295</v>
      </c>
      <c r="C1706" s="2">
        <v>45275</v>
      </c>
      <c r="D1706" t="s">
        <v>13</v>
      </c>
      <c r="E1706" t="s">
        <v>777</v>
      </c>
      <c r="G1706" t="s">
        <v>73</v>
      </c>
      <c r="H1706" t="s">
        <v>30</v>
      </c>
      <c r="J1706" t="s">
        <v>27</v>
      </c>
      <c r="K1706" t="s">
        <v>22</v>
      </c>
      <c r="L1706" t="str">
        <f>_xlfn.XLOOKUP(Tableau1[[#This Row],[TYPE DE PIECE]],Tableau4[MATIERE],Tableau4[SHORT TYPE],"",0,1)</f>
        <v>COP</v>
      </c>
      <c r="N1706" t="str">
        <f>IF(ISERR(FIND("DECOUPE",Tableau1[[#This Row],[DESIGNATION]])),"","NEED REF")</f>
        <v/>
      </c>
    </row>
    <row r="1707" spans="2:14">
      <c r="B1707">
        <v>34412294</v>
      </c>
      <c r="C1707" s="2">
        <v>45275</v>
      </c>
      <c r="D1707" t="s">
        <v>13</v>
      </c>
      <c r="E1707" t="s">
        <v>778</v>
      </c>
      <c r="G1707" t="s">
        <v>73</v>
      </c>
      <c r="H1707" t="s">
        <v>30</v>
      </c>
      <c r="J1707" t="s">
        <v>27</v>
      </c>
      <c r="K1707" t="s">
        <v>22</v>
      </c>
      <c r="L1707" t="str">
        <f>_xlfn.XLOOKUP(Tableau1[[#This Row],[TYPE DE PIECE]],Tableau4[MATIERE],Tableau4[SHORT TYPE],"",0,1)</f>
        <v>COP</v>
      </c>
      <c r="N1707" t="str">
        <f>IF(ISERR(FIND("DECOUPE",Tableau1[[#This Row],[DESIGNATION]])),"","NEED REF")</f>
        <v/>
      </c>
    </row>
    <row r="1708" spans="2:14">
      <c r="B1708">
        <v>34412293</v>
      </c>
      <c r="C1708" s="2">
        <v>45275</v>
      </c>
      <c r="D1708" t="s">
        <v>13</v>
      </c>
      <c r="E1708" t="s">
        <v>779</v>
      </c>
      <c r="G1708" t="s">
        <v>73</v>
      </c>
      <c r="H1708" t="s">
        <v>30</v>
      </c>
      <c r="J1708" t="s">
        <v>27</v>
      </c>
      <c r="K1708" t="s">
        <v>22</v>
      </c>
      <c r="L1708" t="str">
        <f>_xlfn.XLOOKUP(Tableau1[[#This Row],[TYPE DE PIECE]],Tableau4[MATIERE],Tableau4[SHORT TYPE],"",0,1)</f>
        <v>COP</v>
      </c>
      <c r="N1708" t="str">
        <f>IF(ISERR(FIND("DECOUPE",Tableau1[[#This Row],[DESIGNATION]])),"","NEED REF")</f>
        <v/>
      </c>
    </row>
    <row r="1709" spans="2:14">
      <c r="B1709">
        <v>34412292</v>
      </c>
      <c r="C1709" s="2">
        <v>45275</v>
      </c>
      <c r="D1709" t="s">
        <v>13</v>
      </c>
      <c r="E1709" t="s">
        <v>780</v>
      </c>
      <c r="G1709" t="s">
        <v>73</v>
      </c>
      <c r="H1709" t="s">
        <v>30</v>
      </c>
      <c r="J1709" t="s">
        <v>27</v>
      </c>
      <c r="K1709" t="s">
        <v>22</v>
      </c>
      <c r="L1709" t="str">
        <f>_xlfn.XLOOKUP(Tableau1[[#This Row],[TYPE DE PIECE]],Tableau4[MATIERE],Tableau4[SHORT TYPE],"",0,1)</f>
        <v>COP</v>
      </c>
      <c r="N1709" t="str">
        <f>IF(ISERR(FIND("DECOUPE",Tableau1[[#This Row],[DESIGNATION]])),"","NEED REF")</f>
        <v/>
      </c>
    </row>
    <row r="1710" spans="2:14">
      <c r="B1710">
        <v>34412291</v>
      </c>
      <c r="C1710" s="2">
        <v>45275</v>
      </c>
      <c r="D1710" t="s">
        <v>13</v>
      </c>
      <c r="E1710" t="s">
        <v>781</v>
      </c>
      <c r="G1710" t="s">
        <v>73</v>
      </c>
      <c r="H1710" t="s">
        <v>30</v>
      </c>
      <c r="J1710" t="s">
        <v>27</v>
      </c>
      <c r="K1710" t="s">
        <v>22</v>
      </c>
      <c r="L1710" t="str">
        <f>_xlfn.XLOOKUP(Tableau1[[#This Row],[TYPE DE PIECE]],Tableau4[MATIERE],Tableau4[SHORT TYPE],"",0,1)</f>
        <v>COP</v>
      </c>
      <c r="N1710" t="str">
        <f>IF(ISERR(FIND("DECOUPE",Tableau1[[#This Row],[DESIGNATION]])),"","NEED REF")</f>
        <v/>
      </c>
    </row>
    <row r="1711" spans="2:14">
      <c r="B1711">
        <v>34412290</v>
      </c>
      <c r="C1711" s="2">
        <v>45275</v>
      </c>
      <c r="D1711" t="s">
        <v>13</v>
      </c>
      <c r="E1711" t="str">
        <f>_xlfn.CONCAT(Tableau1[[#This Row],[SHORT TYPE]]," ",Tableau1[[#This Row],[NUMERO]]," ",Tableau1[[#This Row],[GAMME]]," ",Tableau1[[#This Row],[TYPE PRODUIT]]," ",Tableau1[[#This Row],[PUISSANCE]])</f>
        <v xml:space="preserve">COP 34412290 GVXL BYPASS </v>
      </c>
      <c r="G1711" t="s">
        <v>14</v>
      </c>
      <c r="H1711" t="s">
        <v>30</v>
      </c>
      <c r="J1711" t="s">
        <v>782</v>
      </c>
      <c r="K1711" t="s">
        <v>22</v>
      </c>
      <c r="L1711" t="str">
        <f>_xlfn.XLOOKUP(Tableau1[[#This Row],[TYPE DE PIECE]],Tableau4[MATIERE],Tableau4[SHORT TYPE],"",0,1)</f>
        <v>COP</v>
      </c>
      <c r="N1711" t="str">
        <f>IF(ISERR(FIND("DECOUPE",Tableau1[[#This Row],[DESIGNATION]])),"","NEED REF")</f>
        <v/>
      </c>
    </row>
    <row r="1712" spans="2:14">
      <c r="B1712">
        <v>34412289</v>
      </c>
      <c r="C1712" s="2">
        <v>45275</v>
      </c>
      <c r="D1712" t="s">
        <v>13</v>
      </c>
      <c r="E1712" t="str">
        <f>_xlfn.CONCAT(Tableau1[[#This Row],[SHORT TYPE]]," ",Tableau1[[#This Row],[NUMERO]]," ",Tableau1[[#This Row],[GAMME]]," ",Tableau1[[#This Row],[TYPE PRODUIT]]," ",Tableau1[[#This Row],[PUISSANCE]])</f>
        <v xml:space="preserve">COP 34412289 GVXL BYPASS </v>
      </c>
      <c r="G1712" t="s">
        <v>14</v>
      </c>
      <c r="H1712" t="s">
        <v>30</v>
      </c>
      <c r="J1712" t="s">
        <v>782</v>
      </c>
      <c r="K1712" t="s">
        <v>22</v>
      </c>
      <c r="L1712" t="str">
        <f>_xlfn.XLOOKUP(Tableau1[[#This Row],[TYPE DE PIECE]],Tableau4[MATIERE],Tableau4[SHORT TYPE],"",0,1)</f>
        <v>COP</v>
      </c>
      <c r="N1712" t="str">
        <f>IF(ISERR(FIND("DECOUPE",Tableau1[[#This Row],[DESIGNATION]])),"","NEED REF")</f>
        <v/>
      </c>
    </row>
    <row r="1713" spans="2:14">
      <c r="B1713">
        <v>34412288</v>
      </c>
      <c r="C1713" s="2">
        <v>45275</v>
      </c>
      <c r="D1713" t="s">
        <v>13</v>
      </c>
      <c r="E1713" t="str">
        <f>_xlfn.CONCAT(Tableau1[[#This Row],[SHORT TYPE]]," ",Tableau1[[#This Row],[NUMERO]]," ",Tableau1[[#This Row],[GAMME]]," ",Tableau1[[#This Row],[TYPE PRODUIT]]," ",Tableau1[[#This Row],[PUISSANCE]])</f>
        <v xml:space="preserve">COP 34412288 GVXL BYPASS </v>
      </c>
      <c r="G1713" t="s">
        <v>14</v>
      </c>
      <c r="H1713" t="s">
        <v>30</v>
      </c>
      <c r="J1713" t="s">
        <v>782</v>
      </c>
      <c r="K1713" t="s">
        <v>22</v>
      </c>
      <c r="L1713" t="str">
        <f>_xlfn.XLOOKUP(Tableau1[[#This Row],[TYPE DE PIECE]],Tableau4[MATIERE],Tableau4[SHORT TYPE],"",0,1)</f>
        <v>COP</v>
      </c>
      <c r="N1713" t="str">
        <f>IF(ISERR(FIND("DECOUPE",Tableau1[[#This Row],[DESIGNATION]])),"","NEED REF")</f>
        <v/>
      </c>
    </row>
    <row r="1714" spans="2:14">
      <c r="B1714">
        <v>34412287</v>
      </c>
      <c r="C1714" s="2">
        <v>45275</v>
      </c>
      <c r="D1714" t="s">
        <v>13</v>
      </c>
      <c r="E1714" t="str">
        <f>_xlfn.CONCAT(Tableau1[[#This Row],[SHORT TYPE]]," ",Tableau1[[#This Row],[NUMERO]]," ",Tableau1[[#This Row],[GAMME]]," ",Tableau1[[#This Row],[TYPE PRODUIT]]," ",Tableau1[[#This Row],[PUISSANCE]])</f>
        <v xml:space="preserve">COP 34412287 GVXL BYPASS </v>
      </c>
      <c r="G1714" t="s">
        <v>14</v>
      </c>
      <c r="H1714" t="s">
        <v>30</v>
      </c>
      <c r="J1714" t="s">
        <v>782</v>
      </c>
      <c r="K1714" t="s">
        <v>22</v>
      </c>
      <c r="L1714" t="str">
        <f>_xlfn.XLOOKUP(Tableau1[[#This Row],[TYPE DE PIECE]],Tableau4[MATIERE],Tableau4[SHORT TYPE],"",0,1)</f>
        <v>COP</v>
      </c>
      <c r="N1714" t="str">
        <f>IF(ISERR(FIND("DECOUPE",Tableau1[[#This Row],[DESIGNATION]])),"","NEED REF")</f>
        <v/>
      </c>
    </row>
    <row r="1715" spans="2:14">
      <c r="B1715">
        <v>34412286</v>
      </c>
      <c r="C1715" s="2">
        <v>45275</v>
      </c>
      <c r="D1715" t="s">
        <v>13</v>
      </c>
      <c r="E1715" t="str">
        <f>_xlfn.CONCAT(Tableau1[[#This Row],[SHORT TYPE]]," ",Tableau1[[#This Row],[NUMERO]]," ",Tableau1[[#This Row],[GAMME]]," ",Tableau1[[#This Row],[TYPE PRODUIT]]," ",Tableau1[[#This Row],[PUISSANCE]])</f>
        <v xml:space="preserve">COP 34412286 GVXL BYPASS </v>
      </c>
      <c r="G1715" t="s">
        <v>14</v>
      </c>
      <c r="H1715" t="s">
        <v>30</v>
      </c>
      <c r="J1715" t="s">
        <v>782</v>
      </c>
      <c r="K1715" t="s">
        <v>22</v>
      </c>
      <c r="L1715" t="str">
        <f>_xlfn.XLOOKUP(Tableau1[[#This Row],[TYPE DE PIECE]],Tableau4[MATIERE],Tableau4[SHORT TYPE],"",0,1)</f>
        <v>COP</v>
      </c>
      <c r="N1715" t="str">
        <f>IF(ISERR(FIND("DECOUPE",Tableau1[[#This Row],[DESIGNATION]])),"","NEED REF")</f>
        <v/>
      </c>
    </row>
    <row r="1716" spans="2:14">
      <c r="B1716">
        <v>34412285</v>
      </c>
      <c r="C1716" s="2">
        <v>45275</v>
      </c>
      <c r="D1716" t="s">
        <v>13</v>
      </c>
      <c r="E1716" t="str">
        <f>_xlfn.CONCAT(Tableau1[[#This Row],[SHORT TYPE]]," ",Tableau1[[#This Row],[NUMERO]]," ",Tableau1[[#This Row],[GAMME]]," ",Tableau1[[#This Row],[TYPE PRODUIT]]," ",Tableau1[[#This Row],[PUISSANCE]])</f>
        <v xml:space="preserve">COP 34412285 GVXL BYPASS </v>
      </c>
      <c r="G1716" t="s">
        <v>14</v>
      </c>
      <c r="H1716" t="s">
        <v>30</v>
      </c>
      <c r="J1716" t="s">
        <v>782</v>
      </c>
      <c r="K1716" t="s">
        <v>22</v>
      </c>
      <c r="L1716" t="str">
        <f>_xlfn.XLOOKUP(Tableau1[[#This Row],[TYPE DE PIECE]],Tableau4[MATIERE],Tableau4[SHORT TYPE],"",0,1)</f>
        <v>COP</v>
      </c>
      <c r="N1716" t="str">
        <f>IF(ISERR(FIND("DECOUPE",Tableau1[[#This Row],[DESIGNATION]])),"","NEED REF")</f>
        <v/>
      </c>
    </row>
    <row r="1717" spans="2:14">
      <c r="B1717">
        <v>34412284</v>
      </c>
      <c r="C1717" s="2">
        <v>45275</v>
      </c>
      <c r="D1717" t="s">
        <v>13</v>
      </c>
      <c r="E1717" t="str">
        <f>_xlfn.CONCAT(Tableau1[[#This Row],[SHORT TYPE]]," ",Tableau1[[#This Row],[NUMERO]]," ",Tableau1[[#This Row],[GAMME]]," ",Tableau1[[#This Row],[TYPE PRODUIT]]," ",Tableau1[[#This Row],[PUISSANCE]])</f>
        <v xml:space="preserve">COP 34412284 GVXL BYPASS </v>
      </c>
      <c r="G1717" t="s">
        <v>14</v>
      </c>
      <c r="H1717" t="s">
        <v>30</v>
      </c>
      <c r="J1717" t="s">
        <v>782</v>
      </c>
      <c r="K1717" t="s">
        <v>22</v>
      </c>
      <c r="L1717" t="str">
        <f>_xlfn.XLOOKUP(Tableau1[[#This Row],[TYPE DE PIECE]],Tableau4[MATIERE],Tableau4[SHORT TYPE],"",0,1)</f>
        <v>COP</v>
      </c>
      <c r="N1717" t="str">
        <f>IF(ISERR(FIND("DECOUPE",Tableau1[[#This Row],[DESIGNATION]])),"","NEED REF")</f>
        <v/>
      </c>
    </row>
    <row r="1718" spans="2:14">
      <c r="B1718">
        <v>34412283</v>
      </c>
      <c r="C1718" s="2">
        <v>45275</v>
      </c>
      <c r="D1718" t="s">
        <v>13</v>
      </c>
      <c r="E1718" t="str">
        <f>_xlfn.CONCAT(Tableau1[[#This Row],[SHORT TYPE]]," ",Tableau1[[#This Row],[NUMERO]]," ",Tableau1[[#This Row],[GAMME]]," ",Tableau1[[#This Row],[TYPE PRODUIT]]," ",Tableau1[[#This Row],[PUISSANCE]])</f>
        <v xml:space="preserve">COP 34412283 GVXL BYPASS </v>
      </c>
      <c r="G1718" t="s">
        <v>14</v>
      </c>
      <c r="H1718" t="s">
        <v>30</v>
      </c>
      <c r="J1718" t="s">
        <v>782</v>
      </c>
      <c r="K1718" t="s">
        <v>22</v>
      </c>
      <c r="L1718" t="str">
        <f>_xlfn.XLOOKUP(Tableau1[[#This Row],[TYPE DE PIECE]],Tableau4[MATIERE],Tableau4[SHORT TYPE],"",0,1)</f>
        <v>COP</v>
      </c>
      <c r="N1718" t="str">
        <f>IF(ISERR(FIND("DECOUPE",Tableau1[[#This Row],[DESIGNATION]])),"","NEED REF")</f>
        <v/>
      </c>
    </row>
    <row r="1719" spans="2:14">
      <c r="B1719">
        <v>34412282</v>
      </c>
      <c r="C1719" s="2">
        <v>45275</v>
      </c>
      <c r="D1719" t="s">
        <v>13</v>
      </c>
      <c r="E1719" t="str">
        <f>_xlfn.CONCAT(Tableau1[[#This Row],[SHORT TYPE]]," ",Tableau1[[#This Row],[NUMERO]]," ",Tableau1[[#This Row],[GAMME]]," ",Tableau1[[#This Row],[TYPE PRODUIT]]," ",Tableau1[[#This Row],[PUISSANCE]])</f>
        <v xml:space="preserve">COP 34412282 GVXL BYPASS </v>
      </c>
      <c r="G1719" t="s">
        <v>14</v>
      </c>
      <c r="H1719" t="s">
        <v>30</v>
      </c>
      <c r="J1719" t="s">
        <v>782</v>
      </c>
      <c r="K1719" t="s">
        <v>22</v>
      </c>
      <c r="L1719" t="str">
        <f>_xlfn.XLOOKUP(Tableau1[[#This Row],[TYPE DE PIECE]],Tableau4[MATIERE],Tableau4[SHORT TYPE],"",0,1)</f>
        <v>COP</v>
      </c>
      <c r="N1719" t="str">
        <f>IF(ISERR(FIND("DECOUPE",Tableau1[[#This Row],[DESIGNATION]])),"","NEED REF")</f>
        <v/>
      </c>
    </row>
    <row r="1720" spans="2:14">
      <c r="B1720">
        <v>34412281</v>
      </c>
      <c r="C1720" s="2">
        <v>45274</v>
      </c>
      <c r="D1720" t="s">
        <v>13</v>
      </c>
      <c r="E1720" t="str">
        <f>_xlfn.CONCAT(Tableau1[[#This Row],[SHORT TYPE]]," ",Tableau1[[#This Row],[NUMERO]]," ",Tableau1[[#This Row],[GAMME]]," ",Tableau1[[#This Row],[TYPE PRODUIT]]," ",Tableau1[[#This Row],[PUISSANCE]])</f>
        <v xml:space="preserve"> 34412281 GVL BYPASS </v>
      </c>
      <c r="G1720" t="s">
        <v>73</v>
      </c>
      <c r="H1720" t="s">
        <v>30</v>
      </c>
      <c r="J1720" t="s">
        <v>27</v>
      </c>
      <c r="L1720" t="str">
        <f>_xlfn.XLOOKUP(Tableau1[[#This Row],[TYPE DE PIECE]],Tableau4[MATIERE],Tableau4[SHORT TYPE],"",0,1)</f>
        <v/>
      </c>
      <c r="N1720" t="str">
        <f>IF(ISERR(FIND("DECOUPE",Tableau1[[#This Row],[DESIGNATION]])),"","NEED REF")</f>
        <v/>
      </c>
    </row>
    <row r="1721" spans="2:14">
      <c r="B1721">
        <v>34412280</v>
      </c>
      <c r="C1721" s="2">
        <v>45274</v>
      </c>
      <c r="D1721" t="s">
        <v>13</v>
      </c>
      <c r="E1721" t="str">
        <f>_xlfn.CONCAT(Tableau1[[#This Row],[SHORT TYPE]]," ",Tableau1[[#This Row],[NUMERO]]," ",Tableau1[[#This Row],[GAMME]]," ",Tableau1[[#This Row],[TYPE PRODUIT]]," ",Tableau1[[#This Row],[PUISSANCE]])</f>
        <v xml:space="preserve"> 34412280 GVL BYPASS </v>
      </c>
      <c r="G1721" t="s">
        <v>73</v>
      </c>
      <c r="H1721" t="s">
        <v>30</v>
      </c>
      <c r="J1721" t="s">
        <v>27</v>
      </c>
      <c r="L1721" t="str">
        <f>_xlfn.XLOOKUP(Tableau1[[#This Row],[TYPE DE PIECE]],Tableau4[MATIERE],Tableau4[SHORT TYPE],"",0,1)</f>
        <v/>
      </c>
      <c r="N1721" t="str">
        <f>IF(ISERR(FIND("DECOUPE",Tableau1[[#This Row],[DESIGNATION]])),"","NEED REF")</f>
        <v/>
      </c>
    </row>
    <row r="1722" spans="2:14">
      <c r="B1722">
        <v>34412279</v>
      </c>
      <c r="C1722" s="2">
        <v>45274</v>
      </c>
      <c r="D1722" t="s">
        <v>13</v>
      </c>
      <c r="E1722" t="s">
        <v>783</v>
      </c>
      <c r="G1722" t="s">
        <v>73</v>
      </c>
      <c r="H1722" t="s">
        <v>30</v>
      </c>
      <c r="J1722" t="s">
        <v>27</v>
      </c>
      <c r="L1722" t="str">
        <f>_xlfn.XLOOKUP(Tableau1[[#This Row],[TYPE DE PIECE]],Tableau4[MATIERE],Tableau4[SHORT TYPE],"",0,1)</f>
        <v/>
      </c>
      <c r="N1722" t="str">
        <f>IF(ISERR(FIND("DECOUPE",Tableau1[[#This Row],[DESIGNATION]])),"","NEED REF")</f>
        <v/>
      </c>
    </row>
    <row r="1723" spans="2:14">
      <c r="B1723">
        <v>34412278</v>
      </c>
      <c r="C1723" s="2">
        <v>45274</v>
      </c>
      <c r="D1723" t="s">
        <v>13</v>
      </c>
      <c r="E1723" t="s">
        <v>784</v>
      </c>
      <c r="G1723" t="s">
        <v>73</v>
      </c>
      <c r="H1723" t="s">
        <v>30</v>
      </c>
      <c r="J1723" t="s">
        <v>27</v>
      </c>
      <c r="K1723" t="s">
        <v>22</v>
      </c>
      <c r="L1723" t="str">
        <f>_xlfn.XLOOKUP(Tableau1[[#This Row],[TYPE DE PIECE]],Tableau4[MATIERE],Tableau4[SHORT TYPE],"",0,1)</f>
        <v>COP</v>
      </c>
      <c r="N1723" t="str">
        <f>IF(ISERR(FIND("DECOUPE",Tableau1[[#This Row],[DESIGNATION]])),"","NEED REF")</f>
        <v/>
      </c>
    </row>
    <row r="1724" spans="2:14">
      <c r="B1724">
        <v>34412277</v>
      </c>
      <c r="C1724" s="2">
        <v>45274</v>
      </c>
      <c r="D1724" t="s">
        <v>13</v>
      </c>
      <c r="E1724" t="s">
        <v>785</v>
      </c>
      <c r="G1724" t="s">
        <v>73</v>
      </c>
      <c r="H1724" t="s">
        <v>30</v>
      </c>
      <c r="J1724" t="s">
        <v>27</v>
      </c>
      <c r="K1724" t="s">
        <v>22</v>
      </c>
      <c r="L1724" t="str">
        <f>_xlfn.XLOOKUP(Tableau1[[#This Row],[TYPE DE PIECE]],Tableau4[MATIERE],Tableau4[SHORT TYPE],"",0,1)</f>
        <v>COP</v>
      </c>
      <c r="N1724" t="str">
        <f>IF(ISERR(FIND("DECOUPE",Tableau1[[#This Row],[DESIGNATION]])),"","NEED REF")</f>
        <v/>
      </c>
    </row>
    <row r="1725" spans="2:14">
      <c r="B1725">
        <v>34412276</v>
      </c>
      <c r="C1725" s="2">
        <v>45274</v>
      </c>
      <c r="D1725" t="s">
        <v>13</v>
      </c>
      <c r="E1725" t="s">
        <v>786</v>
      </c>
      <c r="G1725" t="s">
        <v>73</v>
      </c>
      <c r="H1725" t="s">
        <v>30</v>
      </c>
      <c r="J1725" t="s">
        <v>27</v>
      </c>
      <c r="K1725" t="s">
        <v>22</v>
      </c>
      <c r="L1725" t="str">
        <f>_xlfn.XLOOKUP(Tableau1[[#This Row],[TYPE DE PIECE]],Tableau4[MATIERE],Tableau4[SHORT TYPE],"",0,1)</f>
        <v>COP</v>
      </c>
      <c r="N1725" t="str">
        <f>IF(ISERR(FIND("DECOUPE",Tableau1[[#This Row],[DESIGNATION]])),"","NEED REF")</f>
        <v/>
      </c>
    </row>
    <row r="1726" spans="2:14">
      <c r="B1726">
        <v>34412275</v>
      </c>
      <c r="C1726" s="2">
        <v>45274</v>
      </c>
      <c r="D1726" t="s">
        <v>13</v>
      </c>
      <c r="E1726" t="s">
        <v>787</v>
      </c>
      <c r="G1726" t="s">
        <v>73</v>
      </c>
      <c r="H1726" t="s">
        <v>30</v>
      </c>
      <c r="J1726" t="s">
        <v>27</v>
      </c>
      <c r="K1726" t="s">
        <v>22</v>
      </c>
      <c r="L1726" t="str">
        <f>_xlfn.XLOOKUP(Tableau1[[#This Row],[TYPE DE PIECE]],Tableau4[MATIERE],Tableau4[SHORT TYPE],"",0,1)</f>
        <v>COP</v>
      </c>
      <c r="N1726" t="str">
        <f>IF(ISERR(FIND("DECOUPE",Tableau1[[#This Row],[DESIGNATION]])),"","NEED REF")</f>
        <v/>
      </c>
    </row>
    <row r="1727" spans="2:14">
      <c r="B1727">
        <v>34412274</v>
      </c>
      <c r="C1727" s="2">
        <v>45274</v>
      </c>
      <c r="D1727" t="s">
        <v>13</v>
      </c>
      <c r="E1727" t="s">
        <v>788</v>
      </c>
      <c r="G1727" t="s">
        <v>73</v>
      </c>
      <c r="H1727" t="s">
        <v>30</v>
      </c>
      <c r="J1727" t="s">
        <v>27</v>
      </c>
      <c r="K1727" t="s">
        <v>22</v>
      </c>
      <c r="L1727" t="str">
        <f>_xlfn.XLOOKUP(Tableau1[[#This Row],[TYPE DE PIECE]],Tableau4[MATIERE],Tableau4[SHORT TYPE],"",0,1)</f>
        <v>COP</v>
      </c>
      <c r="N1727" t="str">
        <f>IF(ISERR(FIND("DECOUPE",Tableau1[[#This Row],[DESIGNATION]])),"","NEED REF")</f>
        <v/>
      </c>
    </row>
    <row r="1728" spans="2:14">
      <c r="B1728">
        <v>34412273</v>
      </c>
      <c r="C1728" s="2">
        <v>45274</v>
      </c>
      <c r="D1728" t="s">
        <v>13</v>
      </c>
      <c r="E1728" t="s">
        <v>789</v>
      </c>
      <c r="G1728" t="s">
        <v>73</v>
      </c>
      <c r="H1728" t="s">
        <v>30</v>
      </c>
      <c r="J1728" t="s">
        <v>27</v>
      </c>
      <c r="K1728" t="s">
        <v>22</v>
      </c>
      <c r="L1728" t="str">
        <f>_xlfn.XLOOKUP(Tableau1[[#This Row],[TYPE DE PIECE]],Tableau4[MATIERE],Tableau4[SHORT TYPE],"",0,1)</f>
        <v>COP</v>
      </c>
      <c r="N1728" t="str">
        <f>IF(ISERR(FIND("DECOUPE",Tableau1[[#This Row],[DESIGNATION]])),"","NEED REF")</f>
        <v/>
      </c>
    </row>
    <row r="1729" spans="2:14">
      <c r="B1729">
        <v>34412272</v>
      </c>
      <c r="C1729" s="2">
        <v>45274</v>
      </c>
      <c r="D1729" t="s">
        <v>13</v>
      </c>
      <c r="E1729" t="s">
        <v>790</v>
      </c>
      <c r="G1729" t="s">
        <v>73</v>
      </c>
      <c r="H1729" t="s">
        <v>30</v>
      </c>
      <c r="J1729" t="s">
        <v>27</v>
      </c>
      <c r="K1729" t="s">
        <v>22</v>
      </c>
      <c r="L1729" t="str">
        <f>_xlfn.XLOOKUP(Tableau1[[#This Row],[TYPE DE PIECE]],Tableau4[MATIERE],Tableau4[SHORT TYPE],"",0,1)</f>
        <v>COP</v>
      </c>
      <c r="N1729" t="str">
        <f>IF(ISERR(FIND("DECOUPE",Tableau1[[#This Row],[DESIGNATION]])),"","NEED REF")</f>
        <v/>
      </c>
    </row>
    <row r="1730" spans="2:14">
      <c r="B1730">
        <v>34412271</v>
      </c>
      <c r="C1730" s="2">
        <v>45274</v>
      </c>
      <c r="D1730" t="s">
        <v>13</v>
      </c>
      <c r="E1730" t="s">
        <v>791</v>
      </c>
      <c r="G1730" t="s">
        <v>73</v>
      </c>
      <c r="H1730" t="s">
        <v>30</v>
      </c>
      <c r="J1730" t="s">
        <v>27</v>
      </c>
      <c r="K1730" t="s">
        <v>22</v>
      </c>
      <c r="L1730" t="str">
        <f>_xlfn.XLOOKUP(Tableau1[[#This Row],[TYPE DE PIECE]],Tableau4[MATIERE],Tableau4[SHORT TYPE],"",0,1)</f>
        <v>COP</v>
      </c>
      <c r="N1730" t="str">
        <f>IF(ISERR(FIND("DECOUPE",Tableau1[[#This Row],[DESIGNATION]])),"","NEED REF")</f>
        <v/>
      </c>
    </row>
    <row r="1731" spans="2:14">
      <c r="B1731">
        <v>34412270</v>
      </c>
      <c r="C1731" s="2">
        <v>45274</v>
      </c>
      <c r="D1731" t="s">
        <v>13</v>
      </c>
      <c r="E1731" t="s">
        <v>792</v>
      </c>
      <c r="G1731" t="s">
        <v>73</v>
      </c>
      <c r="H1731" t="s">
        <v>30</v>
      </c>
      <c r="J1731" t="s">
        <v>27</v>
      </c>
      <c r="K1731" t="s">
        <v>22</v>
      </c>
      <c r="L1731" t="str">
        <f>_xlfn.XLOOKUP(Tableau1[[#This Row],[TYPE DE PIECE]],Tableau4[MATIERE],Tableau4[SHORT TYPE],"",0,1)</f>
        <v>COP</v>
      </c>
      <c r="N1731" t="str">
        <f>IF(ISERR(FIND("DECOUPE",Tableau1[[#This Row],[DESIGNATION]])),"","NEED REF")</f>
        <v/>
      </c>
    </row>
    <row r="1732" spans="2:14">
      <c r="B1732">
        <v>34412269</v>
      </c>
      <c r="C1732" s="2">
        <v>45274</v>
      </c>
      <c r="D1732" t="s">
        <v>13</v>
      </c>
      <c r="E1732" t="s">
        <v>793</v>
      </c>
      <c r="G1732" t="s">
        <v>73</v>
      </c>
      <c r="H1732" t="s">
        <v>30</v>
      </c>
      <c r="J1732" t="s">
        <v>27</v>
      </c>
      <c r="K1732" t="s">
        <v>22</v>
      </c>
      <c r="L1732" t="str">
        <f>_xlfn.XLOOKUP(Tableau1[[#This Row],[TYPE DE PIECE]],Tableau4[MATIERE],Tableau4[SHORT TYPE],"",0,1)</f>
        <v>COP</v>
      </c>
      <c r="N1732" t="str">
        <f>IF(ISERR(FIND("DECOUPE",Tableau1[[#This Row],[DESIGNATION]])),"","NEED REF")</f>
        <v/>
      </c>
    </row>
    <row r="1733" spans="2:14">
      <c r="B1733">
        <v>34412268</v>
      </c>
      <c r="C1733" s="2">
        <v>45274</v>
      </c>
      <c r="D1733" t="s">
        <v>13</v>
      </c>
      <c r="E1733" t="s">
        <v>794</v>
      </c>
      <c r="J1733" t="s">
        <v>782</v>
      </c>
      <c r="K1733" t="s">
        <v>307</v>
      </c>
      <c r="L1733" t="str">
        <f>_xlfn.XLOOKUP(Tableau1[[#This Row],[TYPE DE PIECE]],Tableau4[MATIERE],Tableau4[SHORT TYPE],"",0,1)</f>
        <v/>
      </c>
      <c r="N1733" t="str">
        <f>IF(ISERR(FIND("DECOUPE",Tableau1[[#This Row],[DESIGNATION]])),"","NEED REF")</f>
        <v/>
      </c>
    </row>
    <row r="1734" spans="2:14">
      <c r="B1734">
        <v>34412267</v>
      </c>
      <c r="C1734" s="2">
        <v>45274</v>
      </c>
      <c r="D1734" t="s">
        <v>13</v>
      </c>
      <c r="E1734" t="str">
        <f>_xlfn.CONCAT(Tableau1[[#This Row],[SHORT TYPE]]," ",Tableau1[[#This Row],[NUMERO]]," ",Tableau1[[#This Row],[GAMME]]," ",Tableau1[[#This Row],[TYPE PRODUIT]]," ",Tableau1[[#This Row],[PUISSANCE]])</f>
        <v>COP 34412267  STS 1250A</v>
      </c>
      <c r="H1734" t="s">
        <v>46</v>
      </c>
      <c r="I1734" t="s">
        <v>70</v>
      </c>
      <c r="J1734" t="s">
        <v>17</v>
      </c>
      <c r="K1734" t="s">
        <v>22</v>
      </c>
      <c r="L1734" t="str">
        <f>_xlfn.XLOOKUP(Tableau1[[#This Row],[TYPE DE PIECE]],Tableau4[MATIERE],Tableau4[SHORT TYPE],"",0,1)</f>
        <v>COP</v>
      </c>
      <c r="N1734" t="str">
        <f>IF(ISERR(FIND("DECOUPE",Tableau1[[#This Row],[DESIGNATION]])),"","NEED REF")</f>
        <v/>
      </c>
    </row>
    <row r="1735" spans="2:14">
      <c r="B1735">
        <v>34412266</v>
      </c>
      <c r="C1735" s="2">
        <v>45274</v>
      </c>
      <c r="D1735" t="s">
        <v>13</v>
      </c>
      <c r="E1735" t="str">
        <f>_xlfn.CONCAT(Tableau1[[#This Row],[SHORT TYPE]]," ",Tableau1[[#This Row],[NUMERO]]," ",Tableau1[[#This Row],[GAMME]]," ",Tableau1[[#This Row],[TYPE PRODUIT]]," ",Tableau1[[#This Row],[PUISSANCE]])</f>
        <v>COP 34412266  STS 1250A</v>
      </c>
      <c r="H1735" t="s">
        <v>46</v>
      </c>
      <c r="I1735" t="s">
        <v>70</v>
      </c>
      <c r="J1735" t="s">
        <v>17</v>
      </c>
      <c r="K1735" t="s">
        <v>22</v>
      </c>
      <c r="L1735" t="str">
        <f>_xlfn.XLOOKUP(Tableau1[[#This Row],[TYPE DE PIECE]],Tableau4[MATIERE],Tableau4[SHORT TYPE],"",0,1)</f>
        <v>COP</v>
      </c>
      <c r="N1735" t="str">
        <f>IF(ISERR(FIND("DECOUPE",Tableau1[[#This Row],[DESIGNATION]])),"","NEED REF")</f>
        <v/>
      </c>
    </row>
    <row r="1736" spans="2:14">
      <c r="B1736">
        <v>34412265</v>
      </c>
      <c r="C1736" s="2">
        <v>45273</v>
      </c>
      <c r="D1736" t="s">
        <v>13</v>
      </c>
      <c r="E1736" t="s">
        <v>795</v>
      </c>
      <c r="G1736" t="s">
        <v>73</v>
      </c>
      <c r="H1736" t="s">
        <v>30</v>
      </c>
      <c r="J1736" t="s">
        <v>27</v>
      </c>
      <c r="K1736" t="s">
        <v>22</v>
      </c>
      <c r="L1736" t="str">
        <f>_xlfn.XLOOKUP(Tableau1[[#This Row],[TYPE DE PIECE]],Tableau4[MATIERE],Tableau4[SHORT TYPE],"",0,1)</f>
        <v>COP</v>
      </c>
      <c r="N1736" t="str">
        <f>IF(ISERR(FIND("DECOUPE",Tableau1[[#This Row],[DESIGNATION]])),"","NEED REF")</f>
        <v/>
      </c>
    </row>
    <row r="1737" spans="2:14">
      <c r="B1737">
        <v>34412264</v>
      </c>
      <c r="C1737" s="2">
        <v>45273</v>
      </c>
      <c r="D1737" t="s">
        <v>13</v>
      </c>
      <c r="E1737" t="s">
        <v>796</v>
      </c>
      <c r="G1737" t="s">
        <v>73</v>
      </c>
      <c r="H1737" t="s">
        <v>30</v>
      </c>
      <c r="J1737" t="s">
        <v>27</v>
      </c>
      <c r="K1737" t="s">
        <v>22</v>
      </c>
      <c r="L1737" t="str">
        <f>_xlfn.XLOOKUP(Tableau1[[#This Row],[TYPE DE PIECE]],Tableau4[MATIERE],Tableau4[SHORT TYPE],"",0,1)</f>
        <v>COP</v>
      </c>
      <c r="N1737" t="str">
        <f>IF(ISERR(FIND("DECOUPE",Tableau1[[#This Row],[DESIGNATION]])),"","NEED REF")</f>
        <v/>
      </c>
    </row>
    <row r="1738" spans="2:14">
      <c r="B1738">
        <v>34412263</v>
      </c>
      <c r="C1738" s="2">
        <v>45273</v>
      </c>
      <c r="D1738" t="s">
        <v>13</v>
      </c>
      <c r="E1738" t="s">
        <v>797</v>
      </c>
      <c r="G1738" t="s">
        <v>73</v>
      </c>
      <c r="H1738" t="s">
        <v>30</v>
      </c>
      <c r="J1738" t="s">
        <v>27</v>
      </c>
      <c r="K1738" t="s">
        <v>22</v>
      </c>
      <c r="L1738" t="str">
        <f>_xlfn.XLOOKUP(Tableau1[[#This Row],[TYPE DE PIECE]],Tableau4[MATIERE],Tableau4[SHORT TYPE],"",0,1)</f>
        <v>COP</v>
      </c>
      <c r="N1738" t="str">
        <f>IF(ISERR(FIND("DECOUPE",Tableau1[[#This Row],[DESIGNATION]])),"","NEED REF")</f>
        <v/>
      </c>
    </row>
    <row r="1739" spans="2:14">
      <c r="B1739">
        <v>34412262</v>
      </c>
      <c r="C1739" s="2">
        <v>45273</v>
      </c>
      <c r="D1739" t="s">
        <v>13</v>
      </c>
      <c r="E1739" t="s">
        <v>798</v>
      </c>
      <c r="G1739" t="s">
        <v>73</v>
      </c>
      <c r="H1739" t="s">
        <v>30</v>
      </c>
      <c r="J1739" t="s">
        <v>27</v>
      </c>
      <c r="K1739" t="s">
        <v>22</v>
      </c>
      <c r="L1739" t="str">
        <f>_xlfn.XLOOKUP(Tableau1[[#This Row],[TYPE DE PIECE]],Tableau4[MATIERE],Tableau4[SHORT TYPE],"",0,1)</f>
        <v>COP</v>
      </c>
      <c r="N1739" t="str">
        <f>IF(ISERR(FIND("DECOUPE",Tableau1[[#This Row],[DESIGNATION]])),"","NEED REF")</f>
        <v/>
      </c>
    </row>
    <row r="1740" spans="2:14">
      <c r="B1740">
        <v>34412261</v>
      </c>
      <c r="C1740" s="2">
        <v>45272</v>
      </c>
      <c r="D1740" t="s">
        <v>13</v>
      </c>
      <c r="E1740" t="s">
        <v>799</v>
      </c>
      <c r="G1740" t="s">
        <v>73</v>
      </c>
      <c r="H1740" t="s">
        <v>30</v>
      </c>
      <c r="J1740" t="s">
        <v>27</v>
      </c>
      <c r="K1740" t="s">
        <v>39</v>
      </c>
      <c r="L1740" t="str">
        <f>_xlfn.XLOOKUP(Tableau1[[#This Row],[TYPE DE PIECE]],Tableau4[MATIERE],Tableau4[SHORT TYPE],"",0,1)</f>
        <v/>
      </c>
      <c r="N1740" t="str">
        <f>IF(ISERR(FIND("DECOUPE",Tableau1[[#This Row],[DESIGNATION]])),"","NEED REF")</f>
        <v/>
      </c>
    </row>
    <row r="1741" spans="2:14">
      <c r="B1741">
        <v>34412260</v>
      </c>
      <c r="C1741" s="2">
        <v>45272</v>
      </c>
      <c r="D1741" t="s">
        <v>13</v>
      </c>
      <c r="E1741" t="s">
        <v>800</v>
      </c>
      <c r="G1741" t="s">
        <v>73</v>
      </c>
      <c r="H1741" t="s">
        <v>30</v>
      </c>
      <c r="J1741" t="s">
        <v>27</v>
      </c>
      <c r="K1741" t="s">
        <v>25</v>
      </c>
      <c r="L1741" t="str">
        <f>_xlfn.XLOOKUP(Tableau1[[#This Row],[TYPE DE PIECE]],Tableau4[MATIERE],Tableau4[SHORT TYPE],"",0,1)</f>
        <v>SMT</v>
      </c>
      <c r="N1741" t="str">
        <f>IF(ISERR(FIND("DECOUPE",Tableau1[[#This Row],[DESIGNATION]])),"","NEED REF")</f>
        <v/>
      </c>
    </row>
    <row r="1742" spans="2:14">
      <c r="B1742">
        <v>34412259</v>
      </c>
      <c r="C1742" s="2">
        <v>45272</v>
      </c>
      <c r="D1742" t="s">
        <v>13</v>
      </c>
      <c r="E1742" t="s">
        <v>801</v>
      </c>
      <c r="G1742" t="s">
        <v>73</v>
      </c>
      <c r="H1742" t="s">
        <v>30</v>
      </c>
      <c r="J1742" t="s">
        <v>27</v>
      </c>
      <c r="K1742" t="s">
        <v>39</v>
      </c>
      <c r="L1742" t="str">
        <f>_xlfn.XLOOKUP(Tableau1[[#This Row],[TYPE DE PIECE]],Tableau4[MATIERE],Tableau4[SHORT TYPE],"",0,1)</f>
        <v/>
      </c>
      <c r="N1742" t="str">
        <f>IF(ISERR(FIND("DECOUPE",Tableau1[[#This Row],[DESIGNATION]])),"","NEED REF")</f>
        <v/>
      </c>
    </row>
    <row r="1743" spans="2:14">
      <c r="B1743">
        <v>34412258</v>
      </c>
      <c r="C1743" s="2">
        <v>45272</v>
      </c>
      <c r="D1743" t="s">
        <v>13</v>
      </c>
      <c r="E1743" t="s">
        <v>802</v>
      </c>
      <c r="H1743" t="s">
        <v>239</v>
      </c>
      <c r="J1743" t="s">
        <v>17</v>
      </c>
      <c r="K1743" t="s">
        <v>50</v>
      </c>
      <c r="L1743" t="str">
        <f>_xlfn.XLOOKUP(Tableau1[[#This Row],[TYPE DE PIECE]],Tableau4[MATIERE],Tableau4[SHORT TYPE],"",0,1)</f>
        <v>WIR</v>
      </c>
      <c r="N1743" t="str">
        <f>IF(ISERR(FIND("DECOUPE",Tableau1[[#This Row],[DESIGNATION]])),"","NEED REF")</f>
        <v/>
      </c>
    </row>
    <row r="1744" spans="2:14">
      <c r="B1744">
        <v>34412257</v>
      </c>
      <c r="C1744" s="2">
        <v>45271</v>
      </c>
      <c r="D1744" t="s">
        <v>13</v>
      </c>
      <c r="E1744" t="s">
        <v>803</v>
      </c>
      <c r="H1744" t="s">
        <v>46</v>
      </c>
      <c r="I1744" t="s">
        <v>70</v>
      </c>
      <c r="J1744" t="s">
        <v>17</v>
      </c>
      <c r="K1744" t="s">
        <v>57</v>
      </c>
      <c r="L1744" t="str">
        <f>_xlfn.XLOOKUP(Tableau1[[#This Row],[TYPE DE PIECE]],Tableau4[MATIERE],Tableau4[SHORT TYPE],"",0,1)</f>
        <v/>
      </c>
      <c r="N1744" t="str">
        <f>IF(ISERR(FIND("DECOUPE",Tableau1[[#This Row],[DESIGNATION]])),"","NEED REF")</f>
        <v/>
      </c>
    </row>
    <row r="1745" spans="2:14">
      <c r="B1745">
        <v>34412256</v>
      </c>
      <c r="C1745" s="2">
        <v>45271</v>
      </c>
      <c r="D1745" t="s">
        <v>13</v>
      </c>
      <c r="E1745" t="s">
        <v>804</v>
      </c>
      <c r="H1745" t="s">
        <v>46</v>
      </c>
      <c r="I1745" t="s">
        <v>70</v>
      </c>
      <c r="J1745" t="s">
        <v>17</v>
      </c>
      <c r="K1745" t="s">
        <v>57</v>
      </c>
      <c r="L1745" t="str">
        <f>_xlfn.XLOOKUP(Tableau1[[#This Row],[TYPE DE PIECE]],Tableau4[MATIERE],Tableau4[SHORT TYPE],"",0,1)</f>
        <v/>
      </c>
      <c r="N1745" t="str">
        <f>IF(ISERR(FIND("DECOUPE",Tableau1[[#This Row],[DESIGNATION]])),"","NEED REF")</f>
        <v/>
      </c>
    </row>
    <row r="1746" spans="2:14">
      <c r="B1746">
        <v>34412255</v>
      </c>
      <c r="C1746" s="2">
        <v>45268</v>
      </c>
      <c r="D1746" t="s">
        <v>13</v>
      </c>
      <c r="E1746" t="s">
        <v>805</v>
      </c>
      <c r="J1746" t="s">
        <v>782</v>
      </c>
      <c r="K1746" t="s">
        <v>25</v>
      </c>
      <c r="L1746" t="str">
        <f>_xlfn.XLOOKUP(Tableau1[[#This Row],[TYPE DE PIECE]],Tableau4[MATIERE],Tableau4[SHORT TYPE],"",0,1)</f>
        <v>SMT</v>
      </c>
      <c r="N1746" t="str">
        <f>IF(ISERR(FIND("DECOUPE",Tableau1[[#This Row],[DESIGNATION]])),"","NEED REF")</f>
        <v/>
      </c>
    </row>
    <row r="1747" spans="2:14">
      <c r="B1747">
        <v>34412254</v>
      </c>
      <c r="C1747" s="2">
        <v>45267</v>
      </c>
      <c r="D1747" t="s">
        <v>13</v>
      </c>
      <c r="E1747" t="s">
        <v>806</v>
      </c>
      <c r="J1747" t="s">
        <v>782</v>
      </c>
      <c r="K1747" t="s">
        <v>307</v>
      </c>
      <c r="L1747" t="str">
        <f>_xlfn.XLOOKUP(Tableau1[[#This Row],[TYPE DE PIECE]],Tableau4[MATIERE],Tableau4[SHORT TYPE],"",0,1)</f>
        <v/>
      </c>
      <c r="N1747" t="str">
        <f>IF(ISERR(FIND("DECOUPE",Tableau1[[#This Row],[DESIGNATION]])),"","NEED REF")</f>
        <v/>
      </c>
    </row>
    <row r="1748" spans="2:14">
      <c r="B1748">
        <v>34412253</v>
      </c>
      <c r="C1748" s="2">
        <v>45267</v>
      </c>
      <c r="D1748" t="s">
        <v>13</v>
      </c>
      <c r="E1748" t="s">
        <v>807</v>
      </c>
      <c r="J1748" t="s">
        <v>782</v>
      </c>
      <c r="K1748" t="s">
        <v>307</v>
      </c>
      <c r="L1748" t="str">
        <f>_xlfn.XLOOKUP(Tableau1[[#This Row],[TYPE DE PIECE]],Tableau4[MATIERE],Tableau4[SHORT TYPE],"",0,1)</f>
        <v/>
      </c>
      <c r="N1748" t="str">
        <f>IF(ISERR(FIND("DECOUPE",Tableau1[[#This Row],[DESIGNATION]])),"","NEED REF")</f>
        <v/>
      </c>
    </row>
    <row r="1749" spans="2:14">
      <c r="B1749">
        <v>34412252</v>
      </c>
      <c r="C1749" s="2">
        <v>45267</v>
      </c>
      <c r="D1749" t="s">
        <v>13</v>
      </c>
      <c r="E1749" t="s">
        <v>808</v>
      </c>
      <c r="F1749" t="s">
        <v>809</v>
      </c>
      <c r="G1749" t="s">
        <v>112</v>
      </c>
      <c r="H1749" t="s">
        <v>380</v>
      </c>
      <c r="I1749" t="s">
        <v>113</v>
      </c>
      <c r="J1749" t="s">
        <v>27</v>
      </c>
      <c r="K1749" t="s">
        <v>25</v>
      </c>
      <c r="L1749" t="str">
        <f>_xlfn.XLOOKUP(Tableau1[[#This Row],[TYPE DE PIECE]],Tableau4[MATIERE],Tableau4[SHORT TYPE],"",0,1)</f>
        <v>SMT</v>
      </c>
      <c r="N1749" t="str">
        <f>IF(ISERR(FIND("DECOUPE",Tableau1[[#This Row],[DESIGNATION]])),"","NEED REF")</f>
        <v/>
      </c>
    </row>
    <row r="1750" spans="2:14">
      <c r="B1750">
        <v>34412251</v>
      </c>
      <c r="C1750" s="2">
        <v>45267</v>
      </c>
      <c r="D1750" t="s">
        <v>13</v>
      </c>
      <c r="E1750" t="s">
        <v>810</v>
      </c>
      <c r="G1750" t="s">
        <v>73</v>
      </c>
      <c r="H1750" t="s">
        <v>534</v>
      </c>
      <c r="I1750" t="s">
        <v>498</v>
      </c>
      <c r="J1750" t="s">
        <v>177</v>
      </c>
      <c r="K1750" t="s">
        <v>50</v>
      </c>
      <c r="L1750" t="str">
        <f>_xlfn.XLOOKUP(Tableau1[[#This Row],[TYPE DE PIECE]],Tableau4[MATIERE],Tableau4[SHORT TYPE],"",0,1)</f>
        <v>WIR</v>
      </c>
      <c r="N1750" t="str">
        <f>IF(ISERR(FIND("DECOUPE",Tableau1[[#This Row],[DESIGNATION]])),"","NEED REF")</f>
        <v/>
      </c>
    </row>
    <row r="1751" spans="2:14">
      <c r="B1751">
        <v>34412250</v>
      </c>
      <c r="C1751" s="2">
        <v>45267</v>
      </c>
      <c r="D1751" t="s">
        <v>13</v>
      </c>
      <c r="E1751" t="s">
        <v>811</v>
      </c>
      <c r="G1751" t="s">
        <v>73</v>
      </c>
      <c r="H1751" t="s">
        <v>30</v>
      </c>
      <c r="J1751" t="s">
        <v>27</v>
      </c>
      <c r="K1751" t="s">
        <v>298</v>
      </c>
      <c r="N1751" t="str">
        <f>IF(ISERR(FIND("DECOUPE",Tableau1[[#This Row],[DESIGNATION]])),"","NEED REF")</f>
        <v/>
      </c>
    </row>
    <row r="1752" spans="2:14">
      <c r="B1752">
        <v>34412249</v>
      </c>
      <c r="C1752" s="2">
        <v>45267</v>
      </c>
      <c r="D1752" t="s">
        <v>13</v>
      </c>
      <c r="E1752" t="str">
        <f>_xlfn.CONCAT(Tableau1[[#This Row],[SHORT TYPE]]," ",Tableau1[[#This Row],[NUMERO]]," ",Tableau1[[#This Row],[GAMME]]," ",Tableau1[[#This Row],[TYPE PRODUIT]]," ",Tableau1[[#This Row],[PUISSANCE]])</f>
        <v>SMT 34412249 GVXL BATTERY 5xBBK 630A</v>
      </c>
      <c r="G1752" t="s">
        <v>14</v>
      </c>
      <c r="H1752" t="s">
        <v>463</v>
      </c>
      <c r="I1752" t="s">
        <v>812</v>
      </c>
      <c r="J1752" t="s">
        <v>782</v>
      </c>
      <c r="K1752" t="s">
        <v>25</v>
      </c>
      <c r="L1752" t="str">
        <f>_xlfn.XLOOKUP(Tableau1[[#This Row],[TYPE DE PIECE]],Tableau4[MATIERE],Tableau4[SHORT TYPE],"",0,1)</f>
        <v>SMT</v>
      </c>
      <c r="N1752" t="str">
        <f>IF(ISERR(FIND("DECOUPE",Tableau1[[#This Row],[DESIGNATION]])),"","NEED REF")</f>
        <v/>
      </c>
    </row>
    <row r="1753" spans="2:14">
      <c r="B1753">
        <v>34412248</v>
      </c>
      <c r="C1753" s="2">
        <v>45267</v>
      </c>
      <c r="D1753" t="s">
        <v>13</v>
      </c>
      <c r="E1753" t="str">
        <f>_xlfn.CONCAT(Tableau1[[#This Row],[SHORT TYPE]]," ",Tableau1[[#This Row],[NUMERO]]," ",Tableau1[[#This Row],[GAMME]]," ",Tableau1[[#This Row],[TYPE PRODUIT]]," ",Tableau1[[#This Row],[PUISSANCE]])</f>
        <v>SMT 34412248 GVXL BATTERY 5xBBK 630A</v>
      </c>
      <c r="G1753" t="s">
        <v>14</v>
      </c>
      <c r="H1753" t="s">
        <v>463</v>
      </c>
      <c r="I1753" t="s">
        <v>812</v>
      </c>
      <c r="J1753" t="s">
        <v>782</v>
      </c>
      <c r="K1753" t="s">
        <v>25</v>
      </c>
      <c r="L1753" t="str">
        <f>_xlfn.XLOOKUP(Tableau1[[#This Row],[TYPE DE PIECE]],Tableau4[MATIERE],Tableau4[SHORT TYPE],"",0,1)</f>
        <v>SMT</v>
      </c>
      <c r="N1753" t="str">
        <f>IF(ISERR(FIND("DECOUPE",Tableau1[[#This Row],[DESIGNATION]])),"","NEED REF")</f>
        <v/>
      </c>
    </row>
    <row r="1754" spans="2:14">
      <c r="B1754">
        <v>34412247</v>
      </c>
      <c r="C1754" s="2">
        <v>45267</v>
      </c>
      <c r="D1754" t="s">
        <v>13</v>
      </c>
      <c r="E1754" t="s">
        <v>813</v>
      </c>
      <c r="G1754" t="s">
        <v>112</v>
      </c>
      <c r="H1754" t="s">
        <v>30</v>
      </c>
      <c r="I1754" t="s">
        <v>74</v>
      </c>
      <c r="J1754" t="s">
        <v>49</v>
      </c>
      <c r="K1754" t="s">
        <v>701</v>
      </c>
      <c r="L1754" t="s">
        <v>84</v>
      </c>
      <c r="N1754" t="str">
        <f>IF(ISERR(FIND("DECOUPE",Tableau1[[#This Row],[DESIGNATION]])),"","NEED REF")</f>
        <v/>
      </c>
    </row>
    <row r="1755" spans="2:14">
      <c r="B1755">
        <v>34412246</v>
      </c>
      <c r="C1755" s="2">
        <v>45267</v>
      </c>
      <c r="D1755" t="s">
        <v>13</v>
      </c>
      <c r="E1755" t="s">
        <v>814</v>
      </c>
      <c r="G1755" t="s">
        <v>112</v>
      </c>
      <c r="H1755" t="s">
        <v>30</v>
      </c>
      <c r="I1755" t="s">
        <v>74</v>
      </c>
      <c r="J1755" t="s">
        <v>49</v>
      </c>
      <c r="K1755" t="s">
        <v>701</v>
      </c>
      <c r="L1755" t="str">
        <f>_xlfn.XLOOKUP(Tableau1[[#This Row],[TYPE DE PIECE]],Tableau4[MATIERE],Tableau4[SHORT TYPE],"",0,1)</f>
        <v>SE</v>
      </c>
      <c r="N1755" t="str">
        <f>IF(ISERR(FIND("DECOUPE",Tableau1[[#This Row],[DESIGNATION]])),"","NEED REF")</f>
        <v/>
      </c>
    </row>
    <row r="1756" spans="2:14">
      <c r="B1756">
        <v>34412245</v>
      </c>
      <c r="C1756" s="2">
        <v>45267</v>
      </c>
      <c r="D1756" t="s">
        <v>13</v>
      </c>
      <c r="E1756" t="s">
        <v>815</v>
      </c>
      <c r="G1756" t="s">
        <v>73</v>
      </c>
      <c r="J1756" t="s">
        <v>49</v>
      </c>
      <c r="K1756" t="s">
        <v>123</v>
      </c>
      <c r="L1756" t="str">
        <f>_xlfn.XLOOKUP(Tableau1[[#This Row],[TYPE DE PIECE]],Tableau4[MATIERE],Tableau4[SHORT TYPE],"",0,1)</f>
        <v>ETO</v>
      </c>
      <c r="N1756" t="str">
        <f>IF(ISERR(FIND("DECOUPE",Tableau1[[#This Row],[DESIGNATION]])),"","NEED REF")</f>
        <v>NEED REF</v>
      </c>
    </row>
    <row r="1757" spans="2:14">
      <c r="B1757">
        <v>34412244</v>
      </c>
      <c r="C1757" s="2">
        <v>45267</v>
      </c>
      <c r="D1757" t="s">
        <v>13</v>
      </c>
      <c r="E1757" t="s">
        <v>816</v>
      </c>
      <c r="F1757" t="s">
        <v>817</v>
      </c>
      <c r="G1757" t="s">
        <v>73</v>
      </c>
      <c r="H1757" t="s">
        <v>818</v>
      </c>
      <c r="I1757" t="s">
        <v>819</v>
      </c>
      <c r="J1757" t="s">
        <v>49</v>
      </c>
      <c r="L1757" t="str">
        <f>_xlfn.XLOOKUP(Tableau1[[#This Row],[TYPE DE PIECE]],Tableau4[MATIERE],Tableau4[SHORT TYPE],"",0,1)</f>
        <v/>
      </c>
      <c r="N1757" t="str">
        <f>IF(ISERR(FIND("DECOUPE",Tableau1[[#This Row],[DESIGNATION]])),"","NEED REF")</f>
        <v/>
      </c>
    </row>
    <row r="1758" spans="2:14">
      <c r="B1758">
        <v>34412243</v>
      </c>
      <c r="C1758" s="2">
        <v>45267</v>
      </c>
      <c r="D1758" t="s">
        <v>13</v>
      </c>
      <c r="E1758" t="s">
        <v>265</v>
      </c>
      <c r="F1758" t="s">
        <v>817</v>
      </c>
      <c r="G1758" t="s">
        <v>73</v>
      </c>
      <c r="H1758" t="s">
        <v>818</v>
      </c>
      <c r="I1758" t="s">
        <v>820</v>
      </c>
      <c r="J1758" t="s">
        <v>49</v>
      </c>
      <c r="K1758" t="s">
        <v>25</v>
      </c>
      <c r="L1758" t="str">
        <f>_xlfn.XLOOKUP(Tableau1[[#This Row],[TYPE DE PIECE]],Tableau4[MATIERE],Tableau4[SHORT TYPE],"",0,1)</f>
        <v>SMT</v>
      </c>
      <c r="N1758" t="str">
        <f>IF(ISERR(FIND("DECOUPE",Tableau1[[#This Row],[DESIGNATION]])),"","NEED REF")</f>
        <v/>
      </c>
    </row>
    <row r="1759" spans="2:14">
      <c r="B1759">
        <v>34412242</v>
      </c>
      <c r="C1759" s="2">
        <v>45267</v>
      </c>
      <c r="D1759" t="s">
        <v>13</v>
      </c>
      <c r="E1759" t="s">
        <v>821</v>
      </c>
      <c r="F1759" t="s">
        <v>817</v>
      </c>
      <c r="G1759" t="s">
        <v>73</v>
      </c>
      <c r="H1759" t="s">
        <v>818</v>
      </c>
      <c r="J1759" t="s">
        <v>49</v>
      </c>
      <c r="K1759" t="s">
        <v>25</v>
      </c>
      <c r="L1759" t="str">
        <f>_xlfn.XLOOKUP(Tableau1[[#This Row],[TYPE DE PIECE]],Tableau4[MATIERE],Tableau4[SHORT TYPE],"",0,1)</f>
        <v>SMT</v>
      </c>
      <c r="N1759" t="str">
        <f>IF(ISERR(FIND("DECOUPE",Tableau1[[#This Row],[DESIGNATION]])),"","NEED REF")</f>
        <v>NEED REF</v>
      </c>
    </row>
    <row r="1760" spans="2:14">
      <c r="B1760">
        <v>34412241</v>
      </c>
      <c r="C1760" s="2">
        <v>45266</v>
      </c>
      <c r="D1760" t="s">
        <v>13</v>
      </c>
      <c r="E1760" t="s">
        <v>822</v>
      </c>
      <c r="F1760" t="s">
        <v>809</v>
      </c>
      <c r="G1760" t="s">
        <v>112</v>
      </c>
      <c r="H1760" t="s">
        <v>380</v>
      </c>
      <c r="I1760" t="s">
        <v>113</v>
      </c>
      <c r="J1760" t="s">
        <v>27</v>
      </c>
      <c r="L1760" t="str">
        <f>_xlfn.XLOOKUP(Tableau1[[#This Row],[TYPE DE PIECE]],Tableau4[MATIERE],Tableau4[SHORT TYPE],"",0,1)</f>
        <v/>
      </c>
      <c r="N1760" t="str">
        <f>IF(ISERR(FIND("DECOUPE",Tableau1[[#This Row],[DESIGNATION]])),"","NEED REF")</f>
        <v/>
      </c>
    </row>
    <row r="1761" spans="2:14">
      <c r="B1761">
        <v>34412240</v>
      </c>
      <c r="C1761" s="2">
        <v>45266</v>
      </c>
      <c r="D1761" t="s">
        <v>13</v>
      </c>
      <c r="E1761" t="s">
        <v>823</v>
      </c>
      <c r="F1761" t="s">
        <v>809</v>
      </c>
      <c r="G1761" t="s">
        <v>112</v>
      </c>
      <c r="H1761" t="s">
        <v>380</v>
      </c>
      <c r="I1761" t="s">
        <v>113</v>
      </c>
      <c r="J1761" t="s">
        <v>27</v>
      </c>
      <c r="K1761" t="s">
        <v>22</v>
      </c>
      <c r="L1761" t="str">
        <f>_xlfn.XLOOKUP(Tableau1[[#This Row],[TYPE DE PIECE]],Tableau4[MATIERE],Tableau4[SHORT TYPE],"",0,1)</f>
        <v>COP</v>
      </c>
      <c r="N1761" t="str">
        <f>IF(ISERR(FIND("DECOUPE",Tableau1[[#This Row],[DESIGNATION]])),"","NEED REF")</f>
        <v/>
      </c>
    </row>
    <row r="1762" spans="2:14">
      <c r="B1762">
        <v>34412239</v>
      </c>
      <c r="C1762" s="2">
        <v>45266</v>
      </c>
      <c r="D1762" t="s">
        <v>13</v>
      </c>
      <c r="E1762" t="s">
        <v>824</v>
      </c>
      <c r="F1762" t="s">
        <v>809</v>
      </c>
      <c r="G1762" t="s">
        <v>112</v>
      </c>
      <c r="H1762" t="s">
        <v>380</v>
      </c>
      <c r="I1762" t="s">
        <v>113</v>
      </c>
      <c r="J1762" t="s">
        <v>27</v>
      </c>
      <c r="K1762" t="s">
        <v>22</v>
      </c>
      <c r="L1762" t="str">
        <f>_xlfn.XLOOKUP(Tableau1[[#This Row],[TYPE DE PIECE]],Tableau4[MATIERE],Tableau4[SHORT TYPE],"",0,1)</f>
        <v>COP</v>
      </c>
      <c r="N1762" t="str">
        <f>IF(ISERR(FIND("DECOUPE",Tableau1[[#This Row],[DESIGNATION]])),"","NEED REF")</f>
        <v/>
      </c>
    </row>
    <row r="1763" spans="2:14">
      <c r="B1763">
        <v>34412238</v>
      </c>
      <c r="C1763" s="2">
        <v>45265</v>
      </c>
      <c r="D1763" t="s">
        <v>13</v>
      </c>
      <c r="E1763" t="str">
        <f>_xlfn.CONCAT(Tableau1[[#This Row],[SHORT TYPE]]," ",Tableau1[[#This Row],[NUMERO]]," ",Tableau1[[#This Row],[GAMME]]," ",Tableau1[[#This Row],[TYPE PRODUIT]]," ",Tableau1[[#This Row],[PUISSANCE]])</f>
        <v>SMT 34412238 GVXL BATTERY 4xBBK 630A</v>
      </c>
      <c r="G1763" t="s">
        <v>14</v>
      </c>
      <c r="H1763" t="s">
        <v>463</v>
      </c>
      <c r="I1763" t="s">
        <v>825</v>
      </c>
      <c r="J1763" t="s">
        <v>782</v>
      </c>
      <c r="K1763" t="s">
        <v>25</v>
      </c>
      <c r="L1763" t="str">
        <f>_xlfn.XLOOKUP(Tableau1[[#This Row],[TYPE DE PIECE]],Tableau4[MATIERE],Tableau4[SHORT TYPE],"",0,1)</f>
        <v>SMT</v>
      </c>
      <c r="N1763" t="str">
        <f>IF(ISERR(FIND("DECOUPE",Tableau1[[#This Row],[DESIGNATION]])),"","NEED REF")</f>
        <v/>
      </c>
    </row>
    <row r="1764" spans="2:14">
      <c r="B1764">
        <v>34412237</v>
      </c>
      <c r="C1764" s="2">
        <v>45265</v>
      </c>
      <c r="D1764" t="s">
        <v>13</v>
      </c>
      <c r="E1764" t="str">
        <f>_xlfn.CONCAT(Tableau1[[#This Row],[SHORT TYPE]]," ",Tableau1[[#This Row],[NUMERO]]," ",Tableau1[[#This Row],[GAMME]]," ",Tableau1[[#This Row],[TYPE PRODUIT]]," ",Tableau1[[#This Row],[PUISSANCE]])</f>
        <v>SMT 34412237 GVXL BATTERY 4xBBK 630A</v>
      </c>
      <c r="G1764" t="s">
        <v>14</v>
      </c>
      <c r="H1764" t="s">
        <v>463</v>
      </c>
      <c r="I1764" t="s">
        <v>825</v>
      </c>
      <c r="J1764" t="s">
        <v>782</v>
      </c>
      <c r="K1764" t="s">
        <v>25</v>
      </c>
      <c r="L1764" t="str">
        <f>_xlfn.XLOOKUP(Tableau1[[#This Row],[TYPE DE PIECE]],Tableau4[MATIERE],Tableau4[SHORT TYPE],"",0,1)</f>
        <v>SMT</v>
      </c>
      <c r="N1764" t="str">
        <f>IF(ISERR(FIND("DECOUPE",Tableau1[[#This Row],[DESIGNATION]])),"","NEED REF")</f>
        <v/>
      </c>
    </row>
    <row r="1765" spans="2:14">
      <c r="B1765">
        <v>34412236</v>
      </c>
      <c r="C1765" s="2">
        <v>45265</v>
      </c>
      <c r="D1765" t="s">
        <v>13</v>
      </c>
      <c r="E1765" t="s">
        <v>826</v>
      </c>
      <c r="G1765" t="s">
        <v>14</v>
      </c>
      <c r="H1765" t="s">
        <v>463</v>
      </c>
      <c r="I1765" t="s">
        <v>825</v>
      </c>
      <c r="J1765" t="s">
        <v>782</v>
      </c>
      <c r="K1765" t="s">
        <v>25</v>
      </c>
      <c r="L1765" t="str">
        <f>_xlfn.XLOOKUP(Tableau1[[#This Row],[TYPE DE PIECE]],Tableau4[MATIERE],Tableau4[SHORT TYPE],"",0,1)</f>
        <v>SMT</v>
      </c>
      <c r="N1765" t="str">
        <f>IF(ISERR(FIND("DECOUPE",Tableau1[[#This Row],[DESIGNATION]])),"","NEED REF")</f>
        <v/>
      </c>
    </row>
    <row r="1766" spans="2:14">
      <c r="B1766">
        <v>34412235</v>
      </c>
      <c r="C1766" s="2">
        <v>45265</v>
      </c>
      <c r="D1766" t="s">
        <v>13</v>
      </c>
      <c r="E1766" t="s">
        <v>827</v>
      </c>
      <c r="G1766" t="s">
        <v>14</v>
      </c>
      <c r="H1766" t="s">
        <v>463</v>
      </c>
      <c r="I1766" t="s">
        <v>825</v>
      </c>
      <c r="J1766" t="s">
        <v>782</v>
      </c>
      <c r="K1766" t="s">
        <v>25</v>
      </c>
      <c r="L1766" t="str">
        <f>_xlfn.XLOOKUP(Tableau1[[#This Row],[TYPE DE PIECE]],Tableau4[MATIERE],Tableau4[SHORT TYPE],"",0,1)</f>
        <v>SMT</v>
      </c>
      <c r="N1766" t="str">
        <f>IF(ISERR(FIND("DECOUPE",Tableau1[[#This Row],[DESIGNATION]])),"","NEED REF")</f>
        <v/>
      </c>
    </row>
    <row r="1767" spans="2:14">
      <c r="B1767">
        <v>34412234</v>
      </c>
      <c r="C1767" s="2">
        <v>45261</v>
      </c>
      <c r="D1767" t="s">
        <v>13</v>
      </c>
      <c r="E1767" t="s">
        <v>828</v>
      </c>
      <c r="F1767" t="s">
        <v>159</v>
      </c>
      <c r="H1767" t="s">
        <v>46</v>
      </c>
      <c r="I1767" t="s">
        <v>829</v>
      </c>
      <c r="J1767" t="s">
        <v>49</v>
      </c>
      <c r="K1767" t="s">
        <v>25</v>
      </c>
      <c r="L1767" t="str">
        <f>_xlfn.XLOOKUP(Tableau1[[#This Row],[TYPE DE PIECE]],Tableau4[MATIERE],Tableau4[SHORT TYPE],"",0,1)</f>
        <v>SMT</v>
      </c>
      <c r="N1767" t="str">
        <f>IF(ISERR(FIND("DECOUPE",Tableau1[[#This Row],[DESIGNATION]])),"","NEED REF")</f>
        <v/>
      </c>
    </row>
    <row r="1768" spans="2:14">
      <c r="B1768">
        <v>34412233</v>
      </c>
      <c r="C1768" s="2">
        <v>45260</v>
      </c>
      <c r="D1768" t="s">
        <v>13</v>
      </c>
      <c r="E1768" t="s">
        <v>830</v>
      </c>
      <c r="I1768" t="s">
        <v>831</v>
      </c>
      <c r="J1768" t="s">
        <v>782</v>
      </c>
      <c r="K1768" t="s">
        <v>307</v>
      </c>
      <c r="L1768" t="str">
        <f>_xlfn.XLOOKUP(Tableau1[[#This Row],[TYPE DE PIECE]],Tableau4[MATIERE],Tableau4[SHORT TYPE],"",0,1)</f>
        <v/>
      </c>
      <c r="N1768" t="str">
        <f>IF(ISERR(FIND("DECOUPE",Tableau1[[#This Row],[DESIGNATION]])),"","NEED REF")</f>
        <v/>
      </c>
    </row>
    <row r="1769" spans="2:14">
      <c r="B1769">
        <v>34412232</v>
      </c>
      <c r="C1769" s="2">
        <v>45260</v>
      </c>
      <c r="D1769" t="s">
        <v>13</v>
      </c>
      <c r="E1769" t="str">
        <f>_xlfn.CONCAT(Tableau1[[#This Row],[SHORT TYPE]]," ",Tableau1[[#This Row],[NUMERO]]," ",Tableau1[[#This Row],[GAMME]]," ",Tableau1[[#This Row],[TYPE PRODUIT]]," ",Tableau1[[#This Row],[PUISSANCE]])</f>
        <v>SMT 34412232 GVXL BATTERY 5xBBK 630A</v>
      </c>
      <c r="G1769" t="s">
        <v>14</v>
      </c>
      <c r="H1769" t="s">
        <v>463</v>
      </c>
      <c r="I1769" t="s">
        <v>812</v>
      </c>
      <c r="J1769" t="s">
        <v>782</v>
      </c>
      <c r="K1769" t="s">
        <v>25</v>
      </c>
      <c r="L1769" t="str">
        <f>_xlfn.XLOOKUP(Tableau1[[#This Row],[TYPE DE PIECE]],Tableau4[MATIERE],Tableau4[SHORT TYPE],"",0,1)</f>
        <v>SMT</v>
      </c>
      <c r="N1769" t="str">
        <f>IF(ISERR(FIND("DECOUPE",Tableau1[[#This Row],[DESIGNATION]])),"","NEED REF")</f>
        <v/>
      </c>
    </row>
    <row r="1770" spans="2:14">
      <c r="B1770">
        <v>34412231</v>
      </c>
      <c r="C1770" s="2">
        <v>45259</v>
      </c>
      <c r="D1770" t="s">
        <v>13</v>
      </c>
      <c r="E1770" t="s">
        <v>832</v>
      </c>
      <c r="G1770" t="s">
        <v>112</v>
      </c>
      <c r="H1770" t="s">
        <v>463</v>
      </c>
      <c r="I1770" t="s">
        <v>833</v>
      </c>
      <c r="J1770" t="s">
        <v>27</v>
      </c>
      <c r="K1770" t="s">
        <v>25</v>
      </c>
      <c r="L1770" t="str">
        <f>_xlfn.XLOOKUP(Tableau1[[#This Row],[TYPE DE PIECE]],Tableau4[MATIERE],Tableau4[SHORT TYPE],"",0,1)</f>
        <v>SMT</v>
      </c>
      <c r="N1770" t="str">
        <f>IF(ISERR(FIND("DECOUPE",Tableau1[[#This Row],[DESIGNATION]])),"","NEED REF")</f>
        <v/>
      </c>
    </row>
    <row r="1771" spans="2:14">
      <c r="B1771">
        <v>34412230</v>
      </c>
      <c r="C1771" s="2">
        <v>45259</v>
      </c>
      <c r="D1771" t="s">
        <v>13</v>
      </c>
      <c r="E1771" t="s">
        <v>834</v>
      </c>
      <c r="G1771" t="s">
        <v>112</v>
      </c>
      <c r="H1771" t="s">
        <v>463</v>
      </c>
      <c r="I1771" t="s">
        <v>835</v>
      </c>
      <c r="J1771" t="s">
        <v>27</v>
      </c>
      <c r="K1771" t="s">
        <v>25</v>
      </c>
      <c r="L1771" t="str">
        <f>_xlfn.XLOOKUP(Tableau1[[#This Row],[TYPE DE PIECE]],Tableau4[MATIERE],Tableau4[SHORT TYPE],"",0,1)</f>
        <v>SMT</v>
      </c>
      <c r="N1771" t="str">
        <f>IF(ISERR(FIND("DECOUPE",Tableau1[[#This Row],[DESIGNATION]])),"","NEED REF")</f>
        <v/>
      </c>
    </row>
    <row r="1772" spans="2:14">
      <c r="B1772">
        <v>34412229</v>
      </c>
      <c r="C1772" s="2">
        <v>45257</v>
      </c>
      <c r="D1772" t="s">
        <v>13</v>
      </c>
      <c r="E1772" t="s">
        <v>836</v>
      </c>
      <c r="H1772" t="s">
        <v>46</v>
      </c>
      <c r="I1772" t="s">
        <v>837</v>
      </c>
      <c r="J1772" t="s">
        <v>782</v>
      </c>
      <c r="K1772" t="s">
        <v>33</v>
      </c>
      <c r="L1772" t="str">
        <f>_xlfn.XLOOKUP(Tableau1[[#This Row],[TYPE DE PIECE]],Tableau4[MATIERE],Tableau4[SHORT TYPE],"",0,1)</f>
        <v>PLA</v>
      </c>
      <c r="N1772" t="str">
        <f>IF(ISERR(FIND("DECOUPE",Tableau1[[#This Row],[DESIGNATION]])),"","NEED REF")</f>
        <v/>
      </c>
    </row>
    <row r="1773" spans="2:14">
      <c r="B1773">
        <v>34412228</v>
      </c>
      <c r="C1773" s="2">
        <v>45254</v>
      </c>
      <c r="D1773" t="s">
        <v>13</v>
      </c>
      <c r="E1773" t="s">
        <v>838</v>
      </c>
      <c r="H1773" t="s">
        <v>46</v>
      </c>
      <c r="I1773" t="s">
        <v>70</v>
      </c>
      <c r="J1773" t="s">
        <v>17</v>
      </c>
      <c r="K1773" t="s">
        <v>25</v>
      </c>
      <c r="L1773" t="str">
        <f>_xlfn.XLOOKUP(Tableau1[[#This Row],[TYPE DE PIECE]],Tableau4[MATIERE],Tableau4[SHORT TYPE],"",0,1)</f>
        <v>SMT</v>
      </c>
      <c r="N1773" t="str">
        <f>IF(ISERR(FIND("DECOUPE",Tableau1[[#This Row],[DESIGNATION]])),"","NEED REF")</f>
        <v/>
      </c>
    </row>
    <row r="1774" spans="2:14">
      <c r="B1774">
        <v>34412227</v>
      </c>
      <c r="C1774" s="2">
        <v>45252</v>
      </c>
      <c r="D1774" t="s">
        <v>13</v>
      </c>
      <c r="E1774" t="s">
        <v>839</v>
      </c>
      <c r="G1774" t="s">
        <v>14</v>
      </c>
      <c r="H1774" t="s">
        <v>534</v>
      </c>
      <c r="I1774" t="s">
        <v>16</v>
      </c>
      <c r="J1774" t="s">
        <v>782</v>
      </c>
      <c r="K1774" t="s">
        <v>25</v>
      </c>
      <c r="L1774" t="str">
        <f>_xlfn.XLOOKUP(Tableau1[[#This Row],[TYPE DE PIECE]],Tableau4[MATIERE],Tableau4[SHORT TYPE],"",0,1)</f>
        <v>SMT</v>
      </c>
      <c r="N1774" t="str">
        <f>IF(ISERR(FIND("DECOUPE",Tableau1[[#This Row],[DESIGNATION]])),"","NEED REF")</f>
        <v/>
      </c>
    </row>
    <row r="1775" spans="2:14">
      <c r="B1775">
        <v>34412226</v>
      </c>
      <c r="C1775" s="2">
        <v>45252</v>
      </c>
      <c r="D1775" t="s">
        <v>13</v>
      </c>
      <c r="E1775" t="s">
        <v>840</v>
      </c>
      <c r="G1775" t="s">
        <v>14</v>
      </c>
      <c r="H1775" t="s">
        <v>534</v>
      </c>
      <c r="I1775" t="s">
        <v>16</v>
      </c>
      <c r="J1775" t="s">
        <v>782</v>
      </c>
      <c r="K1775" t="s">
        <v>25</v>
      </c>
      <c r="L1775" t="str">
        <f>_xlfn.XLOOKUP(Tableau1[[#This Row],[TYPE DE PIECE]],Tableau4[MATIERE],Tableau4[SHORT TYPE],"",0,1)</f>
        <v>SMT</v>
      </c>
      <c r="N1775" t="str">
        <f>IF(ISERR(FIND("DECOUPE",Tableau1[[#This Row],[DESIGNATION]])),"","NEED REF")</f>
        <v/>
      </c>
    </row>
    <row r="1776" spans="2:14">
      <c r="B1776">
        <v>34412225</v>
      </c>
      <c r="C1776" s="2">
        <v>45251</v>
      </c>
      <c r="D1776" t="s">
        <v>13</v>
      </c>
      <c r="E1776" t="s">
        <v>841</v>
      </c>
      <c r="G1776" t="s">
        <v>14</v>
      </c>
      <c r="H1776" t="s">
        <v>534</v>
      </c>
      <c r="I1776" t="s">
        <v>16</v>
      </c>
      <c r="J1776" t="s">
        <v>782</v>
      </c>
      <c r="K1776" t="s">
        <v>22</v>
      </c>
      <c r="L1776" t="str">
        <f>_xlfn.XLOOKUP(Tableau1[[#This Row],[TYPE DE PIECE]],Tableau4[MATIERE],Tableau4[SHORT TYPE],"",0,1)</f>
        <v>COP</v>
      </c>
      <c r="N1776" t="str">
        <f>IF(ISERR(FIND("DECOUPE",Tableau1[[#This Row],[DESIGNATION]])),"","NEED REF")</f>
        <v/>
      </c>
    </row>
    <row r="1777" spans="2:14">
      <c r="B1777">
        <v>34412224</v>
      </c>
      <c r="C1777" s="2">
        <v>45251</v>
      </c>
      <c r="D1777" t="s">
        <v>13</v>
      </c>
      <c r="E1777" t="s">
        <v>842</v>
      </c>
      <c r="G1777" t="s">
        <v>14</v>
      </c>
      <c r="H1777" t="s">
        <v>534</v>
      </c>
      <c r="I1777" t="s">
        <v>16</v>
      </c>
      <c r="J1777" t="s">
        <v>782</v>
      </c>
      <c r="K1777" t="s">
        <v>22</v>
      </c>
      <c r="L1777" t="str">
        <f>_xlfn.XLOOKUP(Tableau1[[#This Row],[TYPE DE PIECE]],Tableau4[MATIERE],Tableau4[SHORT TYPE],"",0,1)</f>
        <v>COP</v>
      </c>
      <c r="N1777" t="str">
        <f>IF(ISERR(FIND("DECOUPE",Tableau1[[#This Row],[DESIGNATION]])),"","NEED REF")</f>
        <v/>
      </c>
    </row>
    <row r="1778" spans="2:14">
      <c r="B1778">
        <v>34412223</v>
      </c>
      <c r="C1778" s="2">
        <v>45250</v>
      </c>
      <c r="D1778" t="s">
        <v>13</v>
      </c>
      <c r="E1778" t="s">
        <v>843</v>
      </c>
      <c r="H1778" t="s">
        <v>46</v>
      </c>
      <c r="I1778" t="s">
        <v>70</v>
      </c>
      <c r="J1778" t="s">
        <v>17</v>
      </c>
      <c r="K1778" t="s">
        <v>335</v>
      </c>
      <c r="L1778" t="str">
        <f>_xlfn.XLOOKUP(Tableau1[[#This Row],[TYPE DE PIECE]],Tableau4[MATIERE],Tableau4[SHORT TYPE],"",0,1)</f>
        <v>ETQ</v>
      </c>
      <c r="N1778" t="str">
        <f>IF(ISERR(FIND("DECOUPE",Tableau1[[#This Row],[DESIGNATION]])),"","NEED REF")</f>
        <v/>
      </c>
    </row>
    <row r="1779" spans="2:14">
      <c r="B1779">
        <v>34412222</v>
      </c>
      <c r="C1779" s="2">
        <v>45250</v>
      </c>
      <c r="D1779" t="s">
        <v>13</v>
      </c>
      <c r="E1779" t="s">
        <v>844</v>
      </c>
      <c r="G1779" t="s">
        <v>14</v>
      </c>
      <c r="H1779" t="s">
        <v>534</v>
      </c>
      <c r="I1779" t="s">
        <v>16</v>
      </c>
      <c r="J1779" t="s">
        <v>782</v>
      </c>
      <c r="K1779" t="s">
        <v>25</v>
      </c>
      <c r="L1779" t="str">
        <f>_xlfn.XLOOKUP(Tableau1[[#This Row],[TYPE DE PIECE]],Tableau4[MATIERE],Tableau4[SHORT TYPE],"",0,1)</f>
        <v>SMT</v>
      </c>
      <c r="N1779" t="str">
        <f>IF(ISERR(FIND("DECOUPE",Tableau1[[#This Row],[DESIGNATION]])),"","NEED REF")</f>
        <v/>
      </c>
    </row>
    <row r="1780" spans="2:14">
      <c r="B1780">
        <v>34412221</v>
      </c>
      <c r="C1780" s="2">
        <v>45250</v>
      </c>
      <c r="D1780" t="s">
        <v>13</v>
      </c>
      <c r="E1780" t="s">
        <v>845</v>
      </c>
      <c r="H1780" t="s">
        <v>46</v>
      </c>
      <c r="I1780" t="s">
        <v>70</v>
      </c>
      <c r="J1780" t="s">
        <v>17</v>
      </c>
      <c r="K1780" t="s">
        <v>335</v>
      </c>
      <c r="L1780" t="str">
        <f>_xlfn.XLOOKUP(Tableau1[[#This Row],[TYPE DE PIECE]],Tableau4[MATIERE],Tableau4[SHORT TYPE],"",0,1)</f>
        <v>ETQ</v>
      </c>
      <c r="N1780" t="str">
        <f>IF(ISERR(FIND("DECOUPE",Tableau1[[#This Row],[DESIGNATION]])),"","NEED REF")</f>
        <v/>
      </c>
    </row>
    <row r="1781" spans="2:14">
      <c r="B1781">
        <v>34412220</v>
      </c>
      <c r="C1781" s="2">
        <v>45250</v>
      </c>
      <c r="D1781" t="s">
        <v>13</v>
      </c>
      <c r="E1781" t="s">
        <v>846</v>
      </c>
      <c r="G1781" t="s">
        <v>14</v>
      </c>
      <c r="H1781" t="s">
        <v>534</v>
      </c>
      <c r="I1781" t="s">
        <v>16</v>
      </c>
      <c r="J1781" t="s">
        <v>782</v>
      </c>
      <c r="K1781" t="s">
        <v>25</v>
      </c>
      <c r="L1781" t="str">
        <f>_xlfn.XLOOKUP(Tableau1[[#This Row],[TYPE DE PIECE]],Tableau4[MATIERE],Tableau4[SHORT TYPE],"",0,1)</f>
        <v>SMT</v>
      </c>
      <c r="N1781" t="str">
        <f>IF(ISERR(FIND("DECOUPE",Tableau1[[#This Row],[DESIGNATION]])),"","NEED REF")</f>
        <v/>
      </c>
    </row>
    <row r="1782" spans="2:14">
      <c r="B1782">
        <v>34412219</v>
      </c>
      <c r="C1782" s="2">
        <v>45250</v>
      </c>
      <c r="D1782" t="s">
        <v>13</v>
      </c>
      <c r="E1782" t="s">
        <v>847</v>
      </c>
      <c r="G1782" t="s">
        <v>14</v>
      </c>
      <c r="H1782" t="s">
        <v>534</v>
      </c>
      <c r="I1782" t="s">
        <v>16</v>
      </c>
      <c r="J1782" t="s">
        <v>782</v>
      </c>
      <c r="K1782" t="s">
        <v>25</v>
      </c>
      <c r="L1782" t="str">
        <f>_xlfn.XLOOKUP(Tableau1[[#This Row],[TYPE DE PIECE]],Tableau4[MATIERE],Tableau4[SHORT TYPE],"",0,1)</f>
        <v>SMT</v>
      </c>
      <c r="N1782" t="str">
        <f>IF(ISERR(FIND("DECOUPE",Tableau1[[#This Row],[DESIGNATION]])),"","NEED REF")</f>
        <v/>
      </c>
    </row>
    <row r="1783" spans="2:14">
      <c r="B1783">
        <v>34412218</v>
      </c>
      <c r="C1783" s="2">
        <v>45250</v>
      </c>
      <c r="D1783" t="s">
        <v>13</v>
      </c>
      <c r="E1783" t="s">
        <v>848</v>
      </c>
      <c r="H1783" t="s">
        <v>46</v>
      </c>
      <c r="I1783" t="s">
        <v>70</v>
      </c>
      <c r="J1783" t="s">
        <v>17</v>
      </c>
      <c r="K1783" t="s">
        <v>335</v>
      </c>
      <c r="L1783" t="str">
        <f>_xlfn.XLOOKUP(Tableau1[[#This Row],[TYPE DE PIECE]],Tableau4[MATIERE],Tableau4[SHORT TYPE],"",0,1)</f>
        <v>ETQ</v>
      </c>
      <c r="N1783" t="str">
        <f>IF(ISERR(FIND("DECOUPE",Tableau1[[#This Row],[DESIGNATION]])),"","NEED REF")</f>
        <v/>
      </c>
    </row>
    <row r="1784" spans="2:14">
      <c r="B1784">
        <v>34412217</v>
      </c>
      <c r="C1784" s="2">
        <v>45247</v>
      </c>
      <c r="D1784" t="s">
        <v>13</v>
      </c>
      <c r="E1784" t="s">
        <v>849</v>
      </c>
      <c r="H1784" t="s">
        <v>46</v>
      </c>
      <c r="I1784" t="s">
        <v>70</v>
      </c>
      <c r="J1784" t="s">
        <v>17</v>
      </c>
      <c r="K1784" t="s">
        <v>335</v>
      </c>
      <c r="L1784" t="str">
        <f>_xlfn.XLOOKUP(Tableau1[[#This Row],[TYPE DE PIECE]],Tableau4[MATIERE],Tableau4[SHORT TYPE],"",0,1)</f>
        <v>ETQ</v>
      </c>
      <c r="N1784" t="str">
        <f>IF(ISERR(FIND("DECOUPE",Tableau1[[#This Row],[DESIGNATION]])),"","NEED REF")</f>
        <v/>
      </c>
    </row>
    <row r="1785" spans="2:14">
      <c r="B1785">
        <v>34412216</v>
      </c>
      <c r="C1785" s="2">
        <v>45247</v>
      </c>
      <c r="D1785" t="s">
        <v>13</v>
      </c>
      <c r="E1785" t="s">
        <v>850</v>
      </c>
      <c r="G1785" t="s">
        <v>14</v>
      </c>
      <c r="H1785" t="s">
        <v>534</v>
      </c>
      <c r="I1785" t="s">
        <v>16</v>
      </c>
      <c r="J1785" t="s">
        <v>782</v>
      </c>
      <c r="K1785" t="s">
        <v>25</v>
      </c>
      <c r="L1785" t="str">
        <f>_xlfn.XLOOKUP(Tableau1[[#This Row],[TYPE DE PIECE]],Tableau4[MATIERE],Tableau4[SHORT TYPE],"",0,1)</f>
        <v>SMT</v>
      </c>
      <c r="N1785" t="str">
        <f>IF(ISERR(FIND("DECOUPE",Tableau1[[#This Row],[DESIGNATION]])),"","NEED REF")</f>
        <v/>
      </c>
    </row>
    <row r="1786" spans="2:14">
      <c r="B1786">
        <v>34412215</v>
      </c>
      <c r="C1786" s="2">
        <v>45247</v>
      </c>
      <c r="D1786" t="s">
        <v>13</v>
      </c>
      <c r="E1786" t="str">
        <f>_xlfn.CONCAT(Tableau1[[#This Row],[SHORT TYPE]]," ",Tableau1[[#This Row],[NUMERO]]," ",Tableau1[[#This Row],[GAMME]]," ",Tableau1[[#This Row],[TYPE PRODUIT]]," ",Tableau1[[#This Row],[PUISSANCE]])</f>
        <v>PLA 34412215  STS 1250A</v>
      </c>
      <c r="H1786" t="s">
        <v>46</v>
      </c>
      <c r="I1786" t="s">
        <v>70</v>
      </c>
      <c r="J1786" t="s">
        <v>17</v>
      </c>
      <c r="K1786" t="s">
        <v>33</v>
      </c>
      <c r="L1786" t="str">
        <f>_xlfn.XLOOKUP(Tableau1[[#This Row],[TYPE DE PIECE]],Tableau4[MATIERE],Tableau4[SHORT TYPE],"",0,1)</f>
        <v>PLA</v>
      </c>
      <c r="N1786" t="str">
        <f>IF(ISERR(FIND("DECOUPE",Tableau1[[#This Row],[DESIGNATION]])),"","NEED REF")</f>
        <v/>
      </c>
    </row>
    <row r="1787" spans="2:14">
      <c r="B1787">
        <v>34412214</v>
      </c>
      <c r="C1787" s="2">
        <v>45246</v>
      </c>
      <c r="D1787" t="s">
        <v>13</v>
      </c>
      <c r="E1787" t="s">
        <v>851</v>
      </c>
      <c r="G1787" t="s">
        <v>14</v>
      </c>
      <c r="H1787" t="s">
        <v>534</v>
      </c>
      <c r="I1787" t="s">
        <v>16</v>
      </c>
      <c r="J1787" t="s">
        <v>782</v>
      </c>
      <c r="K1787" t="s">
        <v>22</v>
      </c>
      <c r="L1787" t="str">
        <f>_xlfn.XLOOKUP(Tableau1[[#This Row],[TYPE DE PIECE]],Tableau4[MATIERE],Tableau4[SHORT TYPE],"",0,1)</f>
        <v>COP</v>
      </c>
      <c r="N1787" t="str">
        <f>IF(ISERR(FIND("DECOUPE",Tableau1[[#This Row],[DESIGNATION]])),"","NEED REF")</f>
        <v/>
      </c>
    </row>
    <row r="1788" spans="2:14">
      <c r="B1788">
        <v>34412213</v>
      </c>
      <c r="C1788" s="2">
        <v>45246</v>
      </c>
      <c r="D1788" t="s">
        <v>13</v>
      </c>
      <c r="E1788" t="s">
        <v>852</v>
      </c>
      <c r="G1788" t="s">
        <v>14</v>
      </c>
      <c r="H1788" t="s">
        <v>534</v>
      </c>
      <c r="I1788" t="s">
        <v>16</v>
      </c>
      <c r="J1788" t="s">
        <v>782</v>
      </c>
      <c r="K1788" t="s">
        <v>25</v>
      </c>
      <c r="L1788" t="str">
        <f>_xlfn.XLOOKUP(Tableau1[[#This Row],[TYPE DE PIECE]],Tableau4[MATIERE],Tableau4[SHORT TYPE],"",0,1)</f>
        <v>SMT</v>
      </c>
      <c r="N1788" t="str">
        <f>IF(ISERR(FIND("DECOUPE",Tableau1[[#This Row],[DESIGNATION]])),"","NEED REF")</f>
        <v/>
      </c>
    </row>
    <row r="1789" spans="2:14">
      <c r="B1789">
        <v>34412212</v>
      </c>
      <c r="C1789" s="2">
        <v>45246</v>
      </c>
      <c r="D1789" t="s">
        <v>13</v>
      </c>
      <c r="E1789" t="s">
        <v>853</v>
      </c>
      <c r="G1789" t="s">
        <v>14</v>
      </c>
      <c r="H1789" t="s">
        <v>534</v>
      </c>
      <c r="I1789" t="s">
        <v>16</v>
      </c>
      <c r="J1789" t="s">
        <v>782</v>
      </c>
      <c r="K1789" t="s">
        <v>25</v>
      </c>
      <c r="L1789" t="str">
        <f>_xlfn.XLOOKUP(Tableau1[[#This Row],[TYPE DE PIECE]],Tableau4[MATIERE],Tableau4[SHORT TYPE],"",0,1)</f>
        <v>SMT</v>
      </c>
      <c r="N1789" t="str">
        <f>IF(ISERR(FIND("DECOUPE",Tableau1[[#This Row],[DESIGNATION]])),"","NEED REF")</f>
        <v/>
      </c>
    </row>
    <row r="1790" spans="2:14">
      <c r="B1790">
        <v>34412211</v>
      </c>
      <c r="C1790" s="2">
        <v>45245</v>
      </c>
      <c r="D1790" t="s">
        <v>13</v>
      </c>
      <c r="E1790" t="s">
        <v>854</v>
      </c>
      <c r="H1790" t="s">
        <v>46</v>
      </c>
      <c r="I1790" t="s">
        <v>855</v>
      </c>
      <c r="J1790" t="s">
        <v>177</v>
      </c>
      <c r="K1790" t="s">
        <v>25</v>
      </c>
      <c r="L1790" t="s">
        <v>856</v>
      </c>
      <c r="N1790" t="str">
        <f>IF(ISERR(FIND("DECOUPE",Tableau1[[#This Row],[DESIGNATION]])),"","NEED REF")</f>
        <v/>
      </c>
    </row>
    <row r="1791" spans="2:14">
      <c r="B1791">
        <v>34412210</v>
      </c>
      <c r="C1791" s="2">
        <v>45244</v>
      </c>
      <c r="D1791" t="s">
        <v>13</v>
      </c>
      <c r="E1791" t="str">
        <f>_xlfn.CONCAT(Tableau1[[#This Row],[SHORT TYPE]]," ",Tableau1[[#This Row],[NUMERO]]," ",Tableau1[[#This Row],[GAMME]]," ",Tableau1[[#This Row],[TYPE PRODUIT]]," ",Tableau1[[#This Row],[PUISSANCE]])</f>
        <v>SMT 34412210 GVX BATTERY 2xBBK 630A</v>
      </c>
      <c r="G1791" t="s">
        <v>112</v>
      </c>
      <c r="H1791" t="s">
        <v>463</v>
      </c>
      <c r="I1791" t="s">
        <v>857</v>
      </c>
      <c r="J1791" t="s">
        <v>17</v>
      </c>
      <c r="K1791" t="s">
        <v>25</v>
      </c>
      <c r="L1791" t="str">
        <f>_xlfn.XLOOKUP(Tableau1[[#This Row],[TYPE DE PIECE]],Tableau4[MATIERE],Tableau4[SHORT TYPE],"",0,1)</f>
        <v>SMT</v>
      </c>
      <c r="N1791" t="str">
        <f>IF(ISERR(FIND("DECOUPE",Tableau1[[#This Row],[DESIGNATION]])),"","NEED REF")</f>
        <v/>
      </c>
    </row>
    <row r="1792" spans="2:14">
      <c r="B1792">
        <v>34412209</v>
      </c>
      <c r="C1792" s="2">
        <v>45244</v>
      </c>
      <c r="D1792" t="s">
        <v>13</v>
      </c>
      <c r="E1792" t="s">
        <v>858</v>
      </c>
      <c r="G1792" t="s">
        <v>14</v>
      </c>
      <c r="H1792" t="s">
        <v>534</v>
      </c>
      <c r="I1792" t="s">
        <v>16</v>
      </c>
      <c r="J1792" t="s">
        <v>782</v>
      </c>
      <c r="K1792" t="s">
        <v>25</v>
      </c>
      <c r="L1792" t="str">
        <f>_xlfn.XLOOKUP(Tableau1[[#This Row],[TYPE DE PIECE]],Tableau4[MATIERE],Tableau4[SHORT TYPE],"",0,1)</f>
        <v>SMT</v>
      </c>
      <c r="N1792" t="str">
        <f>IF(ISERR(FIND("DECOUPE",Tableau1[[#This Row],[DESIGNATION]])),"","NEED REF")</f>
        <v/>
      </c>
    </row>
    <row r="1793" spans="2:14">
      <c r="B1793">
        <v>34412208</v>
      </c>
      <c r="C1793" s="2">
        <v>45244</v>
      </c>
      <c r="D1793" t="s">
        <v>13</v>
      </c>
      <c r="E1793" t="s">
        <v>859</v>
      </c>
      <c r="G1793" t="s">
        <v>14</v>
      </c>
      <c r="H1793" t="s">
        <v>534</v>
      </c>
      <c r="I1793" t="s">
        <v>16</v>
      </c>
      <c r="J1793" t="s">
        <v>782</v>
      </c>
      <c r="K1793" t="s">
        <v>25</v>
      </c>
      <c r="L1793" t="str">
        <f>_xlfn.XLOOKUP(Tableau1[[#This Row],[TYPE DE PIECE]],Tableau4[MATIERE],Tableau4[SHORT TYPE],"",0,1)</f>
        <v>SMT</v>
      </c>
      <c r="N1793" t="str">
        <f>IF(ISERR(FIND("DECOUPE",Tableau1[[#This Row],[DESIGNATION]])),"","NEED REF")</f>
        <v/>
      </c>
    </row>
    <row r="1794" spans="2:14">
      <c r="B1794">
        <v>34412207</v>
      </c>
      <c r="C1794" s="2">
        <v>45243</v>
      </c>
      <c r="D1794" t="s">
        <v>13</v>
      </c>
      <c r="E1794" t="s">
        <v>860</v>
      </c>
      <c r="G1794" t="s">
        <v>14</v>
      </c>
      <c r="H1794" t="s">
        <v>534</v>
      </c>
      <c r="I1794" t="s">
        <v>16</v>
      </c>
      <c r="J1794" t="s">
        <v>782</v>
      </c>
      <c r="K1794" t="s">
        <v>25</v>
      </c>
      <c r="L1794" t="str">
        <f>_xlfn.XLOOKUP(Tableau1[[#This Row],[TYPE DE PIECE]],Tableau4[MATIERE],Tableau4[SHORT TYPE],"",0,1)</f>
        <v>SMT</v>
      </c>
      <c r="N1794" t="str">
        <f>IF(ISERR(FIND("DECOUPE",Tableau1[[#This Row],[DESIGNATION]])),"","NEED REF")</f>
        <v/>
      </c>
    </row>
    <row r="1795" spans="2:14">
      <c r="B1795">
        <v>34412206</v>
      </c>
      <c r="C1795" s="2">
        <v>45240</v>
      </c>
      <c r="D1795" t="s">
        <v>13</v>
      </c>
      <c r="E1795" t="s">
        <v>861</v>
      </c>
      <c r="G1795" t="s">
        <v>14</v>
      </c>
      <c r="H1795" t="s">
        <v>534</v>
      </c>
      <c r="I1795" t="s">
        <v>16</v>
      </c>
      <c r="J1795" t="s">
        <v>782</v>
      </c>
      <c r="K1795" t="s">
        <v>25</v>
      </c>
      <c r="L1795" t="str">
        <f>_xlfn.XLOOKUP(Tableau1[[#This Row],[TYPE DE PIECE]],Tableau4[MATIERE],Tableau4[SHORT TYPE],"",0,1)</f>
        <v>SMT</v>
      </c>
      <c r="N1795" t="str">
        <f>IF(ISERR(FIND("DECOUPE",Tableau1[[#This Row],[DESIGNATION]])),"","NEED REF")</f>
        <v/>
      </c>
    </row>
    <row r="1796" spans="2:14">
      <c r="B1796">
        <v>34412205</v>
      </c>
      <c r="C1796" s="2">
        <v>45240</v>
      </c>
      <c r="D1796" t="s">
        <v>13</v>
      </c>
      <c r="E1796" t="s">
        <v>862</v>
      </c>
      <c r="G1796" t="s">
        <v>14</v>
      </c>
      <c r="H1796" t="s">
        <v>534</v>
      </c>
      <c r="I1796" t="s">
        <v>16</v>
      </c>
      <c r="J1796" t="s">
        <v>782</v>
      </c>
      <c r="K1796" t="s">
        <v>25</v>
      </c>
      <c r="L1796" t="str">
        <f>_xlfn.XLOOKUP(Tableau1[[#This Row],[TYPE DE PIECE]],Tableau4[MATIERE],Tableau4[SHORT TYPE],"",0,1)</f>
        <v>SMT</v>
      </c>
      <c r="N1796" t="str">
        <f>IF(ISERR(FIND("DECOUPE",Tableau1[[#This Row],[DESIGNATION]])),"","NEED REF")</f>
        <v/>
      </c>
    </row>
    <row r="1797" spans="2:14">
      <c r="B1797">
        <v>34412204</v>
      </c>
      <c r="C1797" s="2">
        <v>45239</v>
      </c>
      <c r="D1797" t="s">
        <v>13</v>
      </c>
      <c r="E1797" t="s">
        <v>863</v>
      </c>
      <c r="H1797" t="s">
        <v>46</v>
      </c>
      <c r="I1797" t="s">
        <v>70</v>
      </c>
      <c r="J1797" t="s">
        <v>17</v>
      </c>
      <c r="K1797" t="s">
        <v>335</v>
      </c>
      <c r="L1797" t="str">
        <f>_xlfn.XLOOKUP(Tableau1[[#This Row],[TYPE DE PIECE]],Tableau4[MATIERE],Tableau4[SHORT TYPE],"",0,1)</f>
        <v>ETQ</v>
      </c>
      <c r="N1797" t="str">
        <f>IF(ISERR(FIND("DECOUPE",Tableau1[[#This Row],[DESIGNATION]])),"","NEED REF")</f>
        <v/>
      </c>
    </row>
    <row r="1798" spans="2:14">
      <c r="B1798">
        <v>34412203</v>
      </c>
      <c r="C1798" s="2">
        <v>45238</v>
      </c>
      <c r="D1798" t="s">
        <v>13</v>
      </c>
      <c r="E1798" t="s">
        <v>864</v>
      </c>
      <c r="G1798" t="s">
        <v>112</v>
      </c>
      <c r="H1798" t="s">
        <v>463</v>
      </c>
      <c r="I1798" t="s">
        <v>865</v>
      </c>
      <c r="J1798" t="s">
        <v>17</v>
      </c>
      <c r="K1798" t="s">
        <v>25</v>
      </c>
      <c r="L1798" t="str">
        <f>_xlfn.XLOOKUP(Tableau1[[#This Row],[TYPE DE PIECE]],Tableau4[MATIERE],Tableau4[SHORT TYPE],"",0,1)</f>
        <v>SMT</v>
      </c>
      <c r="N1798" t="str">
        <f>IF(ISERR(FIND("DECOUPE",Tableau1[[#This Row],[DESIGNATION]])),"","NEED REF")</f>
        <v/>
      </c>
    </row>
    <row r="1799" spans="2:14">
      <c r="B1799">
        <v>34412202</v>
      </c>
      <c r="C1799" s="2">
        <v>45238</v>
      </c>
      <c r="D1799" t="s">
        <v>13</v>
      </c>
      <c r="E1799" t="s">
        <v>866</v>
      </c>
      <c r="G1799" t="s">
        <v>112</v>
      </c>
      <c r="H1799" t="s">
        <v>463</v>
      </c>
      <c r="I1799" t="s">
        <v>867</v>
      </c>
      <c r="J1799" t="s">
        <v>17</v>
      </c>
      <c r="K1799" t="s">
        <v>25</v>
      </c>
      <c r="L1799" t="str">
        <f>_xlfn.XLOOKUP(Tableau1[[#This Row],[TYPE DE PIECE]],Tableau4[MATIERE],Tableau4[SHORT TYPE],"",0,1)</f>
        <v>SMT</v>
      </c>
      <c r="N1799">
        <v>34412030</v>
      </c>
    </row>
    <row r="1800" spans="2:14">
      <c r="B1800">
        <v>34412201</v>
      </c>
      <c r="C1800" s="2">
        <v>45237</v>
      </c>
      <c r="D1800" t="s">
        <v>13</v>
      </c>
      <c r="E1800" t="s">
        <v>868</v>
      </c>
      <c r="G1800" t="s">
        <v>112</v>
      </c>
      <c r="H1800" t="s">
        <v>463</v>
      </c>
      <c r="I1800" t="s">
        <v>867</v>
      </c>
      <c r="J1800" t="s">
        <v>17</v>
      </c>
      <c r="K1800" t="s">
        <v>25</v>
      </c>
      <c r="L1800" t="str">
        <f>_xlfn.XLOOKUP(Tableau1[[#This Row],[TYPE DE PIECE]],Tableau4[MATIERE],Tableau4[SHORT TYPE],"",0,1)</f>
        <v>SMT</v>
      </c>
      <c r="N1800" t="str">
        <f>IF(ISERR(FIND("DECOUPE",Tableau1[[#This Row],[DESIGNATION]])),"","NEED REF")</f>
        <v/>
      </c>
    </row>
    <row r="1801" spans="2:14">
      <c r="B1801">
        <v>34412200</v>
      </c>
      <c r="C1801" s="2">
        <v>45237</v>
      </c>
      <c r="D1801" t="s">
        <v>13</v>
      </c>
      <c r="E1801" t="s">
        <v>869</v>
      </c>
      <c r="G1801" t="s">
        <v>14</v>
      </c>
      <c r="H1801" t="s">
        <v>534</v>
      </c>
      <c r="I1801" t="s">
        <v>16</v>
      </c>
      <c r="J1801" t="s">
        <v>782</v>
      </c>
      <c r="K1801" t="s">
        <v>22</v>
      </c>
      <c r="L1801" t="str">
        <f>_xlfn.XLOOKUP(Tableau1[[#This Row],[TYPE DE PIECE]],Tableau4[MATIERE],Tableau4[SHORT TYPE],"",0,1)</f>
        <v>COP</v>
      </c>
      <c r="N1801" t="str">
        <f>IF(ISERR(FIND("DECOUPE",Tableau1[[#This Row],[DESIGNATION]])),"","NEED REF")</f>
        <v/>
      </c>
    </row>
    <row r="1802" spans="2:14">
      <c r="B1802">
        <v>34412199</v>
      </c>
      <c r="C1802" s="2">
        <v>45237</v>
      </c>
      <c r="D1802" t="s">
        <v>13</v>
      </c>
      <c r="E1802" t="s">
        <v>870</v>
      </c>
      <c r="G1802" t="s">
        <v>112</v>
      </c>
      <c r="H1802" t="s">
        <v>463</v>
      </c>
      <c r="I1802" t="s">
        <v>867</v>
      </c>
      <c r="J1802" t="s">
        <v>17</v>
      </c>
      <c r="K1802" t="s">
        <v>25</v>
      </c>
      <c r="L1802" t="str">
        <f>_xlfn.XLOOKUP(Tableau1[[#This Row],[TYPE DE PIECE]],Tableau4[MATIERE],Tableau4[SHORT TYPE],"",0,1)</f>
        <v>SMT</v>
      </c>
      <c r="N1802" t="str">
        <f>IF(ISERR(FIND("DECOUPE",Tableau1[[#This Row],[DESIGNATION]])),"","NEED REF")</f>
        <v/>
      </c>
    </row>
    <row r="1803" spans="2:14">
      <c r="B1803">
        <v>34412198</v>
      </c>
      <c r="C1803" s="2">
        <v>45237</v>
      </c>
      <c r="D1803" t="s">
        <v>13</v>
      </c>
      <c r="E1803" t="s">
        <v>871</v>
      </c>
      <c r="G1803" t="s">
        <v>112</v>
      </c>
      <c r="H1803" t="s">
        <v>463</v>
      </c>
      <c r="I1803" t="s">
        <v>867</v>
      </c>
      <c r="J1803" t="s">
        <v>17</v>
      </c>
      <c r="K1803" t="s">
        <v>25</v>
      </c>
      <c r="L1803" t="str">
        <f>_xlfn.XLOOKUP(Tableau1[[#This Row],[TYPE DE PIECE]],Tableau4[MATIERE],Tableau4[SHORT TYPE],"",0,1)</f>
        <v>SMT</v>
      </c>
      <c r="N1803" t="str">
        <f>IF(ISERR(FIND("DECOUPE",Tableau1[[#This Row],[DESIGNATION]])),"","NEED REF")</f>
        <v/>
      </c>
    </row>
    <row r="1804" spans="2:14">
      <c r="B1804">
        <v>34412197</v>
      </c>
      <c r="C1804" s="2">
        <v>45237</v>
      </c>
      <c r="D1804" t="s">
        <v>13</v>
      </c>
      <c r="E1804" t="str">
        <f>_xlfn.CONCAT(Tableau1[[#This Row],[SHORT TYPE]]," ",Tableau1[[#This Row],[NUMERO]]," ",Tableau1[[#This Row],[GAMME]]," ",Tableau1[[#This Row],[TYPE PRODUIT]]," ",Tableau1[[#This Row],[PUISSANCE]])</f>
        <v xml:space="preserve"> 34412197   </v>
      </c>
      <c r="J1804" t="s">
        <v>27</v>
      </c>
      <c r="L1804" t="str">
        <f>_xlfn.XLOOKUP(Tableau1[[#This Row],[TYPE DE PIECE]],Tableau4[MATIERE],Tableau4[SHORT TYPE],"",0,1)</f>
        <v/>
      </c>
      <c r="N1804" t="str">
        <f>IF(ISERR(FIND("DECOUPE",Tableau1[[#This Row],[DESIGNATION]])),"","NEED REF")</f>
        <v/>
      </c>
    </row>
    <row r="1805" spans="2:14">
      <c r="B1805">
        <v>34412196</v>
      </c>
      <c r="C1805" s="2">
        <v>45237</v>
      </c>
      <c r="D1805" t="s">
        <v>13</v>
      </c>
      <c r="E1805" t="str">
        <f>_xlfn.CONCAT(Tableau1[[#This Row],[SHORT TYPE]]," ",Tableau1[[#This Row],[NUMERO]]," ",Tableau1[[#This Row],[GAMME]]," ",Tableau1[[#This Row],[TYPE PRODUIT]]," ",Tableau1[[#This Row],[PUISSANCE]])</f>
        <v xml:space="preserve"> 34412196   </v>
      </c>
      <c r="J1805" t="s">
        <v>27</v>
      </c>
      <c r="L1805" t="str">
        <f>_xlfn.XLOOKUP(Tableau1[[#This Row],[TYPE DE PIECE]],Tableau4[MATIERE],Tableau4[SHORT TYPE],"",0,1)</f>
        <v/>
      </c>
      <c r="N1805" t="str">
        <f>IF(ISERR(FIND("DECOUPE",Tableau1[[#This Row],[DESIGNATION]])),"","NEED REF")</f>
        <v/>
      </c>
    </row>
    <row r="1806" spans="2:14">
      <c r="B1806">
        <v>34412195</v>
      </c>
      <c r="C1806" s="2">
        <v>45237</v>
      </c>
      <c r="D1806" t="s">
        <v>13</v>
      </c>
      <c r="E1806" t="str">
        <f>_xlfn.CONCAT(Tableau1[[#This Row],[SHORT TYPE]]," ",Tableau1[[#This Row],[NUMERO]]," ",Tableau1[[#This Row],[GAMME]]," ",Tableau1[[#This Row],[TYPE PRODUIT]]," ",Tableau1[[#This Row],[PUISSANCE]])</f>
        <v xml:space="preserve"> 34412195   </v>
      </c>
      <c r="J1806" t="s">
        <v>27</v>
      </c>
      <c r="L1806" t="str">
        <f>_xlfn.XLOOKUP(Tableau1[[#This Row],[TYPE DE PIECE]],Tableau4[MATIERE],Tableau4[SHORT TYPE],"",0,1)</f>
        <v/>
      </c>
      <c r="N1806" t="str">
        <f>IF(ISERR(FIND("DECOUPE",Tableau1[[#This Row],[DESIGNATION]])),"","NEED REF")</f>
        <v/>
      </c>
    </row>
    <row r="1807" spans="2:14">
      <c r="B1807">
        <v>34412194</v>
      </c>
      <c r="C1807" s="2">
        <v>45237</v>
      </c>
      <c r="D1807" t="s">
        <v>13</v>
      </c>
      <c r="E1807" t="s">
        <v>872</v>
      </c>
      <c r="G1807" t="s">
        <v>96</v>
      </c>
      <c r="H1807" t="s">
        <v>30</v>
      </c>
      <c r="J1807" t="s">
        <v>27</v>
      </c>
      <c r="K1807" t="s">
        <v>22</v>
      </c>
      <c r="L1807" t="str">
        <f>_xlfn.XLOOKUP(Tableau1[[#This Row],[TYPE DE PIECE]],Tableau4[MATIERE],Tableau4[SHORT TYPE],"",0,1)</f>
        <v>COP</v>
      </c>
      <c r="N1807" t="str">
        <f>IF(ISERR(FIND("DECOUPE",Tableau1[[#This Row],[DESIGNATION]])),"","NEED REF")</f>
        <v/>
      </c>
    </row>
    <row r="1808" spans="2:14">
      <c r="B1808">
        <v>34412193</v>
      </c>
      <c r="C1808" s="2">
        <v>45237</v>
      </c>
      <c r="D1808" t="s">
        <v>13</v>
      </c>
      <c r="E1808" t="s">
        <v>872</v>
      </c>
      <c r="G1808" t="s">
        <v>96</v>
      </c>
      <c r="H1808" t="s">
        <v>30</v>
      </c>
      <c r="J1808" t="s">
        <v>27</v>
      </c>
      <c r="K1808" t="s">
        <v>22</v>
      </c>
      <c r="L1808" t="str">
        <f>_xlfn.XLOOKUP(Tableau1[[#This Row],[TYPE DE PIECE]],Tableau4[MATIERE],Tableau4[SHORT TYPE],"",0,1)</f>
        <v>COP</v>
      </c>
      <c r="N1808" t="str">
        <f>IF(ISERR(FIND("DECOUPE",Tableau1[[#This Row],[DESIGNATION]])),"","NEED REF")</f>
        <v/>
      </c>
    </row>
    <row r="1809" spans="2:14">
      <c r="B1809">
        <v>34412192</v>
      </c>
      <c r="C1809" s="2">
        <v>45237</v>
      </c>
      <c r="D1809" t="s">
        <v>13</v>
      </c>
      <c r="E1809" t="s">
        <v>873</v>
      </c>
      <c r="G1809" t="s">
        <v>96</v>
      </c>
      <c r="H1809" t="s">
        <v>30</v>
      </c>
      <c r="I1809" t="s">
        <v>874</v>
      </c>
      <c r="J1809" t="s">
        <v>27</v>
      </c>
      <c r="K1809" t="s">
        <v>33</v>
      </c>
      <c r="L1809" t="str">
        <f>_xlfn.XLOOKUP(Tableau1[[#This Row],[TYPE DE PIECE]],Tableau4[MATIERE],Tableau4[SHORT TYPE],"",0,1)</f>
        <v>PLA</v>
      </c>
      <c r="N1809" t="str">
        <f>IF(ISERR(FIND("DECOUPE",Tableau1[[#This Row],[DESIGNATION]])),"","NEED REF")</f>
        <v/>
      </c>
    </row>
    <row r="1810" spans="2:14">
      <c r="B1810">
        <v>34412191</v>
      </c>
      <c r="C1810" s="2">
        <v>45237</v>
      </c>
      <c r="D1810" t="s">
        <v>13</v>
      </c>
      <c r="E1810" t="s">
        <v>872</v>
      </c>
      <c r="G1810" t="s">
        <v>96</v>
      </c>
      <c r="H1810" t="s">
        <v>30</v>
      </c>
      <c r="J1810" t="s">
        <v>27</v>
      </c>
      <c r="K1810" t="s">
        <v>22</v>
      </c>
      <c r="L1810" t="str">
        <f>_xlfn.XLOOKUP(Tableau1[[#This Row],[TYPE DE PIECE]],Tableau4[MATIERE],Tableau4[SHORT TYPE],"",0,1)</f>
        <v>COP</v>
      </c>
      <c r="N1810" t="str">
        <f>IF(ISERR(FIND("DECOUPE",Tableau1[[#This Row],[DESIGNATION]])),"","NEED REF")</f>
        <v/>
      </c>
    </row>
    <row r="1811" spans="2:14">
      <c r="B1811">
        <v>34412190</v>
      </c>
      <c r="C1811" s="2">
        <v>45237</v>
      </c>
      <c r="D1811" t="s">
        <v>13</v>
      </c>
      <c r="E1811" t="s">
        <v>875</v>
      </c>
      <c r="G1811" t="s">
        <v>96</v>
      </c>
      <c r="H1811" t="s">
        <v>30</v>
      </c>
      <c r="J1811" t="s">
        <v>27</v>
      </c>
      <c r="L1811" t="str">
        <f>_xlfn.XLOOKUP(Tableau1[[#This Row],[TYPE DE PIECE]],Tableau4[MATIERE],Tableau4[SHORT TYPE],"",0,1)</f>
        <v/>
      </c>
      <c r="N1811" t="str">
        <f>IF(ISERR(FIND("DECOUPE",Tableau1[[#This Row],[DESIGNATION]])),"","NEED REF")</f>
        <v/>
      </c>
    </row>
    <row r="1812" spans="2:14">
      <c r="B1812">
        <v>34412189</v>
      </c>
      <c r="C1812" s="2">
        <v>45237</v>
      </c>
      <c r="D1812" t="s">
        <v>13</v>
      </c>
      <c r="E1812" t="s">
        <v>876</v>
      </c>
      <c r="G1812" t="s">
        <v>96</v>
      </c>
      <c r="H1812" t="s">
        <v>30</v>
      </c>
      <c r="J1812" t="s">
        <v>27</v>
      </c>
      <c r="K1812" t="s">
        <v>25</v>
      </c>
      <c r="L1812" t="str">
        <f>_xlfn.XLOOKUP(Tableau1[[#This Row],[TYPE DE PIECE]],Tableau4[MATIERE],Tableau4[SHORT TYPE],"",0,1)</f>
        <v>SMT</v>
      </c>
      <c r="N1812" t="str">
        <f>IF(ISERR(FIND("DECOUPE",Tableau1[[#This Row],[DESIGNATION]])),"","NEED REF")</f>
        <v>NEED REF</v>
      </c>
    </row>
    <row r="1813" spans="2:14">
      <c r="B1813">
        <v>34412188</v>
      </c>
      <c r="C1813" s="2">
        <v>45237</v>
      </c>
      <c r="D1813" t="s">
        <v>13</v>
      </c>
      <c r="E1813" t="s">
        <v>762</v>
      </c>
      <c r="G1813" t="s">
        <v>96</v>
      </c>
      <c r="H1813" t="s">
        <v>30</v>
      </c>
      <c r="I1813" t="s">
        <v>877</v>
      </c>
      <c r="J1813" t="s">
        <v>27</v>
      </c>
      <c r="K1813" t="s">
        <v>25</v>
      </c>
      <c r="L1813" t="str">
        <f>_xlfn.XLOOKUP(Tableau1[[#This Row],[TYPE DE PIECE]],Tableau4[MATIERE],Tableau4[SHORT TYPE],"",0,1)</f>
        <v>SMT</v>
      </c>
      <c r="N1813" t="str">
        <f>IF(ISERR(FIND("DECOUPE",Tableau1[[#This Row],[DESIGNATION]])),"","NEED REF")</f>
        <v/>
      </c>
    </row>
    <row r="1814" spans="2:14">
      <c r="B1814">
        <v>34412187</v>
      </c>
      <c r="C1814" s="2">
        <v>45237</v>
      </c>
      <c r="D1814" t="s">
        <v>13</v>
      </c>
      <c r="E1814" t="s">
        <v>878</v>
      </c>
      <c r="G1814" t="s">
        <v>96</v>
      </c>
      <c r="H1814" t="s">
        <v>30</v>
      </c>
      <c r="I1814" t="s">
        <v>879</v>
      </c>
      <c r="J1814" t="s">
        <v>27</v>
      </c>
      <c r="K1814" t="s">
        <v>25</v>
      </c>
      <c r="L1814" t="str">
        <f>_xlfn.XLOOKUP(Tableau1[[#This Row],[TYPE DE PIECE]],Tableau4[MATIERE],Tableau4[SHORT TYPE],"",0,1)</f>
        <v>SMT</v>
      </c>
      <c r="N1814" t="str">
        <f>IF(ISERR(FIND("DECOUPE",Tableau1[[#This Row],[DESIGNATION]])),"","NEED REF")</f>
        <v/>
      </c>
    </row>
    <row r="1815" spans="2:14">
      <c r="B1815">
        <v>34412186</v>
      </c>
      <c r="C1815" s="2">
        <v>45237</v>
      </c>
      <c r="D1815" t="s">
        <v>13</v>
      </c>
      <c r="E1815" t="s">
        <v>880</v>
      </c>
      <c r="H1815" t="s">
        <v>46</v>
      </c>
      <c r="I1815" t="s">
        <v>881</v>
      </c>
      <c r="J1815" t="s">
        <v>177</v>
      </c>
      <c r="K1815" t="s">
        <v>33</v>
      </c>
      <c r="L1815" t="str">
        <f>_xlfn.XLOOKUP(Tableau1[[#This Row],[TYPE DE PIECE]],Tableau4[MATIERE],Tableau4[SHORT TYPE],"",0,1)</f>
        <v>PLA</v>
      </c>
      <c r="N1815" t="str">
        <f>IF(ISERR(FIND("DECOUPE",Tableau1[[#This Row],[DESIGNATION]])),"","NEED REF")</f>
        <v/>
      </c>
    </row>
    <row r="1816" spans="2:14">
      <c r="B1816">
        <v>34412185</v>
      </c>
      <c r="C1816" s="2">
        <v>45236</v>
      </c>
      <c r="D1816" t="s">
        <v>13</v>
      </c>
      <c r="E1816" t="str">
        <f>_xlfn.CONCAT(Tableau1[[#This Row],[SHORT TYPE]]," ",Tableau1[[#This Row],[NUMERO]]," ",Tableau1[[#This Row],[GAMME]]," ",Tableau1[[#This Row],[TYPE PRODUIT]]," ",Tableau1[[#This Row],[PUISSANCE]])</f>
        <v>SMT 34412185 GVX BATTERY 3xBBK 630A</v>
      </c>
      <c r="G1816" t="s">
        <v>112</v>
      </c>
      <c r="H1816" t="s">
        <v>463</v>
      </c>
      <c r="I1816" t="s">
        <v>867</v>
      </c>
      <c r="J1816" t="s">
        <v>17</v>
      </c>
      <c r="K1816" t="s">
        <v>25</v>
      </c>
      <c r="L1816" t="str">
        <f>_xlfn.XLOOKUP(Tableau1[[#This Row],[TYPE DE PIECE]],Tableau4[MATIERE],Tableau4[SHORT TYPE],"",0,1)</f>
        <v>SMT</v>
      </c>
      <c r="N1816" t="str">
        <f>IF(ISERR(FIND("DECOUPE",Tableau1[[#This Row],[DESIGNATION]])),"","NEED REF")</f>
        <v/>
      </c>
    </row>
    <row r="1817" spans="2:14">
      <c r="B1817">
        <v>34412184</v>
      </c>
      <c r="C1817" s="2">
        <v>45236</v>
      </c>
      <c r="D1817" t="s">
        <v>13</v>
      </c>
      <c r="E1817" t="str">
        <f>_xlfn.CONCAT(Tableau1[[#This Row],[SHORT TYPE]]," ",Tableau1[[#This Row],[NUMERO]]," ",Tableau1[[#This Row],[GAMME]]," ",Tableau1[[#This Row],[TYPE PRODUIT]]," ",Tableau1[[#This Row],[PUISSANCE]])</f>
        <v>SMT 34412184 GVX BATTERY 3xBBK 630A</v>
      </c>
      <c r="G1817" t="s">
        <v>112</v>
      </c>
      <c r="H1817" t="s">
        <v>463</v>
      </c>
      <c r="I1817" t="s">
        <v>867</v>
      </c>
      <c r="J1817" t="s">
        <v>17</v>
      </c>
      <c r="K1817" t="s">
        <v>25</v>
      </c>
      <c r="L1817" t="str">
        <f>_xlfn.XLOOKUP(Tableau1[[#This Row],[TYPE DE PIECE]],Tableau4[MATIERE],Tableau4[SHORT TYPE],"",0,1)</f>
        <v>SMT</v>
      </c>
      <c r="N1817" t="str">
        <f>IF(ISERR(FIND("DECOUPE",Tableau1[[#This Row],[DESIGNATION]])),"","NEED REF")</f>
        <v/>
      </c>
    </row>
    <row r="1818" spans="2:14">
      <c r="B1818">
        <v>34412183</v>
      </c>
      <c r="C1818" s="2">
        <v>45236</v>
      </c>
      <c r="D1818" t="s">
        <v>13</v>
      </c>
      <c r="E1818" t="str">
        <f>_xlfn.CONCAT(Tableau1[[#This Row],[SHORT TYPE]]," ",Tableau1[[#This Row],[NUMERO]]," ",Tableau1[[#This Row],[GAMME]]," ",Tableau1[[#This Row],[TYPE PRODUIT]]," ",Tableau1[[#This Row],[PUISSANCE]])</f>
        <v>SMT 34412183 GVX BATTERY 3xBBK 630A</v>
      </c>
      <c r="G1818" t="s">
        <v>112</v>
      </c>
      <c r="H1818" t="s">
        <v>463</v>
      </c>
      <c r="I1818" t="s">
        <v>867</v>
      </c>
      <c r="J1818" t="s">
        <v>17</v>
      </c>
      <c r="K1818" t="s">
        <v>25</v>
      </c>
      <c r="L1818" t="str">
        <f>_xlfn.XLOOKUP(Tableau1[[#This Row],[TYPE DE PIECE]],Tableau4[MATIERE],Tableau4[SHORT TYPE],"",0,1)</f>
        <v>SMT</v>
      </c>
      <c r="N1818" t="str">
        <f>IF(ISERR(FIND("DECOUPE",Tableau1[[#This Row],[DESIGNATION]])),"","NEED REF")</f>
        <v/>
      </c>
    </row>
    <row r="1819" spans="2:14">
      <c r="B1819">
        <v>34412182</v>
      </c>
      <c r="C1819" s="2">
        <v>45236</v>
      </c>
      <c r="D1819" t="s">
        <v>13</v>
      </c>
      <c r="E1819" t="str">
        <f>_xlfn.CONCAT(Tableau1[[#This Row],[SHORT TYPE]]," ",Tableau1[[#This Row],[NUMERO]]," ",Tableau1[[#This Row],[GAMME]]," ",Tableau1[[#This Row],[TYPE PRODUIT]]," ",Tableau1[[#This Row],[PUISSANCE]])</f>
        <v>SMT 34412182 GVX BATTERY 3xBBK 630A</v>
      </c>
      <c r="G1819" t="s">
        <v>112</v>
      </c>
      <c r="H1819" t="s">
        <v>463</v>
      </c>
      <c r="I1819" t="s">
        <v>867</v>
      </c>
      <c r="J1819" t="s">
        <v>17</v>
      </c>
      <c r="K1819" t="s">
        <v>25</v>
      </c>
      <c r="L1819" t="str">
        <f>_xlfn.XLOOKUP(Tableau1[[#This Row],[TYPE DE PIECE]],Tableau4[MATIERE],Tableau4[SHORT TYPE],"",0,1)</f>
        <v>SMT</v>
      </c>
      <c r="N1819" t="str">
        <f>IF(ISERR(FIND("DECOUPE",Tableau1[[#This Row],[DESIGNATION]])),"","NEED REF")</f>
        <v/>
      </c>
    </row>
    <row r="1820" spans="2:14">
      <c r="B1820">
        <v>34412181</v>
      </c>
      <c r="C1820" s="2">
        <v>45232</v>
      </c>
      <c r="D1820" t="s">
        <v>13</v>
      </c>
      <c r="E1820" t="s">
        <v>882</v>
      </c>
      <c r="G1820" t="s">
        <v>14</v>
      </c>
      <c r="H1820" t="s">
        <v>534</v>
      </c>
      <c r="I1820" t="s">
        <v>16</v>
      </c>
      <c r="J1820" t="s">
        <v>782</v>
      </c>
      <c r="K1820" t="s">
        <v>25</v>
      </c>
      <c r="L1820" t="str">
        <f>_xlfn.XLOOKUP(Tableau1[[#This Row],[TYPE DE PIECE]],Tableau4[MATIERE],Tableau4[SHORT TYPE],"",0,1)</f>
        <v>SMT</v>
      </c>
      <c r="N1820" t="str">
        <f>IF(ISERR(FIND("DECOUPE",Tableau1[[#This Row],[DESIGNATION]])),"","NEED REF")</f>
        <v/>
      </c>
    </row>
    <row r="1821" spans="2:14">
      <c r="B1821">
        <v>34412180</v>
      </c>
      <c r="C1821" s="2">
        <v>45229</v>
      </c>
      <c r="D1821" t="s">
        <v>13</v>
      </c>
      <c r="E1821" t="s">
        <v>883</v>
      </c>
      <c r="H1821" t="s">
        <v>46</v>
      </c>
      <c r="I1821" t="s">
        <v>109</v>
      </c>
      <c r="J1821" t="s">
        <v>782</v>
      </c>
      <c r="K1821" t="s">
        <v>25</v>
      </c>
      <c r="L1821" t="str">
        <f>_xlfn.XLOOKUP(Tableau1[[#This Row],[TYPE DE PIECE]],Tableau4[MATIERE],Tableau4[SHORT TYPE],"",0,1)</f>
        <v>SMT</v>
      </c>
      <c r="N1821" t="str">
        <f>IF(ISERR(FIND("DECOUPE",Tableau1[[#This Row],[DESIGNATION]])),"","NEED REF")</f>
        <v/>
      </c>
    </row>
    <row r="1822" spans="2:14">
      <c r="B1822">
        <v>34412179</v>
      </c>
      <c r="C1822" s="2">
        <v>45229</v>
      </c>
      <c r="D1822" t="s">
        <v>13</v>
      </c>
      <c r="E1822" t="s">
        <v>884</v>
      </c>
      <c r="H1822" t="s">
        <v>46</v>
      </c>
      <c r="I1822" t="s">
        <v>109</v>
      </c>
      <c r="J1822" t="s">
        <v>782</v>
      </c>
      <c r="K1822" t="s">
        <v>25</v>
      </c>
      <c r="L1822" t="str">
        <f>_xlfn.XLOOKUP(Tableau1[[#This Row],[TYPE DE PIECE]],Tableau4[MATIERE],Tableau4[SHORT TYPE],"",0,1)</f>
        <v>SMT</v>
      </c>
      <c r="N1822" t="str">
        <f>IF(ISERR(FIND("DECOUPE",Tableau1[[#This Row],[DESIGNATION]])),"","NEED REF")</f>
        <v/>
      </c>
    </row>
    <row r="1823" spans="2:14">
      <c r="B1823">
        <v>34412178</v>
      </c>
      <c r="C1823" s="2">
        <v>45226</v>
      </c>
      <c r="D1823" t="s">
        <v>13</v>
      </c>
      <c r="E1823" t="s">
        <v>885</v>
      </c>
      <c r="G1823" t="s">
        <v>96</v>
      </c>
      <c r="H1823" t="s">
        <v>30</v>
      </c>
      <c r="I1823" t="s">
        <v>886</v>
      </c>
      <c r="J1823" t="s">
        <v>17</v>
      </c>
      <c r="K1823" t="s">
        <v>25</v>
      </c>
      <c r="L1823" t="str">
        <f>_xlfn.XLOOKUP(Tableau1[[#This Row],[TYPE DE PIECE]],Tableau4[MATIERE],Tableau4[SHORT TYPE],"",0,1)</f>
        <v>SMT</v>
      </c>
      <c r="N1823" t="str">
        <f>IF(ISERR(FIND("DECOUPE",Tableau1[[#This Row],[DESIGNATION]])),"","NEED REF")</f>
        <v/>
      </c>
    </row>
    <row r="1824" spans="2:14">
      <c r="B1824">
        <v>34412177</v>
      </c>
      <c r="C1824" s="2">
        <v>45226</v>
      </c>
      <c r="D1824" t="s">
        <v>13</v>
      </c>
      <c r="E1824" t="s">
        <v>887</v>
      </c>
      <c r="I1824" t="s">
        <v>888</v>
      </c>
      <c r="J1824" t="s">
        <v>27</v>
      </c>
      <c r="K1824" s="38" t="s">
        <v>178</v>
      </c>
      <c r="L1824" t="str">
        <f>_xlfn.XLOOKUP(Tableau1[[#This Row],[TYPE DE PIECE]],Tableau4[MATIERE],Tableau4[SHORT TYPE],"",0,1)</f>
        <v/>
      </c>
      <c r="N1824" t="str">
        <f>IF(ISERR(FIND("DECOUPE",Tableau1[[#This Row],[DESIGNATION]])),"","NEED REF")</f>
        <v/>
      </c>
    </row>
    <row r="1825" spans="2:14">
      <c r="B1825">
        <v>34412176</v>
      </c>
      <c r="C1825" s="2">
        <v>45226</v>
      </c>
      <c r="D1825" t="s">
        <v>13</v>
      </c>
      <c r="E1825" t="str">
        <f>_xlfn.CONCAT(Tableau1[[#This Row],[SHORT TYPE]]," ",Tableau1[[#This Row],[NUMERO]]," ",Tableau1[[#This Row],[GAMME]]," ",Tableau1[[#This Row],[TYPE PRODUIT]]," ",Tableau1[[#This Row],[PUISSANCE]])</f>
        <v xml:space="preserve">BOM 34412176   </v>
      </c>
      <c r="J1825" t="s">
        <v>782</v>
      </c>
      <c r="K1825" t="s">
        <v>745</v>
      </c>
      <c r="L1825" t="str">
        <f>_xlfn.XLOOKUP(Tableau1[[#This Row],[TYPE DE PIECE]],Tableau4[MATIERE],Tableau4[SHORT TYPE],"",0,1)</f>
        <v>BOM</v>
      </c>
      <c r="N1825" t="str">
        <f>IF(ISERR(FIND("DECOUPE",Tableau1[[#This Row],[DESIGNATION]])),"","NEED REF")</f>
        <v/>
      </c>
    </row>
    <row r="1826" spans="2:14">
      <c r="B1826">
        <v>34412175</v>
      </c>
      <c r="C1826" s="2">
        <v>45226</v>
      </c>
      <c r="D1826" t="s">
        <v>13</v>
      </c>
      <c r="E1826" t="s">
        <v>889</v>
      </c>
      <c r="I1826" t="s">
        <v>890</v>
      </c>
      <c r="J1826" t="s">
        <v>782</v>
      </c>
      <c r="K1826" t="s">
        <v>745</v>
      </c>
      <c r="L1826" t="str">
        <f>_xlfn.XLOOKUP(Tableau1[[#This Row],[TYPE DE PIECE]],Tableau4[MATIERE],Tableau4[SHORT TYPE],"",0,1)</f>
        <v>BOM</v>
      </c>
      <c r="N1826" t="str">
        <f>IF(ISERR(FIND("DECOUPE",Tableau1[[#This Row],[DESIGNATION]])),"","NEED REF")</f>
        <v/>
      </c>
    </row>
    <row r="1827" spans="2:14">
      <c r="B1827">
        <v>34412174</v>
      </c>
      <c r="C1827" s="2">
        <v>45226</v>
      </c>
      <c r="D1827" t="s">
        <v>13</v>
      </c>
      <c r="E1827" t="s">
        <v>891</v>
      </c>
      <c r="J1827" t="s">
        <v>782</v>
      </c>
      <c r="K1827" t="s">
        <v>745</v>
      </c>
      <c r="L1827" t="str">
        <f>_xlfn.XLOOKUP(Tableau1[[#This Row],[TYPE DE PIECE]],Tableau4[MATIERE],Tableau4[SHORT TYPE],"",0,1)</f>
        <v>BOM</v>
      </c>
      <c r="N1827" t="str">
        <f>IF(ISERR(FIND("DECOUPE",Tableau1[[#This Row],[DESIGNATION]])),"","NEED REF")</f>
        <v/>
      </c>
    </row>
    <row r="1828" spans="2:14">
      <c r="B1828">
        <v>34412173</v>
      </c>
      <c r="C1828" s="2">
        <v>45226</v>
      </c>
      <c r="D1828" t="s">
        <v>13</v>
      </c>
      <c r="E1828" t="s">
        <v>892</v>
      </c>
      <c r="I1828" t="s">
        <v>893</v>
      </c>
      <c r="J1828" t="s">
        <v>782</v>
      </c>
      <c r="K1828" t="s">
        <v>745</v>
      </c>
      <c r="L1828" t="str">
        <f>_xlfn.XLOOKUP(Tableau1[[#This Row],[TYPE DE PIECE]],Tableau4[MATIERE],Tableau4[SHORT TYPE],"",0,1)</f>
        <v>BOM</v>
      </c>
      <c r="N1828" t="str">
        <f>IF(ISERR(FIND("DECOUPE",Tableau1[[#This Row],[DESIGNATION]])),"","NEED REF")</f>
        <v/>
      </c>
    </row>
    <row r="1829" spans="2:14">
      <c r="B1829">
        <v>34412172</v>
      </c>
      <c r="C1829" s="2">
        <v>45225</v>
      </c>
      <c r="D1829" t="s">
        <v>13</v>
      </c>
      <c r="E1829" t="s">
        <v>894</v>
      </c>
      <c r="F1829" t="s">
        <v>895</v>
      </c>
      <c r="G1829" t="s">
        <v>112</v>
      </c>
      <c r="H1829" t="s">
        <v>30</v>
      </c>
      <c r="I1829" t="s">
        <v>74</v>
      </c>
      <c r="J1829" t="s">
        <v>49</v>
      </c>
      <c r="L1829" t="str">
        <f>_xlfn.XLOOKUP(Tableau1[[#This Row],[TYPE DE PIECE]],Tableau4[MATIERE],Tableau4[SHORT TYPE],"",0,1)</f>
        <v/>
      </c>
      <c r="N1829" t="str">
        <f>IF(ISERR(FIND("DECOUPE",Tableau1[[#This Row],[DESIGNATION]])),"","NEED REF")</f>
        <v/>
      </c>
    </row>
    <row r="1830" spans="2:14">
      <c r="B1830">
        <v>34412171</v>
      </c>
      <c r="C1830" s="2">
        <v>45225</v>
      </c>
      <c r="D1830" t="s">
        <v>13</v>
      </c>
      <c r="E1830" t="s">
        <v>896</v>
      </c>
      <c r="F1830" t="s">
        <v>895</v>
      </c>
      <c r="G1830" t="s">
        <v>112</v>
      </c>
      <c r="H1830" t="s">
        <v>30</v>
      </c>
      <c r="I1830" t="s">
        <v>74</v>
      </c>
      <c r="J1830" t="s">
        <v>49</v>
      </c>
      <c r="K1830" t="s">
        <v>25</v>
      </c>
      <c r="L1830" t="str">
        <f>_xlfn.XLOOKUP(Tableau1[[#This Row],[TYPE DE PIECE]],Tableau4[MATIERE],Tableau4[SHORT TYPE],"",0,1)</f>
        <v>SMT</v>
      </c>
      <c r="N1830" t="str">
        <f>IF(ISERR(FIND("DECOUPE",Tableau1[[#This Row],[DESIGNATION]])),"","NEED REF")</f>
        <v/>
      </c>
    </row>
    <row r="1831" spans="2:14">
      <c r="B1831">
        <v>34412170</v>
      </c>
      <c r="C1831" s="2">
        <v>45225</v>
      </c>
      <c r="D1831" t="s">
        <v>13</v>
      </c>
      <c r="E1831" t="s">
        <v>897</v>
      </c>
      <c r="F1831" t="s">
        <v>895</v>
      </c>
      <c r="G1831" t="s">
        <v>112</v>
      </c>
      <c r="H1831" t="s">
        <v>30</v>
      </c>
      <c r="I1831" t="s">
        <v>74</v>
      </c>
      <c r="J1831" t="s">
        <v>49</v>
      </c>
      <c r="K1831" t="s">
        <v>25</v>
      </c>
      <c r="L1831" t="str">
        <f>_xlfn.XLOOKUP(Tableau1[[#This Row],[TYPE DE PIECE]],Tableau4[MATIERE],Tableau4[SHORT TYPE],"",0,1)</f>
        <v>SMT</v>
      </c>
      <c r="N1831" t="str">
        <f>IF(ISERR(FIND("DECOUPE",Tableau1[[#This Row],[DESIGNATION]])),"","NEED REF")</f>
        <v/>
      </c>
    </row>
    <row r="1832" spans="2:14">
      <c r="B1832">
        <v>34412169</v>
      </c>
      <c r="C1832" s="2">
        <v>45225</v>
      </c>
      <c r="D1832" t="s">
        <v>13</v>
      </c>
      <c r="E1832" t="s">
        <v>488</v>
      </c>
      <c r="F1832" t="s">
        <v>895</v>
      </c>
      <c r="G1832" t="s">
        <v>112</v>
      </c>
      <c r="H1832" t="s">
        <v>30</v>
      </c>
      <c r="I1832" t="s">
        <v>74</v>
      </c>
      <c r="J1832" t="s">
        <v>49</v>
      </c>
      <c r="K1832" t="s">
        <v>25</v>
      </c>
      <c r="L1832" t="str">
        <f>_xlfn.XLOOKUP(Tableau1[[#This Row],[TYPE DE PIECE]],Tableau4[MATIERE],Tableau4[SHORT TYPE],"",0,1)</f>
        <v>SMT</v>
      </c>
      <c r="N1832" t="str">
        <f>IF(ISERR(FIND("DECOUPE",Tableau1[[#This Row],[DESIGNATION]])),"","NEED REF")</f>
        <v/>
      </c>
    </row>
    <row r="1833" spans="2:14">
      <c r="B1833">
        <v>34412168</v>
      </c>
      <c r="C1833" s="2">
        <v>45225</v>
      </c>
      <c r="D1833" t="s">
        <v>13</v>
      </c>
      <c r="E1833" t="s">
        <v>898</v>
      </c>
      <c r="F1833" t="s">
        <v>895</v>
      </c>
      <c r="G1833" t="s">
        <v>112</v>
      </c>
      <c r="H1833" t="s">
        <v>30</v>
      </c>
      <c r="I1833" t="s">
        <v>74</v>
      </c>
      <c r="J1833" t="s">
        <v>49</v>
      </c>
      <c r="K1833" t="s">
        <v>22</v>
      </c>
      <c r="L1833" t="str">
        <f>_xlfn.XLOOKUP(Tableau1[[#This Row],[TYPE DE PIECE]],Tableau4[MATIERE],Tableau4[SHORT TYPE],"",0,1)</f>
        <v>COP</v>
      </c>
      <c r="N1833" t="str">
        <f>IF(ISERR(FIND("DECOUPE",Tableau1[[#This Row],[DESIGNATION]])),"","NEED REF")</f>
        <v/>
      </c>
    </row>
    <row r="1834" spans="2:14">
      <c r="B1834">
        <v>34412167</v>
      </c>
      <c r="C1834" s="2">
        <v>45225</v>
      </c>
      <c r="D1834" t="s">
        <v>13</v>
      </c>
      <c r="E1834" t="s">
        <v>899</v>
      </c>
      <c r="F1834" t="s">
        <v>895</v>
      </c>
      <c r="G1834" t="s">
        <v>112</v>
      </c>
      <c r="H1834" t="s">
        <v>30</v>
      </c>
      <c r="I1834" t="s">
        <v>74</v>
      </c>
      <c r="J1834" t="s">
        <v>49</v>
      </c>
      <c r="K1834" t="s">
        <v>22</v>
      </c>
      <c r="L1834" t="str">
        <f>_xlfn.XLOOKUP(Tableau1[[#This Row],[TYPE DE PIECE]],Tableau4[MATIERE],Tableau4[SHORT TYPE],"",0,1)</f>
        <v>COP</v>
      </c>
      <c r="N1834" t="str">
        <f>IF(ISERR(FIND("DECOUPE",Tableau1[[#This Row],[DESIGNATION]])),"","NEED REF")</f>
        <v/>
      </c>
    </row>
    <row r="1835" spans="2:14">
      <c r="B1835">
        <v>34412166</v>
      </c>
      <c r="C1835" s="2">
        <v>45225</v>
      </c>
      <c r="D1835" t="s">
        <v>13</v>
      </c>
      <c r="E1835" t="s">
        <v>900</v>
      </c>
      <c r="F1835" t="s">
        <v>895</v>
      </c>
      <c r="G1835" t="s">
        <v>112</v>
      </c>
      <c r="H1835" t="s">
        <v>30</v>
      </c>
      <c r="I1835" t="s">
        <v>74</v>
      </c>
      <c r="J1835" t="s">
        <v>49</v>
      </c>
      <c r="K1835" t="s">
        <v>22</v>
      </c>
      <c r="L1835" t="str">
        <f>_xlfn.XLOOKUP(Tableau1[[#This Row],[TYPE DE PIECE]],Tableau4[MATIERE],Tableau4[SHORT TYPE],"",0,1)</f>
        <v>COP</v>
      </c>
      <c r="N1835" t="str">
        <f>IF(ISERR(FIND("DECOUPE",Tableau1[[#This Row],[DESIGNATION]])),"","NEED REF")</f>
        <v/>
      </c>
    </row>
    <row r="1836" spans="2:14">
      <c r="B1836">
        <v>34412165</v>
      </c>
      <c r="C1836" s="2">
        <v>45225</v>
      </c>
      <c r="D1836" t="s">
        <v>13</v>
      </c>
      <c r="E1836" t="s">
        <v>901</v>
      </c>
      <c r="F1836" t="s">
        <v>895</v>
      </c>
      <c r="G1836" t="s">
        <v>112</v>
      </c>
      <c r="H1836" t="s">
        <v>30</v>
      </c>
      <c r="I1836" t="s">
        <v>74</v>
      </c>
      <c r="J1836" t="s">
        <v>49</v>
      </c>
      <c r="K1836" t="s">
        <v>33</v>
      </c>
      <c r="L1836" t="str">
        <f>_xlfn.XLOOKUP(Tableau1[[#This Row],[TYPE DE PIECE]],Tableau4[MATIERE],Tableau4[SHORT TYPE],"",0,1)</f>
        <v>PLA</v>
      </c>
      <c r="N1836" t="str">
        <f>IF(ISERR(FIND("DECOUPE",Tableau1[[#This Row],[DESIGNATION]])),"","NEED REF")</f>
        <v/>
      </c>
    </row>
    <row r="1837" spans="2:14">
      <c r="B1837">
        <v>34412164</v>
      </c>
      <c r="C1837" s="2">
        <v>45225</v>
      </c>
      <c r="D1837" t="s">
        <v>13</v>
      </c>
      <c r="E1837" t="s">
        <v>902</v>
      </c>
      <c r="F1837" t="s">
        <v>895</v>
      </c>
      <c r="G1837" t="s">
        <v>112</v>
      </c>
      <c r="H1837" t="s">
        <v>30</v>
      </c>
      <c r="I1837" t="s">
        <v>74</v>
      </c>
      <c r="J1837" t="s">
        <v>49</v>
      </c>
      <c r="K1837" t="s">
        <v>25</v>
      </c>
      <c r="L1837" t="str">
        <f>_xlfn.XLOOKUP(Tableau1[[#This Row],[TYPE DE PIECE]],Tableau4[MATIERE],Tableau4[SHORT TYPE],"",0,1)</f>
        <v>SMT</v>
      </c>
      <c r="N1837" t="str">
        <f>IF(ISERR(FIND("DECOUPE",Tableau1[[#This Row],[DESIGNATION]])),"","NEED REF")</f>
        <v/>
      </c>
    </row>
    <row r="1838" spans="2:14">
      <c r="B1838">
        <v>34412163</v>
      </c>
      <c r="C1838" s="2">
        <v>45225</v>
      </c>
      <c r="D1838" t="s">
        <v>13</v>
      </c>
      <c r="E1838" t="s">
        <v>903</v>
      </c>
      <c r="I1838" t="s">
        <v>904</v>
      </c>
      <c r="J1838" t="s">
        <v>27</v>
      </c>
      <c r="L1838" t="str">
        <f>_xlfn.XLOOKUP(Tableau1[[#This Row],[TYPE DE PIECE]],Tableau4[MATIERE],Tableau4[SHORT TYPE],"",0,1)</f>
        <v/>
      </c>
      <c r="N1838" t="str">
        <f>IF(ISERR(FIND("DECOUPE",Tableau1[[#This Row],[DESIGNATION]])),"","NEED REF")</f>
        <v/>
      </c>
    </row>
    <row r="1839" spans="2:14">
      <c r="B1839">
        <v>34412162</v>
      </c>
      <c r="C1839" s="2">
        <v>45224</v>
      </c>
      <c r="D1839" t="s">
        <v>13</v>
      </c>
      <c r="E1839" t="s">
        <v>905</v>
      </c>
      <c r="G1839" t="s">
        <v>14</v>
      </c>
      <c r="H1839" t="s">
        <v>534</v>
      </c>
      <c r="I1839" t="s">
        <v>16</v>
      </c>
      <c r="J1839" t="s">
        <v>782</v>
      </c>
      <c r="K1839" t="s">
        <v>22</v>
      </c>
      <c r="L1839" t="str">
        <f>_xlfn.XLOOKUP(Tableau1[[#This Row],[TYPE DE PIECE]],Tableau4[MATIERE],Tableau4[SHORT TYPE],"",0,1)</f>
        <v>COP</v>
      </c>
      <c r="N1839" t="str">
        <f>IF(ISERR(FIND("DECOUPE",Tableau1[[#This Row],[DESIGNATION]])),"","NEED REF")</f>
        <v/>
      </c>
    </row>
    <row r="1840" spans="2:14">
      <c r="B1840">
        <v>34412161</v>
      </c>
      <c r="C1840" s="2">
        <v>45224</v>
      </c>
      <c r="D1840" t="s">
        <v>13</v>
      </c>
      <c r="E1840" t="s">
        <v>906</v>
      </c>
      <c r="G1840" t="s">
        <v>14</v>
      </c>
      <c r="H1840" t="s">
        <v>534</v>
      </c>
      <c r="I1840" t="s">
        <v>16</v>
      </c>
      <c r="J1840" t="s">
        <v>782</v>
      </c>
      <c r="K1840" t="s">
        <v>22</v>
      </c>
      <c r="L1840" t="str">
        <f>_xlfn.XLOOKUP(Tableau1[[#This Row],[TYPE DE PIECE]],Tableau4[MATIERE],Tableau4[SHORT TYPE],"",0,1)</f>
        <v>COP</v>
      </c>
      <c r="N1840" t="str">
        <f>IF(ISERR(FIND("DECOUPE",Tableau1[[#This Row],[DESIGNATION]])),"","NEED REF")</f>
        <v/>
      </c>
    </row>
    <row r="1841" spans="2:14">
      <c r="B1841">
        <v>34412160</v>
      </c>
      <c r="C1841" s="2">
        <v>45224</v>
      </c>
      <c r="D1841" t="s">
        <v>13</v>
      </c>
      <c r="E1841" t="s">
        <v>907</v>
      </c>
      <c r="H1841" t="s">
        <v>46</v>
      </c>
      <c r="I1841" t="s">
        <v>70</v>
      </c>
      <c r="J1841" t="s">
        <v>17</v>
      </c>
      <c r="K1841" t="s">
        <v>22</v>
      </c>
      <c r="L1841" t="str">
        <f>_xlfn.XLOOKUP(Tableau1[[#This Row],[TYPE DE PIECE]],Tableau4[MATIERE],Tableau4[SHORT TYPE],"",0,1)</f>
        <v>COP</v>
      </c>
      <c r="N1841" t="str">
        <f>IF(ISERR(FIND("DECOUPE",Tableau1[[#This Row],[DESIGNATION]])),"","NEED REF")</f>
        <v/>
      </c>
    </row>
    <row r="1842" spans="2:14">
      <c r="B1842">
        <v>34412159</v>
      </c>
      <c r="C1842" s="2">
        <v>45223</v>
      </c>
      <c r="D1842" t="s">
        <v>13</v>
      </c>
      <c r="E1842" t="s">
        <v>908</v>
      </c>
      <c r="G1842" t="s">
        <v>14</v>
      </c>
      <c r="H1842" t="s">
        <v>534</v>
      </c>
      <c r="I1842" t="s">
        <v>16</v>
      </c>
      <c r="J1842" t="s">
        <v>782</v>
      </c>
      <c r="K1842" t="s">
        <v>33</v>
      </c>
      <c r="L1842" t="str">
        <f>_xlfn.XLOOKUP(Tableau1[[#This Row],[TYPE DE PIECE]],Tableau4[MATIERE],Tableau4[SHORT TYPE],"",0,1)</f>
        <v>PLA</v>
      </c>
      <c r="N1842" t="str">
        <f>IF(ISERR(FIND("DECOUPE",Tableau1[[#This Row],[DESIGNATION]])),"","NEED REF")</f>
        <v/>
      </c>
    </row>
    <row r="1843" spans="2:14">
      <c r="B1843">
        <v>34412158</v>
      </c>
      <c r="C1843" s="2">
        <v>45223</v>
      </c>
      <c r="D1843" t="s">
        <v>13</v>
      </c>
      <c r="E1843" t="s">
        <v>909</v>
      </c>
      <c r="G1843" t="s">
        <v>14</v>
      </c>
      <c r="H1843" t="s">
        <v>534</v>
      </c>
      <c r="I1843" t="s">
        <v>16</v>
      </c>
      <c r="J1843" t="s">
        <v>782</v>
      </c>
      <c r="K1843" t="s">
        <v>33</v>
      </c>
      <c r="L1843" t="str">
        <f>_xlfn.XLOOKUP(Tableau1[[#This Row],[TYPE DE PIECE]],Tableau4[MATIERE],Tableau4[SHORT TYPE],"",0,1)</f>
        <v>PLA</v>
      </c>
      <c r="N1843" t="str">
        <f>IF(ISERR(FIND("DECOUPE",Tableau1[[#This Row],[DESIGNATION]])),"","NEED REF")</f>
        <v/>
      </c>
    </row>
    <row r="1844" spans="2:14">
      <c r="B1844">
        <v>34412157</v>
      </c>
      <c r="C1844" s="2">
        <v>45223</v>
      </c>
      <c r="D1844" t="s">
        <v>13</v>
      </c>
      <c r="E1844" t="s">
        <v>910</v>
      </c>
      <c r="G1844" t="s">
        <v>14</v>
      </c>
      <c r="H1844" t="s">
        <v>534</v>
      </c>
      <c r="I1844" t="s">
        <v>16</v>
      </c>
      <c r="J1844" t="s">
        <v>782</v>
      </c>
      <c r="K1844" t="s">
        <v>25</v>
      </c>
      <c r="L1844" t="str">
        <f>_xlfn.XLOOKUP(Tableau1[[#This Row],[TYPE DE PIECE]],Tableau4[MATIERE],Tableau4[SHORT TYPE],"",0,1)</f>
        <v>SMT</v>
      </c>
      <c r="N1844" t="str">
        <f>IF(ISERR(FIND("DECOUPE",Tableau1[[#This Row],[DESIGNATION]])),"","NEED REF")</f>
        <v/>
      </c>
    </row>
    <row r="1845" spans="2:14">
      <c r="B1845">
        <v>34412156</v>
      </c>
      <c r="C1845" s="2">
        <v>45223</v>
      </c>
      <c r="D1845" t="s">
        <v>13</v>
      </c>
      <c r="E1845" t="s">
        <v>911</v>
      </c>
      <c r="G1845" t="s">
        <v>14</v>
      </c>
      <c r="H1845" t="s">
        <v>534</v>
      </c>
      <c r="I1845" t="s">
        <v>16</v>
      </c>
      <c r="J1845" t="s">
        <v>782</v>
      </c>
      <c r="K1845" t="s">
        <v>25</v>
      </c>
      <c r="L1845" t="str">
        <f>_xlfn.XLOOKUP(Tableau1[[#This Row],[TYPE DE PIECE]],Tableau4[MATIERE],Tableau4[SHORT TYPE],"",0,1)</f>
        <v>SMT</v>
      </c>
      <c r="N1845" t="str">
        <f>IF(ISERR(FIND("DECOUPE",Tableau1[[#This Row],[DESIGNATION]])),"","NEED REF")</f>
        <v/>
      </c>
    </row>
    <row r="1846" spans="2:14">
      <c r="B1846">
        <v>34412155</v>
      </c>
      <c r="C1846" s="2">
        <v>45223</v>
      </c>
      <c r="D1846" t="s">
        <v>13</v>
      </c>
      <c r="E1846" t="s">
        <v>912</v>
      </c>
      <c r="G1846" t="s">
        <v>14</v>
      </c>
      <c r="H1846" t="s">
        <v>534</v>
      </c>
      <c r="I1846" t="s">
        <v>16</v>
      </c>
      <c r="J1846" t="s">
        <v>782</v>
      </c>
      <c r="K1846" t="s">
        <v>22</v>
      </c>
      <c r="L1846" t="str">
        <f>_xlfn.XLOOKUP(Tableau1[[#This Row],[TYPE DE PIECE]],Tableau4[MATIERE],Tableau4[SHORT TYPE],"",0,1)</f>
        <v>COP</v>
      </c>
      <c r="N1846" t="str">
        <f>IF(ISERR(FIND("DECOUPE",Tableau1[[#This Row],[DESIGNATION]])),"","NEED REF")</f>
        <v/>
      </c>
    </row>
    <row r="1847" spans="2:14">
      <c r="B1847">
        <v>34412154</v>
      </c>
      <c r="C1847" s="2">
        <v>45223</v>
      </c>
      <c r="D1847" t="s">
        <v>13</v>
      </c>
      <c r="E1847" t="s">
        <v>913</v>
      </c>
      <c r="G1847" t="s">
        <v>14</v>
      </c>
      <c r="H1847" t="s">
        <v>534</v>
      </c>
      <c r="I1847" t="s">
        <v>16</v>
      </c>
      <c r="J1847" t="s">
        <v>782</v>
      </c>
      <c r="K1847" t="s">
        <v>22</v>
      </c>
      <c r="L1847" t="str">
        <f>_xlfn.XLOOKUP(Tableau1[[#This Row],[TYPE DE PIECE]],Tableau4[MATIERE],Tableau4[SHORT TYPE],"",0,1)</f>
        <v>COP</v>
      </c>
      <c r="N1847" t="str">
        <f>IF(ISERR(FIND("DECOUPE",Tableau1[[#This Row],[DESIGNATION]])),"","NEED REF")</f>
        <v/>
      </c>
    </row>
    <row r="1848" spans="2:14">
      <c r="B1848">
        <v>34412153</v>
      </c>
      <c r="C1848" s="2">
        <v>45223</v>
      </c>
      <c r="D1848" t="s">
        <v>13</v>
      </c>
      <c r="E1848" t="s">
        <v>914</v>
      </c>
      <c r="G1848" t="s">
        <v>14</v>
      </c>
      <c r="H1848" t="s">
        <v>534</v>
      </c>
      <c r="I1848" t="s">
        <v>16</v>
      </c>
      <c r="J1848" t="s">
        <v>782</v>
      </c>
      <c r="K1848" t="s">
        <v>22</v>
      </c>
      <c r="L1848" t="str">
        <f>_xlfn.XLOOKUP(Tableau1[[#This Row],[TYPE DE PIECE]],Tableau4[MATIERE],Tableau4[SHORT TYPE],"",0,1)</f>
        <v>COP</v>
      </c>
      <c r="N1848" t="str">
        <f>IF(ISERR(FIND("DECOUPE",Tableau1[[#This Row],[DESIGNATION]])),"","NEED REF")</f>
        <v/>
      </c>
    </row>
    <row r="1849" spans="2:14">
      <c r="B1849">
        <v>34412152</v>
      </c>
      <c r="C1849" s="2">
        <v>45223</v>
      </c>
      <c r="D1849" t="s">
        <v>13</v>
      </c>
      <c r="E1849" t="s">
        <v>915</v>
      </c>
      <c r="G1849" t="s">
        <v>14</v>
      </c>
      <c r="H1849" t="s">
        <v>534</v>
      </c>
      <c r="I1849" t="s">
        <v>16</v>
      </c>
      <c r="J1849" t="s">
        <v>782</v>
      </c>
      <c r="K1849" t="s">
        <v>22</v>
      </c>
      <c r="L1849" t="str">
        <f>_xlfn.XLOOKUP(Tableau1[[#This Row],[TYPE DE PIECE]],Tableau4[MATIERE],Tableau4[SHORT TYPE],"",0,1)</f>
        <v>COP</v>
      </c>
      <c r="N1849" t="str">
        <f>IF(ISERR(FIND("DECOUPE",Tableau1[[#This Row],[DESIGNATION]])),"","NEED REF")</f>
        <v/>
      </c>
    </row>
    <row r="1850" spans="2:14">
      <c r="B1850">
        <v>34412151</v>
      </c>
      <c r="C1850" s="2">
        <v>45223</v>
      </c>
      <c r="D1850" t="s">
        <v>13</v>
      </c>
      <c r="E1850" t="s">
        <v>916</v>
      </c>
      <c r="G1850" t="s">
        <v>14</v>
      </c>
      <c r="H1850" t="s">
        <v>534</v>
      </c>
      <c r="I1850" t="s">
        <v>16</v>
      </c>
      <c r="J1850" t="s">
        <v>782</v>
      </c>
      <c r="K1850" t="s">
        <v>22</v>
      </c>
      <c r="L1850" t="str">
        <f>_xlfn.XLOOKUP(Tableau1[[#This Row],[TYPE DE PIECE]],Tableau4[MATIERE],Tableau4[SHORT TYPE],"",0,1)</f>
        <v>COP</v>
      </c>
      <c r="N1850" t="str">
        <f>IF(ISERR(FIND("DECOUPE",Tableau1[[#This Row],[DESIGNATION]])),"","NEED REF")</f>
        <v/>
      </c>
    </row>
    <row r="1851" spans="2:14">
      <c r="B1851">
        <v>34412150</v>
      </c>
      <c r="C1851" s="2">
        <v>45223</v>
      </c>
      <c r="D1851" t="s">
        <v>13</v>
      </c>
      <c r="E1851" t="s">
        <v>917</v>
      </c>
      <c r="G1851" t="s">
        <v>14</v>
      </c>
      <c r="H1851" t="s">
        <v>534</v>
      </c>
      <c r="I1851" t="s">
        <v>16</v>
      </c>
      <c r="J1851" t="s">
        <v>782</v>
      </c>
      <c r="K1851" t="s">
        <v>22</v>
      </c>
      <c r="L1851" t="str">
        <f>_xlfn.XLOOKUP(Tableau1[[#This Row],[TYPE DE PIECE]],Tableau4[MATIERE],Tableau4[SHORT TYPE],"",0,1)</f>
        <v>COP</v>
      </c>
      <c r="N1851" t="str">
        <f>IF(ISERR(FIND("DECOUPE",Tableau1[[#This Row],[DESIGNATION]])),"","NEED REF")</f>
        <v/>
      </c>
    </row>
    <row r="1852" spans="2:14">
      <c r="B1852">
        <v>34412149</v>
      </c>
      <c r="C1852" s="2">
        <v>45223</v>
      </c>
      <c r="D1852" t="s">
        <v>13</v>
      </c>
      <c r="E1852" t="s">
        <v>918</v>
      </c>
      <c r="G1852" t="s">
        <v>14</v>
      </c>
      <c r="H1852" t="s">
        <v>534</v>
      </c>
      <c r="I1852" t="s">
        <v>16</v>
      </c>
      <c r="J1852" t="s">
        <v>782</v>
      </c>
      <c r="K1852" t="s">
        <v>22</v>
      </c>
      <c r="L1852" t="str">
        <f>_xlfn.XLOOKUP(Tableau1[[#This Row],[TYPE DE PIECE]],Tableau4[MATIERE],Tableau4[SHORT TYPE],"",0,1)</f>
        <v>COP</v>
      </c>
      <c r="N1852" t="str">
        <f>IF(ISERR(FIND("DECOUPE",Tableau1[[#This Row],[DESIGNATION]])),"","NEED REF")</f>
        <v/>
      </c>
    </row>
    <row r="1853" spans="2:14">
      <c r="B1853">
        <v>34412148</v>
      </c>
      <c r="C1853" s="2">
        <v>45223</v>
      </c>
      <c r="D1853" t="s">
        <v>13</v>
      </c>
      <c r="E1853" t="s">
        <v>919</v>
      </c>
      <c r="G1853" t="s">
        <v>14</v>
      </c>
      <c r="H1853" t="s">
        <v>534</v>
      </c>
      <c r="I1853" t="s">
        <v>16</v>
      </c>
      <c r="J1853" t="s">
        <v>782</v>
      </c>
      <c r="K1853" t="s">
        <v>25</v>
      </c>
      <c r="L1853" t="str">
        <f>_xlfn.XLOOKUP(Tableau1[[#This Row],[TYPE DE PIECE]],Tableau4[MATIERE],Tableau4[SHORT TYPE],"",0,1)</f>
        <v>SMT</v>
      </c>
      <c r="N1853" t="str">
        <f>IF(ISERR(FIND("DECOUPE",Tableau1[[#This Row],[DESIGNATION]])),"","NEED REF")</f>
        <v/>
      </c>
    </row>
    <row r="1854" spans="2:14">
      <c r="B1854">
        <v>34412147</v>
      </c>
      <c r="C1854" s="2">
        <v>45223</v>
      </c>
      <c r="D1854" t="s">
        <v>13</v>
      </c>
      <c r="E1854" t="s">
        <v>920</v>
      </c>
      <c r="G1854" t="s">
        <v>14</v>
      </c>
      <c r="H1854" t="s">
        <v>534</v>
      </c>
      <c r="I1854" t="s">
        <v>16</v>
      </c>
      <c r="J1854" t="s">
        <v>782</v>
      </c>
      <c r="K1854" t="s">
        <v>25</v>
      </c>
      <c r="L1854" t="str">
        <f>_xlfn.XLOOKUP(Tableau1[[#This Row],[TYPE DE PIECE]],Tableau4[MATIERE],Tableau4[SHORT TYPE],"",0,1)</f>
        <v>SMT</v>
      </c>
      <c r="N1854" t="str">
        <f>IF(ISERR(FIND("DECOUPE",Tableau1[[#This Row],[DESIGNATION]])),"","NEED REF")</f>
        <v/>
      </c>
    </row>
    <row r="1855" spans="2:14">
      <c r="B1855">
        <v>34412146</v>
      </c>
      <c r="C1855" s="2">
        <v>45223</v>
      </c>
      <c r="D1855" t="s">
        <v>13</v>
      </c>
      <c r="E1855" t="s">
        <v>921</v>
      </c>
      <c r="G1855" t="s">
        <v>14</v>
      </c>
      <c r="H1855" t="s">
        <v>534</v>
      </c>
      <c r="I1855" t="s">
        <v>16</v>
      </c>
      <c r="J1855" t="s">
        <v>782</v>
      </c>
      <c r="K1855" t="s">
        <v>22</v>
      </c>
      <c r="L1855" t="str">
        <f>_xlfn.XLOOKUP(Tableau1[[#This Row],[TYPE DE PIECE]],Tableau4[MATIERE],Tableau4[SHORT TYPE],"",0,1)</f>
        <v>COP</v>
      </c>
      <c r="N1855" t="str">
        <f>IF(ISERR(FIND("DECOUPE",Tableau1[[#This Row],[DESIGNATION]])),"","NEED REF")</f>
        <v/>
      </c>
    </row>
    <row r="1856" spans="2:14">
      <c r="B1856">
        <v>34412145</v>
      </c>
      <c r="C1856" s="2">
        <v>45223</v>
      </c>
      <c r="D1856" t="s">
        <v>13</v>
      </c>
      <c r="E1856" t="s">
        <v>922</v>
      </c>
      <c r="G1856" t="s">
        <v>14</v>
      </c>
      <c r="H1856" t="s">
        <v>534</v>
      </c>
      <c r="I1856" t="s">
        <v>16</v>
      </c>
      <c r="J1856" t="s">
        <v>782</v>
      </c>
      <c r="K1856" t="s">
        <v>22</v>
      </c>
      <c r="L1856" t="str">
        <f>_xlfn.XLOOKUP(Tableau1[[#This Row],[TYPE DE PIECE]],Tableau4[MATIERE],Tableau4[SHORT TYPE],"",0,1)</f>
        <v>COP</v>
      </c>
      <c r="N1856" t="str">
        <f>IF(ISERR(FIND("DECOUPE",Tableau1[[#This Row],[DESIGNATION]])),"","NEED REF")</f>
        <v/>
      </c>
    </row>
    <row r="1857" spans="2:14">
      <c r="B1857">
        <v>34412144</v>
      </c>
      <c r="C1857" s="2">
        <v>45223</v>
      </c>
      <c r="D1857" t="s">
        <v>13</v>
      </c>
      <c r="E1857" t="s">
        <v>923</v>
      </c>
      <c r="F1857" t="s">
        <v>895</v>
      </c>
      <c r="G1857" t="s">
        <v>112</v>
      </c>
      <c r="H1857" t="s">
        <v>30</v>
      </c>
      <c r="I1857" t="s">
        <v>74</v>
      </c>
      <c r="J1857" t="s">
        <v>49</v>
      </c>
      <c r="K1857" t="s">
        <v>25</v>
      </c>
      <c r="L1857" t="str">
        <f>_xlfn.XLOOKUP(Tableau1[[#This Row],[TYPE DE PIECE]],Tableau4[MATIERE],Tableau4[SHORT TYPE],"",0,1)</f>
        <v>SMT</v>
      </c>
      <c r="N1857" t="str">
        <f>IF(ISERR(FIND("DECOUPE",Tableau1[[#This Row],[DESIGNATION]])),"","NEED REF")</f>
        <v/>
      </c>
    </row>
    <row r="1858" spans="2:14">
      <c r="B1858">
        <v>34412143</v>
      </c>
      <c r="C1858" s="2">
        <v>45223</v>
      </c>
      <c r="D1858" t="s">
        <v>13</v>
      </c>
      <c r="E1858" t="s">
        <v>924</v>
      </c>
      <c r="F1858" t="s">
        <v>895</v>
      </c>
      <c r="G1858" t="s">
        <v>112</v>
      </c>
      <c r="H1858" t="s">
        <v>30</v>
      </c>
      <c r="I1858" t="s">
        <v>74</v>
      </c>
      <c r="J1858" t="s">
        <v>49</v>
      </c>
      <c r="K1858" t="s">
        <v>33</v>
      </c>
      <c r="L1858" t="str">
        <f>_xlfn.XLOOKUP(Tableau1[[#This Row],[TYPE DE PIECE]],Tableau4[MATIERE],Tableau4[SHORT TYPE],"",0,1)</f>
        <v>PLA</v>
      </c>
      <c r="N1858" t="str">
        <f>IF(ISERR(FIND("DECOUPE",Tableau1[[#This Row],[DESIGNATION]])),"","NEED REF")</f>
        <v/>
      </c>
    </row>
    <row r="1859" spans="2:14">
      <c r="B1859">
        <v>34412142</v>
      </c>
      <c r="C1859" s="2">
        <v>45223</v>
      </c>
      <c r="D1859" t="s">
        <v>13</v>
      </c>
      <c r="E1859" t="s">
        <v>925</v>
      </c>
      <c r="F1859" t="s">
        <v>895</v>
      </c>
      <c r="G1859" t="s">
        <v>112</v>
      </c>
      <c r="H1859" t="s">
        <v>30</v>
      </c>
      <c r="I1859" t="s">
        <v>74</v>
      </c>
      <c r="J1859" t="s">
        <v>49</v>
      </c>
      <c r="K1859" t="s">
        <v>22</v>
      </c>
      <c r="L1859" t="str">
        <f>_xlfn.XLOOKUP(Tableau1[[#This Row],[TYPE DE PIECE]],Tableau4[MATIERE],Tableau4[SHORT TYPE],"",0,1)</f>
        <v>COP</v>
      </c>
      <c r="N1859" t="str">
        <f>IF(ISERR(FIND("DECOUPE",Tableau1[[#This Row],[DESIGNATION]])),"","NEED REF")</f>
        <v/>
      </c>
    </row>
    <row r="1860" spans="2:14">
      <c r="B1860">
        <v>34412141</v>
      </c>
      <c r="C1860" s="2">
        <v>45223</v>
      </c>
      <c r="D1860" t="s">
        <v>13</v>
      </c>
      <c r="E1860" t="s">
        <v>926</v>
      </c>
      <c r="F1860" t="s">
        <v>895</v>
      </c>
      <c r="G1860" t="s">
        <v>112</v>
      </c>
      <c r="H1860" t="s">
        <v>30</v>
      </c>
      <c r="I1860" t="s">
        <v>74</v>
      </c>
      <c r="J1860" t="s">
        <v>49</v>
      </c>
      <c r="K1860" t="s">
        <v>22</v>
      </c>
      <c r="L1860" t="str">
        <f>_xlfn.XLOOKUP(Tableau1[[#This Row],[TYPE DE PIECE]],Tableau4[MATIERE],Tableau4[SHORT TYPE],"",0,1)</f>
        <v>COP</v>
      </c>
      <c r="N1860" t="str">
        <f>IF(ISERR(FIND("DECOUPE",Tableau1[[#This Row],[DESIGNATION]])),"","NEED REF")</f>
        <v/>
      </c>
    </row>
    <row r="1861" spans="2:14">
      <c r="B1861">
        <v>34412140</v>
      </c>
      <c r="C1861" s="2">
        <v>45223</v>
      </c>
      <c r="D1861" t="s">
        <v>13</v>
      </c>
      <c r="E1861" t="s">
        <v>927</v>
      </c>
      <c r="F1861" t="s">
        <v>895</v>
      </c>
      <c r="G1861" t="s">
        <v>112</v>
      </c>
      <c r="H1861" t="s">
        <v>30</v>
      </c>
      <c r="I1861" t="s">
        <v>74</v>
      </c>
      <c r="J1861" t="s">
        <v>49</v>
      </c>
      <c r="K1861" t="s">
        <v>22</v>
      </c>
      <c r="L1861" t="str">
        <f>_xlfn.XLOOKUP(Tableau1[[#This Row],[TYPE DE PIECE]],Tableau4[MATIERE],Tableau4[SHORT TYPE],"",0,1)</f>
        <v>COP</v>
      </c>
      <c r="N1861" t="str">
        <f>IF(ISERR(FIND("DECOUPE",Tableau1[[#This Row],[DESIGNATION]])),"","NEED REF")</f>
        <v/>
      </c>
    </row>
    <row r="1862" spans="2:14">
      <c r="B1862">
        <v>34412139</v>
      </c>
      <c r="C1862" s="2">
        <v>45223</v>
      </c>
      <c r="D1862" t="s">
        <v>13</v>
      </c>
      <c r="E1862" t="s">
        <v>928</v>
      </c>
      <c r="F1862" t="s">
        <v>895</v>
      </c>
      <c r="G1862" t="s">
        <v>112</v>
      </c>
      <c r="H1862" t="s">
        <v>30</v>
      </c>
      <c r="I1862" t="s">
        <v>74</v>
      </c>
      <c r="J1862" t="s">
        <v>49</v>
      </c>
      <c r="K1862" t="s">
        <v>22</v>
      </c>
      <c r="L1862" t="str">
        <f>_xlfn.XLOOKUP(Tableau1[[#This Row],[TYPE DE PIECE]],Tableau4[MATIERE],Tableau4[SHORT TYPE],"",0,1)</f>
        <v>COP</v>
      </c>
      <c r="N1862" t="str">
        <f>IF(ISERR(FIND("DECOUPE",Tableau1[[#This Row],[DESIGNATION]])),"","NEED REF")</f>
        <v/>
      </c>
    </row>
    <row r="1863" spans="2:14">
      <c r="B1863">
        <v>34412138</v>
      </c>
      <c r="C1863" s="2">
        <v>45223</v>
      </c>
      <c r="D1863" t="s">
        <v>13</v>
      </c>
      <c r="E1863" t="s">
        <v>929</v>
      </c>
      <c r="F1863" t="s">
        <v>895</v>
      </c>
      <c r="G1863" t="s">
        <v>112</v>
      </c>
      <c r="H1863" t="s">
        <v>30</v>
      </c>
      <c r="I1863" t="s">
        <v>74</v>
      </c>
      <c r="J1863" t="s">
        <v>49</v>
      </c>
      <c r="K1863" t="s">
        <v>25</v>
      </c>
      <c r="L1863" t="str">
        <f>_xlfn.XLOOKUP(Tableau1[[#This Row],[TYPE DE PIECE]],Tableau4[MATIERE],Tableau4[SHORT TYPE],"",0,1)</f>
        <v>SMT</v>
      </c>
      <c r="N1863" t="str">
        <f>IF(ISERR(FIND("DECOUPE",Tableau1[[#This Row],[DESIGNATION]])),"","NEED REF")</f>
        <v/>
      </c>
    </row>
    <row r="1864" spans="2:14">
      <c r="B1864">
        <v>34412137</v>
      </c>
      <c r="C1864" s="2">
        <v>45223</v>
      </c>
      <c r="D1864" t="s">
        <v>13</v>
      </c>
      <c r="E1864" t="s">
        <v>930</v>
      </c>
      <c r="F1864" t="s">
        <v>895</v>
      </c>
      <c r="G1864" t="s">
        <v>112</v>
      </c>
      <c r="H1864" t="s">
        <v>30</v>
      </c>
      <c r="I1864" t="s">
        <v>74</v>
      </c>
      <c r="J1864" t="s">
        <v>49</v>
      </c>
      <c r="K1864" t="s">
        <v>22</v>
      </c>
      <c r="L1864" t="str">
        <f>_xlfn.XLOOKUP(Tableau1[[#This Row],[TYPE DE PIECE]],Tableau4[MATIERE],Tableau4[SHORT TYPE],"",0,1)</f>
        <v>COP</v>
      </c>
      <c r="N1864" t="str">
        <f>IF(ISERR(FIND("DECOUPE",Tableau1[[#This Row],[DESIGNATION]])),"","NEED REF")</f>
        <v/>
      </c>
    </row>
    <row r="1865" spans="2:14">
      <c r="B1865">
        <v>34412136</v>
      </c>
      <c r="C1865" s="2">
        <v>45223</v>
      </c>
      <c r="D1865" t="s">
        <v>13</v>
      </c>
      <c r="E1865" t="s">
        <v>931</v>
      </c>
      <c r="F1865" t="s">
        <v>895</v>
      </c>
      <c r="G1865" t="s">
        <v>112</v>
      </c>
      <c r="H1865" t="s">
        <v>30</v>
      </c>
      <c r="I1865" t="s">
        <v>74</v>
      </c>
      <c r="J1865" t="s">
        <v>49</v>
      </c>
      <c r="K1865" t="s">
        <v>22</v>
      </c>
      <c r="L1865" t="str">
        <f>_xlfn.XLOOKUP(Tableau1[[#This Row],[TYPE DE PIECE]],Tableau4[MATIERE],Tableau4[SHORT TYPE],"",0,1)</f>
        <v>COP</v>
      </c>
      <c r="N1865" t="str">
        <f>IF(ISERR(FIND("DECOUPE",Tableau1[[#This Row],[DESIGNATION]])),"","NEED REF")</f>
        <v/>
      </c>
    </row>
    <row r="1866" spans="2:14">
      <c r="B1866">
        <v>34412135</v>
      </c>
      <c r="C1866" s="2">
        <v>45223</v>
      </c>
      <c r="D1866" t="s">
        <v>13</v>
      </c>
      <c r="E1866" t="s">
        <v>932</v>
      </c>
      <c r="F1866" t="s">
        <v>895</v>
      </c>
      <c r="G1866" t="s">
        <v>112</v>
      </c>
      <c r="H1866" t="s">
        <v>30</v>
      </c>
      <c r="I1866" t="s">
        <v>74</v>
      </c>
      <c r="J1866" t="s">
        <v>49</v>
      </c>
      <c r="K1866" t="s">
        <v>22</v>
      </c>
      <c r="L1866" t="str">
        <f>_xlfn.XLOOKUP(Tableau1[[#This Row],[TYPE DE PIECE]],Tableau4[MATIERE],Tableau4[SHORT TYPE],"",0,1)</f>
        <v>COP</v>
      </c>
      <c r="N1866" t="str">
        <f>IF(ISERR(FIND("DECOUPE",Tableau1[[#This Row],[DESIGNATION]])),"","NEED REF")</f>
        <v/>
      </c>
    </row>
    <row r="1867" spans="2:14">
      <c r="B1867">
        <v>34412134</v>
      </c>
      <c r="C1867" s="2">
        <v>45223</v>
      </c>
      <c r="D1867" t="s">
        <v>13</v>
      </c>
      <c r="E1867" t="s">
        <v>933</v>
      </c>
      <c r="F1867" t="s">
        <v>895</v>
      </c>
      <c r="G1867" t="s">
        <v>112</v>
      </c>
      <c r="H1867" t="s">
        <v>30</v>
      </c>
      <c r="I1867" t="s">
        <v>74</v>
      </c>
      <c r="J1867" t="s">
        <v>49</v>
      </c>
      <c r="K1867" t="s">
        <v>123</v>
      </c>
      <c r="L1867" t="str">
        <f>_xlfn.XLOOKUP(Tableau1[[#This Row],[TYPE DE PIECE]],Tableau4[MATIERE],Tableau4[SHORT TYPE],"",0,1)</f>
        <v>ETO</v>
      </c>
      <c r="N1867" t="s">
        <v>464</v>
      </c>
    </row>
    <row r="1868" spans="2:14">
      <c r="B1868">
        <v>34412133</v>
      </c>
      <c r="C1868" s="2">
        <v>45223</v>
      </c>
      <c r="D1868" t="s">
        <v>13</v>
      </c>
      <c r="E1868" t="s">
        <v>934</v>
      </c>
      <c r="F1868" t="s">
        <v>895</v>
      </c>
      <c r="G1868" t="s">
        <v>112</v>
      </c>
      <c r="H1868" t="s">
        <v>30</v>
      </c>
      <c r="I1868" t="s">
        <v>74</v>
      </c>
      <c r="J1868" t="s">
        <v>49</v>
      </c>
      <c r="K1868" t="s">
        <v>25</v>
      </c>
      <c r="L1868" t="str">
        <f>_xlfn.XLOOKUP(Tableau1[[#This Row],[TYPE DE PIECE]],Tableau4[MATIERE],Tableau4[SHORT TYPE],"",0,1)</f>
        <v>SMT</v>
      </c>
      <c r="N1868" t="str">
        <f>IF(ISERR(FIND("DECOUPE",Tableau1[[#This Row],[DESIGNATION]])),"","NEED REF")</f>
        <v/>
      </c>
    </row>
    <row r="1869" spans="2:14">
      <c r="B1869">
        <v>34412132</v>
      </c>
      <c r="C1869" s="2">
        <v>45223</v>
      </c>
      <c r="D1869" t="s">
        <v>13</v>
      </c>
      <c r="E1869" t="s">
        <v>935</v>
      </c>
      <c r="F1869" t="s">
        <v>895</v>
      </c>
      <c r="G1869" t="s">
        <v>112</v>
      </c>
      <c r="H1869" t="s">
        <v>30</v>
      </c>
      <c r="I1869" t="s">
        <v>74</v>
      </c>
      <c r="J1869" t="s">
        <v>49</v>
      </c>
      <c r="K1869" t="s">
        <v>25</v>
      </c>
      <c r="L1869" t="str">
        <f>_xlfn.XLOOKUP(Tableau1[[#This Row],[TYPE DE PIECE]],Tableau4[MATIERE],Tableau4[SHORT TYPE],"",0,1)</f>
        <v>SMT</v>
      </c>
      <c r="N1869" t="str">
        <f>IF(ISERR(FIND("DECOUPE",Tableau1[[#This Row],[DESIGNATION]])),"","NEED REF")</f>
        <v/>
      </c>
    </row>
    <row r="1870" spans="2:14">
      <c r="B1870">
        <v>34412131</v>
      </c>
      <c r="C1870" s="2">
        <v>45223</v>
      </c>
      <c r="D1870" t="s">
        <v>13</v>
      </c>
      <c r="E1870" t="s">
        <v>935</v>
      </c>
      <c r="F1870" t="s">
        <v>895</v>
      </c>
      <c r="G1870" t="s">
        <v>112</v>
      </c>
      <c r="H1870" t="s">
        <v>30</v>
      </c>
      <c r="I1870" t="s">
        <v>74</v>
      </c>
      <c r="J1870" t="s">
        <v>49</v>
      </c>
      <c r="K1870" t="s">
        <v>25</v>
      </c>
      <c r="L1870" t="str">
        <f>_xlfn.XLOOKUP(Tableau1[[#This Row],[TYPE DE PIECE]],Tableau4[MATIERE],Tableau4[SHORT TYPE],"",0,1)</f>
        <v>SMT</v>
      </c>
      <c r="N1870" t="str">
        <f>IF(ISERR(FIND("DECOUPE",Tableau1[[#This Row],[DESIGNATION]])),"","NEED REF")</f>
        <v/>
      </c>
    </row>
    <row r="1871" spans="2:14">
      <c r="B1871">
        <v>34412130</v>
      </c>
      <c r="C1871" s="2">
        <v>45223</v>
      </c>
      <c r="D1871" t="s">
        <v>13</v>
      </c>
      <c r="E1871" t="s">
        <v>936</v>
      </c>
      <c r="F1871" t="s">
        <v>895</v>
      </c>
      <c r="G1871" t="s">
        <v>112</v>
      </c>
      <c r="H1871" t="s">
        <v>30</v>
      </c>
      <c r="I1871" t="s">
        <v>74</v>
      </c>
      <c r="J1871" t="s">
        <v>49</v>
      </c>
      <c r="K1871" t="s">
        <v>25</v>
      </c>
      <c r="L1871" t="str">
        <f>_xlfn.XLOOKUP(Tableau1[[#This Row],[TYPE DE PIECE]],Tableau4[MATIERE],Tableau4[SHORT TYPE],"",0,1)</f>
        <v>SMT</v>
      </c>
      <c r="N1871" t="str">
        <f>IF(ISERR(FIND("DECOUPE",Tableau1[[#This Row],[DESIGNATION]])),"","NEED REF")</f>
        <v/>
      </c>
    </row>
    <row r="1872" spans="2:14">
      <c r="B1872">
        <v>34412129</v>
      </c>
      <c r="C1872" s="2">
        <v>45223</v>
      </c>
      <c r="D1872" t="s">
        <v>13</v>
      </c>
      <c r="E1872" t="s">
        <v>937</v>
      </c>
      <c r="F1872" t="s">
        <v>895</v>
      </c>
      <c r="G1872" t="s">
        <v>112</v>
      </c>
      <c r="H1872" t="s">
        <v>30</v>
      </c>
      <c r="I1872" t="s">
        <v>74</v>
      </c>
      <c r="J1872" t="s">
        <v>49</v>
      </c>
      <c r="K1872" t="s">
        <v>22</v>
      </c>
      <c r="L1872" t="str">
        <f>_xlfn.XLOOKUP(Tableau1[[#This Row],[TYPE DE PIECE]],Tableau4[MATIERE],Tableau4[SHORT TYPE],"",0,1)</f>
        <v>COP</v>
      </c>
      <c r="N1872" t="str">
        <f>IF(ISERR(FIND("DECOUPE",Tableau1[[#This Row],[DESIGNATION]])),"","NEED REF")</f>
        <v/>
      </c>
    </row>
    <row r="1873" spans="2:14">
      <c r="B1873">
        <v>34412128</v>
      </c>
      <c r="C1873" s="2">
        <v>45223</v>
      </c>
      <c r="D1873" t="s">
        <v>13</v>
      </c>
      <c r="E1873" t="s">
        <v>938</v>
      </c>
      <c r="F1873" t="s">
        <v>895</v>
      </c>
      <c r="G1873" t="s">
        <v>112</v>
      </c>
      <c r="H1873" t="s">
        <v>30</v>
      </c>
      <c r="I1873" t="s">
        <v>74</v>
      </c>
      <c r="J1873" t="s">
        <v>49</v>
      </c>
      <c r="K1873" t="s">
        <v>22</v>
      </c>
      <c r="L1873" t="str">
        <f>_xlfn.XLOOKUP(Tableau1[[#This Row],[TYPE DE PIECE]],Tableau4[MATIERE],Tableau4[SHORT TYPE],"",0,1)</f>
        <v>COP</v>
      </c>
      <c r="N1873" t="str">
        <f>IF(ISERR(FIND("DECOUPE",Tableau1[[#This Row],[DESIGNATION]])),"","NEED REF")</f>
        <v/>
      </c>
    </row>
    <row r="1874" spans="2:14">
      <c r="B1874">
        <v>34412127</v>
      </c>
      <c r="C1874" s="2">
        <v>45223</v>
      </c>
      <c r="D1874" t="s">
        <v>13</v>
      </c>
      <c r="E1874" t="s">
        <v>938</v>
      </c>
      <c r="F1874" t="s">
        <v>895</v>
      </c>
      <c r="G1874" t="s">
        <v>112</v>
      </c>
      <c r="H1874" t="s">
        <v>30</v>
      </c>
      <c r="I1874" t="s">
        <v>74</v>
      </c>
      <c r="J1874" t="s">
        <v>49</v>
      </c>
      <c r="K1874" t="s">
        <v>22</v>
      </c>
      <c r="L1874" t="str">
        <f>_xlfn.XLOOKUP(Tableau1[[#This Row],[TYPE DE PIECE]],Tableau4[MATIERE],Tableau4[SHORT TYPE],"",0,1)</f>
        <v>COP</v>
      </c>
      <c r="N1874" t="str">
        <f>IF(ISERR(FIND("DECOUPE",Tableau1[[#This Row],[DESIGNATION]])),"","NEED REF")</f>
        <v/>
      </c>
    </row>
    <row r="1875" spans="2:14">
      <c r="B1875">
        <v>34412126</v>
      </c>
      <c r="C1875" s="2">
        <v>45223</v>
      </c>
      <c r="D1875" t="s">
        <v>13</v>
      </c>
      <c r="E1875" t="s">
        <v>938</v>
      </c>
      <c r="F1875" t="s">
        <v>895</v>
      </c>
      <c r="G1875" t="s">
        <v>112</v>
      </c>
      <c r="H1875" t="s">
        <v>30</v>
      </c>
      <c r="I1875" t="s">
        <v>74</v>
      </c>
      <c r="J1875" t="s">
        <v>49</v>
      </c>
      <c r="K1875" t="s">
        <v>22</v>
      </c>
      <c r="L1875" t="str">
        <f>_xlfn.XLOOKUP(Tableau1[[#This Row],[TYPE DE PIECE]],Tableau4[MATIERE],Tableau4[SHORT TYPE],"",0,1)</f>
        <v>COP</v>
      </c>
      <c r="N1875" t="str">
        <f>IF(ISERR(FIND("DECOUPE",Tableau1[[#This Row],[DESIGNATION]])),"","NEED REF")</f>
        <v/>
      </c>
    </row>
    <row r="1876" spans="2:14">
      <c r="B1876">
        <v>34412125</v>
      </c>
      <c r="C1876" s="2">
        <v>45223</v>
      </c>
      <c r="D1876" t="s">
        <v>13</v>
      </c>
      <c r="E1876" t="s">
        <v>939</v>
      </c>
      <c r="F1876" t="s">
        <v>895</v>
      </c>
      <c r="G1876" t="s">
        <v>112</v>
      </c>
      <c r="H1876" t="s">
        <v>30</v>
      </c>
      <c r="I1876" t="s">
        <v>74</v>
      </c>
      <c r="J1876" t="s">
        <v>49</v>
      </c>
      <c r="K1876" t="s">
        <v>25</v>
      </c>
      <c r="L1876" t="str">
        <f>_xlfn.XLOOKUP(Tableau1[[#This Row],[TYPE DE PIECE]],Tableau4[MATIERE],Tableau4[SHORT TYPE],"",0,1)</f>
        <v>SMT</v>
      </c>
      <c r="N1876" t="str">
        <f>IF(ISERR(FIND("DECOUPE",Tableau1[[#This Row],[DESIGNATION]])),"","NEED REF")</f>
        <v/>
      </c>
    </row>
    <row r="1877" spans="2:14">
      <c r="B1877">
        <v>34412124</v>
      </c>
      <c r="C1877" s="2">
        <v>45223</v>
      </c>
      <c r="D1877" t="s">
        <v>13</v>
      </c>
      <c r="E1877" t="s">
        <v>940</v>
      </c>
      <c r="G1877" t="s">
        <v>14</v>
      </c>
      <c r="H1877" t="s">
        <v>534</v>
      </c>
      <c r="I1877" t="s">
        <v>16</v>
      </c>
      <c r="J1877" t="s">
        <v>782</v>
      </c>
      <c r="K1877" t="s">
        <v>22</v>
      </c>
      <c r="L1877" t="str">
        <f>_xlfn.XLOOKUP(Tableau1[[#This Row],[TYPE DE PIECE]],Tableau4[MATIERE],Tableau4[SHORT TYPE],"",0,1)</f>
        <v>COP</v>
      </c>
      <c r="N1877" t="str">
        <f>IF(ISERR(FIND("DECOUPE",Tableau1[[#This Row],[DESIGNATION]])),"","NEED REF")</f>
        <v/>
      </c>
    </row>
    <row r="1878" spans="2:14">
      <c r="B1878">
        <v>34412123</v>
      </c>
      <c r="C1878" s="2">
        <v>45223</v>
      </c>
      <c r="D1878" t="s">
        <v>13</v>
      </c>
      <c r="E1878" t="s">
        <v>941</v>
      </c>
      <c r="G1878" t="s">
        <v>14</v>
      </c>
      <c r="H1878" t="s">
        <v>534</v>
      </c>
      <c r="I1878" t="s">
        <v>16</v>
      </c>
      <c r="J1878" t="s">
        <v>782</v>
      </c>
      <c r="K1878" t="s">
        <v>22</v>
      </c>
      <c r="L1878" t="str">
        <f>_xlfn.XLOOKUP(Tableau1[[#This Row],[TYPE DE PIECE]],Tableau4[MATIERE],Tableau4[SHORT TYPE],"",0,1)</f>
        <v>COP</v>
      </c>
      <c r="N1878" t="str">
        <f>IF(ISERR(FIND("DECOUPE",Tableau1[[#This Row],[DESIGNATION]])),"","NEED REF")</f>
        <v/>
      </c>
    </row>
    <row r="1879" spans="2:14">
      <c r="B1879">
        <v>34412122</v>
      </c>
      <c r="C1879" s="2">
        <v>45223</v>
      </c>
      <c r="D1879" t="s">
        <v>13</v>
      </c>
      <c r="E1879" t="s">
        <v>942</v>
      </c>
      <c r="G1879" t="s">
        <v>14</v>
      </c>
      <c r="H1879" t="s">
        <v>534</v>
      </c>
      <c r="I1879" t="s">
        <v>16</v>
      </c>
      <c r="J1879" t="s">
        <v>782</v>
      </c>
      <c r="K1879" t="s">
        <v>22</v>
      </c>
      <c r="L1879" t="str">
        <f>_xlfn.XLOOKUP(Tableau1[[#This Row],[TYPE DE PIECE]],Tableau4[MATIERE],Tableau4[SHORT TYPE],"",0,1)</f>
        <v>COP</v>
      </c>
      <c r="N1879" t="str">
        <f>IF(ISERR(FIND("DECOUPE",Tableau1[[#This Row],[DESIGNATION]])),"","NEED REF")</f>
        <v/>
      </c>
    </row>
    <row r="1880" spans="2:14">
      <c r="B1880">
        <v>34412121</v>
      </c>
      <c r="C1880" s="2">
        <v>45223</v>
      </c>
      <c r="D1880" t="s">
        <v>13</v>
      </c>
      <c r="E1880" t="s">
        <v>943</v>
      </c>
      <c r="G1880" t="s">
        <v>14</v>
      </c>
      <c r="H1880" t="s">
        <v>534</v>
      </c>
      <c r="I1880" t="s">
        <v>16</v>
      </c>
      <c r="J1880" t="s">
        <v>782</v>
      </c>
      <c r="K1880" t="s">
        <v>22</v>
      </c>
      <c r="L1880" t="str">
        <f>_xlfn.XLOOKUP(Tableau1[[#This Row],[TYPE DE PIECE]],Tableau4[MATIERE],Tableau4[SHORT TYPE],"",0,1)</f>
        <v>COP</v>
      </c>
      <c r="N1880" t="str">
        <f>IF(ISERR(FIND("DECOUPE",Tableau1[[#This Row],[DESIGNATION]])),"","NEED REF")</f>
        <v/>
      </c>
    </row>
    <row r="1881" spans="2:14">
      <c r="B1881">
        <v>34412120</v>
      </c>
      <c r="C1881" s="2">
        <v>45222</v>
      </c>
      <c r="D1881" t="s">
        <v>13</v>
      </c>
      <c r="E1881" t="str">
        <f>_xlfn.CONCAT(Tableau1[[#This Row],[SHORT TYPE]]," ",Tableau1[[#This Row],[NUMERO]]," ",Tableau1[[#This Row],[GAMME]]," ",Tableau1[[#This Row],[TYPE PRODUIT]]," ",Tableau1[[#This Row],[PUISSANCE]])</f>
        <v xml:space="preserve"> 34412120   </v>
      </c>
      <c r="J1881" t="s">
        <v>27</v>
      </c>
      <c r="L1881" t="str">
        <f>_xlfn.XLOOKUP(Tableau1[[#This Row],[TYPE DE PIECE]],Tableau4[MATIERE],Tableau4[SHORT TYPE],"",0,1)</f>
        <v/>
      </c>
      <c r="N1881" t="str">
        <f>IF(ISERR(FIND("DECOUPE",Tableau1[[#This Row],[DESIGNATION]])),"","NEED REF")</f>
        <v/>
      </c>
    </row>
    <row r="1882" spans="2:14">
      <c r="B1882">
        <v>34412119</v>
      </c>
      <c r="C1882" s="2">
        <v>45222</v>
      </c>
      <c r="D1882" t="s">
        <v>13</v>
      </c>
      <c r="E1882" t="s">
        <v>944</v>
      </c>
      <c r="H1882" t="s">
        <v>46</v>
      </c>
      <c r="I1882" t="s">
        <v>945</v>
      </c>
      <c r="J1882" t="s">
        <v>177</v>
      </c>
      <c r="K1882" t="s">
        <v>25</v>
      </c>
      <c r="L1882" t="s">
        <v>856</v>
      </c>
      <c r="N1882" t="str">
        <f>IF(ISERR(FIND("DECOUPE",Tableau1[[#This Row],[DESIGNATION]])),"","NEED REF")</f>
        <v/>
      </c>
    </row>
    <row r="1883" spans="2:14">
      <c r="B1883">
        <v>34412118</v>
      </c>
      <c r="C1883" s="2">
        <v>45222</v>
      </c>
      <c r="D1883" t="s">
        <v>13</v>
      </c>
      <c r="E1883" t="s">
        <v>946</v>
      </c>
      <c r="H1883" t="s">
        <v>46</v>
      </c>
      <c r="I1883" t="s">
        <v>945</v>
      </c>
      <c r="J1883" t="s">
        <v>177</v>
      </c>
      <c r="K1883" t="s">
        <v>745</v>
      </c>
      <c r="L1883" t="s">
        <v>745</v>
      </c>
      <c r="N1883" t="str">
        <f>IF(ISERR(FIND("DECOUPE",Tableau1[[#This Row],[DESIGNATION]])),"","NEED REF")</f>
        <v/>
      </c>
    </row>
    <row r="1884" spans="2:14">
      <c r="B1884">
        <v>34412117</v>
      </c>
      <c r="C1884" s="2">
        <v>45222</v>
      </c>
      <c r="D1884" t="s">
        <v>13</v>
      </c>
      <c r="E1884" t="s">
        <v>947</v>
      </c>
      <c r="H1884" t="s">
        <v>239</v>
      </c>
      <c r="J1884" t="s">
        <v>17</v>
      </c>
      <c r="K1884" t="s">
        <v>25</v>
      </c>
      <c r="L1884" t="str">
        <f>_xlfn.XLOOKUP(Tableau1[[#This Row],[TYPE DE PIECE]],Tableau4[MATIERE],Tableau4[SHORT TYPE],"",0,1)</f>
        <v>SMT</v>
      </c>
      <c r="N1884" t="str">
        <f>IF(ISERR(FIND("DECOUPE",Tableau1[[#This Row],[DESIGNATION]])),"","NEED REF")</f>
        <v/>
      </c>
    </row>
    <row r="1885" spans="2:14">
      <c r="B1885">
        <v>34412116</v>
      </c>
      <c r="C1885" s="2">
        <v>45222</v>
      </c>
      <c r="D1885" t="s">
        <v>13</v>
      </c>
      <c r="E1885" t="s">
        <v>948</v>
      </c>
      <c r="H1885" t="s">
        <v>239</v>
      </c>
      <c r="J1885" t="s">
        <v>17</v>
      </c>
      <c r="K1885" t="s">
        <v>583</v>
      </c>
      <c r="L1885" t="str">
        <f>_xlfn.XLOOKUP(Tableau1[[#This Row],[TYPE DE PIECE]],Tableau4[MATIERE],Tableau4[SHORT TYPE],"",0,1)</f>
        <v>WOOD</v>
      </c>
      <c r="N1885" t="str">
        <f>IF(ISERR(FIND("DECOUPE",Tableau1[[#This Row],[DESIGNATION]])),"","NEED REF")</f>
        <v/>
      </c>
    </row>
    <row r="1886" spans="2:14">
      <c r="B1886">
        <v>34412115</v>
      </c>
      <c r="C1886" s="2">
        <v>45219</v>
      </c>
      <c r="D1886" t="s">
        <v>13</v>
      </c>
      <c r="E1886" t="s">
        <v>949</v>
      </c>
      <c r="G1886" t="s">
        <v>14</v>
      </c>
      <c r="H1886" t="s">
        <v>534</v>
      </c>
      <c r="I1886" t="s">
        <v>16</v>
      </c>
      <c r="J1886" t="s">
        <v>782</v>
      </c>
      <c r="K1886" t="s">
        <v>25</v>
      </c>
      <c r="L1886" t="str">
        <f>_xlfn.XLOOKUP(Tableau1[[#This Row],[TYPE DE PIECE]],Tableau4[MATIERE],Tableau4[SHORT TYPE],"",0,1)</f>
        <v>SMT</v>
      </c>
      <c r="N1886" t="str">
        <f>IF(ISERR(FIND("DECOUPE",Tableau1[[#This Row],[DESIGNATION]])),"","NEED REF")</f>
        <v/>
      </c>
    </row>
    <row r="1887" spans="2:14">
      <c r="B1887">
        <v>34412114</v>
      </c>
      <c r="C1887" s="2">
        <v>45219</v>
      </c>
      <c r="D1887" t="s">
        <v>13</v>
      </c>
      <c r="E1887" t="s">
        <v>950</v>
      </c>
      <c r="G1887" t="s">
        <v>14</v>
      </c>
      <c r="H1887" t="s">
        <v>534</v>
      </c>
      <c r="I1887" t="s">
        <v>16</v>
      </c>
      <c r="J1887" t="s">
        <v>782</v>
      </c>
      <c r="K1887" t="s">
        <v>25</v>
      </c>
      <c r="L1887" t="str">
        <f>_xlfn.XLOOKUP(Tableau1[[#This Row],[TYPE DE PIECE]],Tableau4[MATIERE],Tableau4[SHORT TYPE],"",0,1)</f>
        <v>SMT</v>
      </c>
      <c r="N1887" t="str">
        <f>IF(ISERR(FIND("DECOUPE",Tableau1[[#This Row],[DESIGNATION]])),"","NEED REF")</f>
        <v/>
      </c>
    </row>
    <row r="1888" spans="2:14">
      <c r="B1888">
        <v>34412113</v>
      </c>
      <c r="C1888" s="2">
        <v>45219</v>
      </c>
      <c r="D1888" t="s">
        <v>13</v>
      </c>
      <c r="E1888" t="s">
        <v>951</v>
      </c>
      <c r="G1888" t="s">
        <v>14</v>
      </c>
      <c r="H1888" t="s">
        <v>534</v>
      </c>
      <c r="I1888" t="s">
        <v>16</v>
      </c>
      <c r="J1888" t="s">
        <v>782</v>
      </c>
      <c r="K1888" t="s">
        <v>25</v>
      </c>
      <c r="L1888" t="str">
        <f>_xlfn.XLOOKUP(Tableau1[[#This Row],[TYPE DE PIECE]],Tableau4[MATIERE],Tableau4[SHORT TYPE],"",0,1)</f>
        <v>SMT</v>
      </c>
      <c r="N1888" t="str">
        <f>IF(ISERR(FIND("DECOUPE",Tableau1[[#This Row],[DESIGNATION]])),"","NEED REF")</f>
        <v/>
      </c>
    </row>
    <row r="1889" spans="2:14">
      <c r="B1889">
        <v>34412112</v>
      </c>
      <c r="C1889" s="2">
        <v>45219</v>
      </c>
      <c r="D1889" t="s">
        <v>13</v>
      </c>
      <c r="E1889" t="s">
        <v>952</v>
      </c>
      <c r="G1889" t="s">
        <v>14</v>
      </c>
      <c r="H1889" t="s">
        <v>534</v>
      </c>
      <c r="I1889" t="s">
        <v>16</v>
      </c>
      <c r="J1889" t="s">
        <v>782</v>
      </c>
      <c r="K1889" t="s">
        <v>25</v>
      </c>
      <c r="L1889" t="str">
        <f>_xlfn.XLOOKUP(Tableau1[[#This Row],[TYPE DE PIECE]],Tableau4[MATIERE],Tableau4[SHORT TYPE],"",0,1)</f>
        <v>SMT</v>
      </c>
      <c r="N1889" t="str">
        <f>IF(ISERR(FIND("DECOUPE",Tableau1[[#This Row],[DESIGNATION]])),"","NEED REF")</f>
        <v/>
      </c>
    </row>
    <row r="1890" spans="2:14">
      <c r="B1890">
        <v>34412111</v>
      </c>
      <c r="C1890" s="2">
        <v>45219</v>
      </c>
      <c r="D1890" t="s">
        <v>13</v>
      </c>
      <c r="E1890" t="s">
        <v>953</v>
      </c>
      <c r="G1890" t="s">
        <v>14</v>
      </c>
      <c r="H1890" t="s">
        <v>534</v>
      </c>
      <c r="I1890" t="s">
        <v>16</v>
      </c>
      <c r="J1890" t="s">
        <v>782</v>
      </c>
      <c r="K1890" t="s">
        <v>25</v>
      </c>
      <c r="L1890" t="str">
        <f>_xlfn.XLOOKUP(Tableau1[[#This Row],[TYPE DE PIECE]],Tableau4[MATIERE],Tableau4[SHORT TYPE],"",0,1)</f>
        <v>SMT</v>
      </c>
      <c r="N1890" t="str">
        <f>IF(ISERR(FIND("DECOUPE",Tableau1[[#This Row],[DESIGNATION]])),"","NEED REF")</f>
        <v/>
      </c>
    </row>
    <row r="1891" spans="2:14">
      <c r="B1891">
        <v>34412110</v>
      </c>
      <c r="C1891" s="2">
        <v>45219</v>
      </c>
      <c r="D1891" t="s">
        <v>13</v>
      </c>
      <c r="E1891" t="s">
        <v>954</v>
      </c>
      <c r="H1891" t="s">
        <v>46</v>
      </c>
      <c r="I1891" t="s">
        <v>945</v>
      </c>
      <c r="J1891" t="s">
        <v>782</v>
      </c>
      <c r="K1891" t="s">
        <v>745</v>
      </c>
      <c r="L1891" t="str">
        <f>_xlfn.XLOOKUP(Tableau1[[#This Row],[TYPE DE PIECE]],Tableau4[MATIERE],Tableau4[SHORT TYPE],"",0,1)</f>
        <v>BOM</v>
      </c>
      <c r="N1891" t="str">
        <f>IF(ISERR(FIND("DECOUPE",Tableau1[[#This Row],[DESIGNATION]])),"","NEED REF")</f>
        <v/>
      </c>
    </row>
    <row r="1892" spans="2:14">
      <c r="B1892">
        <v>34412109</v>
      </c>
      <c r="C1892" s="2">
        <v>45219</v>
      </c>
      <c r="D1892" t="s">
        <v>13</v>
      </c>
      <c r="E1892" t="s">
        <v>955</v>
      </c>
      <c r="H1892" t="s">
        <v>46</v>
      </c>
      <c r="I1892" t="s">
        <v>945</v>
      </c>
      <c r="J1892" t="s">
        <v>782</v>
      </c>
      <c r="K1892" t="s">
        <v>25</v>
      </c>
      <c r="L1892" t="str">
        <f>_xlfn.XLOOKUP(Tableau1[[#This Row],[TYPE DE PIECE]],Tableau4[MATIERE],Tableau4[SHORT TYPE],"",0,1)</f>
        <v>SMT</v>
      </c>
      <c r="N1892" t="str">
        <f>IF(ISERR(FIND("DECOUPE",Tableau1[[#This Row],[DESIGNATION]])),"","NEED REF")</f>
        <v/>
      </c>
    </row>
    <row r="1893" spans="2:14">
      <c r="B1893">
        <v>34412108</v>
      </c>
      <c r="C1893" s="2">
        <v>45219</v>
      </c>
      <c r="D1893" t="s">
        <v>13</v>
      </c>
      <c r="E1893" t="s">
        <v>956</v>
      </c>
      <c r="G1893" t="s">
        <v>73</v>
      </c>
      <c r="J1893" t="s">
        <v>27</v>
      </c>
      <c r="K1893" t="s">
        <v>33</v>
      </c>
      <c r="L1893" t="str">
        <f>_xlfn.XLOOKUP(Tableau1[[#This Row],[TYPE DE PIECE]],Tableau4[MATIERE],Tableau4[SHORT TYPE],"",0,1)</f>
        <v>PLA</v>
      </c>
      <c r="N1893" t="str">
        <f>IF(ISERR(FIND("DECOUPE",Tableau1[[#This Row],[DESIGNATION]])),"","NEED REF")</f>
        <v/>
      </c>
    </row>
    <row r="1894" spans="2:14">
      <c r="B1894">
        <v>34412107</v>
      </c>
      <c r="C1894" s="2">
        <v>45218</v>
      </c>
      <c r="D1894" t="s">
        <v>13</v>
      </c>
      <c r="E1894" t="s">
        <v>957</v>
      </c>
      <c r="G1894" t="s">
        <v>14</v>
      </c>
      <c r="H1894" t="s">
        <v>534</v>
      </c>
      <c r="I1894" t="s">
        <v>16</v>
      </c>
      <c r="J1894" t="s">
        <v>782</v>
      </c>
      <c r="K1894" t="s">
        <v>25</v>
      </c>
      <c r="L1894" t="str">
        <f>_xlfn.XLOOKUP(Tableau1[[#This Row],[TYPE DE PIECE]],Tableau4[MATIERE],Tableau4[SHORT TYPE],"",0,1)</f>
        <v>SMT</v>
      </c>
      <c r="N1894" t="str">
        <f>IF(ISERR(FIND("DECOUPE",Tableau1[[#This Row],[DESIGNATION]])),"","NEED REF")</f>
        <v/>
      </c>
    </row>
    <row r="1895" spans="2:14">
      <c r="B1895">
        <v>34412106</v>
      </c>
      <c r="C1895" s="2">
        <v>45218</v>
      </c>
      <c r="D1895" t="s">
        <v>13</v>
      </c>
      <c r="E1895" t="s">
        <v>958</v>
      </c>
      <c r="G1895" t="s">
        <v>14</v>
      </c>
      <c r="H1895" t="s">
        <v>534</v>
      </c>
      <c r="I1895" t="s">
        <v>16</v>
      </c>
      <c r="J1895" t="s">
        <v>782</v>
      </c>
      <c r="K1895" t="s">
        <v>25</v>
      </c>
      <c r="L1895" t="str">
        <f>_xlfn.XLOOKUP(Tableau1[[#This Row],[TYPE DE PIECE]],Tableau4[MATIERE],Tableau4[SHORT TYPE],"",0,1)</f>
        <v>SMT</v>
      </c>
      <c r="N1895" t="str">
        <f>IF(ISERR(FIND("DECOUPE",Tableau1[[#This Row],[DESIGNATION]])),"","NEED REF")</f>
        <v/>
      </c>
    </row>
    <row r="1896" spans="2:14">
      <c r="B1896">
        <v>34412105</v>
      </c>
      <c r="C1896" s="2">
        <v>45218</v>
      </c>
      <c r="D1896" t="s">
        <v>13</v>
      </c>
      <c r="E1896" t="s">
        <v>959</v>
      </c>
      <c r="G1896" t="s">
        <v>14</v>
      </c>
      <c r="H1896" t="s">
        <v>534</v>
      </c>
      <c r="I1896" t="s">
        <v>16</v>
      </c>
      <c r="J1896" t="s">
        <v>782</v>
      </c>
      <c r="K1896" t="s">
        <v>25</v>
      </c>
      <c r="L1896" t="str">
        <f>_xlfn.XLOOKUP(Tableau1[[#This Row],[TYPE DE PIECE]],Tableau4[MATIERE],Tableau4[SHORT TYPE],"",0,1)</f>
        <v>SMT</v>
      </c>
      <c r="N1896" t="str">
        <f>IF(ISERR(FIND("DECOUPE",Tableau1[[#This Row],[DESIGNATION]])),"","NEED REF")</f>
        <v/>
      </c>
    </row>
    <row r="1897" spans="2:14">
      <c r="B1897">
        <v>34412104</v>
      </c>
      <c r="C1897" s="2">
        <v>45218</v>
      </c>
      <c r="D1897" t="s">
        <v>13</v>
      </c>
      <c r="E1897" t="s">
        <v>960</v>
      </c>
      <c r="G1897" t="s">
        <v>14</v>
      </c>
      <c r="H1897" t="s">
        <v>534</v>
      </c>
      <c r="I1897" t="s">
        <v>16</v>
      </c>
      <c r="J1897" t="s">
        <v>782</v>
      </c>
      <c r="K1897" t="s">
        <v>25</v>
      </c>
      <c r="L1897" t="str">
        <f>_xlfn.XLOOKUP(Tableau1[[#This Row],[TYPE DE PIECE]],Tableau4[MATIERE],Tableau4[SHORT TYPE],"",0,1)</f>
        <v>SMT</v>
      </c>
      <c r="N1897" t="str">
        <f>IF(ISERR(FIND("DECOUPE",Tableau1[[#This Row],[DESIGNATION]])),"","NEED REF")</f>
        <v/>
      </c>
    </row>
    <row r="1898" spans="2:14">
      <c r="B1898">
        <v>34412103</v>
      </c>
      <c r="C1898" s="2">
        <v>45218</v>
      </c>
      <c r="D1898" t="s">
        <v>13</v>
      </c>
      <c r="E1898" t="s">
        <v>961</v>
      </c>
      <c r="G1898" t="s">
        <v>14</v>
      </c>
      <c r="H1898" t="s">
        <v>534</v>
      </c>
      <c r="I1898" t="s">
        <v>16</v>
      </c>
      <c r="J1898" t="s">
        <v>782</v>
      </c>
      <c r="K1898" t="s">
        <v>25</v>
      </c>
      <c r="L1898" t="str">
        <f>_xlfn.XLOOKUP(Tableau1[[#This Row],[TYPE DE PIECE]],Tableau4[MATIERE],Tableau4[SHORT TYPE],"",0,1)</f>
        <v>SMT</v>
      </c>
      <c r="N1898" t="str">
        <f>IF(ISERR(FIND("DECOUPE",Tableau1[[#This Row],[DESIGNATION]])),"","NEED REF")</f>
        <v/>
      </c>
    </row>
    <row r="1899" spans="2:14">
      <c r="B1899">
        <v>34412102</v>
      </c>
      <c r="C1899" s="2">
        <v>45218</v>
      </c>
      <c r="D1899" t="s">
        <v>13</v>
      </c>
      <c r="E1899" t="s">
        <v>962</v>
      </c>
      <c r="G1899" t="s">
        <v>14</v>
      </c>
      <c r="H1899" t="s">
        <v>534</v>
      </c>
      <c r="I1899" t="s">
        <v>16</v>
      </c>
      <c r="J1899" t="s">
        <v>782</v>
      </c>
      <c r="K1899" t="s">
        <v>25</v>
      </c>
      <c r="L1899" t="str">
        <f>_xlfn.XLOOKUP(Tableau1[[#This Row],[TYPE DE PIECE]],Tableau4[MATIERE],Tableau4[SHORT TYPE],"",0,1)</f>
        <v>SMT</v>
      </c>
      <c r="N1899" t="str">
        <f>IF(ISERR(FIND("DECOUPE",Tableau1[[#This Row],[DESIGNATION]])),"","NEED REF")</f>
        <v/>
      </c>
    </row>
    <row r="1900" spans="2:14">
      <c r="B1900">
        <v>34412101</v>
      </c>
      <c r="C1900" s="2">
        <v>45218</v>
      </c>
      <c r="D1900" t="s">
        <v>13</v>
      </c>
      <c r="E1900" t="s">
        <v>963</v>
      </c>
      <c r="G1900" t="s">
        <v>14</v>
      </c>
      <c r="H1900" t="s">
        <v>534</v>
      </c>
      <c r="I1900" t="s">
        <v>16</v>
      </c>
      <c r="J1900" t="s">
        <v>782</v>
      </c>
      <c r="K1900" t="s">
        <v>25</v>
      </c>
      <c r="L1900" t="str">
        <f>_xlfn.XLOOKUP(Tableau1[[#This Row],[TYPE DE PIECE]],Tableau4[MATIERE],Tableau4[SHORT TYPE],"",0,1)</f>
        <v>SMT</v>
      </c>
      <c r="N1900" t="str">
        <f>IF(ISERR(FIND("DECOUPE",Tableau1[[#This Row],[DESIGNATION]])),"","NEED REF")</f>
        <v/>
      </c>
    </row>
    <row r="1901" spans="2:14">
      <c r="B1901">
        <v>34412100</v>
      </c>
      <c r="C1901" s="2">
        <v>45218</v>
      </c>
      <c r="D1901" t="s">
        <v>13</v>
      </c>
      <c r="E1901" t="s">
        <v>964</v>
      </c>
      <c r="G1901" t="s">
        <v>14</v>
      </c>
      <c r="H1901" t="s">
        <v>534</v>
      </c>
      <c r="I1901" t="s">
        <v>16</v>
      </c>
      <c r="J1901" t="s">
        <v>782</v>
      </c>
      <c r="K1901" t="s">
        <v>25</v>
      </c>
      <c r="L1901" t="str">
        <f>_xlfn.XLOOKUP(Tableau1[[#This Row],[TYPE DE PIECE]],Tableau4[MATIERE],Tableau4[SHORT TYPE],"",0,1)</f>
        <v>SMT</v>
      </c>
      <c r="N1901" t="str">
        <f>IF(ISERR(FIND("DECOUPE",Tableau1[[#This Row],[DESIGNATION]])),"","NEED REF")</f>
        <v/>
      </c>
    </row>
    <row r="1902" spans="2:14">
      <c r="B1902">
        <v>34412099</v>
      </c>
      <c r="C1902" s="2">
        <v>45218</v>
      </c>
      <c r="D1902" t="s">
        <v>13</v>
      </c>
      <c r="E1902" t="s">
        <v>965</v>
      </c>
      <c r="G1902" t="s">
        <v>14</v>
      </c>
      <c r="H1902" t="s">
        <v>534</v>
      </c>
      <c r="I1902" t="s">
        <v>16</v>
      </c>
      <c r="J1902" t="s">
        <v>782</v>
      </c>
      <c r="K1902" t="s">
        <v>25</v>
      </c>
      <c r="L1902" t="str">
        <f>_xlfn.XLOOKUP(Tableau1[[#This Row],[TYPE DE PIECE]],Tableau4[MATIERE],Tableau4[SHORT TYPE],"",0,1)</f>
        <v>SMT</v>
      </c>
      <c r="N1902" t="str">
        <f>IF(ISERR(FIND("DECOUPE",Tableau1[[#This Row],[DESIGNATION]])),"","NEED REF")</f>
        <v/>
      </c>
    </row>
    <row r="1903" spans="2:14">
      <c r="B1903">
        <v>34412098</v>
      </c>
      <c r="C1903" s="2">
        <v>45218</v>
      </c>
      <c r="D1903" t="s">
        <v>13</v>
      </c>
      <c r="E1903" t="s">
        <v>966</v>
      </c>
      <c r="G1903" t="s">
        <v>14</v>
      </c>
      <c r="H1903" t="s">
        <v>534</v>
      </c>
      <c r="I1903" t="s">
        <v>16</v>
      </c>
      <c r="J1903" t="s">
        <v>782</v>
      </c>
      <c r="K1903" t="s">
        <v>25</v>
      </c>
      <c r="L1903" t="str">
        <f>_xlfn.XLOOKUP(Tableau1[[#This Row],[TYPE DE PIECE]],Tableau4[MATIERE],Tableau4[SHORT TYPE],"",0,1)</f>
        <v>SMT</v>
      </c>
      <c r="N1903" t="str">
        <f>IF(ISERR(FIND("DECOUPE",Tableau1[[#This Row],[DESIGNATION]])),"","NEED REF")</f>
        <v/>
      </c>
    </row>
    <row r="1904" spans="2:14">
      <c r="B1904">
        <v>34412097</v>
      </c>
      <c r="C1904" s="2">
        <v>45217</v>
      </c>
      <c r="D1904" t="s">
        <v>13</v>
      </c>
      <c r="E1904" t="s">
        <v>967</v>
      </c>
      <c r="G1904" t="s">
        <v>14</v>
      </c>
      <c r="H1904" t="s">
        <v>534</v>
      </c>
      <c r="I1904" t="s">
        <v>16</v>
      </c>
      <c r="J1904" t="s">
        <v>782</v>
      </c>
      <c r="K1904" t="s">
        <v>22</v>
      </c>
      <c r="L1904" t="str">
        <f>_xlfn.XLOOKUP(Tableau1[[#This Row],[TYPE DE PIECE]],Tableau4[MATIERE],Tableau4[SHORT TYPE],"",0,1)</f>
        <v>COP</v>
      </c>
      <c r="N1904" t="str">
        <f>IF(ISERR(FIND("DECOUPE",Tableau1[[#This Row],[DESIGNATION]])),"","NEED REF")</f>
        <v/>
      </c>
    </row>
    <row r="1905" spans="2:14">
      <c r="B1905">
        <v>34412096</v>
      </c>
      <c r="C1905" s="2">
        <v>45217</v>
      </c>
      <c r="D1905" t="s">
        <v>13</v>
      </c>
      <c r="E1905" t="s">
        <v>968</v>
      </c>
      <c r="G1905" t="s">
        <v>14</v>
      </c>
      <c r="H1905" t="s">
        <v>534</v>
      </c>
      <c r="I1905" t="s">
        <v>16</v>
      </c>
      <c r="J1905" t="s">
        <v>782</v>
      </c>
      <c r="K1905" t="s">
        <v>25</v>
      </c>
      <c r="L1905" t="str">
        <f>_xlfn.XLOOKUP(Tableau1[[#This Row],[TYPE DE PIECE]],Tableau4[MATIERE],Tableau4[SHORT TYPE],"",0,1)</f>
        <v>SMT</v>
      </c>
      <c r="N1905" t="str">
        <f>IF(ISERR(FIND("DECOUPE",Tableau1[[#This Row],[DESIGNATION]])),"","NEED REF")</f>
        <v/>
      </c>
    </row>
    <row r="1906" spans="2:14">
      <c r="B1906">
        <v>34412095</v>
      </c>
      <c r="C1906" s="2">
        <v>45217</v>
      </c>
      <c r="D1906" t="s">
        <v>13</v>
      </c>
      <c r="E1906" t="s">
        <v>969</v>
      </c>
      <c r="G1906" t="s">
        <v>14</v>
      </c>
      <c r="H1906" t="s">
        <v>534</v>
      </c>
      <c r="I1906" t="s">
        <v>16</v>
      </c>
      <c r="J1906" t="s">
        <v>782</v>
      </c>
      <c r="K1906" t="s">
        <v>25</v>
      </c>
      <c r="L1906" t="str">
        <f>_xlfn.XLOOKUP(Tableau1[[#This Row],[TYPE DE PIECE]],Tableau4[MATIERE],Tableau4[SHORT TYPE],"",0,1)</f>
        <v>SMT</v>
      </c>
      <c r="N1906" t="str">
        <f>IF(ISERR(FIND("DECOUPE",Tableau1[[#This Row],[DESIGNATION]])),"","NEED REF")</f>
        <v/>
      </c>
    </row>
    <row r="1907" spans="2:14">
      <c r="B1907">
        <v>34412094</v>
      </c>
      <c r="C1907" s="2">
        <v>45217</v>
      </c>
      <c r="D1907" t="s">
        <v>13</v>
      </c>
      <c r="E1907" t="s">
        <v>970</v>
      </c>
      <c r="G1907" t="s">
        <v>14</v>
      </c>
      <c r="H1907" t="s">
        <v>534</v>
      </c>
      <c r="I1907" t="s">
        <v>16</v>
      </c>
      <c r="J1907" t="s">
        <v>782</v>
      </c>
      <c r="K1907" t="s">
        <v>25</v>
      </c>
      <c r="L1907" t="str">
        <f>_xlfn.XLOOKUP(Tableau1[[#This Row],[TYPE DE PIECE]],Tableau4[MATIERE],Tableau4[SHORT TYPE],"",0,1)</f>
        <v>SMT</v>
      </c>
      <c r="N1907" t="str">
        <f>IF(ISERR(FIND("DECOUPE",Tableau1[[#This Row],[DESIGNATION]])),"","NEED REF")</f>
        <v/>
      </c>
    </row>
    <row r="1908" spans="2:14">
      <c r="B1908">
        <v>34412093</v>
      </c>
      <c r="C1908" s="2">
        <v>45217</v>
      </c>
      <c r="D1908" t="s">
        <v>13</v>
      </c>
      <c r="E1908" t="s">
        <v>971</v>
      </c>
      <c r="G1908" t="s">
        <v>14</v>
      </c>
      <c r="H1908" t="s">
        <v>534</v>
      </c>
      <c r="I1908" t="s">
        <v>16</v>
      </c>
      <c r="J1908" t="s">
        <v>782</v>
      </c>
      <c r="K1908" t="s">
        <v>25</v>
      </c>
      <c r="L1908" t="str">
        <f>_xlfn.XLOOKUP(Tableau1[[#This Row],[TYPE DE PIECE]],Tableau4[MATIERE],Tableau4[SHORT TYPE],"",0,1)</f>
        <v>SMT</v>
      </c>
      <c r="N1908" t="str">
        <f>IF(ISERR(FIND("DECOUPE",Tableau1[[#This Row],[DESIGNATION]])),"","NEED REF")</f>
        <v/>
      </c>
    </row>
    <row r="1909" spans="2:14">
      <c r="B1909">
        <v>34412092</v>
      </c>
      <c r="C1909" s="2">
        <v>45217</v>
      </c>
      <c r="D1909" t="s">
        <v>13</v>
      </c>
      <c r="E1909" t="s">
        <v>972</v>
      </c>
      <c r="G1909" t="s">
        <v>14</v>
      </c>
      <c r="H1909" t="s">
        <v>534</v>
      </c>
      <c r="I1909" t="s">
        <v>16</v>
      </c>
      <c r="J1909" t="s">
        <v>782</v>
      </c>
      <c r="K1909" t="s">
        <v>25</v>
      </c>
      <c r="L1909" t="str">
        <f>_xlfn.XLOOKUP(Tableau1[[#This Row],[TYPE DE PIECE]],Tableau4[MATIERE],Tableau4[SHORT TYPE],"",0,1)</f>
        <v>SMT</v>
      </c>
      <c r="N1909" t="str">
        <f>IF(ISERR(FIND("DECOUPE",Tableau1[[#This Row],[DESIGNATION]])),"","NEED REF")</f>
        <v/>
      </c>
    </row>
    <row r="1910" spans="2:14">
      <c r="B1910">
        <v>34412091</v>
      </c>
      <c r="C1910" s="2">
        <v>45217</v>
      </c>
      <c r="D1910" t="s">
        <v>13</v>
      </c>
      <c r="E1910" t="s">
        <v>973</v>
      </c>
      <c r="G1910" t="s">
        <v>73</v>
      </c>
      <c r="J1910" t="s">
        <v>27</v>
      </c>
      <c r="K1910" t="s">
        <v>25</v>
      </c>
      <c r="L1910" t="str">
        <f>_xlfn.XLOOKUP(Tableau1[[#This Row],[TYPE DE PIECE]],Tableau4[MATIERE],Tableau4[SHORT TYPE],"",0,1)</f>
        <v>SMT</v>
      </c>
      <c r="N1910" t="str">
        <f>IF(ISERR(FIND("DECOUPE",Tableau1[[#This Row],[DESIGNATION]])),"","NEED REF")</f>
        <v/>
      </c>
    </row>
    <row r="1911" spans="2:14">
      <c r="B1911">
        <v>34412090</v>
      </c>
      <c r="C1911" s="2">
        <v>45217</v>
      </c>
      <c r="D1911" t="s">
        <v>13</v>
      </c>
      <c r="E1911" t="s">
        <v>974</v>
      </c>
      <c r="G1911" t="s">
        <v>73</v>
      </c>
      <c r="J1911" t="s">
        <v>27</v>
      </c>
      <c r="L1911" t="str">
        <f>_xlfn.XLOOKUP(Tableau1[[#This Row],[TYPE DE PIECE]],Tableau4[MATIERE],Tableau4[SHORT TYPE],"",0,1)</f>
        <v/>
      </c>
      <c r="N1911" t="str">
        <f>IF(ISERR(FIND("DECOUPE",Tableau1[[#This Row],[DESIGNATION]])),"","NEED REF")</f>
        <v/>
      </c>
    </row>
    <row r="1912" spans="2:14">
      <c r="B1912">
        <v>34412089</v>
      </c>
      <c r="C1912" s="2">
        <v>45216</v>
      </c>
      <c r="D1912" t="s">
        <v>13</v>
      </c>
      <c r="E1912" t="s">
        <v>975</v>
      </c>
      <c r="G1912" t="s">
        <v>14</v>
      </c>
      <c r="H1912" t="s">
        <v>534</v>
      </c>
      <c r="I1912" t="s">
        <v>16</v>
      </c>
      <c r="J1912" t="s">
        <v>782</v>
      </c>
      <c r="K1912" t="s">
        <v>22</v>
      </c>
      <c r="L1912" t="str">
        <f>_xlfn.XLOOKUP(Tableau1[[#This Row],[TYPE DE PIECE]],Tableau4[MATIERE],Tableau4[SHORT TYPE],"",0,1)</f>
        <v>COP</v>
      </c>
      <c r="N1912" t="str">
        <f>IF(ISERR(FIND("DECOUPE",Tableau1[[#This Row],[DESIGNATION]])),"","NEED REF")</f>
        <v/>
      </c>
    </row>
    <row r="1913" spans="2:14">
      <c r="B1913">
        <v>34412088</v>
      </c>
      <c r="C1913" s="2">
        <v>45216</v>
      </c>
      <c r="D1913" t="s">
        <v>13</v>
      </c>
      <c r="E1913" t="s">
        <v>976</v>
      </c>
      <c r="G1913" t="s">
        <v>14</v>
      </c>
      <c r="H1913" t="s">
        <v>534</v>
      </c>
      <c r="I1913" t="s">
        <v>16</v>
      </c>
      <c r="J1913" t="s">
        <v>782</v>
      </c>
      <c r="K1913" t="s">
        <v>22</v>
      </c>
      <c r="L1913" t="str">
        <f>_xlfn.XLOOKUP(Tableau1[[#This Row],[TYPE DE PIECE]],Tableau4[MATIERE],Tableau4[SHORT TYPE],"",0,1)</f>
        <v>COP</v>
      </c>
      <c r="N1913" t="str">
        <f>IF(ISERR(FIND("DECOUPE",Tableau1[[#This Row],[DESIGNATION]])),"","NEED REF")</f>
        <v/>
      </c>
    </row>
    <row r="1914" spans="2:14">
      <c r="B1914">
        <v>34412087</v>
      </c>
      <c r="C1914" s="2">
        <v>45216</v>
      </c>
      <c r="D1914" t="s">
        <v>13</v>
      </c>
      <c r="E1914" t="s">
        <v>977</v>
      </c>
      <c r="G1914" t="s">
        <v>14</v>
      </c>
      <c r="H1914" t="s">
        <v>534</v>
      </c>
      <c r="I1914" t="s">
        <v>16</v>
      </c>
      <c r="J1914" t="s">
        <v>782</v>
      </c>
      <c r="K1914" t="s">
        <v>22</v>
      </c>
      <c r="L1914" t="str">
        <f>_xlfn.XLOOKUP(Tableau1[[#This Row],[TYPE DE PIECE]],Tableau4[MATIERE],Tableau4[SHORT TYPE],"",0,1)</f>
        <v>COP</v>
      </c>
      <c r="N1914" t="str">
        <f>IF(ISERR(FIND("DECOUPE",Tableau1[[#This Row],[DESIGNATION]])),"","NEED REF")</f>
        <v/>
      </c>
    </row>
    <row r="1915" spans="2:14">
      <c r="B1915">
        <v>34412086</v>
      </c>
      <c r="C1915" s="2">
        <v>45216</v>
      </c>
      <c r="D1915" t="s">
        <v>13</v>
      </c>
      <c r="E1915" t="s">
        <v>978</v>
      </c>
      <c r="G1915" t="s">
        <v>14</v>
      </c>
      <c r="H1915" t="s">
        <v>534</v>
      </c>
      <c r="I1915" t="s">
        <v>16</v>
      </c>
      <c r="J1915" t="s">
        <v>782</v>
      </c>
      <c r="K1915" t="s">
        <v>22</v>
      </c>
      <c r="L1915" t="str">
        <f>_xlfn.XLOOKUP(Tableau1[[#This Row],[TYPE DE PIECE]],Tableau4[MATIERE],Tableau4[SHORT TYPE],"",0,1)</f>
        <v>COP</v>
      </c>
      <c r="N1915" t="str">
        <f>IF(ISERR(FIND("DECOUPE",Tableau1[[#This Row],[DESIGNATION]])),"","NEED REF")</f>
        <v/>
      </c>
    </row>
    <row r="1916" spans="2:14">
      <c r="B1916">
        <v>34412085</v>
      </c>
      <c r="C1916" s="2">
        <v>45216</v>
      </c>
      <c r="D1916" t="s">
        <v>13</v>
      </c>
      <c r="E1916" t="s">
        <v>979</v>
      </c>
      <c r="G1916" t="s">
        <v>14</v>
      </c>
      <c r="H1916" t="s">
        <v>534</v>
      </c>
      <c r="I1916" t="s">
        <v>16</v>
      </c>
      <c r="J1916" t="s">
        <v>782</v>
      </c>
      <c r="K1916" t="s">
        <v>22</v>
      </c>
      <c r="L1916" t="str">
        <f>_xlfn.XLOOKUP(Tableau1[[#This Row],[TYPE DE PIECE]],Tableau4[MATIERE],Tableau4[SHORT TYPE],"",0,1)</f>
        <v>COP</v>
      </c>
      <c r="N1916" t="str">
        <f>IF(ISERR(FIND("DECOUPE",Tableau1[[#This Row],[DESIGNATION]])),"","NEED REF")</f>
        <v/>
      </c>
    </row>
    <row r="1917" spans="2:14">
      <c r="B1917">
        <v>34412084</v>
      </c>
      <c r="C1917" s="2">
        <v>45216</v>
      </c>
      <c r="D1917" t="s">
        <v>13</v>
      </c>
      <c r="E1917" t="s">
        <v>980</v>
      </c>
      <c r="G1917" t="s">
        <v>14</v>
      </c>
      <c r="H1917" t="s">
        <v>534</v>
      </c>
      <c r="I1917" t="s">
        <v>16</v>
      </c>
      <c r="J1917" t="s">
        <v>782</v>
      </c>
      <c r="K1917" t="s">
        <v>22</v>
      </c>
      <c r="L1917" t="str">
        <f>_xlfn.XLOOKUP(Tableau1[[#This Row],[TYPE DE PIECE]],Tableau4[MATIERE],Tableau4[SHORT TYPE],"",0,1)</f>
        <v>COP</v>
      </c>
      <c r="N1917" t="str">
        <f>IF(ISERR(FIND("DECOUPE",Tableau1[[#This Row],[DESIGNATION]])),"","NEED REF")</f>
        <v/>
      </c>
    </row>
    <row r="1918" spans="2:14">
      <c r="B1918">
        <v>34412083</v>
      </c>
      <c r="C1918" s="2">
        <v>45216</v>
      </c>
      <c r="D1918" t="s">
        <v>13</v>
      </c>
      <c r="E1918" t="s">
        <v>901</v>
      </c>
      <c r="F1918" t="s">
        <v>895</v>
      </c>
      <c r="G1918" t="s">
        <v>112</v>
      </c>
      <c r="H1918" t="s">
        <v>30</v>
      </c>
      <c r="I1918" t="s">
        <v>74</v>
      </c>
      <c r="J1918" t="s">
        <v>49</v>
      </c>
      <c r="K1918" t="s">
        <v>33</v>
      </c>
      <c r="L1918" t="str">
        <f>_xlfn.XLOOKUP(Tableau1[[#This Row],[TYPE DE PIECE]],Tableau4[MATIERE],Tableau4[SHORT TYPE],"",0,1)</f>
        <v>PLA</v>
      </c>
      <c r="N1918" t="str">
        <f>IF(ISERR(FIND("DECOUPE",Tableau1[[#This Row],[DESIGNATION]])),"","NEED REF")</f>
        <v/>
      </c>
    </row>
    <row r="1919" spans="2:14">
      <c r="B1919">
        <v>34412082</v>
      </c>
      <c r="C1919" s="2">
        <v>45216</v>
      </c>
      <c r="D1919" t="s">
        <v>13</v>
      </c>
      <c r="E1919" t="s">
        <v>981</v>
      </c>
      <c r="F1919" t="s">
        <v>895</v>
      </c>
      <c r="G1919" t="s">
        <v>112</v>
      </c>
      <c r="H1919" t="s">
        <v>30</v>
      </c>
      <c r="I1919" t="s">
        <v>74</v>
      </c>
      <c r="J1919" t="s">
        <v>49</v>
      </c>
      <c r="K1919" t="s">
        <v>25</v>
      </c>
      <c r="L1919" t="str">
        <f>_xlfn.XLOOKUP(Tableau1[[#This Row],[TYPE DE PIECE]],Tableau4[MATIERE],Tableau4[SHORT TYPE],"",0,1)</f>
        <v>SMT</v>
      </c>
      <c r="N1919" t="str">
        <f>IF(ISERR(FIND("DECOUPE",Tableau1[[#This Row],[DESIGNATION]])),"","NEED REF")</f>
        <v/>
      </c>
    </row>
    <row r="1920" spans="2:14">
      <c r="B1920">
        <v>34412081</v>
      </c>
      <c r="C1920" s="2">
        <v>45216</v>
      </c>
      <c r="D1920" t="s">
        <v>13</v>
      </c>
      <c r="E1920" t="s">
        <v>982</v>
      </c>
      <c r="F1920" t="s">
        <v>895</v>
      </c>
      <c r="G1920" t="s">
        <v>112</v>
      </c>
      <c r="H1920" t="s">
        <v>30</v>
      </c>
      <c r="I1920" t="s">
        <v>74</v>
      </c>
      <c r="J1920" t="s">
        <v>49</v>
      </c>
      <c r="K1920" t="s">
        <v>25</v>
      </c>
      <c r="L1920" t="str">
        <f>_xlfn.XLOOKUP(Tableau1[[#This Row],[TYPE DE PIECE]],Tableau4[MATIERE],Tableau4[SHORT TYPE],"",0,1)</f>
        <v>SMT</v>
      </c>
      <c r="N1920" t="str">
        <f>IF(ISERR(FIND("DECOUPE",Tableau1[[#This Row],[DESIGNATION]])),"","NEED REF")</f>
        <v/>
      </c>
    </row>
    <row r="1921" spans="2:14">
      <c r="B1921">
        <v>34412080</v>
      </c>
      <c r="C1921" s="2">
        <v>45216</v>
      </c>
      <c r="D1921" t="s">
        <v>13</v>
      </c>
      <c r="E1921" t="s">
        <v>983</v>
      </c>
      <c r="F1921" t="s">
        <v>895</v>
      </c>
      <c r="G1921" t="s">
        <v>112</v>
      </c>
      <c r="H1921" t="s">
        <v>30</v>
      </c>
      <c r="I1921" t="s">
        <v>74</v>
      </c>
      <c r="J1921" t="s">
        <v>49</v>
      </c>
      <c r="K1921" t="s">
        <v>25</v>
      </c>
      <c r="L1921" t="str">
        <f>_xlfn.XLOOKUP(Tableau1[[#This Row],[TYPE DE PIECE]],Tableau4[MATIERE],Tableau4[SHORT TYPE],"",0,1)</f>
        <v>SMT</v>
      </c>
      <c r="N1921" t="str">
        <f>IF(ISERR(FIND("DECOUPE",Tableau1[[#This Row],[DESIGNATION]])),"","NEED REF")</f>
        <v/>
      </c>
    </row>
    <row r="1922" spans="2:14">
      <c r="B1922">
        <v>34412079</v>
      </c>
      <c r="C1922" s="2">
        <v>45216</v>
      </c>
      <c r="D1922" t="s">
        <v>13</v>
      </c>
      <c r="E1922" t="s">
        <v>982</v>
      </c>
      <c r="F1922" t="s">
        <v>895</v>
      </c>
      <c r="G1922" t="s">
        <v>112</v>
      </c>
      <c r="H1922" t="s">
        <v>30</v>
      </c>
      <c r="I1922" t="s">
        <v>74</v>
      </c>
      <c r="J1922" t="s">
        <v>49</v>
      </c>
      <c r="K1922" t="s">
        <v>25</v>
      </c>
      <c r="L1922" t="str">
        <f>_xlfn.XLOOKUP(Tableau1[[#This Row],[TYPE DE PIECE]],Tableau4[MATIERE],Tableau4[SHORT TYPE],"",0,1)</f>
        <v>SMT</v>
      </c>
      <c r="N1922" t="str">
        <f>IF(ISERR(FIND("DECOUPE",Tableau1[[#This Row],[DESIGNATION]])),"","NEED REF")</f>
        <v/>
      </c>
    </row>
    <row r="1923" spans="2:14">
      <c r="B1923">
        <v>34412078</v>
      </c>
      <c r="C1923" s="2">
        <v>45216</v>
      </c>
      <c r="D1923" t="s">
        <v>13</v>
      </c>
      <c r="E1923" t="s">
        <v>981</v>
      </c>
      <c r="F1923" t="s">
        <v>895</v>
      </c>
      <c r="G1923" t="s">
        <v>112</v>
      </c>
      <c r="H1923" t="s">
        <v>30</v>
      </c>
      <c r="I1923" t="s">
        <v>74</v>
      </c>
      <c r="J1923" t="s">
        <v>49</v>
      </c>
      <c r="K1923" t="s">
        <v>25</v>
      </c>
      <c r="L1923" t="str">
        <f>_xlfn.XLOOKUP(Tableau1[[#This Row],[TYPE DE PIECE]],Tableau4[MATIERE],Tableau4[SHORT TYPE],"",0,1)</f>
        <v>SMT</v>
      </c>
      <c r="N1923" t="str">
        <f>IF(ISERR(FIND("DECOUPE",Tableau1[[#This Row],[DESIGNATION]])),"","NEED REF")</f>
        <v/>
      </c>
    </row>
    <row r="1924" spans="2:14">
      <c r="B1924">
        <v>34412077</v>
      </c>
      <c r="C1924" s="2">
        <v>45216</v>
      </c>
      <c r="D1924" t="s">
        <v>13</v>
      </c>
      <c r="E1924" t="s">
        <v>984</v>
      </c>
      <c r="F1924" t="s">
        <v>895</v>
      </c>
      <c r="G1924" t="s">
        <v>112</v>
      </c>
      <c r="H1924" t="s">
        <v>30</v>
      </c>
      <c r="I1924" t="s">
        <v>74</v>
      </c>
      <c r="J1924" t="s">
        <v>49</v>
      </c>
      <c r="K1924" t="s">
        <v>22</v>
      </c>
      <c r="L1924" t="str">
        <f>_xlfn.XLOOKUP(Tableau1[[#This Row],[TYPE DE PIECE]],Tableau4[MATIERE],Tableau4[SHORT TYPE],"",0,1)</f>
        <v>COP</v>
      </c>
      <c r="N1924" t="str">
        <f>IF(ISERR(FIND("DECOUPE",Tableau1[[#This Row],[DESIGNATION]])),"","NEED REF")</f>
        <v/>
      </c>
    </row>
    <row r="1925" spans="2:14">
      <c r="B1925">
        <v>34412076</v>
      </c>
      <c r="C1925" s="2">
        <v>45216</v>
      </c>
      <c r="D1925" t="s">
        <v>13</v>
      </c>
      <c r="E1925" t="s">
        <v>985</v>
      </c>
      <c r="F1925" t="s">
        <v>895</v>
      </c>
      <c r="G1925" t="s">
        <v>112</v>
      </c>
      <c r="H1925" t="s">
        <v>30</v>
      </c>
      <c r="I1925" t="s">
        <v>74</v>
      </c>
      <c r="J1925" t="s">
        <v>49</v>
      </c>
      <c r="K1925" t="s">
        <v>22</v>
      </c>
      <c r="L1925" t="str">
        <f>_xlfn.XLOOKUP(Tableau1[[#This Row],[TYPE DE PIECE]],Tableau4[MATIERE],Tableau4[SHORT TYPE],"",0,1)</f>
        <v>COP</v>
      </c>
      <c r="N1925" t="str">
        <f>IF(ISERR(FIND("DECOUPE",Tableau1[[#This Row],[DESIGNATION]])),"","NEED REF")</f>
        <v/>
      </c>
    </row>
    <row r="1926" spans="2:14">
      <c r="B1926">
        <v>34412075</v>
      </c>
      <c r="C1926" s="2">
        <v>45216</v>
      </c>
      <c r="D1926" t="s">
        <v>13</v>
      </c>
      <c r="E1926" t="s">
        <v>986</v>
      </c>
      <c r="F1926" t="s">
        <v>895</v>
      </c>
      <c r="G1926" t="s">
        <v>112</v>
      </c>
      <c r="H1926" t="s">
        <v>30</v>
      </c>
      <c r="I1926" t="s">
        <v>74</v>
      </c>
      <c r="J1926" t="s">
        <v>49</v>
      </c>
      <c r="K1926" t="s">
        <v>25</v>
      </c>
      <c r="L1926" t="str">
        <f>_xlfn.XLOOKUP(Tableau1[[#This Row],[TYPE DE PIECE]],Tableau4[MATIERE],Tableau4[SHORT TYPE],"",0,1)</f>
        <v>SMT</v>
      </c>
      <c r="N1926" t="s">
        <v>400</v>
      </c>
    </row>
    <row r="1927" spans="2:14">
      <c r="B1927">
        <v>34412074</v>
      </c>
      <c r="C1927" s="2">
        <v>45216</v>
      </c>
      <c r="D1927" t="s">
        <v>13</v>
      </c>
      <c r="E1927" t="s">
        <v>981</v>
      </c>
      <c r="F1927" t="s">
        <v>895</v>
      </c>
      <c r="G1927" t="s">
        <v>112</v>
      </c>
      <c r="H1927" t="s">
        <v>30</v>
      </c>
      <c r="I1927" t="s">
        <v>74</v>
      </c>
      <c r="J1927" t="s">
        <v>49</v>
      </c>
      <c r="K1927" t="s">
        <v>25</v>
      </c>
      <c r="L1927" t="str">
        <f>_xlfn.XLOOKUP(Tableau1[[#This Row],[TYPE DE PIECE]],Tableau4[MATIERE],Tableau4[SHORT TYPE],"",0,1)</f>
        <v>SMT</v>
      </c>
      <c r="N1927" t="str">
        <f>IF(ISERR(FIND("DECOUPE",Tableau1[[#This Row],[DESIGNATION]])),"","NEED REF")</f>
        <v/>
      </c>
    </row>
    <row r="1928" spans="2:14">
      <c r="B1928">
        <v>34412073</v>
      </c>
      <c r="C1928" s="2">
        <v>45216</v>
      </c>
      <c r="D1928" t="s">
        <v>13</v>
      </c>
      <c r="E1928" t="s">
        <v>987</v>
      </c>
      <c r="F1928" t="s">
        <v>895</v>
      </c>
      <c r="G1928" t="s">
        <v>112</v>
      </c>
      <c r="H1928" t="s">
        <v>30</v>
      </c>
      <c r="I1928" t="s">
        <v>74</v>
      </c>
      <c r="J1928" t="s">
        <v>49</v>
      </c>
      <c r="K1928" t="s">
        <v>25</v>
      </c>
      <c r="L1928" t="str">
        <f>_xlfn.XLOOKUP(Tableau1[[#This Row],[TYPE DE PIECE]],Tableau4[MATIERE],Tableau4[SHORT TYPE],"",0,1)</f>
        <v>SMT</v>
      </c>
      <c r="N1928" t="str">
        <f>IF(ISERR(FIND("DECOUPE",Tableau1[[#This Row],[DESIGNATION]])),"","NEED REF")</f>
        <v/>
      </c>
    </row>
    <row r="1929" spans="2:14">
      <c r="B1929">
        <v>34412072</v>
      </c>
      <c r="C1929" s="2">
        <v>45216</v>
      </c>
      <c r="D1929" t="s">
        <v>13</v>
      </c>
      <c r="E1929" t="s">
        <v>988</v>
      </c>
      <c r="G1929" t="s">
        <v>14</v>
      </c>
      <c r="H1929" t="s">
        <v>534</v>
      </c>
      <c r="I1929" t="s">
        <v>16</v>
      </c>
      <c r="J1929" t="s">
        <v>782</v>
      </c>
      <c r="K1929" t="s">
        <v>22</v>
      </c>
      <c r="L1929" t="str">
        <f>_xlfn.XLOOKUP(Tableau1[[#This Row],[TYPE DE PIECE]],Tableau4[MATIERE],Tableau4[SHORT TYPE],"",0,1)</f>
        <v>COP</v>
      </c>
      <c r="N1929" t="str">
        <f>IF(ISERR(FIND("DECOUPE",Tableau1[[#This Row],[DESIGNATION]])),"","NEED REF")</f>
        <v/>
      </c>
    </row>
    <row r="1930" spans="2:14">
      <c r="B1930">
        <v>34412071</v>
      </c>
      <c r="C1930" s="2">
        <v>45216</v>
      </c>
      <c r="D1930" t="s">
        <v>13</v>
      </c>
      <c r="E1930" t="s">
        <v>989</v>
      </c>
      <c r="G1930" t="s">
        <v>14</v>
      </c>
      <c r="H1930" t="s">
        <v>534</v>
      </c>
      <c r="I1930" t="s">
        <v>16</v>
      </c>
      <c r="J1930" t="s">
        <v>782</v>
      </c>
      <c r="K1930" t="s">
        <v>22</v>
      </c>
      <c r="L1930" t="str">
        <f>_xlfn.XLOOKUP(Tableau1[[#This Row],[TYPE DE PIECE]],Tableau4[MATIERE],Tableau4[SHORT TYPE],"",0,1)</f>
        <v>COP</v>
      </c>
      <c r="N1930" t="str">
        <f>IF(ISERR(FIND("DECOUPE",Tableau1[[#This Row],[DESIGNATION]])),"","NEED REF")</f>
        <v/>
      </c>
    </row>
    <row r="1931" spans="2:14">
      <c r="B1931">
        <v>34412070</v>
      </c>
      <c r="C1931" s="2">
        <v>45216</v>
      </c>
      <c r="D1931" t="s">
        <v>13</v>
      </c>
      <c r="E1931" t="s">
        <v>990</v>
      </c>
      <c r="G1931" t="s">
        <v>14</v>
      </c>
      <c r="H1931" t="s">
        <v>534</v>
      </c>
      <c r="I1931" t="s">
        <v>16</v>
      </c>
      <c r="J1931" t="s">
        <v>782</v>
      </c>
      <c r="K1931" t="s">
        <v>22</v>
      </c>
      <c r="L1931" t="str">
        <f>_xlfn.XLOOKUP(Tableau1[[#This Row],[TYPE DE PIECE]],Tableau4[MATIERE],Tableau4[SHORT TYPE],"",0,1)</f>
        <v>COP</v>
      </c>
      <c r="N1931" t="str">
        <f>IF(ISERR(FIND("DECOUPE",Tableau1[[#This Row],[DESIGNATION]])),"","NEED REF")</f>
        <v/>
      </c>
    </row>
    <row r="1932" spans="2:14">
      <c r="B1932">
        <v>34412069</v>
      </c>
      <c r="C1932" s="2">
        <v>45216</v>
      </c>
      <c r="D1932" t="s">
        <v>13</v>
      </c>
      <c r="E1932" t="s">
        <v>991</v>
      </c>
      <c r="G1932" t="s">
        <v>14</v>
      </c>
      <c r="H1932" t="s">
        <v>534</v>
      </c>
      <c r="I1932" t="s">
        <v>16</v>
      </c>
      <c r="J1932" t="s">
        <v>782</v>
      </c>
      <c r="K1932" t="s">
        <v>22</v>
      </c>
      <c r="L1932" t="str">
        <f>_xlfn.XLOOKUP(Tableau1[[#This Row],[TYPE DE PIECE]],Tableau4[MATIERE],Tableau4[SHORT TYPE],"",0,1)</f>
        <v>COP</v>
      </c>
      <c r="N1932" t="str">
        <f>IF(ISERR(FIND("DECOUPE",Tableau1[[#This Row],[DESIGNATION]])),"","NEED REF")</f>
        <v/>
      </c>
    </row>
    <row r="1933" spans="2:14">
      <c r="B1933">
        <v>34412068</v>
      </c>
      <c r="C1933" s="2">
        <v>45216</v>
      </c>
      <c r="D1933" t="s">
        <v>13</v>
      </c>
      <c r="E1933" t="s">
        <v>992</v>
      </c>
      <c r="G1933" t="s">
        <v>14</v>
      </c>
      <c r="H1933" t="s">
        <v>534</v>
      </c>
      <c r="I1933" t="s">
        <v>16</v>
      </c>
      <c r="J1933" t="s">
        <v>782</v>
      </c>
      <c r="K1933" t="s">
        <v>22</v>
      </c>
      <c r="L1933" t="str">
        <f>_xlfn.XLOOKUP(Tableau1[[#This Row],[TYPE DE PIECE]],Tableau4[MATIERE],Tableau4[SHORT TYPE],"",0,1)</f>
        <v>COP</v>
      </c>
      <c r="N1933" t="str">
        <f>IF(ISERR(FIND("DECOUPE",Tableau1[[#This Row],[DESIGNATION]])),"","NEED REF")</f>
        <v/>
      </c>
    </row>
    <row r="1934" spans="2:14">
      <c r="B1934">
        <v>34412067</v>
      </c>
      <c r="C1934" s="2">
        <v>45216</v>
      </c>
      <c r="D1934" t="s">
        <v>13</v>
      </c>
      <c r="E1934" t="s">
        <v>993</v>
      </c>
      <c r="G1934" t="s">
        <v>14</v>
      </c>
      <c r="H1934" t="s">
        <v>534</v>
      </c>
      <c r="I1934" t="s">
        <v>16</v>
      </c>
      <c r="J1934" t="s">
        <v>782</v>
      </c>
      <c r="K1934" t="s">
        <v>22</v>
      </c>
      <c r="L1934" t="str">
        <f>_xlfn.XLOOKUP(Tableau1[[#This Row],[TYPE DE PIECE]],Tableau4[MATIERE],Tableau4[SHORT TYPE],"",0,1)</f>
        <v>COP</v>
      </c>
      <c r="N1934" t="str">
        <f>IF(ISERR(FIND("DECOUPE",Tableau1[[#This Row],[DESIGNATION]])),"","NEED REF")</f>
        <v/>
      </c>
    </row>
    <row r="1935" spans="2:14">
      <c r="B1935">
        <v>34412066</v>
      </c>
      <c r="C1935" s="2">
        <v>45216</v>
      </c>
      <c r="D1935" t="s">
        <v>13</v>
      </c>
      <c r="E1935" t="s">
        <v>994</v>
      </c>
      <c r="G1935" t="s">
        <v>14</v>
      </c>
      <c r="H1935" t="s">
        <v>534</v>
      </c>
      <c r="I1935" t="s">
        <v>16</v>
      </c>
      <c r="J1935" t="s">
        <v>782</v>
      </c>
      <c r="K1935" t="s">
        <v>22</v>
      </c>
      <c r="L1935" t="str">
        <f>_xlfn.XLOOKUP(Tableau1[[#This Row],[TYPE DE PIECE]],Tableau4[MATIERE],Tableau4[SHORT TYPE],"",0,1)</f>
        <v>COP</v>
      </c>
      <c r="N1935" t="str">
        <f>IF(ISERR(FIND("DECOUPE",Tableau1[[#This Row],[DESIGNATION]])),"","NEED REF")</f>
        <v/>
      </c>
    </row>
    <row r="1936" spans="2:14">
      <c r="B1936">
        <v>34412065</v>
      </c>
      <c r="C1936" s="2">
        <v>45216</v>
      </c>
      <c r="D1936" t="s">
        <v>13</v>
      </c>
      <c r="E1936" t="s">
        <v>995</v>
      </c>
      <c r="G1936" t="s">
        <v>14</v>
      </c>
      <c r="H1936" t="s">
        <v>534</v>
      </c>
      <c r="I1936" t="s">
        <v>16</v>
      </c>
      <c r="J1936" t="s">
        <v>782</v>
      </c>
      <c r="K1936" t="s">
        <v>22</v>
      </c>
      <c r="L1936" t="str">
        <f>_xlfn.XLOOKUP(Tableau1[[#This Row],[TYPE DE PIECE]],Tableau4[MATIERE],Tableau4[SHORT TYPE],"",0,1)</f>
        <v>COP</v>
      </c>
      <c r="N1936" t="str">
        <f>IF(ISERR(FIND("DECOUPE",Tableau1[[#This Row],[DESIGNATION]])),"","NEED REF")</f>
        <v/>
      </c>
    </row>
    <row r="1937" spans="2:14">
      <c r="B1937">
        <v>34412064</v>
      </c>
      <c r="C1937" s="2">
        <v>45216</v>
      </c>
      <c r="D1937" t="s">
        <v>13</v>
      </c>
      <c r="E1937" t="s">
        <v>996</v>
      </c>
      <c r="G1937" t="s">
        <v>14</v>
      </c>
      <c r="H1937" t="s">
        <v>534</v>
      </c>
      <c r="I1937" t="s">
        <v>16</v>
      </c>
      <c r="J1937" t="s">
        <v>782</v>
      </c>
      <c r="K1937" t="s">
        <v>22</v>
      </c>
      <c r="L1937" t="str">
        <f>_xlfn.XLOOKUP(Tableau1[[#This Row],[TYPE DE PIECE]],Tableau4[MATIERE],Tableau4[SHORT TYPE],"",0,1)</f>
        <v>COP</v>
      </c>
      <c r="N1937" t="str">
        <f>IF(ISERR(FIND("DECOUPE",Tableau1[[#This Row],[DESIGNATION]])),"","NEED REF")</f>
        <v/>
      </c>
    </row>
    <row r="1938" spans="2:14">
      <c r="B1938">
        <v>34412063</v>
      </c>
      <c r="C1938" s="2">
        <v>45216</v>
      </c>
      <c r="D1938" t="s">
        <v>13</v>
      </c>
      <c r="E1938" t="s">
        <v>997</v>
      </c>
      <c r="G1938" t="s">
        <v>14</v>
      </c>
      <c r="H1938" t="s">
        <v>534</v>
      </c>
      <c r="I1938" t="s">
        <v>16</v>
      </c>
      <c r="J1938" t="s">
        <v>782</v>
      </c>
      <c r="K1938" t="s">
        <v>22</v>
      </c>
      <c r="L1938" t="str">
        <f>_xlfn.XLOOKUP(Tableau1[[#This Row],[TYPE DE PIECE]],Tableau4[MATIERE],Tableau4[SHORT TYPE],"",0,1)</f>
        <v>COP</v>
      </c>
      <c r="N1938" t="str">
        <f>IF(ISERR(FIND("DECOUPE",Tableau1[[#This Row],[DESIGNATION]])),"","NEED REF")</f>
        <v/>
      </c>
    </row>
    <row r="1939" spans="2:14">
      <c r="B1939">
        <v>34412062</v>
      </c>
      <c r="C1939" s="2">
        <v>45216</v>
      </c>
      <c r="D1939" t="s">
        <v>13</v>
      </c>
      <c r="E1939" t="s">
        <v>998</v>
      </c>
      <c r="G1939" t="s">
        <v>14</v>
      </c>
      <c r="H1939" t="s">
        <v>534</v>
      </c>
      <c r="I1939" t="s">
        <v>16</v>
      </c>
      <c r="J1939" t="s">
        <v>782</v>
      </c>
      <c r="K1939" t="s">
        <v>22</v>
      </c>
      <c r="L1939" t="str">
        <f>_xlfn.XLOOKUP(Tableau1[[#This Row],[TYPE DE PIECE]],Tableau4[MATIERE],Tableau4[SHORT TYPE],"",0,1)</f>
        <v>COP</v>
      </c>
      <c r="N1939" t="str">
        <f>IF(ISERR(FIND("DECOUPE",Tableau1[[#This Row],[DESIGNATION]])),"","NEED REF")</f>
        <v/>
      </c>
    </row>
    <row r="1940" spans="2:14">
      <c r="B1940">
        <v>34412061</v>
      </c>
      <c r="C1940" s="2">
        <v>45216</v>
      </c>
      <c r="D1940" t="s">
        <v>13</v>
      </c>
      <c r="E1940" t="s">
        <v>999</v>
      </c>
      <c r="G1940" t="s">
        <v>14</v>
      </c>
      <c r="H1940" t="s">
        <v>534</v>
      </c>
      <c r="I1940" t="s">
        <v>16</v>
      </c>
      <c r="J1940" t="s">
        <v>782</v>
      </c>
      <c r="K1940" t="s">
        <v>22</v>
      </c>
      <c r="L1940" t="str">
        <f>_xlfn.XLOOKUP(Tableau1[[#This Row],[TYPE DE PIECE]],Tableau4[MATIERE],Tableau4[SHORT TYPE],"",0,1)</f>
        <v>COP</v>
      </c>
      <c r="N1940" t="str">
        <f>IF(ISERR(FIND("DECOUPE",Tableau1[[#This Row],[DESIGNATION]])),"","NEED REF")</f>
        <v/>
      </c>
    </row>
    <row r="1941" spans="2:14">
      <c r="B1941">
        <v>34412060</v>
      </c>
      <c r="C1941" s="2">
        <v>45215</v>
      </c>
      <c r="D1941" t="s">
        <v>13</v>
      </c>
      <c r="E1941" t="s">
        <v>1000</v>
      </c>
      <c r="J1941" t="s">
        <v>27</v>
      </c>
      <c r="K1941" t="s">
        <v>583</v>
      </c>
      <c r="L1941" t="str">
        <f>_xlfn.XLOOKUP(Tableau1[[#This Row],[TYPE DE PIECE]],Tableau4[MATIERE],Tableau4[SHORT TYPE],"",0,1)</f>
        <v>WOOD</v>
      </c>
      <c r="N1941" t="str">
        <f>IF(ISERR(FIND("DECOUPE",Tableau1[[#This Row],[DESIGNATION]])),"","NEED REF")</f>
        <v/>
      </c>
    </row>
    <row r="1942" spans="2:14">
      <c r="B1942">
        <v>34412059</v>
      </c>
      <c r="C1942" s="2">
        <v>45212</v>
      </c>
      <c r="D1942" t="s">
        <v>13</v>
      </c>
      <c r="E1942" t="str">
        <f>_xlfn.CONCAT(Tableau1[[#This Row],[SHORT TYPE]]," ",Tableau1[[#This Row],[NUMERO]]," ",Tableau1[[#This Row],[GAMME]]," ",Tableau1[[#This Row],[TYPE PRODUIT]]," ",Tableau1[[#This Row],[PUISSANCE]])</f>
        <v>SMT 34412059  STS 1250A</v>
      </c>
      <c r="H1942" t="s">
        <v>46</v>
      </c>
      <c r="I1942" t="s">
        <v>70</v>
      </c>
      <c r="J1942" t="s">
        <v>17</v>
      </c>
      <c r="K1942" t="s">
        <v>25</v>
      </c>
      <c r="L1942" t="str">
        <f>_xlfn.XLOOKUP(Tableau1[[#This Row],[TYPE DE PIECE]],Tableau4[MATIERE],Tableau4[SHORT TYPE],"",0,1)</f>
        <v>SMT</v>
      </c>
      <c r="N1942" t="str">
        <f>IF(ISERR(FIND("DECOUPE",Tableau1[[#This Row],[DESIGNATION]])),"","NEED REF")</f>
        <v/>
      </c>
    </row>
    <row r="1943" spans="2:14">
      <c r="B1943">
        <v>34412058</v>
      </c>
      <c r="C1943" s="2">
        <v>45212</v>
      </c>
      <c r="D1943" t="s">
        <v>13</v>
      </c>
      <c r="E1943" t="str">
        <f>_xlfn.CONCAT(Tableau1[[#This Row],[SHORT TYPE]]," ",Tableau1[[#This Row],[NUMERO]]," ",Tableau1[[#This Row],[GAMME]]," ",Tableau1[[#This Row],[TYPE PRODUIT]]," ",Tableau1[[#This Row],[PUISSANCE]])</f>
        <v>SMT 34412058  STS 1250A</v>
      </c>
      <c r="H1943" t="s">
        <v>46</v>
      </c>
      <c r="I1943" t="s">
        <v>70</v>
      </c>
      <c r="J1943" t="s">
        <v>17</v>
      </c>
      <c r="K1943" t="s">
        <v>25</v>
      </c>
      <c r="L1943" t="str">
        <f>_xlfn.XLOOKUP(Tableau1[[#This Row],[TYPE DE PIECE]],Tableau4[MATIERE],Tableau4[SHORT TYPE],"",0,1)</f>
        <v>SMT</v>
      </c>
      <c r="N1943" t="str">
        <f>IF(ISERR(FIND("DECOUPE",Tableau1[[#This Row],[DESIGNATION]])),"","NEED REF")</f>
        <v/>
      </c>
    </row>
    <row r="1944" spans="2:14">
      <c r="B1944">
        <v>34412057</v>
      </c>
      <c r="C1944" s="2">
        <v>45212</v>
      </c>
      <c r="D1944" t="s">
        <v>13</v>
      </c>
      <c r="E1944" t="s">
        <v>1001</v>
      </c>
      <c r="G1944" t="s">
        <v>14</v>
      </c>
      <c r="H1944" t="s">
        <v>534</v>
      </c>
      <c r="I1944" t="s">
        <v>16</v>
      </c>
      <c r="J1944" t="s">
        <v>782</v>
      </c>
      <c r="K1944" t="s">
        <v>33</v>
      </c>
      <c r="L1944" t="str">
        <f>_xlfn.XLOOKUP(Tableau1[[#This Row],[TYPE DE PIECE]],Tableau4[MATIERE],Tableau4[SHORT TYPE],"",0,1)</f>
        <v>PLA</v>
      </c>
      <c r="N1944" t="str">
        <f>IF(ISERR(FIND("DECOUPE",Tableau1[[#This Row],[DESIGNATION]])),"","NEED REF")</f>
        <v/>
      </c>
    </row>
    <row r="1945" spans="2:14">
      <c r="B1945">
        <v>34412056</v>
      </c>
      <c r="C1945" s="2">
        <v>45212</v>
      </c>
      <c r="D1945" t="s">
        <v>13</v>
      </c>
      <c r="E1945" t="s">
        <v>1002</v>
      </c>
      <c r="G1945" t="s">
        <v>14</v>
      </c>
      <c r="H1945" t="s">
        <v>534</v>
      </c>
      <c r="I1945" t="s">
        <v>16</v>
      </c>
      <c r="J1945" t="s">
        <v>782</v>
      </c>
      <c r="K1945" t="s">
        <v>22</v>
      </c>
      <c r="L1945" t="str">
        <f>_xlfn.XLOOKUP(Tableau1[[#This Row],[TYPE DE PIECE]],Tableau4[MATIERE],Tableau4[SHORT TYPE],"",0,1)</f>
        <v>COP</v>
      </c>
      <c r="N1945" t="str">
        <f>IF(ISERR(FIND("DECOUPE",Tableau1[[#This Row],[DESIGNATION]])),"","NEED REF")</f>
        <v/>
      </c>
    </row>
    <row r="1946" spans="2:14">
      <c r="B1946">
        <v>34412055</v>
      </c>
      <c r="C1946" s="2">
        <v>45211</v>
      </c>
      <c r="D1946" t="s">
        <v>13</v>
      </c>
      <c r="E1946" t="s">
        <v>1003</v>
      </c>
      <c r="H1946" t="s">
        <v>46</v>
      </c>
      <c r="I1946" t="s">
        <v>945</v>
      </c>
      <c r="J1946" t="s">
        <v>177</v>
      </c>
      <c r="K1946" t="s">
        <v>745</v>
      </c>
      <c r="L1946" t="str">
        <f>_xlfn.XLOOKUP(Tableau1[[#This Row],[TYPE DE PIECE]],Tableau4[MATIERE],Tableau4[SHORT TYPE],"",0,1)</f>
        <v>BOM</v>
      </c>
      <c r="N1946" t="str">
        <f>IF(ISERR(FIND("DECOUPE",Tableau1[[#This Row],[DESIGNATION]])),"","NEED REF")</f>
        <v/>
      </c>
    </row>
    <row r="1947" spans="2:14">
      <c r="B1947">
        <v>34412054</v>
      </c>
      <c r="C1947" s="2">
        <v>45211</v>
      </c>
      <c r="D1947" t="s">
        <v>13</v>
      </c>
      <c r="E1947" t="s">
        <v>1004</v>
      </c>
      <c r="G1947" t="s">
        <v>14</v>
      </c>
      <c r="H1947" t="s">
        <v>534</v>
      </c>
      <c r="I1947" t="s">
        <v>16</v>
      </c>
      <c r="J1947" t="s">
        <v>782</v>
      </c>
      <c r="K1947" t="s">
        <v>33</v>
      </c>
      <c r="L1947" t="str">
        <f>_xlfn.XLOOKUP(Tableau1[[#This Row],[TYPE DE PIECE]],Tableau4[MATIERE],Tableau4[SHORT TYPE],"",0,1)</f>
        <v>PLA</v>
      </c>
      <c r="N1947" t="str">
        <f>IF(ISERR(FIND("DECOUPE",Tableau1[[#This Row],[DESIGNATION]])),"","NEED REF")</f>
        <v/>
      </c>
    </row>
    <row r="1948" spans="2:14">
      <c r="B1948">
        <v>34412053</v>
      </c>
      <c r="C1948" s="2">
        <v>45211</v>
      </c>
      <c r="D1948" t="s">
        <v>13</v>
      </c>
      <c r="E1948" t="s">
        <v>1005</v>
      </c>
      <c r="H1948" t="s">
        <v>46</v>
      </c>
      <c r="I1948" t="s">
        <v>70</v>
      </c>
      <c r="J1948" t="s">
        <v>17</v>
      </c>
      <c r="K1948" t="s">
        <v>25</v>
      </c>
      <c r="L1948" t="str">
        <f>_xlfn.XLOOKUP(Tableau1[[#This Row],[TYPE DE PIECE]],Tableau4[MATIERE],Tableau4[SHORT TYPE],"",0,1)</f>
        <v>SMT</v>
      </c>
      <c r="N1948" t="str">
        <f>IF(ISERR(FIND("DECOUPE",Tableau1[[#This Row],[DESIGNATION]])),"","NEED REF")</f>
        <v/>
      </c>
    </row>
    <row r="1949" spans="2:14">
      <c r="B1949">
        <v>34412052</v>
      </c>
      <c r="C1949" s="2">
        <v>45210</v>
      </c>
      <c r="D1949" t="s">
        <v>13</v>
      </c>
      <c r="E1949" t="s">
        <v>1006</v>
      </c>
      <c r="H1949" t="s">
        <v>46</v>
      </c>
      <c r="I1949" t="s">
        <v>945</v>
      </c>
      <c r="J1949" t="s">
        <v>177</v>
      </c>
      <c r="K1949" t="s">
        <v>745</v>
      </c>
      <c r="L1949" t="str">
        <f>_xlfn.XLOOKUP(Tableau1[[#This Row],[TYPE DE PIECE]],Tableau4[MATIERE],Tableau4[SHORT TYPE],"",0,1)</f>
        <v>BOM</v>
      </c>
      <c r="N1949" t="str">
        <f>IF(ISERR(FIND("DECOUPE",Tableau1[[#This Row],[DESIGNATION]])),"","NEED REF")</f>
        <v/>
      </c>
    </row>
    <row r="1950" spans="2:14">
      <c r="B1950">
        <v>34412051</v>
      </c>
      <c r="C1950" s="2">
        <v>45210</v>
      </c>
      <c r="D1950" t="s">
        <v>13</v>
      </c>
      <c r="E1950" t="s">
        <v>1007</v>
      </c>
      <c r="F1950" t="s">
        <v>809</v>
      </c>
      <c r="G1950" t="s">
        <v>112</v>
      </c>
      <c r="H1950" t="s">
        <v>380</v>
      </c>
      <c r="I1950" t="s">
        <v>113</v>
      </c>
      <c r="J1950" t="s">
        <v>27</v>
      </c>
      <c r="K1950" t="s">
        <v>22</v>
      </c>
      <c r="L1950" t="str">
        <f>_xlfn.XLOOKUP(Tableau1[[#This Row],[TYPE DE PIECE]],Tableau4[MATIERE],Tableau4[SHORT TYPE],"",0,1)</f>
        <v>COP</v>
      </c>
      <c r="N1950" t="str">
        <f>IF(ISERR(FIND("DECOUPE",Tableau1[[#This Row],[DESIGNATION]])),"","NEED REF")</f>
        <v/>
      </c>
    </row>
    <row r="1951" spans="2:14">
      <c r="B1951">
        <v>34412050</v>
      </c>
      <c r="C1951" s="2">
        <v>45210</v>
      </c>
      <c r="D1951" t="s">
        <v>13</v>
      </c>
      <c r="E1951" t="s">
        <v>1008</v>
      </c>
      <c r="F1951" t="s">
        <v>809</v>
      </c>
      <c r="G1951" t="s">
        <v>112</v>
      </c>
      <c r="H1951" t="s">
        <v>380</v>
      </c>
      <c r="I1951" t="s">
        <v>113</v>
      </c>
      <c r="J1951" t="s">
        <v>27</v>
      </c>
      <c r="K1951" t="s">
        <v>22</v>
      </c>
      <c r="L1951" t="str">
        <f>_xlfn.XLOOKUP(Tableau1[[#This Row],[TYPE DE PIECE]],Tableau4[MATIERE],Tableau4[SHORT TYPE],"",0,1)</f>
        <v>COP</v>
      </c>
      <c r="N1951" t="str">
        <f>IF(ISERR(FIND("DECOUPE",Tableau1[[#This Row],[DESIGNATION]])),"","NEED REF")</f>
        <v/>
      </c>
    </row>
    <row r="1952" spans="2:14">
      <c r="B1952">
        <v>34412049</v>
      </c>
      <c r="C1952" s="2">
        <v>45210</v>
      </c>
      <c r="D1952" t="s">
        <v>13</v>
      </c>
      <c r="E1952" t="s">
        <v>1009</v>
      </c>
      <c r="H1952" t="s">
        <v>46</v>
      </c>
      <c r="I1952" t="s">
        <v>945</v>
      </c>
      <c r="J1952" t="s">
        <v>177</v>
      </c>
      <c r="K1952" t="s">
        <v>745</v>
      </c>
      <c r="L1952" t="str">
        <f>_xlfn.XLOOKUP(Tableau1[[#This Row],[TYPE DE PIECE]],Tableau4[MATIERE],Tableau4[SHORT TYPE],"",0,1)</f>
        <v>BOM</v>
      </c>
      <c r="N1952" t="str">
        <f>IF(ISERR(FIND("DECOUPE",Tableau1[[#This Row],[DESIGNATION]])),"","NEED REF")</f>
        <v/>
      </c>
    </row>
    <row r="1953" spans="2:14">
      <c r="B1953">
        <v>34412048</v>
      </c>
      <c r="C1953" s="2">
        <v>45210</v>
      </c>
      <c r="D1953" t="s">
        <v>13</v>
      </c>
      <c r="E1953" t="s">
        <v>1010</v>
      </c>
      <c r="H1953" t="s">
        <v>46</v>
      </c>
      <c r="I1953" t="s">
        <v>70</v>
      </c>
      <c r="J1953" t="s">
        <v>17</v>
      </c>
      <c r="K1953" t="s">
        <v>25</v>
      </c>
      <c r="L1953" t="str">
        <f>_xlfn.XLOOKUP(Tableau1[[#This Row],[TYPE DE PIECE]],Tableau4[MATIERE],Tableau4[SHORT TYPE],"",0,1)</f>
        <v>SMT</v>
      </c>
      <c r="N1953" t="str">
        <f>IF(ISERR(FIND("DECOUPE",Tableau1[[#This Row],[DESIGNATION]])),"","NEED REF")</f>
        <v/>
      </c>
    </row>
    <row r="1954" spans="2:14">
      <c r="B1954">
        <v>34412047</v>
      </c>
      <c r="C1954" s="2">
        <v>45210</v>
      </c>
      <c r="D1954" t="s">
        <v>13</v>
      </c>
      <c r="E1954" t="s">
        <v>1011</v>
      </c>
      <c r="H1954" t="s">
        <v>46</v>
      </c>
      <c r="I1954" t="s">
        <v>70</v>
      </c>
      <c r="J1954" t="s">
        <v>17</v>
      </c>
      <c r="K1954" t="s">
        <v>25</v>
      </c>
      <c r="L1954" t="str">
        <f>_xlfn.XLOOKUP(Tableau1[[#This Row],[TYPE DE PIECE]],Tableau4[MATIERE],Tableau4[SHORT TYPE],"",0,1)</f>
        <v>SMT</v>
      </c>
      <c r="N1954" t="str">
        <f>IF(ISERR(FIND("DECOUPE",Tableau1[[#This Row],[DESIGNATION]])),"","NEED REF")</f>
        <v/>
      </c>
    </row>
    <row r="1955" spans="2:14">
      <c r="B1955">
        <v>34412046</v>
      </c>
      <c r="C1955" s="2">
        <v>45210</v>
      </c>
      <c r="D1955" t="s">
        <v>13</v>
      </c>
      <c r="E1955" t="s">
        <v>1012</v>
      </c>
      <c r="H1955" t="s">
        <v>46</v>
      </c>
      <c r="I1955" t="s">
        <v>945</v>
      </c>
      <c r="J1955" t="s">
        <v>177</v>
      </c>
      <c r="K1955" t="s">
        <v>745</v>
      </c>
      <c r="L1955" t="str">
        <f>_xlfn.XLOOKUP(Tableau1[[#This Row],[TYPE DE PIECE]],Tableau4[MATIERE],Tableau4[SHORT TYPE],"",0,1)</f>
        <v>BOM</v>
      </c>
      <c r="N1955" t="str">
        <f>IF(ISERR(FIND("DECOUPE",Tableau1[[#This Row],[DESIGNATION]])),"","NEED REF")</f>
        <v/>
      </c>
    </row>
    <row r="1956" spans="2:14">
      <c r="B1956">
        <v>34412045</v>
      </c>
      <c r="C1956" s="2">
        <v>45210</v>
      </c>
      <c r="D1956" t="s">
        <v>13</v>
      </c>
      <c r="E1956" t="s">
        <v>1013</v>
      </c>
      <c r="H1956" t="s">
        <v>46</v>
      </c>
      <c r="I1956" t="s">
        <v>945</v>
      </c>
      <c r="J1956" t="s">
        <v>177</v>
      </c>
      <c r="K1956" t="s">
        <v>745</v>
      </c>
      <c r="L1956" t="str">
        <f>_xlfn.XLOOKUP(Tableau1[[#This Row],[TYPE DE PIECE]],Tableau4[MATIERE],Tableau4[SHORT TYPE],"",0,1)</f>
        <v>BOM</v>
      </c>
      <c r="N1956" t="str">
        <f>IF(ISERR(FIND("DECOUPE",Tableau1[[#This Row],[DESIGNATION]])),"","NEED REF")</f>
        <v/>
      </c>
    </row>
    <row r="1957" spans="2:14">
      <c r="B1957">
        <v>34412044</v>
      </c>
      <c r="C1957" s="2">
        <v>45210</v>
      </c>
      <c r="D1957" t="s">
        <v>13</v>
      </c>
      <c r="E1957" t="s">
        <v>1014</v>
      </c>
      <c r="G1957" t="s">
        <v>14</v>
      </c>
      <c r="H1957" t="s">
        <v>534</v>
      </c>
      <c r="I1957" t="s">
        <v>16</v>
      </c>
      <c r="J1957" t="s">
        <v>782</v>
      </c>
      <c r="K1957" t="s">
        <v>25</v>
      </c>
      <c r="L1957" t="str">
        <f>_xlfn.XLOOKUP(Tableau1[[#This Row],[TYPE DE PIECE]],Tableau4[MATIERE],Tableau4[SHORT TYPE],"",0,1)</f>
        <v>SMT</v>
      </c>
      <c r="N1957" t="str">
        <f>IF(ISERR(FIND("DECOUPE",Tableau1[[#This Row],[DESIGNATION]])),"","NEED REF")</f>
        <v/>
      </c>
    </row>
    <row r="1958" spans="2:14">
      <c r="B1958">
        <v>34412043</v>
      </c>
      <c r="C1958" s="2">
        <v>45210</v>
      </c>
      <c r="D1958" t="s">
        <v>13</v>
      </c>
      <c r="E1958" t="s">
        <v>1015</v>
      </c>
      <c r="G1958" t="s">
        <v>14</v>
      </c>
      <c r="H1958" t="s">
        <v>534</v>
      </c>
      <c r="I1958" t="s">
        <v>16</v>
      </c>
      <c r="J1958" t="s">
        <v>782</v>
      </c>
      <c r="K1958" t="s">
        <v>25</v>
      </c>
      <c r="L1958" t="str">
        <f>_xlfn.XLOOKUP(Tableau1[[#This Row],[TYPE DE PIECE]],Tableau4[MATIERE],Tableau4[SHORT TYPE],"",0,1)</f>
        <v>SMT</v>
      </c>
      <c r="N1958" t="str">
        <f>IF(ISERR(FIND("DECOUPE",Tableau1[[#This Row],[DESIGNATION]])),"","NEED REF")</f>
        <v/>
      </c>
    </row>
    <row r="1959" spans="2:14">
      <c r="B1959">
        <v>34412042</v>
      </c>
      <c r="C1959" s="2">
        <v>45210</v>
      </c>
      <c r="D1959" t="s">
        <v>13</v>
      </c>
      <c r="E1959" t="s">
        <v>1016</v>
      </c>
      <c r="G1959" t="s">
        <v>14</v>
      </c>
      <c r="H1959" t="s">
        <v>534</v>
      </c>
      <c r="I1959" t="s">
        <v>16</v>
      </c>
      <c r="J1959" t="s">
        <v>782</v>
      </c>
      <c r="K1959" t="s">
        <v>25</v>
      </c>
      <c r="L1959" t="str">
        <f>_xlfn.XLOOKUP(Tableau1[[#This Row],[TYPE DE PIECE]],Tableau4[MATIERE],Tableau4[SHORT TYPE],"",0,1)</f>
        <v>SMT</v>
      </c>
      <c r="N1959" t="str">
        <f>IF(ISERR(FIND("DECOUPE",Tableau1[[#This Row],[DESIGNATION]])),"","NEED REF")</f>
        <v/>
      </c>
    </row>
    <row r="1960" spans="2:14">
      <c r="B1960">
        <v>34412041</v>
      </c>
      <c r="C1960" s="2">
        <v>45210</v>
      </c>
      <c r="D1960" t="s">
        <v>13</v>
      </c>
      <c r="E1960" t="s">
        <v>1017</v>
      </c>
      <c r="G1960" t="s">
        <v>14</v>
      </c>
      <c r="H1960" t="s">
        <v>534</v>
      </c>
      <c r="I1960" t="s">
        <v>16</v>
      </c>
      <c r="J1960" t="s">
        <v>782</v>
      </c>
      <c r="K1960" t="s">
        <v>25</v>
      </c>
      <c r="L1960" t="str">
        <f>_xlfn.XLOOKUP(Tableau1[[#This Row],[TYPE DE PIECE]],Tableau4[MATIERE],Tableau4[SHORT TYPE],"",0,1)</f>
        <v>SMT</v>
      </c>
      <c r="N1960" t="str">
        <f>IF(ISERR(FIND("DECOUPE",Tableau1[[#This Row],[DESIGNATION]])),"","NEED REF")</f>
        <v/>
      </c>
    </row>
    <row r="1961" spans="2:14">
      <c r="B1961">
        <v>34412040</v>
      </c>
      <c r="C1961" s="2">
        <v>45209</v>
      </c>
      <c r="D1961" t="s">
        <v>13</v>
      </c>
      <c r="E1961" t="s">
        <v>1018</v>
      </c>
      <c r="H1961" t="s">
        <v>46</v>
      </c>
      <c r="I1961" t="s">
        <v>70</v>
      </c>
      <c r="J1961" t="s">
        <v>17</v>
      </c>
      <c r="K1961" t="s">
        <v>25</v>
      </c>
      <c r="L1961" t="str">
        <f>_xlfn.XLOOKUP(Tableau1[[#This Row],[TYPE DE PIECE]],Tableau4[MATIERE],Tableau4[SHORT TYPE],"",0,1)</f>
        <v>SMT</v>
      </c>
      <c r="N1961" t="str">
        <f>IF(ISERR(FIND("DECOUPE",Tableau1[[#This Row],[DESIGNATION]])),"","NEED REF")</f>
        <v/>
      </c>
    </row>
    <row r="1962" spans="2:14">
      <c r="B1962">
        <v>34412039</v>
      </c>
      <c r="C1962" s="2">
        <v>45209</v>
      </c>
      <c r="D1962" t="s">
        <v>13</v>
      </c>
      <c r="E1962" t="s">
        <v>1019</v>
      </c>
      <c r="H1962" t="s">
        <v>46</v>
      </c>
      <c r="I1962" t="s">
        <v>70</v>
      </c>
      <c r="J1962" t="s">
        <v>17</v>
      </c>
      <c r="K1962" t="s">
        <v>22</v>
      </c>
      <c r="L1962" t="str">
        <f>_xlfn.XLOOKUP(Tableau1[[#This Row],[TYPE DE PIECE]],Tableau4[MATIERE],Tableau4[SHORT TYPE],"",0,1)</f>
        <v>COP</v>
      </c>
      <c r="N1962" t="str">
        <f>IF(ISERR(FIND("DECOUPE",Tableau1[[#This Row],[DESIGNATION]])),"","NEED REF")</f>
        <v/>
      </c>
    </row>
    <row r="1963" spans="2:14">
      <c r="B1963">
        <v>34412038</v>
      </c>
      <c r="C1963" s="2">
        <v>45209</v>
      </c>
      <c r="D1963" t="s">
        <v>13</v>
      </c>
      <c r="E1963" t="s">
        <v>1020</v>
      </c>
      <c r="H1963" t="s">
        <v>46</v>
      </c>
      <c r="I1963" t="s">
        <v>70</v>
      </c>
      <c r="J1963" t="s">
        <v>17</v>
      </c>
      <c r="K1963" t="s">
        <v>22</v>
      </c>
      <c r="L1963" t="str">
        <f>_xlfn.XLOOKUP(Tableau1[[#This Row],[TYPE DE PIECE]],Tableau4[MATIERE],Tableau4[SHORT TYPE],"",0,1)</f>
        <v>COP</v>
      </c>
      <c r="N1963" t="str">
        <f>IF(ISERR(FIND("DECOUPE",Tableau1[[#This Row],[DESIGNATION]])),"","NEED REF")</f>
        <v/>
      </c>
    </row>
    <row r="1964" spans="2:14">
      <c r="B1964">
        <v>34412037</v>
      </c>
      <c r="C1964" s="2">
        <v>45209</v>
      </c>
      <c r="D1964" t="s">
        <v>13</v>
      </c>
      <c r="E1964" t="s">
        <v>1021</v>
      </c>
      <c r="H1964" t="s">
        <v>46</v>
      </c>
      <c r="I1964" t="s">
        <v>70</v>
      </c>
      <c r="J1964" t="s">
        <v>17</v>
      </c>
      <c r="K1964" t="s">
        <v>22</v>
      </c>
      <c r="L1964" t="str">
        <f>_xlfn.XLOOKUP(Tableau1[[#This Row],[TYPE DE PIECE]],Tableau4[MATIERE],Tableau4[SHORT TYPE],"",0,1)</f>
        <v>COP</v>
      </c>
      <c r="N1964" t="str">
        <f>IF(ISERR(FIND("DECOUPE",Tableau1[[#This Row],[DESIGNATION]])),"","NEED REF")</f>
        <v/>
      </c>
    </row>
    <row r="1965" spans="2:14">
      <c r="B1965">
        <v>34412036</v>
      </c>
      <c r="C1965" s="2">
        <v>45209</v>
      </c>
      <c r="D1965" t="s">
        <v>13</v>
      </c>
      <c r="E1965" t="s">
        <v>1022</v>
      </c>
      <c r="H1965" t="s">
        <v>46</v>
      </c>
      <c r="I1965" t="s">
        <v>70</v>
      </c>
      <c r="J1965" t="s">
        <v>17</v>
      </c>
      <c r="K1965" t="s">
        <v>22</v>
      </c>
      <c r="L1965" t="str">
        <f>_xlfn.XLOOKUP(Tableau1[[#This Row],[TYPE DE PIECE]],Tableau4[MATIERE],Tableau4[SHORT TYPE],"",0,1)</f>
        <v>COP</v>
      </c>
      <c r="N1965" t="str">
        <f>IF(ISERR(FIND("DECOUPE",Tableau1[[#This Row],[DESIGNATION]])),"","NEED REF")</f>
        <v/>
      </c>
    </row>
    <row r="1966" spans="2:14">
      <c r="B1966">
        <v>34412035</v>
      </c>
      <c r="C1966" s="2">
        <v>45209</v>
      </c>
      <c r="D1966" t="s">
        <v>13</v>
      </c>
      <c r="E1966" t="s">
        <v>1023</v>
      </c>
      <c r="H1966" t="s">
        <v>46</v>
      </c>
      <c r="I1966" t="s">
        <v>70</v>
      </c>
      <c r="J1966" t="s">
        <v>17</v>
      </c>
      <c r="K1966" t="s">
        <v>22</v>
      </c>
      <c r="L1966" t="str">
        <f>_xlfn.XLOOKUP(Tableau1[[#This Row],[TYPE DE PIECE]],Tableau4[MATIERE],Tableau4[SHORT TYPE],"",0,1)</f>
        <v>COP</v>
      </c>
      <c r="N1966" t="str">
        <f>IF(ISERR(FIND("DECOUPE",Tableau1[[#This Row],[DESIGNATION]])),"","NEED REF")</f>
        <v/>
      </c>
    </row>
    <row r="1967" spans="2:14">
      <c r="B1967">
        <v>34412034</v>
      </c>
      <c r="C1967" s="2">
        <v>45208</v>
      </c>
      <c r="D1967" t="s">
        <v>13</v>
      </c>
      <c r="E1967" t="s">
        <v>1024</v>
      </c>
      <c r="G1967" t="s">
        <v>560</v>
      </c>
      <c r="H1967" t="s">
        <v>46</v>
      </c>
      <c r="I1967" t="s">
        <v>1025</v>
      </c>
      <c r="J1967" t="s">
        <v>177</v>
      </c>
      <c r="K1967" t="s">
        <v>745</v>
      </c>
      <c r="L1967" t="str">
        <f>_xlfn.XLOOKUP(Tableau1[[#This Row],[TYPE DE PIECE]],Tableau4[MATIERE],Tableau4[SHORT TYPE],"",0,1)</f>
        <v>BOM</v>
      </c>
      <c r="N1967" t="str">
        <f>IF(ISERR(FIND("DECOUPE",Tableau1[[#This Row],[DESIGNATION]])),"","NEED REF")</f>
        <v/>
      </c>
    </row>
    <row r="1968" spans="2:14">
      <c r="B1968">
        <v>34412033</v>
      </c>
      <c r="C1968" s="2">
        <v>45208</v>
      </c>
      <c r="D1968" t="s">
        <v>13</v>
      </c>
      <c r="E1968" t="s">
        <v>1026</v>
      </c>
      <c r="G1968" t="s">
        <v>560</v>
      </c>
      <c r="H1968" t="s">
        <v>46</v>
      </c>
      <c r="I1968" t="s">
        <v>109</v>
      </c>
      <c r="J1968" t="s">
        <v>177</v>
      </c>
      <c r="K1968" t="s">
        <v>745</v>
      </c>
      <c r="L1968" t="str">
        <f>_xlfn.XLOOKUP(Tableau1[[#This Row],[TYPE DE PIECE]],Tableau4[MATIERE],Tableau4[SHORT TYPE],"",0,1)</f>
        <v>BOM</v>
      </c>
      <c r="N1968" t="str">
        <f>IF(ISERR(FIND("DECOUPE",Tableau1[[#This Row],[DESIGNATION]])),"","NEED REF")</f>
        <v/>
      </c>
    </row>
    <row r="1969" spans="2:14">
      <c r="B1969">
        <v>34412032</v>
      </c>
      <c r="C1969" s="2">
        <v>45208</v>
      </c>
      <c r="D1969" t="s">
        <v>13</v>
      </c>
      <c r="E1969" t="s">
        <v>1027</v>
      </c>
      <c r="G1969" t="s">
        <v>560</v>
      </c>
      <c r="H1969" t="s">
        <v>46</v>
      </c>
      <c r="I1969" t="s">
        <v>109</v>
      </c>
      <c r="J1969" t="s">
        <v>177</v>
      </c>
      <c r="K1969" t="s">
        <v>745</v>
      </c>
      <c r="L1969" t="str">
        <f>_xlfn.XLOOKUP(Tableau1[[#This Row],[TYPE DE PIECE]],Tableau4[MATIERE],Tableau4[SHORT TYPE],"",0,1)</f>
        <v>BOM</v>
      </c>
      <c r="N1969" t="str">
        <f>IF(ISERR(FIND("DECOUPE",Tableau1[[#This Row],[DESIGNATION]])),"","NEED REF")</f>
        <v/>
      </c>
    </row>
    <row r="1970" spans="2:14">
      <c r="B1970">
        <v>34412031</v>
      </c>
      <c r="C1970" s="2">
        <v>45208</v>
      </c>
      <c r="D1970" t="s">
        <v>13</v>
      </c>
      <c r="E1970" t="s">
        <v>1028</v>
      </c>
      <c r="F1970" t="s">
        <v>674</v>
      </c>
      <c r="G1970" t="s">
        <v>675</v>
      </c>
      <c r="H1970" t="s">
        <v>46</v>
      </c>
      <c r="J1970" t="s">
        <v>17</v>
      </c>
      <c r="K1970" t="s">
        <v>745</v>
      </c>
      <c r="L1970" t="str">
        <f>_xlfn.XLOOKUP(Tableau1[[#This Row],[TYPE DE PIECE]],Tableau4[MATIERE],Tableau4[SHORT TYPE],"",0,1)</f>
        <v>BOM</v>
      </c>
      <c r="N1970" t="str">
        <f>IF(ISERR(FIND("DECOUPE",Tableau1[[#This Row],[DESIGNATION]])),"","NEED REF")</f>
        <v/>
      </c>
    </row>
    <row r="1971" spans="2:14">
      <c r="B1971">
        <v>34412030</v>
      </c>
      <c r="C1971" s="2">
        <v>45208</v>
      </c>
      <c r="D1971" t="s">
        <v>13</v>
      </c>
      <c r="E1971" t="s">
        <v>1029</v>
      </c>
      <c r="G1971" t="s">
        <v>112</v>
      </c>
      <c r="H1971" t="s">
        <v>97</v>
      </c>
      <c r="I1971" t="s">
        <v>498</v>
      </c>
      <c r="J1971" t="s">
        <v>49</v>
      </c>
      <c r="K1971" t="s">
        <v>307</v>
      </c>
      <c r="L1971" t="str">
        <f>_xlfn.XLOOKUP(Tableau1[[#This Row],[TYPE DE PIECE]],Tableau4[MATIERE],Tableau4[SHORT TYPE],"",0,1)</f>
        <v/>
      </c>
      <c r="N1971" t="str">
        <f>IF(ISERR(FIND("DECOUPE",Tableau1[[#This Row],[DESIGNATION]])),"","NEED REF")</f>
        <v/>
      </c>
    </row>
    <row r="1972" spans="2:14">
      <c r="B1972">
        <v>34412029</v>
      </c>
      <c r="C1972" s="2">
        <v>45205</v>
      </c>
      <c r="D1972" t="s">
        <v>13</v>
      </c>
      <c r="E1972" t="s">
        <v>1030</v>
      </c>
      <c r="G1972" t="s">
        <v>14</v>
      </c>
      <c r="H1972" t="s">
        <v>534</v>
      </c>
      <c r="I1972" t="s">
        <v>16</v>
      </c>
      <c r="J1972" t="s">
        <v>782</v>
      </c>
      <c r="K1972" t="s">
        <v>22</v>
      </c>
      <c r="L1972" t="str">
        <f>_xlfn.XLOOKUP(Tableau1[[#This Row],[TYPE DE PIECE]],Tableau4[MATIERE],Tableau4[SHORT TYPE],"",0,1)</f>
        <v>COP</v>
      </c>
      <c r="N1972" t="str">
        <f>IF(ISERR(FIND("DECOUPE",Tableau1[[#This Row],[DESIGNATION]])),"","NEED REF")</f>
        <v/>
      </c>
    </row>
    <row r="1973" spans="2:14">
      <c r="B1973">
        <v>34412028</v>
      </c>
      <c r="C1973" s="2">
        <v>45205</v>
      </c>
      <c r="D1973" t="s">
        <v>13</v>
      </c>
      <c r="E1973" t="s">
        <v>1031</v>
      </c>
      <c r="G1973" t="s">
        <v>73</v>
      </c>
      <c r="H1973" t="s">
        <v>15</v>
      </c>
      <c r="I1973" t="s">
        <v>498</v>
      </c>
      <c r="J1973" t="s">
        <v>17</v>
      </c>
      <c r="K1973" t="s">
        <v>22</v>
      </c>
      <c r="L1973" t="str">
        <f>_xlfn.XLOOKUP(Tableau1[[#This Row],[TYPE DE PIECE]],Tableau4[MATIERE],Tableau4[SHORT TYPE],"",0,1)</f>
        <v>COP</v>
      </c>
      <c r="N1973" t="str">
        <f>IF(ISERR(FIND("DECOUPE",Tableau1[[#This Row],[DESIGNATION]])),"","NEED REF")</f>
        <v/>
      </c>
    </row>
    <row r="1974" spans="2:14">
      <c r="B1974">
        <v>34412027</v>
      </c>
      <c r="C1974" s="2">
        <v>45205</v>
      </c>
      <c r="D1974" t="s">
        <v>13</v>
      </c>
      <c r="E1974" t="s">
        <v>1032</v>
      </c>
      <c r="G1974" t="s">
        <v>73</v>
      </c>
      <c r="H1974" t="s">
        <v>15</v>
      </c>
      <c r="I1974" t="s">
        <v>498</v>
      </c>
      <c r="J1974" t="s">
        <v>17</v>
      </c>
      <c r="K1974" t="s">
        <v>22</v>
      </c>
      <c r="L1974" t="str">
        <f>_xlfn.XLOOKUP(Tableau1[[#This Row],[TYPE DE PIECE]],Tableau4[MATIERE],Tableau4[SHORT TYPE],"",0,1)</f>
        <v>COP</v>
      </c>
      <c r="N1974" t="str">
        <f>IF(ISERR(FIND("DECOUPE",Tableau1[[#This Row],[DESIGNATION]])),"","NEED REF")</f>
        <v/>
      </c>
    </row>
    <row r="1975" spans="2:14">
      <c r="B1975">
        <v>34412026</v>
      </c>
      <c r="C1975" s="2">
        <v>45204</v>
      </c>
      <c r="D1975" t="s">
        <v>13</v>
      </c>
      <c r="E1975" t="s">
        <v>1033</v>
      </c>
      <c r="G1975" t="s">
        <v>14</v>
      </c>
      <c r="H1975" t="s">
        <v>534</v>
      </c>
      <c r="I1975" t="s">
        <v>16</v>
      </c>
      <c r="J1975" t="s">
        <v>782</v>
      </c>
      <c r="K1975" t="s">
        <v>1034</v>
      </c>
      <c r="L1975" t="str">
        <f>_xlfn.XLOOKUP(Tableau1[[#This Row],[TYPE DE PIECE]],Tableau4[MATIERE],Tableau4[SHORT TYPE],"",0,1)</f>
        <v>PLA</v>
      </c>
      <c r="N1975" t="str">
        <f>IF(ISERR(FIND("DECOUPE",Tableau1[[#This Row],[DESIGNATION]])),"","NEED REF")</f>
        <v/>
      </c>
    </row>
    <row r="1976" spans="2:14">
      <c r="B1976">
        <v>34412025</v>
      </c>
      <c r="C1976" s="2">
        <v>45204</v>
      </c>
      <c r="D1976" t="s">
        <v>13</v>
      </c>
      <c r="E1976" t="s">
        <v>1035</v>
      </c>
      <c r="G1976" t="s">
        <v>14</v>
      </c>
      <c r="H1976" t="s">
        <v>534</v>
      </c>
      <c r="I1976" t="s">
        <v>16</v>
      </c>
      <c r="J1976" t="s">
        <v>782</v>
      </c>
      <c r="K1976" t="s">
        <v>1034</v>
      </c>
      <c r="L1976" t="str">
        <f>_xlfn.XLOOKUP(Tableau1[[#This Row],[TYPE DE PIECE]],Tableau4[MATIERE],Tableau4[SHORT TYPE],"",0,1)</f>
        <v>PLA</v>
      </c>
      <c r="N1976" t="str">
        <f>IF(ISERR(FIND("DECOUPE",Tableau1[[#This Row],[DESIGNATION]])),"","NEED REF")</f>
        <v/>
      </c>
    </row>
    <row r="1977" spans="2:14">
      <c r="B1977">
        <v>34412024</v>
      </c>
      <c r="C1977" s="2">
        <v>45204</v>
      </c>
      <c r="D1977" t="s">
        <v>13</v>
      </c>
      <c r="E1977" t="s">
        <v>1036</v>
      </c>
      <c r="G1977" t="s">
        <v>14</v>
      </c>
      <c r="H1977" t="s">
        <v>534</v>
      </c>
      <c r="I1977" t="s">
        <v>16</v>
      </c>
      <c r="J1977" t="s">
        <v>782</v>
      </c>
      <c r="K1977" t="s">
        <v>1034</v>
      </c>
      <c r="L1977" t="str">
        <f>_xlfn.XLOOKUP(Tableau1[[#This Row],[TYPE DE PIECE]],Tableau4[MATIERE],Tableau4[SHORT TYPE],"",0,1)</f>
        <v>PLA</v>
      </c>
      <c r="N1977" t="str">
        <f>IF(ISERR(FIND("DECOUPE",Tableau1[[#This Row],[DESIGNATION]])),"","NEED REF")</f>
        <v/>
      </c>
    </row>
    <row r="1978" spans="2:14">
      <c r="B1978">
        <v>34412023</v>
      </c>
      <c r="C1978" s="2">
        <v>45204</v>
      </c>
      <c r="D1978" t="s">
        <v>13</v>
      </c>
      <c r="E1978" t="s">
        <v>1037</v>
      </c>
      <c r="G1978" t="s">
        <v>14</v>
      </c>
      <c r="H1978" t="s">
        <v>534</v>
      </c>
      <c r="I1978" t="s">
        <v>16</v>
      </c>
      <c r="J1978" t="s">
        <v>782</v>
      </c>
      <c r="K1978" t="s">
        <v>25</v>
      </c>
      <c r="L1978" t="str">
        <f>_xlfn.XLOOKUP(Tableau1[[#This Row],[TYPE DE PIECE]],Tableau4[MATIERE],Tableau4[SHORT TYPE],"",0,1)</f>
        <v>SMT</v>
      </c>
      <c r="N1978" t="str">
        <f>IF(ISERR(FIND("DECOUPE",Tableau1[[#This Row],[DESIGNATION]])),"","NEED REF")</f>
        <v/>
      </c>
    </row>
    <row r="1979" spans="2:14">
      <c r="B1979">
        <v>34412022</v>
      </c>
      <c r="C1979" s="2">
        <v>45204</v>
      </c>
      <c r="D1979" t="s">
        <v>13</v>
      </c>
      <c r="E1979" t="s">
        <v>1038</v>
      </c>
      <c r="G1979" t="s">
        <v>14</v>
      </c>
      <c r="H1979" t="s">
        <v>534</v>
      </c>
      <c r="I1979" t="s">
        <v>16</v>
      </c>
      <c r="J1979" t="s">
        <v>782</v>
      </c>
      <c r="K1979" t="s">
        <v>22</v>
      </c>
      <c r="L1979" t="str">
        <f>_xlfn.XLOOKUP(Tableau1[[#This Row],[TYPE DE PIECE]],Tableau4[MATIERE],Tableau4[SHORT TYPE],"",0,1)</f>
        <v>COP</v>
      </c>
      <c r="N1979" t="str">
        <f>IF(ISERR(FIND("DECOUPE",Tableau1[[#This Row],[DESIGNATION]])),"","NEED REF")</f>
        <v/>
      </c>
    </row>
    <row r="1980" spans="2:14">
      <c r="B1980">
        <v>34412021</v>
      </c>
      <c r="C1980" s="2">
        <v>45204</v>
      </c>
      <c r="D1980" t="s">
        <v>13</v>
      </c>
      <c r="E1980" t="s">
        <v>1039</v>
      </c>
      <c r="G1980" t="s">
        <v>14</v>
      </c>
      <c r="H1980" t="s">
        <v>534</v>
      </c>
      <c r="I1980" t="s">
        <v>16</v>
      </c>
      <c r="J1980" t="s">
        <v>782</v>
      </c>
      <c r="K1980" t="s">
        <v>22</v>
      </c>
      <c r="L1980" t="str">
        <f>_xlfn.XLOOKUP(Tableau1[[#This Row],[TYPE DE PIECE]],Tableau4[MATIERE],Tableau4[SHORT TYPE],"",0,1)</f>
        <v>COP</v>
      </c>
      <c r="N1980" t="str">
        <f>IF(ISERR(FIND("DECOUPE",Tableau1[[#This Row],[DESIGNATION]])),"","NEED REF")</f>
        <v/>
      </c>
    </row>
    <row r="1981" spans="2:14">
      <c r="B1981">
        <v>34412020</v>
      </c>
      <c r="C1981" s="2">
        <v>45204</v>
      </c>
      <c r="D1981" t="s">
        <v>13</v>
      </c>
      <c r="E1981" t="s">
        <v>1040</v>
      </c>
      <c r="G1981" t="s">
        <v>14</v>
      </c>
      <c r="H1981" t="s">
        <v>534</v>
      </c>
      <c r="I1981" t="s">
        <v>16</v>
      </c>
      <c r="J1981" t="s">
        <v>782</v>
      </c>
      <c r="K1981" t="s">
        <v>22</v>
      </c>
      <c r="L1981" t="str">
        <f>_xlfn.XLOOKUP(Tableau1[[#This Row],[TYPE DE PIECE]],Tableau4[MATIERE],Tableau4[SHORT TYPE],"",0,1)</f>
        <v>COP</v>
      </c>
      <c r="N1981" t="str">
        <f>IF(ISERR(FIND("DECOUPE",Tableau1[[#This Row],[DESIGNATION]])),"","NEED REF")</f>
        <v/>
      </c>
    </row>
    <row r="1982" spans="2:14">
      <c r="B1982">
        <v>34412019</v>
      </c>
      <c r="C1982" s="2">
        <v>45204</v>
      </c>
      <c r="D1982" t="s">
        <v>13</v>
      </c>
      <c r="E1982" t="s">
        <v>1041</v>
      </c>
      <c r="G1982" t="s">
        <v>14</v>
      </c>
      <c r="H1982" t="s">
        <v>534</v>
      </c>
      <c r="I1982" t="s">
        <v>16</v>
      </c>
      <c r="J1982" t="s">
        <v>782</v>
      </c>
      <c r="K1982" t="s">
        <v>22</v>
      </c>
      <c r="L1982" t="str">
        <f>_xlfn.XLOOKUP(Tableau1[[#This Row],[TYPE DE PIECE]],Tableau4[MATIERE],Tableau4[SHORT TYPE],"",0,1)</f>
        <v>COP</v>
      </c>
      <c r="N1982" t="str">
        <f>IF(ISERR(FIND("DECOUPE",Tableau1[[#This Row],[DESIGNATION]])),"","NEED REF")</f>
        <v/>
      </c>
    </row>
    <row r="1983" spans="2:14">
      <c r="B1983">
        <v>34412018</v>
      </c>
      <c r="C1983" s="2">
        <v>45204</v>
      </c>
      <c r="D1983" t="s">
        <v>13</v>
      </c>
      <c r="E1983" t="s">
        <v>1042</v>
      </c>
      <c r="G1983" t="s">
        <v>14</v>
      </c>
      <c r="H1983" t="s">
        <v>534</v>
      </c>
      <c r="I1983" t="s">
        <v>16</v>
      </c>
      <c r="J1983" t="s">
        <v>782</v>
      </c>
      <c r="K1983" t="s">
        <v>22</v>
      </c>
      <c r="L1983" t="str">
        <f>_xlfn.XLOOKUP(Tableau1[[#This Row],[TYPE DE PIECE]],Tableau4[MATIERE],Tableau4[SHORT TYPE],"",0,1)</f>
        <v>COP</v>
      </c>
      <c r="N1983" t="str">
        <f>IF(ISERR(FIND("DECOUPE",Tableau1[[#This Row],[DESIGNATION]])),"","NEED REF")</f>
        <v/>
      </c>
    </row>
    <row r="1984" spans="2:14">
      <c r="B1984">
        <v>34412017</v>
      </c>
      <c r="C1984" s="2">
        <v>45204</v>
      </c>
      <c r="D1984" t="s">
        <v>13</v>
      </c>
      <c r="E1984" t="s">
        <v>1043</v>
      </c>
      <c r="G1984" t="s">
        <v>14</v>
      </c>
      <c r="H1984" t="s">
        <v>534</v>
      </c>
      <c r="I1984" t="s">
        <v>16</v>
      </c>
      <c r="J1984" t="s">
        <v>782</v>
      </c>
      <c r="K1984" t="s">
        <v>22</v>
      </c>
      <c r="L1984" t="str">
        <f>_xlfn.XLOOKUP(Tableau1[[#This Row],[TYPE DE PIECE]],Tableau4[MATIERE],Tableau4[SHORT TYPE],"",0,1)</f>
        <v>COP</v>
      </c>
      <c r="N1984" t="str">
        <f>IF(ISERR(FIND("DECOUPE",Tableau1[[#This Row],[DESIGNATION]])),"","NEED REF")</f>
        <v/>
      </c>
    </row>
    <row r="1985" spans="2:14">
      <c r="B1985">
        <v>34412016</v>
      </c>
      <c r="C1985" s="2">
        <v>45204</v>
      </c>
      <c r="D1985" t="s">
        <v>13</v>
      </c>
      <c r="E1985" t="s">
        <v>1044</v>
      </c>
      <c r="G1985" t="s">
        <v>14</v>
      </c>
      <c r="H1985" t="s">
        <v>534</v>
      </c>
      <c r="I1985" t="s">
        <v>16</v>
      </c>
      <c r="J1985" t="s">
        <v>782</v>
      </c>
      <c r="K1985" t="s">
        <v>22</v>
      </c>
      <c r="L1985" t="str">
        <f>_xlfn.XLOOKUP(Tableau1[[#This Row],[TYPE DE PIECE]],Tableau4[MATIERE],Tableau4[SHORT TYPE],"",0,1)</f>
        <v>COP</v>
      </c>
      <c r="N1985" t="str">
        <f>IF(ISERR(FIND("DECOUPE",Tableau1[[#This Row],[DESIGNATION]])),"","NEED REF")</f>
        <v/>
      </c>
    </row>
    <row r="1986" spans="2:14">
      <c r="B1986">
        <v>34412015</v>
      </c>
      <c r="C1986" s="2">
        <v>45204</v>
      </c>
      <c r="D1986" t="s">
        <v>13</v>
      </c>
      <c r="E1986" t="s">
        <v>1045</v>
      </c>
      <c r="G1986" t="s">
        <v>14</v>
      </c>
      <c r="H1986" t="s">
        <v>534</v>
      </c>
      <c r="I1986" t="s">
        <v>16</v>
      </c>
      <c r="J1986" t="s">
        <v>782</v>
      </c>
      <c r="K1986" t="s">
        <v>22</v>
      </c>
      <c r="L1986" t="str">
        <f>_xlfn.XLOOKUP(Tableau1[[#This Row],[TYPE DE PIECE]],Tableau4[MATIERE],Tableau4[SHORT TYPE],"",0,1)</f>
        <v>COP</v>
      </c>
      <c r="N1986" t="str">
        <f>IF(ISERR(FIND("DECOUPE",Tableau1[[#This Row],[DESIGNATION]])),"","NEED REF")</f>
        <v/>
      </c>
    </row>
    <row r="1987" spans="2:14">
      <c r="B1987">
        <v>34412014</v>
      </c>
      <c r="C1987" s="2">
        <v>45204</v>
      </c>
      <c r="D1987" t="s">
        <v>13</v>
      </c>
      <c r="E1987" t="s">
        <v>1046</v>
      </c>
      <c r="G1987" t="s">
        <v>73</v>
      </c>
      <c r="H1987" t="s">
        <v>15</v>
      </c>
      <c r="I1987" t="s">
        <v>498</v>
      </c>
      <c r="J1987" t="s">
        <v>17</v>
      </c>
      <c r="K1987" t="s">
        <v>22</v>
      </c>
      <c r="L1987" t="str">
        <f>_xlfn.XLOOKUP(Tableau1[[#This Row],[TYPE DE PIECE]],Tableau4[MATIERE],Tableau4[SHORT TYPE],"",0,1)</f>
        <v>COP</v>
      </c>
      <c r="N1987" t="str">
        <f>IF(ISERR(FIND("DECOUPE",Tableau1[[#This Row],[DESIGNATION]])),"","NEED REF")</f>
        <v/>
      </c>
    </row>
    <row r="1988" spans="2:14">
      <c r="B1988">
        <v>34412013</v>
      </c>
      <c r="C1988" s="2">
        <v>45204</v>
      </c>
      <c r="D1988" t="s">
        <v>13</v>
      </c>
      <c r="E1988" t="s">
        <v>1047</v>
      </c>
      <c r="G1988" t="s">
        <v>14</v>
      </c>
      <c r="H1988" t="s">
        <v>534</v>
      </c>
      <c r="I1988" t="s">
        <v>16</v>
      </c>
      <c r="J1988" t="s">
        <v>782</v>
      </c>
      <c r="K1988" t="s">
        <v>22</v>
      </c>
      <c r="L1988" t="str">
        <f>_xlfn.XLOOKUP(Tableau1[[#This Row],[TYPE DE PIECE]],Tableau4[MATIERE],Tableau4[SHORT TYPE],"",0,1)</f>
        <v>COP</v>
      </c>
      <c r="N1988" t="str">
        <f>IF(ISERR(FIND("DECOUPE",Tableau1[[#This Row],[DESIGNATION]])),"","NEED REF")</f>
        <v/>
      </c>
    </row>
    <row r="1989" spans="2:14">
      <c r="B1989">
        <v>34412012</v>
      </c>
      <c r="C1989" s="2">
        <v>45204</v>
      </c>
      <c r="D1989" t="s">
        <v>13</v>
      </c>
      <c r="E1989" t="s">
        <v>1048</v>
      </c>
      <c r="G1989" t="s">
        <v>14</v>
      </c>
      <c r="H1989" t="s">
        <v>534</v>
      </c>
      <c r="I1989" t="s">
        <v>16</v>
      </c>
      <c r="J1989" t="s">
        <v>782</v>
      </c>
      <c r="K1989" t="s">
        <v>25</v>
      </c>
      <c r="L1989" t="str">
        <f>_xlfn.XLOOKUP(Tableau1[[#This Row],[TYPE DE PIECE]],Tableau4[MATIERE],Tableau4[SHORT TYPE],"",0,1)</f>
        <v>SMT</v>
      </c>
      <c r="N1989" t="str">
        <f>IF(ISERR(FIND("DECOUPE",Tableau1[[#This Row],[DESIGNATION]])),"","NEED REF")</f>
        <v/>
      </c>
    </row>
    <row r="1990" spans="2:14">
      <c r="B1990">
        <v>34412011</v>
      </c>
      <c r="C1990" s="2">
        <v>45204</v>
      </c>
      <c r="D1990" t="s">
        <v>13</v>
      </c>
      <c r="E1990" t="s">
        <v>1049</v>
      </c>
      <c r="F1990" t="s">
        <v>809</v>
      </c>
      <c r="G1990" t="s">
        <v>112</v>
      </c>
      <c r="H1990" t="s">
        <v>380</v>
      </c>
      <c r="I1990" t="s">
        <v>113</v>
      </c>
      <c r="J1990" t="s">
        <v>27</v>
      </c>
      <c r="K1990" t="s">
        <v>25</v>
      </c>
      <c r="L1990" t="str">
        <f>_xlfn.XLOOKUP(Tableau1[[#This Row],[TYPE DE PIECE]],Tableau4[MATIERE],Tableau4[SHORT TYPE],"",0,1)</f>
        <v>SMT</v>
      </c>
      <c r="N1990" t="str">
        <f>IF(ISERR(FIND("DECOUPE",Tableau1[[#This Row],[DESIGNATION]])),"","NEED REF")</f>
        <v/>
      </c>
    </row>
    <row r="1991" spans="2:14">
      <c r="B1991">
        <v>34412010</v>
      </c>
      <c r="C1991" s="2">
        <v>45203</v>
      </c>
      <c r="D1991" t="s">
        <v>13</v>
      </c>
      <c r="E1991" t="s">
        <v>1050</v>
      </c>
      <c r="G1991" t="s">
        <v>1051</v>
      </c>
      <c r="H1991" t="s">
        <v>595</v>
      </c>
      <c r="J1991" t="s">
        <v>17</v>
      </c>
      <c r="K1991" t="s">
        <v>25</v>
      </c>
      <c r="L1991" t="str">
        <f>_xlfn.XLOOKUP(Tableau1[[#This Row],[TYPE DE PIECE]],Tableau4[MATIERE],Tableau4[SHORT TYPE],"",0,1)</f>
        <v>SMT</v>
      </c>
      <c r="N1991" t="str">
        <f>IF(ISERR(FIND("DECOUPE",Tableau1[[#This Row],[DESIGNATION]])),"","NEED REF")</f>
        <v/>
      </c>
    </row>
    <row r="1992" spans="2:14">
      <c r="B1992">
        <v>34412009</v>
      </c>
      <c r="C1992" s="2">
        <v>45203</v>
      </c>
      <c r="D1992" t="s">
        <v>13</v>
      </c>
      <c r="E1992" t="s">
        <v>1052</v>
      </c>
      <c r="F1992" t="s">
        <v>809</v>
      </c>
      <c r="G1992" t="s">
        <v>112</v>
      </c>
      <c r="H1992" t="s">
        <v>380</v>
      </c>
      <c r="I1992" t="s">
        <v>113</v>
      </c>
      <c r="J1992" t="s">
        <v>27</v>
      </c>
      <c r="K1992" t="s">
        <v>22</v>
      </c>
      <c r="L1992" t="str">
        <f>_xlfn.XLOOKUP(Tableau1[[#This Row],[TYPE DE PIECE]],Tableau4[MATIERE],Tableau4[SHORT TYPE],"",0,1)</f>
        <v>COP</v>
      </c>
      <c r="N1992" t="str">
        <f>IF(ISERR(FIND("DECOUPE",Tableau1[[#This Row],[DESIGNATION]])),"","NEED REF")</f>
        <v/>
      </c>
    </row>
    <row r="1993" spans="2:14">
      <c r="B1993">
        <v>34412008</v>
      </c>
      <c r="C1993" s="2">
        <v>45203</v>
      </c>
      <c r="D1993" t="s">
        <v>13</v>
      </c>
      <c r="E1993" t="s">
        <v>1052</v>
      </c>
      <c r="F1993" t="s">
        <v>809</v>
      </c>
      <c r="G1993" t="s">
        <v>112</v>
      </c>
      <c r="H1993" t="s">
        <v>380</v>
      </c>
      <c r="I1993" t="s">
        <v>113</v>
      </c>
      <c r="J1993" t="s">
        <v>27</v>
      </c>
      <c r="K1993" t="s">
        <v>22</v>
      </c>
      <c r="L1993" t="str">
        <f>_xlfn.XLOOKUP(Tableau1[[#This Row],[TYPE DE PIECE]],Tableau4[MATIERE],Tableau4[SHORT TYPE],"",0,1)</f>
        <v>COP</v>
      </c>
      <c r="N1993" t="str">
        <f>IF(ISERR(FIND("DECOUPE",Tableau1[[#This Row],[DESIGNATION]])),"","NEED REF")</f>
        <v/>
      </c>
    </row>
    <row r="1994" spans="2:14">
      <c r="B1994">
        <v>34412007</v>
      </c>
      <c r="C1994" s="2">
        <v>45203</v>
      </c>
      <c r="D1994" t="s">
        <v>13</v>
      </c>
      <c r="E1994" t="s">
        <v>824</v>
      </c>
      <c r="F1994" t="s">
        <v>809</v>
      </c>
      <c r="G1994" t="s">
        <v>112</v>
      </c>
      <c r="H1994" t="s">
        <v>380</v>
      </c>
      <c r="I1994" t="s">
        <v>113</v>
      </c>
      <c r="J1994" t="s">
        <v>27</v>
      </c>
      <c r="K1994" t="s">
        <v>22</v>
      </c>
      <c r="L1994" t="str">
        <f>_xlfn.XLOOKUP(Tableau1[[#This Row],[TYPE DE PIECE]],Tableau4[MATIERE],Tableau4[SHORT TYPE],"",0,1)</f>
        <v>COP</v>
      </c>
      <c r="N1994" t="str">
        <f>IF(ISERR(FIND("DECOUPE",Tableau1[[#This Row],[DESIGNATION]])),"","NEED REF")</f>
        <v/>
      </c>
    </row>
    <row r="1995" spans="2:14">
      <c r="B1995">
        <v>34412006</v>
      </c>
      <c r="C1995" s="2">
        <v>45203</v>
      </c>
      <c r="D1995" t="s">
        <v>13</v>
      </c>
      <c r="E1995" t="s">
        <v>1053</v>
      </c>
      <c r="F1995" t="s">
        <v>809</v>
      </c>
      <c r="G1995" t="s">
        <v>112</v>
      </c>
      <c r="H1995" t="s">
        <v>380</v>
      </c>
      <c r="I1995" t="s">
        <v>113</v>
      </c>
      <c r="J1995" t="s">
        <v>27</v>
      </c>
      <c r="K1995" t="s">
        <v>22</v>
      </c>
      <c r="L1995" t="str">
        <f>_xlfn.XLOOKUP(Tableau1[[#This Row],[TYPE DE PIECE]],Tableau4[MATIERE],Tableau4[SHORT TYPE],"",0,1)</f>
        <v>COP</v>
      </c>
      <c r="N1995" t="str">
        <f>IF(ISERR(FIND("DECOUPE",Tableau1[[#This Row],[DESIGNATION]])),"","NEED REF")</f>
        <v/>
      </c>
    </row>
    <row r="1996" spans="2:14">
      <c r="B1996">
        <v>34412005</v>
      </c>
      <c r="C1996" s="2">
        <v>45203</v>
      </c>
      <c r="D1996" t="s">
        <v>13</v>
      </c>
      <c r="E1996" t="s">
        <v>1054</v>
      </c>
      <c r="F1996" t="s">
        <v>809</v>
      </c>
      <c r="G1996" t="s">
        <v>112</v>
      </c>
      <c r="H1996" t="s">
        <v>380</v>
      </c>
      <c r="I1996" t="s">
        <v>113</v>
      </c>
      <c r="J1996" t="s">
        <v>27</v>
      </c>
      <c r="K1996" t="s">
        <v>22</v>
      </c>
      <c r="L1996" t="str">
        <f>_xlfn.XLOOKUP(Tableau1[[#This Row],[TYPE DE PIECE]],Tableau4[MATIERE],Tableau4[SHORT TYPE],"",0,1)</f>
        <v>COP</v>
      </c>
      <c r="N1996" t="str">
        <f>IF(ISERR(FIND("DECOUPE",Tableau1[[#This Row],[DESIGNATION]])),"","NEED REF")</f>
        <v/>
      </c>
    </row>
    <row r="1997" spans="2:14">
      <c r="B1997">
        <v>34412004</v>
      </c>
      <c r="C1997" s="2">
        <v>45203</v>
      </c>
      <c r="D1997" t="s">
        <v>13</v>
      </c>
      <c r="E1997" t="s">
        <v>1055</v>
      </c>
      <c r="F1997" t="s">
        <v>809</v>
      </c>
      <c r="G1997" t="s">
        <v>112</v>
      </c>
      <c r="H1997" t="s">
        <v>380</v>
      </c>
      <c r="I1997" t="s">
        <v>113</v>
      </c>
      <c r="J1997" t="s">
        <v>27</v>
      </c>
      <c r="K1997" t="s">
        <v>22</v>
      </c>
      <c r="L1997" t="str">
        <f>_xlfn.XLOOKUP(Tableau1[[#This Row],[TYPE DE PIECE]],Tableau4[MATIERE],Tableau4[SHORT TYPE],"",0,1)</f>
        <v>COP</v>
      </c>
      <c r="N1997" t="str">
        <f>IF(ISERR(FIND("DECOUPE",Tableau1[[#This Row],[DESIGNATION]])),"","NEED REF")</f>
        <v/>
      </c>
    </row>
    <row r="1998" spans="2:14">
      <c r="B1998">
        <v>34412003</v>
      </c>
      <c r="C1998" s="2">
        <v>45203</v>
      </c>
      <c r="D1998" t="s">
        <v>13</v>
      </c>
      <c r="E1998" t="s">
        <v>1056</v>
      </c>
      <c r="F1998" t="s">
        <v>809</v>
      </c>
      <c r="G1998" t="s">
        <v>112</v>
      </c>
      <c r="H1998" t="s">
        <v>380</v>
      </c>
      <c r="I1998" t="s">
        <v>113</v>
      </c>
      <c r="J1998" t="s">
        <v>27</v>
      </c>
      <c r="K1998" t="s">
        <v>22</v>
      </c>
      <c r="L1998" t="str">
        <f>_xlfn.XLOOKUP(Tableau1[[#This Row],[TYPE DE PIECE]],Tableau4[MATIERE],Tableau4[SHORT TYPE],"",0,1)</f>
        <v>COP</v>
      </c>
      <c r="N1998" t="str">
        <f>IF(ISERR(FIND("DECOUPE",Tableau1[[#This Row],[DESIGNATION]])),"","NEED REF")</f>
        <v/>
      </c>
    </row>
    <row r="1999" spans="2:14">
      <c r="B1999">
        <v>34412002</v>
      </c>
      <c r="C1999" s="2">
        <v>45203</v>
      </c>
      <c r="D1999" t="s">
        <v>13</v>
      </c>
      <c r="E1999" t="s">
        <v>1056</v>
      </c>
      <c r="F1999" t="s">
        <v>809</v>
      </c>
      <c r="G1999" t="s">
        <v>112</v>
      </c>
      <c r="H1999" t="s">
        <v>380</v>
      </c>
      <c r="I1999" t="s">
        <v>113</v>
      </c>
      <c r="J1999" t="s">
        <v>27</v>
      </c>
      <c r="K1999" t="s">
        <v>22</v>
      </c>
      <c r="L1999" t="str">
        <f>_xlfn.XLOOKUP(Tableau1[[#This Row],[TYPE DE PIECE]],Tableau4[MATIERE],Tableau4[SHORT TYPE],"",0,1)</f>
        <v>COP</v>
      </c>
      <c r="N1999" t="str">
        <f>IF(ISERR(FIND("DECOUPE",Tableau1[[#This Row],[DESIGNATION]])),"","NEED REF")</f>
        <v/>
      </c>
    </row>
    <row r="2000" spans="2:14">
      <c r="B2000">
        <v>34412001</v>
      </c>
      <c r="C2000" s="2">
        <v>45203</v>
      </c>
      <c r="D2000" t="s">
        <v>13</v>
      </c>
      <c r="E2000" t="s">
        <v>1057</v>
      </c>
      <c r="G2000" t="s">
        <v>14</v>
      </c>
      <c r="H2000" t="s">
        <v>534</v>
      </c>
      <c r="I2000" t="s">
        <v>16</v>
      </c>
      <c r="J2000" t="s">
        <v>782</v>
      </c>
      <c r="K2000" t="s">
        <v>22</v>
      </c>
      <c r="L2000" t="str">
        <f>_xlfn.XLOOKUP(Tableau1[[#This Row],[TYPE DE PIECE]],Tableau4[MATIERE],Tableau4[SHORT TYPE],"",0,1)</f>
        <v>COP</v>
      </c>
      <c r="N2000" t="str">
        <f>IF(ISERR(FIND("DECOUPE",Tableau1[[#This Row],[DESIGNATION]])),"","NEED REF")</f>
        <v/>
      </c>
    </row>
    <row r="2001" spans="2:14">
      <c r="B2001">
        <v>34412000</v>
      </c>
      <c r="C2001" s="2">
        <v>45203</v>
      </c>
      <c r="D2001" t="s">
        <v>13</v>
      </c>
      <c r="E2001" t="s">
        <v>1058</v>
      </c>
      <c r="H2001" t="s">
        <v>1059</v>
      </c>
      <c r="I2001" t="s">
        <v>1060</v>
      </c>
      <c r="J2001" t="s">
        <v>17</v>
      </c>
      <c r="K2001" t="s">
        <v>25</v>
      </c>
      <c r="L2001" t="str">
        <f>_xlfn.XLOOKUP(Tableau1[[#This Row],[TYPE DE PIECE]],Tableau4[MATIERE],Tableau4[SHORT TYPE],"",0,1)</f>
        <v>SMT</v>
      </c>
      <c r="N2001" t="str">
        <f>IF(ISERR(FIND("DECOUPE",Tableau1[[#This Row],[DESIGNATION]])),"","NEED REF")</f>
        <v/>
      </c>
    </row>
    <row r="2002" spans="2:14">
      <c r="B2002">
        <v>34411999</v>
      </c>
      <c r="C2002" s="2">
        <v>45203</v>
      </c>
      <c r="D2002" t="s">
        <v>13</v>
      </c>
      <c r="E2002" t="s">
        <v>1061</v>
      </c>
      <c r="H2002" t="s">
        <v>1059</v>
      </c>
      <c r="I2002" t="s">
        <v>1060</v>
      </c>
      <c r="J2002" t="s">
        <v>17</v>
      </c>
      <c r="K2002" t="s">
        <v>25</v>
      </c>
      <c r="L2002" t="str">
        <f>_xlfn.XLOOKUP(Tableau1[[#This Row],[TYPE DE PIECE]],Tableau4[MATIERE],Tableau4[SHORT TYPE],"",0,1)</f>
        <v>SMT</v>
      </c>
      <c r="N2002" t="str">
        <f>IF(ISERR(FIND("DECOUPE",Tableau1[[#This Row],[DESIGNATION]])),"","NEED REF")</f>
        <v/>
      </c>
    </row>
    <row r="2003" spans="2:14">
      <c r="B2003">
        <v>34411998</v>
      </c>
      <c r="C2003" s="2">
        <v>45202</v>
      </c>
      <c r="D2003" t="s">
        <v>13</v>
      </c>
      <c r="E2003" t="str">
        <f>_xlfn.CONCAT(Tableau1[[#This Row],[SHORT TYPE]]," ",Tableau1[[#This Row],[NUMERO]]," ",Tableau1[[#This Row],[GAMME]]," ",Tableau1[[#This Row],[TYPE PRODUIT]]," ",Tableau1[[#This Row],[PUISSANCE]])</f>
        <v>SMT 34411998 GVS/E3M BBB 250A</v>
      </c>
      <c r="G2003" t="s">
        <v>1062</v>
      </c>
      <c r="H2003" t="s">
        <v>749</v>
      </c>
      <c r="I2003" t="s">
        <v>109</v>
      </c>
      <c r="J2003" t="s">
        <v>17</v>
      </c>
      <c r="K2003" t="s">
        <v>25</v>
      </c>
      <c r="L2003" t="str">
        <f>_xlfn.XLOOKUP(Tableau1[[#This Row],[TYPE DE PIECE]],Tableau4[MATIERE],Tableau4[SHORT TYPE],"",0,1)</f>
        <v>SMT</v>
      </c>
      <c r="N2003" t="str">
        <f>IF(ISERR(FIND("DECOUPE",Tableau1[[#This Row],[DESIGNATION]])),"","NEED REF")</f>
        <v/>
      </c>
    </row>
    <row r="2004" spans="2:14">
      <c r="B2004">
        <v>34411997</v>
      </c>
      <c r="C2004" s="2">
        <v>45202</v>
      </c>
      <c r="D2004" t="s">
        <v>13</v>
      </c>
      <c r="E2004" t="str">
        <f>_xlfn.CONCAT(Tableau1[[#This Row],[SHORT TYPE]]," ",Tableau1[[#This Row],[NUMERO]]," ",Tableau1[[#This Row],[GAMME]]," ",Tableau1[[#This Row],[TYPE PRODUIT]]," ",Tableau1[[#This Row],[PUISSANCE]])</f>
        <v>COP 34411997 GVS/E3M BBB 250A</v>
      </c>
      <c r="G2004" t="s">
        <v>1062</v>
      </c>
      <c r="H2004" t="s">
        <v>749</v>
      </c>
      <c r="I2004" t="s">
        <v>109</v>
      </c>
      <c r="J2004" t="s">
        <v>17</v>
      </c>
      <c r="K2004" t="s">
        <v>22</v>
      </c>
      <c r="L2004" t="str">
        <f>_xlfn.XLOOKUP(Tableau1[[#This Row],[TYPE DE PIECE]],Tableau4[MATIERE],Tableau4[SHORT TYPE],"",0,1)</f>
        <v>COP</v>
      </c>
      <c r="N2004" t="str">
        <f>IF(ISERR(FIND("DECOUPE",Tableau1[[#This Row],[DESIGNATION]])),"","NEED REF")</f>
        <v/>
      </c>
    </row>
    <row r="2005" spans="2:14">
      <c r="B2005">
        <v>34411996</v>
      </c>
      <c r="C2005" s="2">
        <v>45202</v>
      </c>
      <c r="D2005" t="s">
        <v>13</v>
      </c>
      <c r="E2005" t="str">
        <f>_xlfn.CONCAT(Tableau1[[#This Row],[SHORT TYPE]]," ",Tableau1[[#This Row],[NUMERO]]," ",Tableau1[[#This Row],[GAMME]]," ",Tableau1[[#This Row],[TYPE PRODUIT]]," ",Tableau1[[#This Row],[PUISSANCE]])</f>
        <v>COP 34411996 GVS/E3M BBB 250A</v>
      </c>
      <c r="G2005" t="s">
        <v>1062</v>
      </c>
      <c r="H2005" t="s">
        <v>749</v>
      </c>
      <c r="I2005" t="s">
        <v>109</v>
      </c>
      <c r="J2005" t="s">
        <v>17</v>
      </c>
      <c r="K2005" t="s">
        <v>22</v>
      </c>
      <c r="L2005" t="str">
        <f>_xlfn.XLOOKUP(Tableau1[[#This Row],[TYPE DE PIECE]],Tableau4[MATIERE],Tableau4[SHORT TYPE],"",0,1)</f>
        <v>COP</v>
      </c>
      <c r="N2005" t="str">
        <f>IF(ISERR(FIND("DECOUPE",Tableau1[[#This Row],[DESIGNATION]])),"","NEED REF")</f>
        <v/>
      </c>
    </row>
    <row r="2006" spans="2:14">
      <c r="B2006">
        <v>34411995</v>
      </c>
      <c r="C2006" s="2">
        <v>45202</v>
      </c>
      <c r="D2006" t="s">
        <v>13</v>
      </c>
      <c r="E2006" t="str">
        <f>_xlfn.CONCAT(Tableau1[[#This Row],[SHORT TYPE]]," ",Tableau1[[#This Row],[NUMERO]]," ",Tableau1[[#This Row],[GAMME]]," ",Tableau1[[#This Row],[TYPE PRODUIT]]," ",Tableau1[[#This Row],[PUISSANCE]])</f>
        <v>COP 34411995 GVS/E3M BBB 250A</v>
      </c>
      <c r="G2006" t="s">
        <v>1062</v>
      </c>
      <c r="H2006" t="s">
        <v>749</v>
      </c>
      <c r="I2006" t="s">
        <v>109</v>
      </c>
      <c r="J2006" t="s">
        <v>17</v>
      </c>
      <c r="K2006" t="s">
        <v>22</v>
      </c>
      <c r="L2006" t="str">
        <f>_xlfn.XLOOKUP(Tableau1[[#This Row],[TYPE DE PIECE]],Tableau4[MATIERE],Tableau4[SHORT TYPE],"",0,1)</f>
        <v>COP</v>
      </c>
      <c r="N2006" t="str">
        <f>IF(ISERR(FIND("DECOUPE",Tableau1[[#This Row],[DESIGNATION]])),"","NEED REF")</f>
        <v/>
      </c>
    </row>
    <row r="2007" spans="2:14">
      <c r="B2007">
        <v>34411994</v>
      </c>
      <c r="C2007" s="2">
        <v>45202</v>
      </c>
      <c r="D2007" t="s">
        <v>13</v>
      </c>
      <c r="E2007" t="s">
        <v>1063</v>
      </c>
      <c r="F2007" t="s">
        <v>809</v>
      </c>
      <c r="G2007" t="s">
        <v>112</v>
      </c>
      <c r="H2007" t="s">
        <v>380</v>
      </c>
      <c r="I2007" t="s">
        <v>113</v>
      </c>
      <c r="J2007" t="s">
        <v>27</v>
      </c>
      <c r="K2007" t="s">
        <v>22</v>
      </c>
      <c r="L2007" t="str">
        <f>_xlfn.XLOOKUP(Tableau1[[#This Row],[TYPE DE PIECE]],Tableau4[MATIERE],Tableau4[SHORT TYPE],"",0,1)</f>
        <v>COP</v>
      </c>
      <c r="N2007" t="str">
        <f>IF(ISERR(FIND("DECOUPE",Tableau1[[#This Row],[DESIGNATION]])),"","NEED REF")</f>
        <v/>
      </c>
    </row>
    <row r="2008" spans="2:14">
      <c r="B2008">
        <v>34411993</v>
      </c>
      <c r="C2008" s="2">
        <v>45202</v>
      </c>
      <c r="D2008" t="s">
        <v>13</v>
      </c>
      <c r="E2008" t="s">
        <v>1064</v>
      </c>
      <c r="F2008" t="s">
        <v>809</v>
      </c>
      <c r="G2008" t="s">
        <v>112</v>
      </c>
      <c r="H2008" t="s">
        <v>380</v>
      </c>
      <c r="I2008" t="s">
        <v>113</v>
      </c>
      <c r="J2008" t="s">
        <v>27</v>
      </c>
      <c r="K2008" t="s">
        <v>25</v>
      </c>
      <c r="L2008" t="str">
        <f>_xlfn.XLOOKUP(Tableau1[[#This Row],[TYPE DE PIECE]],Tableau4[MATIERE],Tableau4[SHORT TYPE],"",0,1)</f>
        <v>SMT</v>
      </c>
      <c r="N2008" t="str">
        <f>IF(ISERR(FIND("DECOUPE",Tableau1[[#This Row],[DESIGNATION]])),"","NEED REF")</f>
        <v/>
      </c>
    </row>
    <row r="2009" spans="2:14">
      <c r="B2009">
        <v>34411992</v>
      </c>
      <c r="C2009" s="2">
        <v>45202</v>
      </c>
      <c r="D2009" t="s">
        <v>13</v>
      </c>
      <c r="E2009" t="s">
        <v>1065</v>
      </c>
      <c r="F2009" t="s">
        <v>809</v>
      </c>
      <c r="G2009" t="s">
        <v>112</v>
      </c>
      <c r="H2009" t="s">
        <v>380</v>
      </c>
      <c r="I2009" t="s">
        <v>113</v>
      </c>
      <c r="J2009" t="s">
        <v>27</v>
      </c>
      <c r="K2009" t="s">
        <v>25</v>
      </c>
      <c r="L2009" t="str">
        <f>_xlfn.XLOOKUP(Tableau1[[#This Row],[TYPE DE PIECE]],Tableau4[MATIERE],Tableau4[SHORT TYPE],"",0,1)</f>
        <v>SMT</v>
      </c>
      <c r="N2009" t="str">
        <f>IF(ISERR(FIND("DECOUPE",Tableau1[[#This Row],[DESIGNATION]])),"","NEED REF")</f>
        <v/>
      </c>
    </row>
    <row r="2010" spans="2:14">
      <c r="B2010">
        <v>34411991</v>
      </c>
      <c r="C2010" s="2">
        <v>45202</v>
      </c>
      <c r="D2010" t="s">
        <v>13</v>
      </c>
      <c r="E2010" t="s">
        <v>1066</v>
      </c>
      <c r="F2010" t="s">
        <v>809</v>
      </c>
      <c r="G2010" t="s">
        <v>112</v>
      </c>
      <c r="H2010" t="s">
        <v>380</v>
      </c>
      <c r="I2010" t="s">
        <v>113</v>
      </c>
      <c r="J2010" t="s">
        <v>27</v>
      </c>
      <c r="K2010" t="s">
        <v>33</v>
      </c>
      <c r="L2010" t="str">
        <f>_xlfn.XLOOKUP(Tableau1[[#This Row],[TYPE DE PIECE]],Tableau4[MATIERE],Tableau4[SHORT TYPE],"",0,1)</f>
        <v>PLA</v>
      </c>
      <c r="N2010" t="str">
        <f>IF(ISERR(FIND("DECOUPE",Tableau1[[#This Row],[DESIGNATION]])),"","NEED REF")</f>
        <v/>
      </c>
    </row>
    <row r="2011" spans="2:14">
      <c r="B2011">
        <v>34411990</v>
      </c>
      <c r="C2011" s="2">
        <v>45202</v>
      </c>
      <c r="D2011" t="s">
        <v>13</v>
      </c>
      <c r="E2011" t="s">
        <v>1067</v>
      </c>
      <c r="F2011" t="s">
        <v>809</v>
      </c>
      <c r="G2011" t="s">
        <v>112</v>
      </c>
      <c r="H2011" t="s">
        <v>380</v>
      </c>
      <c r="I2011" t="s">
        <v>113</v>
      </c>
      <c r="J2011" t="s">
        <v>27</v>
      </c>
      <c r="K2011" t="s">
        <v>22</v>
      </c>
      <c r="L2011" t="str">
        <f>_xlfn.XLOOKUP(Tableau1[[#This Row],[TYPE DE PIECE]],Tableau4[MATIERE],Tableau4[SHORT TYPE],"",0,1)</f>
        <v>COP</v>
      </c>
      <c r="N2011" t="str">
        <f>IF(ISERR(FIND("DECOUPE",Tableau1[[#This Row],[DESIGNATION]])),"","NEED REF")</f>
        <v/>
      </c>
    </row>
    <row r="2012" spans="2:14">
      <c r="B2012">
        <v>34411989</v>
      </c>
      <c r="C2012" s="2">
        <v>45202</v>
      </c>
      <c r="D2012" t="s">
        <v>13</v>
      </c>
      <c r="E2012" t="s">
        <v>1068</v>
      </c>
      <c r="F2012" t="s">
        <v>809</v>
      </c>
      <c r="G2012" t="s">
        <v>112</v>
      </c>
      <c r="H2012" t="s">
        <v>380</v>
      </c>
      <c r="I2012" t="s">
        <v>113</v>
      </c>
      <c r="J2012" t="s">
        <v>27</v>
      </c>
      <c r="K2012" t="s">
        <v>22</v>
      </c>
      <c r="L2012" t="str">
        <f>_xlfn.XLOOKUP(Tableau1[[#This Row],[TYPE DE PIECE]],Tableau4[MATIERE],Tableau4[SHORT TYPE],"",0,1)</f>
        <v>COP</v>
      </c>
      <c r="N2012" t="str">
        <f>IF(ISERR(FIND("DECOUPE",Tableau1[[#This Row],[DESIGNATION]])),"","NEED REF")</f>
        <v/>
      </c>
    </row>
    <row r="2013" spans="2:14">
      <c r="B2013">
        <v>34411988</v>
      </c>
      <c r="C2013" s="2">
        <v>45202</v>
      </c>
      <c r="D2013" t="s">
        <v>13</v>
      </c>
      <c r="E2013" t="s">
        <v>1069</v>
      </c>
      <c r="F2013" t="s">
        <v>809</v>
      </c>
      <c r="G2013" t="s">
        <v>112</v>
      </c>
      <c r="H2013" t="s">
        <v>380</v>
      </c>
      <c r="I2013" t="s">
        <v>113</v>
      </c>
      <c r="J2013" t="s">
        <v>27</v>
      </c>
      <c r="K2013" t="s">
        <v>25</v>
      </c>
      <c r="L2013" t="str">
        <f>_xlfn.XLOOKUP(Tableau1[[#This Row],[TYPE DE PIECE]],Tableau4[MATIERE],Tableau4[SHORT TYPE],"",0,1)</f>
        <v>SMT</v>
      </c>
      <c r="N2013" t="str">
        <f>IF(ISERR(FIND("DECOUPE",Tableau1[[#This Row],[DESIGNATION]])),"","NEED REF")</f>
        <v/>
      </c>
    </row>
    <row r="2014" spans="2:14">
      <c r="B2014">
        <v>34411987</v>
      </c>
      <c r="C2014" s="2">
        <v>45202</v>
      </c>
      <c r="D2014" t="s">
        <v>13</v>
      </c>
      <c r="E2014" t="s">
        <v>1070</v>
      </c>
      <c r="F2014" t="s">
        <v>809</v>
      </c>
      <c r="G2014" t="s">
        <v>112</v>
      </c>
      <c r="H2014" t="s">
        <v>380</v>
      </c>
      <c r="I2014" t="s">
        <v>113</v>
      </c>
      <c r="J2014" t="s">
        <v>27</v>
      </c>
      <c r="K2014" t="s">
        <v>25</v>
      </c>
      <c r="L2014" t="str">
        <f>_xlfn.XLOOKUP(Tableau1[[#This Row],[TYPE DE PIECE]],Tableau4[MATIERE],Tableau4[SHORT TYPE],"",0,1)</f>
        <v>SMT</v>
      </c>
      <c r="N2014" t="str">
        <f>IF(ISERR(FIND("DECOUPE",Tableau1[[#This Row],[DESIGNATION]])),"","NEED REF")</f>
        <v/>
      </c>
    </row>
    <row r="2015" spans="2:14">
      <c r="B2015">
        <v>34411986</v>
      </c>
      <c r="C2015" s="2">
        <v>45202</v>
      </c>
      <c r="D2015" t="s">
        <v>13</v>
      </c>
      <c r="E2015" t="s">
        <v>1071</v>
      </c>
      <c r="F2015" t="s">
        <v>809</v>
      </c>
      <c r="G2015" t="s">
        <v>112</v>
      </c>
      <c r="H2015" t="s">
        <v>380</v>
      </c>
      <c r="I2015" t="s">
        <v>113</v>
      </c>
      <c r="J2015" t="s">
        <v>27</v>
      </c>
      <c r="K2015" t="s">
        <v>22</v>
      </c>
      <c r="L2015" t="str">
        <f>_xlfn.XLOOKUP(Tableau1[[#This Row],[TYPE DE PIECE]],Tableau4[MATIERE],Tableau4[SHORT TYPE],"",0,1)</f>
        <v>COP</v>
      </c>
      <c r="N2015" t="str">
        <f>IF(ISERR(FIND("DECOUPE",Tableau1[[#This Row],[DESIGNATION]])),"","NEED REF")</f>
        <v/>
      </c>
    </row>
    <row r="2016" spans="2:14">
      <c r="B2016">
        <v>34411985</v>
      </c>
      <c r="C2016" s="2">
        <v>45202</v>
      </c>
      <c r="D2016" t="s">
        <v>13</v>
      </c>
      <c r="E2016" t="s">
        <v>1071</v>
      </c>
      <c r="F2016" t="s">
        <v>809</v>
      </c>
      <c r="G2016" t="s">
        <v>112</v>
      </c>
      <c r="H2016" t="s">
        <v>380</v>
      </c>
      <c r="I2016" t="s">
        <v>113</v>
      </c>
      <c r="J2016" t="s">
        <v>27</v>
      </c>
      <c r="K2016" t="s">
        <v>22</v>
      </c>
      <c r="L2016" t="str">
        <f>_xlfn.XLOOKUP(Tableau1[[#This Row],[TYPE DE PIECE]],Tableau4[MATIERE],Tableau4[SHORT TYPE],"",0,1)</f>
        <v>COP</v>
      </c>
      <c r="N2016" t="str">
        <f>IF(ISERR(FIND("DECOUPE",Tableau1[[#This Row],[DESIGNATION]])),"","NEED REF")</f>
        <v/>
      </c>
    </row>
    <row r="2017" spans="2:14">
      <c r="B2017">
        <v>34411984</v>
      </c>
      <c r="C2017" s="2">
        <v>45202</v>
      </c>
      <c r="D2017" t="s">
        <v>13</v>
      </c>
      <c r="E2017" t="s">
        <v>1066</v>
      </c>
      <c r="F2017" t="s">
        <v>809</v>
      </c>
      <c r="G2017" t="s">
        <v>112</v>
      </c>
      <c r="H2017" t="s">
        <v>380</v>
      </c>
      <c r="I2017" t="s">
        <v>113</v>
      </c>
      <c r="J2017" t="s">
        <v>27</v>
      </c>
      <c r="K2017" t="s">
        <v>33</v>
      </c>
      <c r="L2017" t="str">
        <f>_xlfn.XLOOKUP(Tableau1[[#This Row],[TYPE DE PIECE]],Tableau4[MATIERE],Tableau4[SHORT TYPE],"",0,1)</f>
        <v>PLA</v>
      </c>
      <c r="N2017" t="str">
        <f>IF(ISERR(FIND("DECOUPE",Tableau1[[#This Row],[DESIGNATION]])),"","NEED REF")</f>
        <v/>
      </c>
    </row>
    <row r="2018" spans="2:14">
      <c r="B2018">
        <v>34411983</v>
      </c>
      <c r="C2018" s="2">
        <v>45202</v>
      </c>
      <c r="D2018" t="s">
        <v>13</v>
      </c>
      <c r="E2018" t="s">
        <v>1066</v>
      </c>
      <c r="F2018" t="s">
        <v>809</v>
      </c>
      <c r="G2018" t="s">
        <v>112</v>
      </c>
      <c r="H2018" t="s">
        <v>380</v>
      </c>
      <c r="I2018" t="s">
        <v>113</v>
      </c>
      <c r="J2018" t="s">
        <v>27</v>
      </c>
      <c r="K2018" t="s">
        <v>33</v>
      </c>
      <c r="L2018" t="str">
        <f>_xlfn.XLOOKUP(Tableau1[[#This Row],[TYPE DE PIECE]],Tableau4[MATIERE],Tableau4[SHORT TYPE],"",0,1)</f>
        <v>PLA</v>
      </c>
      <c r="N2018" t="str">
        <f>IF(ISERR(FIND("DECOUPE",Tableau1[[#This Row],[DESIGNATION]])),"","NEED REF")</f>
        <v/>
      </c>
    </row>
    <row r="2019" spans="2:14">
      <c r="B2019">
        <v>34411982</v>
      </c>
      <c r="C2019" s="2">
        <v>45202</v>
      </c>
      <c r="D2019" t="s">
        <v>13</v>
      </c>
      <c r="E2019" t="s">
        <v>1072</v>
      </c>
      <c r="F2019" t="s">
        <v>809</v>
      </c>
      <c r="G2019" t="s">
        <v>112</v>
      </c>
      <c r="H2019" t="s">
        <v>380</v>
      </c>
      <c r="I2019" t="s">
        <v>113</v>
      </c>
      <c r="J2019" t="s">
        <v>27</v>
      </c>
      <c r="K2019" t="s">
        <v>33</v>
      </c>
      <c r="L2019" t="str">
        <f>_xlfn.XLOOKUP(Tableau1[[#This Row],[TYPE DE PIECE]],Tableau4[MATIERE],Tableau4[SHORT TYPE],"",0,1)</f>
        <v>PLA</v>
      </c>
      <c r="N2019" t="str">
        <f>IF(ISERR(FIND("DECOUPE",Tableau1[[#This Row],[DESIGNATION]])),"","NEED REF")</f>
        <v/>
      </c>
    </row>
    <row r="2020" spans="2:14">
      <c r="B2020">
        <v>34411981</v>
      </c>
      <c r="C2020" s="2">
        <v>45202</v>
      </c>
      <c r="D2020" t="s">
        <v>13</v>
      </c>
      <c r="E2020" t="s">
        <v>1073</v>
      </c>
      <c r="F2020" t="s">
        <v>809</v>
      </c>
      <c r="G2020" t="s">
        <v>112</v>
      </c>
      <c r="H2020" t="s">
        <v>380</v>
      </c>
      <c r="I2020" t="s">
        <v>113</v>
      </c>
      <c r="J2020" t="s">
        <v>27</v>
      </c>
      <c r="K2020" t="s">
        <v>25</v>
      </c>
      <c r="L2020" t="str">
        <f>_xlfn.XLOOKUP(Tableau1[[#This Row],[TYPE DE PIECE]],Tableau4[MATIERE],Tableau4[SHORT TYPE],"",0,1)</f>
        <v>SMT</v>
      </c>
      <c r="N2020" t="str">
        <f>IF(ISERR(FIND("DECOUPE",Tableau1[[#This Row],[DESIGNATION]])),"","NEED REF")</f>
        <v/>
      </c>
    </row>
    <row r="2021" spans="2:14">
      <c r="B2021">
        <v>34411980</v>
      </c>
      <c r="C2021" s="2">
        <v>45202</v>
      </c>
      <c r="D2021" t="s">
        <v>13</v>
      </c>
      <c r="E2021" t="s">
        <v>1066</v>
      </c>
      <c r="F2021" t="s">
        <v>809</v>
      </c>
      <c r="G2021" t="s">
        <v>112</v>
      </c>
      <c r="H2021" t="s">
        <v>380</v>
      </c>
      <c r="I2021" t="s">
        <v>113</v>
      </c>
      <c r="J2021" t="s">
        <v>27</v>
      </c>
      <c r="K2021" t="s">
        <v>33</v>
      </c>
      <c r="L2021" t="str">
        <f>_xlfn.XLOOKUP(Tableau1[[#This Row],[TYPE DE PIECE]],Tableau4[MATIERE],Tableau4[SHORT TYPE],"",0,1)</f>
        <v>PLA</v>
      </c>
      <c r="N2021" t="str">
        <f>IF(ISERR(FIND("DECOUPE",Tableau1[[#This Row],[DESIGNATION]])),"","NEED REF")</f>
        <v/>
      </c>
    </row>
    <row r="2022" spans="2:14">
      <c r="B2022">
        <v>34411979</v>
      </c>
      <c r="C2022" s="2">
        <v>45202</v>
      </c>
      <c r="D2022" t="s">
        <v>13</v>
      </c>
      <c r="E2022" t="s">
        <v>1073</v>
      </c>
      <c r="F2022" t="s">
        <v>809</v>
      </c>
      <c r="G2022" t="s">
        <v>112</v>
      </c>
      <c r="H2022" t="s">
        <v>380</v>
      </c>
      <c r="I2022" t="s">
        <v>113</v>
      </c>
      <c r="J2022" t="s">
        <v>27</v>
      </c>
      <c r="K2022" t="s">
        <v>25</v>
      </c>
      <c r="L2022" t="str">
        <f>_xlfn.XLOOKUP(Tableau1[[#This Row],[TYPE DE PIECE]],Tableau4[MATIERE],Tableau4[SHORT TYPE],"",0,1)</f>
        <v>SMT</v>
      </c>
      <c r="N2022" t="str">
        <f>IF(ISERR(FIND("DECOUPE",Tableau1[[#This Row],[DESIGNATION]])),"","NEED REF")</f>
        <v/>
      </c>
    </row>
    <row r="2023" spans="2:14">
      <c r="B2023">
        <v>34411978</v>
      </c>
      <c r="C2023" s="2">
        <v>45202</v>
      </c>
      <c r="D2023" t="s">
        <v>13</v>
      </c>
      <c r="E2023" t="s">
        <v>1074</v>
      </c>
      <c r="F2023" t="s">
        <v>809</v>
      </c>
      <c r="G2023" t="s">
        <v>112</v>
      </c>
      <c r="H2023" t="s">
        <v>380</v>
      </c>
      <c r="I2023" t="s">
        <v>113</v>
      </c>
      <c r="J2023" t="s">
        <v>27</v>
      </c>
      <c r="K2023" t="s">
        <v>25</v>
      </c>
      <c r="L2023" t="str">
        <f>_xlfn.XLOOKUP(Tableau1[[#This Row],[TYPE DE PIECE]],Tableau4[MATIERE],Tableau4[SHORT TYPE],"",0,1)</f>
        <v>SMT</v>
      </c>
      <c r="N2023" t="str">
        <f>IF(ISERR(FIND("DECOUPE",Tableau1[[#This Row],[DESIGNATION]])),"","NEED REF")</f>
        <v/>
      </c>
    </row>
    <row r="2024" spans="2:14">
      <c r="B2024">
        <v>34411977</v>
      </c>
      <c r="C2024" s="2">
        <v>45202</v>
      </c>
      <c r="D2024" t="s">
        <v>13</v>
      </c>
      <c r="E2024" t="s">
        <v>1074</v>
      </c>
      <c r="F2024" t="s">
        <v>809</v>
      </c>
      <c r="G2024" t="s">
        <v>112</v>
      </c>
      <c r="H2024" t="s">
        <v>380</v>
      </c>
      <c r="I2024" t="s">
        <v>113</v>
      </c>
      <c r="J2024" t="s">
        <v>27</v>
      </c>
      <c r="K2024" t="s">
        <v>25</v>
      </c>
      <c r="L2024" t="str">
        <f>_xlfn.XLOOKUP(Tableau1[[#This Row],[TYPE DE PIECE]],Tableau4[MATIERE],Tableau4[SHORT TYPE],"",0,1)</f>
        <v>SMT</v>
      </c>
      <c r="N2024" t="str">
        <f>IF(ISERR(FIND("DECOUPE",Tableau1[[#This Row],[DESIGNATION]])),"","NEED REF")</f>
        <v/>
      </c>
    </row>
    <row r="2025" spans="2:14">
      <c r="B2025">
        <v>34411976</v>
      </c>
      <c r="C2025" s="2">
        <v>45202</v>
      </c>
      <c r="D2025" t="s">
        <v>13</v>
      </c>
      <c r="E2025" t="s">
        <v>1075</v>
      </c>
      <c r="F2025" t="s">
        <v>809</v>
      </c>
      <c r="G2025" t="s">
        <v>112</v>
      </c>
      <c r="H2025" t="s">
        <v>380</v>
      </c>
      <c r="I2025" t="s">
        <v>113</v>
      </c>
      <c r="J2025" t="s">
        <v>27</v>
      </c>
      <c r="K2025" t="s">
        <v>22</v>
      </c>
      <c r="L2025" t="str">
        <f>_xlfn.XLOOKUP(Tableau1[[#This Row],[TYPE DE PIECE]],Tableau4[MATIERE],Tableau4[SHORT TYPE],"",0,1)</f>
        <v>COP</v>
      </c>
      <c r="N2025" t="str">
        <f>IF(ISERR(FIND("DECOUPE",Tableau1[[#This Row],[DESIGNATION]])),"","NEED REF")</f>
        <v/>
      </c>
    </row>
    <row r="2026" spans="2:14">
      <c r="B2026">
        <v>34411975</v>
      </c>
      <c r="C2026" s="2">
        <v>45202</v>
      </c>
      <c r="D2026" t="s">
        <v>13</v>
      </c>
      <c r="E2026" t="s">
        <v>1076</v>
      </c>
      <c r="F2026" t="s">
        <v>809</v>
      </c>
      <c r="G2026" t="s">
        <v>112</v>
      </c>
      <c r="H2026" t="s">
        <v>380</v>
      </c>
      <c r="I2026" t="s">
        <v>113</v>
      </c>
      <c r="J2026" t="s">
        <v>27</v>
      </c>
      <c r="K2026" t="s">
        <v>22</v>
      </c>
      <c r="L2026" t="str">
        <f>_xlfn.XLOOKUP(Tableau1[[#This Row],[TYPE DE PIECE]],Tableau4[MATIERE],Tableau4[SHORT TYPE],"",0,1)</f>
        <v>COP</v>
      </c>
      <c r="N2026" t="str">
        <f>IF(ISERR(FIND("DECOUPE",Tableau1[[#This Row],[DESIGNATION]])),"","NEED REF")</f>
        <v/>
      </c>
    </row>
    <row r="2027" spans="2:14">
      <c r="B2027">
        <v>34411974</v>
      </c>
      <c r="C2027" s="2">
        <v>45202</v>
      </c>
      <c r="D2027" t="s">
        <v>13</v>
      </c>
      <c r="E2027" t="s">
        <v>1077</v>
      </c>
      <c r="F2027" t="s">
        <v>809</v>
      </c>
      <c r="G2027" t="s">
        <v>112</v>
      </c>
      <c r="H2027" t="s">
        <v>380</v>
      </c>
      <c r="I2027" t="s">
        <v>113</v>
      </c>
      <c r="J2027" t="s">
        <v>27</v>
      </c>
      <c r="K2027" t="s">
        <v>25</v>
      </c>
      <c r="L2027" t="str">
        <f>_xlfn.XLOOKUP(Tableau1[[#This Row],[TYPE DE PIECE]],Tableau4[MATIERE],Tableau4[SHORT TYPE],"",0,1)</f>
        <v>SMT</v>
      </c>
      <c r="N2027" t="str">
        <f>IF(ISERR(FIND("DECOUPE",Tableau1[[#This Row],[DESIGNATION]])),"","NEED REF")</f>
        <v/>
      </c>
    </row>
    <row r="2028" spans="2:14">
      <c r="B2028">
        <v>34411973</v>
      </c>
      <c r="C2028" s="2">
        <v>45201</v>
      </c>
      <c r="D2028" t="s">
        <v>13</v>
      </c>
      <c r="E2028" t="s">
        <v>1078</v>
      </c>
      <c r="G2028" t="s">
        <v>14</v>
      </c>
      <c r="H2028" t="s">
        <v>534</v>
      </c>
      <c r="I2028" t="s">
        <v>16</v>
      </c>
      <c r="J2028" t="s">
        <v>782</v>
      </c>
      <c r="K2028" t="s">
        <v>22</v>
      </c>
      <c r="L2028" t="str">
        <f>_xlfn.XLOOKUP(Tableau1[[#This Row],[TYPE DE PIECE]],Tableau4[MATIERE],Tableau4[SHORT TYPE],"",0,1)</f>
        <v>COP</v>
      </c>
      <c r="N2028" t="str">
        <f>IF(ISERR(FIND("DECOUPE",Tableau1[[#This Row],[DESIGNATION]])),"","NEED REF")</f>
        <v/>
      </c>
    </row>
    <row r="2029" spans="2:14">
      <c r="B2029">
        <v>34411972</v>
      </c>
      <c r="C2029" s="2">
        <v>45201</v>
      </c>
      <c r="D2029" t="s">
        <v>13</v>
      </c>
      <c r="E2029" t="s">
        <v>1079</v>
      </c>
      <c r="G2029" t="s">
        <v>96</v>
      </c>
      <c r="H2029" t="s">
        <v>30</v>
      </c>
      <c r="I2029" t="s">
        <v>381</v>
      </c>
      <c r="J2029" t="s">
        <v>49</v>
      </c>
      <c r="K2029" t="s">
        <v>123</v>
      </c>
      <c r="L2029" t="str">
        <f>_xlfn.XLOOKUP(Tableau1[[#This Row],[TYPE DE PIECE]],Tableau4[MATIERE],Tableau4[SHORT TYPE],"",0,1)</f>
        <v>ETO</v>
      </c>
      <c r="N2029" t="s">
        <v>1080</v>
      </c>
    </row>
    <row r="2030" spans="2:14">
      <c r="B2030">
        <v>34411971</v>
      </c>
      <c r="C2030" s="2">
        <v>45198</v>
      </c>
      <c r="D2030" t="s">
        <v>13</v>
      </c>
      <c r="E2030" s="92" t="s">
        <v>1081</v>
      </c>
      <c r="H2030" t="s">
        <v>46</v>
      </c>
      <c r="I2030" t="s">
        <v>70</v>
      </c>
      <c r="J2030" t="s">
        <v>17</v>
      </c>
      <c r="K2030" t="s">
        <v>335</v>
      </c>
      <c r="L2030" t="str">
        <f>_xlfn.XLOOKUP(Tableau1[[#This Row],[TYPE DE PIECE]],Tableau4[MATIERE],Tableau4[SHORT TYPE],"",0,1)</f>
        <v>ETQ</v>
      </c>
      <c r="N2030" t="str">
        <f>IF(ISERR(FIND("DECOUPE",Tableau1[[#This Row],[DESIGNATION]])),"","NEED REF")</f>
        <v/>
      </c>
    </row>
    <row r="2031" spans="2:14">
      <c r="B2031">
        <v>34411970</v>
      </c>
      <c r="C2031" s="2">
        <v>45197</v>
      </c>
      <c r="D2031" t="s">
        <v>13</v>
      </c>
      <c r="E2031" t="s">
        <v>1082</v>
      </c>
      <c r="H2031" t="s">
        <v>46</v>
      </c>
      <c r="J2031" t="s">
        <v>782</v>
      </c>
      <c r="K2031" t="s">
        <v>25</v>
      </c>
      <c r="L2031" t="str">
        <f>_xlfn.XLOOKUP(Tableau1[[#This Row],[TYPE DE PIECE]],Tableau4[MATIERE],Tableau4[SHORT TYPE],"",0,1)</f>
        <v>SMT</v>
      </c>
      <c r="N2031" t="str">
        <f>IF(ISERR(FIND("DECOUPE",Tableau1[[#This Row],[DESIGNATION]])),"","NEED REF")</f>
        <v/>
      </c>
    </row>
    <row r="2032" spans="2:14">
      <c r="B2032">
        <v>34411969</v>
      </c>
      <c r="C2032" s="2">
        <v>45197</v>
      </c>
      <c r="D2032" t="s">
        <v>13</v>
      </c>
      <c r="E2032" t="s">
        <v>1083</v>
      </c>
      <c r="F2032" t="s">
        <v>159</v>
      </c>
      <c r="H2032" t="s">
        <v>46</v>
      </c>
      <c r="I2032" t="s">
        <v>829</v>
      </c>
      <c r="J2032" t="s">
        <v>49</v>
      </c>
      <c r="K2032" t="s">
        <v>57</v>
      </c>
      <c r="L2032" t="str">
        <f>_xlfn.XLOOKUP(Tableau1[[#This Row],[TYPE DE PIECE]],Tableau4[MATIERE],Tableau4[SHORT TYPE],"",0,1)</f>
        <v/>
      </c>
      <c r="N2032" t="str">
        <f>IF(ISERR(FIND("DECOUPE",Tableau1[[#This Row],[DESIGNATION]])),"","NEED REF")</f>
        <v/>
      </c>
    </row>
    <row r="2033" spans="2:14">
      <c r="B2033">
        <v>34411968</v>
      </c>
      <c r="C2033" s="2">
        <v>45197</v>
      </c>
      <c r="D2033" t="s">
        <v>13</v>
      </c>
      <c r="E2033" t="s">
        <v>1084</v>
      </c>
      <c r="F2033" t="s">
        <v>159</v>
      </c>
      <c r="H2033" t="s">
        <v>46</v>
      </c>
      <c r="I2033" t="s">
        <v>829</v>
      </c>
      <c r="J2033" t="s">
        <v>49</v>
      </c>
      <c r="K2033" t="s">
        <v>57</v>
      </c>
      <c r="L2033" t="str">
        <f>_xlfn.XLOOKUP(Tableau1[[#This Row],[TYPE DE PIECE]],Tableau4[MATIERE],Tableau4[SHORT TYPE],"",0,1)</f>
        <v/>
      </c>
      <c r="N2033" t="str">
        <f>IF(ISERR(FIND("DECOUPE",Tableau1[[#This Row],[DESIGNATION]])),"","NEED REF")</f>
        <v/>
      </c>
    </row>
    <row r="2034" spans="2:14">
      <c r="B2034">
        <v>34411967</v>
      </c>
      <c r="C2034" s="2">
        <v>45197</v>
      </c>
      <c r="D2034" t="s">
        <v>13</v>
      </c>
      <c r="E2034" t="s">
        <v>1085</v>
      </c>
      <c r="G2034" t="s">
        <v>14</v>
      </c>
      <c r="H2034" t="s">
        <v>534</v>
      </c>
      <c r="I2034" t="s">
        <v>16</v>
      </c>
      <c r="J2034" t="s">
        <v>782</v>
      </c>
      <c r="K2034" t="s">
        <v>22</v>
      </c>
      <c r="L2034" t="str">
        <f>_xlfn.XLOOKUP(Tableau1[[#This Row],[TYPE DE PIECE]],Tableau4[MATIERE],Tableau4[SHORT TYPE],"",0,1)</f>
        <v>COP</v>
      </c>
      <c r="N2034" t="str">
        <f>IF(ISERR(FIND("DECOUPE",Tableau1[[#This Row],[DESIGNATION]])),"","NEED REF")</f>
        <v/>
      </c>
    </row>
    <row r="2035" spans="2:14">
      <c r="B2035">
        <v>34411966</v>
      </c>
      <c r="C2035" s="2">
        <v>45197</v>
      </c>
      <c r="D2035" t="s">
        <v>13</v>
      </c>
      <c r="E2035" t="s">
        <v>1086</v>
      </c>
      <c r="G2035" t="s">
        <v>14</v>
      </c>
      <c r="H2035" t="s">
        <v>534</v>
      </c>
      <c r="I2035" t="s">
        <v>16</v>
      </c>
      <c r="J2035" t="s">
        <v>782</v>
      </c>
      <c r="K2035" t="s">
        <v>22</v>
      </c>
      <c r="L2035" t="str">
        <f>_xlfn.XLOOKUP(Tableau1[[#This Row],[TYPE DE PIECE]],Tableau4[MATIERE],Tableau4[SHORT TYPE],"",0,1)</f>
        <v>COP</v>
      </c>
      <c r="N2035" t="str">
        <f>IF(ISERR(FIND("DECOUPE",Tableau1[[#This Row],[DESIGNATION]])),"","NEED REF")</f>
        <v/>
      </c>
    </row>
    <row r="2036" spans="2:14">
      <c r="B2036">
        <v>34411965</v>
      </c>
      <c r="C2036" s="2">
        <v>45197</v>
      </c>
      <c r="D2036" t="s">
        <v>13</v>
      </c>
      <c r="E2036" t="s">
        <v>1087</v>
      </c>
      <c r="G2036" t="s">
        <v>14</v>
      </c>
      <c r="H2036" t="s">
        <v>534</v>
      </c>
      <c r="I2036" t="s">
        <v>16</v>
      </c>
      <c r="J2036" t="s">
        <v>782</v>
      </c>
      <c r="K2036" t="s">
        <v>22</v>
      </c>
      <c r="L2036" t="str">
        <f>_xlfn.XLOOKUP(Tableau1[[#This Row],[TYPE DE PIECE]],Tableau4[MATIERE],Tableau4[SHORT TYPE],"",0,1)</f>
        <v>COP</v>
      </c>
      <c r="N2036" t="str">
        <f>IF(ISERR(FIND("DECOUPE",Tableau1[[#This Row],[DESIGNATION]])),"","NEED REF")</f>
        <v/>
      </c>
    </row>
    <row r="2037" spans="2:14">
      <c r="B2037">
        <v>34411964</v>
      </c>
      <c r="C2037" s="2">
        <v>45197</v>
      </c>
      <c r="D2037" t="s">
        <v>13</v>
      </c>
      <c r="E2037" t="s">
        <v>1088</v>
      </c>
      <c r="G2037" t="s">
        <v>14</v>
      </c>
      <c r="H2037" t="s">
        <v>534</v>
      </c>
      <c r="I2037" t="s">
        <v>16</v>
      </c>
      <c r="J2037" t="s">
        <v>782</v>
      </c>
      <c r="K2037" t="s">
        <v>22</v>
      </c>
      <c r="L2037" t="str">
        <f>_xlfn.XLOOKUP(Tableau1[[#This Row],[TYPE DE PIECE]],Tableau4[MATIERE],Tableau4[SHORT TYPE],"",0,1)</f>
        <v>COP</v>
      </c>
      <c r="N2037" t="str">
        <f>IF(ISERR(FIND("DECOUPE",Tableau1[[#This Row],[DESIGNATION]])),"","NEED REF")</f>
        <v/>
      </c>
    </row>
    <row r="2038" spans="2:14">
      <c r="B2038">
        <v>34411963</v>
      </c>
      <c r="C2038" s="2">
        <v>45197</v>
      </c>
      <c r="D2038" t="s">
        <v>13</v>
      </c>
      <c r="E2038" t="s">
        <v>1089</v>
      </c>
      <c r="F2038" t="s">
        <v>159</v>
      </c>
      <c r="H2038" t="s">
        <v>46</v>
      </c>
      <c r="I2038" t="s">
        <v>829</v>
      </c>
      <c r="J2038" t="s">
        <v>49</v>
      </c>
      <c r="K2038" t="s">
        <v>57</v>
      </c>
      <c r="L2038" t="str">
        <f>_xlfn.XLOOKUP(Tableau1[[#This Row],[TYPE DE PIECE]],Tableau4[MATIERE],Tableau4[SHORT TYPE],"",0,1)</f>
        <v/>
      </c>
      <c r="N2038" t="str">
        <f>IF(ISERR(FIND("DECOUPE",Tableau1[[#This Row],[DESIGNATION]])),"","NEED REF")</f>
        <v/>
      </c>
    </row>
    <row r="2039" spans="2:14">
      <c r="B2039">
        <v>34411962</v>
      </c>
      <c r="C2039" s="2">
        <v>45196</v>
      </c>
      <c r="D2039" t="s">
        <v>13</v>
      </c>
      <c r="E2039" t="s">
        <v>1090</v>
      </c>
      <c r="G2039" t="s">
        <v>14</v>
      </c>
      <c r="H2039" t="s">
        <v>534</v>
      </c>
      <c r="I2039" t="s">
        <v>16</v>
      </c>
      <c r="J2039" t="s">
        <v>782</v>
      </c>
      <c r="K2039" t="s">
        <v>22</v>
      </c>
      <c r="L2039" t="str">
        <f>_xlfn.XLOOKUP(Tableau1[[#This Row],[TYPE DE PIECE]],Tableau4[MATIERE],Tableau4[SHORT TYPE],"",0,1)</f>
        <v>COP</v>
      </c>
      <c r="N2039" t="str">
        <f>IF(ISERR(FIND("DECOUPE",Tableau1[[#This Row],[DESIGNATION]])),"","NEED REF")</f>
        <v/>
      </c>
    </row>
    <row r="2040" spans="2:14">
      <c r="B2040">
        <v>34411961</v>
      </c>
      <c r="C2040" s="2">
        <v>45196</v>
      </c>
      <c r="D2040" t="s">
        <v>13</v>
      </c>
      <c r="E2040" t="s">
        <v>1091</v>
      </c>
      <c r="G2040" t="s">
        <v>14</v>
      </c>
      <c r="H2040" t="s">
        <v>534</v>
      </c>
      <c r="I2040" t="s">
        <v>16</v>
      </c>
      <c r="J2040" t="s">
        <v>782</v>
      </c>
      <c r="K2040" t="s">
        <v>22</v>
      </c>
      <c r="L2040" t="str">
        <f>_xlfn.XLOOKUP(Tableau1[[#This Row],[TYPE DE PIECE]],Tableau4[MATIERE],Tableau4[SHORT TYPE],"",0,1)</f>
        <v>COP</v>
      </c>
      <c r="N2040" t="str">
        <f>IF(ISERR(FIND("DECOUPE",Tableau1[[#This Row],[DESIGNATION]])),"","NEED REF")</f>
        <v/>
      </c>
    </row>
    <row r="2041" spans="2:14">
      <c r="B2041">
        <v>34411960</v>
      </c>
      <c r="C2041" s="2">
        <v>45196</v>
      </c>
      <c r="D2041" t="s">
        <v>13</v>
      </c>
      <c r="E2041" t="s">
        <v>1092</v>
      </c>
      <c r="G2041" t="s">
        <v>14</v>
      </c>
      <c r="H2041" t="s">
        <v>534</v>
      </c>
      <c r="I2041" t="s">
        <v>16</v>
      </c>
      <c r="J2041" t="s">
        <v>782</v>
      </c>
      <c r="K2041" t="s">
        <v>22</v>
      </c>
      <c r="L2041" t="str">
        <f>_xlfn.XLOOKUP(Tableau1[[#This Row],[TYPE DE PIECE]],Tableau4[MATIERE],Tableau4[SHORT TYPE],"",0,1)</f>
        <v>COP</v>
      </c>
      <c r="N2041" t="str">
        <f>IF(ISERR(FIND("DECOUPE",Tableau1[[#This Row],[DESIGNATION]])),"","NEED REF")</f>
        <v/>
      </c>
    </row>
    <row r="2042" spans="2:14">
      <c r="B2042">
        <v>34411959</v>
      </c>
      <c r="C2042" s="2">
        <v>45196</v>
      </c>
      <c r="D2042" t="s">
        <v>13</v>
      </c>
      <c r="E2042" t="s">
        <v>1093</v>
      </c>
      <c r="G2042" t="s">
        <v>14</v>
      </c>
      <c r="H2042" t="s">
        <v>534</v>
      </c>
      <c r="I2042" t="s">
        <v>16</v>
      </c>
      <c r="J2042" t="s">
        <v>782</v>
      </c>
      <c r="K2042" t="s">
        <v>22</v>
      </c>
      <c r="L2042" t="str">
        <f>_xlfn.XLOOKUP(Tableau1[[#This Row],[TYPE DE PIECE]],Tableau4[MATIERE],Tableau4[SHORT TYPE],"",0,1)</f>
        <v>COP</v>
      </c>
      <c r="N2042" t="str">
        <f>IF(ISERR(FIND("DECOUPE",Tableau1[[#This Row],[DESIGNATION]])),"","NEED REF")</f>
        <v/>
      </c>
    </row>
    <row r="2043" spans="2:14">
      <c r="B2043">
        <v>34411958</v>
      </c>
      <c r="C2043" s="2">
        <v>45196</v>
      </c>
      <c r="D2043" t="s">
        <v>13</v>
      </c>
      <c r="E2043" t="s">
        <v>1094</v>
      </c>
      <c r="G2043" t="s">
        <v>14</v>
      </c>
      <c r="H2043" t="s">
        <v>534</v>
      </c>
      <c r="I2043" t="s">
        <v>16</v>
      </c>
      <c r="J2043" t="s">
        <v>782</v>
      </c>
      <c r="K2043" t="s">
        <v>22</v>
      </c>
      <c r="L2043" t="str">
        <f>_xlfn.XLOOKUP(Tableau1[[#This Row],[TYPE DE PIECE]],Tableau4[MATIERE],Tableau4[SHORT TYPE],"",0,1)</f>
        <v>COP</v>
      </c>
      <c r="N2043" t="str">
        <f>IF(ISERR(FIND("DECOUPE",Tableau1[[#This Row],[DESIGNATION]])),"","NEED REF")</f>
        <v/>
      </c>
    </row>
    <row r="2044" spans="2:14">
      <c r="B2044">
        <v>34411957</v>
      </c>
      <c r="C2044" s="2">
        <v>45196</v>
      </c>
      <c r="D2044" t="s">
        <v>13</v>
      </c>
      <c r="E2044" t="s">
        <v>1095</v>
      </c>
      <c r="G2044" t="s">
        <v>14</v>
      </c>
      <c r="H2044" t="s">
        <v>534</v>
      </c>
      <c r="I2044" t="s">
        <v>16</v>
      </c>
      <c r="J2044" t="s">
        <v>782</v>
      </c>
      <c r="K2044" t="s">
        <v>22</v>
      </c>
      <c r="L2044" t="str">
        <f>_xlfn.XLOOKUP(Tableau1[[#This Row],[TYPE DE PIECE]],Tableau4[MATIERE],Tableau4[SHORT TYPE],"",0,1)</f>
        <v>COP</v>
      </c>
      <c r="N2044" t="str">
        <f>IF(ISERR(FIND("DECOUPE",Tableau1[[#This Row],[DESIGNATION]])),"","NEED REF")</f>
        <v/>
      </c>
    </row>
    <row r="2045" spans="2:14">
      <c r="B2045">
        <v>34411956</v>
      </c>
      <c r="C2045" s="2">
        <v>45196</v>
      </c>
      <c r="D2045" t="s">
        <v>13</v>
      </c>
      <c r="E2045" t="s">
        <v>1096</v>
      </c>
      <c r="G2045" t="s">
        <v>14</v>
      </c>
      <c r="H2045" t="s">
        <v>534</v>
      </c>
      <c r="I2045" t="s">
        <v>16</v>
      </c>
      <c r="J2045" t="s">
        <v>782</v>
      </c>
      <c r="K2045" t="s">
        <v>22</v>
      </c>
      <c r="L2045" t="str">
        <f>_xlfn.XLOOKUP(Tableau1[[#This Row],[TYPE DE PIECE]],Tableau4[MATIERE],Tableau4[SHORT TYPE],"",0,1)</f>
        <v>COP</v>
      </c>
      <c r="N2045" t="str">
        <f>IF(ISERR(FIND("DECOUPE",Tableau1[[#This Row],[DESIGNATION]])),"","NEED REF")</f>
        <v/>
      </c>
    </row>
    <row r="2046" spans="2:14">
      <c r="B2046">
        <v>34411955</v>
      </c>
      <c r="C2046" s="2">
        <v>45196</v>
      </c>
      <c r="D2046" t="s">
        <v>13</v>
      </c>
      <c r="E2046" t="s">
        <v>1097</v>
      </c>
      <c r="G2046" t="s">
        <v>14</v>
      </c>
      <c r="H2046" t="s">
        <v>534</v>
      </c>
      <c r="I2046" t="s">
        <v>16</v>
      </c>
      <c r="J2046" t="s">
        <v>782</v>
      </c>
      <c r="K2046" t="s">
        <v>22</v>
      </c>
      <c r="L2046" t="str">
        <f>_xlfn.XLOOKUP(Tableau1[[#This Row],[TYPE DE PIECE]],Tableau4[MATIERE],Tableau4[SHORT TYPE],"",0,1)</f>
        <v>COP</v>
      </c>
      <c r="N2046" t="str">
        <f>IF(ISERR(FIND("DECOUPE",Tableau1[[#This Row],[DESIGNATION]])),"","NEED REF")</f>
        <v/>
      </c>
    </row>
    <row r="2047" spans="2:14">
      <c r="B2047">
        <v>34411954</v>
      </c>
      <c r="C2047" s="2">
        <v>45196</v>
      </c>
      <c r="D2047" t="s">
        <v>13</v>
      </c>
      <c r="E2047" t="s">
        <v>1098</v>
      </c>
      <c r="G2047" t="s">
        <v>14</v>
      </c>
      <c r="H2047" t="s">
        <v>534</v>
      </c>
      <c r="I2047" t="s">
        <v>16</v>
      </c>
      <c r="J2047" t="s">
        <v>782</v>
      </c>
      <c r="K2047" t="s">
        <v>22</v>
      </c>
      <c r="L2047" t="str">
        <f>_xlfn.XLOOKUP(Tableau1[[#This Row],[TYPE DE PIECE]],Tableau4[MATIERE],Tableau4[SHORT TYPE],"",0,1)</f>
        <v>COP</v>
      </c>
      <c r="N2047" t="str">
        <f>IF(ISERR(FIND("DECOUPE",Tableau1[[#This Row],[DESIGNATION]])),"","NEED REF")</f>
        <v/>
      </c>
    </row>
    <row r="2048" spans="2:14">
      <c r="B2048">
        <v>34411953</v>
      </c>
      <c r="C2048" s="2">
        <v>45196</v>
      </c>
      <c r="D2048" t="s">
        <v>13</v>
      </c>
      <c r="E2048" t="s">
        <v>1099</v>
      </c>
      <c r="F2048" t="s">
        <v>159</v>
      </c>
      <c r="H2048" t="s">
        <v>46</v>
      </c>
      <c r="I2048" t="s">
        <v>829</v>
      </c>
      <c r="J2048" t="s">
        <v>49</v>
      </c>
      <c r="K2048" t="s">
        <v>22</v>
      </c>
      <c r="L2048" t="str">
        <f>_xlfn.XLOOKUP(Tableau1[[#This Row],[TYPE DE PIECE]],Tableau4[MATIERE],Tableau4[SHORT TYPE],"",0,1)</f>
        <v>COP</v>
      </c>
      <c r="N2048" t="str">
        <f>IF(ISERR(FIND("DECOUPE",Tableau1[[#This Row],[DESIGNATION]])),"","NEED REF")</f>
        <v/>
      </c>
    </row>
    <row r="2049" spans="2:14">
      <c r="B2049">
        <v>34411952</v>
      </c>
      <c r="C2049" s="2">
        <v>45196</v>
      </c>
      <c r="D2049" t="s">
        <v>13</v>
      </c>
      <c r="E2049" t="s">
        <v>1100</v>
      </c>
      <c r="F2049" t="s">
        <v>159</v>
      </c>
      <c r="H2049" t="s">
        <v>46</v>
      </c>
      <c r="I2049" t="s">
        <v>829</v>
      </c>
      <c r="J2049" t="s">
        <v>49</v>
      </c>
      <c r="K2049" t="s">
        <v>22</v>
      </c>
      <c r="L2049" t="str">
        <f>_xlfn.XLOOKUP(Tableau1[[#This Row],[TYPE DE PIECE]],Tableau4[MATIERE],Tableau4[SHORT TYPE],"",0,1)</f>
        <v>COP</v>
      </c>
      <c r="N2049" t="str">
        <f>IF(ISERR(FIND("DECOUPE",Tableau1[[#This Row],[DESIGNATION]])),"","NEED REF")</f>
        <v/>
      </c>
    </row>
    <row r="2050" spans="2:14">
      <c r="B2050">
        <v>34411951</v>
      </c>
      <c r="C2050" s="2">
        <v>45196</v>
      </c>
      <c r="D2050" t="s">
        <v>13</v>
      </c>
      <c r="E2050" t="s">
        <v>1101</v>
      </c>
      <c r="F2050" t="s">
        <v>159</v>
      </c>
      <c r="H2050" t="s">
        <v>46</v>
      </c>
      <c r="I2050" t="s">
        <v>829</v>
      </c>
      <c r="J2050" t="s">
        <v>49</v>
      </c>
      <c r="K2050" t="s">
        <v>22</v>
      </c>
      <c r="L2050" t="str">
        <f>_xlfn.XLOOKUP(Tableau1[[#This Row],[TYPE DE PIECE]],Tableau4[MATIERE],Tableau4[SHORT TYPE],"",0,1)</f>
        <v>COP</v>
      </c>
      <c r="N2050" t="str">
        <f>IF(ISERR(FIND("DECOUPE",Tableau1[[#This Row],[DESIGNATION]])),"","NEED REF")</f>
        <v/>
      </c>
    </row>
    <row r="2051" spans="2:14">
      <c r="B2051">
        <v>34411950</v>
      </c>
      <c r="C2051" s="2">
        <v>45196</v>
      </c>
      <c r="D2051" t="s">
        <v>13</v>
      </c>
      <c r="E2051" t="s">
        <v>1102</v>
      </c>
      <c r="F2051" t="s">
        <v>159</v>
      </c>
      <c r="H2051" t="s">
        <v>46</v>
      </c>
      <c r="I2051" t="s">
        <v>829</v>
      </c>
      <c r="J2051" t="s">
        <v>49</v>
      </c>
      <c r="K2051" t="s">
        <v>22</v>
      </c>
      <c r="L2051" t="str">
        <f>_xlfn.XLOOKUP(Tableau1[[#This Row],[TYPE DE PIECE]],Tableau4[MATIERE],Tableau4[SHORT TYPE],"",0,1)</f>
        <v>COP</v>
      </c>
      <c r="N2051" t="str">
        <f>IF(ISERR(FIND("DECOUPE",Tableau1[[#This Row],[DESIGNATION]])),"","NEED REF")</f>
        <v/>
      </c>
    </row>
    <row r="2052" spans="2:14">
      <c r="B2052">
        <v>34411949</v>
      </c>
      <c r="C2052" s="2">
        <v>45196</v>
      </c>
      <c r="D2052" t="s">
        <v>13</v>
      </c>
      <c r="E2052" t="s">
        <v>1103</v>
      </c>
      <c r="F2052" t="s">
        <v>159</v>
      </c>
      <c r="H2052" t="s">
        <v>46</v>
      </c>
      <c r="I2052" t="s">
        <v>829</v>
      </c>
      <c r="J2052" t="s">
        <v>49</v>
      </c>
      <c r="K2052" t="s">
        <v>22</v>
      </c>
      <c r="L2052" t="str">
        <f>_xlfn.XLOOKUP(Tableau1[[#This Row],[TYPE DE PIECE]],Tableau4[MATIERE],Tableau4[SHORT TYPE],"",0,1)</f>
        <v>COP</v>
      </c>
      <c r="N2052" t="str">
        <f>IF(ISERR(FIND("DECOUPE",Tableau1[[#This Row],[DESIGNATION]])),"","NEED REF")</f>
        <v/>
      </c>
    </row>
    <row r="2053" spans="2:14">
      <c r="B2053">
        <v>34411948</v>
      </c>
      <c r="C2053" s="2">
        <v>45195</v>
      </c>
      <c r="D2053" t="s">
        <v>13</v>
      </c>
      <c r="E2053" t="s">
        <v>1104</v>
      </c>
      <c r="F2053" t="s">
        <v>159</v>
      </c>
      <c r="H2053" t="s">
        <v>46</v>
      </c>
      <c r="I2053" t="s">
        <v>829</v>
      </c>
      <c r="J2053" t="s">
        <v>49</v>
      </c>
      <c r="K2053" t="s">
        <v>22</v>
      </c>
      <c r="L2053" t="str">
        <f>_xlfn.XLOOKUP(Tableau1[[#This Row],[TYPE DE PIECE]],Tableau4[MATIERE],Tableau4[SHORT TYPE],"",0,1)</f>
        <v>COP</v>
      </c>
      <c r="N2053" t="str">
        <f>IF(ISERR(FIND("DECOUPE",Tableau1[[#This Row],[DESIGNATION]])),"","NEED REF")</f>
        <v/>
      </c>
    </row>
    <row r="2054" spans="2:14">
      <c r="B2054">
        <v>34411947</v>
      </c>
      <c r="C2054" s="2">
        <v>45195</v>
      </c>
      <c r="D2054" t="s">
        <v>13</v>
      </c>
      <c r="E2054" t="s">
        <v>1105</v>
      </c>
      <c r="F2054" t="s">
        <v>159</v>
      </c>
      <c r="H2054" t="s">
        <v>46</v>
      </c>
      <c r="I2054" t="s">
        <v>829</v>
      </c>
      <c r="J2054" t="s">
        <v>49</v>
      </c>
      <c r="K2054" t="s">
        <v>22</v>
      </c>
      <c r="L2054" t="str">
        <f>_xlfn.XLOOKUP(Tableau1[[#This Row],[TYPE DE PIECE]],Tableau4[MATIERE],Tableau4[SHORT TYPE],"",0,1)</f>
        <v>COP</v>
      </c>
      <c r="N2054" t="str">
        <f>IF(ISERR(FIND("DECOUPE",Tableau1[[#This Row],[DESIGNATION]])),"","NEED REF")</f>
        <v/>
      </c>
    </row>
    <row r="2055" spans="2:14">
      <c r="B2055">
        <v>34411946</v>
      </c>
      <c r="C2055" s="2">
        <v>45195</v>
      </c>
      <c r="D2055" t="s">
        <v>13</v>
      </c>
      <c r="E2055" t="s">
        <v>1106</v>
      </c>
      <c r="F2055" t="s">
        <v>159</v>
      </c>
      <c r="H2055" t="s">
        <v>46</v>
      </c>
      <c r="I2055" t="s">
        <v>829</v>
      </c>
      <c r="J2055" t="s">
        <v>49</v>
      </c>
      <c r="K2055" t="s">
        <v>22</v>
      </c>
      <c r="L2055" t="str">
        <f>_xlfn.XLOOKUP(Tableau1[[#This Row],[TYPE DE PIECE]],Tableau4[MATIERE],Tableau4[SHORT TYPE],"",0,1)</f>
        <v>COP</v>
      </c>
      <c r="N2055" t="str">
        <f>IF(ISERR(FIND("DECOUPE",Tableau1[[#This Row],[DESIGNATION]])),"","NEED REF")</f>
        <v/>
      </c>
    </row>
    <row r="2056" spans="2:14">
      <c r="B2056">
        <v>34411945</v>
      </c>
      <c r="C2056" s="2">
        <v>45195</v>
      </c>
      <c r="D2056" t="s">
        <v>13</v>
      </c>
      <c r="E2056" t="s">
        <v>1107</v>
      </c>
      <c r="F2056" t="s">
        <v>159</v>
      </c>
      <c r="H2056" t="s">
        <v>46</v>
      </c>
      <c r="I2056" t="s">
        <v>829</v>
      </c>
      <c r="J2056" t="s">
        <v>49</v>
      </c>
      <c r="K2056" t="s">
        <v>22</v>
      </c>
      <c r="L2056" t="str">
        <f>_xlfn.XLOOKUP(Tableau1[[#This Row],[TYPE DE PIECE]],Tableau4[MATIERE],Tableau4[SHORT TYPE],"",0,1)</f>
        <v>COP</v>
      </c>
      <c r="N2056" t="str">
        <f>IF(ISERR(FIND("DECOUPE",Tableau1[[#This Row],[DESIGNATION]])),"","NEED REF")</f>
        <v/>
      </c>
    </row>
    <row r="2057" spans="2:14">
      <c r="B2057">
        <v>34411944</v>
      </c>
      <c r="C2057" s="2">
        <v>45195</v>
      </c>
      <c r="D2057" t="s">
        <v>13</v>
      </c>
      <c r="E2057" t="s">
        <v>1108</v>
      </c>
      <c r="F2057" t="s">
        <v>159</v>
      </c>
      <c r="H2057" t="s">
        <v>46</v>
      </c>
      <c r="I2057" t="s">
        <v>829</v>
      </c>
      <c r="J2057" t="s">
        <v>49</v>
      </c>
      <c r="K2057" t="s">
        <v>22</v>
      </c>
      <c r="L2057" t="str">
        <f>_xlfn.XLOOKUP(Tableau1[[#This Row],[TYPE DE PIECE]],Tableau4[MATIERE],Tableau4[SHORT TYPE],"",0,1)</f>
        <v>COP</v>
      </c>
      <c r="N2057" t="str">
        <f>IF(ISERR(FIND("DECOUPE",Tableau1[[#This Row],[DESIGNATION]])),"","NEED REF")</f>
        <v/>
      </c>
    </row>
    <row r="2058" spans="2:14">
      <c r="B2058">
        <v>34411943</v>
      </c>
      <c r="C2058" s="2">
        <v>45195</v>
      </c>
      <c r="D2058" t="s">
        <v>13</v>
      </c>
      <c r="E2058" t="s">
        <v>1109</v>
      </c>
      <c r="F2058" t="s">
        <v>159</v>
      </c>
      <c r="H2058" t="s">
        <v>46</v>
      </c>
      <c r="I2058" t="s">
        <v>829</v>
      </c>
      <c r="J2058" t="s">
        <v>49</v>
      </c>
      <c r="K2058" t="s">
        <v>22</v>
      </c>
      <c r="L2058" t="str">
        <f>_xlfn.XLOOKUP(Tableau1[[#This Row],[TYPE DE PIECE]],Tableau4[MATIERE],Tableau4[SHORT TYPE],"",0,1)</f>
        <v>COP</v>
      </c>
      <c r="N2058" t="str">
        <f>IF(ISERR(FIND("DECOUPE",Tableau1[[#This Row],[DESIGNATION]])),"","NEED REF")</f>
        <v/>
      </c>
    </row>
    <row r="2059" spans="2:14">
      <c r="B2059">
        <v>34411942</v>
      </c>
      <c r="C2059" s="2">
        <v>45195</v>
      </c>
      <c r="D2059" t="s">
        <v>13</v>
      </c>
      <c r="E2059" t="s">
        <v>1110</v>
      </c>
      <c r="F2059" t="s">
        <v>159</v>
      </c>
      <c r="H2059" t="s">
        <v>46</v>
      </c>
      <c r="I2059" t="s">
        <v>829</v>
      </c>
      <c r="J2059" t="s">
        <v>49</v>
      </c>
      <c r="K2059" t="s">
        <v>22</v>
      </c>
      <c r="L2059" t="str">
        <f>_xlfn.XLOOKUP(Tableau1[[#This Row],[TYPE DE PIECE]],Tableau4[MATIERE],Tableau4[SHORT TYPE],"",0,1)</f>
        <v>COP</v>
      </c>
      <c r="N2059" t="str">
        <f>IF(ISERR(FIND("DECOUPE",Tableau1[[#This Row],[DESIGNATION]])),"","NEED REF")</f>
        <v/>
      </c>
    </row>
    <row r="2060" spans="2:14">
      <c r="B2060">
        <v>34411941</v>
      </c>
      <c r="C2060" s="2">
        <v>45195</v>
      </c>
      <c r="D2060" t="s">
        <v>13</v>
      </c>
      <c r="E2060" t="s">
        <v>1111</v>
      </c>
      <c r="F2060" t="s">
        <v>159</v>
      </c>
      <c r="H2060" t="s">
        <v>46</v>
      </c>
      <c r="I2060" t="s">
        <v>829</v>
      </c>
      <c r="J2060" t="s">
        <v>49</v>
      </c>
      <c r="K2060" t="s">
        <v>22</v>
      </c>
      <c r="L2060" t="str">
        <f>_xlfn.XLOOKUP(Tableau1[[#This Row],[TYPE DE PIECE]],Tableau4[MATIERE],Tableau4[SHORT TYPE],"",0,1)</f>
        <v>COP</v>
      </c>
      <c r="N2060" t="str">
        <f>IF(ISERR(FIND("DECOUPE",Tableau1[[#This Row],[DESIGNATION]])),"","NEED REF")</f>
        <v/>
      </c>
    </row>
    <row r="2061" spans="2:14">
      <c r="B2061">
        <v>34411940</v>
      </c>
      <c r="C2061" s="2">
        <v>45195</v>
      </c>
      <c r="D2061" t="s">
        <v>13</v>
      </c>
      <c r="E2061" t="s">
        <v>1112</v>
      </c>
      <c r="F2061" t="s">
        <v>159</v>
      </c>
      <c r="H2061" t="s">
        <v>46</v>
      </c>
      <c r="I2061" t="s">
        <v>829</v>
      </c>
      <c r="J2061" t="s">
        <v>49</v>
      </c>
      <c r="K2061" t="s">
        <v>22</v>
      </c>
      <c r="L2061" t="str">
        <f>_xlfn.XLOOKUP(Tableau1[[#This Row],[TYPE DE PIECE]],Tableau4[MATIERE],Tableau4[SHORT TYPE],"",0,1)</f>
        <v>COP</v>
      </c>
      <c r="N2061" t="str">
        <f>IF(ISERR(FIND("DECOUPE",Tableau1[[#This Row],[DESIGNATION]])),"","NEED REF")</f>
        <v/>
      </c>
    </row>
    <row r="2062" spans="2:14">
      <c r="B2062">
        <v>34411939</v>
      </c>
      <c r="C2062" s="2">
        <v>45195</v>
      </c>
      <c r="D2062" t="s">
        <v>13</v>
      </c>
      <c r="E2062" t="s">
        <v>1113</v>
      </c>
      <c r="F2062" t="s">
        <v>159</v>
      </c>
      <c r="H2062" t="s">
        <v>46</v>
      </c>
      <c r="I2062" t="s">
        <v>829</v>
      </c>
      <c r="J2062" t="s">
        <v>49</v>
      </c>
      <c r="K2062" t="s">
        <v>22</v>
      </c>
      <c r="L2062" t="str">
        <f>_xlfn.XLOOKUP(Tableau1[[#This Row],[TYPE DE PIECE]],Tableau4[MATIERE],Tableau4[SHORT TYPE],"",0,1)</f>
        <v>COP</v>
      </c>
      <c r="N2062" t="str">
        <f>IF(ISERR(FIND("DECOUPE",Tableau1[[#This Row],[DESIGNATION]])),"","NEED REF")</f>
        <v/>
      </c>
    </row>
    <row r="2063" spans="2:14">
      <c r="B2063">
        <v>34411938</v>
      </c>
      <c r="C2063" s="2">
        <v>45195</v>
      </c>
      <c r="D2063" t="s">
        <v>13</v>
      </c>
      <c r="E2063" t="s">
        <v>1114</v>
      </c>
      <c r="F2063" t="s">
        <v>159</v>
      </c>
      <c r="H2063" t="s">
        <v>46</v>
      </c>
      <c r="I2063" t="s">
        <v>829</v>
      </c>
      <c r="J2063" t="s">
        <v>49</v>
      </c>
      <c r="K2063" t="s">
        <v>22</v>
      </c>
      <c r="L2063" t="str">
        <f>_xlfn.XLOOKUP(Tableau1[[#This Row],[TYPE DE PIECE]],Tableau4[MATIERE],Tableau4[SHORT TYPE],"",0,1)</f>
        <v>COP</v>
      </c>
      <c r="N2063" t="str">
        <f>IF(ISERR(FIND("DECOUPE",Tableau1[[#This Row],[DESIGNATION]])),"","NEED REF")</f>
        <v/>
      </c>
    </row>
    <row r="2064" spans="2:14">
      <c r="B2064">
        <v>34411937</v>
      </c>
      <c r="C2064" s="2">
        <v>45195</v>
      </c>
      <c r="D2064" t="s">
        <v>13</v>
      </c>
      <c r="E2064" t="s">
        <v>1115</v>
      </c>
      <c r="F2064" t="s">
        <v>159</v>
      </c>
      <c r="H2064" t="s">
        <v>46</v>
      </c>
      <c r="I2064" t="s">
        <v>829</v>
      </c>
      <c r="J2064" t="s">
        <v>49</v>
      </c>
      <c r="K2064" t="s">
        <v>22</v>
      </c>
      <c r="L2064" t="str">
        <f>_xlfn.XLOOKUP(Tableau1[[#This Row],[TYPE DE PIECE]],Tableau4[MATIERE],Tableau4[SHORT TYPE],"",0,1)</f>
        <v>COP</v>
      </c>
      <c r="N2064" t="str">
        <f>IF(ISERR(FIND("DECOUPE",Tableau1[[#This Row],[DESIGNATION]])),"","NEED REF")</f>
        <v/>
      </c>
    </row>
    <row r="2065" spans="2:14">
      <c r="B2065">
        <v>34411936</v>
      </c>
      <c r="C2065" s="2">
        <v>45195</v>
      </c>
      <c r="D2065" t="s">
        <v>13</v>
      </c>
      <c r="E2065" t="s">
        <v>1116</v>
      </c>
      <c r="F2065" t="s">
        <v>159</v>
      </c>
      <c r="H2065" t="s">
        <v>46</v>
      </c>
      <c r="I2065" t="s">
        <v>829</v>
      </c>
      <c r="J2065" t="s">
        <v>49</v>
      </c>
      <c r="K2065" t="s">
        <v>57</v>
      </c>
      <c r="L2065" t="str">
        <f>_xlfn.XLOOKUP(Tableau1[[#This Row],[TYPE DE PIECE]],Tableau4[MATIERE],Tableau4[SHORT TYPE],"",0,1)</f>
        <v/>
      </c>
      <c r="N2065" t="str">
        <f>IF(ISERR(FIND("DECOUPE",Tableau1[[#This Row],[DESIGNATION]])),"","NEED REF")</f>
        <v/>
      </c>
    </row>
    <row r="2066" spans="2:14">
      <c r="B2066">
        <v>34411935</v>
      </c>
      <c r="C2066" s="2">
        <v>45195</v>
      </c>
      <c r="D2066" t="s">
        <v>13</v>
      </c>
      <c r="E2066" t="s">
        <v>1117</v>
      </c>
      <c r="F2066" t="s">
        <v>159</v>
      </c>
      <c r="H2066" t="s">
        <v>46</v>
      </c>
      <c r="I2066" t="s">
        <v>829</v>
      </c>
      <c r="J2066" t="s">
        <v>49</v>
      </c>
      <c r="K2066" t="s">
        <v>25</v>
      </c>
      <c r="L2066" t="str">
        <f>_xlfn.XLOOKUP(Tableau1[[#This Row],[TYPE DE PIECE]],Tableau4[MATIERE],Tableau4[SHORT TYPE],"",0,1)</f>
        <v>SMT</v>
      </c>
      <c r="N2066" t="str">
        <f>IF(ISERR(FIND("DECOUPE",Tableau1[[#This Row],[DESIGNATION]])),"","NEED REF")</f>
        <v/>
      </c>
    </row>
    <row r="2067" spans="2:14">
      <c r="B2067">
        <v>34411934</v>
      </c>
      <c r="C2067" s="2">
        <v>45195</v>
      </c>
      <c r="D2067" t="s">
        <v>13</v>
      </c>
      <c r="E2067" t="s">
        <v>1118</v>
      </c>
      <c r="F2067" t="s">
        <v>159</v>
      </c>
      <c r="H2067" t="s">
        <v>46</v>
      </c>
      <c r="I2067" t="s">
        <v>829</v>
      </c>
      <c r="J2067" t="s">
        <v>49</v>
      </c>
      <c r="K2067" t="s">
        <v>25</v>
      </c>
      <c r="L2067" t="str">
        <f>_xlfn.XLOOKUP(Tableau1[[#This Row],[TYPE DE PIECE]],Tableau4[MATIERE],Tableau4[SHORT TYPE],"",0,1)</f>
        <v>SMT</v>
      </c>
      <c r="N2067" t="str">
        <f>IF(ISERR(FIND("DECOUPE",Tableau1[[#This Row],[DESIGNATION]])),"","NEED REF")</f>
        <v/>
      </c>
    </row>
    <row r="2068" spans="2:14">
      <c r="B2068">
        <v>34411933</v>
      </c>
      <c r="C2068" s="2">
        <v>45195</v>
      </c>
      <c r="D2068" t="s">
        <v>13</v>
      </c>
      <c r="E2068" t="s">
        <v>1119</v>
      </c>
      <c r="G2068" t="s">
        <v>14</v>
      </c>
      <c r="H2068" t="s">
        <v>534</v>
      </c>
      <c r="I2068" t="s">
        <v>16</v>
      </c>
      <c r="J2068" t="s">
        <v>782</v>
      </c>
      <c r="K2068" t="s">
        <v>22</v>
      </c>
      <c r="L2068" t="str">
        <f>_xlfn.XLOOKUP(Tableau1[[#This Row],[TYPE DE PIECE]],Tableau4[MATIERE],Tableau4[SHORT TYPE],"",0,1)</f>
        <v>COP</v>
      </c>
      <c r="N2068" t="str">
        <f>IF(ISERR(FIND("DECOUPE",Tableau1[[#This Row],[DESIGNATION]])),"","NEED REF")</f>
        <v/>
      </c>
    </row>
    <row r="2069" spans="2:14">
      <c r="B2069">
        <v>34411932</v>
      </c>
      <c r="C2069" s="2">
        <v>45195</v>
      </c>
      <c r="D2069" t="s">
        <v>13</v>
      </c>
      <c r="E2069" t="s">
        <v>1120</v>
      </c>
      <c r="J2069" t="s">
        <v>782</v>
      </c>
      <c r="K2069" t="s">
        <v>25</v>
      </c>
      <c r="L2069" t="str">
        <f>_xlfn.XLOOKUP(Tableau1[[#This Row],[TYPE DE PIECE]],Tableau4[MATIERE],Tableau4[SHORT TYPE],"",0,1)</f>
        <v>SMT</v>
      </c>
      <c r="N2069" t="str">
        <f>IF(ISERR(FIND("DECOUPE",Tableau1[[#This Row],[DESIGNATION]])),"","NEED REF")</f>
        <v/>
      </c>
    </row>
    <row r="2070" spans="2:14">
      <c r="B2070">
        <v>34411931</v>
      </c>
      <c r="C2070" s="2">
        <v>45194</v>
      </c>
      <c r="D2070" t="s">
        <v>13</v>
      </c>
      <c r="E2070" t="s">
        <v>1121</v>
      </c>
      <c r="F2070" t="s">
        <v>809</v>
      </c>
      <c r="G2070" t="s">
        <v>112</v>
      </c>
      <c r="H2070" t="s">
        <v>97</v>
      </c>
      <c r="J2070" t="s">
        <v>177</v>
      </c>
      <c r="K2070" t="s">
        <v>84</v>
      </c>
      <c r="L2070" t="str">
        <f>_xlfn.XLOOKUP(Tableau1[[#This Row],[TYPE DE PIECE]],Tableau4[MATIERE],Tableau4[SHORT TYPE],"",0,1)</f>
        <v>SE</v>
      </c>
      <c r="N2070" t="str">
        <f>IF(ISERR(FIND("DECOUPE",Tableau1[[#This Row],[DESIGNATION]])),"","NEED REF")</f>
        <v/>
      </c>
    </row>
    <row r="2071" spans="2:14">
      <c r="B2071">
        <v>34411930</v>
      </c>
      <c r="C2071" s="2">
        <v>45191</v>
      </c>
      <c r="D2071" t="s">
        <v>13</v>
      </c>
      <c r="E2071" t="s">
        <v>1122</v>
      </c>
      <c r="J2071" t="s">
        <v>27</v>
      </c>
      <c r="L2071" t="str">
        <f>_xlfn.XLOOKUP(Tableau1[[#This Row],[TYPE DE PIECE]],Tableau4[MATIERE],Tableau4[SHORT TYPE],"",0,1)</f>
        <v/>
      </c>
      <c r="N2071" t="str">
        <f>IF(ISERR(FIND("DECOUPE",Tableau1[[#This Row],[DESIGNATION]])),"","NEED REF")</f>
        <v/>
      </c>
    </row>
    <row r="2072" spans="2:14">
      <c r="B2072">
        <v>34411929</v>
      </c>
      <c r="C2072" s="2">
        <v>45191</v>
      </c>
      <c r="D2072" t="s">
        <v>13</v>
      </c>
      <c r="E2072" t="s">
        <v>1123</v>
      </c>
      <c r="J2072" t="s">
        <v>27</v>
      </c>
      <c r="L2072" t="str">
        <f>_xlfn.XLOOKUP(Tableau1[[#This Row],[TYPE DE PIECE]],Tableau4[MATIERE],Tableau4[SHORT TYPE],"",0,1)</f>
        <v/>
      </c>
      <c r="N2072" t="str">
        <f>IF(ISERR(FIND("DECOUPE",Tableau1[[#This Row],[DESIGNATION]])),"","NEED REF")</f>
        <v/>
      </c>
    </row>
    <row r="2073" spans="2:14">
      <c r="B2073">
        <v>34411928</v>
      </c>
      <c r="C2073" s="2">
        <v>45191</v>
      </c>
      <c r="D2073" t="s">
        <v>13</v>
      </c>
      <c r="E2073" t="s">
        <v>1124</v>
      </c>
      <c r="G2073" t="s">
        <v>96</v>
      </c>
      <c r="J2073" t="s">
        <v>782</v>
      </c>
      <c r="L2073" t="str">
        <f>_xlfn.XLOOKUP(Tableau1[[#This Row],[TYPE DE PIECE]],Tableau4[MATIERE],Tableau4[SHORT TYPE],"",0,1)</f>
        <v/>
      </c>
      <c r="N2073" t="str">
        <f>IF(ISERR(FIND("DECOUPE",Tableau1[[#This Row],[DESIGNATION]])),"","NEED REF")</f>
        <v/>
      </c>
    </row>
    <row r="2074" spans="2:14">
      <c r="B2074">
        <v>34411927</v>
      </c>
      <c r="C2074" s="2">
        <v>45191</v>
      </c>
      <c r="D2074" t="s">
        <v>13</v>
      </c>
      <c r="E2074" t="s">
        <v>1125</v>
      </c>
      <c r="G2074" t="s">
        <v>112</v>
      </c>
      <c r="H2074" t="s">
        <v>534</v>
      </c>
      <c r="I2074" t="s">
        <v>113</v>
      </c>
      <c r="J2074" t="s">
        <v>17</v>
      </c>
      <c r="K2074" t="s">
        <v>22</v>
      </c>
      <c r="L2074" t="str">
        <f>_xlfn.XLOOKUP(Tableau1[[#This Row],[TYPE DE PIECE]],Tableau4[MATIERE],Tableau4[SHORT TYPE],"",0,1)</f>
        <v>COP</v>
      </c>
      <c r="N2074" t="str">
        <f>IF(ISERR(FIND("DECOUPE",Tableau1[[#This Row],[DESIGNATION]])),"","NEED REF")</f>
        <v/>
      </c>
    </row>
    <row r="2075" spans="2:14">
      <c r="B2075">
        <v>34411926</v>
      </c>
      <c r="C2075" s="2">
        <v>45191</v>
      </c>
      <c r="D2075" t="s">
        <v>13</v>
      </c>
      <c r="E2075" t="s">
        <v>1126</v>
      </c>
      <c r="G2075" t="s">
        <v>112</v>
      </c>
      <c r="H2075" t="s">
        <v>534</v>
      </c>
      <c r="I2075" t="s">
        <v>113</v>
      </c>
      <c r="J2075" t="s">
        <v>17</v>
      </c>
      <c r="K2075" t="s">
        <v>22</v>
      </c>
      <c r="L2075" t="str">
        <f>_xlfn.XLOOKUP(Tableau1[[#This Row],[TYPE DE PIECE]],Tableau4[MATIERE],Tableau4[SHORT TYPE],"",0,1)</f>
        <v>COP</v>
      </c>
      <c r="N2075" t="str">
        <f>IF(ISERR(FIND("DECOUPE",Tableau1[[#This Row],[DESIGNATION]])),"","NEED REF")</f>
        <v/>
      </c>
    </row>
    <row r="2076" spans="2:14">
      <c r="B2076">
        <v>34411925</v>
      </c>
      <c r="C2076" s="2">
        <v>45191</v>
      </c>
      <c r="D2076" t="s">
        <v>13</v>
      </c>
      <c r="E2076" t="s">
        <v>1127</v>
      </c>
      <c r="G2076" t="s">
        <v>112</v>
      </c>
      <c r="H2076" t="s">
        <v>534</v>
      </c>
      <c r="I2076" t="s">
        <v>113</v>
      </c>
      <c r="J2076" t="s">
        <v>17</v>
      </c>
      <c r="K2076" t="s">
        <v>22</v>
      </c>
      <c r="L2076" t="str">
        <f>_xlfn.XLOOKUP(Tableau1[[#This Row],[TYPE DE PIECE]],Tableau4[MATIERE],Tableau4[SHORT TYPE],"",0,1)</f>
        <v>COP</v>
      </c>
      <c r="N2076" t="str">
        <f>IF(ISERR(FIND("DECOUPE",Tableau1[[#This Row],[DESIGNATION]])),"","NEED REF")</f>
        <v/>
      </c>
    </row>
    <row r="2077" spans="2:14">
      <c r="B2077">
        <v>34411924</v>
      </c>
      <c r="C2077" s="2">
        <v>45191</v>
      </c>
      <c r="D2077" t="s">
        <v>13</v>
      </c>
      <c r="E2077" t="s">
        <v>1128</v>
      </c>
      <c r="G2077" t="s">
        <v>112</v>
      </c>
      <c r="H2077" t="s">
        <v>534</v>
      </c>
      <c r="I2077" t="s">
        <v>113</v>
      </c>
      <c r="J2077" t="s">
        <v>17</v>
      </c>
      <c r="K2077" t="s">
        <v>22</v>
      </c>
      <c r="L2077" t="str">
        <f>_xlfn.XLOOKUP(Tableau1[[#This Row],[TYPE DE PIECE]],Tableau4[MATIERE],Tableau4[SHORT TYPE],"",0,1)</f>
        <v>COP</v>
      </c>
      <c r="N2077" t="str">
        <f>IF(ISERR(FIND("DECOUPE",Tableau1[[#This Row],[DESIGNATION]])),"","NEED REF")</f>
        <v/>
      </c>
    </row>
    <row r="2078" spans="2:14">
      <c r="B2078">
        <v>34411923</v>
      </c>
      <c r="C2078" s="2">
        <v>45191</v>
      </c>
      <c r="D2078" t="s">
        <v>13</v>
      </c>
      <c r="E2078" t="s">
        <v>1129</v>
      </c>
      <c r="G2078" t="s">
        <v>112</v>
      </c>
      <c r="H2078" t="s">
        <v>534</v>
      </c>
      <c r="I2078" t="s">
        <v>113</v>
      </c>
      <c r="J2078" t="s">
        <v>17</v>
      </c>
      <c r="K2078" t="s">
        <v>22</v>
      </c>
      <c r="L2078" t="str">
        <f>_xlfn.XLOOKUP(Tableau1[[#This Row],[TYPE DE PIECE]],Tableau4[MATIERE],Tableau4[SHORT TYPE],"",0,1)</f>
        <v>COP</v>
      </c>
      <c r="N2078" t="str">
        <f>IF(ISERR(FIND("DECOUPE",Tableau1[[#This Row],[DESIGNATION]])),"","NEED REF")</f>
        <v/>
      </c>
    </row>
    <row r="2079" spans="2:14">
      <c r="B2079">
        <v>34411922</v>
      </c>
      <c r="C2079" s="2">
        <v>45191</v>
      </c>
      <c r="D2079" t="s">
        <v>13</v>
      </c>
      <c r="E2079" t="s">
        <v>1130</v>
      </c>
      <c r="G2079" t="s">
        <v>112</v>
      </c>
      <c r="H2079" t="s">
        <v>534</v>
      </c>
      <c r="I2079" t="s">
        <v>113</v>
      </c>
      <c r="J2079" t="s">
        <v>17</v>
      </c>
      <c r="K2079" t="s">
        <v>22</v>
      </c>
      <c r="L2079" t="str">
        <f>_xlfn.XLOOKUP(Tableau1[[#This Row],[TYPE DE PIECE]],Tableau4[MATIERE],Tableau4[SHORT TYPE],"",0,1)</f>
        <v>COP</v>
      </c>
      <c r="N2079" t="str">
        <f>IF(ISERR(FIND("DECOUPE",Tableau1[[#This Row],[DESIGNATION]])),"","NEED REF")</f>
        <v/>
      </c>
    </row>
    <row r="2080" spans="2:14">
      <c r="B2080">
        <v>34411921</v>
      </c>
      <c r="C2080" s="2">
        <v>45191</v>
      </c>
      <c r="D2080" t="s">
        <v>13</v>
      </c>
      <c r="E2080" t="s">
        <v>1131</v>
      </c>
      <c r="G2080" t="s">
        <v>112</v>
      </c>
      <c r="H2080" t="s">
        <v>534</v>
      </c>
      <c r="I2080" t="s">
        <v>113</v>
      </c>
      <c r="J2080" t="s">
        <v>17</v>
      </c>
      <c r="K2080" t="s">
        <v>22</v>
      </c>
      <c r="L2080" t="str">
        <f>_xlfn.XLOOKUP(Tableau1[[#This Row],[TYPE DE PIECE]],Tableau4[MATIERE],Tableau4[SHORT TYPE],"",0,1)</f>
        <v>COP</v>
      </c>
      <c r="N2080" t="str">
        <f>IF(ISERR(FIND("DECOUPE",Tableau1[[#This Row],[DESIGNATION]])),"","NEED REF")</f>
        <v/>
      </c>
    </row>
    <row r="2081" spans="2:14">
      <c r="B2081">
        <v>34411920</v>
      </c>
      <c r="C2081" s="2">
        <v>45191</v>
      </c>
      <c r="D2081" t="s">
        <v>13</v>
      </c>
      <c r="E2081" t="s">
        <v>1132</v>
      </c>
      <c r="G2081" t="s">
        <v>112</v>
      </c>
      <c r="H2081" t="s">
        <v>534</v>
      </c>
      <c r="I2081" t="s">
        <v>113</v>
      </c>
      <c r="J2081" t="s">
        <v>17</v>
      </c>
      <c r="K2081" t="s">
        <v>22</v>
      </c>
      <c r="L2081" t="str">
        <f>_xlfn.XLOOKUP(Tableau1[[#This Row],[TYPE DE PIECE]],Tableau4[MATIERE],Tableau4[SHORT TYPE],"",0,1)</f>
        <v>COP</v>
      </c>
      <c r="N2081" t="str">
        <f>IF(ISERR(FIND("DECOUPE",Tableau1[[#This Row],[DESIGNATION]])),"","NEED REF")</f>
        <v/>
      </c>
    </row>
    <row r="2082" spans="2:14">
      <c r="B2082">
        <v>34411919</v>
      </c>
      <c r="C2082" s="2">
        <v>45191</v>
      </c>
      <c r="D2082" t="s">
        <v>13</v>
      </c>
      <c r="E2082" t="s">
        <v>1133</v>
      </c>
      <c r="G2082" t="s">
        <v>112</v>
      </c>
      <c r="H2082" t="s">
        <v>534</v>
      </c>
      <c r="I2082" t="s">
        <v>113</v>
      </c>
      <c r="J2082" t="s">
        <v>17</v>
      </c>
      <c r="K2082" t="s">
        <v>22</v>
      </c>
      <c r="L2082" t="str">
        <f>_xlfn.XLOOKUP(Tableau1[[#This Row],[TYPE DE PIECE]],Tableau4[MATIERE],Tableau4[SHORT TYPE],"",0,1)</f>
        <v>COP</v>
      </c>
      <c r="N2082" t="str">
        <f>IF(ISERR(FIND("DECOUPE",Tableau1[[#This Row],[DESIGNATION]])),"","NEED REF")</f>
        <v/>
      </c>
    </row>
    <row r="2083" spans="2:14">
      <c r="B2083">
        <v>34411918</v>
      </c>
      <c r="C2083" s="2">
        <v>45191</v>
      </c>
      <c r="D2083" t="s">
        <v>13</v>
      </c>
      <c r="E2083" t="s">
        <v>1134</v>
      </c>
      <c r="G2083" t="s">
        <v>112</v>
      </c>
      <c r="H2083" t="s">
        <v>534</v>
      </c>
      <c r="I2083" t="s">
        <v>113</v>
      </c>
      <c r="J2083" t="s">
        <v>17</v>
      </c>
      <c r="K2083" t="s">
        <v>22</v>
      </c>
      <c r="L2083" t="str">
        <f>_xlfn.XLOOKUP(Tableau1[[#This Row],[TYPE DE PIECE]],Tableau4[MATIERE],Tableau4[SHORT TYPE],"",0,1)</f>
        <v>COP</v>
      </c>
      <c r="N2083" t="str">
        <f>IF(ISERR(FIND("DECOUPE",Tableau1[[#This Row],[DESIGNATION]])),"","NEED REF")</f>
        <v/>
      </c>
    </row>
    <row r="2084" spans="2:14">
      <c r="B2084">
        <v>34411917</v>
      </c>
      <c r="C2084" s="2">
        <v>45191</v>
      </c>
      <c r="D2084" t="s">
        <v>13</v>
      </c>
      <c r="E2084" t="s">
        <v>1135</v>
      </c>
      <c r="G2084" t="s">
        <v>112</v>
      </c>
      <c r="H2084" t="s">
        <v>534</v>
      </c>
      <c r="I2084" t="s">
        <v>113</v>
      </c>
      <c r="J2084" t="s">
        <v>17</v>
      </c>
      <c r="K2084" t="s">
        <v>22</v>
      </c>
      <c r="L2084" t="str">
        <f>_xlfn.XLOOKUP(Tableau1[[#This Row],[TYPE DE PIECE]],Tableau4[MATIERE],Tableau4[SHORT TYPE],"",0,1)</f>
        <v>COP</v>
      </c>
      <c r="N2084" t="str">
        <f>IF(ISERR(FIND("DECOUPE",Tableau1[[#This Row],[DESIGNATION]])),"","NEED REF")</f>
        <v/>
      </c>
    </row>
    <row r="2085" spans="2:14">
      <c r="B2085">
        <v>34411916</v>
      </c>
      <c r="C2085" s="2">
        <v>45189</v>
      </c>
      <c r="D2085" t="s">
        <v>13</v>
      </c>
      <c r="E2085" t="s">
        <v>1136</v>
      </c>
      <c r="J2085" t="s">
        <v>782</v>
      </c>
      <c r="K2085" t="s">
        <v>67</v>
      </c>
      <c r="L2085" t="str">
        <f>_xlfn.XLOOKUP(Tableau1[[#This Row],[TYPE DE PIECE]],Tableau4[MATIERE],Tableau4[SHORT TYPE],"",0,1)</f>
        <v/>
      </c>
      <c r="N2085" t="str">
        <f>IF(ISERR(FIND("DECOUPE",Tableau1[[#This Row],[DESIGNATION]])),"","NEED REF")</f>
        <v/>
      </c>
    </row>
    <row r="2086" spans="2:14">
      <c r="B2086">
        <v>34411915</v>
      </c>
      <c r="C2086" s="2">
        <v>45189</v>
      </c>
      <c r="D2086" t="s">
        <v>13</v>
      </c>
      <c r="E2086" t="str">
        <f>_xlfn.CONCAT(Tableau1[[#This Row],[SHORT TYPE]]," ",Tableau1[[#This Row],[NUMERO]]," ",Tableau1[[#This Row],[GAMME]]," ",Tableau1[[#This Row],[TYPE PRODUIT]]," ",Tableau1[[#This Row],[PUISSANCE]])</f>
        <v xml:space="preserve"> 34411915   </v>
      </c>
      <c r="J2086" t="s">
        <v>17</v>
      </c>
      <c r="L2086" t="str">
        <f>_xlfn.XLOOKUP(Tableau1[[#This Row],[TYPE DE PIECE]],Tableau4[MATIERE],Tableau4[SHORT TYPE],"",0,1)</f>
        <v/>
      </c>
      <c r="N2086" t="str">
        <f>IF(ISERR(FIND("DECOUPE",Tableau1[[#This Row],[DESIGNATION]])),"","NEED REF")</f>
        <v/>
      </c>
    </row>
    <row r="2087" spans="2:14">
      <c r="B2087">
        <v>34411914</v>
      </c>
      <c r="C2087" s="2">
        <v>45189</v>
      </c>
      <c r="D2087" t="s">
        <v>13</v>
      </c>
      <c r="E2087" t="str">
        <f>_xlfn.CONCAT(Tableau1[[#This Row],[SHORT TYPE]]," ",Tableau1[[#This Row],[NUMERO]]," ",Tableau1[[#This Row],[GAMME]]," ",Tableau1[[#This Row],[TYPE PRODUIT]]," ",Tableau1[[#This Row],[PUISSANCE]])</f>
        <v xml:space="preserve"> 34411914   </v>
      </c>
      <c r="J2087" t="s">
        <v>17</v>
      </c>
      <c r="L2087" t="str">
        <f>_xlfn.XLOOKUP(Tableau1[[#This Row],[TYPE DE PIECE]],Tableau4[MATIERE],Tableau4[SHORT TYPE],"",0,1)</f>
        <v/>
      </c>
      <c r="N2087" t="str">
        <f>IF(ISERR(FIND("DECOUPE",Tableau1[[#This Row],[DESIGNATION]])),"","NEED REF")</f>
        <v/>
      </c>
    </row>
    <row r="2088" spans="2:14">
      <c r="B2088">
        <v>34411913</v>
      </c>
      <c r="C2088" s="2">
        <v>45189</v>
      </c>
      <c r="D2088" t="s">
        <v>13</v>
      </c>
      <c r="E2088" t="str">
        <f>_xlfn.CONCAT(Tableau1[[#This Row],[SHORT TYPE]]," ",Tableau1[[#This Row],[NUMERO]]," ",Tableau1[[#This Row],[GAMME]]," ",Tableau1[[#This Row],[TYPE PRODUIT]]," ",Tableau1[[#This Row],[PUISSANCE]])</f>
        <v xml:space="preserve"> 34411913   </v>
      </c>
      <c r="J2088" t="s">
        <v>17</v>
      </c>
      <c r="L2088" t="str">
        <f>_xlfn.XLOOKUP(Tableau1[[#This Row],[TYPE DE PIECE]],Tableau4[MATIERE],Tableau4[SHORT TYPE],"",0,1)</f>
        <v/>
      </c>
      <c r="N2088" t="str">
        <f>IF(ISERR(FIND("DECOUPE",Tableau1[[#This Row],[DESIGNATION]])),"","NEED REF")</f>
        <v/>
      </c>
    </row>
    <row r="2089" spans="2:14">
      <c r="B2089">
        <v>34411912</v>
      </c>
      <c r="C2089" s="2">
        <v>45189</v>
      </c>
      <c r="D2089" t="s">
        <v>13</v>
      </c>
      <c r="E2089" t="str">
        <f>_xlfn.CONCAT(Tableau1[[#This Row],[SHORT TYPE]]," ",Tableau1[[#This Row],[NUMERO]]," ",Tableau1[[#This Row],[GAMME]]," ",Tableau1[[#This Row],[TYPE PRODUIT]]," ",Tableau1[[#This Row],[PUISSANCE]])</f>
        <v xml:space="preserve"> 34411912   </v>
      </c>
      <c r="J2089" t="s">
        <v>17</v>
      </c>
      <c r="L2089" t="str">
        <f>_xlfn.XLOOKUP(Tableau1[[#This Row],[TYPE DE PIECE]],Tableau4[MATIERE],Tableau4[SHORT TYPE],"",0,1)</f>
        <v/>
      </c>
      <c r="N2089" t="str">
        <f>IF(ISERR(FIND("DECOUPE",Tableau1[[#This Row],[DESIGNATION]])),"","NEED REF")</f>
        <v/>
      </c>
    </row>
    <row r="2090" spans="2:14">
      <c r="B2090">
        <v>34411911</v>
      </c>
      <c r="C2090" s="2">
        <v>45189</v>
      </c>
      <c r="D2090" t="s">
        <v>13</v>
      </c>
      <c r="E2090" t="s">
        <v>1137</v>
      </c>
      <c r="H2090" t="s">
        <v>1138</v>
      </c>
      <c r="J2090" t="s">
        <v>17</v>
      </c>
      <c r="K2090" t="s">
        <v>50</v>
      </c>
      <c r="L2090" t="str">
        <f>_xlfn.XLOOKUP(Tableau1[[#This Row],[TYPE DE PIECE]],Tableau4[MATIERE],Tableau4[SHORT TYPE],"",0,1)</f>
        <v>WIR</v>
      </c>
      <c r="N2090" t="str">
        <f>IF(ISERR(FIND("DECOUPE",Tableau1[[#This Row],[DESIGNATION]])),"","NEED REF")</f>
        <v/>
      </c>
    </row>
    <row r="2091" spans="2:14">
      <c r="B2091">
        <v>34411910</v>
      </c>
      <c r="C2091" s="2">
        <v>45189</v>
      </c>
      <c r="D2091" t="s">
        <v>13</v>
      </c>
      <c r="E2091" t="s">
        <v>1077</v>
      </c>
      <c r="G2091" t="s">
        <v>112</v>
      </c>
      <c r="J2091" t="s">
        <v>27</v>
      </c>
      <c r="K2091" t="s">
        <v>25</v>
      </c>
      <c r="L2091" t="str">
        <f>_xlfn.XLOOKUP(Tableau1[[#This Row],[TYPE DE PIECE]],Tableau4[MATIERE],Tableau4[SHORT TYPE],"",0,1)</f>
        <v>SMT</v>
      </c>
      <c r="N2091" t="str">
        <f>IF(ISERR(FIND("DECOUPE",Tableau1[[#This Row],[DESIGNATION]])),"","NEED REF")</f>
        <v/>
      </c>
    </row>
    <row r="2092" spans="2:14">
      <c r="B2092">
        <v>34411909</v>
      </c>
      <c r="C2092" s="2">
        <v>45189</v>
      </c>
      <c r="D2092" t="s">
        <v>13</v>
      </c>
      <c r="E2092" t="s">
        <v>1139</v>
      </c>
      <c r="J2092" t="s">
        <v>27</v>
      </c>
      <c r="L2092" t="str">
        <f>_xlfn.XLOOKUP(Tableau1[[#This Row],[TYPE DE PIECE]],Tableau4[MATIERE],Tableau4[SHORT TYPE],"",0,1)</f>
        <v/>
      </c>
      <c r="N2092" t="str">
        <f>IF(ISERR(FIND("DECOUPE",Tableau1[[#This Row],[DESIGNATION]])),"","NEED REF")</f>
        <v/>
      </c>
    </row>
    <row r="2093" spans="2:14">
      <c r="B2093">
        <v>34411908</v>
      </c>
      <c r="C2093" s="2">
        <v>45188</v>
      </c>
      <c r="D2093" t="s">
        <v>13</v>
      </c>
      <c r="E2093" t="str">
        <f>_xlfn.CONCAT(Tableau1[[#This Row],[SHORT TYPE]]," ",Tableau1[[#This Row],[NUMERO]]," ",Tableau1[[#This Row],[GAMME]]," ",Tableau1[[#This Row],[TYPE PRODUIT]]," ",Tableau1[[#This Row],[PUISSANCE]])</f>
        <v>COP 34411908 GVL BYPASS 2x500kVA</v>
      </c>
      <c r="G2093" t="s">
        <v>73</v>
      </c>
      <c r="H2093" t="s">
        <v>30</v>
      </c>
      <c r="I2093" t="s">
        <v>1140</v>
      </c>
      <c r="J2093" t="s">
        <v>17</v>
      </c>
      <c r="K2093" t="s">
        <v>22</v>
      </c>
      <c r="L2093" t="str">
        <f>_xlfn.XLOOKUP(Tableau1[[#This Row],[TYPE DE PIECE]],Tableau4[MATIERE],Tableau4[SHORT TYPE],"",0,1)</f>
        <v>COP</v>
      </c>
      <c r="N2093" t="str">
        <f>IF(ISERR(FIND("DECOUPE",Tableau1[[#This Row],[DESIGNATION]])),"","NEED REF")</f>
        <v/>
      </c>
    </row>
    <row r="2094" spans="2:14">
      <c r="B2094">
        <v>34411907</v>
      </c>
      <c r="C2094" s="2">
        <v>45184</v>
      </c>
      <c r="D2094" t="s">
        <v>13</v>
      </c>
      <c r="E2094" t="s">
        <v>1141</v>
      </c>
      <c r="H2094" t="s">
        <v>46</v>
      </c>
      <c r="I2094" t="s">
        <v>70</v>
      </c>
      <c r="J2094" t="s">
        <v>17</v>
      </c>
      <c r="K2094" t="s">
        <v>335</v>
      </c>
      <c r="L2094" t="str">
        <f>_xlfn.XLOOKUP(Tableau1[[#This Row],[TYPE DE PIECE]],Tableau4[MATIERE],Tableau4[SHORT TYPE],"",0,1)</f>
        <v>ETQ</v>
      </c>
      <c r="N2094" t="str">
        <f>IF(ISERR(FIND("DECOUPE",Tableau1[[#This Row],[DESIGNATION]])),"","NEED REF")</f>
        <v/>
      </c>
    </row>
    <row r="2095" spans="2:14">
      <c r="B2095">
        <v>34411906</v>
      </c>
      <c r="C2095" s="2">
        <v>45184</v>
      </c>
      <c r="D2095" t="s">
        <v>13</v>
      </c>
      <c r="E2095" t="s">
        <v>1142</v>
      </c>
      <c r="H2095" t="s">
        <v>46</v>
      </c>
      <c r="I2095" t="s">
        <v>70</v>
      </c>
      <c r="J2095" t="s">
        <v>17</v>
      </c>
      <c r="K2095" t="s">
        <v>335</v>
      </c>
      <c r="L2095" t="str">
        <f>_xlfn.XLOOKUP(Tableau1[[#This Row],[TYPE DE PIECE]],Tableau4[MATIERE],Tableau4[SHORT TYPE],"",0,1)</f>
        <v>ETQ</v>
      </c>
      <c r="N2095" t="str">
        <f>IF(ISERR(FIND("DECOUPE",Tableau1[[#This Row],[DESIGNATION]])),"","NEED REF")</f>
        <v/>
      </c>
    </row>
    <row r="2096" spans="2:14">
      <c r="B2096">
        <v>34411905</v>
      </c>
      <c r="C2096" s="2">
        <v>45184</v>
      </c>
      <c r="D2096" t="s">
        <v>13</v>
      </c>
      <c r="E2096" t="s">
        <v>1143</v>
      </c>
      <c r="H2096" t="s">
        <v>46</v>
      </c>
      <c r="I2096" t="s">
        <v>70</v>
      </c>
      <c r="J2096" t="s">
        <v>17</v>
      </c>
      <c r="K2096" t="s">
        <v>335</v>
      </c>
      <c r="L2096" t="str">
        <f>_xlfn.XLOOKUP(Tableau1[[#This Row],[TYPE DE PIECE]],Tableau4[MATIERE],Tableau4[SHORT TYPE],"",0,1)</f>
        <v>ETQ</v>
      </c>
      <c r="N2096" t="str">
        <f>IF(ISERR(FIND("DECOUPE",Tableau1[[#This Row],[DESIGNATION]])),"","NEED REF")</f>
        <v/>
      </c>
    </row>
    <row r="2097" spans="2:14">
      <c r="B2097">
        <v>34411904</v>
      </c>
      <c r="C2097" s="2">
        <v>45184</v>
      </c>
      <c r="D2097" t="s">
        <v>13</v>
      </c>
      <c r="E2097" t="s">
        <v>1144</v>
      </c>
      <c r="I2097" t="s">
        <v>517</v>
      </c>
      <c r="J2097" t="s">
        <v>177</v>
      </c>
      <c r="L2097" t="str">
        <f>_xlfn.XLOOKUP(Tableau1[[#This Row],[TYPE DE PIECE]],Tableau4[MATIERE],Tableau4[SHORT TYPE],"",0,1)</f>
        <v/>
      </c>
      <c r="N2097" t="str">
        <f>IF(ISERR(FIND("DECOUPE",Tableau1[[#This Row],[DESIGNATION]])),"","NEED REF")</f>
        <v/>
      </c>
    </row>
    <row r="2098" spans="2:14">
      <c r="B2098">
        <v>34411903</v>
      </c>
      <c r="C2098" s="2">
        <v>45184</v>
      </c>
      <c r="D2098" t="s">
        <v>13</v>
      </c>
      <c r="E2098" t="s">
        <v>1145</v>
      </c>
      <c r="I2098" t="s">
        <v>517</v>
      </c>
      <c r="J2098" t="s">
        <v>177</v>
      </c>
      <c r="L2098" t="str">
        <f>_xlfn.XLOOKUP(Tableau1[[#This Row],[TYPE DE PIECE]],Tableau4[MATIERE],Tableau4[SHORT TYPE],"",0,1)</f>
        <v/>
      </c>
      <c r="N2098" t="str">
        <f>IF(ISERR(FIND("DECOUPE",Tableau1[[#This Row],[DESIGNATION]])),"","NEED REF")</f>
        <v/>
      </c>
    </row>
    <row r="2099" spans="2:14">
      <c r="B2099">
        <v>34411902</v>
      </c>
      <c r="C2099" s="2">
        <v>45184</v>
      </c>
      <c r="D2099" t="s">
        <v>13</v>
      </c>
      <c r="E2099" t="s">
        <v>1146</v>
      </c>
      <c r="H2099" t="s">
        <v>516</v>
      </c>
      <c r="I2099" t="s">
        <v>517</v>
      </c>
      <c r="J2099" t="s">
        <v>177</v>
      </c>
      <c r="L2099" t="str">
        <f>_xlfn.XLOOKUP(Tableau1[[#This Row],[TYPE DE PIECE]],Tableau4[MATIERE],Tableau4[SHORT TYPE],"",0,1)</f>
        <v/>
      </c>
      <c r="N2099" t="str">
        <f>IF(ISERR(FIND("DECOUPE",Tableau1[[#This Row],[DESIGNATION]])),"","NEED REF")</f>
        <v/>
      </c>
    </row>
    <row r="2100" spans="2:14">
      <c r="B2100">
        <v>34411901</v>
      </c>
      <c r="C2100" s="2">
        <v>45184</v>
      </c>
      <c r="D2100" t="s">
        <v>13</v>
      </c>
      <c r="E2100" t="s">
        <v>1147</v>
      </c>
      <c r="H2100" t="s">
        <v>46</v>
      </c>
      <c r="I2100" t="s">
        <v>1148</v>
      </c>
      <c r="J2100" t="s">
        <v>27</v>
      </c>
      <c r="K2100" t="s">
        <v>25</v>
      </c>
      <c r="L2100" t="str">
        <f>_xlfn.XLOOKUP(Tableau1[[#This Row],[TYPE DE PIECE]],Tableau4[MATIERE],Tableau4[SHORT TYPE],"",0,1)</f>
        <v>SMT</v>
      </c>
      <c r="N2100" t="str">
        <f>IF(ISERR(FIND("DECOUPE",Tableau1[[#This Row],[DESIGNATION]])),"","NEED REF")</f>
        <v/>
      </c>
    </row>
    <row r="2101" spans="2:14">
      <c r="B2101">
        <v>34411900</v>
      </c>
      <c r="C2101" s="2">
        <v>45183</v>
      </c>
      <c r="D2101" t="s">
        <v>13</v>
      </c>
      <c r="E2101" t="s">
        <v>1149</v>
      </c>
      <c r="H2101" t="s">
        <v>30</v>
      </c>
      <c r="J2101" t="s">
        <v>782</v>
      </c>
      <c r="K2101" t="s">
        <v>25</v>
      </c>
      <c r="L2101" t="str">
        <f>_xlfn.XLOOKUP(Tableau1[[#This Row],[TYPE DE PIECE]],Tableau4[MATIERE],Tableau4[SHORT TYPE],"",0,1)</f>
        <v>SMT</v>
      </c>
      <c r="N2101" t="str">
        <f>IF(ISERR(FIND("DECOUPE",Tableau1[[#This Row],[DESIGNATION]])),"","NEED REF")</f>
        <v/>
      </c>
    </row>
    <row r="2102" spans="2:14">
      <c r="B2102">
        <v>34411899</v>
      </c>
      <c r="C2102" s="2">
        <v>45183</v>
      </c>
      <c r="D2102" t="s">
        <v>13</v>
      </c>
      <c r="E2102" t="s">
        <v>1150</v>
      </c>
      <c r="G2102" t="s">
        <v>73</v>
      </c>
      <c r="H2102" t="s">
        <v>30</v>
      </c>
      <c r="J2102" t="s">
        <v>782</v>
      </c>
      <c r="K2102" t="s">
        <v>25</v>
      </c>
      <c r="L2102" t="str">
        <f>_xlfn.XLOOKUP(Tableau1[[#This Row],[TYPE DE PIECE]],Tableau4[MATIERE],Tableau4[SHORT TYPE],"",0,1)</f>
        <v>SMT</v>
      </c>
      <c r="N2102" t="str">
        <f>IF(ISERR(FIND("DECOUPE",Tableau1[[#This Row],[DESIGNATION]])),"","NEED REF")</f>
        <v/>
      </c>
    </row>
    <row r="2103" spans="2:14">
      <c r="B2103">
        <v>34411898</v>
      </c>
      <c r="C2103" s="2">
        <v>45183</v>
      </c>
      <c r="D2103" t="s">
        <v>13</v>
      </c>
      <c r="E2103" t="s">
        <v>1151</v>
      </c>
      <c r="G2103" t="s">
        <v>73</v>
      </c>
      <c r="H2103" t="s">
        <v>30</v>
      </c>
      <c r="J2103" t="s">
        <v>782</v>
      </c>
      <c r="K2103" t="s">
        <v>25</v>
      </c>
      <c r="L2103" t="str">
        <f>_xlfn.XLOOKUP(Tableau1[[#This Row],[TYPE DE PIECE]],Tableau4[MATIERE],Tableau4[SHORT TYPE],"",0,1)</f>
        <v>SMT</v>
      </c>
      <c r="N2103" t="str">
        <f>IF(ISERR(FIND("DECOUPE",Tableau1[[#This Row],[DESIGNATION]])),"","NEED REF")</f>
        <v/>
      </c>
    </row>
    <row r="2104" spans="2:14">
      <c r="B2104">
        <v>34411897</v>
      </c>
      <c r="C2104" s="2">
        <v>45183</v>
      </c>
      <c r="D2104" t="s">
        <v>13</v>
      </c>
      <c r="E2104" t="s">
        <v>1152</v>
      </c>
      <c r="G2104" t="s">
        <v>73</v>
      </c>
      <c r="H2104" t="s">
        <v>30</v>
      </c>
      <c r="J2104" t="s">
        <v>782</v>
      </c>
      <c r="K2104" t="s">
        <v>25</v>
      </c>
      <c r="L2104" t="s">
        <v>856</v>
      </c>
      <c r="N2104" t="str">
        <f>IF(ISERR(FIND("DECOUPE",Tableau1[[#This Row],[DESIGNATION]])),"","NEED REF")</f>
        <v/>
      </c>
    </row>
    <row r="2105" spans="2:14">
      <c r="B2105">
        <v>34411896</v>
      </c>
      <c r="C2105" s="2">
        <v>45183</v>
      </c>
      <c r="D2105" t="s">
        <v>13</v>
      </c>
      <c r="E2105" t="s">
        <v>1153</v>
      </c>
      <c r="G2105" t="s">
        <v>1062</v>
      </c>
      <c r="H2105" t="s">
        <v>1154</v>
      </c>
      <c r="I2105" t="s">
        <v>1155</v>
      </c>
      <c r="J2105" t="s">
        <v>49</v>
      </c>
      <c r="K2105" t="s">
        <v>25</v>
      </c>
      <c r="L2105" t="str">
        <f>_xlfn.XLOOKUP(Tableau1[[#This Row],[TYPE DE PIECE]],Tableau4[MATIERE],Tableau4[SHORT TYPE],"",0,1)</f>
        <v>SMT</v>
      </c>
      <c r="N2105" t="str">
        <f>IF(ISERR(FIND("DECOUPE",Tableau1[[#This Row],[DESIGNATION]])),"","NEED REF")</f>
        <v/>
      </c>
    </row>
    <row r="2106" spans="2:14">
      <c r="B2106">
        <v>34411895</v>
      </c>
      <c r="C2106" s="2">
        <v>45183</v>
      </c>
      <c r="D2106" t="s">
        <v>13</v>
      </c>
      <c r="E2106" t="s">
        <v>1156</v>
      </c>
      <c r="G2106" t="s">
        <v>1062</v>
      </c>
      <c r="H2106" t="s">
        <v>1154</v>
      </c>
      <c r="I2106" t="s">
        <v>1155</v>
      </c>
      <c r="J2106" t="s">
        <v>49</v>
      </c>
      <c r="K2106" t="s">
        <v>25</v>
      </c>
      <c r="L2106" t="str">
        <f>_xlfn.XLOOKUP(Tableau1[[#This Row],[TYPE DE PIECE]],Tableau4[MATIERE],Tableau4[SHORT TYPE],"",0,1)</f>
        <v>SMT</v>
      </c>
      <c r="N2106" t="str">
        <f>IF(ISERR(FIND("DECOUPE",Tableau1[[#This Row],[DESIGNATION]])),"","NEED REF")</f>
        <v/>
      </c>
    </row>
    <row r="2107" spans="2:14">
      <c r="B2107">
        <v>34411894</v>
      </c>
      <c r="C2107" s="2">
        <v>45183</v>
      </c>
      <c r="D2107" t="s">
        <v>13</v>
      </c>
      <c r="E2107" t="s">
        <v>1024</v>
      </c>
      <c r="J2107" t="s">
        <v>27</v>
      </c>
      <c r="L2107" t="str">
        <f>_xlfn.XLOOKUP(Tableau1[[#This Row],[TYPE DE PIECE]],Tableau4[MATIERE],Tableau4[SHORT TYPE],"",0,1)</f>
        <v/>
      </c>
      <c r="N2107" t="str">
        <f>IF(ISERR(FIND("DECOUPE",Tableau1[[#This Row],[DESIGNATION]])),"","NEED REF")</f>
        <v/>
      </c>
    </row>
    <row r="2108" spans="2:14">
      <c r="B2108">
        <v>34411893</v>
      </c>
      <c r="C2108" s="2">
        <v>45183</v>
      </c>
      <c r="D2108" t="s">
        <v>13</v>
      </c>
      <c r="E2108" t="s">
        <v>1157</v>
      </c>
      <c r="H2108" t="s">
        <v>46</v>
      </c>
      <c r="J2108" t="s">
        <v>27</v>
      </c>
      <c r="L2108" t="str">
        <f>_xlfn.XLOOKUP(Tableau1[[#This Row],[TYPE DE PIECE]],Tableau4[MATIERE],Tableau4[SHORT TYPE],"",0,1)</f>
        <v/>
      </c>
      <c r="N2108" t="str">
        <f>IF(ISERR(FIND("DECOUPE",Tableau1[[#This Row],[DESIGNATION]])),"","NEED REF")</f>
        <v/>
      </c>
    </row>
    <row r="2109" spans="2:14">
      <c r="B2109">
        <v>34411892</v>
      </c>
      <c r="C2109" s="2">
        <v>45183</v>
      </c>
      <c r="D2109" t="s">
        <v>13</v>
      </c>
      <c r="E2109" t="s">
        <v>1158</v>
      </c>
      <c r="H2109" t="s">
        <v>46</v>
      </c>
      <c r="J2109" t="s">
        <v>27</v>
      </c>
      <c r="L2109" t="str">
        <f>_xlfn.XLOOKUP(Tableau1[[#This Row],[TYPE DE PIECE]],Tableau4[MATIERE],Tableau4[SHORT TYPE],"",0,1)</f>
        <v/>
      </c>
      <c r="N2109" t="str">
        <f>IF(ISERR(FIND("DECOUPE",Tableau1[[#This Row],[DESIGNATION]])),"","NEED REF")</f>
        <v/>
      </c>
    </row>
    <row r="2110" spans="2:14">
      <c r="B2110">
        <v>34411891</v>
      </c>
      <c r="C2110" s="2">
        <v>45183</v>
      </c>
      <c r="D2110" t="s">
        <v>13</v>
      </c>
      <c r="E2110" t="s">
        <v>1159</v>
      </c>
      <c r="H2110" t="s">
        <v>46</v>
      </c>
      <c r="J2110" t="s">
        <v>27</v>
      </c>
      <c r="L2110" t="str">
        <f>_xlfn.XLOOKUP(Tableau1[[#This Row],[TYPE DE PIECE]],Tableau4[MATIERE],Tableau4[SHORT TYPE],"",0,1)</f>
        <v/>
      </c>
      <c r="N2110" t="str">
        <f>IF(ISERR(FIND("DECOUPE",Tableau1[[#This Row],[DESIGNATION]])),"","NEED REF")</f>
        <v/>
      </c>
    </row>
    <row r="2111" spans="2:14">
      <c r="B2111">
        <v>34411890</v>
      </c>
      <c r="C2111" s="2">
        <v>45183</v>
      </c>
      <c r="D2111" t="s">
        <v>13</v>
      </c>
      <c r="E2111" t="s">
        <v>1160</v>
      </c>
      <c r="G2111" t="s">
        <v>1062</v>
      </c>
      <c r="H2111" t="s">
        <v>1154</v>
      </c>
      <c r="I2111" t="s">
        <v>1155</v>
      </c>
      <c r="J2111" t="s">
        <v>49</v>
      </c>
      <c r="K2111" t="s">
        <v>33</v>
      </c>
      <c r="L2111" t="str">
        <f>_xlfn.XLOOKUP(Tableau1[[#This Row],[TYPE DE PIECE]],Tableau4[MATIERE],Tableau4[SHORT TYPE],"",0,1)</f>
        <v>PLA</v>
      </c>
      <c r="N2111" t="str">
        <f>IF(ISERR(FIND("DECOUPE",Tableau1[[#This Row],[DESIGNATION]])),"","NEED REF")</f>
        <v/>
      </c>
    </row>
    <row r="2112" spans="2:14">
      <c r="B2112">
        <v>34411889</v>
      </c>
      <c r="C2112" s="2">
        <v>45183</v>
      </c>
      <c r="D2112" t="s">
        <v>13</v>
      </c>
      <c r="E2112" t="s">
        <v>1161</v>
      </c>
      <c r="G2112" t="s">
        <v>1062</v>
      </c>
      <c r="H2112" t="s">
        <v>1154</v>
      </c>
      <c r="I2112" t="s">
        <v>1155</v>
      </c>
      <c r="J2112" t="s">
        <v>49</v>
      </c>
      <c r="K2112" t="s">
        <v>33</v>
      </c>
      <c r="L2112" t="str">
        <f>_xlfn.XLOOKUP(Tableau1[[#This Row],[TYPE DE PIECE]],Tableau4[MATIERE],Tableau4[SHORT TYPE],"",0,1)</f>
        <v>PLA</v>
      </c>
      <c r="N2112" t="str">
        <f>IF(ISERR(FIND("DECOUPE",Tableau1[[#This Row],[DESIGNATION]])),"","NEED REF")</f>
        <v/>
      </c>
    </row>
    <row r="2113" spans="2:14">
      <c r="B2113">
        <v>34411888</v>
      </c>
      <c r="C2113" s="2">
        <v>45182</v>
      </c>
      <c r="D2113" t="s">
        <v>13</v>
      </c>
      <c r="E2113" t="s">
        <v>1162</v>
      </c>
      <c r="H2113" t="s">
        <v>46</v>
      </c>
      <c r="I2113" t="s">
        <v>70</v>
      </c>
      <c r="J2113" t="s">
        <v>17</v>
      </c>
      <c r="K2113" t="s">
        <v>25</v>
      </c>
      <c r="L2113" t="str">
        <f>_xlfn.XLOOKUP(Tableau1[[#This Row],[TYPE DE PIECE]],Tableau4[MATIERE],Tableau4[SHORT TYPE],"",0,1)</f>
        <v>SMT</v>
      </c>
      <c r="N2113" t="str">
        <f>IF(ISERR(FIND("DECOUPE",Tableau1[[#This Row],[DESIGNATION]])),"","NEED REF")</f>
        <v/>
      </c>
    </row>
    <row r="2114" spans="2:14">
      <c r="B2114">
        <v>34411887</v>
      </c>
      <c r="C2114" s="2">
        <v>45182</v>
      </c>
      <c r="D2114" t="s">
        <v>13</v>
      </c>
      <c r="E2114" t="s">
        <v>1163</v>
      </c>
      <c r="H2114" t="s">
        <v>46</v>
      </c>
      <c r="I2114" t="s">
        <v>70</v>
      </c>
      <c r="J2114" t="s">
        <v>17</v>
      </c>
      <c r="K2114" t="s">
        <v>50</v>
      </c>
      <c r="L2114" t="str">
        <f>_xlfn.XLOOKUP(Tableau1[[#This Row],[TYPE DE PIECE]],Tableau4[MATIERE],Tableau4[SHORT TYPE],"",0,1)</f>
        <v>WIR</v>
      </c>
      <c r="N2114" t="str">
        <f>IF(ISERR(FIND("DECOUPE",Tableau1[[#This Row],[DESIGNATION]])),"","NEED REF")</f>
        <v/>
      </c>
    </row>
    <row r="2115" spans="2:14">
      <c r="B2115">
        <v>34411886</v>
      </c>
      <c r="C2115" s="2">
        <v>45181</v>
      </c>
      <c r="D2115" t="s">
        <v>13</v>
      </c>
      <c r="E2115" t="s">
        <v>1164</v>
      </c>
      <c r="G2115" t="s">
        <v>1062</v>
      </c>
      <c r="H2115" t="s">
        <v>1154</v>
      </c>
      <c r="I2115" t="s">
        <v>1155</v>
      </c>
      <c r="J2115" t="s">
        <v>49</v>
      </c>
      <c r="K2115" t="s">
        <v>123</v>
      </c>
      <c r="L2115" t="str">
        <f>_xlfn.XLOOKUP(Tableau1[[#This Row],[TYPE DE PIECE]],Tableau4[MATIERE],Tableau4[SHORT TYPE],"",0,1)</f>
        <v>ETO</v>
      </c>
      <c r="N2115" t="s">
        <v>512</v>
      </c>
    </row>
    <row r="2116" spans="2:14">
      <c r="B2116">
        <v>34411885</v>
      </c>
      <c r="C2116" s="2">
        <v>45181</v>
      </c>
      <c r="D2116" t="s">
        <v>13</v>
      </c>
      <c r="E2116" t="s">
        <v>1165</v>
      </c>
      <c r="G2116" t="s">
        <v>1062</v>
      </c>
      <c r="H2116" t="s">
        <v>1154</v>
      </c>
      <c r="I2116" t="s">
        <v>1155</v>
      </c>
      <c r="J2116" t="s">
        <v>49</v>
      </c>
      <c r="K2116" t="s">
        <v>22</v>
      </c>
      <c r="L2116" t="str">
        <f>_xlfn.XLOOKUP(Tableau1[[#This Row],[TYPE DE PIECE]],Tableau4[MATIERE],Tableau4[SHORT TYPE],"",0,1)</f>
        <v>COP</v>
      </c>
      <c r="N2116" t="str">
        <f>IF(ISERR(FIND("DECOUPE",Tableau1[[#This Row],[DESIGNATION]])),"","NEED REF")</f>
        <v/>
      </c>
    </row>
    <row r="2117" spans="2:14">
      <c r="B2117">
        <v>34411884</v>
      </c>
      <c r="C2117" s="2">
        <v>45181</v>
      </c>
      <c r="D2117" t="s">
        <v>13</v>
      </c>
      <c r="E2117" t="s">
        <v>1166</v>
      </c>
      <c r="G2117" t="s">
        <v>1062</v>
      </c>
      <c r="H2117" t="s">
        <v>1154</v>
      </c>
      <c r="I2117" t="s">
        <v>1155</v>
      </c>
      <c r="J2117" t="s">
        <v>49</v>
      </c>
      <c r="K2117" t="s">
        <v>22</v>
      </c>
      <c r="L2117" t="str">
        <f>_xlfn.XLOOKUP(Tableau1[[#This Row],[TYPE DE PIECE]],Tableau4[MATIERE],Tableau4[SHORT TYPE],"",0,1)</f>
        <v>COP</v>
      </c>
      <c r="N2117" t="str">
        <f>IF(ISERR(FIND("DECOUPE",Tableau1[[#This Row],[DESIGNATION]])),"","NEED REF")</f>
        <v/>
      </c>
    </row>
    <row r="2118" spans="2:14">
      <c r="B2118">
        <v>34411883</v>
      </c>
      <c r="C2118" s="2">
        <v>45181</v>
      </c>
      <c r="D2118" t="s">
        <v>13</v>
      </c>
      <c r="E2118" t="s">
        <v>1167</v>
      </c>
      <c r="G2118" t="s">
        <v>1062</v>
      </c>
      <c r="H2118" t="s">
        <v>1154</v>
      </c>
      <c r="I2118" t="s">
        <v>1155</v>
      </c>
      <c r="J2118" t="s">
        <v>49</v>
      </c>
      <c r="K2118" t="s">
        <v>22</v>
      </c>
      <c r="L2118" t="str">
        <f>_xlfn.XLOOKUP(Tableau1[[#This Row],[TYPE DE PIECE]],Tableau4[MATIERE],Tableau4[SHORT TYPE],"",0,1)</f>
        <v>COP</v>
      </c>
      <c r="N2118" t="str">
        <f>IF(ISERR(FIND("DECOUPE",Tableau1[[#This Row],[DESIGNATION]])),"","NEED REF")</f>
        <v/>
      </c>
    </row>
    <row r="2119" spans="2:14">
      <c r="B2119">
        <v>34411882</v>
      </c>
      <c r="C2119" s="2">
        <v>45181</v>
      </c>
      <c r="D2119" t="s">
        <v>13</v>
      </c>
      <c r="E2119" t="s">
        <v>764</v>
      </c>
      <c r="G2119" t="s">
        <v>1062</v>
      </c>
      <c r="H2119" t="s">
        <v>1154</v>
      </c>
      <c r="I2119" t="s">
        <v>1155</v>
      </c>
      <c r="J2119" t="s">
        <v>49</v>
      </c>
      <c r="K2119" t="s">
        <v>25</v>
      </c>
      <c r="L2119" t="str">
        <f>_xlfn.XLOOKUP(Tableau1[[#This Row],[TYPE DE PIECE]],Tableau4[MATIERE],Tableau4[SHORT TYPE],"",0,1)</f>
        <v>SMT</v>
      </c>
      <c r="N2119" t="str">
        <f>IF(ISERR(FIND("DECOUPE",Tableau1[[#This Row],[DESIGNATION]])),"","NEED REF")</f>
        <v/>
      </c>
    </row>
    <row r="2120" spans="2:14">
      <c r="B2120">
        <v>34411881</v>
      </c>
      <c r="C2120" s="2">
        <v>45181</v>
      </c>
      <c r="D2120" t="s">
        <v>13</v>
      </c>
      <c r="E2120" t="s">
        <v>1168</v>
      </c>
      <c r="G2120" t="s">
        <v>1062</v>
      </c>
      <c r="H2120" t="s">
        <v>1154</v>
      </c>
      <c r="I2120" t="s">
        <v>1155</v>
      </c>
      <c r="J2120" t="s">
        <v>49</v>
      </c>
      <c r="K2120" t="s">
        <v>25</v>
      </c>
      <c r="L2120" t="str">
        <f>_xlfn.XLOOKUP(Tableau1[[#This Row],[TYPE DE PIECE]],Tableau4[MATIERE],Tableau4[SHORT TYPE],"",0,1)</f>
        <v>SMT</v>
      </c>
      <c r="N2120" t="str">
        <f>IF(ISERR(FIND("DECOUPE",Tableau1[[#This Row],[DESIGNATION]])),"","NEED REF")</f>
        <v/>
      </c>
    </row>
    <row r="2121" spans="2:14">
      <c r="B2121">
        <v>34411880</v>
      </c>
      <c r="C2121" s="2">
        <v>45181</v>
      </c>
      <c r="D2121" t="s">
        <v>13</v>
      </c>
      <c r="E2121" t="s">
        <v>265</v>
      </c>
      <c r="G2121" t="s">
        <v>1062</v>
      </c>
      <c r="H2121" t="s">
        <v>1154</v>
      </c>
      <c r="I2121" t="s">
        <v>1155</v>
      </c>
      <c r="J2121" t="s">
        <v>49</v>
      </c>
      <c r="K2121" t="s">
        <v>25</v>
      </c>
      <c r="L2121" t="str">
        <f>_xlfn.XLOOKUP(Tableau1[[#This Row],[TYPE DE PIECE]],Tableau4[MATIERE],Tableau4[SHORT TYPE],"",0,1)</f>
        <v>SMT</v>
      </c>
      <c r="N2121" t="str">
        <f>IF(ISERR(FIND("DECOUPE",Tableau1[[#This Row],[DESIGNATION]])),"","NEED REF")</f>
        <v/>
      </c>
    </row>
    <row r="2122" spans="2:14">
      <c r="B2122">
        <v>34411879</v>
      </c>
      <c r="C2122" s="2">
        <v>45180</v>
      </c>
      <c r="D2122" t="s">
        <v>13</v>
      </c>
      <c r="E2122" t="s">
        <v>1169</v>
      </c>
      <c r="G2122" t="s">
        <v>73</v>
      </c>
      <c r="H2122" t="s">
        <v>30</v>
      </c>
      <c r="J2122" t="s">
        <v>782</v>
      </c>
      <c r="K2122" t="s">
        <v>25</v>
      </c>
      <c r="L2122" t="str">
        <f>_xlfn.XLOOKUP(Tableau1[[#This Row],[TYPE DE PIECE]],Tableau4[MATIERE],Tableau4[SHORT TYPE],"",0,1)</f>
        <v>SMT</v>
      </c>
      <c r="N2122" t="str">
        <f>IF(ISERR(FIND("DECOUPE",Tableau1[[#This Row],[DESIGNATION]])),"","NEED REF")</f>
        <v/>
      </c>
    </row>
    <row r="2123" spans="2:14">
      <c r="B2123">
        <v>34411878</v>
      </c>
      <c r="C2123" s="2">
        <v>45180</v>
      </c>
      <c r="D2123" t="s">
        <v>13</v>
      </c>
      <c r="E2123" t="s">
        <v>161</v>
      </c>
      <c r="H2123" t="s">
        <v>46</v>
      </c>
      <c r="J2123" t="s">
        <v>27</v>
      </c>
      <c r="K2123" t="s">
        <v>25</v>
      </c>
      <c r="L2123" t="str">
        <f>_xlfn.XLOOKUP(Tableau1[[#This Row],[TYPE DE PIECE]],Tableau4[MATIERE],Tableau4[SHORT TYPE],"",0,1)</f>
        <v>SMT</v>
      </c>
      <c r="N2123" t="str">
        <f>IF(ISERR(FIND("DECOUPE",Tableau1[[#This Row],[DESIGNATION]])),"","NEED REF")</f>
        <v/>
      </c>
    </row>
    <row r="2124" spans="2:14">
      <c r="B2124">
        <v>34411877</v>
      </c>
      <c r="C2124" s="2">
        <v>45177</v>
      </c>
      <c r="D2124" t="s">
        <v>13</v>
      </c>
      <c r="E2124" t="s">
        <v>1170</v>
      </c>
      <c r="I2124" t="s">
        <v>70</v>
      </c>
      <c r="J2124" t="s">
        <v>17</v>
      </c>
      <c r="K2124" t="s">
        <v>25</v>
      </c>
      <c r="L2124" t="str">
        <f>_xlfn.XLOOKUP(Tableau1[[#This Row],[TYPE DE PIECE]],Tableau4[MATIERE],Tableau4[SHORT TYPE],"",0,1)</f>
        <v>SMT</v>
      </c>
      <c r="N2124" t="str">
        <f>IF(ISERR(FIND("DECOUPE",Tableau1[[#This Row],[DESIGNATION]])),"","NEED REF")</f>
        <v/>
      </c>
    </row>
    <row r="2125" spans="2:14">
      <c r="B2125">
        <v>34411876</v>
      </c>
      <c r="C2125" s="2">
        <v>45177</v>
      </c>
      <c r="D2125" t="s">
        <v>13</v>
      </c>
      <c r="E2125" t="s">
        <v>1171</v>
      </c>
      <c r="I2125" t="s">
        <v>70</v>
      </c>
      <c r="J2125" t="s">
        <v>17</v>
      </c>
      <c r="K2125" t="s">
        <v>25</v>
      </c>
      <c r="L2125" t="str">
        <f>_xlfn.XLOOKUP(Tableau1[[#This Row],[TYPE DE PIECE]],Tableau4[MATIERE],Tableau4[SHORT TYPE],"",0,1)</f>
        <v>SMT</v>
      </c>
      <c r="N2125" t="str">
        <f>IF(ISERR(FIND("DECOUPE",Tableau1[[#This Row],[DESIGNATION]])),"","NEED REF")</f>
        <v/>
      </c>
    </row>
    <row r="2126" spans="2:14">
      <c r="B2126">
        <v>34411875</v>
      </c>
      <c r="C2126" s="2">
        <v>45177</v>
      </c>
      <c r="D2126" t="s">
        <v>13</v>
      </c>
      <c r="E2126" t="str">
        <f>_xlfn.CONCAT(Tableau1[[#This Row],[SHORT TYPE]]," ",Tableau1[[#This Row],[NUMERO]]," ",Tableau1[[#This Row],[GAMME]]," ",Tableau1[[#This Row],[TYPE PRODUIT]]," ",Tableau1[[#This Row],[PUISSANCE]])</f>
        <v>SMT 34411875  STS 1250A</v>
      </c>
      <c r="H2126" t="s">
        <v>46</v>
      </c>
      <c r="I2126" t="s">
        <v>70</v>
      </c>
      <c r="J2126" t="s">
        <v>17</v>
      </c>
      <c r="K2126" t="s">
        <v>25</v>
      </c>
      <c r="L2126" t="str">
        <f>_xlfn.XLOOKUP(Tableau1[[#This Row],[TYPE DE PIECE]],Tableau4[MATIERE],Tableau4[SHORT TYPE],"",0,1)</f>
        <v>SMT</v>
      </c>
      <c r="N2126" t="str">
        <f>IF(ISERR(FIND("DECOUPE",Tableau1[[#This Row],[DESIGNATION]])),"","NEED REF")</f>
        <v/>
      </c>
    </row>
    <row r="2127" spans="2:14">
      <c r="B2127">
        <v>34411874</v>
      </c>
      <c r="C2127" s="2">
        <v>45177</v>
      </c>
      <c r="D2127" t="s">
        <v>13</v>
      </c>
      <c r="E2127" t="s">
        <v>1172</v>
      </c>
      <c r="H2127" t="s">
        <v>46</v>
      </c>
      <c r="J2127" t="s">
        <v>27</v>
      </c>
      <c r="K2127" t="s">
        <v>25</v>
      </c>
      <c r="L2127" t="str">
        <f>_xlfn.XLOOKUP(Tableau1[[#This Row],[TYPE DE PIECE]],Tableau4[MATIERE],Tableau4[SHORT TYPE],"",0,1)</f>
        <v>SMT</v>
      </c>
      <c r="N2127" t="str">
        <f>IF(ISERR(FIND("DECOUPE",Tableau1[[#This Row],[DESIGNATION]])),"","NEED REF")</f>
        <v/>
      </c>
    </row>
    <row r="2128" spans="2:14">
      <c r="B2128">
        <v>34411873</v>
      </c>
      <c r="C2128" s="2">
        <v>45177</v>
      </c>
      <c r="D2128" t="s">
        <v>13</v>
      </c>
      <c r="E2128" t="s">
        <v>1173</v>
      </c>
      <c r="H2128" t="s">
        <v>46</v>
      </c>
      <c r="J2128" t="s">
        <v>27</v>
      </c>
      <c r="L2128" t="str">
        <f>_xlfn.XLOOKUP(Tableau1[[#This Row],[TYPE DE PIECE]],Tableau4[MATIERE],Tableau4[SHORT TYPE],"",0,1)</f>
        <v/>
      </c>
      <c r="N2128" t="str">
        <f>IF(ISERR(FIND("DECOUPE",Tableau1[[#This Row],[DESIGNATION]])),"","NEED REF")</f>
        <v/>
      </c>
    </row>
    <row r="2129" spans="2:14">
      <c r="B2129">
        <v>34411872</v>
      </c>
      <c r="C2129" s="2">
        <v>45177</v>
      </c>
      <c r="D2129" t="s">
        <v>13</v>
      </c>
      <c r="E2129" t="s">
        <v>1174</v>
      </c>
      <c r="H2129" t="s">
        <v>46</v>
      </c>
      <c r="J2129" t="s">
        <v>27</v>
      </c>
      <c r="L2129" t="str">
        <f>_xlfn.XLOOKUP(Tableau1[[#This Row],[TYPE DE PIECE]],Tableau4[MATIERE],Tableau4[SHORT TYPE],"",0,1)</f>
        <v/>
      </c>
      <c r="N2129" t="str">
        <f>IF(ISERR(FIND("DECOUPE",Tableau1[[#This Row],[DESIGNATION]])),"","NEED REF")</f>
        <v/>
      </c>
    </row>
    <row r="2130" spans="2:14">
      <c r="B2130">
        <v>34411871</v>
      </c>
      <c r="C2130" s="2">
        <v>45177</v>
      </c>
      <c r="D2130" t="s">
        <v>13</v>
      </c>
      <c r="E2130" t="s">
        <v>1175</v>
      </c>
      <c r="H2130" t="s">
        <v>46</v>
      </c>
      <c r="J2130" t="s">
        <v>27</v>
      </c>
      <c r="L2130" t="str">
        <f>_xlfn.XLOOKUP(Tableau1[[#This Row],[TYPE DE PIECE]],Tableau4[MATIERE],Tableau4[SHORT TYPE],"",0,1)</f>
        <v/>
      </c>
      <c r="N2130" t="str">
        <f>IF(ISERR(FIND("DECOUPE",Tableau1[[#This Row],[DESIGNATION]])),"","NEED REF")</f>
        <v/>
      </c>
    </row>
    <row r="2131" spans="2:14">
      <c r="B2131">
        <v>34411870</v>
      </c>
      <c r="C2131" s="2">
        <v>45176</v>
      </c>
      <c r="D2131" t="s">
        <v>13</v>
      </c>
      <c r="E2131" t="s">
        <v>1176</v>
      </c>
      <c r="H2131" t="s">
        <v>46</v>
      </c>
      <c r="J2131" t="s">
        <v>27</v>
      </c>
      <c r="K2131" t="s">
        <v>25</v>
      </c>
      <c r="L2131" t="str">
        <f>_xlfn.XLOOKUP(Tableau1[[#This Row],[TYPE DE PIECE]],Tableau4[MATIERE],Tableau4[SHORT TYPE],"",0,1)</f>
        <v>SMT</v>
      </c>
      <c r="N2131" t="str">
        <f>IF(ISERR(FIND("DECOUPE",Tableau1[[#This Row],[DESIGNATION]])),"","NEED REF")</f>
        <v/>
      </c>
    </row>
    <row r="2132" spans="2:14">
      <c r="B2132">
        <v>34411869</v>
      </c>
      <c r="C2132" s="2">
        <v>45176</v>
      </c>
      <c r="D2132" t="s">
        <v>13</v>
      </c>
      <c r="E2132" t="s">
        <v>1177</v>
      </c>
      <c r="H2132" t="s">
        <v>46</v>
      </c>
      <c r="J2132" t="s">
        <v>27</v>
      </c>
      <c r="K2132" t="s">
        <v>25</v>
      </c>
      <c r="L2132" t="str">
        <f>_xlfn.XLOOKUP(Tableau1[[#This Row],[TYPE DE PIECE]],Tableau4[MATIERE],Tableau4[SHORT TYPE],"",0,1)</f>
        <v>SMT</v>
      </c>
      <c r="N2132" t="str">
        <f>IF(ISERR(FIND("DECOUPE",Tableau1[[#This Row],[DESIGNATION]])),"","NEED REF")</f>
        <v/>
      </c>
    </row>
    <row r="2133" spans="2:14">
      <c r="B2133">
        <v>34411868</v>
      </c>
      <c r="C2133" s="2">
        <v>45176</v>
      </c>
      <c r="D2133" t="s">
        <v>13</v>
      </c>
      <c r="E2133" t="s">
        <v>1178</v>
      </c>
      <c r="H2133" t="s">
        <v>46</v>
      </c>
      <c r="I2133" t="s">
        <v>70</v>
      </c>
      <c r="J2133" t="s">
        <v>49</v>
      </c>
      <c r="K2133" t="s">
        <v>25</v>
      </c>
      <c r="L2133" t="str">
        <f>_xlfn.XLOOKUP(Tableau1[[#This Row],[TYPE DE PIECE]],Tableau4[MATIERE],Tableau4[SHORT TYPE],"",0,1)</f>
        <v>SMT</v>
      </c>
      <c r="N2133" t="str">
        <f>IF(ISERR(FIND("DECOUPE",Tableau1[[#This Row],[DESIGNATION]])),"","NEED REF")</f>
        <v/>
      </c>
    </row>
    <row r="2134" spans="2:14">
      <c r="B2134">
        <v>34411867</v>
      </c>
      <c r="C2134" s="2">
        <v>45176</v>
      </c>
      <c r="D2134" t="s">
        <v>13</v>
      </c>
      <c r="E2134" t="s">
        <v>1179</v>
      </c>
      <c r="H2134" t="s">
        <v>46</v>
      </c>
      <c r="I2134" t="s">
        <v>70</v>
      </c>
      <c r="J2134" t="s">
        <v>49</v>
      </c>
      <c r="K2134" t="s">
        <v>25</v>
      </c>
      <c r="L2134" t="str">
        <f>_xlfn.XLOOKUP(Tableau1[[#This Row],[TYPE DE PIECE]],Tableau4[MATIERE],Tableau4[SHORT TYPE],"",0,1)</f>
        <v>SMT</v>
      </c>
      <c r="N2134" t="str">
        <f>IF(ISERR(FIND("DECOUPE",Tableau1[[#This Row],[DESIGNATION]])),"","NEED REF")</f>
        <v/>
      </c>
    </row>
    <row r="2135" spans="2:14">
      <c r="B2135">
        <v>34411866</v>
      </c>
      <c r="C2135" s="2">
        <v>45176</v>
      </c>
      <c r="D2135" t="s">
        <v>13</v>
      </c>
      <c r="E2135" t="s">
        <v>1180</v>
      </c>
      <c r="H2135" t="s">
        <v>46</v>
      </c>
      <c r="J2135" t="s">
        <v>27</v>
      </c>
      <c r="K2135" t="s">
        <v>33</v>
      </c>
      <c r="L2135" t="str">
        <f>_xlfn.XLOOKUP(Tableau1[[#This Row],[TYPE DE PIECE]],Tableau4[MATIERE],Tableau4[SHORT TYPE],"",0,1)</f>
        <v>PLA</v>
      </c>
      <c r="N2135" t="str">
        <f>IF(ISERR(FIND("DECOUPE",Tableau1[[#This Row],[DESIGNATION]])),"","NEED REF")</f>
        <v/>
      </c>
    </row>
    <row r="2136" spans="2:14">
      <c r="B2136">
        <v>34411865</v>
      </c>
      <c r="C2136" s="2">
        <v>45176</v>
      </c>
      <c r="D2136" t="s">
        <v>13</v>
      </c>
      <c r="E2136" t="s">
        <v>1181</v>
      </c>
      <c r="H2136" t="s">
        <v>46</v>
      </c>
      <c r="J2136" t="s">
        <v>27</v>
      </c>
      <c r="K2136" t="s">
        <v>33</v>
      </c>
      <c r="L2136" t="str">
        <f>_xlfn.XLOOKUP(Tableau1[[#This Row],[TYPE DE PIECE]],Tableau4[MATIERE],Tableau4[SHORT TYPE],"",0,1)</f>
        <v>PLA</v>
      </c>
      <c r="N2136" t="str">
        <f>IF(ISERR(FIND("DECOUPE",Tableau1[[#This Row],[DESIGNATION]])),"","NEED REF")</f>
        <v/>
      </c>
    </row>
    <row r="2137" spans="2:14">
      <c r="B2137">
        <v>34411864</v>
      </c>
      <c r="C2137" s="2">
        <v>45176</v>
      </c>
      <c r="D2137" t="s">
        <v>13</v>
      </c>
      <c r="E2137" t="s">
        <v>1182</v>
      </c>
      <c r="H2137" t="s">
        <v>46</v>
      </c>
      <c r="J2137" t="s">
        <v>27</v>
      </c>
      <c r="K2137" t="s">
        <v>25</v>
      </c>
      <c r="L2137" t="str">
        <f>_xlfn.XLOOKUP(Tableau1[[#This Row],[TYPE DE PIECE]],Tableau4[MATIERE],Tableau4[SHORT TYPE],"",0,1)</f>
        <v>SMT</v>
      </c>
      <c r="N2137" t="str">
        <f>IF(ISERR(FIND("DECOUPE",Tableau1[[#This Row],[DESIGNATION]])),"","NEED REF")</f>
        <v/>
      </c>
    </row>
    <row r="2138" spans="2:14">
      <c r="B2138">
        <v>34411863</v>
      </c>
      <c r="C2138" s="2">
        <v>45175</v>
      </c>
      <c r="D2138" t="s">
        <v>13</v>
      </c>
      <c r="E2138" t="s">
        <v>1183</v>
      </c>
      <c r="G2138" t="s">
        <v>767</v>
      </c>
      <c r="H2138" t="s">
        <v>30</v>
      </c>
      <c r="J2138" t="s">
        <v>782</v>
      </c>
      <c r="K2138" t="s">
        <v>25</v>
      </c>
      <c r="L2138" t="str">
        <f>_xlfn.XLOOKUP(Tableau1[[#This Row],[TYPE DE PIECE]],Tableau4[MATIERE],Tableau4[SHORT TYPE],"",0,1)</f>
        <v>SMT</v>
      </c>
      <c r="N2138" t="str">
        <f>IF(ISERR(FIND("DECOUPE",Tableau1[[#This Row],[DESIGNATION]])),"","NEED REF")</f>
        <v/>
      </c>
    </row>
    <row r="2139" spans="2:14">
      <c r="B2139">
        <v>34411862</v>
      </c>
      <c r="C2139" s="2">
        <v>45175</v>
      </c>
      <c r="D2139" t="s">
        <v>13</v>
      </c>
      <c r="E2139" t="s">
        <v>1184</v>
      </c>
      <c r="G2139" t="s">
        <v>767</v>
      </c>
      <c r="H2139" t="s">
        <v>30</v>
      </c>
      <c r="J2139" t="s">
        <v>782</v>
      </c>
      <c r="K2139" t="s">
        <v>25</v>
      </c>
      <c r="L2139" t="str">
        <f>_xlfn.XLOOKUP(Tableau1[[#This Row],[TYPE DE PIECE]],Tableau4[MATIERE],Tableau4[SHORT TYPE],"",0,1)</f>
        <v>SMT</v>
      </c>
      <c r="N2139" t="str">
        <f>IF(ISERR(FIND("DECOUPE",Tableau1[[#This Row],[DESIGNATION]])),"","NEED REF")</f>
        <v/>
      </c>
    </row>
    <row r="2140" spans="2:14">
      <c r="B2140">
        <v>34411861</v>
      </c>
      <c r="C2140" s="2">
        <v>45175</v>
      </c>
      <c r="D2140" t="s">
        <v>13</v>
      </c>
      <c r="E2140" t="s">
        <v>1185</v>
      </c>
      <c r="H2140" t="s">
        <v>46</v>
      </c>
      <c r="I2140" t="s">
        <v>70</v>
      </c>
      <c r="J2140" t="s">
        <v>17</v>
      </c>
      <c r="K2140" t="s">
        <v>57</v>
      </c>
      <c r="L2140" t="str">
        <f>_xlfn.XLOOKUP(Tableau1[[#This Row],[TYPE DE PIECE]],Tableau4[MATIERE],Tableau4[SHORT TYPE],"",0,1)</f>
        <v/>
      </c>
      <c r="N2140" t="str">
        <f>IF(ISERR(FIND("DECOUPE",Tableau1[[#This Row],[DESIGNATION]])),"","NEED REF")</f>
        <v/>
      </c>
    </row>
    <row r="2141" spans="2:14">
      <c r="B2141">
        <v>34411860</v>
      </c>
      <c r="C2141" s="2">
        <v>45175</v>
      </c>
      <c r="D2141" t="s">
        <v>13</v>
      </c>
      <c r="E2141" t="s">
        <v>1186</v>
      </c>
      <c r="H2141" t="s">
        <v>46</v>
      </c>
      <c r="I2141" t="s">
        <v>70</v>
      </c>
      <c r="J2141" t="s">
        <v>17</v>
      </c>
      <c r="K2141" t="s">
        <v>57</v>
      </c>
      <c r="L2141" t="str">
        <f>_xlfn.XLOOKUP(Tableau1[[#This Row],[TYPE DE PIECE]],Tableau4[MATIERE],Tableau4[SHORT TYPE],"",0,1)</f>
        <v/>
      </c>
      <c r="N2141" t="str">
        <f>IF(ISERR(FIND("DECOUPE",Tableau1[[#This Row],[DESIGNATION]])),"","NEED REF")</f>
        <v/>
      </c>
    </row>
    <row r="2142" spans="2:14">
      <c r="B2142">
        <v>34411859</v>
      </c>
      <c r="C2142" s="2">
        <v>45175</v>
      </c>
      <c r="D2142" t="s">
        <v>13</v>
      </c>
      <c r="E2142" t="s">
        <v>1187</v>
      </c>
      <c r="H2142" t="s">
        <v>46</v>
      </c>
      <c r="I2142" t="s">
        <v>70</v>
      </c>
      <c r="J2142" t="s">
        <v>17</v>
      </c>
      <c r="K2142" t="s">
        <v>57</v>
      </c>
      <c r="L2142" t="str">
        <f>_xlfn.XLOOKUP(Tableau1[[#This Row],[TYPE DE PIECE]],Tableau4[MATIERE],Tableau4[SHORT TYPE],"",0,1)</f>
        <v/>
      </c>
      <c r="N2142" t="str">
        <f>IF(ISERR(FIND("DECOUPE",Tableau1[[#This Row],[DESIGNATION]])),"","NEED REF")</f>
        <v/>
      </c>
    </row>
    <row r="2143" spans="2:14">
      <c r="B2143">
        <v>34411858</v>
      </c>
      <c r="C2143" s="2">
        <v>45174</v>
      </c>
      <c r="D2143" t="s">
        <v>13</v>
      </c>
      <c r="E2143" t="s">
        <v>1188</v>
      </c>
      <c r="H2143" t="s">
        <v>46</v>
      </c>
      <c r="I2143" t="s">
        <v>70</v>
      </c>
      <c r="J2143" t="s">
        <v>17</v>
      </c>
      <c r="K2143" t="s">
        <v>25</v>
      </c>
      <c r="L2143" t="str">
        <f>_xlfn.XLOOKUP(Tableau1[[#This Row],[TYPE DE PIECE]],Tableau4[MATIERE],Tableau4[SHORT TYPE],"",0,1)</f>
        <v>SMT</v>
      </c>
      <c r="N2143" t="str">
        <f>IF(ISERR(FIND("DECOUPE",Tableau1[[#This Row],[DESIGNATION]])),"","NEED REF")</f>
        <v/>
      </c>
    </row>
    <row r="2144" spans="2:14">
      <c r="B2144">
        <v>34411857</v>
      </c>
      <c r="C2144" s="2">
        <v>45174</v>
      </c>
      <c r="D2144" t="s">
        <v>13</v>
      </c>
      <c r="E2144" t="s">
        <v>1189</v>
      </c>
      <c r="H2144" t="s">
        <v>46</v>
      </c>
      <c r="I2144" t="s">
        <v>70</v>
      </c>
      <c r="J2144" t="s">
        <v>17</v>
      </c>
      <c r="K2144" t="s">
        <v>25</v>
      </c>
      <c r="L2144" t="str">
        <f>_xlfn.XLOOKUP(Tableau1[[#This Row],[TYPE DE PIECE]],Tableau4[MATIERE],Tableau4[SHORT TYPE],"",0,1)</f>
        <v>SMT</v>
      </c>
      <c r="N2144" t="str">
        <f>IF(ISERR(FIND("DECOUPE",Tableau1[[#This Row],[DESIGNATION]])),"","NEED REF")</f>
        <v/>
      </c>
    </row>
    <row r="2145" spans="2:14">
      <c r="B2145">
        <v>34411856</v>
      </c>
      <c r="C2145" s="2">
        <v>45174</v>
      </c>
      <c r="D2145" t="s">
        <v>13</v>
      </c>
      <c r="E2145" t="s">
        <v>1190</v>
      </c>
      <c r="H2145" t="s">
        <v>46</v>
      </c>
      <c r="J2145" t="s">
        <v>27</v>
      </c>
      <c r="K2145" t="s">
        <v>25</v>
      </c>
      <c r="L2145" t="str">
        <f>_xlfn.XLOOKUP(Tableau1[[#This Row],[TYPE DE PIECE]],Tableau4[MATIERE],Tableau4[SHORT TYPE],"",0,1)</f>
        <v>SMT</v>
      </c>
      <c r="N2145" t="str">
        <f>IF(ISERR(FIND("DECOUPE",Tableau1[[#This Row],[DESIGNATION]])),"","NEED REF")</f>
        <v/>
      </c>
    </row>
    <row r="2146" spans="2:14">
      <c r="B2146">
        <v>34411855</v>
      </c>
      <c r="C2146" s="2">
        <v>45173</v>
      </c>
      <c r="D2146" t="s">
        <v>13</v>
      </c>
      <c r="E2146" t="s">
        <v>1191</v>
      </c>
      <c r="H2146" t="s">
        <v>46</v>
      </c>
      <c r="I2146" t="s">
        <v>1192</v>
      </c>
      <c r="J2146" t="s">
        <v>27</v>
      </c>
      <c r="K2146" t="s">
        <v>25</v>
      </c>
      <c r="L2146" t="str">
        <f>_xlfn.XLOOKUP(Tableau1[[#This Row],[TYPE DE PIECE]],Tableau4[MATIERE],Tableau4[SHORT TYPE],"",0,1)</f>
        <v>SMT</v>
      </c>
      <c r="N2146" t="str">
        <f>IF(ISERR(FIND("DECOUPE",Tableau1[[#This Row],[DESIGNATION]])),"","NEED REF")</f>
        <v/>
      </c>
    </row>
    <row r="2147" spans="2:14">
      <c r="B2147">
        <v>34411854</v>
      </c>
      <c r="C2147" s="2">
        <v>45173</v>
      </c>
      <c r="D2147" t="s">
        <v>13</v>
      </c>
      <c r="E2147" t="s">
        <v>1193</v>
      </c>
      <c r="H2147" t="s">
        <v>46</v>
      </c>
      <c r="I2147" t="s">
        <v>70</v>
      </c>
      <c r="J2147" t="s">
        <v>17</v>
      </c>
      <c r="K2147" t="s">
        <v>50</v>
      </c>
      <c r="L2147" t="str">
        <f>_xlfn.XLOOKUP(Tableau1[[#This Row],[TYPE DE PIECE]],Tableau4[MATIERE],Tableau4[SHORT TYPE],"",0,1)</f>
        <v>WIR</v>
      </c>
      <c r="N2147" t="str">
        <f>IF(ISERR(FIND("DECOUPE",Tableau1[[#This Row],[DESIGNATION]])),"","NEED REF")</f>
        <v/>
      </c>
    </row>
    <row r="2148" spans="2:14">
      <c r="B2148">
        <v>34411853</v>
      </c>
      <c r="C2148" s="2">
        <v>45173</v>
      </c>
      <c r="D2148" t="s">
        <v>13</v>
      </c>
      <c r="E2148" t="s">
        <v>1194</v>
      </c>
      <c r="H2148" t="s">
        <v>46</v>
      </c>
      <c r="I2148" t="s">
        <v>70</v>
      </c>
      <c r="J2148" t="s">
        <v>49</v>
      </c>
      <c r="K2148" t="s">
        <v>25</v>
      </c>
      <c r="L2148" t="str">
        <f>_xlfn.XLOOKUP(Tableau1[[#This Row],[TYPE DE PIECE]],Tableau4[MATIERE],Tableau4[SHORT TYPE],"",0,1)</f>
        <v>SMT</v>
      </c>
      <c r="N2148" t="s">
        <v>1195</v>
      </c>
    </row>
    <row r="2149" spans="2:14">
      <c r="B2149">
        <v>34411852</v>
      </c>
      <c r="C2149" s="2">
        <v>45169</v>
      </c>
      <c r="D2149" t="s">
        <v>13</v>
      </c>
      <c r="E2149" t="s">
        <v>1182</v>
      </c>
      <c r="H2149" t="s">
        <v>46</v>
      </c>
      <c r="J2149" t="s">
        <v>27</v>
      </c>
      <c r="L2149" t="str">
        <f>_xlfn.XLOOKUP(Tableau1[[#This Row],[TYPE DE PIECE]],Tableau4[MATIERE],Tableau4[SHORT TYPE],"",0,1)</f>
        <v/>
      </c>
      <c r="N2149" t="str">
        <f>IF(ISERR(FIND("DECOUPE",Tableau1[[#This Row],[DESIGNATION]])),"","NEED REF")</f>
        <v/>
      </c>
    </row>
    <row r="2150" spans="2:14">
      <c r="B2150">
        <v>34411851</v>
      </c>
      <c r="C2150" s="2">
        <v>45169</v>
      </c>
      <c r="D2150" t="s">
        <v>13</v>
      </c>
      <c r="E2150" t="s">
        <v>1177</v>
      </c>
      <c r="H2150" t="s">
        <v>46</v>
      </c>
      <c r="J2150" t="s">
        <v>27</v>
      </c>
      <c r="K2150" t="s">
        <v>25</v>
      </c>
      <c r="L2150" t="str">
        <f>_xlfn.XLOOKUP(Tableau1[[#This Row],[TYPE DE PIECE]],Tableau4[MATIERE],Tableau4[SHORT TYPE],"",0,1)</f>
        <v>SMT</v>
      </c>
      <c r="N2150" t="str">
        <f>IF(ISERR(FIND("DECOUPE",Tableau1[[#This Row],[DESIGNATION]])),"","NEED REF")</f>
        <v/>
      </c>
    </row>
    <row r="2151" spans="2:14">
      <c r="B2151">
        <v>34411850</v>
      </c>
      <c r="C2151" s="2">
        <v>45169</v>
      </c>
      <c r="D2151" t="s">
        <v>13</v>
      </c>
      <c r="E2151" t="s">
        <v>1196</v>
      </c>
      <c r="H2151" t="s">
        <v>46</v>
      </c>
      <c r="J2151" t="s">
        <v>27</v>
      </c>
      <c r="K2151" t="s">
        <v>25</v>
      </c>
      <c r="L2151" t="str">
        <f>_xlfn.XLOOKUP(Tableau1[[#This Row],[TYPE DE PIECE]],Tableau4[MATIERE],Tableau4[SHORT TYPE],"",0,1)</f>
        <v>SMT</v>
      </c>
      <c r="N2151" t="str">
        <f>IF(ISERR(FIND("DECOUPE",Tableau1[[#This Row],[DESIGNATION]])),"","NEED REF")</f>
        <v/>
      </c>
    </row>
    <row r="2152" spans="2:14">
      <c r="B2152">
        <v>34411849</v>
      </c>
      <c r="C2152" s="2">
        <v>45169</v>
      </c>
      <c r="D2152" t="s">
        <v>13</v>
      </c>
      <c r="E2152" t="s">
        <v>1197</v>
      </c>
      <c r="H2152" t="s">
        <v>46</v>
      </c>
      <c r="J2152" t="s">
        <v>27</v>
      </c>
      <c r="K2152" t="s">
        <v>25</v>
      </c>
      <c r="L2152" t="str">
        <f>_xlfn.XLOOKUP(Tableau1[[#This Row],[TYPE DE PIECE]],Tableau4[MATIERE],Tableau4[SHORT TYPE],"",0,1)</f>
        <v>SMT</v>
      </c>
      <c r="N2152" t="str">
        <f>IF(ISERR(FIND("DECOUPE",Tableau1[[#This Row],[DESIGNATION]])),"","NEED REF")</f>
        <v/>
      </c>
    </row>
    <row r="2153" spans="2:14">
      <c r="B2153">
        <v>34411848</v>
      </c>
      <c r="C2153" s="2">
        <v>45168</v>
      </c>
      <c r="D2153" t="s">
        <v>13</v>
      </c>
      <c r="E2153" t="s">
        <v>1198</v>
      </c>
      <c r="H2153" t="s">
        <v>46</v>
      </c>
      <c r="J2153" t="s">
        <v>27</v>
      </c>
      <c r="K2153" t="s">
        <v>25</v>
      </c>
      <c r="L2153" t="str">
        <f>_xlfn.XLOOKUP(Tableau1[[#This Row],[TYPE DE PIECE]],Tableau4[MATIERE],Tableau4[SHORT TYPE],"",0,1)</f>
        <v>SMT</v>
      </c>
      <c r="N2153" t="str">
        <f>IF(ISERR(FIND("DECOUPE",Tableau1[[#This Row],[DESIGNATION]])),"","NEED REF")</f>
        <v/>
      </c>
    </row>
    <row r="2154" spans="2:14">
      <c r="B2154">
        <v>34411847</v>
      </c>
      <c r="C2154" s="2">
        <v>45167</v>
      </c>
      <c r="D2154" t="s">
        <v>13</v>
      </c>
      <c r="E2154" t="s">
        <v>1199</v>
      </c>
      <c r="H2154" t="s">
        <v>46</v>
      </c>
      <c r="J2154" t="s">
        <v>27</v>
      </c>
      <c r="K2154" t="s">
        <v>25</v>
      </c>
      <c r="L2154" t="str">
        <f>_xlfn.XLOOKUP(Tableau1[[#This Row],[TYPE DE PIECE]],Tableau4[MATIERE],Tableau4[SHORT TYPE],"",0,1)</f>
        <v>SMT</v>
      </c>
      <c r="N2154" t="str">
        <f>IF(ISERR(FIND("DECOUPE",Tableau1[[#This Row],[DESIGNATION]])),"","NEED REF")</f>
        <v/>
      </c>
    </row>
    <row r="2155" spans="2:14">
      <c r="B2155">
        <v>34411846</v>
      </c>
      <c r="C2155" s="2">
        <v>45161</v>
      </c>
      <c r="D2155" t="s">
        <v>13</v>
      </c>
      <c r="E2155" t="s">
        <v>1200</v>
      </c>
      <c r="G2155" t="s">
        <v>96</v>
      </c>
      <c r="H2155" t="s">
        <v>30</v>
      </c>
      <c r="J2155" t="s">
        <v>27</v>
      </c>
      <c r="K2155" t="s">
        <v>25</v>
      </c>
      <c r="L2155" t="str">
        <f>_xlfn.XLOOKUP(Tableau1[[#This Row],[TYPE DE PIECE]],Tableau4[MATIERE],Tableau4[SHORT TYPE],"",0,1)</f>
        <v>SMT</v>
      </c>
      <c r="N2155" t="str">
        <f>IF(ISERR(FIND("DECOUPE",Tableau1[[#This Row],[DESIGNATION]])),"","NEED REF")</f>
        <v/>
      </c>
    </row>
    <row r="2156" spans="2:14">
      <c r="B2156">
        <v>34411845</v>
      </c>
      <c r="C2156" s="2">
        <v>45160</v>
      </c>
      <c r="D2156" t="s">
        <v>13</v>
      </c>
      <c r="E2156" t="s">
        <v>1201</v>
      </c>
      <c r="J2156" t="s">
        <v>27</v>
      </c>
      <c r="K2156" t="s">
        <v>33</v>
      </c>
      <c r="L2156" t="str">
        <f>_xlfn.XLOOKUP(Tableau1[[#This Row],[TYPE DE PIECE]],Tableau4[MATIERE],Tableau4[SHORT TYPE],"",0,1)</f>
        <v>PLA</v>
      </c>
      <c r="N2156" t="str">
        <f>IF(ISERR(FIND("DECOUPE",Tableau1[[#This Row],[DESIGNATION]])),"","NEED REF")</f>
        <v/>
      </c>
    </row>
    <row r="2157" spans="2:14">
      <c r="B2157">
        <v>34411844</v>
      </c>
      <c r="C2157" s="2">
        <v>45160</v>
      </c>
      <c r="D2157" t="s">
        <v>13</v>
      </c>
      <c r="E2157" t="s">
        <v>1202</v>
      </c>
      <c r="G2157" t="s">
        <v>763</v>
      </c>
      <c r="H2157" t="s">
        <v>30</v>
      </c>
      <c r="J2157" t="s">
        <v>27</v>
      </c>
      <c r="K2157" t="s">
        <v>22</v>
      </c>
      <c r="L2157" t="str">
        <f>_xlfn.XLOOKUP(Tableau1[[#This Row],[TYPE DE PIECE]],Tableau4[MATIERE],Tableau4[SHORT TYPE],"",0,1)</f>
        <v>COP</v>
      </c>
      <c r="N2157" t="str">
        <f>IF(ISERR(FIND("DECOUPE",Tableau1[[#This Row],[DESIGNATION]])),"","NEED REF")</f>
        <v/>
      </c>
    </row>
    <row r="2158" spans="2:14">
      <c r="B2158">
        <v>34411843</v>
      </c>
      <c r="C2158" s="2">
        <v>45160</v>
      </c>
      <c r="D2158" t="s">
        <v>13</v>
      </c>
      <c r="E2158" t="s">
        <v>1203</v>
      </c>
      <c r="G2158" t="s">
        <v>763</v>
      </c>
      <c r="H2158" t="s">
        <v>30</v>
      </c>
      <c r="J2158" t="s">
        <v>27</v>
      </c>
      <c r="K2158" t="s">
        <v>22</v>
      </c>
      <c r="L2158" t="str">
        <f>_xlfn.XLOOKUP(Tableau1[[#This Row],[TYPE DE PIECE]],Tableau4[MATIERE],Tableau4[SHORT TYPE],"",0,1)</f>
        <v>COP</v>
      </c>
      <c r="N2158" t="str">
        <f>IF(ISERR(FIND("DECOUPE",Tableau1[[#This Row],[DESIGNATION]])),"","NEED REF")</f>
        <v/>
      </c>
    </row>
    <row r="2159" spans="2:14">
      <c r="B2159">
        <v>34411842</v>
      </c>
      <c r="C2159" s="2">
        <v>45160</v>
      </c>
      <c r="D2159" t="s">
        <v>13</v>
      </c>
      <c r="E2159" t="s">
        <v>764</v>
      </c>
      <c r="F2159" t="s">
        <v>1204</v>
      </c>
      <c r="G2159" t="s">
        <v>96</v>
      </c>
      <c r="H2159" t="s">
        <v>30</v>
      </c>
      <c r="I2159" t="s">
        <v>381</v>
      </c>
      <c r="J2159" t="s">
        <v>49</v>
      </c>
      <c r="K2159" t="s">
        <v>25</v>
      </c>
      <c r="L2159" t="str">
        <f>_xlfn.XLOOKUP(Tableau1[[#This Row],[TYPE DE PIECE]],Tableau4[MATIERE],Tableau4[SHORT TYPE],"",0,1)</f>
        <v>SMT</v>
      </c>
      <c r="N2159" t="str">
        <f>IF(ISERR(FIND("DECOUPE",Tableau1[[#This Row],[DESIGNATION]])),"","NEED REF")</f>
        <v/>
      </c>
    </row>
    <row r="2160" spans="2:14">
      <c r="B2160">
        <v>34411841</v>
      </c>
      <c r="C2160" s="2">
        <v>45160</v>
      </c>
      <c r="D2160" t="s">
        <v>13</v>
      </c>
      <c r="E2160" t="s">
        <v>1205</v>
      </c>
      <c r="F2160" t="s">
        <v>1204</v>
      </c>
      <c r="G2160" t="s">
        <v>96</v>
      </c>
      <c r="H2160" t="s">
        <v>30</v>
      </c>
      <c r="I2160" t="s">
        <v>381</v>
      </c>
      <c r="J2160" t="s">
        <v>49</v>
      </c>
      <c r="K2160" t="s">
        <v>25</v>
      </c>
      <c r="L2160" t="str">
        <f>_xlfn.XLOOKUP(Tableau1[[#This Row],[TYPE DE PIECE]],Tableau4[MATIERE],Tableau4[SHORT TYPE],"",0,1)</f>
        <v>SMT</v>
      </c>
      <c r="N2160" t="str">
        <f>IF(ISERR(FIND("DECOUPE",Tableau1[[#This Row],[DESIGNATION]])),"","NEED REF")</f>
        <v/>
      </c>
    </row>
    <row r="2161" spans="2:14">
      <c r="B2161">
        <v>34411840</v>
      </c>
      <c r="C2161" s="2">
        <v>45159</v>
      </c>
      <c r="D2161" t="s">
        <v>13</v>
      </c>
      <c r="E2161" t="s">
        <v>1206</v>
      </c>
      <c r="G2161" t="s">
        <v>96</v>
      </c>
      <c r="H2161" t="s">
        <v>30</v>
      </c>
      <c r="J2161" t="s">
        <v>27</v>
      </c>
      <c r="K2161" t="s">
        <v>1207</v>
      </c>
      <c r="L2161" t="str">
        <f>_xlfn.XLOOKUP(Tableau1[[#This Row],[TYPE DE PIECE]],Tableau4[MATIERE],Tableau4[SHORT TYPE],"",0,1)</f>
        <v>SMT</v>
      </c>
      <c r="N2161" t="str">
        <f>IF(ISERR(FIND("DECOUPE",Tableau1[[#This Row],[DESIGNATION]])),"","NEED REF")</f>
        <v/>
      </c>
    </row>
    <row r="2162" spans="2:14">
      <c r="B2162">
        <v>34411839</v>
      </c>
      <c r="C2162" s="2">
        <v>45159</v>
      </c>
      <c r="D2162" t="s">
        <v>13</v>
      </c>
      <c r="E2162" t="s">
        <v>1208</v>
      </c>
      <c r="G2162" t="s">
        <v>96</v>
      </c>
      <c r="H2162" t="s">
        <v>30</v>
      </c>
      <c r="J2162" t="s">
        <v>27</v>
      </c>
      <c r="K2162" t="s">
        <v>33</v>
      </c>
      <c r="L2162" t="str">
        <f>_xlfn.XLOOKUP(Tableau1[[#This Row],[TYPE DE PIECE]],Tableau4[MATIERE],Tableau4[SHORT TYPE],"",0,1)</f>
        <v>PLA</v>
      </c>
      <c r="N2162" t="str">
        <f>IF(ISERR(FIND("DECOUPE",Tableau1[[#This Row],[DESIGNATION]])),"","NEED REF")</f>
        <v/>
      </c>
    </row>
    <row r="2163" spans="2:14">
      <c r="B2163">
        <v>34411838</v>
      </c>
      <c r="C2163" s="2">
        <v>45159</v>
      </c>
      <c r="D2163" t="s">
        <v>13</v>
      </c>
      <c r="E2163" t="s">
        <v>1209</v>
      </c>
      <c r="G2163" t="s">
        <v>96</v>
      </c>
      <c r="H2163" t="s">
        <v>30</v>
      </c>
      <c r="J2163" t="s">
        <v>27</v>
      </c>
      <c r="K2163" t="s">
        <v>25</v>
      </c>
      <c r="L2163" t="str">
        <f>_xlfn.XLOOKUP(Tableau1[[#This Row],[TYPE DE PIECE]],Tableau4[MATIERE],Tableau4[SHORT TYPE],"",0,1)</f>
        <v>SMT</v>
      </c>
      <c r="N2163" t="str">
        <f>IF(ISERR(FIND("DECOUPE",Tableau1[[#This Row],[DESIGNATION]])),"","NEED REF")</f>
        <v/>
      </c>
    </row>
    <row r="2164" spans="2:14">
      <c r="B2164">
        <v>34411837</v>
      </c>
      <c r="C2164" s="2">
        <v>45156</v>
      </c>
      <c r="D2164" t="s">
        <v>13</v>
      </c>
      <c r="E2164" t="s">
        <v>1210</v>
      </c>
      <c r="G2164" t="s">
        <v>96</v>
      </c>
      <c r="H2164" t="s">
        <v>30</v>
      </c>
      <c r="J2164" t="s">
        <v>27</v>
      </c>
      <c r="K2164" t="s">
        <v>25</v>
      </c>
      <c r="L2164" t="str">
        <f>_xlfn.XLOOKUP(Tableau1[[#This Row],[TYPE DE PIECE]],Tableau4[MATIERE],Tableau4[SHORT TYPE],"",0,1)</f>
        <v>SMT</v>
      </c>
      <c r="N2164" t="str">
        <f>IF(ISERR(FIND("DECOUPE",Tableau1[[#This Row],[DESIGNATION]])),"","NEED REF")</f>
        <v/>
      </c>
    </row>
    <row r="2165" spans="2:14">
      <c r="B2165">
        <v>34411836</v>
      </c>
      <c r="C2165" s="2">
        <v>45155</v>
      </c>
      <c r="D2165" t="s">
        <v>13</v>
      </c>
      <c r="E2165" t="s">
        <v>1211</v>
      </c>
      <c r="G2165" t="s">
        <v>96</v>
      </c>
      <c r="H2165" t="s">
        <v>30</v>
      </c>
      <c r="J2165" t="s">
        <v>27</v>
      </c>
      <c r="K2165" t="s">
        <v>25</v>
      </c>
      <c r="L2165" t="str">
        <f>_xlfn.XLOOKUP(Tableau1[[#This Row],[TYPE DE PIECE]],Tableau4[MATIERE],Tableau4[SHORT TYPE],"",0,1)</f>
        <v>SMT</v>
      </c>
      <c r="N2165" t="str">
        <f>IF(ISERR(FIND("DECOUPE",Tableau1[[#This Row],[DESIGNATION]])),"","NEED REF")</f>
        <v/>
      </c>
    </row>
    <row r="2166" spans="2:14">
      <c r="B2166">
        <v>34411835</v>
      </c>
      <c r="C2166" s="2">
        <v>45155</v>
      </c>
      <c r="D2166" t="s">
        <v>13</v>
      </c>
      <c r="E2166" t="s">
        <v>1212</v>
      </c>
      <c r="G2166" t="s">
        <v>96</v>
      </c>
      <c r="H2166" t="s">
        <v>30</v>
      </c>
      <c r="J2166" t="s">
        <v>27</v>
      </c>
      <c r="K2166" t="s">
        <v>25</v>
      </c>
      <c r="L2166" t="str">
        <f>_xlfn.XLOOKUP(Tableau1[[#This Row],[TYPE DE PIECE]],Tableau4[MATIERE],Tableau4[SHORT TYPE],"",0,1)</f>
        <v>SMT</v>
      </c>
      <c r="N2166" t="str">
        <f>IF(ISERR(FIND("DECOUPE",Tableau1[[#This Row],[DESIGNATION]])),"","NEED REF")</f>
        <v/>
      </c>
    </row>
    <row r="2167" spans="2:14">
      <c r="B2167">
        <v>34411834</v>
      </c>
      <c r="C2167" s="2">
        <v>45155</v>
      </c>
      <c r="D2167" t="s">
        <v>13</v>
      </c>
      <c r="E2167" t="s">
        <v>1213</v>
      </c>
      <c r="G2167" t="s">
        <v>96</v>
      </c>
      <c r="H2167" t="s">
        <v>30</v>
      </c>
      <c r="J2167" t="s">
        <v>27</v>
      </c>
      <c r="K2167" t="s">
        <v>25</v>
      </c>
      <c r="L2167" t="str">
        <f>_xlfn.XLOOKUP(Tableau1[[#This Row],[TYPE DE PIECE]],Tableau4[MATIERE],Tableau4[SHORT TYPE],"",0,1)</f>
        <v>SMT</v>
      </c>
      <c r="N2167" t="str">
        <f>IF(ISERR(FIND("DECOUPE",Tableau1[[#This Row],[DESIGNATION]])),"","NEED REF")</f>
        <v/>
      </c>
    </row>
    <row r="2168" spans="2:14">
      <c r="B2168">
        <v>34411833</v>
      </c>
      <c r="C2168" s="2">
        <v>45155</v>
      </c>
      <c r="D2168" t="s">
        <v>13</v>
      </c>
      <c r="E2168" t="s">
        <v>1214</v>
      </c>
      <c r="G2168" t="s">
        <v>96</v>
      </c>
      <c r="H2168" t="s">
        <v>30</v>
      </c>
      <c r="J2168" t="s">
        <v>27</v>
      </c>
      <c r="K2168" t="s">
        <v>25</v>
      </c>
      <c r="L2168" t="str">
        <f>_xlfn.XLOOKUP(Tableau1[[#This Row],[TYPE DE PIECE]],Tableau4[MATIERE],Tableau4[SHORT TYPE],"",0,1)</f>
        <v>SMT</v>
      </c>
      <c r="N2168" t="str">
        <f>IF(ISERR(FIND("DECOUPE",Tableau1[[#This Row],[DESIGNATION]])),"","NEED REF")</f>
        <v/>
      </c>
    </row>
    <row r="2169" spans="2:14">
      <c r="B2169">
        <v>34411832</v>
      </c>
      <c r="C2169" s="2">
        <v>45155</v>
      </c>
      <c r="D2169" t="s">
        <v>13</v>
      </c>
      <c r="E2169" t="s">
        <v>1215</v>
      </c>
      <c r="G2169" t="s">
        <v>96</v>
      </c>
      <c r="H2169" t="s">
        <v>30</v>
      </c>
      <c r="J2169" t="s">
        <v>27</v>
      </c>
      <c r="K2169" t="s">
        <v>25</v>
      </c>
      <c r="L2169" t="str">
        <f>_xlfn.XLOOKUP(Tableau1[[#This Row],[TYPE DE PIECE]],Tableau4[MATIERE],Tableau4[SHORT TYPE],"",0,1)</f>
        <v>SMT</v>
      </c>
      <c r="N2169" t="str">
        <f>IF(ISERR(FIND("DECOUPE",Tableau1[[#This Row],[DESIGNATION]])),"","NEED REF")</f>
        <v/>
      </c>
    </row>
    <row r="2170" spans="2:14">
      <c r="B2170">
        <v>34411831</v>
      </c>
      <c r="C2170" s="2">
        <v>45154</v>
      </c>
      <c r="D2170" t="s">
        <v>13</v>
      </c>
      <c r="E2170" t="s">
        <v>1216</v>
      </c>
      <c r="G2170" t="s">
        <v>96</v>
      </c>
      <c r="H2170" t="s">
        <v>30</v>
      </c>
      <c r="J2170" t="s">
        <v>27</v>
      </c>
      <c r="K2170" t="s">
        <v>25</v>
      </c>
      <c r="L2170" t="str">
        <f>_xlfn.XLOOKUP(Tableau1[[#This Row],[TYPE DE PIECE]],Tableau4[MATIERE],Tableau4[SHORT TYPE],"",0,1)</f>
        <v>SMT</v>
      </c>
      <c r="N2170" t="str">
        <f>IF(ISERR(FIND("DECOUPE",Tableau1[[#This Row],[DESIGNATION]])),"","NEED REF")</f>
        <v/>
      </c>
    </row>
    <row r="2171" spans="2:14">
      <c r="B2171">
        <v>34411830</v>
      </c>
      <c r="C2171" s="2">
        <v>45154</v>
      </c>
      <c r="D2171" t="s">
        <v>13</v>
      </c>
      <c r="E2171" t="s">
        <v>1217</v>
      </c>
      <c r="G2171" t="s">
        <v>96</v>
      </c>
      <c r="H2171" t="s">
        <v>30</v>
      </c>
      <c r="J2171" t="s">
        <v>27</v>
      </c>
      <c r="K2171" t="s">
        <v>25</v>
      </c>
      <c r="L2171" t="str">
        <f>_xlfn.XLOOKUP(Tableau1[[#This Row],[TYPE DE PIECE]],Tableau4[MATIERE],Tableau4[SHORT TYPE],"",0,1)</f>
        <v>SMT</v>
      </c>
      <c r="N2171" t="str">
        <f>IF(ISERR(FIND("DECOUPE",Tableau1[[#This Row],[DESIGNATION]])),"","NEED REF")</f>
        <v/>
      </c>
    </row>
    <row r="2172" spans="2:14">
      <c r="B2172">
        <v>34411829</v>
      </c>
      <c r="C2172" s="2">
        <v>45154</v>
      </c>
      <c r="D2172" t="s">
        <v>13</v>
      </c>
      <c r="E2172" t="s">
        <v>1218</v>
      </c>
      <c r="G2172" t="s">
        <v>96</v>
      </c>
      <c r="H2172" t="s">
        <v>30</v>
      </c>
      <c r="J2172" t="s">
        <v>27</v>
      </c>
      <c r="K2172" t="s">
        <v>25</v>
      </c>
      <c r="L2172" t="str">
        <f>_xlfn.XLOOKUP(Tableau1[[#This Row],[TYPE DE PIECE]],Tableau4[MATIERE],Tableau4[SHORT TYPE],"",0,1)</f>
        <v>SMT</v>
      </c>
      <c r="N2172" t="str">
        <f>IF(ISERR(FIND("DECOUPE",Tableau1[[#This Row],[DESIGNATION]])),"","NEED REF")</f>
        <v/>
      </c>
    </row>
    <row r="2173" spans="2:14">
      <c r="B2173">
        <v>34411828</v>
      </c>
      <c r="C2173" s="2">
        <v>45154</v>
      </c>
      <c r="D2173" t="s">
        <v>13</v>
      </c>
      <c r="E2173" t="s">
        <v>1219</v>
      </c>
      <c r="J2173" t="s">
        <v>27</v>
      </c>
      <c r="K2173" t="s">
        <v>25</v>
      </c>
      <c r="L2173" t="str">
        <f>_xlfn.XLOOKUP(Tableau1[[#This Row],[TYPE DE PIECE]],Tableau4[MATIERE],Tableau4[SHORT TYPE],"",0,1)</f>
        <v>SMT</v>
      </c>
      <c r="N2173" t="str">
        <f>IF(ISERR(FIND("DECOUPE",Tableau1[[#This Row],[DESIGNATION]])),"","NEED REF")</f>
        <v/>
      </c>
    </row>
    <row r="2174" spans="2:14">
      <c r="B2174">
        <v>34411827</v>
      </c>
      <c r="C2174" s="2">
        <v>45149</v>
      </c>
      <c r="D2174" t="s">
        <v>13</v>
      </c>
      <c r="E2174" t="s">
        <v>1220</v>
      </c>
      <c r="H2174" t="s">
        <v>46</v>
      </c>
      <c r="I2174" t="s">
        <v>70</v>
      </c>
      <c r="J2174" t="s">
        <v>17</v>
      </c>
      <c r="K2174" t="s">
        <v>25</v>
      </c>
      <c r="L2174" t="str">
        <f>_xlfn.XLOOKUP(Tableau1[[#This Row],[TYPE DE PIECE]],Tableau4[MATIERE],Tableau4[SHORT TYPE],"",0,1)</f>
        <v>SMT</v>
      </c>
      <c r="N2174" t="str">
        <f>IF(ISERR(FIND("DECOUPE",Tableau1[[#This Row],[DESIGNATION]])),"","NEED REF")</f>
        <v/>
      </c>
    </row>
    <row r="2175" spans="2:14">
      <c r="B2175">
        <v>34411826</v>
      </c>
      <c r="C2175" s="2">
        <v>45149</v>
      </c>
      <c r="D2175" t="s">
        <v>13</v>
      </c>
      <c r="E2175" t="s">
        <v>1221</v>
      </c>
      <c r="H2175" t="s">
        <v>46</v>
      </c>
      <c r="I2175" t="s">
        <v>70</v>
      </c>
      <c r="J2175" t="s">
        <v>17</v>
      </c>
      <c r="K2175" t="s">
        <v>583</v>
      </c>
      <c r="L2175" t="str">
        <f>_xlfn.XLOOKUP(Tableau1[[#This Row],[TYPE DE PIECE]],Tableau4[MATIERE],Tableau4[SHORT TYPE],"",0,1)</f>
        <v>WOOD</v>
      </c>
      <c r="N2175" t="str">
        <f>IF(ISERR(FIND("DECOUPE",Tableau1[[#This Row],[DESIGNATION]])),"","NEED REF")</f>
        <v/>
      </c>
    </row>
    <row r="2176" spans="2:14">
      <c r="B2176">
        <v>34411825</v>
      </c>
      <c r="C2176" s="2">
        <v>45149</v>
      </c>
      <c r="D2176" t="s">
        <v>13</v>
      </c>
      <c r="E2176" t="s">
        <v>1222</v>
      </c>
      <c r="H2176" t="s">
        <v>46</v>
      </c>
      <c r="I2176" t="s">
        <v>70</v>
      </c>
      <c r="J2176" t="s">
        <v>17</v>
      </c>
      <c r="K2176" t="s">
        <v>583</v>
      </c>
      <c r="L2176" t="str">
        <f>_xlfn.XLOOKUP(Tableau1[[#This Row],[TYPE DE PIECE]],Tableau4[MATIERE],Tableau4[SHORT TYPE],"",0,1)</f>
        <v>WOOD</v>
      </c>
      <c r="N2176" t="str">
        <f>IF(ISERR(FIND("DECOUPE",Tableau1[[#This Row],[DESIGNATION]])),"","NEED REF")</f>
        <v/>
      </c>
    </row>
    <row r="2177" spans="2:14">
      <c r="B2177">
        <v>34411824</v>
      </c>
      <c r="C2177" s="2">
        <v>45148</v>
      </c>
      <c r="D2177" t="s">
        <v>13</v>
      </c>
      <c r="E2177" t="str">
        <f>_xlfn.CONCAT(Tableau1[[#This Row],[SHORT TYPE]]," ",Tableau1[[#This Row],[NUMERO]]," ",Tableau1[[#This Row],[GAMME]]," ",Tableau1[[#This Row],[TYPE PRODUIT]]," ",Tableau1[[#This Row],[PUISSANCE]])</f>
        <v>COP 34411824  STS 1250A</v>
      </c>
      <c r="H2177" t="s">
        <v>46</v>
      </c>
      <c r="I2177" t="s">
        <v>70</v>
      </c>
      <c r="J2177" t="s">
        <v>17</v>
      </c>
      <c r="K2177" t="s">
        <v>22</v>
      </c>
      <c r="L2177" t="str">
        <f>_xlfn.XLOOKUP(Tableau1[[#This Row],[TYPE DE PIECE]],Tableau4[MATIERE],Tableau4[SHORT TYPE],"",0,1)</f>
        <v>COP</v>
      </c>
      <c r="N2177" t="str">
        <f>IF(ISERR(FIND("DECOUPE",Tableau1[[#This Row],[DESIGNATION]])),"","NEED REF")</f>
        <v/>
      </c>
    </row>
    <row r="2178" spans="2:14">
      <c r="B2178">
        <v>34411823</v>
      </c>
      <c r="C2178" s="2">
        <v>45148</v>
      </c>
      <c r="D2178" t="s">
        <v>13</v>
      </c>
      <c r="E2178" t="str">
        <f>_xlfn.CONCAT(Tableau1[[#This Row],[SHORT TYPE]]," ",Tableau1[[#This Row],[NUMERO]]," ",Tableau1[[#This Row],[GAMME]]," ",Tableau1[[#This Row],[TYPE PRODUIT]]," ",Tableau1[[#This Row],[PUISSANCE]])</f>
        <v>COP 34411823  STS 1250A</v>
      </c>
      <c r="H2178" t="s">
        <v>46</v>
      </c>
      <c r="I2178" t="s">
        <v>70</v>
      </c>
      <c r="J2178" t="s">
        <v>17</v>
      </c>
      <c r="K2178" t="s">
        <v>22</v>
      </c>
      <c r="L2178" t="str">
        <f>_xlfn.XLOOKUP(Tableau1[[#This Row],[TYPE DE PIECE]],Tableau4[MATIERE],Tableau4[SHORT TYPE],"",0,1)</f>
        <v>COP</v>
      </c>
      <c r="N2178" t="str">
        <f>IF(ISERR(FIND("DECOUPE",Tableau1[[#This Row],[DESIGNATION]])),"","NEED REF")</f>
        <v/>
      </c>
    </row>
    <row r="2179" spans="2:14">
      <c r="B2179">
        <v>34411822</v>
      </c>
      <c r="C2179" s="2">
        <v>45148</v>
      </c>
      <c r="D2179" t="s">
        <v>13</v>
      </c>
      <c r="E2179" t="str">
        <f>_xlfn.CONCAT(Tableau1[[#This Row],[SHORT TYPE]]," ",Tableau1[[#This Row],[NUMERO]]," ",Tableau1[[#This Row],[GAMME]]," ",Tableau1[[#This Row],[TYPE PRODUIT]]," ",Tableau1[[#This Row],[PUISSANCE]])</f>
        <v>COP 34411822  STS 1250A</v>
      </c>
      <c r="H2179" t="s">
        <v>46</v>
      </c>
      <c r="I2179" t="s">
        <v>70</v>
      </c>
      <c r="J2179" t="s">
        <v>17</v>
      </c>
      <c r="K2179" t="s">
        <v>22</v>
      </c>
      <c r="L2179" t="str">
        <f>_xlfn.XLOOKUP(Tableau1[[#This Row],[TYPE DE PIECE]],Tableau4[MATIERE],Tableau4[SHORT TYPE],"",0,1)</f>
        <v>COP</v>
      </c>
      <c r="N2179" t="str">
        <f>IF(ISERR(FIND("DECOUPE",Tableau1[[#This Row],[DESIGNATION]])),"","NEED REF")</f>
        <v/>
      </c>
    </row>
    <row r="2180" spans="2:14">
      <c r="B2180">
        <v>34411821</v>
      </c>
      <c r="C2180" s="2">
        <v>45148</v>
      </c>
      <c r="D2180" t="s">
        <v>13</v>
      </c>
      <c r="E2180" t="str">
        <f>_xlfn.CONCAT(Tableau1[[#This Row],[SHORT TYPE]]," ",Tableau1[[#This Row],[NUMERO]]," ",Tableau1[[#This Row],[GAMME]]," ",Tableau1[[#This Row],[TYPE PRODUIT]]," ",Tableau1[[#This Row],[PUISSANCE]])</f>
        <v>COP 34411821  STS 1250A</v>
      </c>
      <c r="H2180" t="s">
        <v>46</v>
      </c>
      <c r="I2180" t="s">
        <v>70</v>
      </c>
      <c r="J2180" t="s">
        <v>17</v>
      </c>
      <c r="K2180" t="s">
        <v>22</v>
      </c>
      <c r="L2180" t="str">
        <f>_xlfn.XLOOKUP(Tableau1[[#This Row],[TYPE DE PIECE]],Tableau4[MATIERE],Tableau4[SHORT TYPE],"",0,1)</f>
        <v>COP</v>
      </c>
      <c r="N2180" t="str">
        <f>IF(ISERR(FIND("DECOUPE",Tableau1[[#This Row],[DESIGNATION]])),"","NEED REF")</f>
        <v/>
      </c>
    </row>
    <row r="2181" spans="2:14">
      <c r="B2181">
        <v>34411820</v>
      </c>
      <c r="C2181" s="2">
        <v>45148</v>
      </c>
      <c r="D2181" t="s">
        <v>13</v>
      </c>
      <c r="E2181" t="str">
        <f>_xlfn.CONCAT(Tableau1[[#This Row],[SHORT TYPE]]," ",Tableau1[[#This Row],[NUMERO]]," ",Tableau1[[#This Row],[GAMME]]," ",Tableau1[[#This Row],[TYPE PRODUIT]]," ",Tableau1[[#This Row],[PUISSANCE]])</f>
        <v>COP 34411820  STS 1250A</v>
      </c>
      <c r="H2181" t="s">
        <v>46</v>
      </c>
      <c r="I2181" t="s">
        <v>70</v>
      </c>
      <c r="J2181" t="s">
        <v>17</v>
      </c>
      <c r="K2181" t="s">
        <v>22</v>
      </c>
      <c r="L2181" t="str">
        <f>_xlfn.XLOOKUP(Tableau1[[#This Row],[TYPE DE PIECE]],Tableau4[MATIERE],Tableau4[SHORT TYPE],"",0,1)</f>
        <v>COP</v>
      </c>
      <c r="N2181" t="str">
        <f>IF(ISERR(FIND("DECOUPE",Tableau1[[#This Row],[DESIGNATION]])),"","NEED REF")</f>
        <v/>
      </c>
    </row>
    <row r="2182" spans="2:14">
      <c r="B2182">
        <v>34411819</v>
      </c>
      <c r="C2182" s="2">
        <v>45148</v>
      </c>
      <c r="D2182" t="s">
        <v>13</v>
      </c>
      <c r="E2182" t="str">
        <f>_xlfn.CONCAT(Tableau1[[#This Row],[SHORT TYPE]]," ",Tableau1[[#This Row],[NUMERO]]," ",Tableau1[[#This Row],[GAMME]]," ",Tableau1[[#This Row],[TYPE PRODUIT]]," ",Tableau1[[#This Row],[PUISSANCE]])</f>
        <v>COP 34411819  STS 1250A</v>
      </c>
      <c r="H2182" t="s">
        <v>46</v>
      </c>
      <c r="I2182" t="s">
        <v>70</v>
      </c>
      <c r="J2182" t="s">
        <v>17</v>
      </c>
      <c r="K2182" t="s">
        <v>22</v>
      </c>
      <c r="L2182" t="str">
        <f>_xlfn.XLOOKUP(Tableau1[[#This Row],[TYPE DE PIECE]],Tableau4[MATIERE],Tableau4[SHORT TYPE],"",0,1)</f>
        <v>COP</v>
      </c>
      <c r="N2182" t="str">
        <f>IF(ISERR(FIND("DECOUPE",Tableau1[[#This Row],[DESIGNATION]])),"","NEED REF")</f>
        <v/>
      </c>
    </row>
    <row r="2183" spans="2:14">
      <c r="B2183">
        <v>34411818</v>
      </c>
      <c r="C2183" s="2">
        <v>45148</v>
      </c>
      <c r="D2183" t="s">
        <v>13</v>
      </c>
      <c r="E2183" t="s">
        <v>1223</v>
      </c>
      <c r="H2183" t="s">
        <v>46</v>
      </c>
      <c r="I2183" t="s">
        <v>70</v>
      </c>
      <c r="J2183" t="s">
        <v>17</v>
      </c>
      <c r="K2183" t="s">
        <v>57</v>
      </c>
      <c r="L2183" t="str">
        <f>_xlfn.XLOOKUP(Tableau1[[#This Row],[TYPE DE PIECE]],Tableau4[MATIERE],Tableau4[SHORT TYPE],"",0,1)</f>
        <v/>
      </c>
      <c r="N2183" t="str">
        <f>IF(ISERR(FIND("DECOUPE",Tableau1[[#This Row],[DESIGNATION]])),"","NEED REF")</f>
        <v/>
      </c>
    </row>
    <row r="2184" spans="2:14">
      <c r="B2184">
        <v>34411817</v>
      </c>
      <c r="C2184" s="2">
        <v>45148</v>
      </c>
      <c r="D2184" t="s">
        <v>13</v>
      </c>
      <c r="E2184" t="s">
        <v>1224</v>
      </c>
      <c r="H2184" t="s">
        <v>46</v>
      </c>
      <c r="I2184" t="s">
        <v>70</v>
      </c>
      <c r="J2184" t="s">
        <v>17</v>
      </c>
      <c r="K2184" t="s">
        <v>57</v>
      </c>
      <c r="L2184" t="str">
        <f>_xlfn.XLOOKUP(Tableau1[[#This Row],[TYPE DE PIECE]],Tableau4[MATIERE],Tableau4[SHORT TYPE],"",0,1)</f>
        <v/>
      </c>
      <c r="N2184" t="str">
        <f>IF(ISERR(FIND("DECOUPE",Tableau1[[#This Row],[DESIGNATION]])),"","NEED REF")</f>
        <v/>
      </c>
    </row>
    <row r="2185" spans="2:14">
      <c r="B2185">
        <v>34411816</v>
      </c>
      <c r="C2185" s="2">
        <v>45148</v>
      </c>
      <c r="D2185" t="s">
        <v>13</v>
      </c>
      <c r="E2185" t="s">
        <v>1225</v>
      </c>
      <c r="H2185" t="s">
        <v>46</v>
      </c>
      <c r="I2185" t="s">
        <v>70</v>
      </c>
      <c r="J2185" t="s">
        <v>17</v>
      </c>
      <c r="K2185" t="s">
        <v>57</v>
      </c>
      <c r="L2185" t="str">
        <f>_xlfn.XLOOKUP(Tableau1[[#This Row],[TYPE DE PIECE]],Tableau4[MATIERE],Tableau4[SHORT TYPE],"",0,1)</f>
        <v/>
      </c>
      <c r="N2185" t="str">
        <f>IF(ISERR(FIND("DECOUPE",Tableau1[[#This Row],[DESIGNATION]])),"","NEED REF")</f>
        <v/>
      </c>
    </row>
    <row r="2186" spans="2:14">
      <c r="B2186">
        <v>34411815</v>
      </c>
      <c r="C2186" s="2">
        <v>45148</v>
      </c>
      <c r="D2186" t="s">
        <v>13</v>
      </c>
      <c r="E2186" t="s">
        <v>1226</v>
      </c>
      <c r="H2186" t="s">
        <v>46</v>
      </c>
      <c r="I2186" t="s">
        <v>70</v>
      </c>
      <c r="J2186" t="s">
        <v>17</v>
      </c>
      <c r="K2186" t="s">
        <v>57</v>
      </c>
      <c r="L2186" t="str">
        <f>_xlfn.XLOOKUP(Tableau1[[#This Row],[TYPE DE PIECE]],Tableau4[MATIERE],Tableau4[SHORT TYPE],"",0,1)</f>
        <v/>
      </c>
      <c r="N2186" t="str">
        <f>IF(ISERR(FIND("DECOUPE",Tableau1[[#This Row],[DESIGNATION]])),"","NEED REF")</f>
        <v/>
      </c>
    </row>
    <row r="2187" spans="2:14">
      <c r="B2187">
        <v>34411814</v>
      </c>
      <c r="C2187" s="2">
        <v>45148</v>
      </c>
      <c r="D2187" t="s">
        <v>13</v>
      </c>
      <c r="E2187" t="s">
        <v>1227</v>
      </c>
      <c r="H2187" t="s">
        <v>46</v>
      </c>
      <c r="I2187" t="s">
        <v>70</v>
      </c>
      <c r="J2187" t="s">
        <v>17</v>
      </c>
      <c r="K2187" t="s">
        <v>57</v>
      </c>
      <c r="L2187" t="str">
        <f>_xlfn.XLOOKUP(Tableau1[[#This Row],[TYPE DE PIECE]],Tableau4[MATIERE],Tableau4[SHORT TYPE],"",0,1)</f>
        <v/>
      </c>
      <c r="N2187" t="str">
        <f>IF(ISERR(FIND("DECOUPE",Tableau1[[#This Row],[DESIGNATION]])),"","NEED REF")</f>
        <v/>
      </c>
    </row>
    <row r="2188" spans="2:14">
      <c r="B2188">
        <v>34411813</v>
      </c>
      <c r="C2188" s="2">
        <v>45147</v>
      </c>
      <c r="D2188" t="s">
        <v>13</v>
      </c>
      <c r="E2188" t="str">
        <f>_xlfn.CONCAT(Tableau1[[#This Row],[SHORT TYPE]]," ",Tableau1[[#This Row],[NUMERO]]," ",Tableau1[[#This Row],[GAMME]]," ",Tableau1[[#This Row],[TYPE PRODUIT]]," ",Tableau1[[#This Row],[PUISSANCE]])</f>
        <v>SMT 34411813  STS 1250A</v>
      </c>
      <c r="H2188" t="s">
        <v>46</v>
      </c>
      <c r="I2188" t="s">
        <v>70</v>
      </c>
      <c r="J2188" t="s">
        <v>17</v>
      </c>
      <c r="K2188" t="s">
        <v>25</v>
      </c>
      <c r="L2188" t="str">
        <f>_xlfn.XLOOKUP(Tableau1[[#This Row],[TYPE DE PIECE]],Tableau4[MATIERE],Tableau4[SHORT TYPE],"",0,1)</f>
        <v>SMT</v>
      </c>
      <c r="N2188" t="str">
        <f>IF(ISERR(FIND("DECOUPE",Tableau1[[#This Row],[DESIGNATION]])),"","NEED REF")</f>
        <v/>
      </c>
    </row>
    <row r="2189" spans="2:14">
      <c r="B2189">
        <v>34411812</v>
      </c>
      <c r="C2189" s="2">
        <v>45147</v>
      </c>
      <c r="D2189" t="s">
        <v>13</v>
      </c>
      <c r="E2189" t="str">
        <f>_xlfn.CONCAT(Tableau1[[#This Row],[SHORT TYPE]]," ",Tableau1[[#This Row],[NUMERO]]," ",Tableau1[[#This Row],[GAMME]]," ",Tableau1[[#This Row],[TYPE PRODUIT]]," ",Tableau1[[#This Row],[PUISSANCE]])</f>
        <v>PLA 34411812  STS 1250A</v>
      </c>
      <c r="H2189" t="s">
        <v>46</v>
      </c>
      <c r="I2189" t="s">
        <v>70</v>
      </c>
      <c r="J2189" t="s">
        <v>17</v>
      </c>
      <c r="K2189" t="s">
        <v>33</v>
      </c>
      <c r="L2189" t="str">
        <f>_xlfn.XLOOKUP(Tableau1[[#This Row],[TYPE DE PIECE]],Tableau4[MATIERE],Tableau4[SHORT TYPE],"",0,1)</f>
        <v>PLA</v>
      </c>
      <c r="N2189" t="str">
        <f>IF(ISERR(FIND("DECOUPE",Tableau1[[#This Row],[DESIGNATION]])),"","NEED REF")</f>
        <v/>
      </c>
    </row>
    <row r="2190" spans="2:14">
      <c r="B2190">
        <v>34411811</v>
      </c>
      <c r="C2190" s="2">
        <v>45147</v>
      </c>
      <c r="D2190" t="s">
        <v>13</v>
      </c>
      <c r="E2190" t="str">
        <f>_xlfn.CONCAT(Tableau1[[#This Row],[SHORT TYPE]]," ",Tableau1[[#This Row],[NUMERO]]," ",Tableau1[[#This Row],[GAMME]]," ",Tableau1[[#This Row],[TYPE PRODUIT]]," ",Tableau1[[#This Row],[PUISSANCE]])</f>
        <v>SMT 34411811  STS 1250A</v>
      </c>
      <c r="H2190" t="s">
        <v>46</v>
      </c>
      <c r="I2190" t="s">
        <v>70</v>
      </c>
      <c r="J2190" t="s">
        <v>17</v>
      </c>
      <c r="K2190" t="s">
        <v>25</v>
      </c>
      <c r="L2190" t="str">
        <f>_xlfn.XLOOKUP(Tableau1[[#This Row],[TYPE DE PIECE]],Tableau4[MATIERE],Tableau4[SHORT TYPE],"",0,1)</f>
        <v>SMT</v>
      </c>
      <c r="N2190" t="str">
        <f>IF(ISERR(FIND("DECOUPE",Tableau1[[#This Row],[DESIGNATION]])),"","NEED REF")</f>
        <v/>
      </c>
    </row>
    <row r="2191" spans="2:14">
      <c r="B2191">
        <v>34411810</v>
      </c>
      <c r="C2191" s="2">
        <v>45147</v>
      </c>
      <c r="D2191" t="s">
        <v>13</v>
      </c>
      <c r="E2191" t="str">
        <f>_xlfn.CONCAT(Tableau1[[#This Row],[SHORT TYPE]]," ",Tableau1[[#This Row],[NUMERO]]," ",Tableau1[[#This Row],[GAMME]]," ",Tableau1[[#This Row],[TYPE PRODUIT]]," ",Tableau1[[#This Row],[PUISSANCE]])</f>
        <v>SMT 34411810  STS 1250A</v>
      </c>
      <c r="H2191" t="s">
        <v>46</v>
      </c>
      <c r="I2191" t="s">
        <v>70</v>
      </c>
      <c r="J2191" t="s">
        <v>17</v>
      </c>
      <c r="K2191" t="s">
        <v>25</v>
      </c>
      <c r="L2191" t="str">
        <f>_xlfn.XLOOKUP(Tableau1[[#This Row],[TYPE DE PIECE]],Tableau4[MATIERE],Tableau4[SHORT TYPE],"",0,1)</f>
        <v>SMT</v>
      </c>
      <c r="N2191" t="str">
        <f>IF(ISERR(FIND("DECOUPE",Tableau1[[#This Row],[DESIGNATION]])),"","NEED REF")</f>
        <v/>
      </c>
    </row>
    <row r="2192" spans="2:14">
      <c r="B2192">
        <v>34411809</v>
      </c>
      <c r="C2192" s="2">
        <v>45146</v>
      </c>
      <c r="D2192" t="s">
        <v>13</v>
      </c>
      <c r="E2192" t="str">
        <f>_xlfn.CONCAT(Tableau1[[#This Row],[SHORT TYPE]]," ",Tableau1[[#This Row],[NUMERO]]," ",Tableau1[[#This Row],[GAMME]]," ",Tableau1[[#This Row],[TYPE PRODUIT]]," ",Tableau1[[#This Row],[PUISSANCE]])</f>
        <v>COP 34411809  STS 1250A</v>
      </c>
      <c r="H2192" t="s">
        <v>46</v>
      </c>
      <c r="I2192" t="s">
        <v>70</v>
      </c>
      <c r="J2192" t="s">
        <v>17</v>
      </c>
      <c r="K2192" t="s">
        <v>22</v>
      </c>
      <c r="L2192" t="str">
        <f>_xlfn.XLOOKUP(Tableau1[[#This Row],[TYPE DE PIECE]],Tableau4[MATIERE],Tableau4[SHORT TYPE],"",0,1)</f>
        <v>COP</v>
      </c>
      <c r="N2192" t="str">
        <f>IF(ISERR(FIND("DECOUPE",Tableau1[[#This Row],[DESIGNATION]])),"","NEED REF")</f>
        <v/>
      </c>
    </row>
    <row r="2193" spans="2:14">
      <c r="B2193">
        <v>34411808</v>
      </c>
      <c r="C2193" s="2">
        <v>45146</v>
      </c>
      <c r="D2193" t="s">
        <v>13</v>
      </c>
      <c r="E2193" t="str">
        <f>_xlfn.CONCAT(Tableau1[[#This Row],[SHORT TYPE]]," ",Tableau1[[#This Row],[NUMERO]]," ",Tableau1[[#This Row],[GAMME]]," ",Tableau1[[#This Row],[TYPE PRODUIT]]," ",Tableau1[[#This Row],[PUISSANCE]])</f>
        <v>SMT 34411808  STS 1250A</v>
      </c>
      <c r="H2193" t="s">
        <v>46</v>
      </c>
      <c r="I2193" t="s">
        <v>70</v>
      </c>
      <c r="J2193" t="s">
        <v>17</v>
      </c>
      <c r="K2193" t="s">
        <v>25</v>
      </c>
      <c r="L2193" t="str">
        <f>_xlfn.XLOOKUP(Tableau1[[#This Row],[TYPE DE PIECE]],Tableau4[MATIERE],Tableau4[SHORT TYPE],"",0,1)</f>
        <v>SMT</v>
      </c>
      <c r="N2193" t="str">
        <f>IF(ISERR(FIND("DECOUPE",Tableau1[[#This Row],[DESIGNATION]])),"","NEED REF")</f>
        <v/>
      </c>
    </row>
    <row r="2194" spans="2:14">
      <c r="B2194">
        <v>34411807</v>
      </c>
      <c r="C2194" s="2">
        <v>45146</v>
      </c>
      <c r="D2194" t="s">
        <v>13</v>
      </c>
      <c r="E2194" t="str">
        <f>_xlfn.CONCAT(Tableau1[[#This Row],[SHORT TYPE]]," ",Tableau1[[#This Row],[NUMERO]]," ",Tableau1[[#This Row],[GAMME]]," ",Tableau1[[#This Row],[TYPE PRODUIT]]," ",Tableau1[[#This Row],[PUISSANCE]])</f>
        <v>COP 34411807  STS 1250A</v>
      </c>
      <c r="H2194" t="s">
        <v>46</v>
      </c>
      <c r="I2194" t="s">
        <v>70</v>
      </c>
      <c r="J2194" t="s">
        <v>17</v>
      </c>
      <c r="K2194" t="s">
        <v>22</v>
      </c>
      <c r="L2194" t="str">
        <f>_xlfn.XLOOKUP(Tableau1[[#This Row],[TYPE DE PIECE]],Tableau4[MATIERE],Tableau4[SHORT TYPE],"",0,1)</f>
        <v>COP</v>
      </c>
      <c r="N2194" t="str">
        <f>IF(ISERR(FIND("DECOUPE",Tableau1[[#This Row],[DESIGNATION]])),"","NEED REF")</f>
        <v/>
      </c>
    </row>
    <row r="2195" spans="2:14">
      <c r="B2195">
        <v>34411806</v>
      </c>
      <c r="C2195" s="2">
        <v>45146</v>
      </c>
      <c r="D2195" t="s">
        <v>13</v>
      </c>
      <c r="E2195" t="str">
        <f>_xlfn.CONCAT(Tableau1[[#This Row],[SHORT TYPE]]," ",Tableau1[[#This Row],[NUMERO]]," ",Tableau1[[#This Row],[GAMME]]," ",Tableau1[[#This Row],[TYPE PRODUIT]]," ",Tableau1[[#This Row],[PUISSANCE]])</f>
        <v>SMT 34411806  STS 1250A</v>
      </c>
      <c r="H2195" t="s">
        <v>46</v>
      </c>
      <c r="I2195" t="s">
        <v>70</v>
      </c>
      <c r="J2195" t="s">
        <v>17</v>
      </c>
      <c r="K2195" t="s">
        <v>25</v>
      </c>
      <c r="L2195" t="str">
        <f>_xlfn.XLOOKUP(Tableau1[[#This Row],[TYPE DE PIECE]],Tableau4[MATIERE],Tableau4[SHORT TYPE],"",0,1)</f>
        <v>SMT</v>
      </c>
      <c r="N2195" t="str">
        <f>IF(ISERR(FIND("DECOUPE",Tableau1[[#This Row],[DESIGNATION]])),"","NEED REF")</f>
        <v/>
      </c>
    </row>
    <row r="2196" spans="2:14">
      <c r="B2196">
        <v>34411805</v>
      </c>
      <c r="C2196" s="2">
        <v>45145</v>
      </c>
      <c r="D2196" t="s">
        <v>13</v>
      </c>
      <c r="E2196" t="str">
        <f>_xlfn.CONCAT(Tableau1[[#This Row],[SHORT TYPE]]," ",Tableau1[[#This Row],[NUMERO]]," ",Tableau1[[#This Row],[GAMME]]," ",Tableau1[[#This Row],[TYPE PRODUIT]]," ",Tableau1[[#This Row],[PUISSANCE]])</f>
        <v>PLA 34411805  STS 1250A</v>
      </c>
      <c r="H2196" t="s">
        <v>46</v>
      </c>
      <c r="I2196" t="s">
        <v>70</v>
      </c>
      <c r="J2196" t="s">
        <v>17</v>
      </c>
      <c r="K2196" t="s">
        <v>33</v>
      </c>
      <c r="L2196" t="str">
        <f>_xlfn.XLOOKUP(Tableau1[[#This Row],[TYPE DE PIECE]],Tableau4[MATIERE],Tableau4[SHORT TYPE],"",0,1)</f>
        <v>PLA</v>
      </c>
      <c r="N2196" t="str">
        <f>IF(ISERR(FIND("DECOUPE",Tableau1[[#This Row],[DESIGNATION]])),"","NEED REF")</f>
        <v/>
      </c>
    </row>
    <row r="2197" spans="2:14">
      <c r="B2197">
        <v>34411804</v>
      </c>
      <c r="C2197" s="2">
        <v>45145</v>
      </c>
      <c r="D2197" t="s">
        <v>13</v>
      </c>
      <c r="E2197" t="str">
        <f>_xlfn.CONCAT(Tableau1[[#This Row],[SHORT TYPE]]," ",Tableau1[[#This Row],[NUMERO]]," ",Tableau1[[#This Row],[GAMME]]," ",Tableau1[[#This Row],[TYPE PRODUIT]]," ",Tableau1[[#This Row],[PUISSANCE]])</f>
        <v>PLA 34411804  STS 1250A</v>
      </c>
      <c r="H2197" t="s">
        <v>46</v>
      </c>
      <c r="I2197" t="s">
        <v>70</v>
      </c>
      <c r="J2197" t="s">
        <v>17</v>
      </c>
      <c r="K2197" t="s">
        <v>33</v>
      </c>
      <c r="L2197" t="str">
        <f>_xlfn.XLOOKUP(Tableau1[[#This Row],[TYPE DE PIECE]],Tableau4[MATIERE],Tableau4[SHORT TYPE],"",0,1)</f>
        <v>PLA</v>
      </c>
      <c r="N2197" t="str">
        <f>IF(ISERR(FIND("DECOUPE",Tableau1[[#This Row],[DESIGNATION]])),"","NEED REF")</f>
        <v/>
      </c>
    </row>
    <row r="2198" spans="2:14">
      <c r="B2198">
        <v>34411803</v>
      </c>
      <c r="C2198" s="2">
        <v>45145</v>
      </c>
      <c r="D2198" t="s">
        <v>13</v>
      </c>
      <c r="E2198" t="str">
        <f>_xlfn.CONCAT(Tableau1[[#This Row],[SHORT TYPE]]," ",Tableau1[[#This Row],[NUMERO]]," ",Tableau1[[#This Row],[GAMME]]," ",Tableau1[[#This Row],[TYPE PRODUIT]]," ",Tableau1[[#This Row],[PUISSANCE]])</f>
        <v>PLA 34411803  STS 1250A</v>
      </c>
      <c r="H2198" t="s">
        <v>46</v>
      </c>
      <c r="I2198" t="s">
        <v>70</v>
      </c>
      <c r="J2198" t="s">
        <v>17</v>
      </c>
      <c r="K2198" t="s">
        <v>33</v>
      </c>
      <c r="L2198" t="str">
        <f>_xlfn.XLOOKUP(Tableau1[[#This Row],[TYPE DE PIECE]],Tableau4[MATIERE],Tableau4[SHORT TYPE],"",0,1)</f>
        <v>PLA</v>
      </c>
      <c r="N2198" t="str">
        <f>IF(ISERR(FIND("DECOUPE",Tableau1[[#This Row],[DESIGNATION]])),"","NEED REF")</f>
        <v/>
      </c>
    </row>
    <row r="2199" spans="2:14">
      <c r="B2199">
        <v>34411802</v>
      </c>
      <c r="C2199" s="2">
        <v>45145</v>
      </c>
      <c r="D2199" t="s">
        <v>13</v>
      </c>
      <c r="E2199" t="str">
        <f>_xlfn.CONCAT(Tableau1[[#This Row],[SHORT TYPE]]," ",Tableau1[[#This Row],[NUMERO]]," ",Tableau1[[#This Row],[GAMME]]," ",Tableau1[[#This Row],[TYPE PRODUIT]]," ",Tableau1[[#This Row],[PUISSANCE]])</f>
        <v>SMT 34411802  STS 1250A</v>
      </c>
      <c r="H2199" t="s">
        <v>46</v>
      </c>
      <c r="I2199" t="s">
        <v>70</v>
      </c>
      <c r="J2199" t="s">
        <v>17</v>
      </c>
      <c r="K2199" t="s">
        <v>25</v>
      </c>
      <c r="L2199" t="str">
        <f>_xlfn.XLOOKUP(Tableau1[[#This Row],[TYPE DE PIECE]],Tableau4[MATIERE],Tableau4[SHORT TYPE],"",0,1)</f>
        <v>SMT</v>
      </c>
      <c r="N2199" t="str">
        <f>IF(ISERR(FIND("DECOUPE",Tableau1[[#This Row],[DESIGNATION]])),"","NEED REF")</f>
        <v/>
      </c>
    </row>
    <row r="2200" spans="2:14">
      <c r="B2200">
        <v>34411801</v>
      </c>
      <c r="C2200" s="2">
        <v>45145</v>
      </c>
      <c r="D2200" t="s">
        <v>13</v>
      </c>
      <c r="E2200" t="str">
        <f>_xlfn.CONCAT(Tableau1[[#This Row],[SHORT TYPE]]," ",Tableau1[[#This Row],[NUMERO]]," ",Tableau1[[#This Row],[GAMME]]," ",Tableau1[[#This Row],[TYPE PRODUIT]]," ",Tableau1[[#This Row],[PUISSANCE]])</f>
        <v>SMT 34411801  STS 1250A</v>
      </c>
      <c r="H2200" t="s">
        <v>46</v>
      </c>
      <c r="I2200" t="s">
        <v>70</v>
      </c>
      <c r="J2200" t="s">
        <v>17</v>
      </c>
      <c r="K2200" t="s">
        <v>25</v>
      </c>
      <c r="L2200" t="str">
        <f>_xlfn.XLOOKUP(Tableau1[[#This Row],[TYPE DE PIECE]],Tableau4[MATIERE],Tableau4[SHORT TYPE],"",0,1)</f>
        <v>SMT</v>
      </c>
      <c r="N2200" t="str">
        <f>IF(ISERR(FIND("DECOUPE",Tableau1[[#This Row],[DESIGNATION]])),"","NEED REF")</f>
        <v/>
      </c>
    </row>
    <row r="2201" spans="2:14">
      <c r="B2201">
        <v>34411800</v>
      </c>
      <c r="C2201" s="2">
        <v>45145</v>
      </c>
      <c r="D2201" t="s">
        <v>13</v>
      </c>
      <c r="E2201" t="str">
        <f>_xlfn.CONCAT(Tableau1[[#This Row],[SHORT TYPE]]," ",Tableau1[[#This Row],[NUMERO]]," ",Tableau1[[#This Row],[GAMME]]," ",Tableau1[[#This Row],[TYPE PRODUIT]]," ",Tableau1[[#This Row],[PUISSANCE]])</f>
        <v>PLA 34411800  STS 1250A</v>
      </c>
      <c r="H2201" t="s">
        <v>46</v>
      </c>
      <c r="I2201" t="s">
        <v>70</v>
      </c>
      <c r="J2201" t="s">
        <v>17</v>
      </c>
      <c r="K2201" t="s">
        <v>33</v>
      </c>
      <c r="L2201" t="str">
        <f>_xlfn.XLOOKUP(Tableau1[[#This Row],[TYPE DE PIECE]],Tableau4[MATIERE],Tableau4[SHORT TYPE],"",0,1)</f>
        <v>PLA</v>
      </c>
      <c r="N2201" t="str">
        <f>IF(ISERR(FIND("DECOUPE",Tableau1[[#This Row],[DESIGNATION]])),"","NEED REF")</f>
        <v/>
      </c>
    </row>
    <row r="2202" spans="2:14">
      <c r="B2202">
        <v>34411799</v>
      </c>
      <c r="C2202" s="2">
        <v>45145</v>
      </c>
      <c r="D2202" t="s">
        <v>13</v>
      </c>
      <c r="E2202" t="str">
        <f>_xlfn.CONCAT(Tableau1[[#This Row],[SHORT TYPE]]," ",Tableau1[[#This Row],[NUMERO]]," ",Tableau1[[#This Row],[GAMME]]," ",Tableau1[[#This Row],[TYPE PRODUIT]]," ",Tableau1[[#This Row],[PUISSANCE]])</f>
        <v>SMT 34411799  STS 1250A</v>
      </c>
      <c r="H2202" t="s">
        <v>46</v>
      </c>
      <c r="I2202" t="s">
        <v>70</v>
      </c>
      <c r="J2202" t="s">
        <v>17</v>
      </c>
      <c r="K2202" t="s">
        <v>25</v>
      </c>
      <c r="L2202" t="str">
        <f>_xlfn.XLOOKUP(Tableau1[[#This Row],[TYPE DE PIECE]],Tableau4[MATIERE],Tableau4[SHORT TYPE],"",0,1)</f>
        <v>SMT</v>
      </c>
      <c r="N2202" t="str">
        <f>IF(ISERR(FIND("DECOUPE",Tableau1[[#This Row],[DESIGNATION]])),"","NEED REF")</f>
        <v/>
      </c>
    </row>
    <row r="2203" spans="2:14">
      <c r="B2203">
        <v>34411798</v>
      </c>
      <c r="C2203" s="2">
        <v>45142</v>
      </c>
      <c r="D2203" t="s">
        <v>13</v>
      </c>
      <c r="E2203" t="s">
        <v>1228</v>
      </c>
      <c r="F2203" t="s">
        <v>1204</v>
      </c>
      <c r="G2203" t="s">
        <v>96</v>
      </c>
      <c r="H2203" t="s">
        <v>30</v>
      </c>
      <c r="I2203" t="s">
        <v>381</v>
      </c>
      <c r="J2203" t="s">
        <v>49</v>
      </c>
      <c r="K2203" t="s">
        <v>25</v>
      </c>
      <c r="L2203" t="str">
        <f>_xlfn.XLOOKUP(Tableau1[[#This Row],[TYPE DE PIECE]],Tableau4[MATIERE],Tableau4[SHORT TYPE],"",0,1)</f>
        <v>SMT</v>
      </c>
      <c r="N2203" t="str">
        <f>IF(ISERR(FIND("DECOUPE",Tableau1[[#This Row],[DESIGNATION]])),"","NEED REF")</f>
        <v/>
      </c>
    </row>
    <row r="2204" spans="2:14">
      <c r="B2204">
        <v>34411797</v>
      </c>
      <c r="C2204" s="2">
        <v>45142</v>
      </c>
      <c r="D2204" t="s">
        <v>13</v>
      </c>
      <c r="E2204" t="s">
        <v>1229</v>
      </c>
      <c r="F2204" t="s">
        <v>1204</v>
      </c>
      <c r="G2204" t="s">
        <v>96</v>
      </c>
      <c r="H2204" t="s">
        <v>30</v>
      </c>
      <c r="I2204" t="s">
        <v>381</v>
      </c>
      <c r="J2204" t="s">
        <v>49</v>
      </c>
      <c r="K2204" t="s">
        <v>25</v>
      </c>
      <c r="L2204" t="str">
        <f>_xlfn.XLOOKUP(Tableau1[[#This Row],[TYPE DE PIECE]],Tableau4[MATIERE],Tableau4[SHORT TYPE],"",0,1)</f>
        <v>SMT</v>
      </c>
      <c r="N2204" t="str">
        <f>IF(ISERR(FIND("DECOUPE",Tableau1[[#This Row],[DESIGNATION]])),"","NEED REF")</f>
        <v/>
      </c>
    </row>
    <row r="2205" spans="2:14">
      <c r="B2205">
        <v>34411796</v>
      </c>
      <c r="C2205" s="2">
        <v>45142</v>
      </c>
      <c r="D2205" t="s">
        <v>13</v>
      </c>
      <c r="E2205" t="str">
        <f>_xlfn.CONCAT(Tableau1[[#This Row],[SHORT TYPE]]," ",Tableau1[[#This Row],[NUMERO]]," ",Tableau1[[#This Row],[GAMME]]," ",Tableau1[[#This Row],[TYPE PRODUIT]]," ",Tableau1[[#This Row],[PUISSANCE]])</f>
        <v>SMT 34411796  STS 1250A</v>
      </c>
      <c r="H2205" t="s">
        <v>46</v>
      </c>
      <c r="I2205" t="s">
        <v>70</v>
      </c>
      <c r="J2205" t="s">
        <v>17</v>
      </c>
      <c r="K2205" t="s">
        <v>25</v>
      </c>
      <c r="L2205" t="str">
        <f>_xlfn.XLOOKUP(Tableau1[[#This Row],[TYPE DE PIECE]],Tableau4[MATIERE],Tableau4[SHORT TYPE],"",0,1)</f>
        <v>SMT</v>
      </c>
      <c r="N2205" t="str">
        <f>IF(ISERR(FIND("DECOUPE",Tableau1[[#This Row],[DESIGNATION]])),"","NEED REF")</f>
        <v/>
      </c>
    </row>
    <row r="2206" spans="2:14">
      <c r="B2206">
        <v>34411795</v>
      </c>
      <c r="C2206" s="2">
        <v>45142</v>
      </c>
      <c r="D2206" t="s">
        <v>13</v>
      </c>
      <c r="E2206" t="str">
        <f>_xlfn.CONCAT(Tableau1[[#This Row],[SHORT TYPE]]," ",Tableau1[[#This Row],[NUMERO]]," ",Tableau1[[#This Row],[GAMME]]," ",Tableau1[[#This Row],[TYPE PRODUIT]]," ",Tableau1[[#This Row],[PUISSANCE]])</f>
        <v>SMT 34411795  STS 1250A</v>
      </c>
      <c r="H2206" t="s">
        <v>46</v>
      </c>
      <c r="I2206" t="s">
        <v>70</v>
      </c>
      <c r="J2206" t="s">
        <v>17</v>
      </c>
      <c r="K2206" t="s">
        <v>25</v>
      </c>
      <c r="L2206" t="str">
        <f>_xlfn.XLOOKUP(Tableau1[[#This Row],[TYPE DE PIECE]],Tableau4[MATIERE],Tableau4[SHORT TYPE],"",0,1)</f>
        <v>SMT</v>
      </c>
      <c r="N2206" t="str">
        <f>IF(ISERR(FIND("DECOUPE",Tableau1[[#This Row],[DESIGNATION]])),"","NEED REF")</f>
        <v/>
      </c>
    </row>
    <row r="2207" spans="2:14">
      <c r="B2207">
        <v>34411794</v>
      </c>
      <c r="C2207" s="2">
        <v>45142</v>
      </c>
      <c r="D2207" t="s">
        <v>13</v>
      </c>
      <c r="E2207" t="str">
        <f>_xlfn.CONCAT(Tableau1[[#This Row],[SHORT TYPE]]," ",Tableau1[[#This Row],[NUMERO]]," ",Tableau1[[#This Row],[GAMME]]," ",Tableau1[[#This Row],[TYPE PRODUIT]]," ",Tableau1[[#This Row],[PUISSANCE]])</f>
        <v>SMT 34411794  STS 1250A</v>
      </c>
      <c r="H2207" t="s">
        <v>46</v>
      </c>
      <c r="I2207" t="s">
        <v>70</v>
      </c>
      <c r="J2207" t="s">
        <v>17</v>
      </c>
      <c r="K2207" t="s">
        <v>25</v>
      </c>
      <c r="L2207" t="str">
        <f>_xlfn.XLOOKUP(Tableau1[[#This Row],[TYPE DE PIECE]],Tableau4[MATIERE],Tableau4[SHORT TYPE],"",0,1)</f>
        <v>SMT</v>
      </c>
      <c r="N2207" t="str">
        <f>IF(ISERR(FIND("DECOUPE",Tableau1[[#This Row],[DESIGNATION]])),"","NEED REF")</f>
        <v/>
      </c>
    </row>
    <row r="2208" spans="2:14">
      <c r="B2208">
        <v>34411793</v>
      </c>
      <c r="C2208" s="2">
        <v>45142</v>
      </c>
      <c r="D2208" t="s">
        <v>13</v>
      </c>
      <c r="E2208" t="str">
        <f>_xlfn.CONCAT(Tableau1[[#This Row],[SHORT TYPE]]," ",Tableau1[[#This Row],[NUMERO]]," ",Tableau1[[#This Row],[GAMME]]," ",Tableau1[[#This Row],[TYPE PRODUIT]]," ",Tableau1[[#This Row],[PUISSANCE]])</f>
        <v>SMT 34411793  STS 1250A</v>
      </c>
      <c r="H2208" t="s">
        <v>46</v>
      </c>
      <c r="I2208" t="s">
        <v>70</v>
      </c>
      <c r="J2208" t="s">
        <v>17</v>
      </c>
      <c r="K2208" t="s">
        <v>25</v>
      </c>
      <c r="L2208" t="str">
        <f>_xlfn.XLOOKUP(Tableau1[[#This Row],[TYPE DE PIECE]],Tableau4[MATIERE],Tableau4[SHORT TYPE],"",0,1)</f>
        <v>SMT</v>
      </c>
      <c r="N2208" t="str">
        <f>IF(ISERR(FIND("DECOUPE",Tableau1[[#This Row],[DESIGNATION]])),"","NEED REF")</f>
        <v/>
      </c>
    </row>
    <row r="2209" spans="2:14">
      <c r="B2209">
        <v>34411792</v>
      </c>
      <c r="C2209" s="2">
        <v>45141</v>
      </c>
      <c r="D2209" t="s">
        <v>13</v>
      </c>
      <c r="E2209" t="s">
        <v>1230</v>
      </c>
      <c r="F2209" t="s">
        <v>1204</v>
      </c>
      <c r="G2209" t="s">
        <v>96</v>
      </c>
      <c r="H2209" t="s">
        <v>30</v>
      </c>
      <c r="I2209" t="s">
        <v>381</v>
      </c>
      <c r="J2209" t="s">
        <v>49</v>
      </c>
      <c r="K2209" t="s">
        <v>25</v>
      </c>
      <c r="L2209" t="str">
        <f>_xlfn.XLOOKUP(Tableau1[[#This Row],[TYPE DE PIECE]],Tableau4[MATIERE],Tableau4[SHORT TYPE],"",0,1)</f>
        <v>SMT</v>
      </c>
      <c r="N2209" t="str">
        <f>IF(ISERR(FIND("DECOUPE",Tableau1[[#This Row],[DESIGNATION]])),"","NEED REF")</f>
        <v/>
      </c>
    </row>
    <row r="2210" spans="2:14">
      <c r="B2210">
        <v>34411791</v>
      </c>
      <c r="C2210" s="2">
        <v>45141</v>
      </c>
      <c r="D2210" t="s">
        <v>13</v>
      </c>
      <c r="E2210" t="s">
        <v>1231</v>
      </c>
      <c r="F2210" t="s">
        <v>1204</v>
      </c>
      <c r="G2210" t="s">
        <v>96</v>
      </c>
      <c r="H2210" t="s">
        <v>30</v>
      </c>
      <c r="I2210" t="s">
        <v>381</v>
      </c>
      <c r="J2210" t="s">
        <v>49</v>
      </c>
      <c r="K2210" t="s">
        <v>25</v>
      </c>
      <c r="L2210" t="str">
        <f>_xlfn.XLOOKUP(Tableau1[[#This Row],[TYPE DE PIECE]],Tableau4[MATIERE],Tableau4[SHORT TYPE],"",0,1)</f>
        <v>SMT</v>
      </c>
      <c r="N2210" t="str">
        <f>IF(ISERR(FIND("DECOUPE",Tableau1[[#This Row],[DESIGNATION]])),"","NEED REF")</f>
        <v/>
      </c>
    </row>
    <row r="2211" spans="2:14">
      <c r="B2211">
        <v>34411790</v>
      </c>
      <c r="C2211" s="2">
        <v>45141</v>
      </c>
      <c r="D2211" t="s">
        <v>13</v>
      </c>
      <c r="E2211" t="str">
        <f>_xlfn.CONCAT(Tableau1[[#This Row],[SHORT TYPE]]," ",Tableau1[[#This Row],[NUMERO]]," ",Tableau1[[#This Row],[GAMME]]," ",Tableau1[[#This Row],[TYPE PRODUIT]]," ",Tableau1[[#This Row],[PUISSANCE]])</f>
        <v xml:space="preserve">ETQ 34411790  GROUND BOX </v>
      </c>
      <c r="H2211" t="s">
        <v>1138</v>
      </c>
      <c r="J2211" t="s">
        <v>17</v>
      </c>
      <c r="K2211" t="s">
        <v>335</v>
      </c>
      <c r="L2211" t="str">
        <f>_xlfn.XLOOKUP(Tableau1[[#This Row],[TYPE DE PIECE]],Tableau4[MATIERE],Tableau4[SHORT TYPE],"",0,1)</f>
        <v>ETQ</v>
      </c>
      <c r="N2211" t="str">
        <f>IF(ISERR(FIND("DECOUPE",Tableau1[[#This Row],[DESIGNATION]])),"","NEED REF")</f>
        <v/>
      </c>
    </row>
    <row r="2212" spans="2:14">
      <c r="B2212">
        <v>34411789</v>
      </c>
      <c r="C2212" s="2">
        <v>45140</v>
      </c>
      <c r="D2212" t="s">
        <v>13</v>
      </c>
      <c r="E2212" t="str">
        <f>_xlfn.CONCAT(Tableau1[[#This Row],[SHORT TYPE]]," ",Tableau1[[#This Row],[NUMERO]]," ",Tableau1[[#This Row],[GAMME]]," ",Tableau1[[#This Row],[TYPE PRODUIT]]," ",Tableau1[[#This Row],[PUISSANCE]])</f>
        <v>PLA 34411789  STS 1250A</v>
      </c>
      <c r="H2212" t="s">
        <v>46</v>
      </c>
      <c r="I2212" t="s">
        <v>70</v>
      </c>
      <c r="J2212" t="s">
        <v>17</v>
      </c>
      <c r="K2212" t="s">
        <v>33</v>
      </c>
      <c r="L2212" t="str">
        <f>_xlfn.XLOOKUP(Tableau1[[#This Row],[TYPE DE PIECE]],Tableau4[MATIERE],Tableau4[SHORT TYPE],"",0,1)</f>
        <v>PLA</v>
      </c>
      <c r="N2212" t="str">
        <f>IF(ISERR(FIND("DECOUPE",Tableau1[[#This Row],[DESIGNATION]])),"","NEED REF")</f>
        <v/>
      </c>
    </row>
    <row r="2213" spans="2:14">
      <c r="B2213">
        <v>34411788</v>
      </c>
      <c r="C2213" s="2">
        <v>45140</v>
      </c>
      <c r="D2213" t="s">
        <v>13</v>
      </c>
      <c r="E2213" t="str">
        <f>_xlfn.CONCAT(Tableau1[[#This Row],[SHORT TYPE]]," ",Tableau1[[#This Row],[NUMERO]]," ",Tableau1[[#This Row],[GAMME]]," ",Tableau1[[#This Row],[TYPE PRODUIT]]," ",Tableau1[[#This Row],[PUISSANCE]])</f>
        <v>SMT 34411788  STS 1250A</v>
      </c>
      <c r="H2213" t="s">
        <v>46</v>
      </c>
      <c r="I2213" t="s">
        <v>70</v>
      </c>
      <c r="J2213" t="s">
        <v>17</v>
      </c>
      <c r="K2213" t="s">
        <v>25</v>
      </c>
      <c r="L2213" t="str">
        <f>_xlfn.XLOOKUP(Tableau1[[#This Row],[TYPE DE PIECE]],Tableau4[MATIERE],Tableau4[SHORT TYPE],"",0,1)</f>
        <v>SMT</v>
      </c>
      <c r="N2213" t="str">
        <f>IF(ISERR(FIND("DECOUPE",Tableau1[[#This Row],[DESIGNATION]])),"","NEED REF")</f>
        <v/>
      </c>
    </row>
    <row r="2214" spans="2:14">
      <c r="B2214">
        <v>34411787</v>
      </c>
      <c r="C2214" s="2">
        <v>45140</v>
      </c>
      <c r="D2214" t="s">
        <v>13</v>
      </c>
      <c r="E2214" t="str">
        <f>_xlfn.CONCAT(Tableau1[[#This Row],[SHORT TYPE]]," ",Tableau1[[#This Row],[NUMERO]]," ",Tableau1[[#This Row],[GAMME]]," ",Tableau1[[#This Row],[TYPE PRODUIT]]," ",Tableau1[[#This Row],[PUISSANCE]])</f>
        <v>SMT 34411787  STS 1250A</v>
      </c>
      <c r="H2214" t="s">
        <v>46</v>
      </c>
      <c r="I2214" t="s">
        <v>70</v>
      </c>
      <c r="J2214" t="s">
        <v>17</v>
      </c>
      <c r="K2214" t="s">
        <v>25</v>
      </c>
      <c r="L2214" t="str">
        <f>_xlfn.XLOOKUP(Tableau1[[#This Row],[TYPE DE PIECE]],Tableau4[MATIERE],Tableau4[SHORT TYPE],"",0,1)</f>
        <v>SMT</v>
      </c>
      <c r="N2214" t="str">
        <f>IF(ISERR(FIND("DECOUPE",Tableau1[[#This Row],[DESIGNATION]])),"","NEED REF")</f>
        <v/>
      </c>
    </row>
    <row r="2215" spans="2:14">
      <c r="B2215">
        <v>34411786</v>
      </c>
      <c r="C2215" s="2">
        <v>45140</v>
      </c>
      <c r="D2215" t="s">
        <v>13</v>
      </c>
      <c r="E2215" t="str">
        <f>_xlfn.CONCAT(Tableau1[[#This Row],[SHORT TYPE]]," ",Tableau1[[#This Row],[NUMERO]]," ",Tableau1[[#This Row],[GAMME]]," ",Tableau1[[#This Row],[TYPE PRODUIT]]," ",Tableau1[[#This Row],[PUISSANCE]])</f>
        <v>SMT 34411786  STS 1250A</v>
      </c>
      <c r="H2215" t="s">
        <v>46</v>
      </c>
      <c r="I2215" t="s">
        <v>70</v>
      </c>
      <c r="J2215" t="s">
        <v>17</v>
      </c>
      <c r="K2215" t="s">
        <v>25</v>
      </c>
      <c r="L2215" t="str">
        <f>_xlfn.XLOOKUP(Tableau1[[#This Row],[TYPE DE PIECE]],Tableau4[MATIERE],Tableau4[SHORT TYPE],"",0,1)</f>
        <v>SMT</v>
      </c>
      <c r="N2215" t="str">
        <f>IF(ISERR(FIND("DECOUPE",Tableau1[[#This Row],[DESIGNATION]])),"","NEED REF")</f>
        <v/>
      </c>
    </row>
    <row r="2216" spans="2:14">
      <c r="B2216">
        <v>34411785</v>
      </c>
      <c r="C2216" s="2">
        <v>45140</v>
      </c>
      <c r="D2216" t="s">
        <v>13</v>
      </c>
      <c r="E2216" t="str">
        <f>_xlfn.CONCAT(Tableau1[[#This Row],[SHORT TYPE]]," ",Tableau1[[#This Row],[NUMERO]]," ",Tableau1[[#This Row],[GAMME]]," ",Tableau1[[#This Row],[TYPE PRODUIT]]," ",Tableau1[[#This Row],[PUISSANCE]])</f>
        <v>SMT 34411785  STS 1250A</v>
      </c>
      <c r="H2216" t="s">
        <v>46</v>
      </c>
      <c r="I2216" t="s">
        <v>70</v>
      </c>
      <c r="J2216" t="s">
        <v>17</v>
      </c>
      <c r="K2216" t="s">
        <v>25</v>
      </c>
      <c r="L2216" t="str">
        <f>_xlfn.XLOOKUP(Tableau1[[#This Row],[TYPE DE PIECE]],Tableau4[MATIERE],Tableau4[SHORT TYPE],"",0,1)</f>
        <v>SMT</v>
      </c>
      <c r="N2216" t="str">
        <f>IF(ISERR(FIND("DECOUPE",Tableau1[[#This Row],[DESIGNATION]])),"","NEED REF")</f>
        <v/>
      </c>
    </row>
    <row r="2217" spans="2:14">
      <c r="B2217">
        <v>34411784</v>
      </c>
      <c r="C2217" s="2">
        <v>45140</v>
      </c>
      <c r="D2217" t="s">
        <v>13</v>
      </c>
      <c r="E2217" t="s">
        <v>1232</v>
      </c>
      <c r="H2217" t="s">
        <v>46</v>
      </c>
      <c r="I2217" t="s">
        <v>70</v>
      </c>
      <c r="J2217" t="s">
        <v>17</v>
      </c>
      <c r="K2217" t="s">
        <v>57</v>
      </c>
      <c r="L2217" t="str">
        <f>_xlfn.XLOOKUP(Tableau1[[#This Row],[TYPE DE PIECE]],Tableau4[MATIERE],Tableau4[SHORT TYPE],"",0,1)</f>
        <v/>
      </c>
      <c r="N2217" t="str">
        <f>IF(ISERR(FIND("DECOUPE",Tableau1[[#This Row],[DESIGNATION]])),"","NEED REF")</f>
        <v/>
      </c>
    </row>
    <row r="2218" spans="2:14">
      <c r="B2218">
        <v>34411783</v>
      </c>
      <c r="C2218" s="2">
        <v>45140</v>
      </c>
      <c r="D2218" t="s">
        <v>13</v>
      </c>
      <c r="E2218" t="str">
        <f>_xlfn.CONCAT(Tableau1[[#This Row],[SHORT TYPE]]," ",Tableau1[[#This Row],[NUMERO]]," ",Tableau1[[#This Row],[GAMME]]," ",Tableau1[[#This Row],[TYPE PRODUIT]]," ",Tableau1[[#This Row],[PUISSANCE]])</f>
        <v>PLA 34411783  STS 1250A</v>
      </c>
      <c r="H2218" t="s">
        <v>46</v>
      </c>
      <c r="I2218" t="s">
        <v>70</v>
      </c>
      <c r="J2218" t="s">
        <v>17</v>
      </c>
      <c r="K2218" t="s">
        <v>33</v>
      </c>
      <c r="L2218" t="str">
        <f>_xlfn.XLOOKUP(Tableau1[[#This Row],[TYPE DE PIECE]],Tableau4[MATIERE],Tableau4[SHORT TYPE],"",0,1)</f>
        <v>PLA</v>
      </c>
      <c r="N2218" t="str">
        <f>IF(ISERR(FIND("DECOUPE",Tableau1[[#This Row],[DESIGNATION]])),"","NEED REF")</f>
        <v/>
      </c>
    </row>
    <row r="2219" spans="2:14">
      <c r="B2219">
        <v>34411782</v>
      </c>
      <c r="C2219" s="2">
        <v>45140</v>
      </c>
      <c r="D2219" t="s">
        <v>13</v>
      </c>
      <c r="E2219" t="str">
        <f>_xlfn.CONCAT(Tableau1[[#This Row],[SHORT TYPE]]," ",Tableau1[[#This Row],[NUMERO]]," ",Tableau1[[#This Row],[GAMME]]," ",Tableau1[[#This Row],[TYPE PRODUIT]]," ",Tableau1[[#This Row],[PUISSANCE]])</f>
        <v>PLA 34411782  STS 1250A</v>
      </c>
      <c r="H2219" t="s">
        <v>46</v>
      </c>
      <c r="I2219" t="s">
        <v>70</v>
      </c>
      <c r="J2219" t="s">
        <v>17</v>
      </c>
      <c r="K2219" t="s">
        <v>33</v>
      </c>
      <c r="L2219" t="str">
        <f>_xlfn.XLOOKUP(Tableau1[[#This Row],[TYPE DE PIECE]],Tableau4[MATIERE],Tableau4[SHORT TYPE],"",0,1)</f>
        <v>PLA</v>
      </c>
      <c r="N2219" t="str">
        <f>IF(ISERR(FIND("DECOUPE",Tableau1[[#This Row],[DESIGNATION]])),"","NEED REF")</f>
        <v/>
      </c>
    </row>
    <row r="2220" spans="2:14">
      <c r="B2220">
        <v>34411781</v>
      </c>
      <c r="C2220" s="2">
        <v>45140</v>
      </c>
      <c r="D2220" t="s">
        <v>13</v>
      </c>
      <c r="E2220" t="str">
        <f>_xlfn.CONCAT(Tableau1[[#This Row],[SHORT TYPE]]," ",Tableau1[[#This Row],[NUMERO]]," ",Tableau1[[#This Row],[GAMME]]," ",Tableau1[[#This Row],[TYPE PRODUIT]]," ",Tableau1[[#This Row],[PUISSANCE]])</f>
        <v>COP 34411781  STS 1250A</v>
      </c>
      <c r="H2220" t="s">
        <v>46</v>
      </c>
      <c r="I2220" t="s">
        <v>70</v>
      </c>
      <c r="J2220" t="s">
        <v>17</v>
      </c>
      <c r="K2220" t="s">
        <v>22</v>
      </c>
      <c r="L2220" t="str">
        <f>_xlfn.XLOOKUP(Tableau1[[#This Row],[TYPE DE PIECE]],Tableau4[MATIERE],Tableau4[SHORT TYPE],"",0,1)</f>
        <v>COP</v>
      </c>
      <c r="N2220" t="str">
        <f>IF(ISERR(FIND("DECOUPE",Tableau1[[#This Row],[DESIGNATION]])),"","NEED REF")</f>
        <v/>
      </c>
    </row>
    <row r="2221" spans="2:14">
      <c r="B2221">
        <v>34411780</v>
      </c>
      <c r="C2221" s="2">
        <v>45140</v>
      </c>
      <c r="D2221" t="s">
        <v>13</v>
      </c>
      <c r="E2221" t="str">
        <f>_xlfn.CONCAT(Tableau1[[#This Row],[SHORT TYPE]]," ",Tableau1[[#This Row],[NUMERO]]," ",Tableau1[[#This Row],[GAMME]]," ",Tableau1[[#This Row],[TYPE PRODUIT]]," ",Tableau1[[#This Row],[PUISSANCE]])</f>
        <v>COP 34411780  STS 1250A</v>
      </c>
      <c r="H2221" t="s">
        <v>46</v>
      </c>
      <c r="I2221" t="s">
        <v>70</v>
      </c>
      <c r="J2221" t="s">
        <v>17</v>
      </c>
      <c r="K2221" t="s">
        <v>22</v>
      </c>
      <c r="L2221" t="str">
        <f>_xlfn.XLOOKUP(Tableau1[[#This Row],[TYPE DE PIECE]],Tableau4[MATIERE],Tableau4[SHORT TYPE],"",0,1)</f>
        <v>COP</v>
      </c>
      <c r="N2221" t="str">
        <f>IF(ISERR(FIND("DECOUPE",Tableau1[[#This Row],[DESIGNATION]])),"","NEED REF")</f>
        <v/>
      </c>
    </row>
    <row r="2222" spans="2:14">
      <c r="B2222">
        <v>34411779</v>
      </c>
      <c r="C2222" s="2">
        <v>45139</v>
      </c>
      <c r="D2222" t="s">
        <v>13</v>
      </c>
      <c r="E2222" t="s">
        <v>1233</v>
      </c>
      <c r="H2222" t="s">
        <v>46</v>
      </c>
      <c r="I2222" t="s">
        <v>70</v>
      </c>
      <c r="J2222" t="s">
        <v>17</v>
      </c>
      <c r="K2222" t="s">
        <v>583</v>
      </c>
      <c r="L2222" t="str">
        <f>_xlfn.XLOOKUP(Tableau1[[#This Row],[TYPE DE PIECE]],Tableau4[MATIERE],Tableau4[SHORT TYPE],"",0,1)</f>
        <v>WOOD</v>
      </c>
      <c r="N2222" t="str">
        <f>IF(ISERR(FIND("DECOUPE",Tableau1[[#This Row],[DESIGNATION]])),"","NEED REF")</f>
        <v/>
      </c>
    </row>
    <row r="2223" spans="2:14">
      <c r="B2223">
        <v>34411778</v>
      </c>
      <c r="C2223" s="2">
        <v>45138</v>
      </c>
      <c r="D2223" t="s">
        <v>13</v>
      </c>
      <c r="E2223" t="str">
        <f>_xlfn.CONCAT(Tableau1[[#This Row],[SHORT TYPE]]," ",Tableau1[[#This Row],[NUMERO]]," ",Tableau1[[#This Row],[GAMME]]," ",Tableau1[[#This Row],[TYPE PRODUIT]]," ",Tableau1[[#This Row],[PUISSANCE]])</f>
        <v>COP 34411778  STS 1250A</v>
      </c>
      <c r="H2223" t="s">
        <v>46</v>
      </c>
      <c r="I2223" t="s">
        <v>70</v>
      </c>
      <c r="J2223" t="s">
        <v>17</v>
      </c>
      <c r="K2223" t="s">
        <v>22</v>
      </c>
      <c r="L2223" t="str">
        <f>_xlfn.XLOOKUP(Tableau1[[#This Row],[TYPE DE PIECE]],Tableau4[MATIERE],Tableau4[SHORT TYPE],"",0,1)</f>
        <v>COP</v>
      </c>
      <c r="N2223" t="str">
        <f>IF(ISERR(FIND("DECOUPE",Tableau1[[#This Row],[DESIGNATION]])),"","NEED REF")</f>
        <v/>
      </c>
    </row>
    <row r="2224" spans="2:14">
      <c r="B2224">
        <v>34411777</v>
      </c>
      <c r="C2224" s="2">
        <v>45138</v>
      </c>
      <c r="D2224" t="s">
        <v>13</v>
      </c>
      <c r="E2224" t="s">
        <v>1234</v>
      </c>
      <c r="H2224" t="s">
        <v>46</v>
      </c>
      <c r="I2224" t="s">
        <v>70</v>
      </c>
      <c r="J2224" t="s">
        <v>17</v>
      </c>
      <c r="K2224" t="s">
        <v>22</v>
      </c>
      <c r="L2224" t="str">
        <f>_xlfn.XLOOKUP(Tableau1[[#This Row],[TYPE DE PIECE]],Tableau4[MATIERE],Tableau4[SHORT TYPE],"",0,1)</f>
        <v>COP</v>
      </c>
      <c r="N2224" t="str">
        <f>IF(ISERR(FIND("DECOUPE",Tableau1[[#This Row],[DESIGNATION]])),"","NEED REF")</f>
        <v/>
      </c>
    </row>
    <row r="2225" spans="2:14">
      <c r="B2225">
        <v>34411776</v>
      </c>
      <c r="C2225" s="2">
        <v>45138</v>
      </c>
      <c r="D2225" t="s">
        <v>13</v>
      </c>
      <c r="E2225" t="s">
        <v>1235</v>
      </c>
      <c r="H2225" t="s">
        <v>46</v>
      </c>
      <c r="I2225" t="s">
        <v>70</v>
      </c>
      <c r="J2225" t="s">
        <v>17</v>
      </c>
      <c r="K2225" t="s">
        <v>22</v>
      </c>
      <c r="L2225" t="str">
        <f>_xlfn.XLOOKUP(Tableau1[[#This Row],[TYPE DE PIECE]],Tableau4[MATIERE],Tableau4[SHORT TYPE],"",0,1)</f>
        <v>COP</v>
      </c>
      <c r="N2225" t="str">
        <f>IF(ISERR(FIND("DECOUPE",Tableau1[[#This Row],[DESIGNATION]])),"","NEED REF")</f>
        <v/>
      </c>
    </row>
    <row r="2226" spans="2:14">
      <c r="B2226">
        <v>34411775</v>
      </c>
      <c r="C2226" s="2">
        <v>45138</v>
      </c>
      <c r="D2226" t="s">
        <v>13</v>
      </c>
      <c r="E2226" t="s">
        <v>1236</v>
      </c>
      <c r="H2226" t="s">
        <v>46</v>
      </c>
      <c r="I2226" t="s">
        <v>70</v>
      </c>
      <c r="J2226" t="s">
        <v>17</v>
      </c>
      <c r="K2226" t="s">
        <v>22</v>
      </c>
      <c r="L2226" t="str">
        <f>_xlfn.XLOOKUP(Tableau1[[#This Row],[TYPE DE PIECE]],Tableau4[MATIERE],Tableau4[SHORT TYPE],"",0,1)</f>
        <v>COP</v>
      </c>
      <c r="N2226" t="str">
        <f>IF(ISERR(FIND("DECOUPE",Tableau1[[#This Row],[DESIGNATION]])),"","NEED REF")</f>
        <v/>
      </c>
    </row>
    <row r="2227" spans="2:14">
      <c r="B2227">
        <v>34411774</v>
      </c>
      <c r="C2227" s="2">
        <v>45138</v>
      </c>
      <c r="D2227" t="s">
        <v>13</v>
      </c>
      <c r="E2227" t="s">
        <v>1237</v>
      </c>
      <c r="H2227" t="s">
        <v>46</v>
      </c>
      <c r="I2227" t="s">
        <v>70</v>
      </c>
      <c r="J2227" t="s">
        <v>17</v>
      </c>
      <c r="K2227" t="s">
        <v>22</v>
      </c>
      <c r="L2227" t="str">
        <f>_xlfn.XLOOKUP(Tableau1[[#This Row],[TYPE DE PIECE]],Tableau4[MATIERE],Tableau4[SHORT TYPE],"",0,1)</f>
        <v>COP</v>
      </c>
      <c r="N2227" t="str">
        <f>IF(ISERR(FIND("DECOUPE",Tableau1[[#This Row],[DESIGNATION]])),"","NEED REF")</f>
        <v/>
      </c>
    </row>
    <row r="2228" spans="2:14">
      <c r="B2228">
        <v>34411773</v>
      </c>
      <c r="C2228" s="2">
        <v>45135</v>
      </c>
      <c r="D2228" t="s">
        <v>13</v>
      </c>
      <c r="E2228" t="s">
        <v>1238</v>
      </c>
      <c r="H2228" t="s">
        <v>46</v>
      </c>
      <c r="I2228" t="s">
        <v>70</v>
      </c>
      <c r="J2228" t="s">
        <v>17</v>
      </c>
      <c r="K2228" t="s">
        <v>25</v>
      </c>
      <c r="L2228" t="str">
        <f>_xlfn.XLOOKUP(Tableau1[[#This Row],[TYPE DE PIECE]],Tableau4[MATIERE],Tableau4[SHORT TYPE],"",0,1)</f>
        <v>SMT</v>
      </c>
      <c r="N2228" t="str">
        <f>IF(ISERR(FIND("DECOUPE",Tableau1[[#This Row],[DESIGNATION]])),"","NEED REF")</f>
        <v/>
      </c>
    </row>
    <row r="2229" spans="2:14">
      <c r="B2229">
        <v>34411772</v>
      </c>
      <c r="C2229" s="2">
        <v>45135</v>
      </c>
      <c r="D2229" t="s">
        <v>13</v>
      </c>
      <c r="E2229" t="s">
        <v>1239</v>
      </c>
      <c r="H2229" t="s">
        <v>46</v>
      </c>
      <c r="I2229" t="s">
        <v>70</v>
      </c>
      <c r="J2229" t="s">
        <v>17</v>
      </c>
      <c r="K2229" t="s">
        <v>25</v>
      </c>
      <c r="L2229" t="str">
        <f>_xlfn.XLOOKUP(Tableau1[[#This Row],[TYPE DE PIECE]],Tableau4[MATIERE],Tableau4[SHORT TYPE],"",0,1)</f>
        <v>SMT</v>
      </c>
      <c r="N2229" t="str">
        <f>IF(ISERR(FIND("DECOUPE",Tableau1[[#This Row],[DESIGNATION]])),"","NEED REF")</f>
        <v/>
      </c>
    </row>
    <row r="2230" spans="2:14">
      <c r="B2230">
        <v>34411771</v>
      </c>
      <c r="C2230" s="2">
        <v>45135</v>
      </c>
      <c r="D2230" t="s">
        <v>13</v>
      </c>
      <c r="E2230" t="s">
        <v>1240</v>
      </c>
      <c r="H2230" t="s">
        <v>46</v>
      </c>
      <c r="I2230" t="s">
        <v>70</v>
      </c>
      <c r="J2230" t="s">
        <v>17</v>
      </c>
      <c r="K2230" t="s">
        <v>25</v>
      </c>
      <c r="L2230" t="str">
        <f>_xlfn.XLOOKUP(Tableau1[[#This Row],[TYPE DE PIECE]],Tableau4[MATIERE],Tableau4[SHORT TYPE],"",0,1)</f>
        <v>SMT</v>
      </c>
      <c r="N2230" t="str">
        <f>IF(ISERR(FIND("DECOUPE",Tableau1[[#This Row],[DESIGNATION]])),"","NEED REF")</f>
        <v/>
      </c>
    </row>
    <row r="2231" spans="2:14">
      <c r="B2231">
        <v>34411770</v>
      </c>
      <c r="C2231" s="2">
        <v>45135</v>
      </c>
      <c r="D2231" t="s">
        <v>13</v>
      </c>
      <c r="E2231" t="s">
        <v>1241</v>
      </c>
      <c r="H2231" t="s">
        <v>46</v>
      </c>
      <c r="I2231" t="s">
        <v>70</v>
      </c>
      <c r="J2231" t="s">
        <v>17</v>
      </c>
      <c r="K2231" t="s">
        <v>25</v>
      </c>
      <c r="L2231" t="str">
        <f>_xlfn.XLOOKUP(Tableau1[[#This Row],[TYPE DE PIECE]],Tableau4[MATIERE],Tableau4[SHORT TYPE],"",0,1)</f>
        <v>SMT</v>
      </c>
      <c r="N2231" t="str">
        <f>IF(ISERR(FIND("DECOUPE",Tableau1[[#This Row],[DESIGNATION]])),"","NEED REF")</f>
        <v/>
      </c>
    </row>
    <row r="2232" spans="2:14">
      <c r="B2232">
        <v>34411769</v>
      </c>
      <c r="C2232" s="2">
        <v>45134</v>
      </c>
      <c r="D2232" t="s">
        <v>13</v>
      </c>
      <c r="E2232" t="str">
        <f>_xlfn.CONCAT(Tableau1[[#This Row],[SHORT TYPE]]," ",Tableau1[[#This Row],[NUMERO]]," ",Tableau1[[#This Row],[GAMME]]," ",Tableau1[[#This Row],[TYPE PRODUIT]]," ",Tableau1[[#This Row],[PUISSANCE]])</f>
        <v>PLA 34411769 GVS/GVM DC PULL 500A</v>
      </c>
      <c r="G2232" t="s">
        <v>1242</v>
      </c>
      <c r="H2232" t="s">
        <v>1243</v>
      </c>
      <c r="I2232" t="s">
        <v>1244</v>
      </c>
      <c r="J2232" t="s">
        <v>17</v>
      </c>
      <c r="K2232" t="s">
        <v>33</v>
      </c>
      <c r="L2232" t="str">
        <f>_xlfn.XLOOKUP(Tableau1[[#This Row],[TYPE DE PIECE]],Tableau4[MATIERE],Tableau4[SHORT TYPE],"",0,1)</f>
        <v>PLA</v>
      </c>
      <c r="N2232" t="str">
        <f>IF(ISERR(FIND("DECOUPE",Tableau1[[#This Row],[DESIGNATION]])),"","NEED REF")</f>
        <v/>
      </c>
    </row>
    <row r="2233" spans="2:14">
      <c r="B2233">
        <v>34411768</v>
      </c>
      <c r="C2233" s="2">
        <v>45134</v>
      </c>
      <c r="D2233" t="s">
        <v>13</v>
      </c>
      <c r="E2233" t="str">
        <f>_xlfn.CONCAT(Tableau1[[#This Row],[SHORT TYPE]]," ",Tableau1[[#This Row],[NUMERO]]," ",Tableau1[[#This Row],[GAMME]]," ",Tableau1[[#This Row],[TYPE PRODUIT]]," ",Tableau1[[#This Row],[PUISSANCE]])</f>
        <v>PLA 34411768 GVS/GVM DC PULL 500A</v>
      </c>
      <c r="G2233" t="s">
        <v>1242</v>
      </c>
      <c r="H2233" t="s">
        <v>1243</v>
      </c>
      <c r="I2233" t="s">
        <v>1244</v>
      </c>
      <c r="J2233" t="s">
        <v>17</v>
      </c>
      <c r="K2233" t="s">
        <v>33</v>
      </c>
      <c r="L2233" t="str">
        <f>_xlfn.XLOOKUP(Tableau1[[#This Row],[TYPE DE PIECE]],Tableau4[MATIERE],Tableau4[SHORT TYPE],"",0,1)</f>
        <v>PLA</v>
      </c>
      <c r="N2233" t="str">
        <f>IF(ISERR(FIND("DECOUPE",Tableau1[[#This Row],[DESIGNATION]])),"","NEED REF")</f>
        <v/>
      </c>
    </row>
    <row r="2234" spans="2:14">
      <c r="B2234">
        <v>34411767</v>
      </c>
      <c r="C2234" s="2">
        <v>45134</v>
      </c>
      <c r="D2234" t="s">
        <v>13</v>
      </c>
      <c r="E2234" t="str">
        <f>_xlfn.CONCAT(Tableau1[[#This Row],[SHORT TYPE]]," ",Tableau1[[#This Row],[NUMERO]]," ",Tableau1[[#This Row],[GAMME]]," ",Tableau1[[#This Row],[TYPE PRODUIT]]," ",Tableau1[[#This Row],[PUISSANCE]])</f>
        <v>SMT 34411767 GVS/GVM DC PULL 500A</v>
      </c>
      <c r="G2234" t="s">
        <v>1242</v>
      </c>
      <c r="H2234" t="s">
        <v>1243</v>
      </c>
      <c r="I2234" t="s">
        <v>1244</v>
      </c>
      <c r="J2234" t="s">
        <v>17</v>
      </c>
      <c r="K2234" t="s">
        <v>25</v>
      </c>
      <c r="L2234" t="str">
        <f>_xlfn.XLOOKUP(Tableau1[[#This Row],[TYPE DE PIECE]],Tableau4[MATIERE],Tableau4[SHORT TYPE],"",0,1)</f>
        <v>SMT</v>
      </c>
      <c r="N2234" t="str">
        <f>IF(ISERR(FIND("DECOUPE",Tableau1[[#This Row],[DESIGNATION]])),"","NEED REF")</f>
        <v/>
      </c>
    </row>
    <row r="2235" spans="2:14">
      <c r="B2235">
        <v>34411766</v>
      </c>
      <c r="C2235" s="2">
        <v>45134</v>
      </c>
      <c r="D2235" t="s">
        <v>13</v>
      </c>
      <c r="E2235" t="str">
        <f>_xlfn.CONCAT(Tableau1[[#This Row],[SHORT TYPE]]," ",Tableau1[[#This Row],[NUMERO]]," ",Tableau1[[#This Row],[GAMME]]," ",Tableau1[[#This Row],[TYPE PRODUIT]]," ",Tableau1[[#This Row],[PUISSANCE]])</f>
        <v>SMT 34411766 GVS/GVM DC PULL 500A</v>
      </c>
      <c r="G2235" t="s">
        <v>1242</v>
      </c>
      <c r="H2235" t="s">
        <v>1243</v>
      </c>
      <c r="I2235" t="s">
        <v>1244</v>
      </c>
      <c r="J2235" t="s">
        <v>17</v>
      </c>
      <c r="K2235" t="s">
        <v>25</v>
      </c>
      <c r="L2235" t="str">
        <f>_xlfn.XLOOKUP(Tableau1[[#This Row],[TYPE DE PIECE]],Tableau4[MATIERE],Tableau4[SHORT TYPE],"",0,1)</f>
        <v>SMT</v>
      </c>
      <c r="N2235" t="str">
        <f>IF(ISERR(FIND("DECOUPE",Tableau1[[#This Row],[DESIGNATION]])),"","NEED REF")</f>
        <v/>
      </c>
    </row>
    <row r="2236" spans="2:14">
      <c r="B2236">
        <v>34411765</v>
      </c>
      <c r="C2236" s="2">
        <v>45133</v>
      </c>
      <c r="D2236" t="s">
        <v>13</v>
      </c>
      <c r="E2236" t="str">
        <f>_xlfn.CONCAT(Tableau1[[#This Row],[SHORT TYPE]]," ",Tableau1[[#This Row],[NUMERO]]," ",Tableau1[[#This Row],[GAMME]]," ",Tableau1[[#This Row],[TYPE PRODUIT]]," ",Tableau1[[#This Row],[PUISSANCE]])</f>
        <v xml:space="preserve">ETQ 34411765  GROUND BOX </v>
      </c>
      <c r="H2236" t="s">
        <v>1138</v>
      </c>
      <c r="J2236" t="s">
        <v>17</v>
      </c>
      <c r="K2236" t="s">
        <v>335</v>
      </c>
      <c r="L2236" t="str">
        <f>_xlfn.XLOOKUP(Tableau1[[#This Row],[TYPE DE PIECE]],Tableau4[MATIERE],Tableau4[SHORT TYPE],"",0,1)</f>
        <v>ETQ</v>
      </c>
      <c r="N2236" t="str">
        <f>IF(ISERR(FIND("DECOUPE",Tableau1[[#This Row],[DESIGNATION]])),"","NEED REF")</f>
        <v/>
      </c>
    </row>
    <row r="2237" spans="2:14">
      <c r="B2237">
        <v>34411764</v>
      </c>
      <c r="C2237" s="2">
        <v>45133</v>
      </c>
      <c r="D2237" t="s">
        <v>13</v>
      </c>
      <c r="E2237" t="str">
        <f>_xlfn.CONCAT(Tableau1[[#This Row],[SHORT TYPE]]," ",Tableau1[[#This Row],[NUMERO]]," ",Tableau1[[#This Row],[GAMME]]," ",Tableau1[[#This Row],[TYPE PRODUIT]]," ",Tableau1[[#This Row],[PUISSANCE]])</f>
        <v xml:space="preserve"> 34411764  GROUND BOX </v>
      </c>
      <c r="H2237" t="s">
        <v>1138</v>
      </c>
      <c r="J2237" t="s">
        <v>17</v>
      </c>
      <c r="K2237" t="s">
        <v>1245</v>
      </c>
      <c r="L2237" t="str">
        <f>_xlfn.XLOOKUP(Tableau1[[#This Row],[TYPE DE PIECE]],Tableau4[MATIERE],Tableau4[SHORT TYPE],"",0,1)</f>
        <v/>
      </c>
      <c r="N2237" t="str">
        <f>IF(ISERR(FIND("DECOUPE",Tableau1[[#This Row],[DESIGNATION]])),"","NEED REF")</f>
        <v/>
      </c>
    </row>
    <row r="2238" spans="2:14">
      <c r="B2238">
        <v>34411763</v>
      </c>
      <c r="C2238" s="2">
        <v>45133</v>
      </c>
      <c r="D2238" t="s">
        <v>13</v>
      </c>
      <c r="E2238" t="str">
        <f>_xlfn.CONCAT(Tableau1[[#This Row],[SHORT TYPE]]," ",Tableau1[[#This Row],[NUMERO]]," ",Tableau1[[#This Row],[GAMME]]," ",Tableau1[[#This Row],[TYPE PRODUIT]]," ",Tableau1[[#This Row],[PUISSANCE]])</f>
        <v xml:space="preserve">PLA 34411763  GROUND BOX </v>
      </c>
      <c r="H2238" t="s">
        <v>1138</v>
      </c>
      <c r="J2238" t="s">
        <v>17</v>
      </c>
      <c r="K2238" t="s">
        <v>33</v>
      </c>
      <c r="L2238" t="str">
        <f>_xlfn.XLOOKUP(Tableau1[[#This Row],[TYPE DE PIECE]],Tableau4[MATIERE],Tableau4[SHORT TYPE],"",0,1)</f>
        <v>PLA</v>
      </c>
      <c r="N2238" t="str">
        <f>IF(ISERR(FIND("DECOUPE",Tableau1[[#This Row],[DESIGNATION]])),"","NEED REF")</f>
        <v/>
      </c>
    </row>
    <row r="2239" spans="2:14">
      <c r="B2239">
        <v>34411762</v>
      </c>
      <c r="C2239" s="2">
        <v>45133</v>
      </c>
      <c r="D2239" t="s">
        <v>13</v>
      </c>
      <c r="E2239" t="str">
        <f>_xlfn.CONCAT(Tableau1[[#This Row],[SHORT TYPE]]," ",Tableau1[[#This Row],[NUMERO]]," ",Tableau1[[#This Row],[GAMME]]," ",Tableau1[[#This Row],[TYPE PRODUIT]]," ",Tableau1[[#This Row],[PUISSANCE]])</f>
        <v xml:space="preserve">SMT 34411762  GROUND BOX </v>
      </c>
      <c r="H2239" t="s">
        <v>1138</v>
      </c>
      <c r="J2239" t="s">
        <v>17</v>
      </c>
      <c r="K2239" t="s">
        <v>25</v>
      </c>
      <c r="L2239" t="str">
        <f>_xlfn.XLOOKUP(Tableau1[[#This Row],[TYPE DE PIECE]],Tableau4[MATIERE],Tableau4[SHORT TYPE],"",0,1)</f>
        <v>SMT</v>
      </c>
      <c r="N2239" t="str">
        <f>IF(ISERR(FIND("DECOUPE",Tableau1[[#This Row],[DESIGNATION]])),"","NEED REF")</f>
        <v/>
      </c>
    </row>
    <row r="2240" spans="2:14">
      <c r="B2240">
        <v>34411761</v>
      </c>
      <c r="C2240" s="2">
        <v>45133</v>
      </c>
      <c r="D2240" t="s">
        <v>13</v>
      </c>
      <c r="E2240" t="str">
        <f>_xlfn.CONCAT(Tableau1[[#This Row],[SHORT TYPE]]," ",Tableau1[[#This Row],[NUMERO]]," ",Tableau1[[#This Row],[GAMME]]," ",Tableau1[[#This Row],[TYPE PRODUIT]]," ",Tableau1[[#This Row],[PUISSANCE]])</f>
        <v xml:space="preserve">PLA 34411761  GROUND BOX </v>
      </c>
      <c r="H2240" t="s">
        <v>1138</v>
      </c>
      <c r="J2240" t="s">
        <v>17</v>
      </c>
      <c r="K2240" t="s">
        <v>33</v>
      </c>
      <c r="L2240" t="str">
        <f>_xlfn.XLOOKUP(Tableau1[[#This Row],[TYPE DE PIECE]],Tableau4[MATIERE],Tableau4[SHORT TYPE],"",0,1)</f>
        <v>PLA</v>
      </c>
      <c r="N2240" t="str">
        <f>IF(ISERR(FIND("DECOUPE",Tableau1[[#This Row],[DESIGNATION]])),"","NEED REF")</f>
        <v/>
      </c>
    </row>
    <row r="2241" spans="2:14">
      <c r="B2241">
        <v>34411760</v>
      </c>
      <c r="C2241" s="2">
        <v>45133</v>
      </c>
      <c r="D2241" t="s">
        <v>13</v>
      </c>
      <c r="E2241" t="str">
        <f>_xlfn.CONCAT(Tableau1[[#This Row],[SHORT TYPE]]," ",Tableau1[[#This Row],[NUMERO]]," ",Tableau1[[#This Row],[GAMME]]," ",Tableau1[[#This Row],[TYPE PRODUIT]]," ",Tableau1[[#This Row],[PUISSANCE]])</f>
        <v xml:space="preserve">SMT 34411760  GROUND BOX </v>
      </c>
      <c r="H2241" t="s">
        <v>1138</v>
      </c>
      <c r="J2241" t="s">
        <v>17</v>
      </c>
      <c r="K2241" t="s">
        <v>25</v>
      </c>
      <c r="L2241" t="str">
        <f>_xlfn.XLOOKUP(Tableau1[[#This Row],[TYPE DE PIECE]],Tableau4[MATIERE],Tableau4[SHORT TYPE],"",0,1)</f>
        <v>SMT</v>
      </c>
      <c r="N2241" t="str">
        <f>IF(ISERR(FIND("DECOUPE",Tableau1[[#This Row],[DESIGNATION]])),"","NEED REF")</f>
        <v/>
      </c>
    </row>
    <row r="2242" spans="2:14">
      <c r="B2242">
        <v>34411759</v>
      </c>
      <c r="C2242" s="2">
        <v>45133</v>
      </c>
      <c r="D2242" t="s">
        <v>13</v>
      </c>
      <c r="E2242" t="str">
        <f>_xlfn.CONCAT(Tableau1[[#This Row],[SHORT TYPE]]," ",Tableau1[[#This Row],[NUMERO]]," ",Tableau1[[#This Row],[GAMME]]," ",Tableau1[[#This Row],[TYPE PRODUIT]]," ",Tableau1[[#This Row],[PUISSANCE]])</f>
        <v xml:space="preserve">SMT 34411759  GROUND BOX </v>
      </c>
      <c r="H2242" t="s">
        <v>1138</v>
      </c>
      <c r="J2242" t="s">
        <v>17</v>
      </c>
      <c r="K2242" t="s">
        <v>25</v>
      </c>
      <c r="L2242" t="str">
        <f>_xlfn.XLOOKUP(Tableau1[[#This Row],[TYPE DE PIECE]],Tableau4[MATIERE],Tableau4[SHORT TYPE],"",0,1)</f>
        <v>SMT</v>
      </c>
      <c r="N2242" t="str">
        <f>IF(ISERR(FIND("DECOUPE",Tableau1[[#This Row],[DESIGNATION]])),"","NEED REF")</f>
        <v/>
      </c>
    </row>
    <row r="2243" spans="2:14">
      <c r="B2243">
        <v>34411758</v>
      </c>
      <c r="C2243" s="2">
        <v>45132</v>
      </c>
      <c r="D2243" t="s">
        <v>13</v>
      </c>
      <c r="E2243" t="str">
        <f>_xlfn.CONCAT(Tableau1[[#This Row],[SHORT TYPE]]," ",Tableau1[[#This Row],[NUMERO]]," ",Tableau1[[#This Row],[GAMME]]," ",Tableau1[[#This Row],[TYPE PRODUIT]]," ",Tableau1[[#This Row],[PUISSANCE]])</f>
        <v xml:space="preserve">SMT 34411758  GROUND BOX </v>
      </c>
      <c r="H2243" t="s">
        <v>1138</v>
      </c>
      <c r="J2243" t="s">
        <v>17</v>
      </c>
      <c r="K2243" t="s">
        <v>25</v>
      </c>
      <c r="L2243" t="str">
        <f>_xlfn.XLOOKUP(Tableau1[[#This Row],[TYPE DE PIECE]],Tableau4[MATIERE],Tableau4[SHORT TYPE],"",0,1)</f>
        <v>SMT</v>
      </c>
      <c r="N2243" t="str">
        <f>IF(ISERR(FIND("DECOUPE",Tableau1[[#This Row],[DESIGNATION]])),"","NEED REF")</f>
        <v/>
      </c>
    </row>
    <row r="2244" spans="2:14">
      <c r="B2244">
        <v>34411757</v>
      </c>
      <c r="C2244" s="2">
        <v>45132</v>
      </c>
      <c r="D2244" t="s">
        <v>13</v>
      </c>
      <c r="E2244" t="s">
        <v>1246</v>
      </c>
      <c r="H2244" t="s">
        <v>1138</v>
      </c>
      <c r="J2244" t="s">
        <v>17</v>
      </c>
      <c r="K2244" t="s">
        <v>307</v>
      </c>
      <c r="L2244" t="s">
        <v>84</v>
      </c>
      <c r="N2244" t="str">
        <f>IF(ISERR(FIND("DECOUPE",Tableau1[[#This Row],[DESIGNATION]])),"","NEED REF")</f>
        <v/>
      </c>
    </row>
    <row r="2245" spans="2:14">
      <c r="B2245">
        <v>34411756</v>
      </c>
      <c r="C2245" s="2">
        <v>45131</v>
      </c>
      <c r="D2245" t="s">
        <v>13</v>
      </c>
      <c r="E2245" t="s">
        <v>1247</v>
      </c>
      <c r="G2245" t="s">
        <v>112</v>
      </c>
      <c r="H2245" t="s">
        <v>445</v>
      </c>
      <c r="J2245" t="s">
        <v>17</v>
      </c>
      <c r="K2245" t="s">
        <v>25</v>
      </c>
      <c r="L2245" t="str">
        <f>_xlfn.XLOOKUP(Tableau1[[#This Row],[TYPE DE PIECE]],Tableau4[MATIERE],Tableau4[SHORT TYPE],"",0,1)</f>
        <v>SMT</v>
      </c>
      <c r="N2245" t="str">
        <f>IF(ISERR(FIND("DECOUPE",Tableau1[[#This Row],[DESIGNATION]])),"","NEED REF")</f>
        <v/>
      </c>
    </row>
    <row r="2246" spans="2:14">
      <c r="B2246">
        <v>34411755</v>
      </c>
      <c r="C2246" s="2">
        <v>45131</v>
      </c>
      <c r="D2246" t="s">
        <v>13</v>
      </c>
      <c r="E2246" t="s">
        <v>1248</v>
      </c>
      <c r="G2246" t="s">
        <v>112</v>
      </c>
      <c r="H2246" t="s">
        <v>445</v>
      </c>
      <c r="J2246" t="s">
        <v>17</v>
      </c>
      <c r="K2246" t="s">
        <v>25</v>
      </c>
      <c r="L2246" t="str">
        <f>_xlfn.XLOOKUP(Tableau1[[#This Row],[TYPE DE PIECE]],Tableau4[MATIERE],Tableau4[SHORT TYPE],"",0,1)</f>
        <v>SMT</v>
      </c>
      <c r="N2246" t="str">
        <f>IF(ISERR(FIND("DECOUPE",Tableau1[[#This Row],[DESIGNATION]])),"","NEED REF")</f>
        <v/>
      </c>
    </row>
    <row r="2247" spans="2:14">
      <c r="B2247">
        <v>34411754</v>
      </c>
      <c r="C2247" s="2">
        <v>45126</v>
      </c>
      <c r="D2247" t="s">
        <v>13</v>
      </c>
      <c r="E2247" t="str">
        <f>_xlfn.CONCAT(Tableau1[[#This Row],[SHORT TYPE]]," ",Tableau1[[#This Row],[NUMERO]]," ",Tableau1[[#This Row],[GAMME]]," ",Tableau1[[#This Row],[TYPE PRODUIT]]," ",Tableau1[[#This Row],[PUISSANCE]])</f>
        <v>PLA 34411754 GVS BYPASS 150kVA</v>
      </c>
      <c r="G2247" t="s">
        <v>96</v>
      </c>
      <c r="H2247" t="s">
        <v>30</v>
      </c>
      <c r="I2247" t="s">
        <v>1249</v>
      </c>
      <c r="J2247" t="s">
        <v>17</v>
      </c>
      <c r="K2247" t="s">
        <v>33</v>
      </c>
      <c r="L2247" t="str">
        <f>_xlfn.XLOOKUP(Tableau1[[#This Row],[TYPE DE PIECE]],Tableau4[MATIERE],Tableau4[SHORT TYPE],"",0,1)</f>
        <v>PLA</v>
      </c>
      <c r="N2247" t="str">
        <f>IF(ISERR(FIND("DECOUPE",Tableau1[[#This Row],[DESIGNATION]])),"","NEED REF")</f>
        <v/>
      </c>
    </row>
    <row r="2248" spans="2:14">
      <c r="B2248">
        <v>34411753</v>
      </c>
      <c r="C2248" s="2">
        <v>45125</v>
      </c>
      <c r="D2248" t="s">
        <v>13</v>
      </c>
      <c r="E2248" t="str">
        <f>_xlfn.CONCAT(Tableau1[[#This Row],[SHORT TYPE]]," ",Tableau1[[#This Row],[NUMERO]]," ",Tableau1[[#This Row],[GAMME]]," ",Tableau1[[#This Row],[TYPE PRODUIT]]," ",Tableau1[[#This Row],[PUISSANCE]])</f>
        <v>SMT 34411753 GVS BYPASS 150kVA</v>
      </c>
      <c r="G2248" t="s">
        <v>96</v>
      </c>
      <c r="H2248" t="s">
        <v>30</v>
      </c>
      <c r="I2248" t="s">
        <v>1249</v>
      </c>
      <c r="J2248" t="s">
        <v>17</v>
      </c>
      <c r="K2248" t="s">
        <v>25</v>
      </c>
      <c r="L2248" t="str">
        <f>_xlfn.XLOOKUP(Tableau1[[#This Row],[TYPE DE PIECE]],Tableau4[MATIERE],Tableau4[SHORT TYPE],"",0,1)</f>
        <v>SMT</v>
      </c>
      <c r="N2248" t="str">
        <f>IF(ISERR(FIND("DECOUPE",Tableau1[[#This Row],[DESIGNATION]])),"","NEED REF")</f>
        <v/>
      </c>
    </row>
    <row r="2249" spans="2:14">
      <c r="B2249">
        <v>34411752</v>
      </c>
      <c r="C2249" s="2">
        <v>45125</v>
      </c>
      <c r="D2249" t="s">
        <v>13</v>
      </c>
      <c r="E2249" t="str">
        <f>_xlfn.CONCAT(Tableau1[[#This Row],[SHORT TYPE]]," ",Tableau1[[#This Row],[NUMERO]]," ",Tableau1[[#This Row],[GAMME]]," ",Tableau1[[#This Row],[TYPE PRODUIT]]," ",Tableau1[[#This Row],[PUISSANCE]])</f>
        <v>SMT 34411752 GVS BYPASS 150kVA</v>
      </c>
      <c r="G2249" t="s">
        <v>96</v>
      </c>
      <c r="H2249" t="s">
        <v>30</v>
      </c>
      <c r="I2249" t="s">
        <v>1249</v>
      </c>
      <c r="J2249" t="s">
        <v>17</v>
      </c>
      <c r="K2249" t="s">
        <v>25</v>
      </c>
      <c r="L2249" t="str">
        <f>_xlfn.XLOOKUP(Tableau1[[#This Row],[TYPE DE PIECE]],Tableau4[MATIERE],Tableau4[SHORT TYPE],"",0,1)</f>
        <v>SMT</v>
      </c>
      <c r="N2249" t="str">
        <f>IF(ISERR(FIND("DECOUPE",Tableau1[[#This Row],[DESIGNATION]])),"","NEED REF")</f>
        <v/>
      </c>
    </row>
    <row r="2250" spans="2:14">
      <c r="B2250">
        <v>34411751</v>
      </c>
      <c r="C2250" s="2">
        <v>45125</v>
      </c>
      <c r="D2250" t="s">
        <v>13</v>
      </c>
      <c r="E2250" t="str">
        <f>_xlfn.CONCAT(Tableau1[[#This Row],[SHORT TYPE]]," ",Tableau1[[#This Row],[NUMERO]]," ",Tableau1[[#This Row],[GAMME]]," ",Tableau1[[#This Row],[TYPE PRODUIT]]," ",Tableau1[[#This Row],[PUISSANCE]])</f>
        <v>SMT 34411751 GVS BYPASS 150kVA</v>
      </c>
      <c r="G2250" t="s">
        <v>96</v>
      </c>
      <c r="H2250" t="s">
        <v>30</v>
      </c>
      <c r="I2250" t="s">
        <v>1249</v>
      </c>
      <c r="J2250" t="s">
        <v>17</v>
      </c>
      <c r="K2250" t="s">
        <v>25</v>
      </c>
      <c r="L2250" t="str">
        <f>_xlfn.XLOOKUP(Tableau1[[#This Row],[TYPE DE PIECE]],Tableau4[MATIERE],Tableau4[SHORT TYPE],"",0,1)</f>
        <v>SMT</v>
      </c>
      <c r="N2250" t="str">
        <f>IF(ISERR(FIND("DECOUPE",Tableau1[[#This Row],[DESIGNATION]])),"","NEED REF")</f>
        <v/>
      </c>
    </row>
    <row r="2251" spans="2:14">
      <c r="B2251">
        <v>34411750</v>
      </c>
      <c r="C2251" s="2">
        <v>45125</v>
      </c>
      <c r="D2251" t="s">
        <v>13</v>
      </c>
      <c r="E2251" t="str">
        <f>_xlfn.CONCAT(Tableau1[[#This Row],[SHORT TYPE]]," ",Tableau1[[#This Row],[NUMERO]]," ",Tableau1[[#This Row],[GAMME]]," ",Tableau1[[#This Row],[TYPE PRODUIT]]," ",Tableau1[[#This Row],[PUISSANCE]])</f>
        <v>SMT 34411750 GVS BYPASS 150kVA</v>
      </c>
      <c r="G2251" t="s">
        <v>96</v>
      </c>
      <c r="H2251" t="s">
        <v>30</v>
      </c>
      <c r="I2251" t="s">
        <v>1249</v>
      </c>
      <c r="J2251" t="s">
        <v>17</v>
      </c>
      <c r="K2251" t="s">
        <v>25</v>
      </c>
      <c r="L2251" t="str">
        <f>_xlfn.XLOOKUP(Tableau1[[#This Row],[TYPE DE PIECE]],Tableau4[MATIERE],Tableau4[SHORT TYPE],"",0,1)</f>
        <v>SMT</v>
      </c>
      <c r="N2251" t="str">
        <f>IF(ISERR(FIND("DECOUPE",Tableau1[[#This Row],[DESIGNATION]])),"","NEED REF")</f>
        <v/>
      </c>
    </row>
    <row r="2252" spans="2:14">
      <c r="B2252">
        <v>34411749</v>
      </c>
      <c r="C2252" s="2">
        <v>45125</v>
      </c>
      <c r="D2252" t="s">
        <v>13</v>
      </c>
      <c r="E2252" t="str">
        <f>_xlfn.CONCAT(Tableau1[[#This Row],[SHORT TYPE]]," ",Tableau1[[#This Row],[NUMERO]]," ",Tableau1[[#This Row],[GAMME]]," ",Tableau1[[#This Row],[TYPE PRODUIT]]," ",Tableau1[[#This Row],[PUISSANCE]])</f>
        <v>SMT 34411749 GVS BYPASS 150kVA</v>
      </c>
      <c r="G2252" t="s">
        <v>96</v>
      </c>
      <c r="H2252" t="s">
        <v>30</v>
      </c>
      <c r="I2252" t="s">
        <v>1249</v>
      </c>
      <c r="J2252" t="s">
        <v>17</v>
      </c>
      <c r="K2252" t="s">
        <v>25</v>
      </c>
      <c r="L2252" t="str">
        <f>_xlfn.XLOOKUP(Tableau1[[#This Row],[TYPE DE PIECE]],Tableau4[MATIERE],Tableau4[SHORT TYPE],"",0,1)</f>
        <v>SMT</v>
      </c>
      <c r="N2252" t="str">
        <f>IF(ISERR(FIND("DECOUPE",Tableau1[[#This Row],[DESIGNATION]])),"","NEED REF")</f>
        <v/>
      </c>
    </row>
    <row r="2253" spans="2:14">
      <c r="B2253">
        <v>34411748</v>
      </c>
      <c r="C2253" s="2">
        <v>45125</v>
      </c>
      <c r="D2253" t="s">
        <v>13</v>
      </c>
      <c r="E2253" t="str">
        <f>_xlfn.CONCAT(Tableau1[[#This Row],[SHORT TYPE]]," ",Tableau1[[#This Row],[NUMERO]]," ",Tableau1[[#This Row],[GAMME]]," ",Tableau1[[#This Row],[TYPE PRODUIT]]," ",Tableau1[[#This Row],[PUISSANCE]])</f>
        <v>SMT 34411748 GVS BYPASS 150kVA</v>
      </c>
      <c r="G2253" t="s">
        <v>96</v>
      </c>
      <c r="H2253" t="s">
        <v>30</v>
      </c>
      <c r="I2253" t="s">
        <v>1249</v>
      </c>
      <c r="J2253" t="s">
        <v>17</v>
      </c>
      <c r="K2253" t="s">
        <v>25</v>
      </c>
      <c r="L2253" t="str">
        <f>_xlfn.XLOOKUP(Tableau1[[#This Row],[TYPE DE PIECE]],Tableau4[MATIERE],Tableau4[SHORT TYPE],"",0,1)</f>
        <v>SMT</v>
      </c>
      <c r="N2253" t="str">
        <f>IF(ISERR(FIND("DECOUPE",Tableau1[[#This Row],[DESIGNATION]])),"","NEED REF")</f>
        <v/>
      </c>
    </row>
    <row r="2254" spans="2:14">
      <c r="B2254">
        <v>34411747</v>
      </c>
      <c r="C2254" s="2">
        <v>45124</v>
      </c>
      <c r="D2254" t="s">
        <v>13</v>
      </c>
      <c r="E2254" t="str">
        <f>_xlfn.CONCAT(Tableau1[[#This Row],[SHORT TYPE]]," ",Tableau1[[#This Row],[NUMERO]]," ",Tableau1[[#This Row],[GAMME]]," ",Tableau1[[#This Row],[TYPE PRODUIT]]," ",Tableau1[[#This Row],[PUISSANCE]])</f>
        <v>SMT 34411747 GVS BYPASS 150kVA</v>
      </c>
      <c r="G2254" t="s">
        <v>96</v>
      </c>
      <c r="H2254" t="s">
        <v>30</v>
      </c>
      <c r="I2254" t="s">
        <v>1249</v>
      </c>
      <c r="J2254" t="s">
        <v>17</v>
      </c>
      <c r="K2254" t="s">
        <v>25</v>
      </c>
      <c r="L2254" t="str">
        <f>_xlfn.XLOOKUP(Tableau1[[#This Row],[TYPE DE PIECE]],Tableau4[MATIERE],Tableau4[SHORT TYPE],"",0,1)</f>
        <v>SMT</v>
      </c>
      <c r="N2254" t="str">
        <f>IF(ISERR(FIND("DECOUPE",Tableau1[[#This Row],[DESIGNATION]])),"","NEED REF")</f>
        <v/>
      </c>
    </row>
    <row r="2255" spans="2:14">
      <c r="B2255">
        <v>34411746</v>
      </c>
      <c r="C2255" s="2">
        <v>45124</v>
      </c>
      <c r="D2255" t="s">
        <v>13</v>
      </c>
      <c r="E2255" t="str">
        <f>_xlfn.CONCAT(Tableau1[[#This Row],[SHORT TYPE]]," ",Tableau1[[#This Row],[NUMERO]]," ",Tableau1[[#This Row],[GAMME]]," ",Tableau1[[#This Row],[TYPE PRODUIT]]," ",Tableau1[[#This Row],[PUISSANCE]])</f>
        <v>SMT 34411746 GVS BYPASS 150kVA</v>
      </c>
      <c r="G2255" t="s">
        <v>96</v>
      </c>
      <c r="H2255" t="s">
        <v>30</v>
      </c>
      <c r="I2255" t="s">
        <v>1249</v>
      </c>
      <c r="J2255" t="s">
        <v>17</v>
      </c>
      <c r="K2255" t="s">
        <v>25</v>
      </c>
      <c r="L2255" t="str">
        <f>_xlfn.XLOOKUP(Tableau1[[#This Row],[TYPE DE PIECE]],Tableau4[MATIERE],Tableau4[SHORT TYPE],"",0,1)</f>
        <v>SMT</v>
      </c>
      <c r="N2255" t="str">
        <f>IF(ISERR(FIND("DECOUPE",Tableau1[[#This Row],[DESIGNATION]])),"","NEED REF")</f>
        <v/>
      </c>
    </row>
    <row r="2256" spans="2:14">
      <c r="B2256">
        <v>34411745</v>
      </c>
      <c r="C2256" s="2">
        <v>45120</v>
      </c>
      <c r="D2256" t="s">
        <v>13</v>
      </c>
      <c r="E2256" t="s">
        <v>1250</v>
      </c>
      <c r="J2256" t="s">
        <v>27</v>
      </c>
      <c r="K2256" t="s">
        <v>25</v>
      </c>
      <c r="L2256" t="str">
        <f>_xlfn.XLOOKUP(Tableau1[[#This Row],[TYPE DE PIECE]],Tableau4[MATIERE],Tableau4[SHORT TYPE],"",0,1)</f>
        <v>SMT</v>
      </c>
      <c r="N2256" t="str">
        <f>IF(ISERR(FIND("DECOUPE",Tableau1[[#This Row],[DESIGNATION]])),"","NEED REF")</f>
        <v/>
      </c>
    </row>
    <row r="2257" spans="2:14">
      <c r="B2257">
        <v>34411744</v>
      </c>
      <c r="C2257" s="2">
        <v>45118</v>
      </c>
      <c r="D2257" t="s">
        <v>13</v>
      </c>
      <c r="E2257" t="str">
        <f>_xlfn.CONCAT(Tableau1[[#This Row],[SHORT TYPE]]," ",Tableau1[[#This Row],[NUMERO]]," ",Tableau1[[#This Row],[GAMME]]," ",Tableau1[[#This Row],[TYPE PRODUIT]]," ",Tableau1[[#This Row],[PUISSANCE]])</f>
        <v>COP 34411744  STS 1250A</v>
      </c>
      <c r="H2257" t="s">
        <v>46</v>
      </c>
      <c r="I2257" t="s">
        <v>70</v>
      </c>
      <c r="J2257" t="s">
        <v>17</v>
      </c>
      <c r="K2257" t="s">
        <v>22</v>
      </c>
      <c r="L2257" t="str">
        <f>_xlfn.XLOOKUP(Tableau1[[#This Row],[TYPE DE PIECE]],Tableau4[MATIERE],Tableau4[SHORT TYPE],"",0,1)</f>
        <v>COP</v>
      </c>
      <c r="N2257" t="str">
        <f>IF(ISERR(FIND("DECOUPE",Tableau1[[#This Row],[DESIGNATION]])),"","NEED REF")</f>
        <v/>
      </c>
    </row>
    <row r="2258" spans="2:14">
      <c r="B2258">
        <v>34411743</v>
      </c>
      <c r="C2258" s="2">
        <v>45118</v>
      </c>
      <c r="D2258" t="s">
        <v>13</v>
      </c>
      <c r="E2258" t="str">
        <f>_xlfn.CONCAT(Tableau1[[#This Row],[SHORT TYPE]]," ",Tableau1[[#This Row],[NUMERO]]," ",Tableau1[[#This Row],[GAMME]]," ",Tableau1[[#This Row],[TYPE PRODUIT]]," ",Tableau1[[#This Row],[PUISSANCE]])</f>
        <v>COP 34411743  STS 1250A</v>
      </c>
      <c r="H2258" t="s">
        <v>46</v>
      </c>
      <c r="I2258" t="s">
        <v>70</v>
      </c>
      <c r="J2258" t="s">
        <v>17</v>
      </c>
      <c r="K2258" t="s">
        <v>22</v>
      </c>
      <c r="L2258" t="str">
        <f>_xlfn.XLOOKUP(Tableau1[[#This Row],[TYPE DE PIECE]],Tableau4[MATIERE],Tableau4[SHORT TYPE],"",0,1)</f>
        <v>COP</v>
      </c>
      <c r="N2258" t="str">
        <f>IF(ISERR(FIND("DECOUPE",Tableau1[[#This Row],[DESIGNATION]])),"","NEED REF")</f>
        <v/>
      </c>
    </row>
    <row r="2259" spans="2:14">
      <c r="B2259">
        <v>34411742</v>
      </c>
      <c r="C2259" s="2">
        <v>45119</v>
      </c>
      <c r="D2259" t="s">
        <v>13</v>
      </c>
      <c r="E2259" t="str">
        <f>_xlfn.CONCAT(Tableau1[[#This Row],[SHORT TYPE]]," ",Tableau1[[#This Row],[NUMERO]]," ",Tableau1[[#This Row],[GAMME]]," ",Tableau1[[#This Row],[TYPE PRODUIT]]," ",Tableau1[[#This Row],[PUISSANCE]])</f>
        <v>COP 34411742  STS 1250A</v>
      </c>
      <c r="H2259" t="s">
        <v>46</v>
      </c>
      <c r="I2259" t="s">
        <v>70</v>
      </c>
      <c r="J2259" t="s">
        <v>17</v>
      </c>
      <c r="K2259" t="s">
        <v>22</v>
      </c>
      <c r="L2259" t="str">
        <f>_xlfn.XLOOKUP(Tableau1[[#This Row],[TYPE DE PIECE]],Tableau4[MATIERE],Tableau4[SHORT TYPE],"",0,1)</f>
        <v>COP</v>
      </c>
      <c r="N2259" t="str">
        <f>IF(ISERR(FIND("DECOUPE",Tableau1[[#This Row],[DESIGNATION]])),"","NEED REF")</f>
        <v/>
      </c>
    </row>
    <row r="2260" spans="2:14">
      <c r="B2260">
        <v>34411741</v>
      </c>
      <c r="C2260" s="2">
        <v>45120</v>
      </c>
      <c r="D2260" t="s">
        <v>13</v>
      </c>
      <c r="E2260" t="str">
        <f>_xlfn.CONCAT(Tableau1[[#This Row],[SHORT TYPE]]," ",Tableau1[[#This Row],[NUMERO]]," ",Tableau1[[#This Row],[GAMME]]," ",Tableau1[[#This Row],[TYPE PRODUIT]]," ",Tableau1[[#This Row],[PUISSANCE]])</f>
        <v>COP 34411741  STS 1250A</v>
      </c>
      <c r="H2260" t="s">
        <v>46</v>
      </c>
      <c r="I2260" t="s">
        <v>70</v>
      </c>
      <c r="J2260" t="s">
        <v>17</v>
      </c>
      <c r="K2260" t="s">
        <v>22</v>
      </c>
      <c r="L2260" t="str">
        <f>_xlfn.XLOOKUP(Tableau1[[#This Row],[TYPE DE PIECE]],Tableau4[MATIERE],Tableau4[SHORT TYPE],"",0,1)</f>
        <v>COP</v>
      </c>
      <c r="N2260" t="str">
        <f>IF(ISERR(FIND("DECOUPE",Tableau1[[#This Row],[DESIGNATION]])),"","NEED REF")</f>
        <v/>
      </c>
    </row>
    <row r="2261" spans="2:14">
      <c r="B2261">
        <v>34411740</v>
      </c>
      <c r="C2261" s="2">
        <v>45121</v>
      </c>
      <c r="D2261" t="s">
        <v>13</v>
      </c>
      <c r="E2261" t="str">
        <f>_xlfn.CONCAT(Tableau1[[#This Row],[SHORT TYPE]]," ",Tableau1[[#This Row],[NUMERO]]," ",Tableau1[[#This Row],[GAMME]]," ",Tableau1[[#This Row],[TYPE PRODUIT]]," ",Tableau1[[#This Row],[PUISSANCE]])</f>
        <v>COP 34411740  STS 1250A</v>
      </c>
      <c r="H2261" t="s">
        <v>46</v>
      </c>
      <c r="I2261" t="s">
        <v>70</v>
      </c>
      <c r="J2261" t="s">
        <v>17</v>
      </c>
      <c r="K2261" t="s">
        <v>22</v>
      </c>
      <c r="L2261" t="str">
        <f>_xlfn.XLOOKUP(Tableau1[[#This Row],[TYPE DE PIECE]],Tableau4[MATIERE],Tableau4[SHORT TYPE],"",0,1)</f>
        <v>COP</v>
      </c>
      <c r="N2261" t="str">
        <f>IF(ISERR(FIND("DECOUPE",Tableau1[[#This Row],[DESIGNATION]])),"","NEED REF")</f>
        <v/>
      </c>
    </row>
    <row r="2262" spans="2:14">
      <c r="B2262">
        <v>34411739</v>
      </c>
      <c r="C2262" s="2">
        <v>45117</v>
      </c>
      <c r="D2262" t="s">
        <v>13</v>
      </c>
      <c r="E2262" t="str">
        <f>_xlfn.CONCAT(Tableau1[[#This Row],[SHORT TYPE]]," ",Tableau1[[#This Row],[NUMERO]]," ",Tableau1[[#This Row],[GAMME]]," ",Tableau1[[#This Row],[TYPE PRODUIT]]," ",Tableau1[[#This Row],[PUISSANCE]])</f>
        <v>COP 34411739  STS 1250A</v>
      </c>
      <c r="H2262" t="s">
        <v>46</v>
      </c>
      <c r="I2262" t="s">
        <v>70</v>
      </c>
      <c r="J2262" t="s">
        <v>17</v>
      </c>
      <c r="K2262" t="s">
        <v>22</v>
      </c>
      <c r="L2262" t="str">
        <f>_xlfn.XLOOKUP(Tableau1[[#This Row],[TYPE DE PIECE]],Tableau4[MATIERE],Tableau4[SHORT TYPE],"",0,1)</f>
        <v>COP</v>
      </c>
      <c r="N2262" t="str">
        <f>IF(ISERR(FIND("DECOUPE",Tableau1[[#This Row],[DESIGNATION]])),"","NEED REF")</f>
        <v/>
      </c>
    </row>
    <row r="2263" spans="2:14">
      <c r="B2263">
        <v>34411738</v>
      </c>
      <c r="C2263" s="2">
        <v>45114</v>
      </c>
      <c r="D2263" t="s">
        <v>13</v>
      </c>
      <c r="E2263" t="str">
        <f>_xlfn.CONCAT(Tableau1[[#This Row],[SHORT TYPE]]," ",Tableau1[[#This Row],[NUMERO]]," ",Tableau1[[#This Row],[GAMME]]," ",Tableau1[[#This Row],[TYPE PRODUIT]]," ",Tableau1[[#This Row],[PUISSANCE]])</f>
        <v>COP 34411738  STS 1250A</v>
      </c>
      <c r="H2263" t="s">
        <v>46</v>
      </c>
      <c r="I2263" t="s">
        <v>70</v>
      </c>
      <c r="J2263" t="s">
        <v>17</v>
      </c>
      <c r="K2263" t="s">
        <v>22</v>
      </c>
      <c r="L2263" t="str">
        <f>_xlfn.XLOOKUP(Tableau1[[#This Row],[TYPE DE PIECE]],Tableau4[MATIERE],Tableau4[SHORT TYPE],"",0,1)</f>
        <v>COP</v>
      </c>
      <c r="N2263" t="str">
        <f>IF(ISERR(FIND("DECOUPE",Tableau1[[#This Row],[DESIGNATION]])),"","NEED REF")</f>
        <v/>
      </c>
    </row>
    <row r="2264" spans="2:14">
      <c r="B2264">
        <v>34411737</v>
      </c>
      <c r="C2264" s="2">
        <v>45114</v>
      </c>
      <c r="D2264" t="s">
        <v>13</v>
      </c>
      <c r="E2264" t="str">
        <f>_xlfn.CONCAT(Tableau1[[#This Row],[SHORT TYPE]]," ",Tableau1[[#This Row],[NUMERO]]," ",Tableau1[[#This Row],[GAMME]]," ",Tableau1[[#This Row],[TYPE PRODUIT]]," ",Tableau1[[#This Row],[PUISSANCE]])</f>
        <v>COP 34411737  STS 1250A</v>
      </c>
      <c r="H2264" t="s">
        <v>46</v>
      </c>
      <c r="I2264" t="s">
        <v>70</v>
      </c>
      <c r="J2264" t="s">
        <v>17</v>
      </c>
      <c r="K2264" t="s">
        <v>22</v>
      </c>
      <c r="L2264" t="str">
        <f>_xlfn.XLOOKUP(Tableau1[[#This Row],[TYPE DE PIECE]],Tableau4[MATIERE],Tableau4[SHORT TYPE],"",0,1)</f>
        <v>COP</v>
      </c>
      <c r="N2264" t="str">
        <f>IF(ISERR(FIND("DECOUPE",Tableau1[[#This Row],[DESIGNATION]])),"","NEED REF")</f>
        <v/>
      </c>
    </row>
    <row r="2265" spans="2:14">
      <c r="B2265">
        <v>34411736</v>
      </c>
      <c r="C2265" s="2">
        <v>45114</v>
      </c>
      <c r="D2265" t="s">
        <v>13</v>
      </c>
      <c r="E2265" t="str">
        <f>_xlfn.CONCAT(Tableau1[[#This Row],[SHORT TYPE]]," ",Tableau1[[#This Row],[NUMERO]]," ",Tableau1[[#This Row],[GAMME]]," ",Tableau1[[#This Row],[TYPE PRODUIT]]," ",Tableau1[[#This Row],[PUISSANCE]])</f>
        <v>COP 34411736  STS 1250A</v>
      </c>
      <c r="H2265" t="s">
        <v>46</v>
      </c>
      <c r="I2265" t="s">
        <v>70</v>
      </c>
      <c r="J2265" t="s">
        <v>17</v>
      </c>
      <c r="K2265" t="s">
        <v>22</v>
      </c>
      <c r="L2265" t="str">
        <f>_xlfn.XLOOKUP(Tableau1[[#This Row],[TYPE DE PIECE]],Tableau4[MATIERE],Tableau4[SHORT TYPE],"",0,1)</f>
        <v>COP</v>
      </c>
      <c r="N2265" t="str">
        <f>IF(ISERR(FIND("DECOUPE",Tableau1[[#This Row],[DESIGNATION]])),"","NEED REF")</f>
        <v/>
      </c>
    </row>
    <row r="2266" spans="2:14">
      <c r="B2266">
        <v>34411735</v>
      </c>
      <c r="C2266" s="2">
        <v>45114</v>
      </c>
      <c r="D2266" t="s">
        <v>13</v>
      </c>
      <c r="E2266" t="str">
        <f>_xlfn.CONCAT(Tableau1[[#This Row],[SHORT TYPE]]," ",Tableau1[[#This Row],[NUMERO]]," ",Tableau1[[#This Row],[GAMME]]," ",Tableau1[[#This Row],[TYPE PRODUIT]]," ",Tableau1[[#This Row],[PUISSANCE]])</f>
        <v>COP 34411735  STS 1250A</v>
      </c>
      <c r="H2266" t="s">
        <v>46</v>
      </c>
      <c r="I2266" t="s">
        <v>70</v>
      </c>
      <c r="J2266" t="s">
        <v>17</v>
      </c>
      <c r="K2266" t="s">
        <v>22</v>
      </c>
      <c r="L2266" t="str">
        <f>_xlfn.XLOOKUP(Tableau1[[#This Row],[TYPE DE PIECE]],Tableau4[MATIERE],Tableau4[SHORT TYPE],"",0,1)</f>
        <v>COP</v>
      </c>
      <c r="N2266" t="str">
        <f>IF(ISERR(FIND("DECOUPE",Tableau1[[#This Row],[DESIGNATION]])),"","NEED REF")</f>
        <v/>
      </c>
    </row>
    <row r="2267" spans="2:14">
      <c r="B2267">
        <v>34411734</v>
      </c>
      <c r="C2267" s="2">
        <v>45114</v>
      </c>
      <c r="D2267" t="s">
        <v>13</v>
      </c>
      <c r="E2267" t="str">
        <f>_xlfn.CONCAT(Tableau1[[#This Row],[SHORT TYPE]]," ",Tableau1[[#This Row],[NUMERO]]," ",Tableau1[[#This Row],[GAMME]]," ",Tableau1[[#This Row],[TYPE PRODUIT]]," ",Tableau1[[#This Row],[PUISSANCE]])</f>
        <v>COP 34411734  STS 1250A</v>
      </c>
      <c r="H2267" t="s">
        <v>46</v>
      </c>
      <c r="I2267" t="s">
        <v>70</v>
      </c>
      <c r="J2267" t="s">
        <v>17</v>
      </c>
      <c r="K2267" t="s">
        <v>22</v>
      </c>
      <c r="L2267" t="str">
        <f>_xlfn.XLOOKUP(Tableau1[[#This Row],[TYPE DE PIECE]],Tableau4[MATIERE],Tableau4[SHORT TYPE],"",0,1)</f>
        <v>COP</v>
      </c>
      <c r="N2267" t="str">
        <f>IF(ISERR(FIND("DECOUPE",Tableau1[[#This Row],[DESIGNATION]])),"","NEED REF")</f>
        <v/>
      </c>
    </row>
    <row r="2268" spans="2:14">
      <c r="B2268">
        <v>34411733</v>
      </c>
      <c r="C2268" s="2">
        <v>45114</v>
      </c>
      <c r="D2268" t="s">
        <v>13</v>
      </c>
      <c r="E2268" t="str">
        <f>_xlfn.CONCAT(Tableau1[[#This Row],[SHORT TYPE]]," ",Tableau1[[#This Row],[NUMERO]]," ",Tableau1[[#This Row],[GAMME]]," ",Tableau1[[#This Row],[TYPE PRODUIT]]," ",Tableau1[[#This Row],[PUISSANCE]])</f>
        <v>COP 34411733  STS 1250A</v>
      </c>
      <c r="H2268" t="s">
        <v>46</v>
      </c>
      <c r="I2268" t="s">
        <v>70</v>
      </c>
      <c r="J2268" t="s">
        <v>17</v>
      </c>
      <c r="K2268" t="s">
        <v>22</v>
      </c>
      <c r="L2268" t="str">
        <f>_xlfn.XLOOKUP(Tableau1[[#This Row],[TYPE DE PIECE]],Tableau4[MATIERE],Tableau4[SHORT TYPE],"",0,1)</f>
        <v>COP</v>
      </c>
      <c r="N2268" t="str">
        <f>IF(ISERR(FIND("DECOUPE",Tableau1[[#This Row],[DESIGNATION]])),"","NEED REF")</f>
        <v/>
      </c>
    </row>
    <row r="2269" spans="2:14">
      <c r="B2269">
        <v>34411732</v>
      </c>
      <c r="C2269" s="2">
        <v>45114</v>
      </c>
      <c r="D2269" t="s">
        <v>13</v>
      </c>
      <c r="E2269" t="str">
        <f>_xlfn.CONCAT(Tableau1[[#This Row],[SHORT TYPE]]," ",Tableau1[[#This Row],[NUMERO]]," ",Tableau1[[#This Row],[GAMME]]," ",Tableau1[[#This Row],[TYPE PRODUIT]]," ",Tableau1[[#This Row],[PUISSANCE]])</f>
        <v>COP 34411732  STS 1250A</v>
      </c>
      <c r="H2269" t="s">
        <v>46</v>
      </c>
      <c r="I2269" t="s">
        <v>70</v>
      </c>
      <c r="J2269" t="s">
        <v>17</v>
      </c>
      <c r="K2269" t="s">
        <v>22</v>
      </c>
      <c r="L2269" t="str">
        <f>_xlfn.XLOOKUP(Tableau1[[#This Row],[TYPE DE PIECE]],Tableau4[MATIERE],Tableau4[SHORT TYPE],"",0,1)</f>
        <v>COP</v>
      </c>
      <c r="N2269" t="str">
        <f>IF(ISERR(FIND("DECOUPE",Tableau1[[#This Row],[DESIGNATION]])),"","NEED REF")</f>
        <v/>
      </c>
    </row>
    <row r="2270" spans="2:14">
      <c r="B2270">
        <v>34411731</v>
      </c>
      <c r="C2270" s="2">
        <v>45114</v>
      </c>
      <c r="D2270" t="s">
        <v>13</v>
      </c>
      <c r="E2270" t="str">
        <f>_xlfn.CONCAT(Tableau1[[#This Row],[SHORT TYPE]]," ",Tableau1[[#This Row],[NUMERO]]," ",Tableau1[[#This Row],[GAMME]]," ",Tableau1[[#This Row],[TYPE PRODUIT]]," ",Tableau1[[#This Row],[PUISSANCE]])</f>
        <v>COP 34411731  STS 1250A</v>
      </c>
      <c r="H2270" t="s">
        <v>46</v>
      </c>
      <c r="I2270" t="s">
        <v>70</v>
      </c>
      <c r="J2270" t="s">
        <v>17</v>
      </c>
      <c r="K2270" t="s">
        <v>22</v>
      </c>
      <c r="L2270" t="str">
        <f>_xlfn.XLOOKUP(Tableau1[[#This Row],[TYPE DE PIECE]],Tableau4[MATIERE],Tableau4[SHORT TYPE],"",0,1)</f>
        <v>COP</v>
      </c>
      <c r="N2270" t="str">
        <f>IF(ISERR(FIND("DECOUPE",Tableau1[[#This Row],[DESIGNATION]])),"","NEED REF")</f>
        <v/>
      </c>
    </row>
    <row r="2271" spans="2:14">
      <c r="B2271">
        <v>34411730</v>
      </c>
      <c r="C2271" s="2">
        <v>45114</v>
      </c>
      <c r="D2271" t="s">
        <v>13</v>
      </c>
      <c r="E2271" t="str">
        <f>_xlfn.CONCAT(Tableau1[[#This Row],[SHORT TYPE]]," ",Tableau1[[#This Row],[NUMERO]]," ",Tableau1[[#This Row],[GAMME]]," ",Tableau1[[#This Row],[TYPE PRODUIT]]," ",Tableau1[[#This Row],[PUISSANCE]])</f>
        <v>SMT 34411730  STS 1250A</v>
      </c>
      <c r="H2271" t="s">
        <v>46</v>
      </c>
      <c r="I2271" t="s">
        <v>70</v>
      </c>
      <c r="J2271" t="s">
        <v>17</v>
      </c>
      <c r="K2271" t="s">
        <v>25</v>
      </c>
      <c r="L2271" t="str">
        <f>_xlfn.XLOOKUP(Tableau1[[#This Row],[TYPE DE PIECE]],Tableau4[MATIERE],Tableau4[SHORT TYPE],"",0,1)</f>
        <v>SMT</v>
      </c>
      <c r="N2271" t="str">
        <f>IF(ISERR(FIND("DECOUPE",Tableau1[[#This Row],[DESIGNATION]])),"","NEED REF")</f>
        <v/>
      </c>
    </row>
    <row r="2272" spans="2:14">
      <c r="B2272">
        <v>34411729</v>
      </c>
      <c r="C2272" s="2">
        <v>45114</v>
      </c>
      <c r="D2272" t="s">
        <v>13</v>
      </c>
      <c r="E2272" t="str">
        <f>_xlfn.CONCAT(Tableau1[[#This Row],[SHORT TYPE]]," ",Tableau1[[#This Row],[NUMERO]]," ",Tableau1[[#This Row],[GAMME]]," ",Tableau1[[#This Row],[TYPE PRODUIT]]," ",Tableau1[[#This Row],[PUISSANCE]])</f>
        <v>PLA 34411729  STS 1250A</v>
      </c>
      <c r="H2272" t="s">
        <v>46</v>
      </c>
      <c r="I2272" t="s">
        <v>70</v>
      </c>
      <c r="J2272" t="s">
        <v>17</v>
      </c>
      <c r="K2272" t="s">
        <v>33</v>
      </c>
      <c r="L2272" t="str">
        <f>_xlfn.XLOOKUP(Tableau1[[#This Row],[TYPE DE PIECE]],Tableau4[MATIERE],Tableau4[SHORT TYPE],"",0,1)</f>
        <v>PLA</v>
      </c>
      <c r="N2272" t="str">
        <f>IF(ISERR(FIND("DECOUPE",Tableau1[[#This Row],[DESIGNATION]])),"","NEED REF")</f>
        <v/>
      </c>
    </row>
    <row r="2273" spans="2:14">
      <c r="B2273">
        <v>34411728</v>
      </c>
      <c r="C2273" s="2">
        <v>45114</v>
      </c>
      <c r="D2273" t="s">
        <v>13</v>
      </c>
      <c r="E2273" t="str">
        <f>_xlfn.CONCAT(Tableau1[[#This Row],[SHORT TYPE]]," ",Tableau1[[#This Row],[NUMERO]]," ",Tableau1[[#This Row],[GAMME]]," ",Tableau1[[#This Row],[TYPE PRODUIT]]," ",Tableau1[[#This Row],[PUISSANCE]])</f>
        <v>PLA 34411728  STS 1250A</v>
      </c>
      <c r="H2273" t="s">
        <v>46</v>
      </c>
      <c r="I2273" t="s">
        <v>70</v>
      </c>
      <c r="J2273" t="s">
        <v>17</v>
      </c>
      <c r="K2273" t="s">
        <v>33</v>
      </c>
      <c r="L2273" t="str">
        <f>_xlfn.XLOOKUP(Tableau1[[#This Row],[TYPE DE PIECE]],Tableau4[MATIERE],Tableau4[SHORT TYPE],"",0,1)</f>
        <v>PLA</v>
      </c>
      <c r="N2273" t="str">
        <f>IF(ISERR(FIND("DECOUPE",Tableau1[[#This Row],[DESIGNATION]])),"","NEED REF")</f>
        <v/>
      </c>
    </row>
    <row r="2274" spans="2:14">
      <c r="B2274">
        <v>34411727</v>
      </c>
      <c r="C2274" s="2">
        <v>45114</v>
      </c>
      <c r="D2274" t="s">
        <v>13</v>
      </c>
      <c r="E2274" t="str">
        <f>_xlfn.CONCAT(Tableau1[[#This Row],[SHORT TYPE]]," ",Tableau1[[#This Row],[NUMERO]]," ",Tableau1[[#This Row],[GAMME]]," ",Tableau1[[#This Row],[TYPE PRODUIT]]," ",Tableau1[[#This Row],[PUISSANCE]])</f>
        <v>COP 34411727  STS 1250A</v>
      </c>
      <c r="H2274" t="s">
        <v>46</v>
      </c>
      <c r="I2274" t="s">
        <v>70</v>
      </c>
      <c r="J2274" t="s">
        <v>17</v>
      </c>
      <c r="K2274" t="s">
        <v>22</v>
      </c>
      <c r="L2274" t="str">
        <f>_xlfn.XLOOKUP(Tableau1[[#This Row],[TYPE DE PIECE]],Tableau4[MATIERE],Tableau4[SHORT TYPE],"",0,1)</f>
        <v>COP</v>
      </c>
      <c r="N2274" t="str">
        <f>IF(ISERR(FIND("DECOUPE",Tableau1[[#This Row],[DESIGNATION]])),"","NEED REF")</f>
        <v/>
      </c>
    </row>
    <row r="2275" spans="2:14">
      <c r="B2275">
        <v>34411726</v>
      </c>
      <c r="C2275" s="2">
        <v>45114</v>
      </c>
      <c r="D2275" t="s">
        <v>13</v>
      </c>
      <c r="E2275" t="str">
        <f>_xlfn.CONCAT(Tableau1[[#This Row],[SHORT TYPE]]," ",Tableau1[[#This Row],[NUMERO]]," ",Tableau1[[#This Row],[GAMME]]," ",Tableau1[[#This Row],[TYPE PRODUIT]]," ",Tableau1[[#This Row],[PUISSANCE]])</f>
        <v>COP 34411726  STS 1250A</v>
      </c>
      <c r="H2275" t="s">
        <v>46</v>
      </c>
      <c r="I2275" t="s">
        <v>70</v>
      </c>
      <c r="J2275" t="s">
        <v>17</v>
      </c>
      <c r="K2275" t="s">
        <v>22</v>
      </c>
      <c r="L2275" t="str">
        <f>_xlfn.XLOOKUP(Tableau1[[#This Row],[TYPE DE PIECE]],Tableau4[MATIERE],Tableau4[SHORT TYPE],"",0,1)</f>
        <v>COP</v>
      </c>
      <c r="N2275" t="str">
        <f>IF(ISERR(FIND("DECOUPE",Tableau1[[#This Row],[DESIGNATION]])),"","NEED REF")</f>
        <v/>
      </c>
    </row>
    <row r="2276" spans="2:14">
      <c r="B2276">
        <v>34411725</v>
      </c>
      <c r="C2276" s="2">
        <v>45114</v>
      </c>
      <c r="D2276" t="s">
        <v>13</v>
      </c>
      <c r="E2276" t="str">
        <f>_xlfn.CONCAT(Tableau1[[#This Row],[SHORT TYPE]]," ",Tableau1[[#This Row],[NUMERO]]," ",Tableau1[[#This Row],[GAMME]]," ",Tableau1[[#This Row],[TYPE PRODUIT]]," ",Tableau1[[#This Row],[PUISSANCE]])</f>
        <v>COP 34411725  STS 1250A</v>
      </c>
      <c r="H2276" t="s">
        <v>46</v>
      </c>
      <c r="I2276" t="s">
        <v>70</v>
      </c>
      <c r="J2276" t="s">
        <v>17</v>
      </c>
      <c r="K2276" t="s">
        <v>22</v>
      </c>
      <c r="L2276" t="str">
        <f>_xlfn.XLOOKUP(Tableau1[[#This Row],[TYPE DE PIECE]],Tableau4[MATIERE],Tableau4[SHORT TYPE],"",0,1)</f>
        <v>COP</v>
      </c>
      <c r="N2276" t="str">
        <f>IF(ISERR(FIND("DECOUPE",Tableau1[[#This Row],[DESIGNATION]])),"","NEED REF")</f>
        <v/>
      </c>
    </row>
    <row r="2277" spans="2:14">
      <c r="B2277">
        <v>34411724</v>
      </c>
      <c r="C2277" s="2">
        <v>45114</v>
      </c>
      <c r="D2277" t="s">
        <v>13</v>
      </c>
      <c r="E2277" t="str">
        <f>_xlfn.CONCAT(Tableau1[[#This Row],[SHORT TYPE]]," ",Tableau1[[#This Row],[NUMERO]]," ",Tableau1[[#This Row],[GAMME]]," ",Tableau1[[#This Row],[TYPE PRODUIT]]," ",Tableau1[[#This Row],[PUISSANCE]])</f>
        <v>COP 34411724  STS 1250A</v>
      </c>
      <c r="H2277" t="s">
        <v>46</v>
      </c>
      <c r="I2277" t="s">
        <v>70</v>
      </c>
      <c r="J2277" t="s">
        <v>17</v>
      </c>
      <c r="K2277" t="s">
        <v>22</v>
      </c>
      <c r="L2277" t="str">
        <f>_xlfn.XLOOKUP(Tableau1[[#This Row],[TYPE DE PIECE]],Tableau4[MATIERE],Tableau4[SHORT TYPE],"",0,1)</f>
        <v>COP</v>
      </c>
      <c r="N2277" t="str">
        <f>IF(ISERR(FIND("DECOUPE",Tableau1[[#This Row],[DESIGNATION]])),"","NEED REF")</f>
        <v/>
      </c>
    </row>
    <row r="2278" spans="2:14">
      <c r="B2278">
        <v>34411723</v>
      </c>
      <c r="C2278" s="2">
        <v>45114</v>
      </c>
      <c r="D2278" t="s">
        <v>13</v>
      </c>
      <c r="E2278" t="str">
        <f>_xlfn.CONCAT(Tableau1[[#This Row],[SHORT TYPE]]," ",Tableau1[[#This Row],[NUMERO]]," ",Tableau1[[#This Row],[GAMME]]," ",Tableau1[[#This Row],[TYPE PRODUIT]]," ",Tableau1[[#This Row],[PUISSANCE]])</f>
        <v>COP 34411723  STS 1250A</v>
      </c>
      <c r="H2278" t="s">
        <v>46</v>
      </c>
      <c r="I2278" t="s">
        <v>70</v>
      </c>
      <c r="J2278" t="s">
        <v>17</v>
      </c>
      <c r="K2278" t="s">
        <v>22</v>
      </c>
      <c r="L2278" t="str">
        <f>_xlfn.XLOOKUP(Tableau1[[#This Row],[TYPE DE PIECE]],Tableau4[MATIERE],Tableau4[SHORT TYPE],"",0,1)</f>
        <v>COP</v>
      </c>
      <c r="N2278" t="str">
        <f>IF(ISERR(FIND("DECOUPE",Tableau1[[#This Row],[DESIGNATION]])),"","NEED REF")</f>
        <v/>
      </c>
    </row>
    <row r="2279" spans="2:14">
      <c r="B2279">
        <v>34411722</v>
      </c>
      <c r="C2279" s="2">
        <v>45114</v>
      </c>
      <c r="D2279" t="s">
        <v>13</v>
      </c>
      <c r="E2279" t="str">
        <f>_xlfn.CONCAT(Tableau1[[#This Row],[SHORT TYPE]]," ",Tableau1[[#This Row],[NUMERO]]," ",Tableau1[[#This Row],[GAMME]]," ",Tableau1[[#This Row],[TYPE PRODUIT]]," ",Tableau1[[#This Row],[PUISSANCE]])</f>
        <v>COP 34411722  STS 1250A</v>
      </c>
      <c r="H2279" t="s">
        <v>46</v>
      </c>
      <c r="I2279" t="s">
        <v>70</v>
      </c>
      <c r="J2279" t="s">
        <v>17</v>
      </c>
      <c r="K2279" t="s">
        <v>22</v>
      </c>
      <c r="L2279" t="str">
        <f>_xlfn.XLOOKUP(Tableau1[[#This Row],[TYPE DE PIECE]],Tableau4[MATIERE],Tableau4[SHORT TYPE],"",0,1)</f>
        <v>COP</v>
      </c>
      <c r="N2279" t="str">
        <f>IF(ISERR(FIND("DECOUPE",Tableau1[[#This Row],[DESIGNATION]])),"","NEED REF")</f>
        <v/>
      </c>
    </row>
    <row r="2280" spans="2:14">
      <c r="B2280">
        <v>34411721</v>
      </c>
      <c r="C2280" s="2">
        <v>45114</v>
      </c>
      <c r="D2280" t="s">
        <v>13</v>
      </c>
      <c r="E2280" t="str">
        <f>_xlfn.CONCAT(Tableau1[[#This Row],[SHORT TYPE]]," ",Tableau1[[#This Row],[NUMERO]]," ",Tableau1[[#This Row],[GAMME]]," ",Tableau1[[#This Row],[TYPE PRODUIT]]," ",Tableau1[[#This Row],[PUISSANCE]])</f>
        <v>COP 34411721  STS 1250A</v>
      </c>
      <c r="H2280" t="s">
        <v>46</v>
      </c>
      <c r="I2280" t="s">
        <v>70</v>
      </c>
      <c r="J2280" t="s">
        <v>17</v>
      </c>
      <c r="K2280" t="s">
        <v>22</v>
      </c>
      <c r="L2280" t="str">
        <f>_xlfn.XLOOKUP(Tableau1[[#This Row],[TYPE DE PIECE]],Tableau4[MATIERE],Tableau4[SHORT TYPE],"",0,1)</f>
        <v>COP</v>
      </c>
      <c r="N2280" t="str">
        <f>IF(ISERR(FIND("DECOUPE",Tableau1[[#This Row],[DESIGNATION]])),"","NEED REF")</f>
        <v/>
      </c>
    </row>
    <row r="2281" spans="2:14">
      <c r="B2281">
        <v>34411720</v>
      </c>
      <c r="C2281" s="2">
        <v>45114</v>
      </c>
      <c r="D2281" t="s">
        <v>13</v>
      </c>
      <c r="E2281" t="str">
        <f>_xlfn.CONCAT(Tableau1[[#This Row],[SHORT TYPE]]," ",Tableau1[[#This Row],[NUMERO]]," ",Tableau1[[#This Row],[GAMME]]," ",Tableau1[[#This Row],[TYPE PRODUIT]]," ",Tableau1[[#This Row],[PUISSANCE]])</f>
        <v>COP 34411720  STS 1250A</v>
      </c>
      <c r="H2281" t="s">
        <v>46</v>
      </c>
      <c r="I2281" t="s">
        <v>70</v>
      </c>
      <c r="J2281" t="s">
        <v>17</v>
      </c>
      <c r="K2281" t="s">
        <v>22</v>
      </c>
      <c r="L2281" t="str">
        <f>_xlfn.XLOOKUP(Tableau1[[#This Row],[TYPE DE PIECE]],Tableau4[MATIERE],Tableau4[SHORT TYPE],"",0,1)</f>
        <v>COP</v>
      </c>
      <c r="N2281" t="str">
        <f>IF(ISERR(FIND("DECOUPE",Tableau1[[#This Row],[DESIGNATION]])),"","NEED REF")</f>
        <v/>
      </c>
    </row>
    <row r="2282" spans="2:14">
      <c r="B2282">
        <v>34411719</v>
      </c>
      <c r="C2282" s="2">
        <v>45113</v>
      </c>
      <c r="D2282" t="s">
        <v>13</v>
      </c>
      <c r="E2282" t="s">
        <v>1251</v>
      </c>
      <c r="J2282" t="s">
        <v>27</v>
      </c>
      <c r="L2282" t="str">
        <f>_xlfn.XLOOKUP(Tableau1[[#This Row],[TYPE DE PIECE]],Tableau4[MATIERE],Tableau4[SHORT TYPE],"",0,1)</f>
        <v/>
      </c>
      <c r="N2282" t="str">
        <f>IF(ISERR(FIND("DECOUPE",Tableau1[[#This Row],[DESIGNATION]])),"","NEED REF")</f>
        <v/>
      </c>
    </row>
    <row r="2283" spans="2:14">
      <c r="B2283">
        <v>34411718</v>
      </c>
      <c r="C2283" s="2">
        <v>45113</v>
      </c>
      <c r="D2283" t="s">
        <v>13</v>
      </c>
      <c r="E2283" t="str">
        <f>_xlfn.CONCAT(Tableau1[[#This Row],[SHORT TYPE]]," ",Tableau1[[#This Row],[NUMERO]]," ",Tableau1[[#This Row],[GAMME]]," ",Tableau1[[#This Row],[TYPE PRODUIT]]," ",Tableau1[[#This Row],[PUISSANCE]])</f>
        <v>COP 34411718  STS 1250A</v>
      </c>
      <c r="H2283" t="s">
        <v>46</v>
      </c>
      <c r="I2283" t="s">
        <v>70</v>
      </c>
      <c r="J2283" t="s">
        <v>17</v>
      </c>
      <c r="K2283" t="s">
        <v>22</v>
      </c>
      <c r="L2283" t="str">
        <f>_xlfn.XLOOKUP(Tableau1[[#This Row],[TYPE DE PIECE]],Tableau4[MATIERE],Tableau4[SHORT TYPE],"",0,1)</f>
        <v>COP</v>
      </c>
      <c r="N2283" t="str">
        <f>IF(ISERR(FIND("DECOUPE",Tableau1[[#This Row],[DESIGNATION]])),"","NEED REF")</f>
        <v/>
      </c>
    </row>
    <row r="2284" spans="2:14">
      <c r="B2284">
        <v>34411717</v>
      </c>
      <c r="C2284" s="2">
        <v>45113</v>
      </c>
      <c r="D2284" t="s">
        <v>13</v>
      </c>
      <c r="E2284" t="str">
        <f>_xlfn.CONCAT(Tableau1[[#This Row],[SHORT TYPE]]," ",Tableau1[[#This Row],[NUMERO]]," ",Tableau1[[#This Row],[GAMME]]," ",Tableau1[[#This Row],[TYPE PRODUIT]]," ",Tableau1[[#This Row],[PUISSANCE]])</f>
        <v>COP 34411717  STS 1250A</v>
      </c>
      <c r="H2284" t="s">
        <v>46</v>
      </c>
      <c r="I2284" t="s">
        <v>70</v>
      </c>
      <c r="J2284" t="s">
        <v>17</v>
      </c>
      <c r="K2284" t="s">
        <v>22</v>
      </c>
      <c r="L2284" t="str">
        <f>_xlfn.XLOOKUP(Tableau1[[#This Row],[TYPE DE PIECE]],Tableau4[MATIERE],Tableau4[SHORT TYPE],"",0,1)</f>
        <v>COP</v>
      </c>
      <c r="N2284" t="str">
        <f>IF(ISERR(FIND("DECOUPE",Tableau1[[#This Row],[DESIGNATION]])),"","NEED REF")</f>
        <v/>
      </c>
    </row>
    <row r="2285" spans="2:14">
      <c r="B2285">
        <v>34411716</v>
      </c>
      <c r="C2285" s="2">
        <v>45113</v>
      </c>
      <c r="D2285" t="s">
        <v>13</v>
      </c>
      <c r="E2285" t="str">
        <f>_xlfn.CONCAT(Tableau1[[#This Row],[SHORT TYPE]]," ",Tableau1[[#This Row],[NUMERO]]," ",Tableau1[[#This Row],[GAMME]]," ",Tableau1[[#This Row],[TYPE PRODUIT]]," ",Tableau1[[#This Row],[PUISSANCE]])</f>
        <v>COP 34411716  STS 1250A</v>
      </c>
      <c r="H2285" t="s">
        <v>46</v>
      </c>
      <c r="I2285" t="s">
        <v>70</v>
      </c>
      <c r="J2285" t="s">
        <v>17</v>
      </c>
      <c r="K2285" t="s">
        <v>22</v>
      </c>
      <c r="L2285" t="str">
        <f>_xlfn.XLOOKUP(Tableau1[[#This Row],[TYPE DE PIECE]],Tableau4[MATIERE],Tableau4[SHORT TYPE],"",0,1)</f>
        <v>COP</v>
      </c>
      <c r="N2285" t="str">
        <f>IF(ISERR(FIND("DECOUPE",Tableau1[[#This Row],[DESIGNATION]])),"","NEED REF")</f>
        <v/>
      </c>
    </row>
    <row r="2286" spans="2:14">
      <c r="B2286">
        <v>34411715</v>
      </c>
      <c r="C2286" s="2">
        <v>45113</v>
      </c>
      <c r="D2286" t="s">
        <v>13</v>
      </c>
      <c r="E2286" t="s">
        <v>1252</v>
      </c>
      <c r="H2286" t="s">
        <v>46</v>
      </c>
      <c r="I2286" t="s">
        <v>70</v>
      </c>
      <c r="J2286" t="s">
        <v>17</v>
      </c>
      <c r="K2286" t="s">
        <v>84</v>
      </c>
      <c r="L2286" t="str">
        <f>_xlfn.XLOOKUP(Tableau1[[#This Row],[TYPE DE PIECE]],Tableau4[MATIERE],Tableau4[SHORT TYPE],"",0,1)</f>
        <v>SE</v>
      </c>
      <c r="N2286" t="str">
        <f>IF(ISERR(FIND("DECOUPE",Tableau1[[#This Row],[DESIGNATION]])),"","NEED REF")</f>
        <v/>
      </c>
    </row>
    <row r="2287" spans="2:14">
      <c r="B2287">
        <v>34411714</v>
      </c>
      <c r="C2287" s="2">
        <v>45113</v>
      </c>
      <c r="D2287" t="s">
        <v>13</v>
      </c>
      <c r="E2287" t="s">
        <v>1253</v>
      </c>
      <c r="H2287" t="s">
        <v>46</v>
      </c>
      <c r="I2287" t="s">
        <v>70</v>
      </c>
      <c r="J2287" t="s">
        <v>17</v>
      </c>
      <c r="K2287" t="s">
        <v>84</v>
      </c>
      <c r="L2287" t="str">
        <f>_xlfn.XLOOKUP(Tableau1[[#This Row],[TYPE DE PIECE]],Tableau4[MATIERE],Tableau4[SHORT TYPE],"",0,1)</f>
        <v>SE</v>
      </c>
      <c r="N2287" t="str">
        <f>IF(ISERR(FIND("DECOUPE",Tableau1[[#This Row],[DESIGNATION]])),"","NEED REF")</f>
        <v/>
      </c>
    </row>
    <row r="2288" spans="2:14">
      <c r="B2288">
        <v>34411713</v>
      </c>
      <c r="C2288" s="2">
        <v>45113</v>
      </c>
      <c r="D2288" t="s">
        <v>13</v>
      </c>
      <c r="E2288" t="s">
        <v>1254</v>
      </c>
      <c r="H2288" t="s">
        <v>46</v>
      </c>
      <c r="I2288" t="s">
        <v>70</v>
      </c>
      <c r="J2288" t="s">
        <v>17</v>
      </c>
      <c r="K2288" t="s">
        <v>57</v>
      </c>
      <c r="L2288" t="str">
        <f>_xlfn.XLOOKUP(Tableau1[[#This Row],[TYPE DE PIECE]],Tableau4[MATIERE],Tableau4[SHORT TYPE],"",0,1)</f>
        <v/>
      </c>
      <c r="N2288" t="str">
        <f>IF(ISERR(FIND("DECOUPE",Tableau1[[#This Row],[DESIGNATION]])),"","NEED REF")</f>
        <v/>
      </c>
    </row>
    <row r="2289" spans="2:14">
      <c r="B2289">
        <v>34411712</v>
      </c>
      <c r="C2289" s="2">
        <v>45113</v>
      </c>
      <c r="D2289" t="s">
        <v>13</v>
      </c>
      <c r="E2289" t="str">
        <f>_xlfn.CONCAT(Tableau1[[#This Row],[SHORT TYPE]]," ",Tableau1[[#This Row],[NUMERO]]," ",Tableau1[[#This Row],[GAMME]]," ",Tableau1[[#This Row],[TYPE PRODUIT]]," ",Tableau1[[#This Row],[PUISSANCE]])</f>
        <v>COP 34411712  STS 1250A</v>
      </c>
      <c r="H2289" t="s">
        <v>46</v>
      </c>
      <c r="I2289" t="s">
        <v>70</v>
      </c>
      <c r="J2289" t="s">
        <v>17</v>
      </c>
      <c r="K2289" t="s">
        <v>22</v>
      </c>
      <c r="L2289" t="str">
        <f>_xlfn.XLOOKUP(Tableau1[[#This Row],[TYPE DE PIECE]],Tableau4[MATIERE],Tableau4[SHORT TYPE],"",0,1)</f>
        <v>COP</v>
      </c>
      <c r="N2289" t="str">
        <f>IF(ISERR(FIND("DECOUPE",Tableau1[[#This Row],[DESIGNATION]])),"","NEED REF")</f>
        <v/>
      </c>
    </row>
    <row r="2290" spans="2:14">
      <c r="B2290">
        <v>34411711</v>
      </c>
      <c r="C2290" s="2">
        <v>45113</v>
      </c>
      <c r="D2290" t="s">
        <v>13</v>
      </c>
      <c r="E2290" t="str">
        <f>_xlfn.CONCAT(Tableau1[[#This Row],[SHORT TYPE]]," ",Tableau1[[#This Row],[NUMERO]]," ",Tableau1[[#This Row],[GAMME]]," ",Tableau1[[#This Row],[TYPE PRODUIT]]," ",Tableau1[[#This Row],[PUISSANCE]])</f>
        <v>COP 34411711  STS 1250A</v>
      </c>
      <c r="H2290" t="s">
        <v>46</v>
      </c>
      <c r="I2290" t="s">
        <v>70</v>
      </c>
      <c r="J2290" t="s">
        <v>17</v>
      </c>
      <c r="K2290" t="s">
        <v>22</v>
      </c>
      <c r="L2290" t="str">
        <f>_xlfn.XLOOKUP(Tableau1[[#This Row],[TYPE DE PIECE]],Tableau4[MATIERE],Tableau4[SHORT TYPE],"",0,1)</f>
        <v>COP</v>
      </c>
      <c r="N2290" t="str">
        <f>IF(ISERR(FIND("DECOUPE",Tableau1[[#This Row],[DESIGNATION]])),"","NEED REF")</f>
        <v/>
      </c>
    </row>
    <row r="2291" spans="2:14">
      <c r="B2291">
        <v>34411710</v>
      </c>
      <c r="C2291" s="2">
        <v>45112</v>
      </c>
      <c r="D2291" t="s">
        <v>13</v>
      </c>
      <c r="E2291" t="s">
        <v>1255</v>
      </c>
      <c r="G2291" t="s">
        <v>73</v>
      </c>
      <c r="H2291" t="s">
        <v>30</v>
      </c>
      <c r="I2291" t="s">
        <v>20</v>
      </c>
      <c r="J2291" t="s">
        <v>27</v>
      </c>
      <c r="K2291" t="s">
        <v>22</v>
      </c>
      <c r="L2291" t="str">
        <f>_xlfn.XLOOKUP(Tableau1[[#This Row],[TYPE DE PIECE]],Tableau4[MATIERE],Tableau4[SHORT TYPE],"",0,1)</f>
        <v>COP</v>
      </c>
      <c r="N2291" t="str">
        <f>IF(ISERR(FIND("DECOUPE",Tableau1[[#This Row],[DESIGNATION]])),"","NEED REF")</f>
        <v/>
      </c>
    </row>
    <row r="2292" spans="2:14">
      <c r="B2292">
        <v>34411709</v>
      </c>
      <c r="C2292" s="2">
        <v>45112</v>
      </c>
      <c r="D2292" t="s">
        <v>13</v>
      </c>
      <c r="E2292" t="str">
        <f>_xlfn.CONCAT(Tableau1[[#This Row],[SHORT TYPE]]," ",Tableau1[[#This Row],[NUMERO]]," ",Tableau1[[#This Row],[GAMME]]," ",Tableau1[[#This Row],[TYPE PRODUIT]]," ",Tableau1[[#This Row],[PUISSANCE]])</f>
        <v>COP 34411709  STS 1250A</v>
      </c>
      <c r="H2292" t="s">
        <v>46</v>
      </c>
      <c r="I2292" t="s">
        <v>70</v>
      </c>
      <c r="J2292" t="s">
        <v>17</v>
      </c>
      <c r="K2292" t="s">
        <v>22</v>
      </c>
      <c r="L2292" t="str">
        <f>_xlfn.XLOOKUP(Tableau1[[#This Row],[TYPE DE PIECE]],Tableau4[MATIERE],Tableau4[SHORT TYPE],"",0,1)</f>
        <v>COP</v>
      </c>
      <c r="N2292" t="str">
        <f>IF(ISERR(FIND("DECOUPE",Tableau1[[#This Row],[DESIGNATION]])),"","NEED REF")</f>
        <v/>
      </c>
    </row>
    <row r="2293" spans="2:14">
      <c r="B2293">
        <v>34411708</v>
      </c>
      <c r="C2293" s="2">
        <v>45112</v>
      </c>
      <c r="D2293" t="s">
        <v>13</v>
      </c>
      <c r="J2293" t="s">
        <v>49</v>
      </c>
      <c r="L2293" t="str">
        <f>_xlfn.XLOOKUP(Tableau1[[#This Row],[TYPE DE PIECE]],Tableau4[MATIERE],Tableau4[SHORT TYPE],"",0,1)</f>
        <v/>
      </c>
      <c r="N2293" t="str">
        <f>IF(ISERR(FIND("DECOUPE",Tableau1[[#This Row],[DESIGNATION]])),"","NEED REF")</f>
        <v/>
      </c>
    </row>
    <row r="2294" spans="2:14">
      <c r="B2294">
        <v>34411707</v>
      </c>
      <c r="C2294" s="2">
        <v>45112</v>
      </c>
      <c r="D2294" t="s">
        <v>13</v>
      </c>
      <c r="J2294" t="s">
        <v>49</v>
      </c>
      <c r="L2294" t="str">
        <f>_xlfn.XLOOKUP(Tableau1[[#This Row],[TYPE DE PIECE]],Tableau4[MATIERE],Tableau4[SHORT TYPE],"",0,1)</f>
        <v/>
      </c>
      <c r="N2294" t="str">
        <f>IF(ISERR(FIND("DECOUPE",Tableau1[[#This Row],[DESIGNATION]])),"","NEED REF")</f>
        <v/>
      </c>
    </row>
    <row r="2295" spans="2:14">
      <c r="B2295">
        <v>34411706</v>
      </c>
      <c r="C2295" s="2">
        <v>45112</v>
      </c>
      <c r="D2295" t="s">
        <v>13</v>
      </c>
      <c r="J2295" t="s">
        <v>49</v>
      </c>
      <c r="L2295" t="str">
        <f>_xlfn.XLOOKUP(Tableau1[[#This Row],[TYPE DE PIECE]],Tableau4[MATIERE],Tableau4[SHORT TYPE],"",0,1)</f>
        <v/>
      </c>
      <c r="N2295" t="str">
        <f>IF(ISERR(FIND("DECOUPE",Tableau1[[#This Row],[DESIGNATION]])),"","NEED REF")</f>
        <v/>
      </c>
    </row>
    <row r="2296" spans="2:14">
      <c r="B2296">
        <v>34411705</v>
      </c>
      <c r="C2296" s="2">
        <v>45112</v>
      </c>
      <c r="D2296" t="s">
        <v>13</v>
      </c>
      <c r="J2296" t="s">
        <v>49</v>
      </c>
      <c r="L2296" t="str">
        <f>_xlfn.XLOOKUP(Tableau1[[#This Row],[TYPE DE PIECE]],Tableau4[MATIERE],Tableau4[SHORT TYPE],"",0,1)</f>
        <v/>
      </c>
      <c r="N2296" t="str">
        <f>IF(ISERR(FIND("DECOUPE",Tableau1[[#This Row],[DESIGNATION]])),"","NEED REF")</f>
        <v/>
      </c>
    </row>
    <row r="2297" spans="2:14">
      <c r="B2297">
        <v>34411704</v>
      </c>
      <c r="C2297" s="2">
        <v>45112</v>
      </c>
      <c r="D2297" t="s">
        <v>13</v>
      </c>
      <c r="J2297" t="s">
        <v>49</v>
      </c>
      <c r="L2297" t="str">
        <f>_xlfn.XLOOKUP(Tableau1[[#This Row],[TYPE DE PIECE]],Tableau4[MATIERE],Tableau4[SHORT TYPE],"",0,1)</f>
        <v/>
      </c>
      <c r="N2297" t="str">
        <f>IF(ISERR(FIND("DECOUPE",Tableau1[[#This Row],[DESIGNATION]])),"","NEED REF")</f>
        <v/>
      </c>
    </row>
    <row r="2298" spans="2:14">
      <c r="B2298">
        <v>34411703</v>
      </c>
      <c r="C2298" s="2">
        <v>45112</v>
      </c>
      <c r="D2298" t="s">
        <v>13</v>
      </c>
      <c r="E2298" t="s">
        <v>1256</v>
      </c>
      <c r="F2298" t="s">
        <v>1204</v>
      </c>
      <c r="G2298" t="s">
        <v>96</v>
      </c>
      <c r="H2298" t="s">
        <v>30</v>
      </c>
      <c r="I2298" t="s">
        <v>381</v>
      </c>
      <c r="J2298" t="s">
        <v>49</v>
      </c>
      <c r="K2298" t="s">
        <v>25</v>
      </c>
      <c r="L2298" t="str">
        <f>_xlfn.XLOOKUP(Tableau1[[#This Row],[TYPE DE PIECE]],Tableau4[MATIERE],Tableau4[SHORT TYPE],"",0,1)</f>
        <v>SMT</v>
      </c>
      <c r="N2298" t="str">
        <f>IF(ISERR(FIND("DECOUPE",Tableau1[[#This Row],[DESIGNATION]])),"","NEED REF")</f>
        <v/>
      </c>
    </row>
    <row r="2299" spans="2:14">
      <c r="B2299">
        <v>34411702</v>
      </c>
      <c r="C2299" s="2">
        <v>45112</v>
      </c>
      <c r="D2299" t="s">
        <v>13</v>
      </c>
      <c r="E2299" t="s">
        <v>1257</v>
      </c>
      <c r="F2299" t="s">
        <v>1204</v>
      </c>
      <c r="G2299" t="s">
        <v>96</v>
      </c>
      <c r="H2299" t="s">
        <v>30</v>
      </c>
      <c r="I2299" t="s">
        <v>381</v>
      </c>
      <c r="J2299" t="s">
        <v>49</v>
      </c>
      <c r="K2299" t="s">
        <v>25</v>
      </c>
      <c r="L2299" t="str">
        <f>_xlfn.XLOOKUP(Tableau1[[#This Row],[TYPE DE PIECE]],Tableau4[MATIERE],Tableau4[SHORT TYPE],"",0,1)</f>
        <v>SMT</v>
      </c>
      <c r="N2299" t="str">
        <f>IF(ISERR(FIND("DECOUPE",Tableau1[[#This Row],[DESIGNATION]])),"","NEED REF")</f>
        <v/>
      </c>
    </row>
    <row r="2300" spans="2:14">
      <c r="B2300">
        <v>34411701</v>
      </c>
      <c r="C2300" s="2">
        <v>45112</v>
      </c>
      <c r="D2300" t="s">
        <v>13</v>
      </c>
      <c r="E2300" t="s">
        <v>1258</v>
      </c>
      <c r="F2300" t="s">
        <v>1204</v>
      </c>
      <c r="G2300" t="s">
        <v>96</v>
      </c>
      <c r="H2300" t="s">
        <v>30</v>
      </c>
      <c r="I2300" t="s">
        <v>381</v>
      </c>
      <c r="J2300" t="s">
        <v>49</v>
      </c>
      <c r="K2300" t="s">
        <v>25</v>
      </c>
      <c r="L2300" t="str">
        <f>_xlfn.XLOOKUP(Tableau1[[#This Row],[TYPE DE PIECE]],Tableau4[MATIERE],Tableau4[SHORT TYPE],"",0,1)</f>
        <v>SMT</v>
      </c>
      <c r="N2300" t="str">
        <f>IF(ISERR(FIND("DECOUPE",Tableau1[[#This Row],[DESIGNATION]])),"","NEED REF")</f>
        <v/>
      </c>
    </row>
    <row r="2301" spans="2:14">
      <c r="B2301">
        <v>34411700</v>
      </c>
      <c r="C2301" s="2">
        <v>45112</v>
      </c>
      <c r="D2301" t="s">
        <v>13</v>
      </c>
      <c r="E2301" t="s">
        <v>265</v>
      </c>
      <c r="F2301" t="s">
        <v>1204</v>
      </c>
      <c r="G2301" t="s">
        <v>96</v>
      </c>
      <c r="H2301" t="s">
        <v>30</v>
      </c>
      <c r="I2301" t="s">
        <v>381</v>
      </c>
      <c r="J2301" t="s">
        <v>49</v>
      </c>
      <c r="K2301" t="s">
        <v>25</v>
      </c>
      <c r="L2301" t="str">
        <f>_xlfn.XLOOKUP(Tableau1[[#This Row],[TYPE DE PIECE]],Tableau4[MATIERE],Tableau4[SHORT TYPE],"",0,1)</f>
        <v>SMT</v>
      </c>
      <c r="N2301" t="str">
        <f>IF(ISERR(FIND("DECOUPE",Tableau1[[#This Row],[DESIGNATION]])),"","NEED REF")</f>
        <v/>
      </c>
    </row>
    <row r="2302" spans="2:14">
      <c r="B2302">
        <v>34411699</v>
      </c>
      <c r="C2302" s="2">
        <v>45112</v>
      </c>
      <c r="D2302" t="s">
        <v>13</v>
      </c>
      <c r="E2302" t="s">
        <v>1259</v>
      </c>
      <c r="F2302" t="s">
        <v>159</v>
      </c>
      <c r="H2302" t="s">
        <v>46</v>
      </c>
      <c r="I2302" t="s">
        <v>829</v>
      </c>
      <c r="J2302" t="s">
        <v>49</v>
      </c>
      <c r="K2302" t="s">
        <v>25</v>
      </c>
      <c r="L2302" t="str">
        <f>_xlfn.XLOOKUP(Tableau1[[#This Row],[TYPE DE PIECE]],Tableau4[MATIERE],Tableau4[SHORT TYPE],"",0,1)</f>
        <v>SMT</v>
      </c>
      <c r="N2302" t="str">
        <f>IF(ISERR(FIND("DECOUPE",Tableau1[[#This Row],[DESIGNATION]])),"","NEED REF")</f>
        <v/>
      </c>
    </row>
    <row r="2303" spans="2:14">
      <c r="B2303">
        <v>34411698</v>
      </c>
      <c r="C2303" s="2">
        <v>45112</v>
      </c>
      <c r="D2303" t="s">
        <v>13</v>
      </c>
      <c r="E2303" t="s">
        <v>1260</v>
      </c>
      <c r="F2303" t="s">
        <v>159</v>
      </c>
      <c r="H2303" t="s">
        <v>46</v>
      </c>
      <c r="I2303" t="s">
        <v>829</v>
      </c>
      <c r="J2303" t="s">
        <v>49</v>
      </c>
      <c r="K2303" t="s">
        <v>25</v>
      </c>
      <c r="L2303" t="str">
        <f>_xlfn.XLOOKUP(Tableau1[[#This Row],[TYPE DE PIECE]],Tableau4[MATIERE],Tableau4[SHORT TYPE],"",0,1)</f>
        <v>SMT</v>
      </c>
      <c r="N2303" t="str">
        <f>IF(ISERR(FIND("DECOUPE",Tableau1[[#This Row],[DESIGNATION]])),"","NEED REF")</f>
        <v/>
      </c>
    </row>
    <row r="2304" spans="2:14">
      <c r="B2304">
        <v>34411697</v>
      </c>
      <c r="C2304" s="2">
        <v>45112</v>
      </c>
      <c r="D2304" t="s">
        <v>13</v>
      </c>
      <c r="E2304" t="s">
        <v>1261</v>
      </c>
      <c r="F2304" t="s">
        <v>159</v>
      </c>
      <c r="H2304" t="s">
        <v>46</v>
      </c>
      <c r="I2304" t="s">
        <v>829</v>
      </c>
      <c r="J2304" t="s">
        <v>49</v>
      </c>
      <c r="K2304" t="s">
        <v>57</v>
      </c>
      <c r="L2304" t="str">
        <f>_xlfn.XLOOKUP(Tableau1[[#This Row],[TYPE DE PIECE]],Tableau4[MATIERE],Tableau4[SHORT TYPE],"",0,1)</f>
        <v/>
      </c>
      <c r="N2304" t="str">
        <f>IF(ISERR(FIND("DECOUPE",Tableau1[[#This Row],[DESIGNATION]])),"","NEED REF")</f>
        <v/>
      </c>
    </row>
    <row r="2305" spans="2:14">
      <c r="B2305">
        <v>34411696</v>
      </c>
      <c r="C2305" s="2">
        <v>45112</v>
      </c>
      <c r="D2305" t="s">
        <v>13</v>
      </c>
      <c r="E2305" t="s">
        <v>1262</v>
      </c>
      <c r="F2305" t="s">
        <v>159</v>
      </c>
      <c r="H2305" t="s">
        <v>46</v>
      </c>
      <c r="I2305" t="s">
        <v>829</v>
      </c>
      <c r="J2305" t="s">
        <v>49</v>
      </c>
      <c r="K2305" t="s">
        <v>33</v>
      </c>
      <c r="L2305" t="str">
        <f>_xlfn.XLOOKUP(Tableau1[[#This Row],[TYPE DE PIECE]],Tableau4[MATIERE],Tableau4[SHORT TYPE],"",0,1)</f>
        <v>PLA</v>
      </c>
      <c r="N2305" t="str">
        <f>IF(ISERR(FIND("DECOUPE",Tableau1[[#This Row],[DESIGNATION]])),"","NEED REF")</f>
        <v/>
      </c>
    </row>
    <row r="2306" spans="2:14">
      <c r="B2306">
        <v>34411695</v>
      </c>
      <c r="C2306" s="2">
        <v>45112</v>
      </c>
      <c r="D2306" t="s">
        <v>13</v>
      </c>
      <c r="E2306" t="s">
        <v>1263</v>
      </c>
      <c r="F2306" t="s">
        <v>159</v>
      </c>
      <c r="H2306" t="s">
        <v>46</v>
      </c>
      <c r="I2306" t="s">
        <v>829</v>
      </c>
      <c r="J2306" t="s">
        <v>49</v>
      </c>
      <c r="K2306" t="s">
        <v>22</v>
      </c>
      <c r="L2306" t="str">
        <f>_xlfn.XLOOKUP(Tableau1[[#This Row],[TYPE DE PIECE]],Tableau4[MATIERE],Tableau4[SHORT TYPE],"",0,1)</f>
        <v>COP</v>
      </c>
      <c r="N2306" t="str">
        <f>IF(ISERR(FIND("DECOUPE",Tableau1[[#This Row],[DESIGNATION]])),"","NEED REF")</f>
        <v/>
      </c>
    </row>
    <row r="2307" spans="2:14">
      <c r="B2307">
        <v>34411694</v>
      </c>
      <c r="C2307" s="2">
        <v>45112</v>
      </c>
      <c r="D2307" t="s">
        <v>13</v>
      </c>
      <c r="E2307" t="s">
        <v>1264</v>
      </c>
      <c r="H2307" t="s">
        <v>105</v>
      </c>
      <c r="I2307" t="s">
        <v>109</v>
      </c>
      <c r="J2307" t="s">
        <v>49</v>
      </c>
      <c r="K2307" t="s">
        <v>25</v>
      </c>
      <c r="L2307" t="str">
        <f>_xlfn.XLOOKUP(Tableau1[[#This Row],[TYPE DE PIECE]],Tableau4[MATIERE],Tableau4[SHORT TYPE],"",0,1)</f>
        <v>SMT</v>
      </c>
      <c r="N2307" t="str">
        <f>IF(ISERR(FIND("DECOUPE",Tableau1[[#This Row],[DESIGNATION]])),"","NEED REF")</f>
        <v/>
      </c>
    </row>
    <row r="2308" spans="2:14">
      <c r="B2308">
        <v>34411693</v>
      </c>
      <c r="C2308" s="2">
        <v>45112</v>
      </c>
      <c r="D2308" t="s">
        <v>13</v>
      </c>
      <c r="E2308" t="s">
        <v>265</v>
      </c>
      <c r="H2308" t="s">
        <v>105</v>
      </c>
      <c r="I2308" t="s">
        <v>109</v>
      </c>
      <c r="J2308" t="s">
        <v>49</v>
      </c>
      <c r="K2308" t="s">
        <v>25</v>
      </c>
      <c r="L2308" t="str">
        <f>_xlfn.XLOOKUP(Tableau1[[#This Row],[TYPE DE PIECE]],Tableau4[MATIERE],Tableau4[SHORT TYPE],"",0,1)</f>
        <v>SMT</v>
      </c>
      <c r="N2308" t="str">
        <f>IF(ISERR(FIND("DECOUPE",Tableau1[[#This Row],[DESIGNATION]])),"","NEED REF")</f>
        <v/>
      </c>
    </row>
    <row r="2309" spans="2:14">
      <c r="B2309">
        <v>34411692</v>
      </c>
      <c r="C2309" s="2">
        <v>45112</v>
      </c>
      <c r="D2309" t="s">
        <v>13</v>
      </c>
      <c r="E2309" t="s">
        <v>1265</v>
      </c>
      <c r="H2309" t="s">
        <v>105</v>
      </c>
      <c r="I2309" t="s">
        <v>109</v>
      </c>
      <c r="J2309" t="s">
        <v>49</v>
      </c>
      <c r="K2309" t="s">
        <v>25</v>
      </c>
      <c r="L2309" t="str">
        <f>_xlfn.XLOOKUP(Tableau1[[#This Row],[TYPE DE PIECE]],Tableau4[MATIERE],Tableau4[SHORT TYPE],"",0,1)</f>
        <v>SMT</v>
      </c>
      <c r="N2309" t="str">
        <f>IF(ISERR(FIND("DECOUPE",Tableau1[[#This Row],[DESIGNATION]])),"","NEED REF")</f>
        <v/>
      </c>
    </row>
    <row r="2310" spans="2:14">
      <c r="B2310">
        <v>34411691</v>
      </c>
      <c r="C2310" s="2">
        <v>45112</v>
      </c>
      <c r="D2310" t="s">
        <v>13</v>
      </c>
      <c r="E2310" t="s">
        <v>1266</v>
      </c>
      <c r="H2310" t="s">
        <v>105</v>
      </c>
      <c r="I2310" t="s">
        <v>109</v>
      </c>
      <c r="J2310" t="s">
        <v>49</v>
      </c>
      <c r="K2310" t="s">
        <v>25</v>
      </c>
      <c r="L2310" t="str">
        <f>_xlfn.XLOOKUP(Tableau1[[#This Row],[TYPE DE PIECE]],Tableau4[MATIERE],Tableau4[SHORT TYPE],"",0,1)</f>
        <v>SMT</v>
      </c>
      <c r="N2310" t="str">
        <f>IF(ISERR(FIND("DECOUPE",Tableau1[[#This Row],[DESIGNATION]])),"","NEED REF")</f>
        <v/>
      </c>
    </row>
    <row r="2311" spans="2:14">
      <c r="B2311">
        <v>34411690</v>
      </c>
      <c r="C2311" s="2">
        <v>45112</v>
      </c>
      <c r="D2311" t="s">
        <v>13</v>
      </c>
      <c r="E2311" t="s">
        <v>1267</v>
      </c>
      <c r="H2311" t="s">
        <v>105</v>
      </c>
      <c r="I2311" t="s">
        <v>109</v>
      </c>
      <c r="J2311" t="s">
        <v>49</v>
      </c>
      <c r="K2311" t="s">
        <v>25</v>
      </c>
      <c r="L2311" t="str">
        <f>_xlfn.XLOOKUP(Tableau1[[#This Row],[TYPE DE PIECE]],Tableau4[MATIERE],Tableau4[SHORT TYPE],"",0,1)</f>
        <v>SMT</v>
      </c>
      <c r="N2311" t="str">
        <f>IF(ISERR(FIND("DECOUPE",Tableau1[[#This Row],[DESIGNATION]])),"","NEED REF")</f>
        <v/>
      </c>
    </row>
    <row r="2312" spans="2:14">
      <c r="B2312">
        <v>34411689</v>
      </c>
      <c r="C2312" s="2">
        <v>45112</v>
      </c>
      <c r="D2312" t="s">
        <v>13</v>
      </c>
      <c r="E2312" t="s">
        <v>1268</v>
      </c>
      <c r="H2312" t="s">
        <v>105</v>
      </c>
      <c r="I2312" t="s">
        <v>109</v>
      </c>
      <c r="J2312" t="s">
        <v>49</v>
      </c>
      <c r="K2312" t="s">
        <v>22</v>
      </c>
      <c r="L2312" t="str">
        <f>_xlfn.XLOOKUP(Tableau1[[#This Row],[TYPE DE PIECE]],Tableau4[MATIERE],Tableau4[SHORT TYPE],"",0,1)</f>
        <v>COP</v>
      </c>
      <c r="N2312" t="str">
        <f>IF(ISERR(FIND("DECOUPE",Tableau1[[#This Row],[DESIGNATION]])),"","NEED REF")</f>
        <v/>
      </c>
    </row>
    <row r="2313" spans="2:14">
      <c r="B2313">
        <v>34411688</v>
      </c>
      <c r="C2313" s="2">
        <v>45112</v>
      </c>
      <c r="D2313" t="s">
        <v>13</v>
      </c>
      <c r="E2313" t="s">
        <v>1269</v>
      </c>
      <c r="H2313" t="s">
        <v>105</v>
      </c>
      <c r="I2313" t="s">
        <v>109</v>
      </c>
      <c r="J2313" t="s">
        <v>49</v>
      </c>
      <c r="K2313" t="s">
        <v>22</v>
      </c>
      <c r="L2313" t="str">
        <f>_xlfn.XLOOKUP(Tableau1[[#This Row],[TYPE DE PIECE]],Tableau4[MATIERE],Tableau4[SHORT TYPE],"",0,1)</f>
        <v>COP</v>
      </c>
      <c r="N2313" t="str">
        <f>IF(ISERR(FIND("DECOUPE",Tableau1[[#This Row],[DESIGNATION]])),"","NEED REF")</f>
        <v/>
      </c>
    </row>
    <row r="2314" spans="2:14">
      <c r="B2314">
        <v>34411687</v>
      </c>
      <c r="C2314" s="2">
        <v>45112</v>
      </c>
      <c r="D2314" t="s">
        <v>13</v>
      </c>
      <c r="E2314" t="s">
        <v>1270</v>
      </c>
      <c r="H2314" t="s">
        <v>105</v>
      </c>
      <c r="I2314" t="s">
        <v>109</v>
      </c>
      <c r="J2314" t="s">
        <v>49</v>
      </c>
      <c r="K2314" t="s">
        <v>25</v>
      </c>
      <c r="L2314" t="str">
        <f>_xlfn.XLOOKUP(Tableau1[[#This Row],[TYPE DE PIECE]],Tableau4[MATIERE],Tableau4[SHORT TYPE],"",0,1)</f>
        <v>SMT</v>
      </c>
      <c r="N2314" t="str">
        <f>IF(ISERR(FIND("DECOUPE",Tableau1[[#This Row],[DESIGNATION]])),"","NEED REF")</f>
        <v/>
      </c>
    </row>
    <row r="2315" spans="2:14">
      <c r="B2315">
        <v>34411686</v>
      </c>
      <c r="C2315" s="2">
        <v>45112</v>
      </c>
      <c r="D2315" t="s">
        <v>13</v>
      </c>
      <c r="E2315" t="s">
        <v>1271</v>
      </c>
      <c r="J2315" t="s">
        <v>27</v>
      </c>
      <c r="K2315" s="38" t="s">
        <v>178</v>
      </c>
      <c r="L2315" t="str">
        <f>_xlfn.XLOOKUP(Tableau1[[#This Row],[TYPE DE PIECE]],Tableau4[MATIERE],Tableau4[SHORT TYPE],"",0,1)</f>
        <v/>
      </c>
      <c r="N2315" t="str">
        <f>IF(ISERR(FIND("DECOUPE",Tableau1[[#This Row],[DESIGNATION]])),"","NEED REF")</f>
        <v/>
      </c>
    </row>
    <row r="2316" spans="2:14">
      <c r="B2316">
        <v>34411685</v>
      </c>
      <c r="C2316" s="2">
        <v>45112</v>
      </c>
      <c r="D2316" t="s">
        <v>13</v>
      </c>
      <c r="E2316" t="str">
        <f>_xlfn.CONCAT(Tableau1[[#This Row],[SHORT TYPE]]," ",Tableau1[[#This Row],[NUMERO]]," ",Tableau1[[#This Row],[GAMME]]," ",Tableau1[[#This Row],[TYPE PRODUIT]]," ",Tableau1[[#This Row],[PUISSANCE]])</f>
        <v>COP 34411685  STS 1250A</v>
      </c>
      <c r="H2316" t="s">
        <v>46</v>
      </c>
      <c r="I2316" t="s">
        <v>70</v>
      </c>
      <c r="J2316" t="s">
        <v>17</v>
      </c>
      <c r="K2316" t="s">
        <v>22</v>
      </c>
      <c r="L2316" t="str">
        <f>_xlfn.XLOOKUP(Tableau1[[#This Row],[TYPE DE PIECE]],Tableau4[MATIERE],Tableau4[SHORT TYPE],"",0,1)</f>
        <v>COP</v>
      </c>
      <c r="N2316" t="str">
        <f>IF(ISERR(FIND("DECOUPE",Tableau1[[#This Row],[DESIGNATION]])),"","NEED REF")</f>
        <v/>
      </c>
    </row>
    <row r="2317" spans="2:14">
      <c r="B2317">
        <v>34411684</v>
      </c>
      <c r="C2317" s="2">
        <v>45112</v>
      </c>
      <c r="D2317" t="s">
        <v>13</v>
      </c>
      <c r="E2317" t="s">
        <v>1272</v>
      </c>
      <c r="J2317" t="s">
        <v>27</v>
      </c>
      <c r="K2317" s="38" t="s">
        <v>178</v>
      </c>
      <c r="L2317" t="str">
        <f>_xlfn.XLOOKUP(Tableau1[[#This Row],[TYPE DE PIECE]],Tableau4[MATIERE],Tableau4[SHORT TYPE],"",0,1)</f>
        <v/>
      </c>
      <c r="N2317" t="str">
        <f>IF(ISERR(FIND("DECOUPE",Tableau1[[#This Row],[DESIGNATION]])),"","NEED REF")</f>
        <v/>
      </c>
    </row>
    <row r="2318" spans="2:14">
      <c r="B2318">
        <v>34411683</v>
      </c>
      <c r="C2318" s="2">
        <v>45112</v>
      </c>
      <c r="D2318" t="s">
        <v>13</v>
      </c>
      <c r="E2318" t="str">
        <f>_xlfn.CONCAT(Tableau1[[#This Row],[SHORT TYPE]]," ",Tableau1[[#This Row],[NUMERO]]," ",Tableau1[[#This Row],[GAMME]]," ",Tableau1[[#This Row],[TYPE PRODUIT]]," ",Tableau1[[#This Row],[PUISSANCE]])</f>
        <v>COP 34411683  STS 1250A</v>
      </c>
      <c r="H2318" t="s">
        <v>46</v>
      </c>
      <c r="I2318" t="s">
        <v>70</v>
      </c>
      <c r="J2318" t="s">
        <v>17</v>
      </c>
      <c r="K2318" t="s">
        <v>22</v>
      </c>
      <c r="L2318" t="str">
        <f>_xlfn.XLOOKUP(Tableau1[[#This Row],[TYPE DE PIECE]],Tableau4[MATIERE],Tableau4[SHORT TYPE],"",0,1)</f>
        <v>COP</v>
      </c>
      <c r="N2318" t="str">
        <f>IF(ISERR(FIND("DECOUPE",Tableau1[[#This Row],[DESIGNATION]])),"","NEED REF")</f>
        <v/>
      </c>
    </row>
    <row r="2319" spans="2:14">
      <c r="B2319">
        <v>34411682</v>
      </c>
      <c r="C2319" s="2">
        <v>45112</v>
      </c>
      <c r="D2319" t="s">
        <v>13</v>
      </c>
      <c r="E2319" t="str">
        <f>_xlfn.CONCAT(Tableau1[[#This Row],[SHORT TYPE]]," ",Tableau1[[#This Row],[NUMERO]]," ",Tableau1[[#This Row],[GAMME]]," ",Tableau1[[#This Row],[TYPE PRODUIT]]," ",Tableau1[[#This Row],[PUISSANCE]])</f>
        <v>COP 34411682  STS 1250A</v>
      </c>
      <c r="H2319" t="s">
        <v>46</v>
      </c>
      <c r="I2319" t="s">
        <v>70</v>
      </c>
      <c r="J2319" t="s">
        <v>17</v>
      </c>
      <c r="K2319" t="s">
        <v>22</v>
      </c>
      <c r="L2319" t="str">
        <f>_xlfn.XLOOKUP(Tableau1[[#This Row],[TYPE DE PIECE]],Tableau4[MATIERE],Tableau4[SHORT TYPE],"",0,1)</f>
        <v>COP</v>
      </c>
      <c r="N2319" t="str">
        <f>IF(ISERR(FIND("DECOUPE",Tableau1[[#This Row],[DESIGNATION]])),"","NEED REF")</f>
        <v/>
      </c>
    </row>
    <row r="2320" spans="2:14">
      <c r="B2320">
        <v>34411681</v>
      </c>
      <c r="C2320" s="2">
        <v>45112</v>
      </c>
      <c r="D2320" t="s">
        <v>13</v>
      </c>
      <c r="E2320" t="str">
        <f>_xlfn.CONCAT(Tableau1[[#This Row],[SHORT TYPE]]," ",Tableau1[[#This Row],[NUMERO]]," ",Tableau1[[#This Row],[GAMME]]," ",Tableau1[[#This Row],[TYPE PRODUIT]]," ",Tableau1[[#This Row],[PUISSANCE]])</f>
        <v>COP 34411681  STS 1250A</v>
      </c>
      <c r="H2320" t="s">
        <v>46</v>
      </c>
      <c r="I2320" t="s">
        <v>70</v>
      </c>
      <c r="J2320" t="s">
        <v>17</v>
      </c>
      <c r="K2320" t="s">
        <v>22</v>
      </c>
      <c r="L2320" t="str">
        <f>_xlfn.XLOOKUP(Tableau1[[#This Row],[TYPE DE PIECE]],Tableau4[MATIERE],Tableau4[SHORT TYPE],"",0,1)</f>
        <v>COP</v>
      </c>
      <c r="N2320" t="str">
        <f>IF(ISERR(FIND("DECOUPE",Tableau1[[#This Row],[DESIGNATION]])),"","NEED REF")</f>
        <v/>
      </c>
    </row>
    <row r="2321" spans="2:14">
      <c r="B2321">
        <v>34411680</v>
      </c>
      <c r="C2321" s="2">
        <v>45112</v>
      </c>
      <c r="D2321" t="s">
        <v>13</v>
      </c>
      <c r="E2321" t="s">
        <v>1273</v>
      </c>
      <c r="H2321" t="s">
        <v>46</v>
      </c>
      <c r="I2321" t="s">
        <v>70</v>
      </c>
      <c r="J2321" t="s">
        <v>17</v>
      </c>
      <c r="K2321" t="s">
        <v>25</v>
      </c>
      <c r="L2321" t="str">
        <f>_xlfn.XLOOKUP(Tableau1[[#This Row],[TYPE DE PIECE]],Tableau4[MATIERE],Tableau4[SHORT TYPE],"",0,1)</f>
        <v>SMT</v>
      </c>
      <c r="N2321" t="str">
        <f>IF(ISERR(FIND("DECOUPE",Tableau1[[#This Row],[DESIGNATION]])),"","NEED REF")</f>
        <v/>
      </c>
    </row>
    <row r="2322" spans="2:14">
      <c r="B2322">
        <v>34411679</v>
      </c>
      <c r="C2322" s="2">
        <v>45112</v>
      </c>
      <c r="D2322" t="s">
        <v>13</v>
      </c>
      <c r="E2322" t="s">
        <v>1274</v>
      </c>
      <c r="H2322" t="s">
        <v>46</v>
      </c>
      <c r="I2322" t="s">
        <v>70</v>
      </c>
      <c r="J2322" t="s">
        <v>17</v>
      </c>
      <c r="K2322" t="s">
        <v>57</v>
      </c>
      <c r="L2322" t="str">
        <f>_xlfn.XLOOKUP(Tableau1[[#This Row],[TYPE DE PIECE]],Tableau4[MATIERE],Tableau4[SHORT TYPE],"",0,1)</f>
        <v/>
      </c>
      <c r="N2322" t="str">
        <f>IF(ISERR(FIND("DECOUPE",Tableau1[[#This Row],[DESIGNATION]])),"","NEED REF")</f>
        <v/>
      </c>
    </row>
    <row r="2323" spans="2:14">
      <c r="B2323">
        <v>34411678</v>
      </c>
      <c r="C2323" s="2">
        <v>45111</v>
      </c>
      <c r="D2323" t="s">
        <v>13</v>
      </c>
      <c r="E2323" t="s">
        <v>1275</v>
      </c>
      <c r="H2323" t="s">
        <v>46</v>
      </c>
      <c r="I2323" t="s">
        <v>70</v>
      </c>
      <c r="J2323" t="s">
        <v>17</v>
      </c>
      <c r="K2323" t="s">
        <v>22</v>
      </c>
      <c r="L2323" t="str">
        <f>_xlfn.XLOOKUP(Tableau1[[#This Row],[TYPE DE PIECE]],Tableau4[MATIERE],Tableau4[SHORT TYPE],"",0,1)</f>
        <v>COP</v>
      </c>
      <c r="N2323" t="str">
        <f>IF(ISERR(FIND("DECOUPE",Tableau1[[#This Row],[DESIGNATION]])),"","NEED REF")</f>
        <v/>
      </c>
    </row>
    <row r="2324" spans="2:14">
      <c r="B2324">
        <v>34411677</v>
      </c>
      <c r="C2324" s="2">
        <v>45111</v>
      </c>
      <c r="D2324" t="s">
        <v>13</v>
      </c>
      <c r="E2324" t="s">
        <v>1276</v>
      </c>
      <c r="H2324" t="s">
        <v>46</v>
      </c>
      <c r="I2324" t="s">
        <v>70</v>
      </c>
      <c r="J2324" t="s">
        <v>17</v>
      </c>
      <c r="K2324" t="s">
        <v>22</v>
      </c>
      <c r="L2324" t="str">
        <f>_xlfn.XLOOKUP(Tableau1[[#This Row],[TYPE DE PIECE]],Tableau4[MATIERE],Tableau4[SHORT TYPE],"",0,1)</f>
        <v>COP</v>
      </c>
      <c r="N2324" t="str">
        <f>IF(ISERR(FIND("DECOUPE",Tableau1[[#This Row],[DESIGNATION]])),"","NEED REF")</f>
        <v/>
      </c>
    </row>
    <row r="2325" spans="2:14">
      <c r="B2325">
        <v>34411676</v>
      </c>
      <c r="C2325" s="2">
        <v>45111</v>
      </c>
      <c r="D2325" t="s">
        <v>13</v>
      </c>
      <c r="E2325" t="s">
        <v>1277</v>
      </c>
      <c r="H2325" t="s">
        <v>46</v>
      </c>
      <c r="I2325" t="s">
        <v>70</v>
      </c>
      <c r="J2325" t="s">
        <v>17</v>
      </c>
      <c r="K2325" t="s">
        <v>22</v>
      </c>
      <c r="L2325" t="str">
        <f>_xlfn.XLOOKUP(Tableau1[[#This Row],[TYPE DE PIECE]],Tableau4[MATIERE],Tableau4[SHORT TYPE],"",0,1)</f>
        <v>COP</v>
      </c>
      <c r="N2325" t="str">
        <f>IF(ISERR(FIND("DECOUPE",Tableau1[[#This Row],[DESIGNATION]])),"","NEED REF")</f>
        <v/>
      </c>
    </row>
    <row r="2326" spans="2:14">
      <c r="B2326">
        <v>34411675</v>
      </c>
      <c r="C2326" s="2">
        <v>45111</v>
      </c>
      <c r="D2326" t="s">
        <v>13</v>
      </c>
      <c r="E2326" t="s">
        <v>1278</v>
      </c>
      <c r="H2326" t="s">
        <v>46</v>
      </c>
      <c r="I2326" t="s">
        <v>70</v>
      </c>
      <c r="J2326" t="s">
        <v>17</v>
      </c>
      <c r="K2326" t="s">
        <v>22</v>
      </c>
      <c r="L2326" t="str">
        <f>_xlfn.XLOOKUP(Tableau1[[#This Row],[TYPE DE PIECE]],Tableau4[MATIERE],Tableau4[SHORT TYPE],"",0,1)</f>
        <v>COP</v>
      </c>
      <c r="N2326" t="str">
        <f>IF(ISERR(FIND("DECOUPE",Tableau1[[#This Row],[DESIGNATION]])),"","NEED REF")</f>
        <v/>
      </c>
    </row>
    <row r="2327" spans="2:14">
      <c r="B2327">
        <v>34411674</v>
      </c>
      <c r="C2327" s="2">
        <v>45111</v>
      </c>
      <c r="D2327" t="s">
        <v>13</v>
      </c>
      <c r="E2327" t="s">
        <v>1279</v>
      </c>
      <c r="G2327" t="s">
        <v>96</v>
      </c>
      <c r="H2327" t="s">
        <v>30</v>
      </c>
      <c r="I2327" t="s">
        <v>1280</v>
      </c>
      <c r="J2327" t="s">
        <v>27</v>
      </c>
      <c r="K2327" t="s">
        <v>25</v>
      </c>
      <c r="L2327" t="str">
        <f>_xlfn.XLOOKUP(Tableau1[[#This Row],[TYPE DE PIECE]],Tableau4[MATIERE],Tableau4[SHORT TYPE],"",0,1)</f>
        <v>SMT</v>
      </c>
      <c r="N2327" t="str">
        <f>IF(ISERR(FIND("DECOUPE",Tableau1[[#This Row],[DESIGNATION]])),"","NEED REF")</f>
        <v/>
      </c>
    </row>
    <row r="2328" spans="2:14">
      <c r="B2328">
        <v>34411673</v>
      </c>
      <c r="C2328" s="2">
        <v>45111</v>
      </c>
      <c r="D2328" t="s">
        <v>13</v>
      </c>
      <c r="E2328" t="s">
        <v>1281</v>
      </c>
      <c r="G2328" t="s">
        <v>96</v>
      </c>
      <c r="H2328" t="s">
        <v>30</v>
      </c>
      <c r="J2328" t="s">
        <v>27</v>
      </c>
      <c r="K2328" t="s">
        <v>25</v>
      </c>
      <c r="L2328" t="str">
        <f>_xlfn.XLOOKUP(Tableau1[[#This Row],[TYPE DE PIECE]],Tableau4[MATIERE],Tableau4[SHORT TYPE],"",0,1)</f>
        <v>SMT</v>
      </c>
      <c r="N2328" t="str">
        <f>IF(ISERR(FIND("DECOUPE",Tableau1[[#This Row],[DESIGNATION]])),"","NEED REF")</f>
        <v/>
      </c>
    </row>
    <row r="2329" spans="2:14">
      <c r="B2329">
        <v>34411672</v>
      </c>
      <c r="C2329" s="2">
        <v>45111</v>
      </c>
      <c r="D2329" t="s">
        <v>13</v>
      </c>
      <c r="E2329" t="s">
        <v>1282</v>
      </c>
      <c r="G2329" t="s">
        <v>96</v>
      </c>
      <c r="H2329" t="s">
        <v>30</v>
      </c>
      <c r="J2329" t="s">
        <v>27</v>
      </c>
      <c r="K2329" t="s">
        <v>25</v>
      </c>
      <c r="L2329" t="str">
        <f>_xlfn.XLOOKUP(Tableau1[[#This Row],[TYPE DE PIECE]],Tableau4[MATIERE],Tableau4[SHORT TYPE],"",0,1)</f>
        <v>SMT</v>
      </c>
      <c r="N2329" t="str">
        <f>IF(ISERR(FIND("DECOUPE",Tableau1[[#This Row],[DESIGNATION]])),"","NEED REF")</f>
        <v/>
      </c>
    </row>
    <row r="2330" spans="2:14">
      <c r="B2330">
        <v>34411671</v>
      </c>
      <c r="C2330" s="2">
        <v>45111</v>
      </c>
      <c r="D2330" t="s">
        <v>13</v>
      </c>
      <c r="E2330" t="s">
        <v>1283</v>
      </c>
      <c r="G2330" t="s">
        <v>96</v>
      </c>
      <c r="H2330" t="s">
        <v>30</v>
      </c>
      <c r="I2330" t="s">
        <v>1280</v>
      </c>
      <c r="J2330" t="s">
        <v>27</v>
      </c>
      <c r="K2330" t="s">
        <v>25</v>
      </c>
      <c r="L2330" t="str">
        <f>_xlfn.XLOOKUP(Tableau1[[#This Row],[TYPE DE PIECE]],Tableau4[MATIERE],Tableau4[SHORT TYPE],"",0,1)</f>
        <v>SMT</v>
      </c>
      <c r="N2330" t="str">
        <f>IF(ISERR(FIND("DECOUPE",Tableau1[[#This Row],[DESIGNATION]])),"","NEED REF")</f>
        <v/>
      </c>
    </row>
    <row r="2331" spans="2:14">
      <c r="B2331">
        <v>34411670</v>
      </c>
      <c r="C2331" s="2">
        <v>45110</v>
      </c>
      <c r="D2331" t="s">
        <v>13</v>
      </c>
      <c r="E2331" t="str">
        <f>_xlfn.CONCAT(Tableau1[[#This Row],[SHORT TYPE]]," ",Tableau1[[#This Row],[NUMERO]]," ",Tableau1[[#This Row],[GAMME]]," ",Tableau1[[#This Row],[TYPE PRODUIT]]," ",Tableau1[[#This Row],[PUISSANCE]])</f>
        <v>WIR 34411670 GVL BYPASS 500kVA</v>
      </c>
      <c r="G2331" t="s">
        <v>73</v>
      </c>
      <c r="H2331" t="s">
        <v>30</v>
      </c>
      <c r="I2331" t="s">
        <v>498</v>
      </c>
      <c r="J2331" t="s">
        <v>17</v>
      </c>
      <c r="K2331" t="s">
        <v>50</v>
      </c>
      <c r="L2331" t="str">
        <f>_xlfn.XLOOKUP(Tableau1[[#This Row],[TYPE DE PIECE]],Tableau4[MATIERE],Tableau4[SHORT TYPE],"",0,1)</f>
        <v>WIR</v>
      </c>
      <c r="N2331" t="str">
        <f>IF(ISERR(FIND("DECOUPE",Tableau1[[#This Row],[DESIGNATION]])),"","NEED REF")</f>
        <v/>
      </c>
    </row>
    <row r="2332" spans="2:14">
      <c r="B2332">
        <v>34411669</v>
      </c>
      <c r="C2332" s="2">
        <v>45105</v>
      </c>
      <c r="D2332" t="s">
        <v>13</v>
      </c>
      <c r="E2332" t="str">
        <f>_xlfn.CONCAT(Tableau1[[#This Row],[SHORT TYPE]]," ",Tableau1[[#This Row],[NUMERO]]," ",Tableau1[[#This Row],[GAMME]]," ",Tableau1[[#This Row],[TYPE PRODUIT]]," ",Tableau1[[#This Row],[PUISSANCE]])</f>
        <v>PLA 34411669 GVL BYPASS 500kVA</v>
      </c>
      <c r="G2332" t="s">
        <v>73</v>
      </c>
      <c r="H2332" t="s">
        <v>30</v>
      </c>
      <c r="I2332" t="s">
        <v>498</v>
      </c>
      <c r="J2332" t="s">
        <v>17</v>
      </c>
      <c r="K2332" t="s">
        <v>33</v>
      </c>
      <c r="L2332" t="str">
        <f>_xlfn.XLOOKUP(Tableau1[[#This Row],[TYPE DE PIECE]],Tableau4[MATIERE],Tableau4[SHORT TYPE],"",0,1)</f>
        <v>PLA</v>
      </c>
      <c r="N2332" t="str">
        <f>IF(ISERR(FIND("DECOUPE",Tableau1[[#This Row],[DESIGNATION]])),"","NEED REF")</f>
        <v/>
      </c>
    </row>
    <row r="2333" spans="2:14">
      <c r="B2333">
        <v>34411668</v>
      </c>
      <c r="C2333" s="2">
        <v>45105</v>
      </c>
      <c r="D2333" t="s">
        <v>13</v>
      </c>
      <c r="E2333" t="s">
        <v>1284</v>
      </c>
      <c r="G2333" t="s">
        <v>73</v>
      </c>
      <c r="H2333" t="s">
        <v>15</v>
      </c>
      <c r="I2333" t="s">
        <v>1285</v>
      </c>
      <c r="J2333" t="s">
        <v>17</v>
      </c>
      <c r="K2333" t="s">
        <v>25</v>
      </c>
      <c r="L2333" t="str">
        <f>_xlfn.XLOOKUP(Tableau1[[#This Row],[TYPE DE PIECE]],Tableau4[MATIERE],Tableau4[SHORT TYPE],"",0,1)</f>
        <v>SMT</v>
      </c>
      <c r="N2333" t="str">
        <f>IF(ISERR(FIND("DECOUPE",Tableau1[[#This Row],[DESIGNATION]])),"","NEED REF")</f>
        <v>NEED REF</v>
      </c>
    </row>
    <row r="2334" spans="2:14">
      <c r="B2334">
        <v>34411667</v>
      </c>
      <c r="C2334" s="2">
        <v>45105</v>
      </c>
      <c r="D2334" t="s">
        <v>13</v>
      </c>
      <c r="E2334" t="s">
        <v>1286</v>
      </c>
      <c r="G2334" t="s">
        <v>73</v>
      </c>
      <c r="H2334" t="s">
        <v>15</v>
      </c>
      <c r="I2334" t="s">
        <v>1285</v>
      </c>
      <c r="J2334" t="s">
        <v>17</v>
      </c>
      <c r="K2334" t="s">
        <v>25</v>
      </c>
      <c r="L2334" t="str">
        <f>_xlfn.XLOOKUP(Tableau1[[#This Row],[TYPE DE PIECE]],Tableau4[MATIERE],Tableau4[SHORT TYPE],"",0,1)</f>
        <v>SMT</v>
      </c>
      <c r="N2334" t="str">
        <f>IF(ISERR(FIND("DECOUPE",Tableau1[[#This Row],[DESIGNATION]])),"","NEED REF")</f>
        <v>NEED REF</v>
      </c>
    </row>
    <row r="2335" spans="2:14">
      <c r="B2335">
        <v>34411666</v>
      </c>
      <c r="C2335" s="2">
        <v>45104</v>
      </c>
      <c r="D2335" t="s">
        <v>13</v>
      </c>
      <c r="E2335" t="str">
        <f>_xlfn.CONCAT(Tableau1[[#This Row],[SHORT TYPE]]," ",Tableau1[[#This Row],[NUMERO]]," ",Tableau1[[#This Row],[GAMME]]," ",Tableau1[[#This Row],[TYPE PRODUIT]]," ",Tableau1[[#This Row],[PUISSANCE]])</f>
        <v>SMT 34411666 GVL BYPASS 500kVA</v>
      </c>
      <c r="G2335" t="s">
        <v>73</v>
      </c>
      <c r="H2335" t="s">
        <v>30</v>
      </c>
      <c r="I2335" t="s">
        <v>498</v>
      </c>
      <c r="J2335" t="s">
        <v>17</v>
      </c>
      <c r="K2335" t="s">
        <v>25</v>
      </c>
      <c r="L2335" t="str">
        <f>_xlfn.XLOOKUP(Tableau1[[#This Row],[TYPE DE PIECE]],Tableau4[MATIERE],Tableau4[SHORT TYPE],"",0,1)</f>
        <v>SMT</v>
      </c>
      <c r="N2335" t="str">
        <f>IF(ISERR(FIND("DECOUPE",Tableau1[[#This Row],[DESIGNATION]])),"","NEED REF")</f>
        <v/>
      </c>
    </row>
    <row r="2336" spans="2:14">
      <c r="B2336">
        <v>34411665</v>
      </c>
      <c r="C2336" s="2">
        <v>45104</v>
      </c>
      <c r="D2336" t="s">
        <v>13</v>
      </c>
      <c r="E2336" t="str">
        <f>_xlfn.CONCAT(Tableau1[[#This Row],[SHORT TYPE]]," ",Tableau1[[#This Row],[NUMERO]]," ",Tableau1[[#This Row],[GAMME]]," ",Tableau1[[#This Row],[TYPE PRODUIT]]," ",Tableau1[[#This Row],[PUISSANCE]])</f>
        <v>COP 34411665 GVL BYPASS 500kVA</v>
      </c>
      <c r="G2336" t="s">
        <v>73</v>
      </c>
      <c r="H2336" t="s">
        <v>30</v>
      </c>
      <c r="I2336" t="s">
        <v>498</v>
      </c>
      <c r="J2336" t="s">
        <v>17</v>
      </c>
      <c r="K2336" t="s">
        <v>22</v>
      </c>
      <c r="L2336" t="str">
        <f>_xlfn.XLOOKUP(Tableau1[[#This Row],[TYPE DE PIECE]],Tableau4[MATIERE],Tableau4[SHORT TYPE],"",0,1)</f>
        <v>COP</v>
      </c>
      <c r="N2336" t="str">
        <f>IF(ISERR(FIND("DECOUPE",Tableau1[[#This Row],[DESIGNATION]])),"","NEED REF")</f>
        <v/>
      </c>
    </row>
    <row r="2337" spans="2:14">
      <c r="B2337">
        <v>34411664</v>
      </c>
      <c r="C2337" s="2">
        <v>45104</v>
      </c>
      <c r="D2337" t="s">
        <v>13</v>
      </c>
      <c r="E2337" t="str">
        <f>_xlfn.CONCAT(Tableau1[[#This Row],[SHORT TYPE]]," ",Tableau1[[#This Row],[NUMERO]]," ",Tableau1[[#This Row],[GAMME]]," ",Tableau1[[#This Row],[TYPE PRODUIT]]," ",Tableau1[[#This Row],[PUISSANCE]])</f>
        <v>COP 34411664 GVL BYPASS 500kVA</v>
      </c>
      <c r="G2337" t="s">
        <v>73</v>
      </c>
      <c r="H2337" t="s">
        <v>30</v>
      </c>
      <c r="I2337" t="s">
        <v>498</v>
      </c>
      <c r="J2337" t="s">
        <v>17</v>
      </c>
      <c r="K2337" t="s">
        <v>22</v>
      </c>
      <c r="L2337" t="str">
        <f>_xlfn.XLOOKUP(Tableau1[[#This Row],[TYPE DE PIECE]],Tableau4[MATIERE],Tableau4[SHORT TYPE],"",0,1)</f>
        <v>COP</v>
      </c>
      <c r="N2337" t="str">
        <f>IF(ISERR(FIND("DECOUPE",Tableau1[[#This Row],[DESIGNATION]])),"","NEED REF")</f>
        <v/>
      </c>
    </row>
    <row r="2338" spans="2:14">
      <c r="B2338">
        <v>34411663</v>
      </c>
      <c r="C2338" s="2">
        <v>45103</v>
      </c>
      <c r="D2338" t="s">
        <v>13</v>
      </c>
      <c r="E2338" t="s">
        <v>1287</v>
      </c>
      <c r="F2338" t="s">
        <v>379</v>
      </c>
      <c r="G2338" t="s">
        <v>96</v>
      </c>
      <c r="H2338" t="s">
        <v>30</v>
      </c>
      <c r="I2338" t="s">
        <v>381</v>
      </c>
      <c r="J2338" t="s">
        <v>49</v>
      </c>
      <c r="K2338" t="s">
        <v>50</v>
      </c>
      <c r="L2338" t="str">
        <f>_xlfn.XLOOKUP(Tableau1[[#This Row],[TYPE DE PIECE]],Tableau4[MATIERE],Tableau4[SHORT TYPE],"",0,1)</f>
        <v>WIR</v>
      </c>
      <c r="N2338" t="str">
        <f>IF(ISERR(FIND("DECOUPE",Tableau1[[#This Row],[DESIGNATION]])),"","NEED REF")</f>
        <v/>
      </c>
    </row>
    <row r="2339" spans="2:14">
      <c r="B2339">
        <v>34411662</v>
      </c>
      <c r="C2339" s="2">
        <v>45103</v>
      </c>
      <c r="D2339" t="s">
        <v>13</v>
      </c>
      <c r="E2339" t="str">
        <f>_xlfn.CONCAT(Tableau1[[#This Row],[SHORT TYPE]]," ",Tableau1[[#This Row],[NUMERO]]," ",Tableau1[[#This Row],[GAMME]]," ",Tableau1[[#This Row],[TYPE PRODUIT]]," ",Tableau1[[#This Row],[PUISSANCE]])</f>
        <v>SMT 34411662 GVL BYPASS 500kVA</v>
      </c>
      <c r="G2339" t="s">
        <v>73</v>
      </c>
      <c r="H2339" t="s">
        <v>30</v>
      </c>
      <c r="I2339" t="s">
        <v>498</v>
      </c>
      <c r="J2339" t="s">
        <v>17</v>
      </c>
      <c r="K2339" t="s">
        <v>25</v>
      </c>
      <c r="L2339" t="str">
        <f>_xlfn.XLOOKUP(Tableau1[[#This Row],[TYPE DE PIECE]],Tableau4[MATIERE],Tableau4[SHORT TYPE],"",0,1)</f>
        <v>SMT</v>
      </c>
      <c r="N2339" t="str">
        <f>IF(ISERR(FIND("DECOUPE",Tableau1[[#This Row],[DESIGNATION]])),"","NEED REF")</f>
        <v/>
      </c>
    </row>
    <row r="2340" spans="2:14">
      <c r="B2340">
        <v>34411661</v>
      </c>
      <c r="C2340" s="2">
        <v>45103</v>
      </c>
      <c r="D2340" t="s">
        <v>13</v>
      </c>
      <c r="E2340" t="str">
        <f>_xlfn.CONCAT(Tableau1[[#This Row],[SHORT TYPE]]," ",Tableau1[[#This Row],[NUMERO]]," ",Tableau1[[#This Row],[GAMME]]," ",Tableau1[[#This Row],[TYPE PRODUIT]]," ",Tableau1[[#This Row],[PUISSANCE]])</f>
        <v>SMT 34411661 GVL BYPASS 500kVA</v>
      </c>
      <c r="G2340" t="s">
        <v>73</v>
      </c>
      <c r="H2340" t="s">
        <v>30</v>
      </c>
      <c r="I2340" t="s">
        <v>498</v>
      </c>
      <c r="J2340" t="s">
        <v>17</v>
      </c>
      <c r="K2340" t="s">
        <v>25</v>
      </c>
      <c r="L2340" t="str">
        <f>_xlfn.XLOOKUP(Tableau1[[#This Row],[TYPE DE PIECE]],Tableau4[MATIERE],Tableau4[SHORT TYPE],"",0,1)</f>
        <v>SMT</v>
      </c>
      <c r="N2340" t="str">
        <f>IF(ISERR(FIND("DECOUPE",Tableau1[[#This Row],[DESIGNATION]])),"","NEED REF")</f>
        <v/>
      </c>
    </row>
    <row r="2341" spans="2:14">
      <c r="B2341">
        <v>34411660</v>
      </c>
      <c r="C2341" s="2">
        <v>45103</v>
      </c>
      <c r="D2341" t="s">
        <v>13</v>
      </c>
      <c r="E2341" t="str">
        <f>_xlfn.CONCAT(Tableau1[[#This Row],[SHORT TYPE]]," ",Tableau1[[#This Row],[NUMERO]]," ",Tableau1[[#This Row],[GAMME]]," ",Tableau1[[#This Row],[TYPE PRODUIT]]," ",Tableau1[[#This Row],[PUISSANCE]])</f>
        <v>SMT 34411660 GVL BYPASS 500kVA</v>
      </c>
      <c r="G2341" t="s">
        <v>73</v>
      </c>
      <c r="H2341" t="s">
        <v>30</v>
      </c>
      <c r="I2341" t="s">
        <v>498</v>
      </c>
      <c r="J2341" t="s">
        <v>17</v>
      </c>
      <c r="K2341" t="s">
        <v>25</v>
      </c>
      <c r="L2341" t="str">
        <f>_xlfn.XLOOKUP(Tableau1[[#This Row],[TYPE DE PIECE]],Tableau4[MATIERE],Tableau4[SHORT TYPE],"",0,1)</f>
        <v>SMT</v>
      </c>
      <c r="N2341" t="str">
        <f>IF(ISERR(FIND("DECOUPE",Tableau1[[#This Row],[DESIGNATION]])),"","NEED REF")</f>
        <v/>
      </c>
    </row>
    <row r="2342" spans="2:14">
      <c r="B2342">
        <v>34411659</v>
      </c>
      <c r="C2342" s="2">
        <v>45103</v>
      </c>
      <c r="D2342" t="s">
        <v>13</v>
      </c>
      <c r="E2342" t="str">
        <f>_xlfn.CONCAT(Tableau1[[#This Row],[SHORT TYPE]]," ",Tableau1[[#This Row],[NUMERO]]," ",Tableau1[[#This Row],[GAMME]]," ",Tableau1[[#This Row],[TYPE PRODUIT]]," ",Tableau1[[#This Row],[PUISSANCE]])</f>
        <v>SMT 34411659 GVL BYPASS 500kVA</v>
      </c>
      <c r="G2342" t="s">
        <v>73</v>
      </c>
      <c r="H2342" t="s">
        <v>30</v>
      </c>
      <c r="I2342" t="s">
        <v>498</v>
      </c>
      <c r="J2342" t="s">
        <v>17</v>
      </c>
      <c r="K2342" t="s">
        <v>25</v>
      </c>
      <c r="L2342" t="str">
        <f>_xlfn.XLOOKUP(Tableau1[[#This Row],[TYPE DE PIECE]],Tableau4[MATIERE],Tableau4[SHORT TYPE],"",0,1)</f>
        <v>SMT</v>
      </c>
      <c r="N2342" t="str">
        <f>IF(ISERR(FIND("DECOUPE",Tableau1[[#This Row],[DESIGNATION]])),"","NEED REF")</f>
        <v/>
      </c>
    </row>
    <row r="2343" spans="2:14">
      <c r="B2343">
        <v>34411658</v>
      </c>
      <c r="C2343" s="2">
        <v>45103</v>
      </c>
      <c r="D2343" t="s">
        <v>13</v>
      </c>
      <c r="E2343" t="str">
        <f>_xlfn.CONCAT(Tableau1[[#This Row],[SHORT TYPE]]," ",Tableau1[[#This Row],[NUMERO]]," ",Tableau1[[#This Row],[GAMME]]," ",Tableau1[[#This Row],[TYPE PRODUIT]]," ",Tableau1[[#This Row],[PUISSANCE]])</f>
        <v>SMT 34411658 GVL BYPASS 500kVA</v>
      </c>
      <c r="G2343" t="s">
        <v>73</v>
      </c>
      <c r="H2343" t="s">
        <v>30</v>
      </c>
      <c r="I2343" t="s">
        <v>498</v>
      </c>
      <c r="J2343" t="s">
        <v>17</v>
      </c>
      <c r="K2343" t="s">
        <v>25</v>
      </c>
      <c r="L2343" t="str">
        <f>_xlfn.XLOOKUP(Tableau1[[#This Row],[TYPE DE PIECE]],Tableau4[MATIERE],Tableau4[SHORT TYPE],"",0,1)</f>
        <v>SMT</v>
      </c>
      <c r="N2343" t="str">
        <f>IF(ISERR(FIND("DECOUPE",Tableau1[[#This Row],[DESIGNATION]])),"","NEED REF")</f>
        <v/>
      </c>
    </row>
    <row r="2344" spans="2:14">
      <c r="B2344">
        <v>34411657</v>
      </c>
      <c r="C2344" s="2">
        <v>45103</v>
      </c>
      <c r="D2344" t="s">
        <v>13</v>
      </c>
      <c r="E2344" t="str">
        <f>_xlfn.CONCAT(Tableau1[[#This Row],[SHORT TYPE]]," ",Tableau1[[#This Row],[NUMERO]]," ",Tableau1[[#This Row],[GAMME]]," ",Tableau1[[#This Row],[TYPE PRODUIT]]," ",Tableau1[[#This Row],[PUISSANCE]])</f>
        <v>SMT 34411657 GVL BYPASS 500kVA</v>
      </c>
      <c r="G2344" t="s">
        <v>73</v>
      </c>
      <c r="H2344" t="s">
        <v>30</v>
      </c>
      <c r="I2344" t="s">
        <v>498</v>
      </c>
      <c r="J2344" t="s">
        <v>17</v>
      </c>
      <c r="K2344" t="s">
        <v>25</v>
      </c>
      <c r="L2344" t="str">
        <f>_xlfn.XLOOKUP(Tableau1[[#This Row],[TYPE DE PIECE]],Tableau4[MATIERE],Tableau4[SHORT TYPE],"",0,1)</f>
        <v>SMT</v>
      </c>
      <c r="N2344" t="str">
        <f>IF(ISERR(FIND("DECOUPE",Tableau1[[#This Row],[DESIGNATION]])),"","NEED REF")</f>
        <v/>
      </c>
    </row>
    <row r="2345" spans="2:14">
      <c r="B2345">
        <v>34411656</v>
      </c>
      <c r="C2345" s="2">
        <v>45103</v>
      </c>
      <c r="D2345" t="s">
        <v>13</v>
      </c>
      <c r="E2345" t="str">
        <f>_xlfn.CONCAT(Tableau1[[#This Row],[SHORT TYPE]]," ",Tableau1[[#This Row],[NUMERO]]," ",Tableau1[[#This Row],[GAMME]]," ",Tableau1[[#This Row],[TYPE PRODUIT]]," ",Tableau1[[#This Row],[PUISSANCE]])</f>
        <v>SMT 34411656 GVL BYPASS 500kVA</v>
      </c>
      <c r="G2345" t="s">
        <v>73</v>
      </c>
      <c r="H2345" t="s">
        <v>30</v>
      </c>
      <c r="I2345" t="s">
        <v>498</v>
      </c>
      <c r="J2345" t="s">
        <v>17</v>
      </c>
      <c r="K2345" t="s">
        <v>25</v>
      </c>
      <c r="L2345" t="str">
        <f>_xlfn.XLOOKUP(Tableau1[[#This Row],[TYPE DE PIECE]],Tableau4[MATIERE],Tableau4[SHORT TYPE],"",0,1)</f>
        <v>SMT</v>
      </c>
      <c r="N2345" t="str">
        <f>IF(ISERR(FIND("DECOUPE",Tableau1[[#This Row],[DESIGNATION]])),"","NEED REF")</f>
        <v/>
      </c>
    </row>
    <row r="2346" spans="2:14">
      <c r="B2346">
        <v>34411655</v>
      </c>
      <c r="C2346" s="2">
        <v>45103</v>
      </c>
      <c r="D2346" t="s">
        <v>13</v>
      </c>
      <c r="E2346" t="str">
        <f>_xlfn.CONCAT(Tableau1[[#This Row],[SHORT TYPE]]," ",Tableau1[[#This Row],[NUMERO]]," ",Tableau1[[#This Row],[GAMME]]," ",Tableau1[[#This Row],[TYPE PRODUIT]]," ",Tableau1[[#This Row],[PUISSANCE]])</f>
        <v>SMT 34411655 GVL BYPASS 500kVA</v>
      </c>
      <c r="G2346" t="s">
        <v>73</v>
      </c>
      <c r="H2346" t="s">
        <v>30</v>
      </c>
      <c r="I2346" t="s">
        <v>498</v>
      </c>
      <c r="J2346" t="s">
        <v>17</v>
      </c>
      <c r="K2346" t="s">
        <v>25</v>
      </c>
      <c r="L2346" t="str">
        <f>_xlfn.XLOOKUP(Tableau1[[#This Row],[TYPE DE PIECE]],Tableau4[MATIERE],Tableau4[SHORT TYPE],"",0,1)</f>
        <v>SMT</v>
      </c>
      <c r="N2346" t="str">
        <f>IF(ISERR(FIND("DECOUPE",Tableau1[[#This Row],[DESIGNATION]])),"","NEED REF")</f>
        <v/>
      </c>
    </row>
    <row r="2347" spans="2:14">
      <c r="B2347">
        <v>34411654</v>
      </c>
      <c r="C2347" s="2">
        <v>45103</v>
      </c>
      <c r="D2347" t="s">
        <v>13</v>
      </c>
      <c r="E2347" t="str">
        <f>_xlfn.CONCAT(Tableau1[[#This Row],[SHORT TYPE]]," ",Tableau1[[#This Row],[NUMERO]]," ",Tableau1[[#This Row],[GAMME]]," ",Tableau1[[#This Row],[TYPE PRODUIT]]," ",Tableau1[[#This Row],[PUISSANCE]])</f>
        <v>SMT 34411654 GVL BYPASS 500kVA</v>
      </c>
      <c r="G2347" t="s">
        <v>73</v>
      </c>
      <c r="H2347" t="s">
        <v>30</v>
      </c>
      <c r="I2347" t="s">
        <v>498</v>
      </c>
      <c r="J2347" t="s">
        <v>17</v>
      </c>
      <c r="K2347" t="s">
        <v>25</v>
      </c>
      <c r="L2347" t="str">
        <f>_xlfn.XLOOKUP(Tableau1[[#This Row],[TYPE DE PIECE]],Tableau4[MATIERE],Tableau4[SHORT TYPE],"",0,1)</f>
        <v>SMT</v>
      </c>
      <c r="N2347" t="str">
        <f>IF(ISERR(FIND("DECOUPE",Tableau1[[#This Row],[DESIGNATION]])),"","NEED REF")</f>
        <v/>
      </c>
    </row>
    <row r="2348" spans="2:14">
      <c r="B2348">
        <v>34411653</v>
      </c>
      <c r="C2348" s="2">
        <v>45103</v>
      </c>
      <c r="D2348" t="s">
        <v>13</v>
      </c>
      <c r="E2348" t="str">
        <f>_xlfn.CONCAT(Tableau1[[#This Row],[SHORT TYPE]]," ",Tableau1[[#This Row],[NUMERO]]," ",Tableau1[[#This Row],[GAMME]]," ",Tableau1[[#This Row],[TYPE PRODUIT]]," ",Tableau1[[#This Row],[PUISSANCE]])</f>
        <v>SMT 34411653 GVL BYPASS 500kVA</v>
      </c>
      <c r="G2348" t="s">
        <v>73</v>
      </c>
      <c r="H2348" t="s">
        <v>30</v>
      </c>
      <c r="I2348" t="s">
        <v>498</v>
      </c>
      <c r="J2348" t="s">
        <v>17</v>
      </c>
      <c r="K2348" t="s">
        <v>25</v>
      </c>
      <c r="L2348" t="str">
        <f>_xlfn.XLOOKUP(Tableau1[[#This Row],[TYPE DE PIECE]],Tableau4[MATIERE],Tableau4[SHORT TYPE],"",0,1)</f>
        <v>SMT</v>
      </c>
      <c r="N2348" t="str">
        <f>IF(ISERR(FIND("DECOUPE",Tableau1[[#This Row],[DESIGNATION]])),"","NEED REF")</f>
        <v/>
      </c>
    </row>
    <row r="2349" spans="2:14">
      <c r="B2349">
        <v>34411652</v>
      </c>
      <c r="C2349" s="2">
        <v>45103</v>
      </c>
      <c r="D2349" t="s">
        <v>13</v>
      </c>
      <c r="E2349" t="s">
        <v>1288</v>
      </c>
      <c r="F2349" t="s">
        <v>1289</v>
      </c>
      <c r="G2349" t="s">
        <v>1290</v>
      </c>
      <c r="H2349" t="s">
        <v>1291</v>
      </c>
      <c r="I2349" t="s">
        <v>1155</v>
      </c>
      <c r="J2349" t="s">
        <v>49</v>
      </c>
      <c r="K2349" t="s">
        <v>25</v>
      </c>
      <c r="L2349" t="str">
        <f>_xlfn.XLOOKUP(Tableau1[[#This Row],[TYPE DE PIECE]],Tableau4[MATIERE],Tableau4[SHORT TYPE],"",0,1)</f>
        <v>SMT</v>
      </c>
      <c r="N2349" t="str">
        <f>IF(ISERR(FIND("DECOUPE",Tableau1[[#This Row],[DESIGNATION]])),"","NEED REF")</f>
        <v/>
      </c>
    </row>
    <row r="2350" spans="2:14">
      <c r="B2350">
        <v>34411651</v>
      </c>
      <c r="C2350" s="2">
        <v>45103</v>
      </c>
      <c r="D2350" t="s">
        <v>13</v>
      </c>
      <c r="E2350" t="s">
        <v>1292</v>
      </c>
      <c r="F2350" t="s">
        <v>1289</v>
      </c>
      <c r="G2350" t="s">
        <v>1290</v>
      </c>
      <c r="H2350" t="s">
        <v>1291</v>
      </c>
      <c r="I2350" t="s">
        <v>1155</v>
      </c>
      <c r="J2350" t="s">
        <v>49</v>
      </c>
      <c r="K2350" t="s">
        <v>25</v>
      </c>
      <c r="L2350" t="str">
        <f>_xlfn.XLOOKUP(Tableau1[[#This Row],[TYPE DE PIECE]],Tableau4[MATIERE],Tableau4[SHORT TYPE],"",0,1)</f>
        <v>SMT</v>
      </c>
      <c r="N2350" t="str">
        <f>IF(ISERR(FIND("DECOUPE",Tableau1[[#This Row],[DESIGNATION]])),"","NEED REF")</f>
        <v/>
      </c>
    </row>
    <row r="2351" spans="2:14">
      <c r="B2351">
        <v>34411650</v>
      </c>
      <c r="C2351" s="2">
        <v>45103</v>
      </c>
      <c r="D2351" t="s">
        <v>13</v>
      </c>
      <c r="E2351" t="s">
        <v>1293</v>
      </c>
      <c r="F2351" t="s">
        <v>1289</v>
      </c>
      <c r="G2351" t="s">
        <v>1290</v>
      </c>
      <c r="H2351" t="s">
        <v>1291</v>
      </c>
      <c r="I2351" t="s">
        <v>1155</v>
      </c>
      <c r="J2351" t="s">
        <v>49</v>
      </c>
      <c r="K2351" t="s">
        <v>25</v>
      </c>
      <c r="L2351" t="str">
        <f>_xlfn.XLOOKUP(Tableau1[[#This Row],[TYPE DE PIECE]],Tableau4[MATIERE],Tableau4[SHORT TYPE],"",0,1)</f>
        <v>SMT</v>
      </c>
      <c r="N2351" t="str">
        <f>IF(ISERR(FIND("DECOUPE",Tableau1[[#This Row],[DESIGNATION]])),"","NEED REF")</f>
        <v/>
      </c>
    </row>
    <row r="2352" spans="2:14">
      <c r="B2352">
        <v>34411649</v>
      </c>
      <c r="C2352" s="2">
        <v>45103</v>
      </c>
      <c r="D2352" t="s">
        <v>13</v>
      </c>
      <c r="E2352" t="str">
        <f>_xlfn.CONCAT(Tableau1[[#This Row],[SHORT TYPE]]," ",Tableau1[[#This Row],[NUMERO]]," ",Tableau1[[#This Row],[GAMME]]," ",Tableau1[[#This Row],[TYPE PRODUIT]]," ",Tableau1[[#This Row],[PUISSANCE]])</f>
        <v>COP 34411649 GVL BYPASS 500kVA</v>
      </c>
      <c r="G2352" t="s">
        <v>73</v>
      </c>
      <c r="H2352" t="s">
        <v>30</v>
      </c>
      <c r="I2352" t="s">
        <v>498</v>
      </c>
      <c r="J2352" t="s">
        <v>17</v>
      </c>
      <c r="K2352" t="s">
        <v>22</v>
      </c>
      <c r="L2352" t="str">
        <f>_xlfn.XLOOKUP(Tableau1[[#This Row],[TYPE DE PIECE]],Tableau4[MATIERE],Tableau4[SHORT TYPE],"",0,1)</f>
        <v>COP</v>
      </c>
      <c r="N2352" t="str">
        <f>IF(ISERR(FIND("DECOUPE",Tableau1[[#This Row],[DESIGNATION]])),"","NEED REF")</f>
        <v/>
      </c>
    </row>
    <row r="2353" spans="2:14">
      <c r="B2353">
        <v>34411648</v>
      </c>
      <c r="C2353" s="2">
        <v>45103</v>
      </c>
      <c r="D2353" t="s">
        <v>13</v>
      </c>
      <c r="E2353" t="str">
        <f>_xlfn.CONCAT(Tableau1[[#This Row],[SHORT TYPE]]," ",Tableau1[[#This Row],[NUMERO]]," ",Tableau1[[#This Row],[GAMME]]," ",Tableau1[[#This Row],[TYPE PRODUIT]]," ",Tableau1[[#This Row],[PUISSANCE]])</f>
        <v>PLA 34411648 GVL BYPASS 500kVA</v>
      </c>
      <c r="G2353" t="s">
        <v>73</v>
      </c>
      <c r="H2353" t="s">
        <v>30</v>
      </c>
      <c r="I2353" t="s">
        <v>498</v>
      </c>
      <c r="J2353" t="s">
        <v>17</v>
      </c>
      <c r="K2353" t="s">
        <v>33</v>
      </c>
      <c r="L2353" t="str">
        <f>_xlfn.XLOOKUP(Tableau1[[#This Row],[TYPE DE PIECE]],Tableau4[MATIERE],Tableau4[SHORT TYPE],"",0,1)</f>
        <v>PLA</v>
      </c>
      <c r="N2353" t="str">
        <f>IF(ISERR(FIND("DECOUPE",Tableau1[[#This Row],[DESIGNATION]])),"","NEED REF")</f>
        <v/>
      </c>
    </row>
    <row r="2354" spans="2:14">
      <c r="B2354">
        <v>34411647</v>
      </c>
      <c r="C2354" s="2">
        <v>45103</v>
      </c>
      <c r="D2354" t="s">
        <v>13</v>
      </c>
      <c r="E2354" t="str">
        <f>_xlfn.CONCAT(Tableau1[[#This Row],[SHORT TYPE]]," ",Tableau1[[#This Row],[NUMERO]]," ",Tableau1[[#This Row],[GAMME]]," ",Tableau1[[#This Row],[TYPE PRODUIT]]," ",Tableau1[[#This Row],[PUISSANCE]])</f>
        <v>PLA 34411647 GVL BYPASS 500kVA</v>
      </c>
      <c r="G2354" t="s">
        <v>73</v>
      </c>
      <c r="H2354" t="s">
        <v>30</v>
      </c>
      <c r="I2354" t="s">
        <v>498</v>
      </c>
      <c r="J2354" t="s">
        <v>17</v>
      </c>
      <c r="K2354" t="s">
        <v>33</v>
      </c>
      <c r="L2354" t="str">
        <f>_xlfn.XLOOKUP(Tableau1[[#This Row],[TYPE DE PIECE]],Tableau4[MATIERE],Tableau4[SHORT TYPE],"",0,1)</f>
        <v>PLA</v>
      </c>
      <c r="N2354" t="str">
        <f>IF(ISERR(FIND("DECOUPE",Tableau1[[#This Row],[DESIGNATION]])),"","NEED REF")</f>
        <v/>
      </c>
    </row>
    <row r="2355" spans="2:14">
      <c r="B2355">
        <v>34411646</v>
      </c>
      <c r="C2355" s="2">
        <v>45103</v>
      </c>
      <c r="D2355" t="s">
        <v>13</v>
      </c>
      <c r="E2355" t="str">
        <f>_xlfn.CONCAT(Tableau1[[#This Row],[SHORT TYPE]]," ",Tableau1[[#This Row],[NUMERO]]," ",Tableau1[[#This Row],[GAMME]]," ",Tableau1[[#This Row],[TYPE PRODUIT]]," ",Tableau1[[#This Row],[PUISSANCE]])</f>
        <v>SMT 34411646 GVL BYPASS 500kVA</v>
      </c>
      <c r="G2355" t="s">
        <v>73</v>
      </c>
      <c r="H2355" t="s">
        <v>30</v>
      </c>
      <c r="I2355" t="s">
        <v>498</v>
      </c>
      <c r="J2355" t="s">
        <v>17</v>
      </c>
      <c r="K2355" t="s">
        <v>25</v>
      </c>
      <c r="L2355" t="str">
        <f>_xlfn.XLOOKUP(Tableau1[[#This Row],[TYPE DE PIECE]],Tableau4[MATIERE],Tableau4[SHORT TYPE],"",0,1)</f>
        <v>SMT</v>
      </c>
      <c r="N2355" t="str">
        <f>IF(ISERR(FIND("DECOUPE",Tableau1[[#This Row],[DESIGNATION]])),"","NEED REF")</f>
        <v/>
      </c>
    </row>
    <row r="2356" spans="2:14">
      <c r="B2356">
        <v>34411645</v>
      </c>
      <c r="C2356" s="2">
        <v>45100</v>
      </c>
      <c r="D2356" t="s">
        <v>13</v>
      </c>
      <c r="E2356" t="s">
        <v>1294</v>
      </c>
      <c r="F2356" t="s">
        <v>1289</v>
      </c>
      <c r="G2356" t="s">
        <v>1290</v>
      </c>
      <c r="H2356" t="s">
        <v>1291</v>
      </c>
      <c r="I2356" t="s">
        <v>1155</v>
      </c>
      <c r="J2356" t="s">
        <v>49</v>
      </c>
      <c r="K2356" t="s">
        <v>25</v>
      </c>
      <c r="L2356" t="str">
        <f>_xlfn.XLOOKUP(Tableau1[[#This Row],[TYPE DE PIECE]],Tableau4[MATIERE],Tableau4[SHORT TYPE],"",0,1)</f>
        <v>SMT</v>
      </c>
      <c r="N2356" t="str">
        <f>IF(ISERR(FIND("DECOUPE",Tableau1[[#This Row],[DESIGNATION]])),"","NEED REF")</f>
        <v/>
      </c>
    </row>
    <row r="2357" spans="2:14">
      <c r="B2357">
        <v>34411644</v>
      </c>
      <c r="C2357" s="2">
        <v>45100</v>
      </c>
      <c r="D2357" t="s">
        <v>13</v>
      </c>
      <c r="E2357" t="s">
        <v>1295</v>
      </c>
      <c r="J2357" t="s">
        <v>27</v>
      </c>
      <c r="K2357" t="s">
        <v>25</v>
      </c>
      <c r="L2357" t="str">
        <f>_xlfn.XLOOKUP(Tableau1[[#This Row],[TYPE DE PIECE]],Tableau4[MATIERE],Tableau4[SHORT TYPE],"",0,1)</f>
        <v>SMT</v>
      </c>
      <c r="N2357" t="str">
        <f>IF(ISERR(FIND("DECOUPE",Tableau1[[#This Row],[DESIGNATION]])),"","NEED REF")</f>
        <v/>
      </c>
    </row>
    <row r="2358" spans="2:14">
      <c r="B2358">
        <v>34411643</v>
      </c>
      <c r="C2358" s="2">
        <v>45100</v>
      </c>
      <c r="D2358" t="s">
        <v>13</v>
      </c>
      <c r="E2358" t="s">
        <v>1296</v>
      </c>
      <c r="J2358" t="s">
        <v>27</v>
      </c>
      <c r="K2358" t="s">
        <v>25</v>
      </c>
      <c r="L2358" t="str">
        <f>_xlfn.XLOOKUP(Tableau1[[#This Row],[TYPE DE PIECE]],Tableau4[MATIERE],Tableau4[SHORT TYPE],"",0,1)</f>
        <v>SMT</v>
      </c>
      <c r="N2358" t="str">
        <f>IF(ISERR(FIND("DECOUPE",Tableau1[[#This Row],[DESIGNATION]])),"","NEED REF")</f>
        <v/>
      </c>
    </row>
    <row r="2359" spans="2:14">
      <c r="B2359">
        <v>34411642</v>
      </c>
      <c r="C2359" s="2">
        <v>45100</v>
      </c>
      <c r="D2359" t="s">
        <v>13</v>
      </c>
      <c r="E2359" t="s">
        <v>1297</v>
      </c>
      <c r="F2359" t="s">
        <v>1289</v>
      </c>
      <c r="G2359" t="s">
        <v>1290</v>
      </c>
      <c r="H2359" t="s">
        <v>1291</v>
      </c>
      <c r="I2359" t="s">
        <v>1155</v>
      </c>
      <c r="J2359" t="s">
        <v>49</v>
      </c>
      <c r="K2359" t="s">
        <v>25</v>
      </c>
      <c r="L2359" t="str">
        <f>_xlfn.XLOOKUP(Tableau1[[#This Row],[TYPE DE PIECE]],Tableau4[MATIERE],Tableau4[SHORT TYPE],"",0,1)</f>
        <v>SMT</v>
      </c>
      <c r="N2359" t="str">
        <f>IF(ISERR(FIND("DECOUPE",Tableau1[[#This Row],[DESIGNATION]])),"","NEED REF")</f>
        <v/>
      </c>
    </row>
    <row r="2360" spans="2:14">
      <c r="B2360">
        <v>34411641</v>
      </c>
      <c r="C2360" s="2">
        <v>45100</v>
      </c>
      <c r="D2360" t="s">
        <v>13</v>
      </c>
      <c r="E2360" t="s">
        <v>1298</v>
      </c>
      <c r="F2360" t="s">
        <v>1289</v>
      </c>
      <c r="G2360" t="s">
        <v>1290</v>
      </c>
      <c r="H2360" t="s">
        <v>1291</v>
      </c>
      <c r="I2360" t="s">
        <v>1155</v>
      </c>
      <c r="J2360" t="s">
        <v>49</v>
      </c>
      <c r="K2360" t="s">
        <v>22</v>
      </c>
      <c r="L2360" t="str">
        <f>_xlfn.XLOOKUP(Tableau1[[#This Row],[TYPE DE PIECE]],Tableau4[MATIERE],Tableau4[SHORT TYPE],"",0,1)</f>
        <v>COP</v>
      </c>
      <c r="N2360" t="str">
        <f>IF(ISERR(FIND("DECOUPE",Tableau1[[#This Row],[DESIGNATION]])),"","NEED REF")</f>
        <v/>
      </c>
    </row>
    <row r="2361" spans="2:14">
      <c r="B2361">
        <v>34411640</v>
      </c>
      <c r="C2361" s="2">
        <v>45099</v>
      </c>
      <c r="D2361" t="s">
        <v>13</v>
      </c>
      <c r="E2361" t="s">
        <v>1299</v>
      </c>
      <c r="J2361" t="s">
        <v>17</v>
      </c>
      <c r="K2361" t="s">
        <v>25</v>
      </c>
      <c r="L2361" t="str">
        <f>_xlfn.XLOOKUP(Tableau1[[#This Row],[TYPE DE PIECE]],Tableau4[MATIERE],Tableau4[SHORT TYPE],"",0,1)</f>
        <v>SMT</v>
      </c>
      <c r="N2361" t="str">
        <f>IF(ISERR(FIND("DECOUPE",Tableau1[[#This Row],[DESIGNATION]])),"","NEED REF")</f>
        <v/>
      </c>
    </row>
    <row r="2362" spans="2:14">
      <c r="B2362">
        <v>34411639</v>
      </c>
      <c r="C2362" s="2">
        <v>45098</v>
      </c>
      <c r="D2362" t="s">
        <v>13</v>
      </c>
      <c r="E2362" t="s">
        <v>1300</v>
      </c>
      <c r="F2362" t="s">
        <v>1289</v>
      </c>
      <c r="G2362" t="s">
        <v>1290</v>
      </c>
      <c r="H2362" t="s">
        <v>1291</v>
      </c>
      <c r="I2362" t="s">
        <v>1155</v>
      </c>
      <c r="J2362" t="s">
        <v>49</v>
      </c>
      <c r="K2362" t="s">
        <v>22</v>
      </c>
      <c r="L2362" t="str">
        <f>_xlfn.XLOOKUP(Tableau1[[#This Row],[TYPE DE PIECE]],Tableau4[MATIERE],Tableau4[SHORT TYPE],"",0,1)</f>
        <v>COP</v>
      </c>
      <c r="N2362" t="str">
        <f>IF(ISERR(FIND("DECOUPE",Tableau1[[#This Row],[DESIGNATION]])),"","NEED REF")</f>
        <v/>
      </c>
    </row>
    <row r="2363" spans="2:14">
      <c r="B2363">
        <v>34411638</v>
      </c>
      <c r="C2363" s="2">
        <v>45096</v>
      </c>
      <c r="D2363" t="s">
        <v>13</v>
      </c>
      <c r="E2363" t="s">
        <v>1301</v>
      </c>
      <c r="F2363" t="s">
        <v>1302</v>
      </c>
      <c r="G2363" t="s">
        <v>1303</v>
      </c>
      <c r="H2363" t="s">
        <v>481</v>
      </c>
      <c r="I2363" t="s">
        <v>1304</v>
      </c>
      <c r="J2363" t="s">
        <v>49</v>
      </c>
      <c r="K2363" t="s">
        <v>25</v>
      </c>
      <c r="L2363" t="str">
        <f>_xlfn.XLOOKUP(Tableau1[[#This Row],[TYPE DE PIECE]],Tableau4[MATIERE],Tableau4[SHORT TYPE],"",0,1)</f>
        <v>SMT</v>
      </c>
      <c r="N2363" t="str">
        <f>IF(ISERR(FIND("DECOUPE",Tableau1[[#This Row],[DESIGNATION]])),"","NEED REF")</f>
        <v/>
      </c>
    </row>
    <row r="2364" spans="2:14" ht="15.75">
      <c r="B2364">
        <v>34411637</v>
      </c>
      <c r="C2364" s="2">
        <v>45096</v>
      </c>
      <c r="D2364" t="s">
        <v>13</v>
      </c>
      <c r="E2364" t="s">
        <v>1305</v>
      </c>
      <c r="F2364" s="134" t="s">
        <v>1302</v>
      </c>
      <c r="G2364" t="s">
        <v>1303</v>
      </c>
      <c r="H2364" t="s">
        <v>481</v>
      </c>
      <c r="I2364" t="s">
        <v>1304</v>
      </c>
      <c r="J2364" t="s">
        <v>49</v>
      </c>
      <c r="K2364" t="s">
        <v>25</v>
      </c>
      <c r="L2364" t="str">
        <f>_xlfn.XLOOKUP(Tableau1[[#This Row],[TYPE DE PIECE]],Tableau4[MATIERE],Tableau4[SHORT TYPE],"",0,1)</f>
        <v>SMT</v>
      </c>
      <c r="N2364" t="str">
        <f>IF(ISERR(FIND("DECOUPE",Tableau1[[#This Row],[DESIGNATION]])),"","NEED REF")</f>
        <v/>
      </c>
    </row>
    <row r="2365" spans="2:14">
      <c r="B2365">
        <v>34411636</v>
      </c>
      <c r="C2365" s="2">
        <v>45092</v>
      </c>
      <c r="D2365" t="s">
        <v>13</v>
      </c>
      <c r="E2365" t="s">
        <v>1306</v>
      </c>
      <c r="F2365" t="s">
        <v>1289</v>
      </c>
      <c r="G2365" t="s">
        <v>1290</v>
      </c>
      <c r="H2365" t="s">
        <v>1291</v>
      </c>
      <c r="I2365" t="s">
        <v>1155</v>
      </c>
      <c r="J2365" t="s">
        <v>49</v>
      </c>
      <c r="K2365" t="s">
        <v>33</v>
      </c>
      <c r="L2365" t="str">
        <f>_xlfn.XLOOKUP(Tableau1[[#This Row],[TYPE DE PIECE]],Tableau4[MATIERE],Tableau4[SHORT TYPE],"",0,1)</f>
        <v>PLA</v>
      </c>
      <c r="N2365" t="str">
        <f>IF(ISERR(FIND("DECOUPE",Tableau1[[#This Row],[DESIGNATION]])),"","NEED REF")</f>
        <v/>
      </c>
    </row>
    <row r="2366" spans="2:14">
      <c r="B2366">
        <v>34411635</v>
      </c>
      <c r="C2366" s="2">
        <v>45092</v>
      </c>
      <c r="D2366" t="s">
        <v>13</v>
      </c>
      <c r="E2366" t="s">
        <v>1307</v>
      </c>
      <c r="F2366" t="s">
        <v>1289</v>
      </c>
      <c r="G2366" t="s">
        <v>1290</v>
      </c>
      <c r="H2366" t="s">
        <v>1291</v>
      </c>
      <c r="I2366" t="s">
        <v>1155</v>
      </c>
      <c r="J2366" t="s">
        <v>49</v>
      </c>
      <c r="K2366" t="s">
        <v>33</v>
      </c>
      <c r="L2366" t="str">
        <f>_xlfn.XLOOKUP(Tableau1[[#This Row],[TYPE DE PIECE]],Tableau4[MATIERE],Tableau4[SHORT TYPE],"",0,1)</f>
        <v>PLA</v>
      </c>
      <c r="N2366" t="str">
        <f>IF(ISERR(FIND("DECOUPE",Tableau1[[#This Row],[DESIGNATION]])),"","NEED REF")</f>
        <v/>
      </c>
    </row>
    <row r="2367" spans="2:14">
      <c r="B2367">
        <v>34411634</v>
      </c>
      <c r="C2367" s="2">
        <v>45092</v>
      </c>
      <c r="D2367" t="s">
        <v>13</v>
      </c>
      <c r="E2367" t="s">
        <v>1308</v>
      </c>
      <c r="F2367" t="s">
        <v>1289</v>
      </c>
      <c r="G2367" t="s">
        <v>1290</v>
      </c>
      <c r="H2367" t="s">
        <v>1291</v>
      </c>
      <c r="I2367" t="s">
        <v>1155</v>
      </c>
      <c r="J2367" t="s">
        <v>49</v>
      </c>
      <c r="K2367" t="s">
        <v>33</v>
      </c>
      <c r="L2367" t="str">
        <f>_xlfn.XLOOKUP(Tableau1[[#This Row],[TYPE DE PIECE]],Tableau4[MATIERE],Tableau4[SHORT TYPE],"",0,1)</f>
        <v>PLA</v>
      </c>
      <c r="N2367" t="str">
        <f>IF(ISERR(FIND("DECOUPE",Tableau1[[#This Row],[DESIGNATION]])),"","NEED REF")</f>
        <v/>
      </c>
    </row>
    <row r="2368" spans="2:14">
      <c r="B2368">
        <v>34411633</v>
      </c>
      <c r="C2368" s="2">
        <v>45092</v>
      </c>
      <c r="D2368" t="s">
        <v>13</v>
      </c>
      <c r="E2368" t="s">
        <v>1309</v>
      </c>
      <c r="J2368" t="s">
        <v>17</v>
      </c>
      <c r="K2368" t="s">
        <v>25</v>
      </c>
      <c r="L2368" t="str">
        <f>_xlfn.XLOOKUP(Tableau1[[#This Row],[TYPE DE PIECE]],Tableau4[MATIERE],Tableau4[SHORT TYPE],"",0,1)</f>
        <v>SMT</v>
      </c>
      <c r="N2368" t="str">
        <f>IF(ISERR(FIND("DECOUPE",Tableau1[[#This Row],[DESIGNATION]])),"","NEED REF")</f>
        <v/>
      </c>
    </row>
    <row r="2369" spans="2:14">
      <c r="B2369">
        <v>34411632</v>
      </c>
      <c r="C2369" s="2">
        <v>45092</v>
      </c>
      <c r="D2369" t="s">
        <v>13</v>
      </c>
      <c r="E2369" t="s">
        <v>1310</v>
      </c>
      <c r="J2369" t="s">
        <v>17</v>
      </c>
      <c r="K2369" t="s">
        <v>25</v>
      </c>
      <c r="L2369" t="str">
        <f>_xlfn.XLOOKUP(Tableau1[[#This Row],[TYPE DE PIECE]],Tableau4[MATIERE],Tableau4[SHORT TYPE],"",0,1)</f>
        <v>SMT</v>
      </c>
      <c r="N2369" t="str">
        <f>IF(ISERR(FIND("DECOUPE",Tableau1[[#This Row],[DESIGNATION]])),"","NEED REF")</f>
        <v/>
      </c>
    </row>
    <row r="2370" spans="2:14">
      <c r="B2370">
        <v>34411631</v>
      </c>
      <c r="C2370" s="2">
        <v>45092</v>
      </c>
      <c r="D2370" t="s">
        <v>13</v>
      </c>
      <c r="E2370" t="s">
        <v>1311</v>
      </c>
      <c r="J2370" t="s">
        <v>17</v>
      </c>
      <c r="K2370" t="s">
        <v>25</v>
      </c>
      <c r="L2370" t="str">
        <f>_xlfn.XLOOKUP(Tableau1[[#This Row],[TYPE DE PIECE]],Tableau4[MATIERE],Tableau4[SHORT TYPE],"",0,1)</f>
        <v>SMT</v>
      </c>
      <c r="N2370" t="str">
        <f>IF(ISERR(FIND("DECOUPE",Tableau1[[#This Row],[DESIGNATION]])),"","NEED REF")</f>
        <v/>
      </c>
    </row>
    <row r="2371" spans="2:14">
      <c r="B2371">
        <v>34411630</v>
      </c>
      <c r="C2371" s="2">
        <v>45091</v>
      </c>
      <c r="D2371" t="s">
        <v>13</v>
      </c>
      <c r="E2371" t="str">
        <f>_xlfn.CONCAT(Tableau1[[#This Row],[SHORT TYPE]]," ",Tableau1[[#This Row],[NUMERO]]," ",Tableau1[[#This Row],[GAMME]]," ",Tableau1[[#This Row],[TYPE PRODUIT]]," ",Tableau1[[#This Row],[PUISSANCE]])</f>
        <v>COP 34411630  STS 1250A</v>
      </c>
      <c r="H2371" t="s">
        <v>46</v>
      </c>
      <c r="I2371" t="s">
        <v>70</v>
      </c>
      <c r="J2371" t="s">
        <v>17</v>
      </c>
      <c r="K2371" t="s">
        <v>22</v>
      </c>
      <c r="L2371" t="str">
        <f>_xlfn.XLOOKUP(Tableau1[[#This Row],[TYPE DE PIECE]],Tableau4[MATIERE],Tableau4[SHORT TYPE],"",0,1)</f>
        <v>COP</v>
      </c>
      <c r="N2371" t="str">
        <f>IF(ISERR(FIND("DECOUPE",Tableau1[[#This Row],[DESIGNATION]])),"","NEED REF")</f>
        <v/>
      </c>
    </row>
    <row r="2372" spans="2:14">
      <c r="B2372">
        <v>34411629</v>
      </c>
      <c r="C2372" s="2">
        <v>45090</v>
      </c>
      <c r="D2372" t="s">
        <v>13</v>
      </c>
      <c r="E2372" t="s">
        <v>1312</v>
      </c>
      <c r="H2372" t="s">
        <v>46</v>
      </c>
      <c r="I2372" t="s">
        <v>70</v>
      </c>
      <c r="J2372" t="s">
        <v>17</v>
      </c>
      <c r="K2372" t="s">
        <v>22</v>
      </c>
      <c r="L2372" t="str">
        <f>_xlfn.XLOOKUP(Tableau1[[#This Row],[TYPE DE PIECE]],Tableau4[MATIERE],Tableau4[SHORT TYPE],"",0,1)</f>
        <v>COP</v>
      </c>
      <c r="N2372" t="str">
        <f>IF(ISERR(FIND("DECOUPE",Tableau1[[#This Row],[DESIGNATION]])),"","NEED REF")</f>
        <v/>
      </c>
    </row>
    <row r="2373" spans="2:14">
      <c r="B2373">
        <v>34411628</v>
      </c>
      <c r="C2373" s="2">
        <v>45090</v>
      </c>
      <c r="D2373" t="s">
        <v>13</v>
      </c>
      <c r="E2373" t="s">
        <v>1313</v>
      </c>
      <c r="H2373" t="s">
        <v>46</v>
      </c>
      <c r="I2373" t="s">
        <v>70</v>
      </c>
      <c r="J2373" t="s">
        <v>17</v>
      </c>
      <c r="K2373" t="s">
        <v>22</v>
      </c>
      <c r="L2373" t="str">
        <f>_xlfn.XLOOKUP(Tableau1[[#This Row],[TYPE DE PIECE]],Tableau4[MATIERE],Tableau4[SHORT TYPE],"",0,1)</f>
        <v>COP</v>
      </c>
      <c r="N2373" t="str">
        <f>IF(ISERR(FIND("DECOUPE",Tableau1[[#This Row],[DESIGNATION]])),"","NEED REF")</f>
        <v/>
      </c>
    </row>
    <row r="2374" spans="2:14">
      <c r="B2374">
        <v>34411627</v>
      </c>
      <c r="C2374" s="2">
        <v>45090</v>
      </c>
      <c r="D2374" t="s">
        <v>13</v>
      </c>
      <c r="E2374" s="92" t="s">
        <v>1314</v>
      </c>
      <c r="F2374" t="s">
        <v>1315</v>
      </c>
      <c r="H2374" t="s">
        <v>46</v>
      </c>
      <c r="I2374" t="s">
        <v>48</v>
      </c>
      <c r="J2374" t="s">
        <v>27</v>
      </c>
      <c r="K2374" t="s">
        <v>84</v>
      </c>
      <c r="L2374" t="s">
        <v>84</v>
      </c>
      <c r="N2374" t="str">
        <f>IF(ISERR(FIND("DECOUPE",Tableau1[[#This Row],[DESIGNATION]])),"","NEED REF")</f>
        <v/>
      </c>
    </row>
    <row r="2375" spans="2:14">
      <c r="B2375">
        <v>34411626</v>
      </c>
      <c r="C2375" s="2">
        <v>45090</v>
      </c>
      <c r="D2375" t="s">
        <v>13</v>
      </c>
      <c r="E2375" t="s">
        <v>1316</v>
      </c>
      <c r="H2375" t="s">
        <v>46</v>
      </c>
      <c r="I2375" t="s">
        <v>70</v>
      </c>
      <c r="J2375" t="s">
        <v>17</v>
      </c>
      <c r="K2375" t="s">
        <v>22</v>
      </c>
      <c r="L2375" t="str">
        <f>_xlfn.XLOOKUP(Tableau1[[#This Row],[TYPE DE PIECE]],Tableau4[MATIERE],Tableau4[SHORT TYPE],"",0,1)</f>
        <v>COP</v>
      </c>
      <c r="N2375" t="str">
        <f>IF(ISERR(FIND("DECOUPE",Tableau1[[#This Row],[DESIGNATION]])),"","NEED REF")</f>
        <v/>
      </c>
    </row>
    <row r="2376" spans="2:14">
      <c r="B2376">
        <v>34411625</v>
      </c>
      <c r="C2376" s="2">
        <v>45090</v>
      </c>
      <c r="D2376" t="s">
        <v>13</v>
      </c>
      <c r="E2376" t="s">
        <v>1317</v>
      </c>
      <c r="H2376" t="s">
        <v>46</v>
      </c>
      <c r="I2376" t="s">
        <v>70</v>
      </c>
      <c r="J2376" t="s">
        <v>17</v>
      </c>
      <c r="K2376" t="s">
        <v>22</v>
      </c>
      <c r="L2376" t="str">
        <f>_xlfn.XLOOKUP(Tableau1[[#This Row],[TYPE DE PIECE]],Tableau4[MATIERE],Tableau4[SHORT TYPE],"",0,1)</f>
        <v>COP</v>
      </c>
      <c r="N2376" t="str">
        <f>IF(ISERR(FIND("DECOUPE",Tableau1[[#This Row],[DESIGNATION]])),"","NEED REF")</f>
        <v/>
      </c>
    </row>
    <row r="2377" spans="2:14">
      <c r="B2377">
        <v>34411624</v>
      </c>
      <c r="C2377" s="2">
        <v>45090</v>
      </c>
      <c r="D2377" t="s">
        <v>13</v>
      </c>
      <c r="E2377" t="s">
        <v>1318</v>
      </c>
      <c r="H2377" t="s">
        <v>46</v>
      </c>
      <c r="I2377" t="s">
        <v>70</v>
      </c>
      <c r="J2377" t="s">
        <v>17</v>
      </c>
      <c r="K2377" t="s">
        <v>22</v>
      </c>
      <c r="L2377" t="str">
        <f>_xlfn.XLOOKUP(Tableau1[[#This Row],[TYPE DE PIECE]],Tableau4[MATIERE],Tableau4[SHORT TYPE],"",0,1)</f>
        <v>COP</v>
      </c>
      <c r="N2377" t="str">
        <f>IF(ISERR(FIND("DECOUPE",Tableau1[[#This Row],[DESIGNATION]])),"","NEED REF")</f>
        <v/>
      </c>
    </row>
    <row r="2378" spans="2:14">
      <c r="B2378">
        <v>34411623</v>
      </c>
      <c r="C2378" s="2">
        <v>45090</v>
      </c>
      <c r="D2378" t="s">
        <v>13</v>
      </c>
      <c r="E2378" t="s">
        <v>1319</v>
      </c>
      <c r="H2378" t="s">
        <v>46</v>
      </c>
      <c r="I2378" t="s">
        <v>70</v>
      </c>
      <c r="J2378" t="s">
        <v>17</v>
      </c>
      <c r="K2378" t="s">
        <v>22</v>
      </c>
      <c r="L2378" t="str">
        <f>_xlfn.XLOOKUP(Tableau1[[#This Row],[TYPE DE PIECE]],Tableau4[MATIERE],Tableau4[SHORT TYPE],"",0,1)</f>
        <v>COP</v>
      </c>
      <c r="N2378" t="str">
        <f>IF(ISERR(FIND("DECOUPE",Tableau1[[#This Row],[DESIGNATION]])),"","NEED REF")</f>
        <v/>
      </c>
    </row>
    <row r="2379" spans="2:14">
      <c r="B2379">
        <v>34411622</v>
      </c>
      <c r="C2379" s="2">
        <v>45090</v>
      </c>
      <c r="D2379" t="s">
        <v>13</v>
      </c>
      <c r="E2379" t="s">
        <v>1320</v>
      </c>
      <c r="H2379" t="s">
        <v>46</v>
      </c>
      <c r="I2379" t="s">
        <v>70</v>
      </c>
      <c r="J2379" t="s">
        <v>17</v>
      </c>
      <c r="K2379" t="s">
        <v>22</v>
      </c>
      <c r="L2379" t="str">
        <f>_xlfn.XLOOKUP(Tableau1[[#This Row],[TYPE DE PIECE]],Tableau4[MATIERE],Tableau4[SHORT TYPE],"",0,1)</f>
        <v>COP</v>
      </c>
      <c r="N2379" t="str">
        <f>IF(ISERR(FIND("DECOUPE",Tableau1[[#This Row],[DESIGNATION]])),"","NEED REF")</f>
        <v/>
      </c>
    </row>
    <row r="2380" spans="2:14">
      <c r="B2380">
        <v>34411621</v>
      </c>
      <c r="C2380" s="2">
        <v>45090</v>
      </c>
      <c r="D2380" t="s">
        <v>13</v>
      </c>
      <c r="E2380" t="s">
        <v>1321</v>
      </c>
      <c r="H2380" t="s">
        <v>46</v>
      </c>
      <c r="I2380" t="s">
        <v>70</v>
      </c>
      <c r="J2380" t="s">
        <v>17</v>
      </c>
      <c r="K2380" t="s">
        <v>22</v>
      </c>
      <c r="L2380" t="str">
        <f>_xlfn.XLOOKUP(Tableau1[[#This Row],[TYPE DE PIECE]],Tableau4[MATIERE],Tableau4[SHORT TYPE],"",0,1)</f>
        <v>COP</v>
      </c>
      <c r="N2380" t="str">
        <f>IF(ISERR(FIND("DECOUPE",Tableau1[[#This Row],[DESIGNATION]])),"","NEED REF")</f>
        <v/>
      </c>
    </row>
    <row r="2381" spans="2:14">
      <c r="B2381">
        <v>34411620</v>
      </c>
      <c r="C2381" s="2">
        <v>45090</v>
      </c>
      <c r="D2381" t="s">
        <v>13</v>
      </c>
      <c r="E2381" t="s">
        <v>1322</v>
      </c>
      <c r="H2381" t="s">
        <v>46</v>
      </c>
      <c r="I2381" t="s">
        <v>70</v>
      </c>
      <c r="J2381" t="s">
        <v>17</v>
      </c>
      <c r="K2381" t="s">
        <v>22</v>
      </c>
      <c r="L2381" t="str">
        <f>_xlfn.XLOOKUP(Tableau1[[#This Row],[TYPE DE PIECE]],Tableau4[MATIERE],Tableau4[SHORT TYPE],"",0,1)</f>
        <v>COP</v>
      </c>
      <c r="N2381" t="str">
        <f>IF(ISERR(FIND("DECOUPE",Tableau1[[#This Row],[DESIGNATION]])),"","NEED REF")</f>
        <v/>
      </c>
    </row>
    <row r="2382" spans="2:14">
      <c r="B2382">
        <v>34411619</v>
      </c>
      <c r="C2382" s="2">
        <v>45090</v>
      </c>
      <c r="D2382" t="s">
        <v>13</v>
      </c>
      <c r="E2382" t="s">
        <v>1323</v>
      </c>
      <c r="H2382" t="s">
        <v>46</v>
      </c>
      <c r="I2382" t="s">
        <v>70</v>
      </c>
      <c r="J2382" t="s">
        <v>17</v>
      </c>
      <c r="K2382" t="s">
        <v>22</v>
      </c>
      <c r="L2382" t="str">
        <f>_xlfn.XLOOKUP(Tableau1[[#This Row],[TYPE DE PIECE]],Tableau4[MATIERE],Tableau4[SHORT TYPE],"",0,1)</f>
        <v>COP</v>
      </c>
      <c r="N2382" t="str">
        <f>IF(ISERR(FIND("DECOUPE",Tableau1[[#This Row],[DESIGNATION]])),"","NEED REF")</f>
        <v/>
      </c>
    </row>
    <row r="2383" spans="2:14">
      <c r="B2383">
        <v>34411618</v>
      </c>
      <c r="C2383" s="2">
        <v>45089</v>
      </c>
      <c r="D2383" t="s">
        <v>13</v>
      </c>
      <c r="E2383" t="s">
        <v>1324</v>
      </c>
      <c r="F2383" t="s">
        <v>1325</v>
      </c>
      <c r="I2383" t="s">
        <v>855</v>
      </c>
      <c r="J2383" t="s">
        <v>27</v>
      </c>
      <c r="K2383" t="s">
        <v>25</v>
      </c>
      <c r="L2383" t="str">
        <f>_xlfn.XLOOKUP(Tableau1[[#This Row],[TYPE DE PIECE]],Tableau4[MATIERE],Tableau4[SHORT TYPE],"",0,1)</f>
        <v>SMT</v>
      </c>
      <c r="N2383" t="str">
        <f>IF(ISERR(FIND("DECOUPE",Tableau1[[#This Row],[DESIGNATION]])),"","NEED REF")</f>
        <v/>
      </c>
    </row>
    <row r="2384" spans="2:14">
      <c r="B2384">
        <v>34411617</v>
      </c>
      <c r="C2384" s="2">
        <v>45086</v>
      </c>
      <c r="D2384" t="s">
        <v>13</v>
      </c>
      <c r="E2384" t="str">
        <f>_xlfn.CONCAT(Tableau1[[#This Row],[SHORT TYPE]]," ",Tableau1[[#This Row],[NUMERO]]," ",Tableau1[[#This Row],[GAMME]]," ",Tableau1[[#This Row],[TYPE PRODUIT]]," ",Tableau1[[#This Row],[PUISSANCE]])</f>
        <v>SMT 34411617 E3M BATTERY 500A</v>
      </c>
      <c r="G2384" t="s">
        <v>346</v>
      </c>
      <c r="H2384" t="s">
        <v>463</v>
      </c>
      <c r="I2384" t="s">
        <v>1244</v>
      </c>
      <c r="J2384" t="s">
        <v>17</v>
      </c>
      <c r="K2384" t="s">
        <v>25</v>
      </c>
      <c r="L2384" t="str">
        <f>_xlfn.XLOOKUP(Tableau1[[#This Row],[TYPE DE PIECE]],Tableau4[MATIERE],Tableau4[SHORT TYPE],"",0,1)</f>
        <v>SMT</v>
      </c>
      <c r="N2384" t="str">
        <f>IF(ISERR(FIND("DECOUPE",Tableau1[[#This Row],[DESIGNATION]])),"","NEED REF")</f>
        <v/>
      </c>
    </row>
    <row r="2385" spans="2:14">
      <c r="B2385">
        <v>34411616</v>
      </c>
      <c r="C2385" s="2">
        <v>45086</v>
      </c>
      <c r="D2385" t="s">
        <v>13</v>
      </c>
      <c r="E2385" t="s">
        <v>1326</v>
      </c>
      <c r="F2385" t="s">
        <v>1327</v>
      </c>
      <c r="J2385" t="s">
        <v>27</v>
      </c>
      <c r="K2385" t="s">
        <v>25</v>
      </c>
      <c r="L2385" t="str">
        <f>_xlfn.XLOOKUP(Tableau1[[#This Row],[TYPE DE PIECE]],Tableau4[MATIERE],Tableau4[SHORT TYPE],"",0,1)</f>
        <v>SMT</v>
      </c>
      <c r="N2385" t="str">
        <f>IF(ISERR(FIND("DECOUPE",Tableau1[[#This Row],[DESIGNATION]])),"","NEED REF")</f>
        <v>NEED REF</v>
      </c>
    </row>
    <row r="2386" spans="2:14">
      <c r="B2386">
        <v>34411615</v>
      </c>
      <c r="C2386" s="2">
        <v>45086</v>
      </c>
      <c r="D2386" t="s">
        <v>13</v>
      </c>
      <c r="E2386" t="str">
        <f>_xlfn.CONCAT(Tableau1[[#This Row],[SHORT TYPE]]," ",Tableau1[[#This Row],[NUMERO]]," ",Tableau1[[#This Row],[GAMME]]," ",Tableau1[[#This Row],[TYPE PRODUIT]]," ",Tableau1[[#This Row],[PUISSANCE]])</f>
        <v>PLA 34411615 E3M BATTERY 500A</v>
      </c>
      <c r="G2386" t="s">
        <v>346</v>
      </c>
      <c r="H2386" t="s">
        <v>463</v>
      </c>
      <c r="I2386" t="s">
        <v>1244</v>
      </c>
      <c r="J2386" t="s">
        <v>17</v>
      </c>
      <c r="K2386" t="s">
        <v>33</v>
      </c>
      <c r="L2386" t="str">
        <f>_xlfn.XLOOKUP(Tableau1[[#This Row],[TYPE DE PIECE]],Tableau4[MATIERE],Tableau4[SHORT TYPE],"",0,1)</f>
        <v>PLA</v>
      </c>
      <c r="N2386" t="str">
        <f>IF(ISERR(FIND("DECOUPE",Tableau1[[#This Row],[DESIGNATION]])),"","NEED REF")</f>
        <v/>
      </c>
    </row>
    <row r="2387" spans="2:14">
      <c r="B2387">
        <v>34411614</v>
      </c>
      <c r="C2387" s="2">
        <v>45086</v>
      </c>
      <c r="D2387" t="s">
        <v>13</v>
      </c>
      <c r="E2387" t="str">
        <f>_xlfn.CONCAT(Tableau1[[#This Row],[SHORT TYPE]]," ",Tableau1[[#This Row],[NUMERO]]," ",Tableau1[[#This Row],[GAMME]]," ",Tableau1[[#This Row],[TYPE PRODUIT]]," ",Tableau1[[#This Row],[PUISSANCE]])</f>
        <v>PLA 34411614 E3M BATTERY 500A</v>
      </c>
      <c r="G2387" t="s">
        <v>346</v>
      </c>
      <c r="H2387" t="s">
        <v>463</v>
      </c>
      <c r="I2387" t="s">
        <v>1244</v>
      </c>
      <c r="J2387" t="s">
        <v>17</v>
      </c>
      <c r="K2387" t="s">
        <v>33</v>
      </c>
      <c r="L2387" t="str">
        <f>_xlfn.XLOOKUP(Tableau1[[#This Row],[TYPE DE PIECE]],Tableau4[MATIERE],Tableau4[SHORT TYPE],"",0,1)</f>
        <v>PLA</v>
      </c>
      <c r="N2387" t="str">
        <f>IF(ISERR(FIND("DECOUPE",Tableau1[[#This Row],[DESIGNATION]])),"","NEED REF")</f>
        <v/>
      </c>
    </row>
    <row r="2388" spans="2:14">
      <c r="B2388">
        <v>34411613</v>
      </c>
      <c r="C2388" s="2">
        <v>45086</v>
      </c>
      <c r="D2388" t="s">
        <v>13</v>
      </c>
      <c r="E2388" t="str">
        <f>_xlfn.CONCAT(Tableau1[[#This Row],[SHORT TYPE]]," ",Tableau1[[#This Row],[NUMERO]]," ",Tableau1[[#This Row],[GAMME]]," ",Tableau1[[#This Row],[TYPE PRODUIT]]," ",Tableau1[[#This Row],[PUISSANCE]])</f>
        <v>SMT 34411613 E3M BATTERY 500A</v>
      </c>
      <c r="G2388" t="s">
        <v>346</v>
      </c>
      <c r="H2388" t="s">
        <v>463</v>
      </c>
      <c r="I2388" t="s">
        <v>1244</v>
      </c>
      <c r="J2388" t="s">
        <v>17</v>
      </c>
      <c r="K2388" t="s">
        <v>25</v>
      </c>
      <c r="L2388" t="str">
        <f>_xlfn.XLOOKUP(Tableau1[[#This Row],[TYPE DE PIECE]],Tableau4[MATIERE],Tableau4[SHORT TYPE],"",0,1)</f>
        <v>SMT</v>
      </c>
      <c r="N2388" t="str">
        <f>IF(ISERR(FIND("DECOUPE",Tableau1[[#This Row],[DESIGNATION]])),"","NEED REF")</f>
        <v/>
      </c>
    </row>
    <row r="2389" spans="2:14">
      <c r="B2389">
        <v>34411612</v>
      </c>
      <c r="C2389" s="2">
        <v>45085</v>
      </c>
      <c r="D2389" t="s">
        <v>13</v>
      </c>
      <c r="E2389" t="s">
        <v>1328</v>
      </c>
      <c r="F2389" t="s">
        <v>1325</v>
      </c>
      <c r="J2389" t="s">
        <v>27</v>
      </c>
      <c r="K2389" t="s">
        <v>25</v>
      </c>
      <c r="L2389" t="str">
        <f>_xlfn.XLOOKUP(Tableau1[[#This Row],[TYPE DE PIECE]],Tableau4[MATIERE],Tableau4[SHORT TYPE],"",0,1)</f>
        <v>SMT</v>
      </c>
      <c r="N2389" t="str">
        <f>IF(ISERR(FIND("DECOUPE",Tableau1[[#This Row],[DESIGNATION]])),"","NEED REF")</f>
        <v/>
      </c>
    </row>
    <row r="2390" spans="2:14">
      <c r="B2390">
        <v>34411611</v>
      </c>
      <c r="C2390" s="2">
        <v>45085</v>
      </c>
      <c r="D2390" t="s">
        <v>13</v>
      </c>
      <c r="E2390" t="s">
        <v>1329</v>
      </c>
      <c r="F2390" t="s">
        <v>515</v>
      </c>
      <c r="J2390" t="s">
        <v>27</v>
      </c>
      <c r="K2390" t="s">
        <v>25</v>
      </c>
      <c r="L2390" t="str">
        <f>_xlfn.XLOOKUP(Tableau1[[#This Row],[TYPE DE PIECE]],Tableau4[MATIERE],Tableau4[SHORT TYPE],"",0,1)</f>
        <v>SMT</v>
      </c>
      <c r="N2390" t="str">
        <f>IF(ISERR(FIND("DECOUPE",Tableau1[[#This Row],[DESIGNATION]])),"","NEED REF")</f>
        <v/>
      </c>
    </row>
    <row r="2391" spans="2:14">
      <c r="B2391">
        <v>34411610</v>
      </c>
      <c r="C2391" s="2">
        <v>45085</v>
      </c>
      <c r="D2391" t="s">
        <v>13</v>
      </c>
      <c r="E2391" t="s">
        <v>1257</v>
      </c>
      <c r="F2391" t="s">
        <v>1289</v>
      </c>
      <c r="G2391" t="s">
        <v>1290</v>
      </c>
      <c r="H2391" t="s">
        <v>1291</v>
      </c>
      <c r="I2391" t="s">
        <v>1155</v>
      </c>
      <c r="J2391" t="s">
        <v>49</v>
      </c>
      <c r="K2391" t="s">
        <v>25</v>
      </c>
      <c r="L2391" t="str">
        <f>_xlfn.XLOOKUP(Tableau1[[#This Row],[TYPE DE PIECE]],Tableau4[MATIERE],Tableau4[SHORT TYPE],"",0,1)</f>
        <v>SMT</v>
      </c>
      <c r="N2391" t="str">
        <f>IF(ISERR(FIND("DECOUPE",Tableau1[[#This Row],[DESIGNATION]])),"","NEED REF")</f>
        <v/>
      </c>
    </row>
    <row r="2392" spans="2:14">
      <c r="B2392">
        <v>34411609</v>
      </c>
      <c r="C2392" s="2">
        <v>45085</v>
      </c>
      <c r="D2392" t="s">
        <v>13</v>
      </c>
      <c r="E2392" t="s">
        <v>1258</v>
      </c>
      <c r="F2392" t="s">
        <v>1289</v>
      </c>
      <c r="G2392" t="s">
        <v>1290</v>
      </c>
      <c r="H2392" t="s">
        <v>1291</v>
      </c>
      <c r="I2392" t="s">
        <v>1155</v>
      </c>
      <c r="J2392" t="s">
        <v>49</v>
      </c>
      <c r="K2392" t="s">
        <v>25</v>
      </c>
      <c r="L2392" t="str">
        <f>_xlfn.XLOOKUP(Tableau1[[#This Row],[TYPE DE PIECE]],Tableau4[MATIERE],Tableau4[SHORT TYPE],"",0,1)</f>
        <v>SMT</v>
      </c>
      <c r="N2392" t="str">
        <f>IF(ISERR(FIND("DECOUPE",Tableau1[[#This Row],[DESIGNATION]])),"","NEED REF")</f>
        <v/>
      </c>
    </row>
    <row r="2393" spans="2:14">
      <c r="B2393">
        <v>34411608</v>
      </c>
      <c r="C2393" s="2">
        <v>45085</v>
      </c>
      <c r="D2393" t="s">
        <v>13</v>
      </c>
      <c r="E2393" t="s">
        <v>1330</v>
      </c>
      <c r="F2393" t="s">
        <v>1289</v>
      </c>
      <c r="G2393" t="s">
        <v>1290</v>
      </c>
      <c r="H2393" t="s">
        <v>1291</v>
      </c>
      <c r="I2393" t="s">
        <v>1155</v>
      </c>
      <c r="J2393" t="s">
        <v>49</v>
      </c>
      <c r="K2393" t="s">
        <v>33</v>
      </c>
      <c r="L2393" t="str">
        <f>_xlfn.XLOOKUP(Tableau1[[#This Row],[TYPE DE PIECE]],Tableau4[MATIERE],Tableau4[SHORT TYPE],"",0,1)</f>
        <v>PLA</v>
      </c>
      <c r="N2393" t="str">
        <f>IF(ISERR(FIND("DECOUPE",Tableau1[[#This Row],[DESIGNATION]])),"","NEED REF")</f>
        <v/>
      </c>
    </row>
    <row r="2394" spans="2:14">
      <c r="B2394">
        <v>34411607</v>
      </c>
      <c r="C2394" s="2">
        <v>45085</v>
      </c>
      <c r="D2394" t="s">
        <v>13</v>
      </c>
      <c r="E2394" t="s">
        <v>1331</v>
      </c>
      <c r="F2394" t="s">
        <v>1289</v>
      </c>
      <c r="G2394" t="s">
        <v>1290</v>
      </c>
      <c r="H2394" t="s">
        <v>1291</v>
      </c>
      <c r="I2394" t="s">
        <v>1155</v>
      </c>
      <c r="J2394" t="s">
        <v>49</v>
      </c>
      <c r="K2394" t="s">
        <v>33</v>
      </c>
      <c r="L2394" t="str">
        <f>_xlfn.XLOOKUP(Tableau1[[#This Row],[TYPE DE PIECE]],Tableau4[MATIERE],Tableau4[SHORT TYPE],"",0,1)</f>
        <v>PLA</v>
      </c>
      <c r="N2394" t="str">
        <f>IF(ISERR(FIND("DECOUPE",Tableau1[[#This Row],[DESIGNATION]])),"","NEED REF")</f>
        <v/>
      </c>
    </row>
    <row r="2395" spans="2:14">
      <c r="B2395">
        <v>34411606</v>
      </c>
      <c r="C2395" s="2">
        <v>45085</v>
      </c>
      <c r="D2395" t="s">
        <v>13</v>
      </c>
      <c r="E2395" t="s">
        <v>1306</v>
      </c>
      <c r="F2395" t="s">
        <v>1289</v>
      </c>
      <c r="G2395" t="s">
        <v>1290</v>
      </c>
      <c r="H2395" t="s">
        <v>1291</v>
      </c>
      <c r="I2395" t="s">
        <v>1155</v>
      </c>
      <c r="J2395" t="s">
        <v>49</v>
      </c>
      <c r="K2395" t="s">
        <v>33</v>
      </c>
      <c r="L2395" t="str">
        <f>_xlfn.XLOOKUP(Tableau1[[#This Row],[TYPE DE PIECE]],Tableau4[MATIERE],Tableau4[SHORT TYPE],"",0,1)</f>
        <v>PLA</v>
      </c>
      <c r="N2395" t="str">
        <f>IF(ISERR(FIND("DECOUPE",Tableau1[[#This Row],[DESIGNATION]])),"","NEED REF")</f>
        <v/>
      </c>
    </row>
    <row r="2396" spans="2:14">
      <c r="B2396">
        <v>34411605</v>
      </c>
      <c r="C2396" s="2">
        <v>45085</v>
      </c>
      <c r="D2396" t="s">
        <v>13</v>
      </c>
      <c r="E2396" t="s">
        <v>1332</v>
      </c>
      <c r="F2396" t="s">
        <v>1289</v>
      </c>
      <c r="G2396" t="s">
        <v>1290</v>
      </c>
      <c r="H2396" t="s">
        <v>1291</v>
      </c>
      <c r="I2396" t="s">
        <v>1155</v>
      </c>
      <c r="J2396" t="s">
        <v>49</v>
      </c>
      <c r="K2396" t="s">
        <v>33</v>
      </c>
      <c r="L2396" t="str">
        <f>_xlfn.XLOOKUP(Tableau1[[#This Row],[TYPE DE PIECE]],Tableau4[MATIERE],Tableau4[SHORT TYPE],"",0,1)</f>
        <v>PLA</v>
      </c>
      <c r="N2396" t="str">
        <f>IF(ISERR(FIND("DECOUPE",Tableau1[[#This Row],[DESIGNATION]])),"","NEED REF")</f>
        <v/>
      </c>
    </row>
    <row r="2397" spans="2:14">
      <c r="B2397">
        <v>34411604</v>
      </c>
      <c r="C2397" s="2">
        <v>45085</v>
      </c>
      <c r="D2397" t="s">
        <v>13</v>
      </c>
      <c r="E2397" t="s">
        <v>1333</v>
      </c>
      <c r="F2397" t="s">
        <v>1289</v>
      </c>
      <c r="G2397" t="s">
        <v>1290</v>
      </c>
      <c r="H2397" t="s">
        <v>1291</v>
      </c>
      <c r="I2397" t="s">
        <v>1155</v>
      </c>
      <c r="J2397" t="s">
        <v>49</v>
      </c>
      <c r="K2397" t="s">
        <v>25</v>
      </c>
      <c r="L2397" t="str">
        <f>_xlfn.XLOOKUP(Tableau1[[#This Row],[TYPE DE PIECE]],Tableau4[MATIERE],Tableau4[SHORT TYPE],"",0,1)</f>
        <v>SMT</v>
      </c>
      <c r="N2397" t="str">
        <f>IF(ISERR(FIND("DECOUPE",Tableau1[[#This Row],[DESIGNATION]])),"","NEED REF")</f>
        <v/>
      </c>
    </row>
    <row r="2398" spans="2:14">
      <c r="B2398">
        <v>34411603</v>
      </c>
      <c r="C2398" s="2">
        <v>45085</v>
      </c>
      <c r="D2398" t="s">
        <v>13</v>
      </c>
      <c r="E2398" t="s">
        <v>1334</v>
      </c>
      <c r="F2398" t="s">
        <v>1289</v>
      </c>
      <c r="G2398" t="s">
        <v>1290</v>
      </c>
      <c r="H2398" t="s">
        <v>1291</v>
      </c>
      <c r="I2398" t="s">
        <v>1155</v>
      </c>
      <c r="J2398" t="s">
        <v>49</v>
      </c>
      <c r="K2398" t="s">
        <v>25</v>
      </c>
      <c r="L2398" t="str">
        <f>_xlfn.XLOOKUP(Tableau1[[#This Row],[TYPE DE PIECE]],Tableau4[MATIERE],Tableau4[SHORT TYPE],"",0,1)</f>
        <v>SMT</v>
      </c>
      <c r="N2398" t="str">
        <f>IF(ISERR(FIND("DECOUPE",Tableau1[[#This Row],[DESIGNATION]])),"","NEED REF")</f>
        <v/>
      </c>
    </row>
    <row r="2399" spans="2:14">
      <c r="B2399">
        <v>34411602</v>
      </c>
      <c r="C2399" s="2">
        <v>45084</v>
      </c>
      <c r="D2399" t="s">
        <v>13</v>
      </c>
      <c r="E2399" t="s">
        <v>1335</v>
      </c>
      <c r="F2399" t="s">
        <v>1289</v>
      </c>
      <c r="G2399" t="s">
        <v>1290</v>
      </c>
      <c r="H2399" t="s">
        <v>1291</v>
      </c>
      <c r="I2399" t="s">
        <v>1155</v>
      </c>
      <c r="J2399" t="s">
        <v>49</v>
      </c>
      <c r="K2399" t="s">
        <v>25</v>
      </c>
      <c r="L2399" t="str">
        <f>_xlfn.XLOOKUP(Tableau1[[#This Row],[TYPE DE PIECE]],Tableau4[MATIERE],Tableau4[SHORT TYPE],"",0,1)</f>
        <v>SMT</v>
      </c>
      <c r="N2399" t="str">
        <f>IF(ISERR(FIND("DECOUPE",Tableau1[[#This Row],[DESIGNATION]])),"","NEED REF")</f>
        <v/>
      </c>
    </row>
    <row r="2400" spans="2:14">
      <c r="B2400">
        <v>34411601</v>
      </c>
      <c r="C2400" s="2">
        <v>45084</v>
      </c>
      <c r="D2400" t="s">
        <v>13</v>
      </c>
      <c r="E2400" t="s">
        <v>1336</v>
      </c>
      <c r="F2400" t="s">
        <v>1289</v>
      </c>
      <c r="G2400" t="s">
        <v>1290</v>
      </c>
      <c r="H2400" t="s">
        <v>1291</v>
      </c>
      <c r="I2400" t="s">
        <v>1155</v>
      </c>
      <c r="J2400" t="s">
        <v>49</v>
      </c>
      <c r="K2400" t="s">
        <v>25</v>
      </c>
      <c r="L2400" t="str">
        <f>_xlfn.XLOOKUP(Tableau1[[#This Row],[TYPE DE PIECE]],Tableau4[MATIERE],Tableau4[SHORT TYPE],"",0,1)</f>
        <v>SMT</v>
      </c>
      <c r="N2400" t="str">
        <f>IF(ISERR(FIND("DECOUPE",Tableau1[[#This Row],[DESIGNATION]])),"","NEED REF")</f>
        <v/>
      </c>
    </row>
    <row r="2401" spans="2:14">
      <c r="B2401">
        <v>34411600</v>
      </c>
      <c r="C2401" s="2">
        <v>45084</v>
      </c>
      <c r="D2401" t="s">
        <v>13</v>
      </c>
      <c r="E2401" t="str">
        <f>_xlfn.CONCAT(Tableau1[[#This Row],[SHORT TYPE]]," ",Tableau1[[#This Row],[NUMERO]]," ",Tableau1[[#This Row],[GAMME]]," ",Tableau1[[#This Row],[TYPE PRODUIT]]," ",Tableau1[[#This Row],[PUISSANCE]])</f>
        <v>COP 34411600 E3M BATTERY 500A</v>
      </c>
      <c r="G2401" t="s">
        <v>346</v>
      </c>
      <c r="H2401" t="s">
        <v>463</v>
      </c>
      <c r="I2401" t="s">
        <v>1244</v>
      </c>
      <c r="J2401" t="s">
        <v>17</v>
      </c>
      <c r="K2401" t="s">
        <v>22</v>
      </c>
      <c r="L2401" t="str">
        <f>_xlfn.XLOOKUP(Tableau1[[#This Row],[TYPE DE PIECE]],Tableau4[MATIERE],Tableau4[SHORT TYPE],"",0,1)</f>
        <v>COP</v>
      </c>
      <c r="N2401" t="str">
        <f>IF(ISERR(FIND("DECOUPE",Tableau1[[#This Row],[DESIGNATION]])),"","NEED REF")</f>
        <v/>
      </c>
    </row>
    <row r="2402" spans="2:14">
      <c r="B2402">
        <v>34411599</v>
      </c>
      <c r="C2402" s="2">
        <v>45084</v>
      </c>
      <c r="D2402" t="s">
        <v>13</v>
      </c>
      <c r="E2402" t="str">
        <f>_xlfn.CONCAT(Tableau1[[#This Row],[SHORT TYPE]]," ",Tableau1[[#This Row],[NUMERO]]," ",Tableau1[[#This Row],[GAMME]]," ",Tableau1[[#This Row],[TYPE PRODUIT]]," ",Tableau1[[#This Row],[PUISSANCE]])</f>
        <v>SMT 34411599 E3M BATTERY 500A</v>
      </c>
      <c r="G2402" t="s">
        <v>346</v>
      </c>
      <c r="H2402" t="s">
        <v>463</v>
      </c>
      <c r="I2402" t="s">
        <v>1244</v>
      </c>
      <c r="J2402" t="s">
        <v>17</v>
      </c>
      <c r="K2402" t="s">
        <v>25</v>
      </c>
      <c r="L2402" t="str">
        <f>_xlfn.XLOOKUP(Tableau1[[#This Row],[TYPE DE PIECE]],Tableau4[MATIERE],Tableau4[SHORT TYPE],"",0,1)</f>
        <v>SMT</v>
      </c>
      <c r="N2402" t="str">
        <f>IF(ISERR(FIND("DECOUPE",Tableau1[[#This Row],[DESIGNATION]])),"","NEED REF")</f>
        <v/>
      </c>
    </row>
    <row r="2403" spans="2:14">
      <c r="B2403">
        <v>34411598</v>
      </c>
      <c r="C2403" s="2">
        <v>45083</v>
      </c>
      <c r="D2403" t="s">
        <v>13</v>
      </c>
      <c r="E2403" t="str">
        <f>_xlfn.CONCAT(Tableau1[[#This Row],[SHORT TYPE]]," ",Tableau1[[#This Row],[NUMERO]]," ",Tableau1[[#This Row],[GAMME]]," ",Tableau1[[#This Row],[TYPE PRODUIT]]," ",Tableau1[[#This Row],[PUISSANCE]])</f>
        <v>COP 34411598 E3M BATTERY 500A</v>
      </c>
      <c r="G2403" t="s">
        <v>346</v>
      </c>
      <c r="H2403" t="s">
        <v>463</v>
      </c>
      <c r="I2403" t="s">
        <v>1244</v>
      </c>
      <c r="J2403" t="s">
        <v>17</v>
      </c>
      <c r="K2403" t="s">
        <v>22</v>
      </c>
      <c r="L2403" t="str">
        <f>_xlfn.XLOOKUP(Tableau1[[#This Row],[TYPE DE PIECE]],Tableau4[MATIERE],Tableau4[SHORT TYPE],"",0,1)</f>
        <v>COP</v>
      </c>
      <c r="N2403" t="str">
        <f>IF(ISERR(FIND("DECOUPE",Tableau1[[#This Row],[DESIGNATION]])),"","NEED REF")</f>
        <v/>
      </c>
    </row>
    <row r="2404" spans="2:14">
      <c r="B2404">
        <v>34411597</v>
      </c>
      <c r="C2404" s="2">
        <v>45083</v>
      </c>
      <c r="D2404" t="s">
        <v>13</v>
      </c>
      <c r="E2404" t="str">
        <f>_xlfn.CONCAT(Tableau1[[#This Row],[SHORT TYPE]]," ",Tableau1[[#This Row],[NUMERO]]," ",Tableau1[[#This Row],[GAMME]]," ",Tableau1[[#This Row],[TYPE PRODUIT]]," ",Tableau1[[#This Row],[PUISSANCE]])</f>
        <v>COP 34411597 E3M BATTERY 500A</v>
      </c>
      <c r="G2404" t="s">
        <v>346</v>
      </c>
      <c r="H2404" t="s">
        <v>463</v>
      </c>
      <c r="I2404" t="s">
        <v>1244</v>
      </c>
      <c r="J2404" t="s">
        <v>17</v>
      </c>
      <c r="K2404" t="s">
        <v>22</v>
      </c>
      <c r="L2404" t="str">
        <f>_xlfn.XLOOKUP(Tableau1[[#This Row],[TYPE DE PIECE]],Tableau4[MATIERE],Tableau4[SHORT TYPE],"",0,1)</f>
        <v>COP</v>
      </c>
      <c r="N2404" t="str">
        <f>IF(ISERR(FIND("DECOUPE",Tableau1[[#This Row],[DESIGNATION]])),"","NEED REF")</f>
        <v/>
      </c>
    </row>
    <row r="2405" spans="2:14">
      <c r="B2405">
        <v>34411596</v>
      </c>
      <c r="C2405" s="2">
        <v>45083</v>
      </c>
      <c r="D2405" t="s">
        <v>13</v>
      </c>
      <c r="E2405" t="str">
        <f>_xlfn.CONCAT(Tableau1[[#This Row],[SHORT TYPE]]," ",Tableau1[[#This Row],[NUMERO]]," ",Tableau1[[#This Row],[GAMME]]," ",Tableau1[[#This Row],[TYPE PRODUIT]]," ",Tableau1[[#This Row],[PUISSANCE]])</f>
        <v>SMT 34411596 E3M BATTERY 500A</v>
      </c>
      <c r="G2405" t="s">
        <v>346</v>
      </c>
      <c r="H2405" t="s">
        <v>463</v>
      </c>
      <c r="I2405" t="s">
        <v>1244</v>
      </c>
      <c r="J2405" t="s">
        <v>17</v>
      </c>
      <c r="K2405" t="s">
        <v>25</v>
      </c>
      <c r="L2405" t="str">
        <f>_xlfn.XLOOKUP(Tableau1[[#This Row],[TYPE DE PIECE]],Tableau4[MATIERE],Tableau4[SHORT TYPE],"",0,1)</f>
        <v>SMT</v>
      </c>
      <c r="N2405" t="str">
        <f>IF(ISERR(FIND("DECOUPE",Tableau1[[#This Row],[DESIGNATION]])),"","NEED REF")</f>
        <v/>
      </c>
    </row>
    <row r="2406" spans="2:14">
      <c r="B2406">
        <v>34411595</v>
      </c>
      <c r="C2406" s="2">
        <v>45070</v>
      </c>
      <c r="D2406" t="s">
        <v>13</v>
      </c>
      <c r="E2406" t="s">
        <v>1337</v>
      </c>
      <c r="G2406" t="s">
        <v>73</v>
      </c>
      <c r="H2406" t="s">
        <v>30</v>
      </c>
      <c r="I2406" t="s">
        <v>498</v>
      </c>
      <c r="J2406" t="s">
        <v>17</v>
      </c>
      <c r="K2406" t="s">
        <v>335</v>
      </c>
      <c r="L2406" t="str">
        <f>_xlfn.XLOOKUP(Tableau1[[#This Row],[TYPE DE PIECE]],Tableau4[MATIERE],Tableau4[SHORT TYPE],"",0,1)</f>
        <v>ETQ</v>
      </c>
      <c r="N2406" t="str">
        <f>IF(ISERR(FIND("DECOUPE",Tableau1[[#This Row],[DESIGNATION]])),"","NEED REF")</f>
        <v/>
      </c>
    </row>
    <row r="2407" spans="2:14">
      <c r="B2407">
        <v>34411594</v>
      </c>
      <c r="C2407" s="2">
        <v>45070</v>
      </c>
      <c r="D2407" t="s">
        <v>13</v>
      </c>
      <c r="E2407" t="s">
        <v>1338</v>
      </c>
      <c r="G2407" t="s">
        <v>573</v>
      </c>
      <c r="H2407" t="s">
        <v>30</v>
      </c>
      <c r="I2407" t="s">
        <v>1339</v>
      </c>
      <c r="J2407" t="s">
        <v>17</v>
      </c>
      <c r="K2407" t="s">
        <v>84</v>
      </c>
      <c r="L2407" t="str">
        <f>_xlfn.XLOOKUP(Tableau1[[#This Row],[TYPE DE PIECE]],Tableau4[MATIERE],Tableau4[SHORT TYPE],"",0,1)</f>
        <v>SE</v>
      </c>
      <c r="N2407" t="str">
        <f>IF(ISERR(FIND("DECOUPE",Tableau1[[#This Row],[DESIGNATION]])),"","NEED REF")</f>
        <v/>
      </c>
    </row>
    <row r="2408" spans="2:14">
      <c r="B2408">
        <v>34411593</v>
      </c>
      <c r="C2408" s="2">
        <v>45068</v>
      </c>
      <c r="D2408" t="s">
        <v>13</v>
      </c>
      <c r="E2408" t="s">
        <v>1340</v>
      </c>
      <c r="G2408" t="s">
        <v>73</v>
      </c>
      <c r="H2408" t="s">
        <v>30</v>
      </c>
      <c r="I2408" t="s">
        <v>1341</v>
      </c>
      <c r="J2408" t="s">
        <v>17</v>
      </c>
      <c r="K2408" t="s">
        <v>25</v>
      </c>
      <c r="L2408" t="str">
        <f>_xlfn.XLOOKUP(Tableau1[[#This Row],[TYPE DE PIECE]],Tableau4[MATIERE],Tableau4[SHORT TYPE],"",0,1)</f>
        <v>SMT</v>
      </c>
      <c r="N2408" t="str">
        <f>IF(ISERR(FIND("DECOUPE",Tableau1[[#This Row],[DESIGNATION]])),"","NEED REF")</f>
        <v/>
      </c>
    </row>
    <row r="2409" spans="2:14">
      <c r="B2409">
        <v>34411592</v>
      </c>
      <c r="C2409" s="2">
        <v>45058</v>
      </c>
      <c r="D2409" t="s">
        <v>13</v>
      </c>
      <c r="E2409" t="s">
        <v>1342</v>
      </c>
      <c r="G2409" t="s">
        <v>96</v>
      </c>
      <c r="H2409" t="s">
        <v>30</v>
      </c>
      <c r="J2409" t="s">
        <v>27</v>
      </c>
      <c r="K2409" t="s">
        <v>25</v>
      </c>
      <c r="L2409" t="str">
        <f>_xlfn.XLOOKUP(Tableau1[[#This Row],[TYPE DE PIECE]],Tableau4[MATIERE],Tableau4[SHORT TYPE],"",0,1)</f>
        <v>SMT</v>
      </c>
      <c r="N2409" t="str">
        <f>IF(ISERR(FIND("DECOUPE",Tableau1[[#This Row],[DESIGNATION]])),"","NEED REF")</f>
        <v/>
      </c>
    </row>
    <row r="2410" spans="2:14">
      <c r="B2410">
        <v>34411591</v>
      </c>
      <c r="C2410" s="2">
        <v>45058</v>
      </c>
      <c r="D2410" t="s">
        <v>13</v>
      </c>
      <c r="E2410" t="s">
        <v>348</v>
      </c>
      <c r="G2410" t="s">
        <v>96</v>
      </c>
      <c r="H2410" t="s">
        <v>30</v>
      </c>
      <c r="J2410" t="s">
        <v>27</v>
      </c>
      <c r="K2410" t="s">
        <v>25</v>
      </c>
      <c r="L2410" t="str">
        <f>_xlfn.XLOOKUP(Tableau1[[#This Row],[TYPE DE PIECE]],Tableau4[MATIERE],Tableau4[SHORT TYPE],"",0,1)</f>
        <v>SMT</v>
      </c>
      <c r="N2410" t="str">
        <f>IF(ISERR(FIND("DECOUPE",Tableau1[[#This Row],[DESIGNATION]])),"","NEED REF")</f>
        <v/>
      </c>
    </row>
    <row r="2411" spans="2:14">
      <c r="B2411">
        <v>34411590</v>
      </c>
      <c r="C2411" s="2">
        <v>45055</v>
      </c>
      <c r="D2411" t="s">
        <v>13</v>
      </c>
      <c r="E2411" t="s">
        <v>1343</v>
      </c>
      <c r="G2411" t="s">
        <v>112</v>
      </c>
      <c r="H2411" t="s">
        <v>534</v>
      </c>
      <c r="J2411" t="s">
        <v>27</v>
      </c>
      <c r="K2411" s="38" t="s">
        <v>25</v>
      </c>
      <c r="L2411" t="str">
        <f>_xlfn.XLOOKUP(Tableau1[[#This Row],[TYPE DE PIECE]],Tableau4[MATIERE],Tableau4[SHORT TYPE],"",0,1)</f>
        <v>SMT</v>
      </c>
      <c r="N2411" t="str">
        <f>IF(ISERR(FIND("DECOUPE",Tableau1[[#This Row],[DESIGNATION]])),"","NEED REF")</f>
        <v>NEED REF</v>
      </c>
    </row>
    <row r="2412" spans="2:14">
      <c r="B2412">
        <v>34411589</v>
      </c>
      <c r="C2412" s="2">
        <v>45055</v>
      </c>
      <c r="D2412" t="s">
        <v>13</v>
      </c>
      <c r="E2412" t="s">
        <v>1344</v>
      </c>
      <c r="F2412" t="s">
        <v>379</v>
      </c>
      <c r="G2412" t="s">
        <v>96</v>
      </c>
      <c r="H2412" t="s">
        <v>30</v>
      </c>
      <c r="I2412" t="s">
        <v>597</v>
      </c>
      <c r="J2412" t="s">
        <v>49</v>
      </c>
      <c r="K2412" t="s">
        <v>25</v>
      </c>
      <c r="L2412" t="str">
        <f>_xlfn.XLOOKUP(Tableau1[[#This Row],[TYPE DE PIECE]],Tableau4[MATIERE],Tableau4[SHORT TYPE],"",0,1)</f>
        <v>SMT</v>
      </c>
      <c r="N2412" t="str">
        <f>IF(ISERR(FIND("DECOUPE",Tableau1[[#This Row],[DESIGNATION]])),"","NEED REF")</f>
        <v/>
      </c>
    </row>
    <row r="2413" spans="2:14">
      <c r="B2413">
        <v>34411588</v>
      </c>
      <c r="C2413" s="2">
        <v>45055</v>
      </c>
      <c r="D2413" t="s">
        <v>13</v>
      </c>
      <c r="E2413" t="s">
        <v>1345</v>
      </c>
      <c r="F2413" t="s">
        <v>379</v>
      </c>
      <c r="G2413" t="s">
        <v>96</v>
      </c>
      <c r="H2413" t="s">
        <v>30</v>
      </c>
      <c r="I2413" t="s">
        <v>597</v>
      </c>
      <c r="J2413" t="s">
        <v>49</v>
      </c>
      <c r="K2413" t="s">
        <v>25</v>
      </c>
      <c r="L2413" t="str">
        <f>_xlfn.XLOOKUP(Tableau1[[#This Row],[TYPE DE PIECE]],Tableau4[MATIERE],Tableau4[SHORT TYPE],"",0,1)</f>
        <v>SMT</v>
      </c>
      <c r="N2413" t="str">
        <f>IF(ISERR(FIND("DECOUPE",Tableau1[[#This Row],[DESIGNATION]])),"","NEED REF")</f>
        <v/>
      </c>
    </row>
    <row r="2414" spans="2:14">
      <c r="B2414">
        <v>34411587</v>
      </c>
      <c r="C2414" s="2">
        <v>45055</v>
      </c>
      <c r="D2414" t="s">
        <v>13</v>
      </c>
      <c r="E2414" t="s">
        <v>1346</v>
      </c>
      <c r="F2414" t="s">
        <v>379</v>
      </c>
      <c r="G2414" t="s">
        <v>96</v>
      </c>
      <c r="H2414" t="s">
        <v>30</v>
      </c>
      <c r="I2414" t="s">
        <v>597</v>
      </c>
      <c r="J2414" t="s">
        <v>49</v>
      </c>
      <c r="K2414" t="s">
        <v>25</v>
      </c>
      <c r="L2414" t="str">
        <f>_xlfn.XLOOKUP(Tableau1[[#This Row],[TYPE DE PIECE]],Tableau4[MATIERE],Tableau4[SHORT TYPE],"",0,1)</f>
        <v>SMT</v>
      </c>
      <c r="N2414" t="str">
        <f>IF(ISERR(FIND("DECOUPE",Tableau1[[#This Row],[DESIGNATION]])),"","NEED REF")</f>
        <v/>
      </c>
    </row>
    <row r="2415" spans="2:14">
      <c r="B2415">
        <v>34411586</v>
      </c>
      <c r="C2415" s="2">
        <v>45055</v>
      </c>
      <c r="D2415" t="s">
        <v>13</v>
      </c>
      <c r="E2415" t="s">
        <v>1347</v>
      </c>
      <c r="F2415" t="s">
        <v>379</v>
      </c>
      <c r="G2415" t="s">
        <v>96</v>
      </c>
      <c r="H2415" t="s">
        <v>30</v>
      </c>
      <c r="I2415" t="s">
        <v>597</v>
      </c>
      <c r="J2415" t="s">
        <v>49</v>
      </c>
      <c r="K2415" t="s">
        <v>25</v>
      </c>
      <c r="L2415" t="str">
        <f>_xlfn.XLOOKUP(Tableau1[[#This Row],[TYPE DE PIECE]],Tableau4[MATIERE],Tableau4[SHORT TYPE],"",0,1)</f>
        <v>SMT</v>
      </c>
      <c r="N2415" t="str">
        <f>IF(ISERR(FIND("DECOUPE",Tableau1[[#This Row],[DESIGNATION]])),"","NEED REF")</f>
        <v/>
      </c>
    </row>
    <row r="2416" spans="2:14">
      <c r="B2416">
        <v>34411585</v>
      </c>
      <c r="C2416" s="2">
        <v>45048</v>
      </c>
      <c r="D2416" t="s">
        <v>13</v>
      </c>
      <c r="E2416" t="s">
        <v>1348</v>
      </c>
      <c r="G2416" t="s">
        <v>112</v>
      </c>
      <c r="H2416" t="s">
        <v>534</v>
      </c>
      <c r="J2416" t="s">
        <v>27</v>
      </c>
      <c r="K2416" t="s">
        <v>22</v>
      </c>
      <c r="L2416" t="str">
        <f>_xlfn.XLOOKUP(Tableau1[[#This Row],[TYPE DE PIECE]],Tableau4[MATIERE],Tableau4[SHORT TYPE],"",0,1)</f>
        <v>COP</v>
      </c>
      <c r="N2416" t="str">
        <f>IF(ISERR(FIND("DECOUPE",Tableau1[[#This Row],[DESIGNATION]])),"","NEED REF")</f>
        <v/>
      </c>
    </row>
    <row r="2417" spans="2:14">
      <c r="B2417">
        <v>34411584</v>
      </c>
      <c r="C2417" s="2">
        <v>45048</v>
      </c>
      <c r="D2417" t="s">
        <v>13</v>
      </c>
      <c r="E2417" t="s">
        <v>1349</v>
      </c>
      <c r="G2417" t="s">
        <v>112</v>
      </c>
      <c r="H2417" t="s">
        <v>534</v>
      </c>
      <c r="J2417" t="s">
        <v>27</v>
      </c>
      <c r="K2417" t="s">
        <v>22</v>
      </c>
      <c r="L2417" t="str">
        <f>_xlfn.XLOOKUP(Tableau1[[#This Row],[TYPE DE PIECE]],Tableau4[MATIERE],Tableau4[SHORT TYPE],"",0,1)</f>
        <v>COP</v>
      </c>
      <c r="N2417" t="str">
        <f>IF(ISERR(FIND("DECOUPE",Tableau1[[#This Row],[DESIGNATION]])),"","NEED REF")</f>
        <v/>
      </c>
    </row>
    <row r="2418" spans="2:14">
      <c r="B2418">
        <v>34411583</v>
      </c>
      <c r="C2418" s="2">
        <v>45048</v>
      </c>
      <c r="D2418" t="s">
        <v>13</v>
      </c>
      <c r="E2418" t="s">
        <v>1350</v>
      </c>
      <c r="G2418" t="s">
        <v>112</v>
      </c>
      <c r="H2418" t="s">
        <v>534</v>
      </c>
      <c r="J2418" t="s">
        <v>27</v>
      </c>
      <c r="K2418" t="s">
        <v>22</v>
      </c>
      <c r="L2418" t="str">
        <f>_xlfn.XLOOKUP(Tableau1[[#This Row],[TYPE DE PIECE]],Tableau4[MATIERE],Tableau4[SHORT TYPE],"",0,1)</f>
        <v>COP</v>
      </c>
      <c r="N2418" t="str">
        <f>IF(ISERR(FIND("DECOUPE",Tableau1[[#This Row],[DESIGNATION]])),"","NEED REF")</f>
        <v/>
      </c>
    </row>
    <row r="2419" spans="2:14">
      <c r="B2419">
        <v>34411582</v>
      </c>
      <c r="C2419" s="2">
        <v>45043</v>
      </c>
      <c r="D2419" t="s">
        <v>13</v>
      </c>
      <c r="E2419" t="s">
        <v>897</v>
      </c>
      <c r="F2419" t="s">
        <v>1351</v>
      </c>
      <c r="G2419" t="s">
        <v>73</v>
      </c>
      <c r="H2419" t="s">
        <v>30</v>
      </c>
      <c r="I2419" t="s">
        <v>1341</v>
      </c>
      <c r="J2419" t="s">
        <v>49</v>
      </c>
      <c r="K2419" t="s">
        <v>25</v>
      </c>
      <c r="L2419" t="str">
        <f>_xlfn.XLOOKUP(Tableau1[[#This Row],[TYPE DE PIECE]],Tableau4[MATIERE],Tableau4[SHORT TYPE],"",0,1)</f>
        <v>SMT</v>
      </c>
      <c r="N2419" t="str">
        <f>IF(ISERR(FIND("DECOUPE",Tableau1[[#This Row],[DESIGNATION]])),"","NEED REF")</f>
        <v/>
      </c>
    </row>
    <row r="2420" spans="2:14">
      <c r="B2420">
        <v>34411581</v>
      </c>
      <c r="C2420" s="2">
        <v>45043</v>
      </c>
      <c r="D2420" t="s">
        <v>13</v>
      </c>
      <c r="E2420" t="s">
        <v>896</v>
      </c>
      <c r="F2420" t="s">
        <v>1351</v>
      </c>
      <c r="G2420" t="s">
        <v>73</v>
      </c>
      <c r="H2420" t="s">
        <v>30</v>
      </c>
      <c r="I2420" t="s">
        <v>1341</v>
      </c>
      <c r="J2420" t="s">
        <v>49</v>
      </c>
      <c r="K2420" t="s">
        <v>25</v>
      </c>
      <c r="L2420" t="str">
        <f>_xlfn.XLOOKUP(Tableau1[[#This Row],[TYPE DE PIECE]],Tableau4[MATIERE],Tableau4[SHORT TYPE],"",0,1)</f>
        <v>SMT</v>
      </c>
      <c r="N2420" t="str">
        <f>IF(ISERR(FIND("DECOUPE",Tableau1[[#This Row],[DESIGNATION]])),"","NEED REF")</f>
        <v/>
      </c>
    </row>
    <row r="2421" spans="2:14">
      <c r="B2421">
        <v>34411580</v>
      </c>
      <c r="C2421" s="2">
        <v>45043</v>
      </c>
      <c r="D2421" t="s">
        <v>13</v>
      </c>
      <c r="E2421" t="s">
        <v>1352</v>
      </c>
      <c r="G2421" t="s">
        <v>112</v>
      </c>
      <c r="H2421" t="s">
        <v>534</v>
      </c>
      <c r="J2421" t="s">
        <v>27</v>
      </c>
      <c r="K2421" t="s">
        <v>22</v>
      </c>
      <c r="L2421" t="str">
        <f>_xlfn.XLOOKUP(Tableau1[[#This Row],[TYPE DE PIECE]],Tableau4[MATIERE],Tableau4[SHORT TYPE],"",0,1)</f>
        <v>COP</v>
      </c>
      <c r="N2421" t="str">
        <f>IF(ISERR(FIND("DECOUPE",Tableau1[[#This Row],[DESIGNATION]])),"","NEED REF")</f>
        <v/>
      </c>
    </row>
    <row r="2422" spans="2:14">
      <c r="B2422">
        <v>34411579</v>
      </c>
      <c r="C2422" s="2">
        <v>45042</v>
      </c>
      <c r="D2422" t="s">
        <v>13</v>
      </c>
      <c r="E2422" t="s">
        <v>1353</v>
      </c>
      <c r="G2422" t="s">
        <v>112</v>
      </c>
      <c r="H2422" t="s">
        <v>534</v>
      </c>
      <c r="J2422" t="s">
        <v>27</v>
      </c>
      <c r="K2422" t="s">
        <v>22</v>
      </c>
      <c r="L2422" t="str">
        <f>_xlfn.XLOOKUP(Tableau1[[#This Row],[TYPE DE PIECE]],Tableau4[MATIERE],Tableau4[SHORT TYPE],"",0,1)</f>
        <v>COP</v>
      </c>
      <c r="N2422" t="str">
        <f>IF(ISERR(FIND("DECOUPE",Tableau1[[#This Row],[DESIGNATION]])),"","NEED REF")</f>
        <v/>
      </c>
    </row>
    <row r="2423" spans="2:14">
      <c r="B2423">
        <v>34411578</v>
      </c>
      <c r="C2423" s="2">
        <v>45042</v>
      </c>
      <c r="D2423" t="s">
        <v>13</v>
      </c>
      <c r="E2423" t="s">
        <v>1354</v>
      </c>
      <c r="G2423" t="s">
        <v>112</v>
      </c>
      <c r="H2423" t="s">
        <v>534</v>
      </c>
      <c r="J2423" t="s">
        <v>27</v>
      </c>
      <c r="K2423" t="s">
        <v>22</v>
      </c>
      <c r="L2423" t="str">
        <f>_xlfn.XLOOKUP(Tableau1[[#This Row],[TYPE DE PIECE]],Tableau4[MATIERE],Tableau4[SHORT TYPE],"",0,1)</f>
        <v>COP</v>
      </c>
      <c r="N2423" t="str">
        <f>IF(ISERR(FIND("DECOUPE",Tableau1[[#This Row],[DESIGNATION]])),"","NEED REF")</f>
        <v/>
      </c>
    </row>
    <row r="2424" spans="2:14">
      <c r="B2424">
        <v>34411577</v>
      </c>
      <c r="C2424" s="2">
        <v>45037</v>
      </c>
      <c r="D2424" t="s">
        <v>13</v>
      </c>
      <c r="E2424" t="s">
        <v>1355</v>
      </c>
      <c r="G2424" t="s">
        <v>73</v>
      </c>
      <c r="H2424" t="s">
        <v>30</v>
      </c>
      <c r="I2424" t="s">
        <v>498</v>
      </c>
      <c r="J2424" t="s">
        <v>17</v>
      </c>
      <c r="K2424" t="s">
        <v>25</v>
      </c>
      <c r="L2424" t="str">
        <f>_xlfn.XLOOKUP(Tableau1[[#This Row],[TYPE DE PIECE]],Tableau4[MATIERE],Tableau4[SHORT TYPE],"",0,1)</f>
        <v>SMT</v>
      </c>
      <c r="N2424" t="str">
        <f>IF(ISERR(FIND("DECOUPE",Tableau1[[#This Row],[DESIGNATION]])),"","NEED REF")</f>
        <v/>
      </c>
    </row>
    <row r="2425" spans="2:14">
      <c r="B2425">
        <v>34411576</v>
      </c>
      <c r="C2425" s="2">
        <v>45035</v>
      </c>
      <c r="D2425" t="s">
        <v>13</v>
      </c>
      <c r="E2425" t="s">
        <v>1356</v>
      </c>
      <c r="J2425" t="s">
        <v>17</v>
      </c>
      <c r="K2425" t="s">
        <v>25</v>
      </c>
      <c r="L2425" t="str">
        <f>_xlfn.XLOOKUP(Tableau1[[#This Row],[TYPE DE PIECE]],Tableau4[MATIERE],Tableau4[SHORT TYPE],"",0,1)</f>
        <v>SMT</v>
      </c>
      <c r="M2425" t="s">
        <v>1357</v>
      </c>
      <c r="N2425" t="str">
        <f>IF(ISERR(FIND("DECOUPE",Tableau1[[#This Row],[DESIGNATION]])),"","NEED REF")</f>
        <v/>
      </c>
    </row>
    <row r="2426" spans="2:14">
      <c r="B2426">
        <v>34411575</v>
      </c>
      <c r="C2426" s="2">
        <v>45034</v>
      </c>
      <c r="D2426" t="s">
        <v>13</v>
      </c>
      <c r="E2426" t="s">
        <v>1358</v>
      </c>
      <c r="G2426" t="s">
        <v>96</v>
      </c>
      <c r="I2426" t="s">
        <v>1359</v>
      </c>
      <c r="J2426" t="s">
        <v>27</v>
      </c>
      <c r="K2426" t="s">
        <v>25</v>
      </c>
      <c r="L2426" t="str">
        <f>_xlfn.XLOOKUP(Tableau1[[#This Row],[TYPE DE PIECE]],Tableau4[MATIERE],Tableau4[SHORT TYPE],"",0,1)</f>
        <v>SMT</v>
      </c>
      <c r="N2426" t="str">
        <f>IF(ISERR(FIND("DECOUPE",Tableau1[[#This Row],[DESIGNATION]])),"","NEED REF")</f>
        <v/>
      </c>
    </row>
    <row r="2427" spans="2:14">
      <c r="B2427">
        <v>34411574</v>
      </c>
      <c r="C2427" s="2">
        <v>45033</v>
      </c>
      <c r="D2427" t="s">
        <v>13</v>
      </c>
      <c r="E2427" t="s">
        <v>1360</v>
      </c>
      <c r="G2427" t="s">
        <v>112</v>
      </c>
      <c r="H2427" t="s">
        <v>463</v>
      </c>
      <c r="I2427" t="s">
        <v>48</v>
      </c>
      <c r="J2427" t="s">
        <v>17</v>
      </c>
      <c r="K2427" t="s">
        <v>25</v>
      </c>
      <c r="L2427" t="str">
        <f>_xlfn.XLOOKUP(Tableau1[[#This Row],[TYPE DE PIECE]],Tableau4[MATIERE],Tableau4[SHORT TYPE],"",0,1)</f>
        <v>SMT</v>
      </c>
      <c r="N2427" t="str">
        <f>IF(ISERR(FIND("DECOUPE",Tableau1[[#This Row],[DESIGNATION]])),"","NEED REF")</f>
        <v/>
      </c>
    </row>
    <row r="2428" spans="2:14">
      <c r="B2428">
        <v>34411573</v>
      </c>
      <c r="C2428" s="2">
        <v>45033</v>
      </c>
      <c r="D2428" t="s">
        <v>13</v>
      </c>
      <c r="E2428" t="s">
        <v>1361</v>
      </c>
      <c r="G2428" t="s">
        <v>112</v>
      </c>
      <c r="H2428" t="s">
        <v>463</v>
      </c>
      <c r="I2428" t="s">
        <v>48</v>
      </c>
      <c r="J2428" t="s">
        <v>17</v>
      </c>
      <c r="K2428" t="s">
        <v>25</v>
      </c>
      <c r="L2428" t="str">
        <f>_xlfn.XLOOKUP(Tableau1[[#This Row],[TYPE DE PIECE]],Tableau4[MATIERE],Tableau4[SHORT TYPE],"",0,1)</f>
        <v>SMT</v>
      </c>
      <c r="N2428" t="str">
        <f>IF(ISERR(FIND("DECOUPE",Tableau1[[#This Row],[DESIGNATION]])),"","NEED REF")</f>
        <v/>
      </c>
    </row>
    <row r="2429" spans="2:14">
      <c r="B2429">
        <v>34411572</v>
      </c>
      <c r="C2429" s="2">
        <v>45029</v>
      </c>
      <c r="D2429" t="s">
        <v>13</v>
      </c>
      <c r="E2429" t="s">
        <v>1362</v>
      </c>
      <c r="F2429" t="s">
        <v>1363</v>
      </c>
      <c r="G2429" t="s">
        <v>1303</v>
      </c>
      <c r="H2429" t="s">
        <v>481</v>
      </c>
      <c r="I2429" t="s">
        <v>1364</v>
      </c>
      <c r="J2429" t="s">
        <v>1365</v>
      </c>
      <c r="K2429" t="s">
        <v>154</v>
      </c>
      <c r="L2429" t="s">
        <v>1366</v>
      </c>
      <c r="N2429" t="str">
        <f>IF(ISERR(FIND("DECOUPE",Tableau1[[#This Row],[DESIGNATION]])),"","NEED REF")</f>
        <v/>
      </c>
    </row>
    <row r="2430" spans="2:14">
      <c r="B2430">
        <v>34411571</v>
      </c>
      <c r="C2430" s="2">
        <v>45029</v>
      </c>
      <c r="D2430" t="s">
        <v>13</v>
      </c>
      <c r="E2430" t="str">
        <f>_xlfn.CONCAT(Tableau1[[#This Row],[SHORT TYPE]]," ",Tableau1[[#This Row],[NUMERO]]," ",Tableau1[[#This Row],[GAMME]]," ",Tableau1[[#This Row],[TYPE PRODUIT]]," ",Tableau1[[#This Row],[PUISSANCE]])</f>
        <v>PLA 34411571 GVL UPS 400kVA</v>
      </c>
      <c r="G2430" t="s">
        <v>73</v>
      </c>
      <c r="H2430" t="s">
        <v>15</v>
      </c>
      <c r="I2430" t="s">
        <v>1285</v>
      </c>
      <c r="J2430" t="s">
        <v>17</v>
      </c>
      <c r="K2430" t="s">
        <v>33</v>
      </c>
      <c r="L2430" t="str">
        <f>_xlfn.XLOOKUP(Tableau1[[#This Row],[TYPE DE PIECE]],Tableau4[MATIERE],Tableau4[SHORT TYPE],"",0,1)</f>
        <v>PLA</v>
      </c>
      <c r="N2430" t="str">
        <f>IF(ISERR(FIND("DECOUPE",Tableau1[[#This Row],[DESIGNATION]])),"","NEED REF")</f>
        <v/>
      </c>
    </row>
    <row r="2431" spans="2:14">
      <c r="B2431">
        <v>34411570</v>
      </c>
      <c r="C2431" s="2">
        <v>45029</v>
      </c>
      <c r="D2431" t="s">
        <v>13</v>
      </c>
      <c r="E2431" t="str">
        <f>_xlfn.CONCAT(Tableau1[[#This Row],[SHORT TYPE]]," ",Tableau1[[#This Row],[NUMERO]]," ",Tableau1[[#This Row],[GAMME]]," ",Tableau1[[#This Row],[TYPE PRODUIT]]," ",Tableau1[[#This Row],[PUISSANCE]])</f>
        <v>PLA 34411570 GVL UPS 400kVA</v>
      </c>
      <c r="G2431" t="s">
        <v>73</v>
      </c>
      <c r="H2431" t="s">
        <v>15</v>
      </c>
      <c r="I2431" t="s">
        <v>1285</v>
      </c>
      <c r="J2431" t="s">
        <v>17</v>
      </c>
      <c r="K2431" t="s">
        <v>33</v>
      </c>
      <c r="L2431" t="str">
        <f>_xlfn.XLOOKUP(Tableau1[[#This Row],[TYPE DE PIECE]],Tableau4[MATIERE],Tableau4[SHORT TYPE],"",0,1)</f>
        <v>PLA</v>
      </c>
      <c r="N2431" t="str">
        <f>IF(ISERR(FIND("DECOUPE",Tableau1[[#This Row],[DESIGNATION]])),"","NEED REF")</f>
        <v/>
      </c>
    </row>
    <row r="2432" spans="2:14">
      <c r="B2432">
        <v>34411569</v>
      </c>
      <c r="C2432" s="2">
        <v>45029</v>
      </c>
      <c r="D2432" t="s">
        <v>13</v>
      </c>
      <c r="E2432" t="str">
        <f>_xlfn.CONCAT(Tableau1[[#This Row],[SHORT TYPE]]," ",Tableau1[[#This Row],[NUMERO]]," ",Tableau1[[#This Row],[GAMME]]," ",Tableau1[[#This Row],[TYPE PRODUIT]]," ",Tableau1[[#This Row],[PUISSANCE]])</f>
        <v>SMT 34411569 GVL UPS 400kVA</v>
      </c>
      <c r="G2432" t="s">
        <v>73</v>
      </c>
      <c r="H2432" t="s">
        <v>15</v>
      </c>
      <c r="I2432" t="s">
        <v>1285</v>
      </c>
      <c r="J2432" t="s">
        <v>17</v>
      </c>
      <c r="K2432" t="s">
        <v>25</v>
      </c>
      <c r="L2432" t="str">
        <f>_xlfn.XLOOKUP(Tableau1[[#This Row],[TYPE DE PIECE]],Tableau4[MATIERE],Tableau4[SHORT TYPE],"",0,1)</f>
        <v>SMT</v>
      </c>
      <c r="N2432" t="str">
        <f>IF(ISERR(FIND("DECOUPE",Tableau1[[#This Row],[DESIGNATION]])),"","NEED REF")</f>
        <v/>
      </c>
    </row>
    <row r="2433" spans="2:14">
      <c r="B2433">
        <v>34411568</v>
      </c>
      <c r="C2433" s="2">
        <v>45027</v>
      </c>
      <c r="D2433" t="s">
        <v>13</v>
      </c>
      <c r="E2433" t="str">
        <f>_xlfn.CONCAT(Tableau1[[#This Row],[SHORT TYPE]]," ",Tableau1[[#This Row],[NUMERO]]," ",Tableau1[[#This Row],[GAMME]]," ",Tableau1[[#This Row],[TYPE PRODUIT]]," ",Tableau1[[#This Row],[PUISSANCE]])</f>
        <v>SMT 34411568 GVL UPS 400kVA</v>
      </c>
      <c r="G2433" t="s">
        <v>73</v>
      </c>
      <c r="H2433" t="s">
        <v>15</v>
      </c>
      <c r="I2433" t="s">
        <v>1285</v>
      </c>
      <c r="J2433" t="s">
        <v>17</v>
      </c>
      <c r="K2433" t="s">
        <v>25</v>
      </c>
      <c r="L2433" t="str">
        <f>_xlfn.XLOOKUP(Tableau1[[#This Row],[TYPE DE PIECE]],Tableau4[MATIERE],Tableau4[SHORT TYPE],"",0,1)</f>
        <v>SMT</v>
      </c>
      <c r="N2433" t="str">
        <f>IF(ISERR(FIND("DECOUPE",Tableau1[[#This Row],[DESIGNATION]])),"","NEED REF")</f>
        <v/>
      </c>
    </row>
    <row r="2434" spans="2:14">
      <c r="B2434">
        <v>34411567</v>
      </c>
      <c r="C2434" s="2">
        <v>45027</v>
      </c>
      <c r="D2434" t="s">
        <v>13</v>
      </c>
      <c r="E2434" t="str">
        <f>_xlfn.CONCAT(Tableau1[[#This Row],[SHORT TYPE]]," ",Tableau1[[#This Row],[NUMERO]]," ",Tableau1[[#This Row],[GAMME]]," ",Tableau1[[#This Row],[TYPE PRODUIT]]," ",Tableau1[[#This Row],[PUISSANCE]])</f>
        <v>PLA 34411567 GVX IO 1500KVA</v>
      </c>
      <c r="G2434" t="s">
        <v>112</v>
      </c>
      <c r="H2434" t="s">
        <v>534</v>
      </c>
      <c r="I2434" t="s">
        <v>687</v>
      </c>
      <c r="J2434" t="s">
        <v>17</v>
      </c>
      <c r="K2434" t="s">
        <v>33</v>
      </c>
      <c r="L2434" t="str">
        <f>_xlfn.XLOOKUP(Tableau1[[#This Row],[TYPE DE PIECE]],Tableau4[MATIERE],Tableau4[SHORT TYPE],"",0,1)</f>
        <v>PLA</v>
      </c>
      <c r="N2434" t="str">
        <f>IF(ISERR(FIND("DECOUPE",Tableau1[[#This Row],[DESIGNATION]])),"","NEED REF")</f>
        <v/>
      </c>
    </row>
    <row r="2435" spans="2:14">
      <c r="B2435">
        <v>34411566</v>
      </c>
      <c r="C2435" s="2">
        <v>45027</v>
      </c>
      <c r="D2435" t="s">
        <v>13</v>
      </c>
      <c r="E2435" t="str">
        <f>_xlfn.CONCAT(Tableau1[[#This Row],[SHORT TYPE]]," ",Tableau1[[#This Row],[NUMERO]]," ",Tableau1[[#This Row],[GAMME]]," ",Tableau1[[#This Row],[TYPE PRODUIT]]," ",Tableau1[[#This Row],[PUISSANCE]])</f>
        <v>SMT 34411566 GVL UPS 400kVA</v>
      </c>
      <c r="G2435" t="s">
        <v>73</v>
      </c>
      <c r="H2435" t="s">
        <v>15</v>
      </c>
      <c r="I2435" t="s">
        <v>1285</v>
      </c>
      <c r="J2435" t="s">
        <v>17</v>
      </c>
      <c r="K2435" t="s">
        <v>25</v>
      </c>
      <c r="L2435" t="str">
        <f>_xlfn.XLOOKUP(Tableau1[[#This Row],[TYPE DE PIECE]],Tableau4[MATIERE],Tableau4[SHORT TYPE],"",0,1)</f>
        <v>SMT</v>
      </c>
      <c r="N2435" t="str">
        <f>IF(ISERR(FIND("DECOUPE",Tableau1[[#This Row],[DESIGNATION]])),"","NEED REF")</f>
        <v/>
      </c>
    </row>
    <row r="2436" spans="2:14">
      <c r="B2436">
        <v>34411565</v>
      </c>
      <c r="C2436" s="2">
        <v>45027</v>
      </c>
      <c r="D2436" t="s">
        <v>13</v>
      </c>
      <c r="E2436" t="str">
        <f>_xlfn.CONCAT(Tableau1[[#This Row],[SHORT TYPE]]," ",Tableau1[[#This Row],[NUMERO]]," ",Tableau1[[#This Row],[GAMME]]," ",Tableau1[[#This Row],[TYPE PRODUIT]]," ",Tableau1[[#This Row],[PUISSANCE]])</f>
        <v>SMT 34411565 GVL UPS 400kVA</v>
      </c>
      <c r="G2436" t="s">
        <v>73</v>
      </c>
      <c r="H2436" t="s">
        <v>15</v>
      </c>
      <c r="I2436" t="s">
        <v>1285</v>
      </c>
      <c r="J2436" t="s">
        <v>17</v>
      </c>
      <c r="K2436" t="s">
        <v>25</v>
      </c>
      <c r="L2436" t="str">
        <f>_xlfn.XLOOKUP(Tableau1[[#This Row],[TYPE DE PIECE]],Tableau4[MATIERE],Tableau4[SHORT TYPE],"",0,1)</f>
        <v>SMT</v>
      </c>
      <c r="N2436" t="str">
        <f>IF(ISERR(FIND("DECOUPE",Tableau1[[#This Row],[DESIGNATION]])),"","NEED REF")</f>
        <v/>
      </c>
    </row>
    <row r="2437" spans="2:14">
      <c r="B2437">
        <v>34411564</v>
      </c>
      <c r="C2437" s="2">
        <v>45023</v>
      </c>
      <c r="D2437" t="s">
        <v>13</v>
      </c>
      <c r="E2437" t="str">
        <f>_xlfn.CONCAT(Tableau1[[#This Row],[SHORT TYPE]]," ",Tableau1[[#This Row],[NUMERO]]," ",Tableau1[[#This Row],[GAMME]]," ",Tableau1[[#This Row],[TYPE PRODUIT]]," ",Tableau1[[#This Row],[PUISSANCE]])</f>
        <v>SMT 34411564 GVL UPS 400kVA</v>
      </c>
      <c r="G2437" t="s">
        <v>73</v>
      </c>
      <c r="H2437" t="s">
        <v>15</v>
      </c>
      <c r="I2437" t="s">
        <v>1285</v>
      </c>
      <c r="J2437" t="s">
        <v>17</v>
      </c>
      <c r="K2437" t="s">
        <v>25</v>
      </c>
      <c r="L2437" t="str">
        <f>_xlfn.XLOOKUP(Tableau1[[#This Row],[TYPE DE PIECE]],Tableau4[MATIERE],Tableau4[SHORT TYPE],"",0,1)</f>
        <v>SMT</v>
      </c>
      <c r="N2437" t="str">
        <f>IF(ISERR(FIND("DECOUPE",Tableau1[[#This Row],[DESIGNATION]])),"","NEED REF")</f>
        <v/>
      </c>
    </row>
    <row r="2438" spans="2:14">
      <c r="B2438">
        <v>34411563</v>
      </c>
      <c r="C2438" s="2">
        <v>45023</v>
      </c>
      <c r="D2438" t="s">
        <v>13</v>
      </c>
      <c r="E2438" t="str">
        <f>_xlfn.CONCAT(Tableau1[[#This Row],[SHORT TYPE]]," ",Tableau1[[#This Row],[NUMERO]]," ",Tableau1[[#This Row],[GAMME]]," ",Tableau1[[#This Row],[TYPE PRODUIT]]," ",Tableau1[[#This Row],[PUISSANCE]])</f>
        <v>WIR 34411563 GVX IO 1250KVA</v>
      </c>
      <c r="F2438" t="s">
        <v>1367</v>
      </c>
      <c r="G2438" t="s">
        <v>112</v>
      </c>
      <c r="H2438" t="s">
        <v>534</v>
      </c>
      <c r="I2438" t="s">
        <v>103</v>
      </c>
      <c r="J2438" t="s">
        <v>49</v>
      </c>
      <c r="K2438" t="s">
        <v>50</v>
      </c>
      <c r="L2438" t="str">
        <f>_xlfn.XLOOKUP(Tableau1[[#This Row],[TYPE DE PIECE]],Tableau4[MATIERE],Tableau4[SHORT TYPE],"",0,1)</f>
        <v>WIR</v>
      </c>
      <c r="N2438" t="str">
        <f>IF(ISERR(FIND("DECOUPE",Tableau1[[#This Row],[DESIGNATION]])),"","NEED REF")</f>
        <v/>
      </c>
    </row>
    <row r="2439" spans="2:14">
      <c r="B2439">
        <v>34411562</v>
      </c>
      <c r="C2439" s="2">
        <v>45022</v>
      </c>
      <c r="D2439" t="s">
        <v>13</v>
      </c>
      <c r="E2439" t="str">
        <f>_xlfn.CONCAT(Tableau1[[#This Row],[SHORT TYPE]]," ",Tableau1[[#This Row],[NUMERO]]," ",Tableau1[[#This Row],[GAMME]]," ",Tableau1[[#This Row],[TYPE PRODUIT]]," ",Tableau1[[#This Row],[PUISSANCE]])</f>
        <v>SMT 34411562 GVL UPS 400kVA</v>
      </c>
      <c r="G2439" t="s">
        <v>73</v>
      </c>
      <c r="H2439" t="s">
        <v>15</v>
      </c>
      <c r="I2439" t="s">
        <v>1285</v>
      </c>
      <c r="J2439" t="s">
        <v>17</v>
      </c>
      <c r="K2439" t="s">
        <v>25</v>
      </c>
      <c r="L2439" t="str">
        <f>_xlfn.XLOOKUP(Tableau1[[#This Row],[TYPE DE PIECE]],Tableau4[MATIERE],Tableau4[SHORT TYPE],"",0,1)</f>
        <v>SMT</v>
      </c>
      <c r="N2439" t="str">
        <f>IF(ISERR(FIND("DECOUPE",Tableau1[[#This Row],[DESIGNATION]])),"","NEED REF")</f>
        <v/>
      </c>
    </row>
    <row r="2440" spans="2:14">
      <c r="B2440">
        <v>34411561</v>
      </c>
      <c r="C2440" s="2">
        <v>45022</v>
      </c>
      <c r="D2440" t="s">
        <v>13</v>
      </c>
      <c r="E2440" t="s">
        <v>1368</v>
      </c>
      <c r="J2440" t="s">
        <v>27</v>
      </c>
      <c r="K2440" t="s">
        <v>33</v>
      </c>
      <c r="L2440" t="str">
        <f>_xlfn.XLOOKUP(Tableau1[[#This Row],[TYPE DE PIECE]],Tableau4[MATIERE],Tableau4[SHORT TYPE],"",0,1)</f>
        <v>PLA</v>
      </c>
      <c r="N2440" t="str">
        <f>IF(ISERR(FIND("DECOUPE",Tableau1[[#This Row],[DESIGNATION]])),"","NEED REF")</f>
        <v/>
      </c>
    </row>
    <row r="2441" spans="2:14">
      <c r="B2441">
        <v>34411560</v>
      </c>
      <c r="C2441" s="2">
        <v>45022</v>
      </c>
      <c r="D2441" t="s">
        <v>13</v>
      </c>
      <c r="E2441" t="s">
        <v>1369</v>
      </c>
      <c r="J2441" t="s">
        <v>27</v>
      </c>
      <c r="K2441" t="s">
        <v>33</v>
      </c>
      <c r="L2441" t="str">
        <f>_xlfn.XLOOKUP(Tableau1[[#This Row],[TYPE DE PIECE]],Tableau4[MATIERE],Tableau4[SHORT TYPE],"",0,1)</f>
        <v>PLA</v>
      </c>
      <c r="N2441" t="str">
        <f>IF(ISERR(FIND("DECOUPE",Tableau1[[#This Row],[DESIGNATION]])),"","NEED REF")</f>
        <v/>
      </c>
    </row>
    <row r="2442" spans="2:14">
      <c r="B2442">
        <v>34411559</v>
      </c>
      <c r="C2442" s="2">
        <v>45021</v>
      </c>
      <c r="D2442" t="s">
        <v>13</v>
      </c>
      <c r="E2442" t="str">
        <f>_xlfn.CONCAT(Tableau1[[#This Row],[SHORT TYPE]]," ",Tableau1[[#This Row],[NUMERO]]," ",Tableau1[[#This Row],[GAMME]]," ",Tableau1[[#This Row],[TYPE PRODUIT]]," ",Tableau1[[#This Row],[PUISSANCE]])</f>
        <v>SMT 34411559 GVL UPS 400kVA</v>
      </c>
      <c r="G2442" t="s">
        <v>73</v>
      </c>
      <c r="H2442" t="s">
        <v>15</v>
      </c>
      <c r="I2442" t="s">
        <v>1285</v>
      </c>
      <c r="J2442" t="s">
        <v>17</v>
      </c>
      <c r="K2442" t="s">
        <v>25</v>
      </c>
      <c r="L2442" t="str">
        <f>_xlfn.XLOOKUP(Tableau1[[#This Row],[TYPE DE PIECE]],Tableau4[MATIERE],Tableau4[SHORT TYPE],"",0,1)</f>
        <v>SMT</v>
      </c>
      <c r="N2442" t="str">
        <f>IF(ISERR(FIND("DECOUPE",Tableau1[[#This Row],[DESIGNATION]])),"","NEED REF")</f>
        <v/>
      </c>
    </row>
    <row r="2443" spans="2:14">
      <c r="B2443">
        <v>34411558</v>
      </c>
      <c r="C2443" s="2">
        <v>45020</v>
      </c>
      <c r="D2443" t="s">
        <v>13</v>
      </c>
      <c r="E2443" t="s">
        <v>1370</v>
      </c>
      <c r="F2443" t="s">
        <v>1370</v>
      </c>
      <c r="G2443" t="s">
        <v>1371</v>
      </c>
      <c r="H2443" t="s">
        <v>112</v>
      </c>
      <c r="J2443" t="s">
        <v>27</v>
      </c>
      <c r="K2443" t="s">
        <v>22</v>
      </c>
      <c r="L2443" t="str">
        <f>_xlfn.XLOOKUP(Tableau1[[#This Row],[TYPE DE PIECE]],Tableau4[MATIERE],Tableau4[SHORT TYPE],"",0,1)</f>
        <v>COP</v>
      </c>
      <c r="N2443" t="str">
        <f>IF(ISERR(FIND("DECOUPE",Tableau1[[#This Row],[DESIGNATION]])),"","NEED REF")</f>
        <v/>
      </c>
    </row>
    <row r="2444" spans="2:14">
      <c r="B2444">
        <v>34411557</v>
      </c>
      <c r="C2444" s="2">
        <v>45020</v>
      </c>
      <c r="D2444" t="s">
        <v>13</v>
      </c>
      <c r="E2444" t="str">
        <f>_xlfn.CONCAT(Tableau1[[#This Row],[SHORT TYPE]]," ",Tableau1[[#This Row],[NUMERO]]," ",Tableau1[[#This Row],[GAMME]]," ",Tableau1[[#This Row],[TYPE PRODUIT]]," ",Tableau1[[#This Row],[PUISSANCE]])</f>
        <v>ETQ 34411557  REGEN 50A</v>
      </c>
      <c r="H2444" t="s">
        <v>105</v>
      </c>
      <c r="I2444" t="s">
        <v>1372</v>
      </c>
      <c r="J2444" t="s">
        <v>153</v>
      </c>
      <c r="K2444" t="s">
        <v>335</v>
      </c>
      <c r="L2444" t="str">
        <f>_xlfn.XLOOKUP(Tableau1[[#This Row],[TYPE DE PIECE]],Tableau4[MATIERE],Tableau4[SHORT TYPE],"",0,1)</f>
        <v>ETQ</v>
      </c>
      <c r="N2444" t="str">
        <f>IF(ISERR(FIND("DECOUPE",Tableau1[[#This Row],[DESIGNATION]])),"","NEED REF")</f>
        <v/>
      </c>
    </row>
    <row r="2445" spans="2:14">
      <c r="B2445">
        <v>34411556</v>
      </c>
      <c r="C2445" s="2">
        <v>45015</v>
      </c>
      <c r="D2445" t="s">
        <v>13</v>
      </c>
      <c r="E2445" t="s">
        <v>1373</v>
      </c>
      <c r="F2445" t="s">
        <v>1357</v>
      </c>
      <c r="J2445" t="s">
        <v>17</v>
      </c>
      <c r="K2445" t="s">
        <v>25</v>
      </c>
      <c r="L2445" t="str">
        <f>_xlfn.XLOOKUP(Tableau1[[#This Row],[TYPE DE PIECE]],Tableau4[MATIERE],Tableau4[SHORT TYPE],"",0,1)</f>
        <v>SMT</v>
      </c>
      <c r="M2445" t="s">
        <v>1357</v>
      </c>
      <c r="N2445" t="str">
        <f>IF(ISERR(FIND("DECOUPE",Tableau1[[#This Row],[DESIGNATION]])),"","NEED REF")</f>
        <v/>
      </c>
    </row>
    <row r="2446" spans="2:14">
      <c r="B2446">
        <v>34411555</v>
      </c>
      <c r="C2446" s="2">
        <v>45014</v>
      </c>
      <c r="D2446" t="s">
        <v>13</v>
      </c>
      <c r="E2446" t="str">
        <f>_xlfn.CONCAT(Tableau1[[#This Row],[SHORT TYPE]]," ",Tableau1[[#This Row],[NUMERO]]," ",Tableau1[[#This Row],[GAMME]]," ",Tableau1[[#This Row],[TYPE PRODUIT]]," ",Tableau1[[#This Row],[PUISSANCE]])</f>
        <v>COP 34411555 GVX IO 1250kVA</v>
      </c>
      <c r="G2446" t="s">
        <v>112</v>
      </c>
      <c r="H2446" t="s">
        <v>534</v>
      </c>
      <c r="I2446" t="s">
        <v>16</v>
      </c>
      <c r="J2446" t="s">
        <v>17</v>
      </c>
      <c r="K2446" t="s">
        <v>22</v>
      </c>
      <c r="L2446" t="str">
        <f>_xlfn.XLOOKUP(Tableau1[[#This Row],[TYPE DE PIECE]],Tableau4[MATIERE],Tableau4[SHORT TYPE],"",0,1)</f>
        <v>COP</v>
      </c>
      <c r="N2446" t="str">
        <f>IF(ISERR(FIND("DECOUPE",Tableau1[[#This Row],[DESIGNATION]])),"","NEED REF")</f>
        <v/>
      </c>
    </row>
    <row r="2447" spans="2:14">
      <c r="B2447">
        <v>34411554</v>
      </c>
      <c r="C2447" s="2">
        <v>45014</v>
      </c>
      <c r="D2447" t="s">
        <v>13</v>
      </c>
      <c r="E2447" t="str">
        <f>_xlfn.CONCAT(Tableau1[[#This Row],[SHORT TYPE]]," ",Tableau1[[#This Row],[NUMERO]]," ",Tableau1[[#This Row],[GAMME]]," ",Tableau1[[#This Row],[TYPE PRODUIT]]," ",Tableau1[[#This Row],[PUISSANCE]])</f>
        <v>COP 34411554 GVX IO 1250kVA</v>
      </c>
      <c r="G2447" t="s">
        <v>112</v>
      </c>
      <c r="H2447" t="s">
        <v>534</v>
      </c>
      <c r="I2447" t="s">
        <v>16</v>
      </c>
      <c r="J2447" t="s">
        <v>17</v>
      </c>
      <c r="K2447" t="s">
        <v>22</v>
      </c>
      <c r="L2447" t="str">
        <f>_xlfn.XLOOKUP(Tableau1[[#This Row],[TYPE DE PIECE]],Tableau4[MATIERE],Tableau4[SHORT TYPE],"",0,1)</f>
        <v>COP</v>
      </c>
      <c r="N2447" t="str">
        <f>IF(ISERR(FIND("DECOUPE",Tableau1[[#This Row],[DESIGNATION]])),"","NEED REF")</f>
        <v/>
      </c>
    </row>
    <row r="2448" spans="2:14">
      <c r="B2448">
        <v>34411553</v>
      </c>
      <c r="C2448" s="2">
        <v>45014</v>
      </c>
      <c r="D2448" t="s">
        <v>13</v>
      </c>
      <c r="E2448" t="s">
        <v>1374</v>
      </c>
      <c r="G2448" t="s">
        <v>112</v>
      </c>
      <c r="H2448" t="s">
        <v>534</v>
      </c>
      <c r="I2448" t="s">
        <v>16</v>
      </c>
      <c r="J2448" t="s">
        <v>17</v>
      </c>
      <c r="K2448" t="s">
        <v>22</v>
      </c>
      <c r="L2448" t="str">
        <f>_xlfn.XLOOKUP(Tableau1[[#This Row],[TYPE DE PIECE]],Tableau4[MATIERE],Tableau4[SHORT TYPE],"",0,1)</f>
        <v>COP</v>
      </c>
      <c r="N2448" t="str">
        <f>IF(ISERR(FIND("DECOUPE",Tableau1[[#This Row],[DESIGNATION]])),"","NEED REF")</f>
        <v/>
      </c>
    </row>
    <row r="2449" spans="2:14">
      <c r="B2449">
        <v>34411552</v>
      </c>
      <c r="C2449" s="2">
        <v>45013</v>
      </c>
      <c r="D2449" t="s">
        <v>13</v>
      </c>
      <c r="E2449" t="str">
        <f>_xlfn.CONCAT(Tableau1[[#This Row],[SHORT TYPE]]," ",Tableau1[[#This Row],[NUMERO]]," ",Tableau1[[#This Row],[GAMME]]," ",Tableau1[[#This Row],[TYPE PRODUIT]]," ",Tableau1[[#This Row],[PUISSANCE]])</f>
        <v>SMT 34411552 GVL UPS 400kVA</v>
      </c>
      <c r="G2449" t="s">
        <v>73</v>
      </c>
      <c r="H2449" t="s">
        <v>15</v>
      </c>
      <c r="I2449" t="s">
        <v>1285</v>
      </c>
      <c r="J2449" t="s">
        <v>17</v>
      </c>
      <c r="K2449" t="s">
        <v>25</v>
      </c>
      <c r="L2449" t="str">
        <f>_xlfn.XLOOKUP(Tableau1[[#This Row],[TYPE DE PIECE]],Tableau4[MATIERE],Tableau4[SHORT TYPE],"",0,1)</f>
        <v>SMT</v>
      </c>
      <c r="N2449" t="str">
        <f>IF(ISERR(FIND("DECOUPE",Tableau1[[#This Row],[DESIGNATION]])),"","NEED REF")</f>
        <v/>
      </c>
    </row>
    <row r="2450" spans="2:14">
      <c r="B2450">
        <v>34411551</v>
      </c>
      <c r="C2450" s="2">
        <v>45013</v>
      </c>
      <c r="D2450" t="s">
        <v>13</v>
      </c>
      <c r="E2450" t="str">
        <f>_xlfn.CONCAT(Tableau1[[#This Row],[SHORT TYPE]]," ",Tableau1[[#This Row],[NUMERO]]," ",Tableau1[[#This Row],[GAMME]]," ",Tableau1[[#This Row],[TYPE PRODUIT]]," ",Tableau1[[#This Row],[PUISSANCE]])</f>
        <v>SMT 34411551 GVL UPS 400kVA</v>
      </c>
      <c r="G2450" t="s">
        <v>73</v>
      </c>
      <c r="H2450" t="s">
        <v>15</v>
      </c>
      <c r="I2450" t="s">
        <v>1285</v>
      </c>
      <c r="J2450" t="s">
        <v>17</v>
      </c>
      <c r="K2450" t="s">
        <v>25</v>
      </c>
      <c r="L2450" t="str">
        <f>_xlfn.XLOOKUP(Tableau1[[#This Row],[TYPE DE PIECE]],Tableau4[MATIERE],Tableau4[SHORT TYPE],"",0,1)</f>
        <v>SMT</v>
      </c>
      <c r="N2450" t="str">
        <f>IF(ISERR(FIND("DECOUPE",Tableau1[[#This Row],[DESIGNATION]])),"","NEED REF")</f>
        <v/>
      </c>
    </row>
    <row r="2451" spans="2:14">
      <c r="B2451">
        <v>34411550</v>
      </c>
      <c r="C2451" s="2">
        <v>45013</v>
      </c>
      <c r="D2451" t="s">
        <v>13</v>
      </c>
      <c r="E2451" t="str">
        <f>_xlfn.CONCAT(Tableau1[[#This Row],[SHORT TYPE]]," ",Tableau1[[#This Row],[NUMERO]]," ",Tableau1[[#This Row],[GAMME]]," ",Tableau1[[#This Row],[TYPE PRODUIT]]," ",Tableau1[[#This Row],[PUISSANCE]])</f>
        <v>SMT 34411550 GVL UPS 400kVA</v>
      </c>
      <c r="G2451" t="s">
        <v>73</v>
      </c>
      <c r="H2451" t="s">
        <v>15</v>
      </c>
      <c r="I2451" t="s">
        <v>1285</v>
      </c>
      <c r="J2451" t="s">
        <v>17</v>
      </c>
      <c r="K2451" t="s">
        <v>25</v>
      </c>
      <c r="L2451" t="str">
        <f>_xlfn.XLOOKUP(Tableau1[[#This Row],[TYPE DE PIECE]],Tableau4[MATIERE],Tableau4[SHORT TYPE],"",0,1)</f>
        <v>SMT</v>
      </c>
      <c r="N2451" t="str">
        <f>IF(ISERR(FIND("DECOUPE",Tableau1[[#This Row],[DESIGNATION]])),"","NEED REF")</f>
        <v/>
      </c>
    </row>
    <row r="2452" spans="2:14">
      <c r="B2452">
        <v>34411549</v>
      </c>
      <c r="C2452" s="2">
        <v>45013</v>
      </c>
      <c r="D2452" t="s">
        <v>13</v>
      </c>
      <c r="E2452" t="str">
        <f>_xlfn.CONCAT(Tableau1[[#This Row],[SHORT TYPE]]," ",Tableau1[[#This Row],[NUMERO]]," ",Tableau1[[#This Row],[GAMME]]," ",Tableau1[[#This Row],[TYPE PRODUIT]]," ",Tableau1[[#This Row],[PUISSANCE]])</f>
        <v>PLA 34411549 GVL UPS 400kVA</v>
      </c>
      <c r="G2452" t="s">
        <v>73</v>
      </c>
      <c r="H2452" t="s">
        <v>15</v>
      </c>
      <c r="I2452" t="s">
        <v>1285</v>
      </c>
      <c r="J2452" t="s">
        <v>17</v>
      </c>
      <c r="K2452" t="s">
        <v>33</v>
      </c>
      <c r="L2452" t="str">
        <f>_xlfn.XLOOKUP(Tableau1[[#This Row],[TYPE DE PIECE]],Tableau4[MATIERE],Tableau4[SHORT TYPE],"",0,1)</f>
        <v>PLA</v>
      </c>
      <c r="N2452" t="str">
        <f>IF(ISERR(FIND("DECOUPE",Tableau1[[#This Row],[DESIGNATION]])),"","NEED REF")</f>
        <v/>
      </c>
    </row>
    <row r="2453" spans="2:14">
      <c r="B2453">
        <v>34411548</v>
      </c>
      <c r="C2453" s="2">
        <v>45013</v>
      </c>
      <c r="D2453" t="s">
        <v>13</v>
      </c>
      <c r="E2453" t="str">
        <f>_xlfn.CONCAT(Tableau1[[#This Row],[SHORT TYPE]]," ",Tableau1[[#This Row],[NUMERO]]," ",Tableau1[[#This Row],[GAMME]]," ",Tableau1[[#This Row],[TYPE PRODUIT]]," ",Tableau1[[#This Row],[PUISSANCE]])</f>
        <v>PLA 34411548 GVL UPS 400kVA</v>
      </c>
      <c r="G2453" t="s">
        <v>73</v>
      </c>
      <c r="H2453" t="s">
        <v>15</v>
      </c>
      <c r="I2453" t="s">
        <v>1285</v>
      </c>
      <c r="J2453" t="s">
        <v>17</v>
      </c>
      <c r="K2453" t="s">
        <v>33</v>
      </c>
      <c r="L2453" t="str">
        <f>_xlfn.XLOOKUP(Tableau1[[#This Row],[TYPE DE PIECE]],Tableau4[MATIERE],Tableau4[SHORT TYPE],"",0,1)</f>
        <v>PLA</v>
      </c>
      <c r="N2453" t="str">
        <f>IF(ISERR(FIND("DECOUPE",Tableau1[[#This Row],[DESIGNATION]])),"","NEED REF")</f>
        <v/>
      </c>
    </row>
    <row r="2454" spans="2:14">
      <c r="B2454">
        <v>34411547</v>
      </c>
      <c r="C2454" s="2">
        <v>45013</v>
      </c>
      <c r="D2454" t="s">
        <v>13</v>
      </c>
      <c r="E2454" t="s">
        <v>1375</v>
      </c>
      <c r="F2454" t="s">
        <v>1376</v>
      </c>
      <c r="G2454" t="s">
        <v>573</v>
      </c>
      <c r="H2454" t="s">
        <v>30</v>
      </c>
      <c r="I2454" t="s">
        <v>574</v>
      </c>
      <c r="J2454" t="s">
        <v>49</v>
      </c>
      <c r="K2454" t="s">
        <v>25</v>
      </c>
      <c r="L2454" t="str">
        <f>_xlfn.XLOOKUP(Tableau1[[#This Row],[TYPE DE PIECE]],Tableau4[MATIERE],Tableau4[SHORT TYPE],"",0,1)</f>
        <v>SMT</v>
      </c>
      <c r="N2454" t="str">
        <f>IF(ISERR(FIND("DECOUPE",Tableau1[[#This Row],[DESIGNATION]])),"","NEED REF")</f>
        <v/>
      </c>
    </row>
    <row r="2455" spans="2:14">
      <c r="B2455">
        <v>34411546</v>
      </c>
      <c r="C2455" s="2">
        <v>45013</v>
      </c>
      <c r="D2455" t="s">
        <v>13</v>
      </c>
      <c r="E2455" t="s">
        <v>1377</v>
      </c>
      <c r="F2455" t="s">
        <v>1376</v>
      </c>
      <c r="G2455" t="s">
        <v>573</v>
      </c>
      <c r="H2455" t="s">
        <v>30</v>
      </c>
      <c r="I2455" t="s">
        <v>574</v>
      </c>
      <c r="J2455" t="s">
        <v>49</v>
      </c>
      <c r="K2455" t="s">
        <v>25</v>
      </c>
      <c r="L2455" t="str">
        <f>_xlfn.XLOOKUP(Tableau1[[#This Row],[TYPE DE PIECE]],Tableau4[MATIERE],Tableau4[SHORT TYPE],"",0,1)</f>
        <v>SMT</v>
      </c>
      <c r="N2455" t="str">
        <f>IF(ISERR(FIND("DECOUPE",Tableau1[[#This Row],[DESIGNATION]])),"","NEED REF")</f>
        <v/>
      </c>
    </row>
    <row r="2456" spans="2:14">
      <c r="B2456">
        <v>34411545</v>
      </c>
      <c r="C2456" s="2">
        <v>45013</v>
      </c>
      <c r="D2456" t="s">
        <v>13</v>
      </c>
      <c r="E2456" t="str">
        <f>_xlfn.CONCAT(Tableau1[[#This Row],[SHORT TYPE]]," ",Tableau1[[#This Row],[NUMERO]]," ",Tableau1[[#This Row],[GAMME]]," ",Tableau1[[#This Row],[TYPE PRODUIT]]," ",Tableau1[[#This Row],[PUISSANCE]])</f>
        <v>PLA 34411545 GVL UPS 400kVA</v>
      </c>
      <c r="G2456" t="s">
        <v>73</v>
      </c>
      <c r="H2456" t="s">
        <v>15</v>
      </c>
      <c r="I2456" t="s">
        <v>1285</v>
      </c>
      <c r="J2456" t="s">
        <v>17</v>
      </c>
      <c r="K2456" t="s">
        <v>33</v>
      </c>
      <c r="L2456" t="str">
        <f>_xlfn.XLOOKUP(Tableau1[[#This Row],[TYPE DE PIECE]],Tableau4[MATIERE],Tableau4[SHORT TYPE],"",0,1)</f>
        <v>PLA</v>
      </c>
      <c r="N2456" t="str">
        <f>IF(ISERR(FIND("DECOUPE",Tableau1[[#This Row],[DESIGNATION]])),"","NEED REF")</f>
        <v/>
      </c>
    </row>
    <row r="2457" spans="2:14">
      <c r="B2457">
        <v>34411544</v>
      </c>
      <c r="C2457" s="2">
        <v>45013</v>
      </c>
      <c r="D2457" t="s">
        <v>13</v>
      </c>
      <c r="E2457" t="str">
        <f>_xlfn.CONCAT(Tableau1[[#This Row],[SHORT TYPE]]," ",Tableau1[[#This Row],[NUMERO]]," ",Tableau1[[#This Row],[GAMME]]," ",Tableau1[[#This Row],[TYPE PRODUIT]]," ",Tableau1[[#This Row],[PUISSANCE]])</f>
        <v>SMT 34411544 GVL UPS 400kVA</v>
      </c>
      <c r="G2457" t="s">
        <v>73</v>
      </c>
      <c r="H2457" t="s">
        <v>15</v>
      </c>
      <c r="I2457" t="s">
        <v>1285</v>
      </c>
      <c r="J2457" t="s">
        <v>17</v>
      </c>
      <c r="K2457" t="s">
        <v>25</v>
      </c>
      <c r="L2457" t="str">
        <f>_xlfn.XLOOKUP(Tableau1[[#This Row],[TYPE DE PIECE]],Tableau4[MATIERE],Tableau4[SHORT TYPE],"",0,1)</f>
        <v>SMT</v>
      </c>
      <c r="N2457" t="str">
        <f>IF(ISERR(FIND("DECOUPE",Tableau1[[#This Row],[DESIGNATION]])),"","NEED REF")</f>
        <v/>
      </c>
    </row>
    <row r="2458" spans="2:14">
      <c r="B2458">
        <v>34411543</v>
      </c>
      <c r="C2458" s="2">
        <v>45013</v>
      </c>
      <c r="D2458" t="s">
        <v>13</v>
      </c>
      <c r="E2458" t="str">
        <f>_xlfn.CONCAT(Tableau1[[#This Row],[SHORT TYPE]]," ",Tableau1[[#This Row],[NUMERO]]," ",Tableau1[[#This Row],[GAMME]]," ",Tableau1[[#This Row],[TYPE PRODUIT]]," ",Tableau1[[#This Row],[PUISSANCE]])</f>
        <v>SMT 34411543 GVL UPS 400kVA</v>
      </c>
      <c r="G2458" t="s">
        <v>73</v>
      </c>
      <c r="H2458" t="s">
        <v>15</v>
      </c>
      <c r="I2458" t="s">
        <v>1285</v>
      </c>
      <c r="J2458" t="s">
        <v>17</v>
      </c>
      <c r="K2458" t="s">
        <v>25</v>
      </c>
      <c r="L2458" t="str">
        <f>_xlfn.XLOOKUP(Tableau1[[#This Row],[TYPE DE PIECE]],Tableau4[MATIERE],Tableau4[SHORT TYPE],"",0,1)</f>
        <v>SMT</v>
      </c>
      <c r="N2458" t="str">
        <f>IF(ISERR(FIND("DECOUPE",Tableau1[[#This Row],[DESIGNATION]])),"","NEED REF")</f>
        <v/>
      </c>
    </row>
    <row r="2459" spans="2:14">
      <c r="B2459">
        <v>34411542</v>
      </c>
      <c r="C2459" s="2">
        <v>45013</v>
      </c>
      <c r="D2459" t="s">
        <v>13</v>
      </c>
      <c r="E2459" t="str">
        <f>_xlfn.CONCAT(Tableau1[[#This Row],[SHORT TYPE]]," ",Tableau1[[#This Row],[NUMERO]]," ",Tableau1[[#This Row],[GAMME]]," ",Tableau1[[#This Row],[TYPE PRODUIT]]," ",Tableau1[[#This Row],[PUISSANCE]])</f>
        <v>SMT 34411542 GVL UPS 400kVA</v>
      </c>
      <c r="G2459" t="s">
        <v>73</v>
      </c>
      <c r="H2459" t="s">
        <v>15</v>
      </c>
      <c r="I2459" t="s">
        <v>1285</v>
      </c>
      <c r="J2459" t="s">
        <v>17</v>
      </c>
      <c r="K2459" t="s">
        <v>25</v>
      </c>
      <c r="L2459" t="str">
        <f>_xlfn.XLOOKUP(Tableau1[[#This Row],[TYPE DE PIECE]],Tableau4[MATIERE],Tableau4[SHORT TYPE],"",0,1)</f>
        <v>SMT</v>
      </c>
      <c r="N2459" t="str">
        <f>IF(ISERR(FIND("DECOUPE",Tableau1[[#This Row],[DESIGNATION]])),"","NEED REF")</f>
        <v/>
      </c>
    </row>
    <row r="2460" spans="2:14">
      <c r="B2460">
        <v>34411541</v>
      </c>
      <c r="C2460" s="2">
        <v>45013</v>
      </c>
      <c r="D2460" t="s">
        <v>13</v>
      </c>
      <c r="E2460" t="str">
        <f>_xlfn.CONCAT(Tableau1[[#This Row],[SHORT TYPE]]," ",Tableau1[[#This Row],[NUMERO]]," ",Tableau1[[#This Row],[GAMME]]," ",Tableau1[[#This Row],[TYPE PRODUIT]]," ",Tableau1[[#This Row],[PUISSANCE]])</f>
        <v>SMT 34411541 GVL UPS 400kVA</v>
      </c>
      <c r="G2460" t="s">
        <v>73</v>
      </c>
      <c r="H2460" t="s">
        <v>15</v>
      </c>
      <c r="I2460" t="s">
        <v>1285</v>
      </c>
      <c r="J2460" t="s">
        <v>17</v>
      </c>
      <c r="K2460" t="s">
        <v>25</v>
      </c>
      <c r="L2460" t="str">
        <f>_xlfn.XLOOKUP(Tableau1[[#This Row],[TYPE DE PIECE]],Tableau4[MATIERE],Tableau4[SHORT TYPE],"",0,1)</f>
        <v>SMT</v>
      </c>
      <c r="N2460" t="str">
        <f>IF(ISERR(FIND("DECOUPE",Tableau1[[#This Row],[DESIGNATION]])),"","NEED REF")</f>
        <v/>
      </c>
    </row>
    <row r="2461" spans="2:14">
      <c r="B2461">
        <v>34411540</v>
      </c>
      <c r="C2461" s="2">
        <v>45013</v>
      </c>
      <c r="D2461" t="s">
        <v>13</v>
      </c>
      <c r="E2461" t="str">
        <f>_xlfn.CONCAT(Tableau1[[#This Row],[SHORT TYPE]]," ",Tableau1[[#This Row],[NUMERO]]," ",Tableau1[[#This Row],[GAMME]]," ",Tableau1[[#This Row],[TYPE PRODUIT]]," ",Tableau1[[#This Row],[PUISSANCE]])</f>
        <v>SMT 34411540 GVL UPS 400kVA</v>
      </c>
      <c r="G2461" t="s">
        <v>73</v>
      </c>
      <c r="H2461" t="s">
        <v>15</v>
      </c>
      <c r="I2461" t="s">
        <v>1285</v>
      </c>
      <c r="J2461" t="s">
        <v>17</v>
      </c>
      <c r="K2461" t="s">
        <v>25</v>
      </c>
      <c r="L2461" t="str">
        <f>_xlfn.XLOOKUP(Tableau1[[#This Row],[TYPE DE PIECE]],Tableau4[MATIERE],Tableau4[SHORT TYPE],"",0,1)</f>
        <v>SMT</v>
      </c>
      <c r="N2461" t="str">
        <f>IF(ISERR(FIND("DECOUPE",Tableau1[[#This Row],[DESIGNATION]])),"","NEED REF")</f>
        <v/>
      </c>
    </row>
    <row r="2462" spans="2:14">
      <c r="B2462">
        <v>34411539</v>
      </c>
      <c r="C2462" s="2">
        <v>45013</v>
      </c>
      <c r="D2462" t="s">
        <v>13</v>
      </c>
      <c r="E2462" t="s">
        <v>1378</v>
      </c>
      <c r="F2462" t="s">
        <v>1376</v>
      </c>
      <c r="G2462" t="s">
        <v>573</v>
      </c>
      <c r="H2462" t="s">
        <v>30</v>
      </c>
      <c r="I2462" t="s">
        <v>574</v>
      </c>
      <c r="J2462" t="s">
        <v>49</v>
      </c>
      <c r="K2462" t="s">
        <v>25</v>
      </c>
      <c r="L2462" t="str">
        <f>_xlfn.XLOOKUP(Tableau1[[#This Row],[TYPE DE PIECE]],Tableau4[MATIERE],Tableau4[SHORT TYPE],"",0,1)</f>
        <v>SMT</v>
      </c>
      <c r="N2462" t="str">
        <f>IF(ISERR(FIND("DECOUPE",Tableau1[[#This Row],[DESIGNATION]])),"","NEED REF")</f>
        <v/>
      </c>
    </row>
    <row r="2463" spans="2:14">
      <c r="B2463">
        <v>34411538</v>
      </c>
      <c r="C2463" s="2">
        <v>45012</v>
      </c>
      <c r="D2463" t="s">
        <v>13</v>
      </c>
      <c r="E2463" t="s">
        <v>1379</v>
      </c>
      <c r="J2463" t="s">
        <v>27</v>
      </c>
      <c r="L2463" t="str">
        <f>_xlfn.XLOOKUP(Tableau1[[#This Row],[TYPE DE PIECE]],Tableau4[MATIERE],Tableau4[SHORT TYPE],"",0,1)</f>
        <v/>
      </c>
      <c r="N2463" t="str">
        <f>IF(ISERR(FIND("DECOUPE",Tableau1[[#This Row],[DESIGNATION]])),"","NEED REF")</f>
        <v/>
      </c>
    </row>
    <row r="2464" spans="2:14">
      <c r="B2464">
        <v>34411537</v>
      </c>
      <c r="C2464" s="2">
        <v>45012</v>
      </c>
      <c r="D2464" t="s">
        <v>13</v>
      </c>
      <c r="E2464" t="str">
        <f>_xlfn.CONCAT(Tableau1[[#This Row],[SHORT TYPE]]," ",Tableau1[[#This Row],[NUMERO]]," ",Tableau1[[#This Row],[GAMME]]," ",Tableau1[[#This Row],[TYPE PRODUIT]]," ",Tableau1[[#This Row],[PUISSANCE]])</f>
        <v>SMT 34411537 GVL UPS 400kVA</v>
      </c>
      <c r="G2464" t="s">
        <v>73</v>
      </c>
      <c r="H2464" t="s">
        <v>15</v>
      </c>
      <c r="I2464" t="s">
        <v>1285</v>
      </c>
      <c r="J2464" t="s">
        <v>17</v>
      </c>
      <c r="K2464" t="s">
        <v>25</v>
      </c>
      <c r="L2464" t="str">
        <f>_xlfn.XLOOKUP(Tableau1[[#This Row],[TYPE DE PIECE]],Tableau4[MATIERE],Tableau4[SHORT TYPE],"",0,1)</f>
        <v>SMT</v>
      </c>
      <c r="N2464" t="str">
        <f>IF(ISERR(FIND("DECOUPE",Tableau1[[#This Row],[DESIGNATION]])),"","NEED REF")</f>
        <v/>
      </c>
    </row>
    <row r="2465" spans="2:14">
      <c r="B2465">
        <v>34411536</v>
      </c>
      <c r="C2465" s="2">
        <v>45012</v>
      </c>
      <c r="D2465" t="s">
        <v>13</v>
      </c>
      <c r="E2465" t="str">
        <f>_xlfn.CONCAT(Tableau1[[#This Row],[SHORT TYPE]]," ",Tableau1[[#This Row],[NUMERO]]," ",Tableau1[[#This Row],[GAMME]]," ",Tableau1[[#This Row],[TYPE PRODUIT]]," ",Tableau1[[#This Row],[PUISSANCE]])</f>
        <v>SMT 34411536 GVL UPS 400kVA</v>
      </c>
      <c r="G2465" t="s">
        <v>73</v>
      </c>
      <c r="H2465" t="s">
        <v>15</v>
      </c>
      <c r="I2465" t="s">
        <v>1285</v>
      </c>
      <c r="J2465" t="s">
        <v>17</v>
      </c>
      <c r="K2465" t="s">
        <v>25</v>
      </c>
      <c r="L2465" t="str">
        <f>_xlfn.XLOOKUP(Tableau1[[#This Row],[TYPE DE PIECE]],Tableau4[MATIERE],Tableau4[SHORT TYPE],"",0,1)</f>
        <v>SMT</v>
      </c>
      <c r="N2465" t="str">
        <f>IF(ISERR(FIND("DECOUPE",Tableau1[[#This Row],[DESIGNATION]])),"","NEED REF")</f>
        <v/>
      </c>
    </row>
    <row r="2466" spans="2:14">
      <c r="B2466">
        <v>34411535</v>
      </c>
      <c r="C2466" s="2">
        <v>45012</v>
      </c>
      <c r="D2466" t="s">
        <v>13</v>
      </c>
      <c r="E2466" t="str">
        <f>_xlfn.CONCAT(Tableau1[[#This Row],[SHORT TYPE]]," ",Tableau1[[#This Row],[NUMERO]]," ",Tableau1[[#This Row],[GAMME]]," ",Tableau1[[#This Row],[TYPE PRODUIT]]," ",Tableau1[[#This Row],[PUISSANCE]])</f>
        <v>SMT 34411535 GVL UPS 400kVA</v>
      </c>
      <c r="G2466" t="s">
        <v>73</v>
      </c>
      <c r="H2466" t="s">
        <v>15</v>
      </c>
      <c r="I2466" t="s">
        <v>1285</v>
      </c>
      <c r="J2466" t="s">
        <v>17</v>
      </c>
      <c r="K2466" t="s">
        <v>25</v>
      </c>
      <c r="L2466" t="str">
        <f>_xlfn.XLOOKUP(Tableau1[[#This Row],[TYPE DE PIECE]],Tableau4[MATIERE],Tableau4[SHORT TYPE],"",0,1)</f>
        <v>SMT</v>
      </c>
      <c r="N2466" t="str">
        <f>IF(ISERR(FIND("DECOUPE",Tableau1[[#This Row],[DESIGNATION]])),"","NEED REF")</f>
        <v/>
      </c>
    </row>
    <row r="2467" spans="2:14">
      <c r="B2467">
        <v>34411534</v>
      </c>
      <c r="C2467" s="2">
        <v>45012</v>
      </c>
      <c r="D2467" t="s">
        <v>13</v>
      </c>
      <c r="E2467" t="s">
        <v>1380</v>
      </c>
      <c r="J2467" t="s">
        <v>27</v>
      </c>
      <c r="L2467" t="str">
        <f>_xlfn.XLOOKUP(Tableau1[[#This Row],[TYPE DE PIECE]],Tableau4[MATIERE],Tableau4[SHORT TYPE],"",0,1)</f>
        <v/>
      </c>
      <c r="N2467" t="str">
        <f>IF(ISERR(FIND("DECOUPE",Tableau1[[#This Row],[DESIGNATION]])),"","NEED REF")</f>
        <v/>
      </c>
    </row>
    <row r="2468" spans="2:14">
      <c r="B2468">
        <v>34411533</v>
      </c>
      <c r="C2468" s="2">
        <v>45012</v>
      </c>
      <c r="D2468" t="s">
        <v>13</v>
      </c>
      <c r="E2468" t="str">
        <f>_xlfn.CONCAT(Tableau1[[#This Row],[SHORT TYPE]]," ",Tableau1[[#This Row],[NUMERO]]," ",Tableau1[[#This Row],[GAMME]]," ",Tableau1[[#This Row],[TYPE PRODUIT]]," ",Tableau1[[#This Row],[PUISSANCE]])</f>
        <v>SMT 34411533 GVL UPS 400kVA</v>
      </c>
      <c r="G2468" t="s">
        <v>73</v>
      </c>
      <c r="H2468" t="s">
        <v>15</v>
      </c>
      <c r="I2468" t="s">
        <v>1285</v>
      </c>
      <c r="J2468" t="s">
        <v>17</v>
      </c>
      <c r="K2468" t="s">
        <v>25</v>
      </c>
      <c r="L2468" t="str">
        <f>_xlfn.XLOOKUP(Tableau1[[#This Row],[TYPE DE PIECE]],Tableau4[MATIERE],Tableau4[SHORT TYPE],"",0,1)</f>
        <v>SMT</v>
      </c>
      <c r="N2468" t="str">
        <f>IF(ISERR(FIND("DECOUPE",Tableau1[[#This Row],[DESIGNATION]])),"","NEED REF")</f>
        <v/>
      </c>
    </row>
    <row r="2469" spans="2:14">
      <c r="B2469">
        <v>34411532</v>
      </c>
      <c r="C2469" s="2">
        <v>45012</v>
      </c>
      <c r="D2469" t="s">
        <v>13</v>
      </c>
      <c r="E2469" t="str">
        <f>_xlfn.CONCAT(Tableau1[[#This Row],[SHORT TYPE]]," ",Tableau1[[#This Row],[NUMERO]]," ",Tableau1[[#This Row],[GAMME]]," ",Tableau1[[#This Row],[TYPE PRODUIT]]," ",Tableau1[[#This Row],[PUISSANCE]])</f>
        <v>SMT 34411532 GVL UPS 400kVA</v>
      </c>
      <c r="G2469" t="s">
        <v>73</v>
      </c>
      <c r="H2469" t="s">
        <v>15</v>
      </c>
      <c r="I2469" t="s">
        <v>1285</v>
      </c>
      <c r="J2469" t="s">
        <v>17</v>
      </c>
      <c r="K2469" t="s">
        <v>25</v>
      </c>
      <c r="L2469" t="str">
        <f>_xlfn.XLOOKUP(Tableau1[[#This Row],[TYPE DE PIECE]],Tableau4[MATIERE],Tableau4[SHORT TYPE],"",0,1)</f>
        <v>SMT</v>
      </c>
      <c r="N2469" t="str">
        <f>IF(ISERR(FIND("DECOUPE",Tableau1[[#This Row],[DESIGNATION]])),"","NEED REF")</f>
        <v/>
      </c>
    </row>
    <row r="2470" spans="2:14">
      <c r="B2470">
        <v>34411531</v>
      </c>
      <c r="C2470" s="2">
        <v>45012</v>
      </c>
      <c r="D2470" t="s">
        <v>13</v>
      </c>
      <c r="E2470" t="str">
        <f>_xlfn.CONCAT(Tableau1[[#This Row],[SHORT TYPE]]," ",Tableau1[[#This Row],[NUMERO]]," ",Tableau1[[#This Row],[GAMME]]," ",Tableau1[[#This Row],[TYPE PRODUIT]]," ",Tableau1[[#This Row],[PUISSANCE]])</f>
        <v>SMT 34411531 GVL UPS 400kVA</v>
      </c>
      <c r="G2470" t="s">
        <v>73</v>
      </c>
      <c r="H2470" t="s">
        <v>15</v>
      </c>
      <c r="I2470" t="s">
        <v>1285</v>
      </c>
      <c r="J2470" t="s">
        <v>17</v>
      </c>
      <c r="K2470" t="s">
        <v>25</v>
      </c>
      <c r="L2470" t="str">
        <f>_xlfn.XLOOKUP(Tableau1[[#This Row],[TYPE DE PIECE]],Tableau4[MATIERE],Tableau4[SHORT TYPE],"",0,1)</f>
        <v>SMT</v>
      </c>
      <c r="N2470" t="str">
        <f>IF(ISERR(FIND("DECOUPE",Tableau1[[#This Row],[DESIGNATION]])),"","NEED REF")</f>
        <v/>
      </c>
    </row>
    <row r="2471" spans="2:14">
      <c r="B2471">
        <v>34411530</v>
      </c>
      <c r="C2471" s="2">
        <v>45009</v>
      </c>
      <c r="D2471" t="s">
        <v>13</v>
      </c>
      <c r="E2471" t="str">
        <f>_xlfn.CONCAT(Tableau1[[#This Row],[SHORT TYPE]]," ",Tableau1[[#This Row],[NUMERO]]," ",Tableau1[[#This Row],[GAMME]]," ",Tableau1[[#This Row],[TYPE PRODUIT]]," ",Tableau1[[#This Row],[PUISSANCE]])</f>
        <v>PLA 34411530 GVL UPS 400kVA</v>
      </c>
      <c r="G2471" t="s">
        <v>73</v>
      </c>
      <c r="H2471" t="s">
        <v>15</v>
      </c>
      <c r="I2471" t="s">
        <v>1285</v>
      </c>
      <c r="J2471" t="s">
        <v>17</v>
      </c>
      <c r="K2471" t="s">
        <v>33</v>
      </c>
      <c r="L2471" t="str">
        <f>_xlfn.XLOOKUP(Tableau1[[#This Row],[TYPE DE PIECE]],Tableau4[MATIERE],Tableau4[SHORT TYPE],"",0,1)</f>
        <v>PLA</v>
      </c>
      <c r="N2471" t="str">
        <f>IF(ISERR(FIND("DECOUPE",Tableau1[[#This Row],[DESIGNATION]])),"","NEED REF")</f>
        <v/>
      </c>
    </row>
    <row r="2472" spans="2:14">
      <c r="B2472">
        <v>34411529</v>
      </c>
      <c r="C2472" s="2">
        <v>45009</v>
      </c>
      <c r="D2472" t="s">
        <v>13</v>
      </c>
      <c r="E2472" t="str">
        <f>_xlfn.CONCAT(Tableau1[[#This Row],[SHORT TYPE]]," ",Tableau1[[#This Row],[NUMERO]]," ",Tableau1[[#This Row],[GAMME]]," ",Tableau1[[#This Row],[TYPE PRODUIT]]," ",Tableau1[[#This Row],[PUISSANCE]])</f>
        <v>SMT 34411529 GVL UPS 400kVA</v>
      </c>
      <c r="G2472" t="s">
        <v>73</v>
      </c>
      <c r="H2472" t="s">
        <v>15</v>
      </c>
      <c r="I2472" t="s">
        <v>1285</v>
      </c>
      <c r="J2472" t="s">
        <v>17</v>
      </c>
      <c r="K2472" t="s">
        <v>25</v>
      </c>
      <c r="L2472" t="str">
        <f>_xlfn.XLOOKUP(Tableau1[[#This Row],[TYPE DE PIECE]],Tableau4[MATIERE],Tableau4[SHORT TYPE],"",0,1)</f>
        <v>SMT</v>
      </c>
      <c r="N2472" t="str">
        <f>IF(ISERR(FIND("DECOUPE",Tableau1[[#This Row],[DESIGNATION]])),"","NEED REF")</f>
        <v/>
      </c>
    </row>
    <row r="2473" spans="2:14">
      <c r="B2473">
        <v>34411528</v>
      </c>
      <c r="C2473" s="2">
        <v>45009</v>
      </c>
      <c r="D2473" t="s">
        <v>13</v>
      </c>
      <c r="E2473" t="str">
        <f>_xlfn.CONCAT(Tableau1[[#This Row],[SHORT TYPE]]," ",Tableau1[[#This Row],[NUMERO]]," ",Tableau1[[#This Row],[GAMME]]," ",Tableau1[[#This Row],[TYPE PRODUIT]]," ",Tableau1[[#This Row],[PUISSANCE]])</f>
        <v>SMT 34411528 GVL UPS 400kVA</v>
      </c>
      <c r="G2473" t="s">
        <v>73</v>
      </c>
      <c r="H2473" t="s">
        <v>15</v>
      </c>
      <c r="I2473" t="s">
        <v>1285</v>
      </c>
      <c r="J2473" t="s">
        <v>17</v>
      </c>
      <c r="K2473" t="s">
        <v>25</v>
      </c>
      <c r="L2473" t="str">
        <f>_xlfn.XLOOKUP(Tableau1[[#This Row],[TYPE DE PIECE]],Tableau4[MATIERE],Tableau4[SHORT TYPE],"",0,1)</f>
        <v>SMT</v>
      </c>
      <c r="N2473" t="str">
        <f>IF(ISERR(FIND("DECOUPE",Tableau1[[#This Row],[DESIGNATION]])),"","NEED REF")</f>
        <v/>
      </c>
    </row>
    <row r="2474" spans="2:14">
      <c r="B2474">
        <v>34411527</v>
      </c>
      <c r="C2474" s="2">
        <v>45009</v>
      </c>
      <c r="D2474" t="s">
        <v>13</v>
      </c>
      <c r="E2474" t="str">
        <f>_xlfn.CONCAT(Tableau1[[#This Row],[SHORT TYPE]]," ",Tableau1[[#This Row],[NUMERO]]," ",Tableau1[[#This Row],[GAMME]]," ",Tableau1[[#This Row],[TYPE PRODUIT]]," ",Tableau1[[#This Row],[PUISSANCE]])</f>
        <v>PLA 34411527 GVL UPS 400kVA</v>
      </c>
      <c r="G2474" t="s">
        <v>73</v>
      </c>
      <c r="H2474" t="s">
        <v>15</v>
      </c>
      <c r="I2474" t="s">
        <v>1285</v>
      </c>
      <c r="J2474" t="s">
        <v>17</v>
      </c>
      <c r="K2474" t="s">
        <v>33</v>
      </c>
      <c r="L2474" t="str">
        <f>_xlfn.XLOOKUP(Tableau1[[#This Row],[TYPE DE PIECE]],Tableau4[MATIERE],Tableau4[SHORT TYPE],"",0,1)</f>
        <v>PLA</v>
      </c>
      <c r="N2474" t="str">
        <f>IF(ISERR(FIND("DECOUPE",Tableau1[[#This Row],[DESIGNATION]])),"","NEED REF")</f>
        <v/>
      </c>
    </row>
    <row r="2475" spans="2:14">
      <c r="B2475">
        <v>34411526</v>
      </c>
      <c r="C2475" s="2">
        <v>45008</v>
      </c>
      <c r="D2475" t="s">
        <v>13</v>
      </c>
      <c r="E2475" t="str">
        <f>_xlfn.CONCAT(Tableau1[[#This Row],[SHORT TYPE]]," ",Tableau1[[#This Row],[NUMERO]]," ",Tableau1[[#This Row],[GAMME]]," ",Tableau1[[#This Row],[TYPE PRODUIT]]," ",Tableau1[[#This Row],[PUISSANCE]])</f>
        <v>PLA 34411526 GVL UPS 400kVA</v>
      </c>
      <c r="G2475" t="s">
        <v>73</v>
      </c>
      <c r="H2475" t="s">
        <v>15</v>
      </c>
      <c r="I2475" t="s">
        <v>1285</v>
      </c>
      <c r="J2475" t="s">
        <v>17</v>
      </c>
      <c r="K2475" t="s">
        <v>33</v>
      </c>
      <c r="L2475" t="str">
        <f>_xlfn.XLOOKUP(Tableau1[[#This Row],[TYPE DE PIECE]],Tableau4[MATIERE],Tableau4[SHORT TYPE],"",0,1)</f>
        <v>PLA</v>
      </c>
      <c r="N2475" t="str">
        <f>IF(ISERR(FIND("DECOUPE",Tableau1[[#This Row],[DESIGNATION]])),"","NEED REF")</f>
        <v/>
      </c>
    </row>
    <row r="2476" spans="2:14">
      <c r="B2476">
        <v>34411525</v>
      </c>
      <c r="C2476" s="2">
        <v>45008</v>
      </c>
      <c r="D2476" t="s">
        <v>13</v>
      </c>
      <c r="E2476" t="str">
        <f>_xlfn.CONCAT(Tableau1[[#This Row],[SHORT TYPE]]," ",Tableau1[[#This Row],[NUMERO]]," ",Tableau1[[#This Row],[GAMME]]," ",Tableau1[[#This Row],[TYPE PRODUIT]]," ",Tableau1[[#This Row],[PUISSANCE]])</f>
        <v>SMT 34411525 GVL UPS 400kVA</v>
      </c>
      <c r="G2476" t="s">
        <v>73</v>
      </c>
      <c r="H2476" t="s">
        <v>15</v>
      </c>
      <c r="I2476" t="s">
        <v>1285</v>
      </c>
      <c r="J2476" t="s">
        <v>17</v>
      </c>
      <c r="K2476" t="s">
        <v>25</v>
      </c>
      <c r="L2476" t="str">
        <f>_xlfn.XLOOKUP(Tableau1[[#This Row],[TYPE DE PIECE]],Tableau4[MATIERE],Tableau4[SHORT TYPE],"",0,1)</f>
        <v>SMT</v>
      </c>
      <c r="N2476" t="str">
        <f>IF(ISERR(FIND("DECOUPE",Tableau1[[#This Row],[DESIGNATION]])),"","NEED REF")</f>
        <v/>
      </c>
    </row>
    <row r="2477" spans="2:14">
      <c r="B2477">
        <v>34411524</v>
      </c>
      <c r="C2477" s="2">
        <v>45008</v>
      </c>
      <c r="D2477" t="s">
        <v>13</v>
      </c>
      <c r="E2477" t="str">
        <f>_xlfn.CONCAT(Tableau1[[#This Row],[SHORT TYPE]]," ",Tableau1[[#This Row],[NUMERO]]," ",Tableau1[[#This Row],[GAMME]]," ",Tableau1[[#This Row],[TYPE PRODUIT]]," ",Tableau1[[#This Row],[PUISSANCE]])</f>
        <v>PLA 34411524 GVL UPS 400kVA</v>
      </c>
      <c r="G2477" t="s">
        <v>73</v>
      </c>
      <c r="H2477" t="s">
        <v>15</v>
      </c>
      <c r="I2477" t="s">
        <v>1285</v>
      </c>
      <c r="J2477" t="s">
        <v>17</v>
      </c>
      <c r="K2477" t="s">
        <v>33</v>
      </c>
      <c r="L2477" t="str">
        <f>_xlfn.XLOOKUP(Tableau1[[#This Row],[TYPE DE PIECE]],Tableau4[MATIERE],Tableau4[SHORT TYPE],"",0,1)</f>
        <v>PLA</v>
      </c>
      <c r="N2477" t="str">
        <f>IF(ISERR(FIND("DECOUPE",Tableau1[[#This Row],[DESIGNATION]])),"","NEED REF")</f>
        <v/>
      </c>
    </row>
    <row r="2478" spans="2:14">
      <c r="B2478">
        <v>34411523</v>
      </c>
      <c r="C2478" s="2">
        <v>45008</v>
      </c>
      <c r="D2478" t="s">
        <v>13</v>
      </c>
      <c r="E2478" t="str">
        <f>_xlfn.CONCAT(Tableau1[[#This Row],[SHORT TYPE]]," ",Tableau1[[#This Row],[NUMERO]]," ",Tableau1[[#This Row],[GAMME]]," ",Tableau1[[#This Row],[TYPE PRODUIT]]," ",Tableau1[[#This Row],[PUISSANCE]])</f>
        <v>SMT 34411523 GVL UPS 400kVA</v>
      </c>
      <c r="G2478" t="s">
        <v>73</v>
      </c>
      <c r="H2478" t="s">
        <v>15</v>
      </c>
      <c r="I2478" t="s">
        <v>1285</v>
      </c>
      <c r="J2478" t="s">
        <v>17</v>
      </c>
      <c r="K2478" t="s">
        <v>25</v>
      </c>
      <c r="L2478" t="str">
        <f>_xlfn.XLOOKUP(Tableau1[[#This Row],[TYPE DE PIECE]],Tableau4[MATIERE],Tableau4[SHORT TYPE],"",0,1)</f>
        <v>SMT</v>
      </c>
      <c r="N2478" t="str">
        <f>IF(ISERR(FIND("DECOUPE",Tableau1[[#This Row],[DESIGNATION]])),"","NEED REF")</f>
        <v/>
      </c>
    </row>
    <row r="2479" spans="2:14">
      <c r="B2479">
        <v>34411522</v>
      </c>
      <c r="C2479" s="2">
        <v>45006</v>
      </c>
      <c r="D2479" t="s">
        <v>13</v>
      </c>
      <c r="E2479" t="str">
        <f>_xlfn.CONCAT(Tableau1[[#This Row],[SHORT TYPE]]," ",Tableau1[[#This Row],[NUMERO]]," ",Tableau1[[#This Row],[GAMME]]," ",Tableau1[[#This Row],[TYPE PRODUIT]]," ",Tableau1[[#This Row],[PUISSANCE]])</f>
        <v xml:space="preserve">PLA 34411522 GVL UPS </v>
      </c>
      <c r="G2479" t="s">
        <v>73</v>
      </c>
      <c r="H2479" t="s">
        <v>15</v>
      </c>
      <c r="J2479" t="s">
        <v>17</v>
      </c>
      <c r="K2479" t="s">
        <v>33</v>
      </c>
      <c r="L2479" t="str">
        <f>_xlfn.XLOOKUP(Tableau1[[#This Row],[TYPE DE PIECE]],Tableau4[MATIERE],Tableau4[SHORT TYPE],"",0,1)</f>
        <v>PLA</v>
      </c>
      <c r="N2479" t="str">
        <f>IF(ISERR(FIND("DECOUPE",Tableau1[[#This Row],[DESIGNATION]])),"","NEED REF")</f>
        <v/>
      </c>
    </row>
    <row r="2480" spans="2:14">
      <c r="B2480">
        <v>34411521</v>
      </c>
      <c r="C2480" s="2">
        <v>45005</v>
      </c>
      <c r="D2480" t="s">
        <v>13</v>
      </c>
      <c r="E2480" t="s">
        <v>1381</v>
      </c>
      <c r="F2480" t="s">
        <v>1382</v>
      </c>
      <c r="G2480" t="s">
        <v>96</v>
      </c>
      <c r="H2480" t="s">
        <v>30</v>
      </c>
      <c r="I2480" t="s">
        <v>390</v>
      </c>
      <c r="J2480" t="s">
        <v>27</v>
      </c>
      <c r="K2480" t="s">
        <v>25</v>
      </c>
      <c r="L2480" t="str">
        <f>_xlfn.XLOOKUP(Tableau1[[#This Row],[TYPE DE PIECE]],Tableau4[MATIERE],Tableau4[SHORT TYPE],"",0,1)</f>
        <v>SMT</v>
      </c>
      <c r="N2480" t="str">
        <f>IF(ISERR(FIND("DECOUPE",Tableau1[[#This Row],[DESIGNATION]])),"","NEED REF")</f>
        <v/>
      </c>
    </row>
    <row r="2481" spans="2:14">
      <c r="B2481">
        <v>34411520</v>
      </c>
      <c r="C2481" s="2">
        <v>45005</v>
      </c>
      <c r="D2481" t="s">
        <v>13</v>
      </c>
      <c r="E2481" t="str">
        <f>_xlfn.CONCAT(Tableau1[[#This Row],[SHORT TYPE]]," ",Tableau1[[#This Row],[NUMERO]]," ",Tableau1[[#This Row],[GAMME]]," ",Tableau1[[#This Row],[TYPE PRODUIT]]," ",Tableau1[[#This Row],[PUISSANCE]])</f>
        <v>PLA 34411520 GVS BYPASS 300KVA</v>
      </c>
      <c r="F2481" t="s">
        <v>1382</v>
      </c>
      <c r="G2481" t="s">
        <v>96</v>
      </c>
      <c r="H2481" t="s">
        <v>30</v>
      </c>
      <c r="I2481" t="s">
        <v>390</v>
      </c>
      <c r="J2481" t="s">
        <v>49</v>
      </c>
      <c r="K2481" t="s">
        <v>33</v>
      </c>
      <c r="L2481" t="str">
        <f>_xlfn.XLOOKUP(Tableau1[[#This Row],[TYPE DE PIECE]],Tableau4[MATIERE],Tableau4[SHORT TYPE],"",0,1)</f>
        <v>PLA</v>
      </c>
      <c r="N2481" t="str">
        <f>IF(ISERR(FIND("DECOUPE",Tableau1[[#This Row],[DESIGNATION]])),"","NEED REF")</f>
        <v/>
      </c>
    </row>
    <row r="2482" spans="2:14">
      <c r="B2482">
        <v>34411519</v>
      </c>
      <c r="C2482" s="2">
        <v>45005</v>
      </c>
      <c r="D2482" t="s">
        <v>13</v>
      </c>
      <c r="E2482" t="str">
        <f>_xlfn.CONCAT(Tableau1[[#This Row],[SHORT TYPE]]," ",Tableau1[[#This Row],[NUMERO]]," ",Tableau1[[#This Row],[GAMME]]," ",Tableau1[[#This Row],[TYPE PRODUIT]]," ",Tableau1[[#This Row],[PUISSANCE]])</f>
        <v>PLA 34411519 GVS BYPASS 300KVA</v>
      </c>
      <c r="F2482" t="s">
        <v>1382</v>
      </c>
      <c r="G2482" t="s">
        <v>96</v>
      </c>
      <c r="H2482" t="s">
        <v>30</v>
      </c>
      <c r="I2482" t="s">
        <v>390</v>
      </c>
      <c r="J2482" t="s">
        <v>49</v>
      </c>
      <c r="K2482" t="s">
        <v>33</v>
      </c>
      <c r="L2482" t="str">
        <f>_xlfn.XLOOKUP(Tableau1[[#This Row],[TYPE DE PIECE]],Tableau4[MATIERE],Tableau4[SHORT TYPE],"",0,1)</f>
        <v>PLA</v>
      </c>
      <c r="N2482" t="str">
        <f>IF(ISERR(FIND("DECOUPE",Tableau1[[#This Row],[DESIGNATION]])),"","NEED REF")</f>
        <v/>
      </c>
    </row>
    <row r="2483" spans="2:14">
      <c r="B2483">
        <v>34411518</v>
      </c>
      <c r="C2483" s="2">
        <v>45002</v>
      </c>
      <c r="D2483" t="s">
        <v>13</v>
      </c>
      <c r="E2483" t="str">
        <f>_xlfn.CONCAT(Tableau1[[#This Row],[SHORT TYPE]]," ",Tableau1[[#This Row],[NUMERO]]," ",Tableau1[[#This Row],[GAMME]]," ",Tableau1[[#This Row],[TYPE PRODUIT]]," ",Tableau1[[#This Row],[PUISSANCE]])</f>
        <v>SMT 34411518 GVL UPS 400kVA</v>
      </c>
      <c r="G2483" t="s">
        <v>73</v>
      </c>
      <c r="H2483" t="s">
        <v>15</v>
      </c>
      <c r="I2483" t="s">
        <v>1285</v>
      </c>
      <c r="J2483" t="s">
        <v>17</v>
      </c>
      <c r="K2483" t="s">
        <v>25</v>
      </c>
      <c r="L2483" t="str">
        <f>_xlfn.XLOOKUP(Tableau1[[#This Row],[TYPE DE PIECE]],Tableau4[MATIERE],Tableau4[SHORT TYPE],"",0,1)</f>
        <v>SMT</v>
      </c>
      <c r="N2483" t="str">
        <f>IF(ISERR(FIND("DECOUPE",Tableau1[[#This Row],[DESIGNATION]])),"","NEED REF")</f>
        <v/>
      </c>
    </row>
    <row r="2484" spans="2:14">
      <c r="B2484">
        <v>34411517</v>
      </c>
      <c r="C2484" s="2">
        <v>45002</v>
      </c>
      <c r="D2484" t="s">
        <v>13</v>
      </c>
      <c r="E2484" t="s">
        <v>1383</v>
      </c>
      <c r="G2484" t="s">
        <v>73</v>
      </c>
      <c r="H2484" t="s">
        <v>15</v>
      </c>
      <c r="I2484" t="s">
        <v>498</v>
      </c>
      <c r="J2484" t="s">
        <v>17</v>
      </c>
      <c r="K2484" t="s">
        <v>33</v>
      </c>
      <c r="L2484" t="str">
        <f>_xlfn.XLOOKUP(Tableau1[[#This Row],[TYPE DE PIECE]],Tableau4[MATIERE],Tableau4[SHORT TYPE],"",0,1)</f>
        <v>PLA</v>
      </c>
      <c r="N2484" t="str">
        <f>IF(ISERR(FIND("DECOUPE",Tableau1[[#This Row],[DESIGNATION]])),"","NEED REF")</f>
        <v/>
      </c>
    </row>
    <row r="2485" spans="2:14">
      <c r="B2485">
        <v>34411516</v>
      </c>
      <c r="C2485" s="2">
        <v>45002</v>
      </c>
      <c r="D2485" t="s">
        <v>13</v>
      </c>
      <c r="E2485" t="s">
        <v>1384</v>
      </c>
      <c r="G2485" t="s">
        <v>73</v>
      </c>
      <c r="H2485" t="s">
        <v>15</v>
      </c>
      <c r="I2485" t="s">
        <v>498</v>
      </c>
      <c r="J2485" t="s">
        <v>17</v>
      </c>
      <c r="K2485" t="s">
        <v>33</v>
      </c>
      <c r="L2485" t="str">
        <f>_xlfn.XLOOKUP(Tableau1[[#This Row],[TYPE DE PIECE]],Tableau4[MATIERE],Tableau4[SHORT TYPE],"",0,1)</f>
        <v>PLA</v>
      </c>
      <c r="N2485" t="str">
        <f>IF(ISERR(FIND("DECOUPE",Tableau1[[#This Row],[DESIGNATION]])),"","NEED REF")</f>
        <v/>
      </c>
    </row>
    <row r="2486" spans="2:14">
      <c r="B2486">
        <v>34411515</v>
      </c>
      <c r="C2486" s="2">
        <v>45002</v>
      </c>
      <c r="D2486" t="s">
        <v>13</v>
      </c>
      <c r="E2486" t="str">
        <f>_xlfn.CONCAT(Tableau1[[#This Row],[SHORT TYPE]]," ",Tableau1[[#This Row],[NUMERO]]," ",Tableau1[[#This Row],[GAMME]]," ",Tableau1[[#This Row],[TYPE PRODUIT]]," ",Tableau1[[#This Row],[PUISSANCE]])</f>
        <v>COP 34411515 GVL UPS 400kVA</v>
      </c>
      <c r="G2486" t="s">
        <v>73</v>
      </c>
      <c r="H2486" t="s">
        <v>15</v>
      </c>
      <c r="I2486" t="s">
        <v>1285</v>
      </c>
      <c r="J2486" t="s">
        <v>17</v>
      </c>
      <c r="K2486" t="s">
        <v>22</v>
      </c>
      <c r="L2486" t="str">
        <f>_xlfn.XLOOKUP(Tableau1[[#This Row],[TYPE DE PIECE]],Tableau4[MATIERE],Tableau4[SHORT TYPE],"",0,1)</f>
        <v>COP</v>
      </c>
      <c r="N2486" t="str">
        <f>IF(ISERR(FIND("DECOUPE",Tableau1[[#This Row],[DESIGNATION]])),"","NEED REF")</f>
        <v/>
      </c>
    </row>
    <row r="2487" spans="2:14">
      <c r="B2487">
        <v>34411514</v>
      </c>
      <c r="C2487" s="2">
        <v>45002</v>
      </c>
      <c r="D2487" t="s">
        <v>13</v>
      </c>
      <c r="E2487" t="str">
        <f>_xlfn.CONCAT(Tableau1[[#This Row],[SHORT TYPE]]," ",Tableau1[[#This Row],[NUMERO]]," ",Tableau1[[#This Row],[GAMME]]," ",Tableau1[[#This Row],[TYPE PRODUIT]]," ",Tableau1[[#This Row],[PUISSANCE]])</f>
        <v>COP 34411514 GVL UPS 400kVA</v>
      </c>
      <c r="G2487" t="s">
        <v>73</v>
      </c>
      <c r="H2487" t="s">
        <v>15</v>
      </c>
      <c r="I2487" t="s">
        <v>1285</v>
      </c>
      <c r="J2487" t="s">
        <v>17</v>
      </c>
      <c r="K2487" t="s">
        <v>22</v>
      </c>
      <c r="L2487" t="str">
        <f>_xlfn.XLOOKUP(Tableau1[[#This Row],[TYPE DE PIECE]],Tableau4[MATIERE],Tableau4[SHORT TYPE],"",0,1)</f>
        <v>COP</v>
      </c>
      <c r="N2487" t="str">
        <f>IF(ISERR(FIND("DECOUPE",Tableau1[[#This Row],[DESIGNATION]])),"","NEED REF")</f>
        <v/>
      </c>
    </row>
    <row r="2488" spans="2:14">
      <c r="B2488">
        <v>34411513</v>
      </c>
      <c r="C2488" s="2">
        <v>45002</v>
      </c>
      <c r="D2488" t="s">
        <v>13</v>
      </c>
      <c r="E2488" t="str">
        <f>_xlfn.CONCAT(Tableau1[[#This Row],[SHORT TYPE]]," ",Tableau1[[#This Row],[NUMERO]]," ",Tableau1[[#This Row],[GAMME]]," ",Tableau1[[#This Row],[TYPE PRODUIT]]," ",Tableau1[[#This Row],[PUISSANCE]])</f>
        <v>COP 34411513 GVL UPS 400kVA</v>
      </c>
      <c r="G2488" t="s">
        <v>73</v>
      </c>
      <c r="H2488" t="s">
        <v>15</v>
      </c>
      <c r="I2488" t="s">
        <v>1285</v>
      </c>
      <c r="J2488" t="s">
        <v>17</v>
      </c>
      <c r="K2488" t="s">
        <v>22</v>
      </c>
      <c r="L2488" t="str">
        <f>_xlfn.XLOOKUP(Tableau1[[#This Row],[TYPE DE PIECE]],Tableau4[MATIERE],Tableau4[SHORT TYPE],"",0,1)</f>
        <v>COP</v>
      </c>
      <c r="N2488" t="str">
        <f>IF(ISERR(FIND("DECOUPE",Tableau1[[#This Row],[DESIGNATION]])),"","NEED REF")</f>
        <v/>
      </c>
    </row>
    <row r="2489" spans="2:14">
      <c r="B2489">
        <v>34411512</v>
      </c>
      <c r="C2489" s="2">
        <v>45001</v>
      </c>
      <c r="D2489" t="s">
        <v>13</v>
      </c>
      <c r="E2489" t="str">
        <f>_xlfn.CONCAT(Tableau1[[#This Row],[SHORT TYPE]]," ",Tableau1[[#This Row],[NUMERO]]," ",Tableau1[[#This Row],[GAMME]]," ",Tableau1[[#This Row],[TYPE PRODUIT]]," ",Tableau1[[#This Row],[PUISSANCE]])</f>
        <v>SMT 34411512 GVL UPS 400kVA</v>
      </c>
      <c r="G2489" t="s">
        <v>73</v>
      </c>
      <c r="H2489" t="s">
        <v>15</v>
      </c>
      <c r="I2489" t="s">
        <v>1285</v>
      </c>
      <c r="J2489" t="s">
        <v>17</v>
      </c>
      <c r="K2489" t="s">
        <v>25</v>
      </c>
      <c r="L2489" t="str">
        <f>_xlfn.XLOOKUP(Tableau1[[#This Row],[TYPE DE PIECE]],Tableau4[MATIERE],Tableau4[SHORT TYPE],"",0,1)</f>
        <v>SMT</v>
      </c>
      <c r="N2489" t="str">
        <f>IF(ISERR(FIND("DECOUPE",Tableau1[[#This Row],[DESIGNATION]])),"","NEED REF")</f>
        <v/>
      </c>
    </row>
    <row r="2490" spans="2:14">
      <c r="B2490">
        <v>34411511</v>
      </c>
      <c r="C2490" s="2">
        <v>45000</v>
      </c>
      <c r="D2490" t="s">
        <v>13</v>
      </c>
      <c r="E2490" t="str">
        <f>_xlfn.CONCAT(Tableau1[[#This Row],[SHORT TYPE]]," ",Tableau1[[#This Row],[NUMERO]]," ",Tableau1[[#This Row],[GAMME]]," ",Tableau1[[#This Row],[TYPE PRODUIT]]," ",Tableau1[[#This Row],[PUISSANCE]])</f>
        <v>SMT 34411511 GVL UPS 400kVA</v>
      </c>
      <c r="G2490" t="s">
        <v>73</v>
      </c>
      <c r="H2490" t="s">
        <v>15</v>
      </c>
      <c r="I2490" t="s">
        <v>1285</v>
      </c>
      <c r="J2490" t="s">
        <v>17</v>
      </c>
      <c r="K2490" t="s">
        <v>25</v>
      </c>
      <c r="L2490" t="str">
        <f>_xlfn.XLOOKUP(Tableau1[[#This Row],[TYPE DE PIECE]],Tableau4[MATIERE],Tableau4[SHORT TYPE],"",0,1)</f>
        <v>SMT</v>
      </c>
      <c r="N2490" t="str">
        <f>IF(ISERR(FIND("DECOUPE",Tableau1[[#This Row],[DESIGNATION]])),"","NEED REF")</f>
        <v/>
      </c>
    </row>
    <row r="2491" spans="2:14">
      <c r="B2491">
        <v>34411510</v>
      </c>
      <c r="C2491" s="2">
        <v>45000</v>
      </c>
      <c r="D2491" t="s">
        <v>13</v>
      </c>
      <c r="E2491" t="str">
        <f>_xlfn.CONCAT(Tableau1[[#This Row],[SHORT TYPE]]," ",Tableau1[[#This Row],[NUMERO]]," ",Tableau1[[#This Row],[GAMME]]," ",Tableau1[[#This Row],[TYPE PRODUIT]]," ",Tableau1[[#This Row],[PUISSANCE]])</f>
        <v>SMT 34411510 GVL UPS 400kVA</v>
      </c>
      <c r="G2491" t="s">
        <v>73</v>
      </c>
      <c r="H2491" t="s">
        <v>15</v>
      </c>
      <c r="I2491" t="s">
        <v>1285</v>
      </c>
      <c r="J2491" t="s">
        <v>17</v>
      </c>
      <c r="K2491" t="s">
        <v>25</v>
      </c>
      <c r="L2491" t="str">
        <f>_xlfn.XLOOKUP(Tableau1[[#This Row],[TYPE DE PIECE]],Tableau4[MATIERE],Tableau4[SHORT TYPE],"",0,1)</f>
        <v>SMT</v>
      </c>
      <c r="N2491" t="str">
        <f>IF(ISERR(FIND("DECOUPE",Tableau1[[#This Row],[DESIGNATION]])),"","NEED REF")</f>
        <v/>
      </c>
    </row>
    <row r="2492" spans="2:14">
      <c r="B2492">
        <v>34411509</v>
      </c>
      <c r="C2492" s="2">
        <v>45000</v>
      </c>
      <c r="D2492" t="s">
        <v>13</v>
      </c>
      <c r="E2492" t="str">
        <f>_xlfn.CONCAT(Tableau1[[#This Row],[SHORT TYPE]]," ",Tableau1[[#This Row],[NUMERO]]," ",Tableau1[[#This Row],[GAMME]]," ",Tableau1[[#This Row],[TYPE PRODUIT]]," ",Tableau1[[#This Row],[PUISSANCE]])</f>
        <v>SMT 34411509 GVL UPS 400kVA</v>
      </c>
      <c r="G2492" t="s">
        <v>73</v>
      </c>
      <c r="H2492" t="s">
        <v>15</v>
      </c>
      <c r="I2492" t="s">
        <v>1285</v>
      </c>
      <c r="J2492" t="s">
        <v>17</v>
      </c>
      <c r="K2492" t="s">
        <v>25</v>
      </c>
      <c r="L2492" t="str">
        <f>_xlfn.XLOOKUP(Tableau1[[#This Row],[TYPE DE PIECE]],Tableau4[MATIERE],Tableau4[SHORT TYPE],"",0,1)</f>
        <v>SMT</v>
      </c>
      <c r="N2492" t="str">
        <f>IF(ISERR(FIND("DECOUPE",Tableau1[[#This Row],[DESIGNATION]])),"","NEED REF")</f>
        <v/>
      </c>
    </row>
    <row r="2493" spans="2:14">
      <c r="B2493">
        <v>34411508</v>
      </c>
      <c r="C2493" s="2">
        <v>45000</v>
      </c>
      <c r="D2493" t="s">
        <v>13</v>
      </c>
      <c r="E2493" t="str">
        <f>_xlfn.CONCAT(Tableau1[[#This Row],[SHORT TYPE]]," ",Tableau1[[#This Row],[NUMERO]]," ",Tableau1[[#This Row],[GAMME]]," ",Tableau1[[#This Row],[TYPE PRODUIT]]," ",Tableau1[[#This Row],[PUISSANCE]])</f>
        <v>SMT 34411508 GVL UPS 400kVA</v>
      </c>
      <c r="G2493" t="s">
        <v>73</v>
      </c>
      <c r="H2493" t="s">
        <v>15</v>
      </c>
      <c r="I2493" t="s">
        <v>1285</v>
      </c>
      <c r="J2493" t="s">
        <v>17</v>
      </c>
      <c r="K2493" t="s">
        <v>25</v>
      </c>
      <c r="L2493" t="str">
        <f>_xlfn.XLOOKUP(Tableau1[[#This Row],[TYPE DE PIECE]],Tableau4[MATIERE],Tableau4[SHORT TYPE],"",0,1)</f>
        <v>SMT</v>
      </c>
      <c r="N2493" t="str">
        <f>IF(ISERR(FIND("DECOUPE",Tableau1[[#This Row],[DESIGNATION]])),"","NEED REF")</f>
        <v/>
      </c>
    </row>
    <row r="2494" spans="2:14">
      <c r="B2494">
        <v>34411507</v>
      </c>
      <c r="C2494" s="2">
        <v>44999</v>
      </c>
      <c r="D2494" t="s">
        <v>13</v>
      </c>
      <c r="E2494" t="s">
        <v>1385</v>
      </c>
      <c r="G2494" t="s">
        <v>112</v>
      </c>
      <c r="H2494" t="s">
        <v>534</v>
      </c>
      <c r="J2494" t="s">
        <v>27</v>
      </c>
      <c r="K2494" t="s">
        <v>22</v>
      </c>
      <c r="L2494" t="str">
        <f>_xlfn.XLOOKUP(Tableau1[[#This Row],[TYPE DE PIECE]],Tableau4[MATIERE],Tableau4[SHORT TYPE],"",0,1)</f>
        <v>COP</v>
      </c>
      <c r="N2494" t="str">
        <f>IF(ISERR(FIND("DECOUPE",Tableau1[[#This Row],[DESIGNATION]])),"","NEED REF")</f>
        <v/>
      </c>
    </row>
    <row r="2495" spans="2:14">
      <c r="B2495">
        <v>34411506</v>
      </c>
      <c r="C2495" s="2">
        <v>44999</v>
      </c>
      <c r="D2495" t="s">
        <v>13</v>
      </c>
      <c r="E2495" t="s">
        <v>1386</v>
      </c>
      <c r="G2495" t="s">
        <v>112</v>
      </c>
      <c r="H2495" t="s">
        <v>534</v>
      </c>
      <c r="J2495" t="s">
        <v>27</v>
      </c>
      <c r="K2495" t="s">
        <v>22</v>
      </c>
      <c r="L2495" t="str">
        <f>_xlfn.XLOOKUP(Tableau1[[#This Row],[TYPE DE PIECE]],Tableau4[MATIERE],Tableau4[SHORT TYPE],"",0,1)</f>
        <v>COP</v>
      </c>
      <c r="N2495" t="str">
        <f>IF(ISERR(FIND("DECOUPE",Tableau1[[#This Row],[DESIGNATION]])),"","NEED REF")</f>
        <v/>
      </c>
    </row>
    <row r="2496" spans="2:14">
      <c r="B2496">
        <v>34411505</v>
      </c>
      <c r="C2496" s="2">
        <v>44999</v>
      </c>
      <c r="D2496" t="s">
        <v>13</v>
      </c>
      <c r="E2496" t="s">
        <v>1387</v>
      </c>
      <c r="G2496" t="s">
        <v>112</v>
      </c>
      <c r="H2496" t="s">
        <v>534</v>
      </c>
      <c r="J2496" t="s">
        <v>27</v>
      </c>
      <c r="K2496" t="s">
        <v>22</v>
      </c>
      <c r="L2496" t="str">
        <f>_xlfn.XLOOKUP(Tableau1[[#This Row],[TYPE DE PIECE]],Tableau4[MATIERE],Tableau4[SHORT TYPE],"",0,1)</f>
        <v>COP</v>
      </c>
      <c r="N2496" t="str">
        <f>IF(ISERR(FIND("DECOUPE",Tableau1[[#This Row],[DESIGNATION]])),"","NEED REF")</f>
        <v/>
      </c>
    </row>
    <row r="2497" spans="2:14">
      <c r="B2497">
        <v>34411504</v>
      </c>
      <c r="C2497" s="2">
        <v>44999</v>
      </c>
      <c r="D2497" t="s">
        <v>13</v>
      </c>
      <c r="E2497" t="s">
        <v>1388</v>
      </c>
      <c r="G2497" t="s">
        <v>112</v>
      </c>
      <c r="H2497" t="s">
        <v>534</v>
      </c>
      <c r="J2497" t="s">
        <v>27</v>
      </c>
      <c r="K2497" t="s">
        <v>22</v>
      </c>
      <c r="L2497" t="str">
        <f>_xlfn.XLOOKUP(Tableau1[[#This Row],[TYPE DE PIECE]],Tableau4[MATIERE],Tableau4[SHORT TYPE],"",0,1)</f>
        <v>COP</v>
      </c>
      <c r="N2497" t="str">
        <f>IF(ISERR(FIND("DECOUPE",Tableau1[[#This Row],[DESIGNATION]])),"","NEED REF")</f>
        <v/>
      </c>
    </row>
    <row r="2498" spans="2:14">
      <c r="B2498">
        <v>34411503</v>
      </c>
      <c r="C2498" s="2">
        <v>44999</v>
      </c>
      <c r="D2498" t="s">
        <v>13</v>
      </c>
      <c r="E2498" t="s">
        <v>1389</v>
      </c>
      <c r="G2498" t="s">
        <v>112</v>
      </c>
      <c r="H2498" t="s">
        <v>534</v>
      </c>
      <c r="J2498" t="s">
        <v>27</v>
      </c>
      <c r="K2498" t="s">
        <v>22</v>
      </c>
      <c r="L2498" t="str">
        <f>_xlfn.XLOOKUP(Tableau1[[#This Row],[TYPE DE PIECE]],Tableau4[MATIERE],Tableau4[SHORT TYPE],"",0,1)</f>
        <v>COP</v>
      </c>
      <c r="N2498" t="str">
        <f>IF(ISERR(FIND("DECOUPE",Tableau1[[#This Row],[DESIGNATION]])),"","NEED REF")</f>
        <v/>
      </c>
    </row>
    <row r="2499" spans="2:14">
      <c r="B2499">
        <v>34411502</v>
      </c>
      <c r="C2499" s="2">
        <v>44999</v>
      </c>
      <c r="D2499" t="s">
        <v>13</v>
      </c>
      <c r="E2499" t="s">
        <v>1390</v>
      </c>
      <c r="G2499" t="s">
        <v>112</v>
      </c>
      <c r="H2499" t="s">
        <v>534</v>
      </c>
      <c r="J2499" t="s">
        <v>27</v>
      </c>
      <c r="K2499" t="s">
        <v>22</v>
      </c>
      <c r="L2499" t="str">
        <f>_xlfn.XLOOKUP(Tableau1[[#This Row],[TYPE DE PIECE]],Tableau4[MATIERE],Tableau4[SHORT TYPE],"",0,1)</f>
        <v>COP</v>
      </c>
      <c r="N2499" t="str">
        <f>IF(ISERR(FIND("DECOUPE",Tableau1[[#This Row],[DESIGNATION]])),"","NEED REF")</f>
        <v/>
      </c>
    </row>
    <row r="2500" spans="2:14">
      <c r="B2500">
        <v>34411501</v>
      </c>
      <c r="C2500" s="2">
        <v>44999</v>
      </c>
      <c r="D2500" t="s">
        <v>13</v>
      </c>
      <c r="E2500" t="str">
        <f>_xlfn.CONCAT(Tableau1[[#This Row],[SHORT TYPE]]," ",Tableau1[[#This Row],[NUMERO]]," ",Tableau1[[#This Row],[GAMME]]," ",Tableau1[[#This Row],[TYPE PRODUIT]]," ",Tableau1[[#This Row],[PUISSANCE]])</f>
        <v>COP 34411501 GVL UPS 400kVA</v>
      </c>
      <c r="G2500" t="s">
        <v>73</v>
      </c>
      <c r="H2500" t="s">
        <v>15</v>
      </c>
      <c r="I2500" t="s">
        <v>1285</v>
      </c>
      <c r="J2500" t="s">
        <v>17</v>
      </c>
      <c r="K2500" t="s">
        <v>22</v>
      </c>
      <c r="L2500" t="str">
        <f>_xlfn.XLOOKUP(Tableau1[[#This Row],[TYPE DE PIECE]],Tableau4[MATIERE],Tableau4[SHORT TYPE],"",0,1)</f>
        <v>COP</v>
      </c>
      <c r="N2500" t="str">
        <f>IF(ISERR(FIND("DECOUPE",Tableau1[[#This Row],[DESIGNATION]])),"","NEED REF")</f>
        <v/>
      </c>
    </row>
    <row r="2501" spans="2:14">
      <c r="B2501">
        <v>34411500</v>
      </c>
      <c r="C2501" s="2">
        <v>44999</v>
      </c>
      <c r="D2501" t="s">
        <v>13</v>
      </c>
      <c r="E2501" t="str">
        <f>_xlfn.CONCAT(Tableau1[[#This Row],[SHORT TYPE]]," ",Tableau1[[#This Row],[NUMERO]]," ",Tableau1[[#This Row],[GAMME]]," ",Tableau1[[#This Row],[TYPE PRODUIT]]," ",Tableau1[[#This Row],[PUISSANCE]])</f>
        <v>COP 34411500 GVL UPS 400kVA</v>
      </c>
      <c r="G2501" t="s">
        <v>73</v>
      </c>
      <c r="H2501" t="s">
        <v>15</v>
      </c>
      <c r="I2501" t="s">
        <v>1285</v>
      </c>
      <c r="J2501" t="s">
        <v>17</v>
      </c>
      <c r="K2501" t="s">
        <v>22</v>
      </c>
      <c r="L2501" t="str">
        <f>_xlfn.XLOOKUP(Tableau1[[#This Row],[TYPE DE PIECE]],Tableau4[MATIERE],Tableau4[SHORT TYPE],"",0,1)</f>
        <v>COP</v>
      </c>
      <c r="N2501" t="str">
        <f>IF(ISERR(FIND("DECOUPE",Tableau1[[#This Row],[DESIGNATION]])),"","NEED REF")</f>
        <v/>
      </c>
    </row>
    <row r="2502" spans="2:14">
      <c r="B2502">
        <v>34411499</v>
      </c>
      <c r="C2502" s="2">
        <v>44999</v>
      </c>
      <c r="D2502" t="s">
        <v>13</v>
      </c>
      <c r="E2502" t="str">
        <f>_xlfn.CONCAT(Tableau1[[#This Row],[SHORT TYPE]]," ",Tableau1[[#This Row],[NUMERO]]," ",Tableau1[[#This Row],[GAMME]]," ",Tableau1[[#This Row],[TYPE PRODUIT]]," ",Tableau1[[#This Row],[PUISSANCE]])</f>
        <v>COP 34411499 GVL UPS 400kVA</v>
      </c>
      <c r="G2502" t="s">
        <v>73</v>
      </c>
      <c r="H2502" t="s">
        <v>15</v>
      </c>
      <c r="I2502" t="s">
        <v>1285</v>
      </c>
      <c r="J2502" t="s">
        <v>17</v>
      </c>
      <c r="K2502" t="s">
        <v>22</v>
      </c>
      <c r="L2502" t="str">
        <f>_xlfn.XLOOKUP(Tableau1[[#This Row],[TYPE DE PIECE]],Tableau4[MATIERE],Tableau4[SHORT TYPE],"",0,1)</f>
        <v>COP</v>
      </c>
      <c r="N2502" t="str">
        <f>IF(ISERR(FIND("DECOUPE",Tableau1[[#This Row],[DESIGNATION]])),"","NEED REF")</f>
        <v/>
      </c>
    </row>
    <row r="2503" spans="2:14">
      <c r="B2503">
        <v>34411498</v>
      </c>
      <c r="C2503" s="2">
        <v>44998</v>
      </c>
      <c r="D2503" t="s">
        <v>13</v>
      </c>
      <c r="E2503" t="str">
        <f>_xlfn.CONCAT(Tableau1[[#This Row],[SHORT TYPE]]," ",Tableau1[[#This Row],[NUMERO]]," ",Tableau1[[#This Row],[GAMME]]," ",Tableau1[[#This Row],[TYPE PRODUIT]]," ",Tableau1[[#This Row],[PUISSANCE]])</f>
        <v>SMT 34411498 GVL UPS 400kVA</v>
      </c>
      <c r="G2503" t="s">
        <v>73</v>
      </c>
      <c r="H2503" t="s">
        <v>15</v>
      </c>
      <c r="I2503" t="s">
        <v>1285</v>
      </c>
      <c r="J2503" t="s">
        <v>17</v>
      </c>
      <c r="K2503" t="s">
        <v>25</v>
      </c>
      <c r="L2503" t="str">
        <f>_xlfn.XLOOKUP(Tableau1[[#This Row],[TYPE DE PIECE]],Tableau4[MATIERE],Tableau4[SHORT TYPE],"",0,1)</f>
        <v>SMT</v>
      </c>
      <c r="N2503" t="str">
        <f>IF(ISERR(FIND("DECOUPE",Tableau1[[#This Row],[DESIGNATION]])),"","NEED REF")</f>
        <v/>
      </c>
    </row>
    <row r="2504" spans="2:14">
      <c r="B2504">
        <v>34411497</v>
      </c>
      <c r="C2504" s="2">
        <v>44998</v>
      </c>
      <c r="D2504" t="s">
        <v>13</v>
      </c>
      <c r="E2504" t="str">
        <f>_xlfn.CONCAT(Tableau1[[#This Row],[SHORT TYPE]]," ",Tableau1[[#This Row],[NUMERO]]," ",Tableau1[[#This Row],[GAMME]]," ",Tableau1[[#This Row],[TYPE PRODUIT]]," ",Tableau1[[#This Row],[PUISSANCE]])</f>
        <v>SMT 34411497 GVL UPS 400kVA</v>
      </c>
      <c r="G2504" t="s">
        <v>73</v>
      </c>
      <c r="H2504" t="s">
        <v>15</v>
      </c>
      <c r="I2504" t="s">
        <v>1285</v>
      </c>
      <c r="J2504" t="s">
        <v>17</v>
      </c>
      <c r="K2504" t="s">
        <v>25</v>
      </c>
      <c r="L2504" t="str">
        <f>_xlfn.XLOOKUP(Tableau1[[#This Row],[TYPE DE PIECE]],Tableau4[MATIERE],Tableau4[SHORT TYPE],"",0,1)</f>
        <v>SMT</v>
      </c>
      <c r="N2504" t="str">
        <f>IF(ISERR(FIND("DECOUPE",Tableau1[[#This Row],[DESIGNATION]])),"","NEED REF")</f>
        <v/>
      </c>
    </row>
    <row r="2505" spans="2:14">
      <c r="B2505">
        <v>34411496</v>
      </c>
      <c r="C2505" s="2">
        <v>44998</v>
      </c>
      <c r="D2505" t="s">
        <v>13</v>
      </c>
      <c r="E2505" t="s">
        <v>1391</v>
      </c>
      <c r="G2505" t="s">
        <v>112</v>
      </c>
      <c r="H2505" t="s">
        <v>534</v>
      </c>
      <c r="J2505" t="s">
        <v>27</v>
      </c>
      <c r="K2505" t="s">
        <v>25</v>
      </c>
      <c r="L2505" t="str">
        <f>_xlfn.XLOOKUP(Tableau1[[#This Row],[TYPE DE PIECE]],Tableau4[MATIERE],Tableau4[SHORT TYPE],"",0,1)</f>
        <v>SMT</v>
      </c>
      <c r="N2505" t="str">
        <f>IF(ISERR(FIND("DECOUPE",Tableau1[[#This Row],[DESIGNATION]])),"","NEED REF")</f>
        <v/>
      </c>
    </row>
    <row r="2506" spans="2:14">
      <c r="B2506">
        <v>34411495</v>
      </c>
      <c r="C2506" s="2">
        <v>44998</v>
      </c>
      <c r="D2506" t="s">
        <v>13</v>
      </c>
      <c r="E2506" t="str">
        <f>_xlfn.CONCAT(Tableau1[[#This Row],[SHORT TYPE]]," ",Tableau1[[#This Row],[NUMERO]]," ",Tableau1[[#This Row],[GAMME]]," ",Tableau1[[#This Row],[TYPE PRODUIT]]," ",Tableau1[[#This Row],[PUISSANCE]])</f>
        <v>SMT 34411495 GVL UPS 400kVA</v>
      </c>
      <c r="G2506" t="s">
        <v>73</v>
      </c>
      <c r="H2506" t="s">
        <v>15</v>
      </c>
      <c r="I2506" t="s">
        <v>1285</v>
      </c>
      <c r="J2506" t="s">
        <v>17</v>
      </c>
      <c r="K2506" t="s">
        <v>25</v>
      </c>
      <c r="L2506" t="str">
        <f>_xlfn.XLOOKUP(Tableau1[[#This Row],[TYPE DE PIECE]],Tableau4[MATIERE],Tableau4[SHORT TYPE],"",0,1)</f>
        <v>SMT</v>
      </c>
      <c r="N2506" t="str">
        <f>IF(ISERR(FIND("DECOUPE",Tableau1[[#This Row],[DESIGNATION]])),"","NEED REF")</f>
        <v/>
      </c>
    </row>
    <row r="2507" spans="2:14">
      <c r="B2507">
        <v>34411494</v>
      </c>
      <c r="C2507" s="2">
        <v>44998</v>
      </c>
      <c r="D2507" t="s">
        <v>13</v>
      </c>
      <c r="E2507" t="s">
        <v>1392</v>
      </c>
      <c r="G2507" t="s">
        <v>112</v>
      </c>
      <c r="H2507" t="s">
        <v>534</v>
      </c>
      <c r="J2507" t="s">
        <v>27</v>
      </c>
      <c r="K2507" t="s">
        <v>25</v>
      </c>
      <c r="L2507" t="str">
        <f>_xlfn.XLOOKUP(Tableau1[[#This Row],[TYPE DE PIECE]],Tableau4[MATIERE],Tableau4[SHORT TYPE],"",0,1)</f>
        <v>SMT</v>
      </c>
      <c r="N2507" t="str">
        <f>IF(ISERR(FIND("DECOUPE",Tableau1[[#This Row],[DESIGNATION]])),"","NEED REF")</f>
        <v/>
      </c>
    </row>
    <row r="2508" spans="2:14">
      <c r="B2508">
        <v>34411493</v>
      </c>
      <c r="C2508" s="2">
        <v>44998</v>
      </c>
      <c r="D2508" t="s">
        <v>13</v>
      </c>
      <c r="E2508" t="s">
        <v>1393</v>
      </c>
      <c r="G2508" t="s">
        <v>112</v>
      </c>
      <c r="H2508" t="s">
        <v>534</v>
      </c>
      <c r="J2508" t="s">
        <v>27</v>
      </c>
      <c r="K2508" t="s">
        <v>22</v>
      </c>
      <c r="L2508" t="str">
        <f>_xlfn.XLOOKUP(Tableau1[[#This Row],[TYPE DE PIECE]],Tableau4[MATIERE],Tableau4[SHORT TYPE],"",0,1)</f>
        <v>COP</v>
      </c>
      <c r="N2508" t="str">
        <f>IF(ISERR(FIND("DECOUPE",Tableau1[[#This Row],[DESIGNATION]])),"","NEED REF")</f>
        <v/>
      </c>
    </row>
    <row r="2509" spans="2:14">
      <c r="B2509">
        <v>34411492</v>
      </c>
      <c r="C2509" s="2">
        <v>44998</v>
      </c>
      <c r="D2509" t="s">
        <v>13</v>
      </c>
      <c r="E2509" t="s">
        <v>1394</v>
      </c>
      <c r="G2509" t="s">
        <v>112</v>
      </c>
      <c r="H2509" t="s">
        <v>534</v>
      </c>
      <c r="J2509" t="s">
        <v>27</v>
      </c>
      <c r="K2509" t="s">
        <v>22</v>
      </c>
      <c r="L2509" t="str">
        <f>_xlfn.XLOOKUP(Tableau1[[#This Row],[TYPE DE PIECE]],Tableau4[MATIERE],Tableau4[SHORT TYPE],"",0,1)</f>
        <v>COP</v>
      </c>
      <c r="N2509" t="str">
        <f>IF(ISERR(FIND("DECOUPE",Tableau1[[#This Row],[DESIGNATION]])),"","NEED REF")</f>
        <v/>
      </c>
    </row>
    <row r="2510" spans="2:14">
      <c r="B2510">
        <v>34411491</v>
      </c>
      <c r="C2510" s="2">
        <v>44998</v>
      </c>
      <c r="D2510" t="s">
        <v>13</v>
      </c>
      <c r="E2510" t="s">
        <v>1395</v>
      </c>
      <c r="G2510" t="s">
        <v>112</v>
      </c>
      <c r="H2510" t="s">
        <v>534</v>
      </c>
      <c r="J2510" t="s">
        <v>27</v>
      </c>
      <c r="K2510" t="s">
        <v>22</v>
      </c>
      <c r="L2510" t="str">
        <f>_xlfn.XLOOKUP(Tableau1[[#This Row],[TYPE DE PIECE]],Tableau4[MATIERE],Tableau4[SHORT TYPE],"",0,1)</f>
        <v>COP</v>
      </c>
      <c r="N2510" t="str">
        <f>IF(ISERR(FIND("DECOUPE",Tableau1[[#This Row],[DESIGNATION]])),"","NEED REF")</f>
        <v/>
      </c>
    </row>
    <row r="2511" spans="2:14">
      <c r="B2511">
        <v>34411490</v>
      </c>
      <c r="C2511" s="2">
        <v>44998</v>
      </c>
      <c r="D2511" t="s">
        <v>13</v>
      </c>
      <c r="E2511" t="s">
        <v>1396</v>
      </c>
      <c r="G2511" t="s">
        <v>112</v>
      </c>
      <c r="H2511" t="s">
        <v>534</v>
      </c>
      <c r="J2511" t="s">
        <v>27</v>
      </c>
      <c r="K2511" t="s">
        <v>22</v>
      </c>
      <c r="L2511" t="str">
        <f>_xlfn.XLOOKUP(Tableau1[[#This Row],[TYPE DE PIECE]],Tableau4[MATIERE],Tableau4[SHORT TYPE],"",0,1)</f>
        <v>COP</v>
      </c>
      <c r="N2511" t="str">
        <f>IF(ISERR(FIND("DECOUPE",Tableau1[[#This Row],[DESIGNATION]])),"","NEED REF")</f>
        <v/>
      </c>
    </row>
    <row r="2512" spans="2:14">
      <c r="B2512">
        <v>34411489</v>
      </c>
      <c r="C2512" s="2">
        <v>44993</v>
      </c>
      <c r="D2512" t="s">
        <v>13</v>
      </c>
      <c r="E2512" t="s">
        <v>1397</v>
      </c>
      <c r="G2512" t="s">
        <v>112</v>
      </c>
      <c r="H2512" t="s">
        <v>534</v>
      </c>
      <c r="I2512" t="s">
        <v>103</v>
      </c>
      <c r="J2512" t="s">
        <v>17</v>
      </c>
      <c r="K2512" t="s">
        <v>50</v>
      </c>
      <c r="L2512" t="str">
        <f>_xlfn.XLOOKUP(Tableau1[[#This Row],[TYPE DE PIECE]],Tableau4[MATIERE],Tableau4[SHORT TYPE],"",0,1)</f>
        <v>WIR</v>
      </c>
      <c r="N2512" t="str">
        <f>IF(ISERR(FIND("DECOUPE",Tableau1[[#This Row],[DESIGNATION]])),"","NEED REF")</f>
        <v/>
      </c>
    </row>
    <row r="2513" spans="2:14">
      <c r="B2513">
        <v>34411488</v>
      </c>
      <c r="C2513" s="2">
        <v>44992</v>
      </c>
      <c r="D2513" t="s">
        <v>13</v>
      </c>
      <c r="E2513" t="s">
        <v>1398</v>
      </c>
      <c r="G2513" t="s">
        <v>112</v>
      </c>
      <c r="H2513" t="s">
        <v>15</v>
      </c>
      <c r="J2513" t="s">
        <v>27</v>
      </c>
      <c r="K2513" t="s">
        <v>25</v>
      </c>
      <c r="L2513" t="str">
        <f>_xlfn.XLOOKUP(Tableau1[[#This Row],[TYPE DE PIECE]],Tableau4[MATIERE],Tableau4[SHORT TYPE],"",0,1)</f>
        <v>SMT</v>
      </c>
      <c r="N2513" t="str">
        <f>IF(ISERR(FIND("DECOUPE",Tableau1[[#This Row],[DESIGNATION]])),"","NEED REF")</f>
        <v/>
      </c>
    </row>
    <row r="2514" spans="2:14">
      <c r="B2514">
        <v>34411487</v>
      </c>
      <c r="C2514" s="2">
        <v>44991</v>
      </c>
      <c r="D2514" t="s">
        <v>13</v>
      </c>
      <c r="E2514" t="s">
        <v>1399</v>
      </c>
      <c r="G2514" t="s">
        <v>1400</v>
      </c>
      <c r="H2514" t="s">
        <v>30</v>
      </c>
      <c r="I2514" t="s">
        <v>1401</v>
      </c>
      <c r="J2514" t="s">
        <v>1365</v>
      </c>
      <c r="K2514" t="s">
        <v>1402</v>
      </c>
      <c r="L2514" t="s">
        <v>1366</v>
      </c>
      <c r="N2514" t="str">
        <f>IF(ISERR(FIND("DECOUPE",Tableau1[[#This Row],[DESIGNATION]])),"","NEED REF")</f>
        <v/>
      </c>
    </row>
    <row r="2515" spans="2:14">
      <c r="B2515">
        <v>34411486</v>
      </c>
      <c r="C2515" s="2">
        <v>44991</v>
      </c>
      <c r="D2515" t="s">
        <v>13</v>
      </c>
      <c r="E2515" t="str">
        <f>_xlfn.CONCAT(Tableau1[[#This Row],[SHORT TYPE]]," ",Tableau1[[#This Row],[NUMERO]]," ",Tableau1[[#This Row],[GAMME]]," ",Tableau1[[#This Row],[TYPE PRODUIT]]," ",Tableau1[[#This Row],[PUISSANCE]])</f>
        <v>SMT 34411486 GVL UPS 400kVA</v>
      </c>
      <c r="G2515" t="s">
        <v>73</v>
      </c>
      <c r="H2515" t="s">
        <v>15</v>
      </c>
      <c r="I2515" t="s">
        <v>1285</v>
      </c>
      <c r="J2515" t="s">
        <v>17</v>
      </c>
      <c r="K2515" t="s">
        <v>25</v>
      </c>
      <c r="L2515" t="str">
        <f>_xlfn.XLOOKUP(Tableau1[[#This Row],[TYPE DE PIECE]],Tableau4[MATIERE],Tableau4[SHORT TYPE],"",0,1)</f>
        <v>SMT</v>
      </c>
      <c r="N2515" t="str">
        <f>IF(ISERR(FIND("DECOUPE",Tableau1[[#This Row],[DESIGNATION]])),"","NEED REF")</f>
        <v/>
      </c>
    </row>
    <row r="2516" spans="2:14">
      <c r="B2516">
        <v>34411485</v>
      </c>
      <c r="C2516" s="2">
        <v>44991</v>
      </c>
      <c r="D2516" t="s">
        <v>13</v>
      </c>
      <c r="E2516" t="str">
        <f>_xlfn.CONCAT(Tableau1[[#This Row],[SHORT TYPE]]," ",Tableau1[[#This Row],[NUMERO]]," ",Tableau1[[#This Row],[GAMME]]," ",Tableau1[[#This Row],[TYPE PRODUIT]]," ",Tableau1[[#This Row],[PUISSANCE]])</f>
        <v>SMT 34411485 GVL UPS 400kVA</v>
      </c>
      <c r="G2516" t="s">
        <v>73</v>
      </c>
      <c r="H2516" t="s">
        <v>15</v>
      </c>
      <c r="I2516" t="s">
        <v>1285</v>
      </c>
      <c r="J2516" t="s">
        <v>17</v>
      </c>
      <c r="K2516" t="s">
        <v>25</v>
      </c>
      <c r="L2516" t="str">
        <f>_xlfn.XLOOKUP(Tableau1[[#This Row],[TYPE DE PIECE]],Tableau4[MATIERE],Tableau4[SHORT TYPE],"",0,1)</f>
        <v>SMT</v>
      </c>
      <c r="N2516" t="str">
        <f>IF(ISERR(FIND("DECOUPE",Tableau1[[#This Row],[DESIGNATION]])),"","NEED REF")</f>
        <v/>
      </c>
    </row>
    <row r="2517" spans="2:14">
      <c r="B2517">
        <v>34411484</v>
      </c>
      <c r="C2517" s="2">
        <v>44991</v>
      </c>
      <c r="D2517" t="s">
        <v>13</v>
      </c>
      <c r="E2517" t="s">
        <v>1403</v>
      </c>
      <c r="G2517" t="s">
        <v>112</v>
      </c>
      <c r="H2517" t="s">
        <v>15</v>
      </c>
      <c r="J2517" t="s">
        <v>27</v>
      </c>
      <c r="K2517" t="s">
        <v>22</v>
      </c>
      <c r="L2517" t="str">
        <f>_xlfn.XLOOKUP(Tableau1[[#This Row],[TYPE DE PIECE]],Tableau4[MATIERE],Tableau4[SHORT TYPE],"",0,1)</f>
        <v>COP</v>
      </c>
      <c r="N2517" t="str">
        <f>IF(ISERR(FIND("DECOUPE",Tableau1[[#This Row],[DESIGNATION]])),"","NEED REF")</f>
        <v/>
      </c>
    </row>
    <row r="2518" spans="2:14">
      <c r="B2518">
        <v>34411483</v>
      </c>
      <c r="C2518" s="2">
        <v>44991</v>
      </c>
      <c r="D2518" t="s">
        <v>13</v>
      </c>
      <c r="E2518" t="s">
        <v>1404</v>
      </c>
      <c r="G2518" t="s">
        <v>112</v>
      </c>
      <c r="H2518" t="s">
        <v>15</v>
      </c>
      <c r="J2518" t="s">
        <v>27</v>
      </c>
      <c r="K2518" t="s">
        <v>22</v>
      </c>
      <c r="L2518" t="str">
        <f>_xlfn.XLOOKUP(Tableau1[[#This Row],[TYPE DE PIECE]],Tableau4[MATIERE],Tableau4[SHORT TYPE],"",0,1)</f>
        <v>COP</v>
      </c>
      <c r="N2518" t="str">
        <f>IF(ISERR(FIND("DECOUPE",Tableau1[[#This Row],[DESIGNATION]])),"","NEED REF")</f>
        <v/>
      </c>
    </row>
    <row r="2519" spans="2:14">
      <c r="B2519">
        <v>34411482</v>
      </c>
      <c r="C2519" s="2">
        <v>44991</v>
      </c>
      <c r="D2519" t="s">
        <v>13</v>
      </c>
      <c r="E2519" t="s">
        <v>1405</v>
      </c>
      <c r="G2519" t="s">
        <v>112</v>
      </c>
      <c r="H2519" t="s">
        <v>15</v>
      </c>
      <c r="J2519" t="s">
        <v>27</v>
      </c>
      <c r="K2519" t="s">
        <v>22</v>
      </c>
      <c r="L2519" t="str">
        <f>_xlfn.XLOOKUP(Tableau1[[#This Row],[TYPE DE PIECE]],Tableau4[MATIERE],Tableau4[SHORT TYPE],"",0,1)</f>
        <v>COP</v>
      </c>
      <c r="N2519" t="str">
        <f>IF(ISERR(FIND("DECOUPE",Tableau1[[#This Row],[DESIGNATION]])),"","NEED REF")</f>
        <v/>
      </c>
    </row>
    <row r="2520" spans="2:14">
      <c r="B2520">
        <v>34411481</v>
      </c>
      <c r="C2520" s="2">
        <v>44987</v>
      </c>
      <c r="D2520" t="s">
        <v>13</v>
      </c>
      <c r="E2520" t="s">
        <v>1406</v>
      </c>
      <c r="G2520" t="s">
        <v>112</v>
      </c>
      <c r="H2520" t="s">
        <v>15</v>
      </c>
      <c r="J2520" t="s">
        <v>27</v>
      </c>
      <c r="K2520" t="s">
        <v>22</v>
      </c>
      <c r="L2520" t="str">
        <f>_xlfn.XLOOKUP(Tableau1[[#This Row],[TYPE DE PIECE]],Tableau4[MATIERE],Tableau4[SHORT TYPE],"",0,1)</f>
        <v>COP</v>
      </c>
      <c r="N2520" t="str">
        <f>IF(ISERR(FIND("DECOUPE",Tableau1[[#This Row],[DESIGNATION]])),"","NEED REF")</f>
        <v/>
      </c>
    </row>
    <row r="2521" spans="2:14">
      <c r="B2521">
        <v>34411480</v>
      </c>
      <c r="C2521" s="2">
        <v>44986</v>
      </c>
      <c r="D2521" t="s">
        <v>13</v>
      </c>
      <c r="E2521" t="str">
        <f>_xlfn.CONCAT(Tableau1[[#This Row],[SHORT TYPE]]," ",Tableau1[[#This Row],[NUMERO]]," ",Tableau1[[#This Row],[GAMME]]," ",Tableau1[[#This Row],[TYPE PRODUIT]]," ",Tableau1[[#This Row],[PUISSANCE]])</f>
        <v>SMT 34411480 GVL UPS 400kVA</v>
      </c>
      <c r="G2521" t="s">
        <v>73</v>
      </c>
      <c r="H2521" t="s">
        <v>15</v>
      </c>
      <c r="I2521" t="s">
        <v>1285</v>
      </c>
      <c r="J2521" t="s">
        <v>17</v>
      </c>
      <c r="K2521" t="s">
        <v>25</v>
      </c>
      <c r="L2521" t="str">
        <f>_xlfn.XLOOKUP(Tableau1[[#This Row],[TYPE DE PIECE]],Tableau4[MATIERE],Tableau4[SHORT TYPE],"",0,1)</f>
        <v>SMT</v>
      </c>
      <c r="N2521" t="str">
        <f>IF(ISERR(FIND("DECOUPE",Tableau1[[#This Row],[DESIGNATION]])),"","NEED REF")</f>
        <v/>
      </c>
    </row>
    <row r="2522" spans="2:14">
      <c r="B2522">
        <v>34411479</v>
      </c>
      <c r="C2522" s="2">
        <v>44986</v>
      </c>
      <c r="D2522" t="s">
        <v>13</v>
      </c>
      <c r="E2522" t="str">
        <f>_xlfn.CONCAT(Tableau1[[#This Row],[SHORT TYPE]]," ",Tableau1[[#This Row],[NUMERO]]," ",Tableau1[[#This Row],[GAMME]]," ",Tableau1[[#This Row],[TYPE PRODUIT]]," ",Tableau1[[#This Row],[PUISSANCE]])</f>
        <v>SMT 34411479 GVL UPS 400kVA</v>
      </c>
      <c r="G2522" t="s">
        <v>73</v>
      </c>
      <c r="H2522" t="s">
        <v>15</v>
      </c>
      <c r="I2522" t="s">
        <v>1285</v>
      </c>
      <c r="J2522" t="s">
        <v>17</v>
      </c>
      <c r="K2522" t="s">
        <v>25</v>
      </c>
      <c r="L2522" t="str">
        <f>_xlfn.XLOOKUP(Tableau1[[#This Row],[TYPE DE PIECE]],Tableau4[MATIERE],Tableau4[SHORT TYPE],"",0,1)</f>
        <v>SMT</v>
      </c>
      <c r="N2522" t="str">
        <f>IF(ISERR(FIND("DECOUPE",Tableau1[[#This Row],[DESIGNATION]])),"","NEED REF")</f>
        <v/>
      </c>
    </row>
    <row r="2523" spans="2:14">
      <c r="B2523">
        <v>34411478</v>
      </c>
      <c r="C2523" s="2">
        <v>44986</v>
      </c>
      <c r="D2523" t="s">
        <v>13</v>
      </c>
      <c r="E2523" t="str">
        <f>_xlfn.CONCAT(Tableau1[[#This Row],[SHORT TYPE]]," ",Tableau1[[#This Row],[NUMERO]]," ",Tableau1[[#This Row],[GAMME]]," ",Tableau1[[#This Row],[TYPE PRODUIT]]," ",Tableau1[[#This Row],[PUISSANCE]])</f>
        <v>SMT 34411478 GVL UPS 400kVA</v>
      </c>
      <c r="G2523" t="s">
        <v>73</v>
      </c>
      <c r="H2523" t="s">
        <v>15</v>
      </c>
      <c r="I2523" t="s">
        <v>1285</v>
      </c>
      <c r="J2523" t="s">
        <v>17</v>
      </c>
      <c r="K2523" t="s">
        <v>25</v>
      </c>
      <c r="L2523" t="str">
        <f>_xlfn.XLOOKUP(Tableau1[[#This Row],[TYPE DE PIECE]],Tableau4[MATIERE],Tableau4[SHORT TYPE],"",0,1)</f>
        <v>SMT</v>
      </c>
      <c r="N2523" t="str">
        <f>IF(ISERR(FIND("DECOUPE",Tableau1[[#This Row],[DESIGNATION]])),"","NEED REF")</f>
        <v/>
      </c>
    </row>
    <row r="2524" spans="2:14">
      <c r="B2524">
        <v>34411477</v>
      </c>
      <c r="C2524" s="2">
        <v>44986</v>
      </c>
      <c r="D2524" t="s">
        <v>13</v>
      </c>
      <c r="E2524" t="str">
        <f>_xlfn.CONCAT(Tableau1[[#This Row],[SHORT TYPE]]," ",Tableau1[[#This Row],[NUMERO]]," ",Tableau1[[#This Row],[GAMME]]," ",Tableau1[[#This Row],[TYPE PRODUIT]]," ",Tableau1[[#This Row],[PUISSANCE]])</f>
        <v>SMT 34411477 GVL UPS 400kVA</v>
      </c>
      <c r="G2524" t="s">
        <v>73</v>
      </c>
      <c r="H2524" t="s">
        <v>15</v>
      </c>
      <c r="I2524" t="s">
        <v>1285</v>
      </c>
      <c r="J2524" t="s">
        <v>17</v>
      </c>
      <c r="K2524" t="s">
        <v>25</v>
      </c>
      <c r="L2524" t="str">
        <f>_xlfn.XLOOKUP(Tableau1[[#This Row],[TYPE DE PIECE]],Tableau4[MATIERE],Tableau4[SHORT TYPE],"",0,1)</f>
        <v>SMT</v>
      </c>
      <c r="N2524" t="str">
        <f>IF(ISERR(FIND("DECOUPE",Tableau1[[#This Row],[DESIGNATION]])),"","NEED REF")</f>
        <v/>
      </c>
    </row>
    <row r="2525" spans="2:14">
      <c r="B2525">
        <v>34411476</v>
      </c>
      <c r="C2525" s="2">
        <v>44986</v>
      </c>
      <c r="D2525" t="s">
        <v>13</v>
      </c>
      <c r="E2525" t="str">
        <f>_xlfn.CONCAT(Tableau1[[#This Row],[SHORT TYPE]]," ",Tableau1[[#This Row],[NUMERO]]," ",Tableau1[[#This Row],[GAMME]]," ",Tableau1[[#This Row],[TYPE PRODUIT]]," ",Tableau1[[#This Row],[PUISSANCE]])</f>
        <v>SMT 34411476 GVL UPS 400kVA</v>
      </c>
      <c r="G2525" t="s">
        <v>73</v>
      </c>
      <c r="H2525" t="s">
        <v>15</v>
      </c>
      <c r="I2525" t="s">
        <v>1285</v>
      </c>
      <c r="J2525" t="s">
        <v>17</v>
      </c>
      <c r="K2525" t="s">
        <v>25</v>
      </c>
      <c r="L2525" t="str">
        <f>_xlfn.XLOOKUP(Tableau1[[#This Row],[TYPE DE PIECE]],Tableau4[MATIERE],Tableau4[SHORT TYPE],"",0,1)</f>
        <v>SMT</v>
      </c>
      <c r="N2525" t="str">
        <f>IF(ISERR(FIND("DECOUPE",Tableau1[[#This Row],[DESIGNATION]])),"","NEED REF")</f>
        <v/>
      </c>
    </row>
    <row r="2526" spans="2:14">
      <c r="B2526">
        <v>34411475</v>
      </c>
      <c r="C2526" s="2">
        <v>44986</v>
      </c>
      <c r="D2526" t="s">
        <v>13</v>
      </c>
      <c r="E2526" t="str">
        <f>_xlfn.CONCAT(Tableau1[[#This Row],[SHORT TYPE]]," ",Tableau1[[#This Row],[NUMERO]]," ",Tableau1[[#This Row],[GAMME]]," ",Tableau1[[#This Row],[TYPE PRODUIT]]," ",Tableau1[[#This Row],[PUISSANCE]])</f>
        <v>SMT 34411475 GVL UPS 400kVA</v>
      </c>
      <c r="G2526" t="s">
        <v>73</v>
      </c>
      <c r="H2526" t="s">
        <v>15</v>
      </c>
      <c r="I2526" t="s">
        <v>1285</v>
      </c>
      <c r="J2526" t="s">
        <v>17</v>
      </c>
      <c r="K2526" t="s">
        <v>25</v>
      </c>
      <c r="L2526" t="str">
        <f>_xlfn.XLOOKUP(Tableau1[[#This Row],[TYPE DE PIECE]],Tableau4[MATIERE],Tableau4[SHORT TYPE],"",0,1)</f>
        <v>SMT</v>
      </c>
      <c r="N2526" t="str">
        <f>IF(ISERR(FIND("DECOUPE",Tableau1[[#This Row],[DESIGNATION]])),"","NEED REF")</f>
        <v/>
      </c>
    </row>
    <row r="2527" spans="2:14">
      <c r="B2527">
        <v>34411474</v>
      </c>
      <c r="C2527" s="2">
        <v>44986</v>
      </c>
      <c r="D2527" t="s">
        <v>13</v>
      </c>
      <c r="E2527" t="str">
        <f>_xlfn.CONCAT(Tableau1[[#This Row],[SHORT TYPE]]," ",Tableau1[[#This Row],[NUMERO]]," ",Tableau1[[#This Row],[GAMME]]," ",Tableau1[[#This Row],[TYPE PRODUIT]]," ",Tableau1[[#This Row],[PUISSANCE]])</f>
        <v>SMT 34411474 GVL UPS 400kVA</v>
      </c>
      <c r="G2527" t="s">
        <v>73</v>
      </c>
      <c r="H2527" t="s">
        <v>15</v>
      </c>
      <c r="I2527" t="s">
        <v>1285</v>
      </c>
      <c r="J2527" t="s">
        <v>17</v>
      </c>
      <c r="K2527" t="s">
        <v>25</v>
      </c>
      <c r="L2527" t="str">
        <f>_xlfn.XLOOKUP(Tableau1[[#This Row],[TYPE DE PIECE]],Tableau4[MATIERE],Tableau4[SHORT TYPE],"",0,1)</f>
        <v>SMT</v>
      </c>
      <c r="N2527" t="str">
        <f>IF(ISERR(FIND("DECOUPE",Tableau1[[#This Row],[DESIGNATION]])),"","NEED REF")</f>
        <v/>
      </c>
    </row>
    <row r="2528" spans="2:14">
      <c r="B2528">
        <v>34411473</v>
      </c>
      <c r="C2528" s="2">
        <v>44986</v>
      </c>
      <c r="D2528" t="s">
        <v>13</v>
      </c>
      <c r="E2528" t="str">
        <f>_xlfn.CONCAT(Tableau1[[#This Row],[SHORT TYPE]]," ",Tableau1[[#This Row],[NUMERO]]," ",Tableau1[[#This Row],[GAMME]]," ",Tableau1[[#This Row],[TYPE PRODUIT]]," ",Tableau1[[#This Row],[PUISSANCE]])</f>
        <v>SMT 34411473 GVL UPS 400kVA</v>
      </c>
      <c r="G2528" t="s">
        <v>73</v>
      </c>
      <c r="H2528" t="s">
        <v>15</v>
      </c>
      <c r="I2528" t="s">
        <v>1285</v>
      </c>
      <c r="J2528" t="s">
        <v>17</v>
      </c>
      <c r="K2528" t="s">
        <v>25</v>
      </c>
      <c r="L2528" t="str">
        <f>_xlfn.XLOOKUP(Tableau1[[#This Row],[TYPE DE PIECE]],Tableau4[MATIERE],Tableau4[SHORT TYPE],"",0,1)</f>
        <v>SMT</v>
      </c>
      <c r="N2528" t="str">
        <f>IF(ISERR(FIND("DECOUPE",Tableau1[[#This Row],[DESIGNATION]])),"","NEED REF")</f>
        <v/>
      </c>
    </row>
    <row r="2529" spans="2:14">
      <c r="B2529">
        <v>34411472</v>
      </c>
      <c r="C2529" s="2">
        <v>44985</v>
      </c>
      <c r="D2529" t="s">
        <v>13</v>
      </c>
      <c r="E2529" t="str">
        <f>_xlfn.CONCAT(Tableau1[[#This Row],[SHORT TYPE]]," ",Tableau1[[#This Row],[NUMERO]]," ",Tableau1[[#This Row],[GAMME]]," ",Tableau1[[#This Row],[TYPE PRODUIT]]," ",Tableau1[[#This Row],[PUISSANCE]])</f>
        <v>SMT 34411472 GVL UPS 400kVA</v>
      </c>
      <c r="G2529" t="s">
        <v>73</v>
      </c>
      <c r="H2529" t="s">
        <v>15</v>
      </c>
      <c r="I2529" t="s">
        <v>1285</v>
      </c>
      <c r="J2529" t="s">
        <v>17</v>
      </c>
      <c r="K2529" t="s">
        <v>25</v>
      </c>
      <c r="L2529" t="str">
        <f>_xlfn.XLOOKUP(Tableau1[[#This Row],[TYPE DE PIECE]],Tableau4[MATIERE],Tableau4[SHORT TYPE],"",0,1)</f>
        <v>SMT</v>
      </c>
      <c r="N2529" t="str">
        <f>IF(ISERR(FIND("DECOUPE",Tableau1[[#This Row],[DESIGNATION]])),"","NEED REF")</f>
        <v/>
      </c>
    </row>
    <row r="2530" spans="2:14">
      <c r="B2530">
        <v>34411471</v>
      </c>
      <c r="C2530" s="2">
        <v>44985</v>
      </c>
      <c r="D2530" t="s">
        <v>13</v>
      </c>
      <c r="E2530" t="str">
        <f>_xlfn.CONCAT(Tableau1[[#This Row],[SHORT TYPE]]," ",Tableau1[[#This Row],[NUMERO]]," ",Tableau1[[#This Row],[GAMME]]," ",Tableau1[[#This Row],[TYPE PRODUIT]]," ",Tableau1[[#This Row],[PUISSANCE]])</f>
        <v>SMT 34411471 GVL UPS 400kVA</v>
      </c>
      <c r="G2530" t="s">
        <v>73</v>
      </c>
      <c r="H2530" t="s">
        <v>15</v>
      </c>
      <c r="I2530" t="s">
        <v>1285</v>
      </c>
      <c r="J2530" t="s">
        <v>17</v>
      </c>
      <c r="K2530" t="s">
        <v>25</v>
      </c>
      <c r="L2530" t="str">
        <f>_xlfn.XLOOKUP(Tableau1[[#This Row],[TYPE DE PIECE]],Tableau4[MATIERE],Tableau4[SHORT TYPE],"",0,1)</f>
        <v>SMT</v>
      </c>
      <c r="N2530" t="str">
        <f>IF(ISERR(FIND("DECOUPE",Tableau1[[#This Row],[DESIGNATION]])),"","NEED REF")</f>
        <v/>
      </c>
    </row>
    <row r="2531" spans="2:14">
      <c r="B2531">
        <v>34411470</v>
      </c>
      <c r="C2531" s="2">
        <v>44985</v>
      </c>
      <c r="D2531" t="s">
        <v>13</v>
      </c>
      <c r="E2531" t="str">
        <f>_xlfn.CONCAT(Tableau1[[#This Row],[SHORT TYPE]]," ",Tableau1[[#This Row],[NUMERO]]," ",Tableau1[[#This Row],[GAMME]]," ",Tableau1[[#This Row],[TYPE PRODUIT]]," ",Tableau1[[#This Row],[PUISSANCE]])</f>
        <v>SMT 34411470 GVL UPS 400kVA</v>
      </c>
      <c r="G2531" t="s">
        <v>73</v>
      </c>
      <c r="H2531" t="s">
        <v>15</v>
      </c>
      <c r="I2531" t="s">
        <v>1285</v>
      </c>
      <c r="J2531" t="s">
        <v>17</v>
      </c>
      <c r="K2531" t="s">
        <v>25</v>
      </c>
      <c r="L2531" t="str">
        <f>_xlfn.XLOOKUP(Tableau1[[#This Row],[TYPE DE PIECE]],Tableau4[MATIERE],Tableau4[SHORT TYPE],"",0,1)</f>
        <v>SMT</v>
      </c>
      <c r="N2531" t="str">
        <f>IF(ISERR(FIND("DECOUPE",Tableau1[[#This Row],[DESIGNATION]])),"","NEED REF")</f>
        <v/>
      </c>
    </row>
    <row r="2532" spans="2:14">
      <c r="B2532">
        <v>34411469</v>
      </c>
      <c r="C2532" s="2">
        <v>44984</v>
      </c>
      <c r="D2532" t="s">
        <v>13</v>
      </c>
      <c r="E2532" t="str">
        <f>_xlfn.CONCAT(Tableau1[[#This Row],[SHORT TYPE]]," ",Tableau1[[#This Row],[NUMERO]]," ",Tableau1[[#This Row],[GAMME]]," ",Tableau1[[#This Row],[TYPE PRODUIT]]," ",Tableau1[[#This Row],[PUISSANCE]])</f>
        <v>SMT 34411469 GVL UPS 400kVA</v>
      </c>
      <c r="G2532" t="s">
        <v>73</v>
      </c>
      <c r="H2532" t="s">
        <v>15</v>
      </c>
      <c r="I2532" t="s">
        <v>1285</v>
      </c>
      <c r="J2532" t="s">
        <v>17</v>
      </c>
      <c r="K2532" t="s">
        <v>25</v>
      </c>
      <c r="L2532" t="str">
        <f>_xlfn.XLOOKUP(Tableau1[[#This Row],[TYPE DE PIECE]],Tableau4[MATIERE],Tableau4[SHORT TYPE],"",0,1)</f>
        <v>SMT</v>
      </c>
      <c r="N2532" t="str">
        <f>IF(ISERR(FIND("DECOUPE",Tableau1[[#This Row],[DESIGNATION]])),"","NEED REF")</f>
        <v/>
      </c>
    </row>
    <row r="2533" spans="2:14">
      <c r="B2533">
        <v>34411468</v>
      </c>
      <c r="C2533" s="2">
        <v>44981</v>
      </c>
      <c r="D2533" t="s">
        <v>13</v>
      </c>
      <c r="E2533" t="str">
        <f>_xlfn.CONCAT(Tableau1[[#This Row],[SHORT TYPE]]," ",Tableau1[[#This Row],[NUMERO]]," ",Tableau1[[#This Row],[GAMME]]," ",Tableau1[[#This Row],[TYPE PRODUIT]]," ",Tableau1[[#This Row],[PUISSANCE]])</f>
        <v>SMT 34411468 GVL UPS 400kVA</v>
      </c>
      <c r="G2533" t="s">
        <v>73</v>
      </c>
      <c r="H2533" t="s">
        <v>15</v>
      </c>
      <c r="I2533" t="s">
        <v>1285</v>
      </c>
      <c r="J2533" t="s">
        <v>17</v>
      </c>
      <c r="K2533" t="s">
        <v>25</v>
      </c>
      <c r="L2533" t="str">
        <f>_xlfn.XLOOKUP(Tableau1[[#This Row],[TYPE DE PIECE]],Tableau4[MATIERE],Tableau4[SHORT TYPE],"",0,1)</f>
        <v>SMT</v>
      </c>
      <c r="N2533" t="str">
        <f>IF(ISERR(FIND("DECOUPE",Tableau1[[#This Row],[DESIGNATION]])),"","NEED REF")</f>
        <v/>
      </c>
    </row>
    <row r="2534" spans="2:14">
      <c r="B2534">
        <v>34411467</v>
      </c>
      <c r="C2534" s="2">
        <v>44981</v>
      </c>
      <c r="D2534" t="s">
        <v>13</v>
      </c>
      <c r="E2534" t="str">
        <f>_xlfn.CONCAT(Tableau1[[#This Row],[SHORT TYPE]]," ",Tableau1[[#This Row],[NUMERO]]," ",Tableau1[[#This Row],[GAMME]]," ",Tableau1[[#This Row],[TYPE PRODUIT]]," ",Tableau1[[#This Row],[PUISSANCE]])</f>
        <v>PLA 34411467 GVL UPS 400kVA</v>
      </c>
      <c r="G2534" t="s">
        <v>73</v>
      </c>
      <c r="H2534" t="s">
        <v>15</v>
      </c>
      <c r="I2534" t="s">
        <v>1285</v>
      </c>
      <c r="J2534" t="s">
        <v>17</v>
      </c>
      <c r="K2534" t="s">
        <v>33</v>
      </c>
      <c r="L2534" t="str">
        <f>_xlfn.XLOOKUP(Tableau1[[#This Row],[TYPE DE PIECE]],Tableau4[MATIERE],Tableau4[SHORT TYPE],"",0,1)</f>
        <v>PLA</v>
      </c>
      <c r="N2534" t="str">
        <f>IF(ISERR(FIND("DECOUPE",Tableau1[[#This Row],[DESIGNATION]])),"","NEED REF")</f>
        <v/>
      </c>
    </row>
    <row r="2535" spans="2:14">
      <c r="B2535">
        <v>34411466</v>
      </c>
      <c r="C2535" s="2">
        <v>44981</v>
      </c>
      <c r="D2535" t="s">
        <v>13</v>
      </c>
      <c r="E2535" t="str">
        <f>_xlfn.CONCAT(Tableau1[[#This Row],[SHORT TYPE]]," ",Tableau1[[#This Row],[NUMERO]]," ",Tableau1[[#This Row],[GAMME]]," ",Tableau1[[#This Row],[TYPE PRODUIT]]," ",Tableau1[[#This Row],[PUISSANCE]])</f>
        <v>SMT 34411466 GVL UPS 400kVA</v>
      </c>
      <c r="G2535" t="s">
        <v>73</v>
      </c>
      <c r="H2535" t="s">
        <v>15</v>
      </c>
      <c r="I2535" t="s">
        <v>1285</v>
      </c>
      <c r="J2535" t="s">
        <v>17</v>
      </c>
      <c r="K2535" t="s">
        <v>25</v>
      </c>
      <c r="L2535" t="str">
        <f>_xlfn.XLOOKUP(Tableau1[[#This Row],[TYPE DE PIECE]],Tableau4[MATIERE],Tableau4[SHORT TYPE],"",0,1)</f>
        <v>SMT</v>
      </c>
      <c r="N2535" t="str">
        <f>IF(ISERR(FIND("DECOUPE",Tableau1[[#This Row],[DESIGNATION]])),"","NEED REF")</f>
        <v/>
      </c>
    </row>
    <row r="2536" spans="2:14">
      <c r="B2536">
        <v>34411465</v>
      </c>
      <c r="C2536" s="2">
        <v>44981</v>
      </c>
      <c r="D2536" t="s">
        <v>13</v>
      </c>
      <c r="E2536" t="str">
        <f>_xlfn.CONCAT(Tableau1[[#This Row],[SHORT TYPE]]," ",Tableau1[[#This Row],[NUMERO]]," ",Tableau1[[#This Row],[GAMME]]," ",Tableau1[[#This Row],[TYPE PRODUIT]]," ",Tableau1[[#This Row],[PUISSANCE]])</f>
        <v>SMT 34411465 GVL UPS 400kVA</v>
      </c>
      <c r="G2536" t="s">
        <v>73</v>
      </c>
      <c r="H2536" t="s">
        <v>15</v>
      </c>
      <c r="I2536" t="s">
        <v>1285</v>
      </c>
      <c r="J2536" t="s">
        <v>17</v>
      </c>
      <c r="K2536" t="s">
        <v>25</v>
      </c>
      <c r="L2536" t="str">
        <f>_xlfn.XLOOKUP(Tableau1[[#This Row],[TYPE DE PIECE]],Tableau4[MATIERE],Tableau4[SHORT TYPE],"",0,1)</f>
        <v>SMT</v>
      </c>
      <c r="N2536" t="str">
        <f>IF(ISERR(FIND("DECOUPE",Tableau1[[#This Row],[DESIGNATION]])),"","NEED REF")</f>
        <v/>
      </c>
    </row>
    <row r="2537" spans="2:14">
      <c r="B2537">
        <v>34411464</v>
      </c>
      <c r="C2537" s="2">
        <v>44981</v>
      </c>
      <c r="D2537" t="s">
        <v>13</v>
      </c>
      <c r="E2537" t="str">
        <f>_xlfn.CONCAT(Tableau1[[#This Row],[SHORT TYPE]]," ",Tableau1[[#This Row],[NUMERO]]," ",Tableau1[[#This Row],[GAMME]]," ",Tableau1[[#This Row],[TYPE PRODUIT]]," ",Tableau1[[#This Row],[PUISSANCE]])</f>
        <v>SMT 34411464 GVL UPS 400kVA</v>
      </c>
      <c r="G2537" t="s">
        <v>73</v>
      </c>
      <c r="H2537" t="s">
        <v>15</v>
      </c>
      <c r="I2537" t="s">
        <v>1285</v>
      </c>
      <c r="J2537" t="s">
        <v>17</v>
      </c>
      <c r="K2537" t="s">
        <v>25</v>
      </c>
      <c r="L2537" t="str">
        <f>_xlfn.XLOOKUP(Tableau1[[#This Row],[TYPE DE PIECE]],Tableau4[MATIERE],Tableau4[SHORT TYPE],"",0,1)</f>
        <v>SMT</v>
      </c>
      <c r="N2537" t="str">
        <f>IF(ISERR(FIND("DECOUPE",Tableau1[[#This Row],[DESIGNATION]])),"","NEED REF")</f>
        <v/>
      </c>
    </row>
    <row r="2538" spans="2:14">
      <c r="B2538">
        <v>34411463</v>
      </c>
      <c r="C2538" s="2">
        <v>44979</v>
      </c>
      <c r="D2538" t="s">
        <v>13</v>
      </c>
      <c r="E2538" t="str">
        <f>_xlfn.CONCAT(Tableau1[[#This Row],[SHORT TYPE]]," ",Tableau1[[#This Row],[NUMERO]]," ",Tableau1[[#This Row],[GAMME]]," ",Tableau1[[#This Row],[TYPE PRODUIT]]," ",Tableau1[[#This Row],[PUISSANCE]])</f>
        <v>SMT 34411463 GVX/GVM BATTERY 630-1000A</v>
      </c>
      <c r="G2538" t="s">
        <v>1407</v>
      </c>
      <c r="H2538" t="s">
        <v>463</v>
      </c>
      <c r="I2538" t="s">
        <v>1408</v>
      </c>
      <c r="J2538" t="s">
        <v>17</v>
      </c>
      <c r="K2538" t="s">
        <v>25</v>
      </c>
      <c r="L2538" t="str">
        <f>_xlfn.XLOOKUP(Tableau1[[#This Row],[TYPE DE PIECE]],Tableau4[MATIERE],Tableau4[SHORT TYPE],"",0,1)</f>
        <v>SMT</v>
      </c>
      <c r="N2538" t="str">
        <f>IF(ISERR(FIND("DECOUPE",Tableau1[[#This Row],[DESIGNATION]])),"","NEED REF")</f>
        <v/>
      </c>
    </row>
    <row r="2539" spans="2:14">
      <c r="B2539">
        <v>34411462</v>
      </c>
      <c r="C2539" s="2">
        <v>44979</v>
      </c>
      <c r="D2539" t="s">
        <v>13</v>
      </c>
      <c r="E2539" t="s">
        <v>1409</v>
      </c>
      <c r="G2539" t="s">
        <v>112</v>
      </c>
      <c r="H2539" t="s">
        <v>534</v>
      </c>
      <c r="J2539" t="s">
        <v>27</v>
      </c>
      <c r="K2539" t="s">
        <v>22</v>
      </c>
      <c r="L2539" t="str">
        <f>_xlfn.XLOOKUP(Tableau1[[#This Row],[TYPE DE PIECE]],Tableau4[MATIERE],Tableau4[SHORT TYPE],"",0,1)</f>
        <v>COP</v>
      </c>
      <c r="N2539" t="str">
        <f>IF(ISERR(FIND("DECOUPE",Tableau1[[#This Row],[DESIGNATION]])),"","NEED REF")</f>
        <v/>
      </c>
    </row>
    <row r="2540" spans="2:14">
      <c r="B2540">
        <v>34411461</v>
      </c>
      <c r="C2540" s="2">
        <v>44979</v>
      </c>
      <c r="D2540" t="s">
        <v>13</v>
      </c>
      <c r="E2540" t="s">
        <v>1410</v>
      </c>
      <c r="G2540" t="s">
        <v>112</v>
      </c>
      <c r="H2540" t="s">
        <v>534</v>
      </c>
      <c r="J2540" t="s">
        <v>27</v>
      </c>
      <c r="K2540" t="s">
        <v>22</v>
      </c>
      <c r="L2540" t="str">
        <f>_xlfn.XLOOKUP(Tableau1[[#This Row],[TYPE DE PIECE]],Tableau4[MATIERE],Tableau4[SHORT TYPE],"",0,1)</f>
        <v>COP</v>
      </c>
      <c r="N2540" t="str">
        <f>IF(ISERR(FIND("DECOUPE",Tableau1[[#This Row],[DESIGNATION]])),"","NEED REF")</f>
        <v/>
      </c>
    </row>
    <row r="2541" spans="2:14">
      <c r="B2541">
        <v>34411460</v>
      </c>
      <c r="C2541" s="2">
        <v>44979</v>
      </c>
      <c r="D2541" t="s">
        <v>13</v>
      </c>
      <c r="E2541" t="s">
        <v>1353</v>
      </c>
      <c r="G2541" t="s">
        <v>112</v>
      </c>
      <c r="H2541" t="s">
        <v>534</v>
      </c>
      <c r="J2541" t="s">
        <v>27</v>
      </c>
      <c r="K2541" t="s">
        <v>22</v>
      </c>
      <c r="L2541" t="str">
        <f>_xlfn.XLOOKUP(Tableau1[[#This Row],[TYPE DE PIECE]],Tableau4[MATIERE],Tableau4[SHORT TYPE],"",0,1)</f>
        <v>COP</v>
      </c>
      <c r="N2541" t="str">
        <f>IF(ISERR(FIND("DECOUPE",Tableau1[[#This Row],[DESIGNATION]])),"","NEED REF")</f>
        <v/>
      </c>
    </row>
    <row r="2542" spans="2:14">
      <c r="B2542">
        <v>34411459</v>
      </c>
      <c r="C2542" s="2">
        <v>44979</v>
      </c>
      <c r="D2542" t="s">
        <v>13</v>
      </c>
      <c r="E2542" t="s">
        <v>1354</v>
      </c>
      <c r="G2542" t="s">
        <v>112</v>
      </c>
      <c r="H2542" t="s">
        <v>534</v>
      </c>
      <c r="J2542" t="s">
        <v>27</v>
      </c>
      <c r="K2542" t="s">
        <v>22</v>
      </c>
      <c r="L2542" t="str">
        <f>_xlfn.XLOOKUP(Tableau1[[#This Row],[TYPE DE PIECE]],Tableau4[MATIERE],Tableau4[SHORT TYPE],"",0,1)</f>
        <v>COP</v>
      </c>
      <c r="N2542" t="str">
        <f>IF(ISERR(FIND("DECOUPE",Tableau1[[#This Row],[DESIGNATION]])),"","NEED REF")</f>
        <v/>
      </c>
    </row>
    <row r="2543" spans="2:14">
      <c r="B2543">
        <v>34411458</v>
      </c>
      <c r="C2543" s="2">
        <v>44979</v>
      </c>
      <c r="D2543" t="s">
        <v>13</v>
      </c>
      <c r="E2543" t="str">
        <f>_xlfn.CONCAT(Tableau1[[#This Row],[SHORT TYPE]]," ",Tableau1[[#This Row],[NUMERO]]," ",Tableau1[[#This Row],[GAMME]]," ",Tableau1[[#This Row],[TYPE PRODUIT]]," ",Tableau1[[#This Row],[PUISSANCE]])</f>
        <v>PLA 34411458 GVX/GVM BATTERY 630-1000A</v>
      </c>
      <c r="G2543" t="s">
        <v>1407</v>
      </c>
      <c r="H2543" t="s">
        <v>463</v>
      </c>
      <c r="I2543" t="s">
        <v>1408</v>
      </c>
      <c r="J2543" t="s">
        <v>17</v>
      </c>
      <c r="K2543" t="s">
        <v>33</v>
      </c>
      <c r="L2543" t="str">
        <f>_xlfn.XLOOKUP(Tableau1[[#This Row],[TYPE DE PIECE]],Tableau4[MATIERE],Tableau4[SHORT TYPE],"",0,1)</f>
        <v>PLA</v>
      </c>
      <c r="N2543" t="str">
        <f>IF(ISERR(FIND("DECOUPE",Tableau1[[#This Row],[DESIGNATION]])),"","NEED REF")</f>
        <v/>
      </c>
    </row>
    <row r="2544" spans="2:14">
      <c r="B2544">
        <v>34411457</v>
      </c>
      <c r="C2544" s="2">
        <v>44979</v>
      </c>
      <c r="D2544" t="s">
        <v>13</v>
      </c>
      <c r="E2544" t="str">
        <f>_xlfn.CONCAT(Tableau1[[#This Row],[SHORT TYPE]]," ",Tableau1[[#This Row],[NUMERO]]," ",Tableau1[[#This Row],[GAMME]]," ",Tableau1[[#This Row],[TYPE PRODUIT]]," ",Tableau1[[#This Row],[PUISSANCE]])</f>
        <v>PLA 34411457 GVX/GVM BATTERY 630-1000A</v>
      </c>
      <c r="G2544" t="s">
        <v>1407</v>
      </c>
      <c r="H2544" t="s">
        <v>463</v>
      </c>
      <c r="I2544" t="s">
        <v>1408</v>
      </c>
      <c r="J2544" t="s">
        <v>17</v>
      </c>
      <c r="K2544" t="s">
        <v>33</v>
      </c>
      <c r="L2544" t="str">
        <f>_xlfn.XLOOKUP(Tableau1[[#This Row],[TYPE DE PIECE]],Tableau4[MATIERE],Tableau4[SHORT TYPE],"",0,1)</f>
        <v>PLA</v>
      </c>
      <c r="N2544" t="str">
        <f>IF(ISERR(FIND("DECOUPE",Tableau1[[#This Row],[DESIGNATION]])),"","NEED REF")</f>
        <v/>
      </c>
    </row>
    <row r="2545" spans="2:14">
      <c r="B2545">
        <v>34411456</v>
      </c>
      <c r="C2545" s="2">
        <v>44979</v>
      </c>
      <c r="D2545" t="s">
        <v>13</v>
      </c>
      <c r="E2545" t="str">
        <f>_xlfn.CONCAT(Tableau1[[#This Row],[SHORT TYPE]]," ",Tableau1[[#This Row],[NUMERO]]," ",Tableau1[[#This Row],[GAMME]]," ",Tableau1[[#This Row],[TYPE PRODUIT]]," ",Tableau1[[#This Row],[PUISSANCE]])</f>
        <v>SMT 34411456 GVX/GVM BATTERY 630-1000A</v>
      </c>
      <c r="G2545" t="s">
        <v>1407</v>
      </c>
      <c r="H2545" t="s">
        <v>463</v>
      </c>
      <c r="I2545" t="s">
        <v>1408</v>
      </c>
      <c r="J2545" t="s">
        <v>17</v>
      </c>
      <c r="K2545" t="s">
        <v>25</v>
      </c>
      <c r="L2545" t="str">
        <f>_xlfn.XLOOKUP(Tableau1[[#This Row],[TYPE DE PIECE]],Tableau4[MATIERE],Tableau4[SHORT TYPE],"",0,1)</f>
        <v>SMT</v>
      </c>
      <c r="N2545" t="str">
        <f>IF(ISERR(FIND("DECOUPE",Tableau1[[#This Row],[DESIGNATION]])),"","NEED REF")</f>
        <v/>
      </c>
    </row>
    <row r="2546" spans="2:14">
      <c r="B2546">
        <v>34411455</v>
      </c>
      <c r="C2546" s="2">
        <v>44978</v>
      </c>
      <c r="D2546" t="s">
        <v>13</v>
      </c>
      <c r="E2546" t="str">
        <f>_xlfn.CONCAT(Tableau1[[#This Row],[SHORT TYPE]]," ",Tableau1[[#This Row],[NUMERO]]," ",Tableau1[[#This Row],[GAMME]]," ",Tableau1[[#This Row],[TYPE PRODUIT]]," ",Tableau1[[#This Row],[PUISSANCE]])</f>
        <v>SMT 34411455 GVX/GVM BATTERY 630-1000A</v>
      </c>
      <c r="G2546" t="s">
        <v>1407</v>
      </c>
      <c r="H2546" t="s">
        <v>463</v>
      </c>
      <c r="I2546" t="s">
        <v>1408</v>
      </c>
      <c r="J2546" t="s">
        <v>17</v>
      </c>
      <c r="K2546" t="s">
        <v>25</v>
      </c>
      <c r="L2546" t="str">
        <f>_xlfn.XLOOKUP(Tableau1[[#This Row],[TYPE DE PIECE]],Tableau4[MATIERE],Tableau4[SHORT TYPE],"",0,1)</f>
        <v>SMT</v>
      </c>
      <c r="N2546" t="str">
        <f>IF(ISERR(FIND("DECOUPE",Tableau1[[#This Row],[DESIGNATION]])),"","NEED REF")</f>
        <v/>
      </c>
    </row>
    <row r="2547" spans="2:14">
      <c r="B2547">
        <v>34411454</v>
      </c>
      <c r="C2547" s="2">
        <v>44978</v>
      </c>
      <c r="D2547" t="s">
        <v>13</v>
      </c>
      <c r="E2547" t="str">
        <f>_xlfn.CONCAT(Tableau1[[#This Row],[SHORT TYPE]]," ",Tableau1[[#This Row],[NUMERO]]," ",Tableau1[[#This Row],[GAMME]]," ",Tableau1[[#This Row],[TYPE PRODUIT]]," ",Tableau1[[#This Row],[PUISSANCE]])</f>
        <v>SMT 34411454 GVX/GVM BATTERY 630-1000A</v>
      </c>
      <c r="G2547" t="s">
        <v>1407</v>
      </c>
      <c r="H2547" t="s">
        <v>463</v>
      </c>
      <c r="I2547" t="s">
        <v>1408</v>
      </c>
      <c r="J2547" t="s">
        <v>17</v>
      </c>
      <c r="K2547" t="s">
        <v>25</v>
      </c>
      <c r="L2547" t="str">
        <f>_xlfn.XLOOKUP(Tableau1[[#This Row],[TYPE DE PIECE]],Tableau4[MATIERE],Tableau4[SHORT TYPE],"",0,1)</f>
        <v>SMT</v>
      </c>
      <c r="N2547" t="str">
        <f>IF(ISERR(FIND("DECOUPE",Tableau1[[#This Row],[DESIGNATION]])),"","NEED REF")</f>
        <v/>
      </c>
    </row>
    <row r="2548" spans="2:14">
      <c r="B2548">
        <v>34411453</v>
      </c>
      <c r="C2548" s="2">
        <v>44977</v>
      </c>
      <c r="D2548" t="s">
        <v>13</v>
      </c>
      <c r="E2548" t="s">
        <v>1411</v>
      </c>
      <c r="F2548" t="s">
        <v>1412</v>
      </c>
      <c r="G2548" t="s">
        <v>73</v>
      </c>
      <c r="H2548" t="s">
        <v>30</v>
      </c>
      <c r="J2548" t="s">
        <v>17</v>
      </c>
      <c r="K2548" t="s">
        <v>25</v>
      </c>
      <c r="L2548" t="str">
        <f>_xlfn.XLOOKUP(Tableau1[[#This Row],[TYPE DE PIECE]],Tableau4[MATIERE],Tableau4[SHORT TYPE],"",0,1)</f>
        <v>SMT</v>
      </c>
      <c r="N2548" t="s">
        <v>1413</v>
      </c>
    </row>
    <row r="2549" spans="2:14">
      <c r="B2549">
        <v>34411452</v>
      </c>
      <c r="C2549" s="2">
        <v>44977</v>
      </c>
      <c r="D2549" t="s">
        <v>13</v>
      </c>
      <c r="E2549" t="str">
        <f>_xlfn.CONCAT(Tableau1[[#This Row],[SHORT TYPE]]," ",Tableau1[[#This Row],[NUMERO]]," ",Tableau1[[#This Row],[GAMME]]," ",Tableau1[[#This Row],[TYPE PRODUIT]]," ",Tableau1[[#This Row],[PUISSANCE]])</f>
        <v>SMT 34411452 GVL UPS 400kVA</v>
      </c>
      <c r="G2549" t="s">
        <v>73</v>
      </c>
      <c r="H2549" t="s">
        <v>15</v>
      </c>
      <c r="I2549" t="s">
        <v>1285</v>
      </c>
      <c r="J2549" t="s">
        <v>17</v>
      </c>
      <c r="K2549" t="s">
        <v>25</v>
      </c>
      <c r="L2549" t="str">
        <f>_xlfn.XLOOKUP(Tableau1[[#This Row],[TYPE DE PIECE]],Tableau4[MATIERE],Tableau4[SHORT TYPE],"",0,1)</f>
        <v>SMT</v>
      </c>
      <c r="N2549" t="str">
        <f>IF(ISERR(FIND("DECOUPE",Tableau1[[#This Row],[DESIGNATION]])),"","NEED REF")</f>
        <v/>
      </c>
    </row>
    <row r="2550" spans="2:14">
      <c r="B2550">
        <v>34411451</v>
      </c>
      <c r="C2550" s="2">
        <v>44977</v>
      </c>
      <c r="D2550" t="s">
        <v>13</v>
      </c>
      <c r="E2550" t="str">
        <f>_xlfn.CONCAT(Tableau1[[#This Row],[SHORT TYPE]]," ",Tableau1[[#This Row],[NUMERO]]," ",Tableau1[[#This Row],[GAMME]]," ",Tableau1[[#This Row],[TYPE PRODUIT]]," ",Tableau1[[#This Row],[PUISSANCE]])</f>
        <v>SMT 34411451 GVL UPS 400kVA</v>
      </c>
      <c r="G2550" t="s">
        <v>73</v>
      </c>
      <c r="H2550" t="s">
        <v>15</v>
      </c>
      <c r="I2550" t="s">
        <v>1285</v>
      </c>
      <c r="J2550" t="s">
        <v>17</v>
      </c>
      <c r="K2550" t="s">
        <v>25</v>
      </c>
      <c r="L2550" t="str">
        <f>_xlfn.XLOOKUP(Tableau1[[#This Row],[TYPE DE PIECE]],Tableau4[MATIERE],Tableau4[SHORT TYPE],"",0,1)</f>
        <v>SMT</v>
      </c>
      <c r="N2550" t="str">
        <f>IF(ISERR(FIND("DECOUPE",Tableau1[[#This Row],[DESIGNATION]])),"","NEED REF")</f>
        <v/>
      </c>
    </row>
    <row r="2551" spans="2:14">
      <c r="B2551">
        <v>34411450</v>
      </c>
      <c r="C2551" s="2">
        <v>44974</v>
      </c>
      <c r="D2551" t="s">
        <v>13</v>
      </c>
      <c r="E2551" t="s">
        <v>1414</v>
      </c>
      <c r="J2551" t="s">
        <v>17</v>
      </c>
      <c r="K2551" t="s">
        <v>25</v>
      </c>
      <c r="L2551" t="str">
        <f>_xlfn.XLOOKUP(Tableau1[[#This Row],[TYPE DE PIECE]],Tableau4[MATIERE],Tableau4[SHORT TYPE],"",0,1)</f>
        <v>SMT</v>
      </c>
      <c r="M2551" t="s">
        <v>1357</v>
      </c>
      <c r="N2551" t="str">
        <f>IF(ISERR(FIND("DECOUPE",Tableau1[[#This Row],[DESIGNATION]])),"","NEED REF")</f>
        <v/>
      </c>
    </row>
    <row r="2552" spans="2:14">
      <c r="B2552">
        <v>34411449</v>
      </c>
      <c r="C2552" s="2">
        <v>44973</v>
      </c>
      <c r="D2552" t="s">
        <v>13</v>
      </c>
      <c r="E2552" t="s">
        <v>1415</v>
      </c>
      <c r="G2552" t="s">
        <v>73</v>
      </c>
      <c r="H2552" t="s">
        <v>15</v>
      </c>
      <c r="I2552" t="s">
        <v>1285</v>
      </c>
      <c r="J2552" t="s">
        <v>17</v>
      </c>
      <c r="K2552" t="s">
        <v>25</v>
      </c>
      <c r="L2552" t="str">
        <f>_xlfn.XLOOKUP(Tableau1[[#This Row],[TYPE DE PIECE]],Tableau4[MATIERE],Tableau4[SHORT TYPE],"",0,1)</f>
        <v>SMT</v>
      </c>
      <c r="N2552" t="str">
        <f>IF(ISERR(FIND("DECOUPE",Tableau1[[#This Row],[DESIGNATION]])),"","NEED REF")</f>
        <v/>
      </c>
    </row>
    <row r="2553" spans="2:14">
      <c r="B2553">
        <v>34411448</v>
      </c>
      <c r="C2553" s="2">
        <v>44973</v>
      </c>
      <c r="D2553" t="s">
        <v>13</v>
      </c>
      <c r="E2553" t="s">
        <v>1416</v>
      </c>
      <c r="G2553" t="s">
        <v>73</v>
      </c>
      <c r="H2553" t="s">
        <v>15</v>
      </c>
      <c r="I2553" t="s">
        <v>1285</v>
      </c>
      <c r="J2553" t="s">
        <v>17</v>
      </c>
      <c r="K2553" t="s">
        <v>25</v>
      </c>
      <c r="L2553" t="str">
        <f>_xlfn.XLOOKUP(Tableau1[[#This Row],[TYPE DE PIECE]],Tableau4[MATIERE],Tableau4[SHORT TYPE],"",0,1)</f>
        <v>SMT</v>
      </c>
      <c r="N2553" t="str">
        <f>IF(ISERR(FIND("DECOUPE",Tableau1[[#This Row],[DESIGNATION]])),"","NEED REF")</f>
        <v/>
      </c>
    </row>
    <row r="2554" spans="2:14">
      <c r="B2554">
        <v>34411447</v>
      </c>
      <c r="C2554" s="2">
        <v>44973</v>
      </c>
      <c r="D2554" t="s">
        <v>13</v>
      </c>
      <c r="E2554" t="s">
        <v>1417</v>
      </c>
      <c r="G2554" t="s">
        <v>73</v>
      </c>
      <c r="H2554" t="s">
        <v>15</v>
      </c>
      <c r="I2554" t="s">
        <v>1285</v>
      </c>
      <c r="J2554" t="s">
        <v>17</v>
      </c>
      <c r="K2554" t="s">
        <v>25</v>
      </c>
      <c r="L2554" t="str">
        <f>_xlfn.XLOOKUP(Tableau1[[#This Row],[TYPE DE PIECE]],Tableau4[MATIERE],Tableau4[SHORT TYPE],"",0,1)</f>
        <v>SMT</v>
      </c>
      <c r="N2554" t="str">
        <f>IF(ISERR(FIND("DECOUPE",Tableau1[[#This Row],[DESIGNATION]])),"","NEED REF")</f>
        <v/>
      </c>
    </row>
    <row r="2555" spans="2:14">
      <c r="B2555">
        <v>34411446</v>
      </c>
      <c r="C2555" s="2">
        <v>44973</v>
      </c>
      <c r="D2555" t="s">
        <v>13</v>
      </c>
      <c r="E2555" t="s">
        <v>1418</v>
      </c>
      <c r="G2555" t="s">
        <v>73</v>
      </c>
      <c r="H2555" t="s">
        <v>15</v>
      </c>
      <c r="I2555" t="s">
        <v>1285</v>
      </c>
      <c r="J2555" t="s">
        <v>17</v>
      </c>
      <c r="K2555" t="s">
        <v>25</v>
      </c>
      <c r="L2555" t="str">
        <f>_xlfn.XLOOKUP(Tableau1[[#This Row],[TYPE DE PIECE]],Tableau4[MATIERE],Tableau4[SHORT TYPE],"",0,1)</f>
        <v>SMT</v>
      </c>
      <c r="N2555" t="str">
        <f>IF(ISERR(FIND("DECOUPE",Tableau1[[#This Row],[DESIGNATION]])),"","NEED REF")</f>
        <v/>
      </c>
    </row>
    <row r="2556" spans="2:14">
      <c r="B2556">
        <v>34411445</v>
      </c>
      <c r="C2556" s="2">
        <v>44973</v>
      </c>
      <c r="D2556" t="s">
        <v>13</v>
      </c>
      <c r="E2556" t="s">
        <v>1419</v>
      </c>
      <c r="G2556" t="s">
        <v>73</v>
      </c>
      <c r="H2556" t="s">
        <v>15</v>
      </c>
      <c r="I2556" t="s">
        <v>1285</v>
      </c>
      <c r="J2556" t="s">
        <v>17</v>
      </c>
      <c r="K2556" t="s">
        <v>25</v>
      </c>
      <c r="L2556" t="str">
        <f>_xlfn.XLOOKUP(Tableau1[[#This Row],[TYPE DE PIECE]],Tableau4[MATIERE],Tableau4[SHORT TYPE],"",0,1)</f>
        <v>SMT</v>
      </c>
      <c r="N2556" t="str">
        <f>IF(ISERR(FIND("DECOUPE",Tableau1[[#This Row],[DESIGNATION]])),"","NEED REF")</f>
        <v/>
      </c>
    </row>
    <row r="2557" spans="2:14">
      <c r="B2557">
        <v>34411444</v>
      </c>
      <c r="C2557" s="2">
        <v>44973</v>
      </c>
      <c r="D2557" t="s">
        <v>13</v>
      </c>
      <c r="E2557" t="str">
        <f>_xlfn.CONCAT(Tableau1[[#This Row],[SHORT TYPE]]," ",Tableau1[[#This Row],[NUMERO]]," ",Tableau1[[#This Row],[GAMME]]," ",Tableau1[[#This Row],[TYPE PRODUIT]]," ",Tableau1[[#This Row],[PUISSANCE]])</f>
        <v>SMT 34411444 GVL UPS 400kVA</v>
      </c>
      <c r="G2557" t="s">
        <v>73</v>
      </c>
      <c r="H2557" t="s">
        <v>15</v>
      </c>
      <c r="I2557" t="s">
        <v>1285</v>
      </c>
      <c r="J2557" t="s">
        <v>17</v>
      </c>
      <c r="K2557" t="s">
        <v>25</v>
      </c>
      <c r="L2557" t="str">
        <f>_xlfn.XLOOKUP(Tableau1[[#This Row],[TYPE DE PIECE]],Tableau4[MATIERE],Tableau4[SHORT TYPE],"",0,1)</f>
        <v>SMT</v>
      </c>
      <c r="N2557" t="str">
        <f>IF(ISERR(FIND("DECOUPE",Tableau1[[#This Row],[DESIGNATION]])),"","NEED REF")</f>
        <v/>
      </c>
    </row>
    <row r="2558" spans="2:14">
      <c r="B2558">
        <v>34411443</v>
      </c>
      <c r="C2558" s="2">
        <v>44973</v>
      </c>
      <c r="D2558" t="s">
        <v>13</v>
      </c>
      <c r="E2558" t="str">
        <f>_xlfn.CONCAT(Tableau1[[#This Row],[SHORT TYPE]]," ",Tableau1[[#This Row],[NUMERO]]," ",Tableau1[[#This Row],[GAMME]]," ",Tableau1[[#This Row],[TYPE PRODUIT]]," ",Tableau1[[#This Row],[PUISSANCE]])</f>
        <v>SMT 34411443 GVL UPS 400kVA</v>
      </c>
      <c r="G2558" t="s">
        <v>73</v>
      </c>
      <c r="H2558" t="s">
        <v>15</v>
      </c>
      <c r="I2558" t="s">
        <v>1285</v>
      </c>
      <c r="J2558" t="s">
        <v>17</v>
      </c>
      <c r="K2558" t="s">
        <v>25</v>
      </c>
      <c r="L2558" t="str">
        <f>_xlfn.XLOOKUP(Tableau1[[#This Row],[TYPE DE PIECE]],Tableau4[MATIERE],Tableau4[SHORT TYPE],"",0,1)</f>
        <v>SMT</v>
      </c>
      <c r="N2558" t="str">
        <f>IF(ISERR(FIND("DECOUPE",Tableau1[[#This Row],[DESIGNATION]])),"","NEED REF")</f>
        <v/>
      </c>
    </row>
    <row r="2559" spans="2:14">
      <c r="B2559">
        <v>34411442</v>
      </c>
      <c r="C2559" s="2">
        <v>44973</v>
      </c>
      <c r="D2559" t="s">
        <v>13</v>
      </c>
      <c r="E2559" t="str">
        <f>_xlfn.CONCAT(Tableau1[[#This Row],[SHORT TYPE]]," ",Tableau1[[#This Row],[NUMERO]]," ",Tableau1[[#This Row],[GAMME]]," ",Tableau1[[#This Row],[TYPE PRODUIT]]," ",Tableau1[[#This Row],[PUISSANCE]])</f>
        <v>SMT 34411442 GVL UPS 400kVA</v>
      </c>
      <c r="G2559" t="s">
        <v>73</v>
      </c>
      <c r="H2559" t="s">
        <v>15</v>
      </c>
      <c r="I2559" t="s">
        <v>1285</v>
      </c>
      <c r="J2559" t="s">
        <v>17</v>
      </c>
      <c r="K2559" t="s">
        <v>25</v>
      </c>
      <c r="L2559" t="str">
        <f>_xlfn.XLOOKUP(Tableau1[[#This Row],[TYPE DE PIECE]],Tableau4[MATIERE],Tableau4[SHORT TYPE],"",0,1)</f>
        <v>SMT</v>
      </c>
      <c r="N2559" t="str">
        <f>IF(ISERR(FIND("DECOUPE",Tableau1[[#This Row],[DESIGNATION]])),"","NEED REF")</f>
        <v/>
      </c>
    </row>
    <row r="2560" spans="2:14">
      <c r="B2560">
        <v>34411441</v>
      </c>
      <c r="C2560" s="2">
        <v>44972</v>
      </c>
      <c r="D2560" t="s">
        <v>13</v>
      </c>
      <c r="E2560" t="str">
        <f>_xlfn.CONCAT(Tableau1[[#This Row],[SHORT TYPE]]," ",Tableau1[[#This Row],[NUMERO]]," ",Tableau1[[#This Row],[GAMME]]," ",Tableau1[[#This Row],[TYPE PRODUIT]]," ",Tableau1[[#This Row],[PUISSANCE]])</f>
        <v>SMT 34411441 GVL UPS 400kVA</v>
      </c>
      <c r="G2560" t="s">
        <v>73</v>
      </c>
      <c r="H2560" t="s">
        <v>15</v>
      </c>
      <c r="I2560" t="s">
        <v>1285</v>
      </c>
      <c r="J2560" t="s">
        <v>17</v>
      </c>
      <c r="K2560" t="s">
        <v>25</v>
      </c>
      <c r="L2560" t="str">
        <f>_xlfn.XLOOKUP(Tableau1[[#This Row],[TYPE DE PIECE]],Tableau4[MATIERE],Tableau4[SHORT TYPE],"",0,1)</f>
        <v>SMT</v>
      </c>
      <c r="N2560" t="str">
        <f>IF(ISERR(FIND("DECOUPE",Tableau1[[#This Row],[DESIGNATION]])),"","NEED REF")</f>
        <v/>
      </c>
    </row>
    <row r="2561" spans="2:14">
      <c r="B2561">
        <v>34411440</v>
      </c>
      <c r="C2561" s="2">
        <v>44972</v>
      </c>
      <c r="D2561" t="s">
        <v>13</v>
      </c>
      <c r="E2561" t="str">
        <f>_xlfn.CONCAT(Tableau1[[#This Row],[SHORT TYPE]]," ",Tableau1[[#This Row],[NUMERO]]," ",Tableau1[[#This Row],[GAMME]]," ",Tableau1[[#This Row],[TYPE PRODUIT]]," ",Tableau1[[#This Row],[PUISSANCE]])</f>
        <v>SMT 34411440 GVL UPS 400kVA</v>
      </c>
      <c r="G2561" t="s">
        <v>73</v>
      </c>
      <c r="H2561" t="s">
        <v>15</v>
      </c>
      <c r="I2561" t="s">
        <v>1285</v>
      </c>
      <c r="J2561" t="s">
        <v>17</v>
      </c>
      <c r="K2561" t="s">
        <v>25</v>
      </c>
      <c r="L2561" t="str">
        <f>_xlfn.XLOOKUP(Tableau1[[#This Row],[TYPE DE PIECE]],Tableau4[MATIERE],Tableau4[SHORT TYPE],"",0,1)</f>
        <v>SMT</v>
      </c>
      <c r="N2561" t="str">
        <f>IF(ISERR(FIND("DECOUPE",Tableau1[[#This Row],[DESIGNATION]])),"","NEED REF")</f>
        <v/>
      </c>
    </row>
    <row r="2562" spans="2:14">
      <c r="B2562">
        <v>34411439</v>
      </c>
      <c r="C2562" s="2">
        <v>44971</v>
      </c>
      <c r="D2562" t="s">
        <v>13</v>
      </c>
      <c r="E2562" t="str">
        <f>_xlfn.CONCAT(Tableau1[[#This Row],[SHORT TYPE]]," ",Tableau1[[#This Row],[NUMERO]]," ",Tableau1[[#This Row],[GAMME]]," ",Tableau1[[#This Row],[TYPE PRODUIT]]," ",Tableau1[[#This Row],[PUISSANCE]])</f>
        <v>SMT 34411439 GVL UPS 400kVA</v>
      </c>
      <c r="G2562" t="s">
        <v>73</v>
      </c>
      <c r="H2562" t="s">
        <v>15</v>
      </c>
      <c r="I2562" t="s">
        <v>1285</v>
      </c>
      <c r="J2562" t="s">
        <v>17</v>
      </c>
      <c r="K2562" t="s">
        <v>25</v>
      </c>
      <c r="L2562" t="str">
        <f>_xlfn.XLOOKUP(Tableau1[[#This Row],[TYPE DE PIECE]],Tableau4[MATIERE],Tableau4[SHORT TYPE],"",0,1)</f>
        <v>SMT</v>
      </c>
      <c r="N2562" t="str">
        <f>IF(ISERR(FIND("DECOUPE",Tableau1[[#This Row],[DESIGNATION]])),"","NEED REF")</f>
        <v/>
      </c>
    </row>
    <row r="2563" spans="2:14">
      <c r="B2563">
        <v>34411438</v>
      </c>
      <c r="C2563" s="2">
        <v>44971</v>
      </c>
      <c r="D2563" t="s">
        <v>13</v>
      </c>
      <c r="E2563" t="str">
        <f>_xlfn.CONCAT(Tableau1[[#This Row],[SHORT TYPE]]," ",Tableau1[[#This Row],[NUMERO]]," ",Tableau1[[#This Row],[GAMME]]," ",Tableau1[[#This Row],[TYPE PRODUIT]]," ",Tableau1[[#This Row],[PUISSANCE]])</f>
        <v>SMT 34411438 GVL UPS 400kVA</v>
      </c>
      <c r="G2563" t="s">
        <v>73</v>
      </c>
      <c r="H2563" t="s">
        <v>15</v>
      </c>
      <c r="I2563" t="s">
        <v>1285</v>
      </c>
      <c r="J2563" t="s">
        <v>17</v>
      </c>
      <c r="K2563" t="s">
        <v>25</v>
      </c>
      <c r="L2563" t="str">
        <f>_xlfn.XLOOKUP(Tableau1[[#This Row],[TYPE DE PIECE]],Tableau4[MATIERE],Tableau4[SHORT TYPE],"",0,1)</f>
        <v>SMT</v>
      </c>
      <c r="N2563" t="str">
        <f>IF(ISERR(FIND("DECOUPE",Tableau1[[#This Row],[DESIGNATION]])),"","NEED REF")</f>
        <v/>
      </c>
    </row>
    <row r="2564" spans="2:14">
      <c r="B2564">
        <v>34411437</v>
      </c>
      <c r="C2564" s="2">
        <v>44971</v>
      </c>
      <c r="D2564" t="s">
        <v>13</v>
      </c>
      <c r="E2564" t="str">
        <f>_xlfn.CONCAT(Tableau1[[#This Row],[SHORT TYPE]]," ",Tableau1[[#This Row],[NUMERO]]," ",Tableau1[[#This Row],[GAMME]]," ",Tableau1[[#This Row],[TYPE PRODUIT]]," ",Tableau1[[#This Row],[PUISSANCE]])</f>
        <v>SMT 34411437 GVL UPS 400kVA</v>
      </c>
      <c r="G2564" t="s">
        <v>73</v>
      </c>
      <c r="H2564" t="s">
        <v>15</v>
      </c>
      <c r="I2564" t="s">
        <v>1285</v>
      </c>
      <c r="J2564" t="s">
        <v>17</v>
      </c>
      <c r="K2564" t="s">
        <v>25</v>
      </c>
      <c r="L2564" t="str">
        <f>_xlfn.XLOOKUP(Tableau1[[#This Row],[TYPE DE PIECE]],Tableau4[MATIERE],Tableau4[SHORT TYPE],"",0,1)</f>
        <v>SMT</v>
      </c>
      <c r="N2564" t="str">
        <f>IF(ISERR(FIND("DECOUPE",Tableau1[[#This Row],[DESIGNATION]])),"","NEED REF")</f>
        <v/>
      </c>
    </row>
    <row r="2565" spans="2:14">
      <c r="B2565">
        <v>34411436</v>
      </c>
      <c r="C2565" s="2">
        <v>44971</v>
      </c>
      <c r="D2565" t="s">
        <v>13</v>
      </c>
      <c r="E2565" t="str">
        <f>_xlfn.CONCAT(Tableau1[[#This Row],[SHORT TYPE]]," ",Tableau1[[#This Row],[NUMERO]]," ",Tableau1[[#This Row],[GAMME]]," ",Tableau1[[#This Row],[TYPE PRODUIT]]," ",Tableau1[[#This Row],[PUISSANCE]])</f>
        <v>SMT 34411436 GVL UPS 400kVA</v>
      </c>
      <c r="G2565" t="s">
        <v>73</v>
      </c>
      <c r="H2565" t="s">
        <v>15</v>
      </c>
      <c r="I2565" t="s">
        <v>1285</v>
      </c>
      <c r="J2565" t="s">
        <v>17</v>
      </c>
      <c r="K2565" t="s">
        <v>25</v>
      </c>
      <c r="L2565" t="str">
        <f>_xlfn.XLOOKUP(Tableau1[[#This Row],[TYPE DE PIECE]],Tableau4[MATIERE],Tableau4[SHORT TYPE],"",0,1)</f>
        <v>SMT</v>
      </c>
      <c r="N2565" t="str">
        <f>IF(ISERR(FIND("DECOUPE",Tableau1[[#This Row],[DESIGNATION]])),"","NEED REF")</f>
        <v/>
      </c>
    </row>
    <row r="2566" spans="2:14">
      <c r="B2566">
        <v>34411435</v>
      </c>
      <c r="C2566" s="2">
        <v>44970</v>
      </c>
      <c r="D2566" t="s">
        <v>13</v>
      </c>
      <c r="E2566" t="s">
        <v>1420</v>
      </c>
      <c r="G2566" t="s">
        <v>73</v>
      </c>
      <c r="H2566" t="s">
        <v>15</v>
      </c>
      <c r="I2566" t="s">
        <v>1285</v>
      </c>
      <c r="J2566" t="s">
        <v>17</v>
      </c>
      <c r="K2566" t="s">
        <v>25</v>
      </c>
      <c r="L2566" t="str">
        <f>_xlfn.XLOOKUP(Tableau1[[#This Row],[TYPE DE PIECE]],Tableau4[MATIERE],Tableau4[SHORT TYPE],"",0,1)</f>
        <v>SMT</v>
      </c>
      <c r="N2566" t="str">
        <f>IF(ISERR(FIND("DECOUPE",Tableau1[[#This Row],[DESIGNATION]])),"","NEED REF")</f>
        <v/>
      </c>
    </row>
    <row r="2567" spans="2:14">
      <c r="B2567">
        <v>34411434</v>
      </c>
      <c r="C2567" s="2">
        <v>44970</v>
      </c>
      <c r="D2567" t="s">
        <v>13</v>
      </c>
      <c r="E2567" t="s">
        <v>1421</v>
      </c>
      <c r="G2567" t="s">
        <v>73</v>
      </c>
      <c r="H2567" t="s">
        <v>15</v>
      </c>
      <c r="I2567" t="s">
        <v>1285</v>
      </c>
      <c r="J2567" t="s">
        <v>17</v>
      </c>
      <c r="K2567" t="s">
        <v>25</v>
      </c>
      <c r="L2567" t="str">
        <f>_xlfn.XLOOKUP(Tableau1[[#This Row],[TYPE DE PIECE]],Tableau4[MATIERE],Tableau4[SHORT TYPE],"",0,1)</f>
        <v>SMT</v>
      </c>
      <c r="N2567" t="str">
        <f>IF(ISERR(FIND("DECOUPE",Tableau1[[#This Row],[DESIGNATION]])),"","NEED REF")</f>
        <v/>
      </c>
    </row>
    <row r="2568" spans="2:14">
      <c r="B2568">
        <v>34411433</v>
      </c>
      <c r="C2568" s="2">
        <v>44967</v>
      </c>
      <c r="D2568" t="s">
        <v>13</v>
      </c>
      <c r="E2568" t="str">
        <f>_xlfn.CONCAT(Tableau1[[#This Row],[SHORT TYPE]]," ",Tableau1[[#This Row],[NUMERO]]," ",Tableau1[[#This Row],[GAMME]]," ",Tableau1[[#This Row],[TYPE PRODUIT]]," ",Tableau1[[#This Row],[PUISSANCE]])</f>
        <v>SMT 34411433 GVL UPS 400kVA</v>
      </c>
      <c r="G2568" t="s">
        <v>73</v>
      </c>
      <c r="H2568" t="s">
        <v>15</v>
      </c>
      <c r="I2568" t="s">
        <v>1285</v>
      </c>
      <c r="J2568" t="s">
        <v>17</v>
      </c>
      <c r="K2568" t="s">
        <v>25</v>
      </c>
      <c r="L2568" t="str">
        <f>_xlfn.XLOOKUP(Tableau1[[#This Row],[TYPE DE PIECE]],Tableau4[MATIERE],Tableau4[SHORT TYPE],"",0,1)</f>
        <v>SMT</v>
      </c>
      <c r="N2568" t="str">
        <f>IF(ISERR(FIND("DECOUPE",Tableau1[[#This Row],[DESIGNATION]])),"","NEED REF")</f>
        <v/>
      </c>
    </row>
    <row r="2569" spans="2:14">
      <c r="B2569">
        <v>34411432</v>
      </c>
      <c r="C2569" s="2">
        <v>44967</v>
      </c>
      <c r="D2569" t="s">
        <v>13</v>
      </c>
      <c r="E2569" t="str">
        <f>_xlfn.CONCAT(Tableau1[[#This Row],[SHORT TYPE]]," ",Tableau1[[#This Row],[NUMERO]]," ",Tableau1[[#This Row],[GAMME]]," ",Tableau1[[#This Row],[TYPE PRODUIT]]," ",Tableau1[[#This Row],[PUISSANCE]])</f>
        <v>SMT 34411432 GVL UPS 400kVA</v>
      </c>
      <c r="G2569" t="s">
        <v>73</v>
      </c>
      <c r="H2569" t="s">
        <v>15</v>
      </c>
      <c r="I2569" t="s">
        <v>1285</v>
      </c>
      <c r="J2569" t="s">
        <v>17</v>
      </c>
      <c r="K2569" t="s">
        <v>25</v>
      </c>
      <c r="L2569" t="str">
        <f>_xlfn.XLOOKUP(Tableau1[[#This Row],[TYPE DE PIECE]],Tableau4[MATIERE],Tableau4[SHORT TYPE],"",0,1)</f>
        <v>SMT</v>
      </c>
      <c r="N2569" t="str">
        <f>IF(ISERR(FIND("DECOUPE",Tableau1[[#This Row],[DESIGNATION]])),"","NEED REF")</f>
        <v/>
      </c>
    </row>
    <row r="2570" spans="2:14">
      <c r="B2570">
        <v>34411431</v>
      </c>
      <c r="C2570" s="2">
        <v>44966</v>
      </c>
      <c r="D2570" t="s">
        <v>13</v>
      </c>
      <c r="E2570" t="str">
        <f>_xlfn.CONCAT(Tableau1[[#This Row],[SHORT TYPE]]," ",Tableau1[[#This Row],[NUMERO]]," ",Tableau1[[#This Row],[GAMME]]," ",Tableau1[[#This Row],[TYPE PRODUIT]]," ",Tableau1[[#This Row],[PUISSANCE]])</f>
        <v>SMT 34411431 E3L/GVL BYPASS 600kVA</v>
      </c>
      <c r="G2570" t="s">
        <v>1400</v>
      </c>
      <c r="H2570" t="s">
        <v>30</v>
      </c>
      <c r="I2570" t="s">
        <v>1401</v>
      </c>
      <c r="J2570" t="s">
        <v>17</v>
      </c>
      <c r="K2570" t="s">
        <v>25</v>
      </c>
      <c r="L2570" t="str">
        <f>_xlfn.XLOOKUP(Tableau1[[#This Row],[TYPE DE PIECE]],Tableau4[MATIERE],Tableau4[SHORT TYPE],"",0,1)</f>
        <v>SMT</v>
      </c>
      <c r="N2570" t="str">
        <f>IF(ISERR(FIND("DECOUPE",Tableau1[[#This Row],[DESIGNATION]])),"","NEED REF")</f>
        <v/>
      </c>
    </row>
    <row r="2571" spans="2:14">
      <c r="B2571">
        <v>34411430</v>
      </c>
      <c r="C2571" s="2">
        <v>44966</v>
      </c>
      <c r="D2571" t="s">
        <v>13</v>
      </c>
      <c r="E2571" t="str">
        <f>_xlfn.CONCAT(Tableau1[[#This Row],[SHORT TYPE]]," ",Tableau1[[#This Row],[NUMERO]]," ",Tableau1[[#This Row],[GAMME]]," ",Tableau1[[#This Row],[TYPE PRODUIT]]," ",Tableau1[[#This Row],[PUISSANCE]])</f>
        <v>SMT 34411430 GVL UPS 400kVA</v>
      </c>
      <c r="G2571" t="s">
        <v>73</v>
      </c>
      <c r="H2571" t="s">
        <v>15</v>
      </c>
      <c r="I2571" t="s">
        <v>1285</v>
      </c>
      <c r="J2571" t="s">
        <v>17</v>
      </c>
      <c r="K2571" t="s">
        <v>25</v>
      </c>
      <c r="L2571" t="str">
        <f>_xlfn.XLOOKUP(Tableau1[[#This Row],[TYPE DE PIECE]],Tableau4[MATIERE],Tableau4[SHORT TYPE],"",0,1)</f>
        <v>SMT</v>
      </c>
      <c r="N2571" t="str">
        <f>IF(ISERR(FIND("DECOUPE",Tableau1[[#This Row],[DESIGNATION]])),"","NEED REF")</f>
        <v/>
      </c>
    </row>
    <row r="2572" spans="2:14">
      <c r="B2572">
        <v>34411429</v>
      </c>
      <c r="C2572" s="2">
        <v>44965</v>
      </c>
      <c r="D2572" t="s">
        <v>13</v>
      </c>
      <c r="E2572" t="str">
        <f>_xlfn.CONCAT(Tableau1[[#This Row],[SHORT TYPE]]," ",Tableau1[[#This Row],[NUMERO]]," ",Tableau1[[#This Row],[GAMME]]," ",Tableau1[[#This Row],[TYPE PRODUIT]]," ",Tableau1[[#This Row],[PUISSANCE]])</f>
        <v>COP 34411429 GVL UPS 400kVA</v>
      </c>
      <c r="G2572" t="s">
        <v>73</v>
      </c>
      <c r="H2572" t="s">
        <v>15</v>
      </c>
      <c r="I2572" t="s">
        <v>1285</v>
      </c>
      <c r="J2572" t="s">
        <v>17</v>
      </c>
      <c r="K2572" t="s">
        <v>22</v>
      </c>
      <c r="L2572" t="str">
        <f>_xlfn.XLOOKUP(Tableau1[[#This Row],[TYPE DE PIECE]],Tableau4[MATIERE],Tableau4[SHORT TYPE],"",0,1)</f>
        <v>COP</v>
      </c>
      <c r="N2572" t="str">
        <f>IF(ISERR(FIND("DECOUPE",Tableau1[[#This Row],[DESIGNATION]])),"","NEED REF")</f>
        <v/>
      </c>
    </row>
    <row r="2573" spans="2:14">
      <c r="B2573">
        <v>34411428</v>
      </c>
      <c r="C2573" s="2">
        <v>44965</v>
      </c>
      <c r="D2573" t="s">
        <v>13</v>
      </c>
      <c r="E2573" t="str">
        <f>_xlfn.CONCAT(Tableau1[[#This Row],[SHORT TYPE]]," ",Tableau1[[#This Row],[NUMERO]]," ",Tableau1[[#This Row],[GAMME]]," ",Tableau1[[#This Row],[TYPE PRODUIT]]," ",Tableau1[[#This Row],[PUISSANCE]])</f>
        <v>PLA 34411428 GVL UPS 400kVA</v>
      </c>
      <c r="G2573" t="s">
        <v>73</v>
      </c>
      <c r="H2573" t="s">
        <v>15</v>
      </c>
      <c r="I2573" t="s">
        <v>1285</v>
      </c>
      <c r="J2573" t="s">
        <v>17</v>
      </c>
      <c r="K2573" t="s">
        <v>33</v>
      </c>
      <c r="L2573" t="str">
        <f>_xlfn.XLOOKUP(Tableau1[[#This Row],[TYPE DE PIECE]],Tableau4[MATIERE],Tableau4[SHORT TYPE],"",0,1)</f>
        <v>PLA</v>
      </c>
      <c r="N2573" t="str">
        <f>IF(ISERR(FIND("DECOUPE",Tableau1[[#This Row],[DESIGNATION]])),"","NEED REF")</f>
        <v/>
      </c>
    </row>
    <row r="2574" spans="2:14">
      <c r="B2574">
        <v>34411427</v>
      </c>
      <c r="C2574" s="2">
        <v>44964</v>
      </c>
      <c r="D2574" t="s">
        <v>13</v>
      </c>
      <c r="E2574" t="str">
        <f>_xlfn.CONCAT(Tableau1[[#This Row],[SHORT TYPE]]," ",Tableau1[[#This Row],[NUMERO]]," ",Tableau1[[#This Row],[GAMME]]," ",Tableau1[[#This Row],[TYPE PRODUIT]]," ",Tableau1[[#This Row],[PUISSANCE]])</f>
        <v>PLA 34411427 GVL UPS 400kVA</v>
      </c>
      <c r="G2574" t="s">
        <v>73</v>
      </c>
      <c r="H2574" t="s">
        <v>15</v>
      </c>
      <c r="I2574" t="s">
        <v>1285</v>
      </c>
      <c r="J2574" t="s">
        <v>17</v>
      </c>
      <c r="K2574" t="s">
        <v>33</v>
      </c>
      <c r="L2574" t="str">
        <f>_xlfn.XLOOKUP(Tableau1[[#This Row],[TYPE DE PIECE]],Tableau4[MATIERE],Tableau4[SHORT TYPE],"",0,1)</f>
        <v>PLA</v>
      </c>
      <c r="N2574" t="str">
        <f>IF(ISERR(FIND("DECOUPE",Tableau1[[#This Row],[DESIGNATION]])),"","NEED REF")</f>
        <v/>
      </c>
    </row>
    <row r="2575" spans="2:14">
      <c r="B2575">
        <v>34411426</v>
      </c>
      <c r="C2575" s="2">
        <v>44964</v>
      </c>
      <c r="D2575" t="s">
        <v>13</v>
      </c>
      <c r="E2575" t="s">
        <v>1422</v>
      </c>
      <c r="G2575" t="s">
        <v>1400</v>
      </c>
      <c r="H2575" t="s">
        <v>30</v>
      </c>
      <c r="J2575" t="s">
        <v>27</v>
      </c>
      <c r="K2575" t="s">
        <v>33</v>
      </c>
      <c r="L2575" t="str">
        <f>_xlfn.XLOOKUP(Tableau1[[#This Row],[TYPE DE PIECE]],Tableau4[MATIERE],Tableau4[SHORT TYPE],"",0,1)</f>
        <v>PLA</v>
      </c>
      <c r="N2575" t="str">
        <f>IF(ISERR(FIND("DECOUPE",Tableau1[[#This Row],[DESIGNATION]])),"","NEED REF")</f>
        <v/>
      </c>
    </row>
    <row r="2576" spans="2:14">
      <c r="B2576">
        <v>34411425</v>
      </c>
      <c r="C2576" s="2">
        <v>44964</v>
      </c>
      <c r="D2576" t="s">
        <v>13</v>
      </c>
      <c r="E2576" t="str">
        <f>_xlfn.CONCAT(Tableau1[[#This Row],[SHORT TYPE]]," ",Tableau1[[#This Row],[NUMERO]]," ",Tableau1[[#This Row],[GAMME]]," ",Tableau1[[#This Row],[TYPE PRODUIT]]," ",Tableau1[[#This Row],[PUISSANCE]])</f>
        <v>COP 34411425 GVL UPS 400kVA</v>
      </c>
      <c r="G2576" t="s">
        <v>73</v>
      </c>
      <c r="H2576" t="s">
        <v>15</v>
      </c>
      <c r="I2576" t="s">
        <v>1285</v>
      </c>
      <c r="J2576" t="s">
        <v>17</v>
      </c>
      <c r="K2576" t="s">
        <v>22</v>
      </c>
      <c r="L2576" t="str">
        <f>_xlfn.XLOOKUP(Tableau1[[#This Row],[TYPE DE PIECE]],Tableau4[MATIERE],Tableau4[SHORT TYPE],"",0,1)</f>
        <v>COP</v>
      </c>
      <c r="N2576" t="str">
        <f>IF(ISERR(FIND("DECOUPE",Tableau1[[#This Row],[DESIGNATION]])),"","NEED REF")</f>
        <v/>
      </c>
    </row>
    <row r="2577" spans="2:14">
      <c r="B2577">
        <v>34411424</v>
      </c>
      <c r="C2577" s="2">
        <v>44964</v>
      </c>
      <c r="D2577" t="s">
        <v>13</v>
      </c>
      <c r="E2577" t="str">
        <f>_xlfn.CONCAT(Tableau1[[#This Row],[SHORT TYPE]]," ",Tableau1[[#This Row],[NUMERO]]," ",Tableau1[[#This Row],[GAMME]]," ",Tableau1[[#This Row],[TYPE PRODUIT]]," ",Tableau1[[#This Row],[PUISSANCE]])</f>
        <v>PLA 34411424 GVL UPS 400kVA</v>
      </c>
      <c r="G2577" t="s">
        <v>73</v>
      </c>
      <c r="H2577" t="s">
        <v>15</v>
      </c>
      <c r="I2577" t="s">
        <v>1285</v>
      </c>
      <c r="J2577" t="s">
        <v>17</v>
      </c>
      <c r="K2577" t="s">
        <v>33</v>
      </c>
      <c r="L2577" t="str">
        <f>_xlfn.XLOOKUP(Tableau1[[#This Row],[TYPE DE PIECE]],Tableau4[MATIERE],Tableau4[SHORT TYPE],"",0,1)</f>
        <v>PLA</v>
      </c>
      <c r="N2577" t="str">
        <f>IF(ISERR(FIND("DECOUPE",Tableau1[[#This Row],[DESIGNATION]])),"","NEED REF")</f>
        <v/>
      </c>
    </row>
    <row r="2578" spans="2:14">
      <c r="B2578">
        <v>34411423</v>
      </c>
      <c r="C2578" s="2">
        <v>44964</v>
      </c>
      <c r="D2578" t="s">
        <v>13</v>
      </c>
      <c r="E2578" t="s">
        <v>1423</v>
      </c>
      <c r="H2578" t="s">
        <v>105</v>
      </c>
      <c r="I2578" t="s">
        <v>109</v>
      </c>
      <c r="J2578" t="s">
        <v>49</v>
      </c>
      <c r="K2578" t="s">
        <v>335</v>
      </c>
      <c r="L2578" t="str">
        <f>_xlfn.XLOOKUP(Tableau1[[#This Row],[TYPE DE PIECE]],Tableau4[MATIERE],Tableau4[SHORT TYPE],"",0,1)</f>
        <v>ETQ</v>
      </c>
      <c r="N2578" t="str">
        <f>IF(ISERR(FIND("DECOUPE",Tableau1[[#This Row],[DESIGNATION]])),"","NEED REF")</f>
        <v/>
      </c>
    </row>
    <row r="2579" spans="2:14">
      <c r="B2579">
        <v>34411422</v>
      </c>
      <c r="C2579" s="2">
        <v>44964</v>
      </c>
      <c r="D2579" t="s">
        <v>13</v>
      </c>
      <c r="E2579" t="str">
        <f>_xlfn.CONCAT(Tableau1[[#This Row],[SHORT TYPE]]," ",Tableau1[[#This Row],[NUMERO]]," ",Tableau1[[#This Row],[GAMME]]," ",Tableau1[[#This Row],[TYPE PRODUIT]]," ",Tableau1[[#This Row],[PUISSANCE]])</f>
        <v>COP 34411422 GVL UPS 400kVA</v>
      </c>
      <c r="G2579" t="s">
        <v>73</v>
      </c>
      <c r="H2579" t="s">
        <v>15</v>
      </c>
      <c r="I2579" t="s">
        <v>1285</v>
      </c>
      <c r="J2579" t="s">
        <v>17</v>
      </c>
      <c r="K2579" t="s">
        <v>22</v>
      </c>
      <c r="L2579" t="str">
        <f>_xlfn.XLOOKUP(Tableau1[[#This Row],[TYPE DE PIECE]],Tableau4[MATIERE],Tableau4[SHORT TYPE],"",0,1)</f>
        <v>COP</v>
      </c>
      <c r="N2579" t="str">
        <f>IF(ISERR(FIND("DECOUPE",Tableau1[[#This Row],[DESIGNATION]])),"","NEED REF")</f>
        <v/>
      </c>
    </row>
    <row r="2580" spans="2:14">
      <c r="B2580">
        <v>34411421</v>
      </c>
      <c r="C2580" s="2">
        <v>44964</v>
      </c>
      <c r="D2580" t="s">
        <v>13</v>
      </c>
      <c r="E2580" t="str">
        <f>_xlfn.CONCAT(Tableau1[[#This Row],[SHORT TYPE]]," ",Tableau1[[#This Row],[NUMERO]]," ",Tableau1[[#This Row],[GAMME]]," ",Tableau1[[#This Row],[TYPE PRODUIT]]," ",Tableau1[[#This Row],[PUISSANCE]])</f>
        <v>COP 34411421 GVL UPS 400kVA</v>
      </c>
      <c r="G2580" t="s">
        <v>73</v>
      </c>
      <c r="H2580" t="s">
        <v>15</v>
      </c>
      <c r="I2580" t="s">
        <v>1285</v>
      </c>
      <c r="J2580" t="s">
        <v>17</v>
      </c>
      <c r="K2580" t="s">
        <v>22</v>
      </c>
      <c r="L2580" t="str">
        <f>_xlfn.XLOOKUP(Tableau1[[#This Row],[TYPE DE PIECE]],Tableau4[MATIERE],Tableau4[SHORT TYPE],"",0,1)</f>
        <v>COP</v>
      </c>
      <c r="N2580" t="str">
        <f>IF(ISERR(FIND("DECOUPE",Tableau1[[#This Row],[DESIGNATION]])),"","NEED REF")</f>
        <v/>
      </c>
    </row>
    <row r="2581" spans="2:14">
      <c r="B2581">
        <v>34411420</v>
      </c>
      <c r="C2581" s="2">
        <v>44964</v>
      </c>
      <c r="D2581" t="s">
        <v>13</v>
      </c>
      <c r="E2581" t="str">
        <f>_xlfn.CONCAT(Tableau1[[#This Row],[SHORT TYPE]]," ",Tableau1[[#This Row],[NUMERO]]," ",Tableau1[[#This Row],[GAMME]]," ",Tableau1[[#This Row],[TYPE PRODUIT]]," ",Tableau1[[#This Row],[PUISSANCE]])</f>
        <v>COP 34411420 GVL UPS 400kVA</v>
      </c>
      <c r="G2581" t="s">
        <v>73</v>
      </c>
      <c r="H2581" t="s">
        <v>15</v>
      </c>
      <c r="I2581" t="s">
        <v>1285</v>
      </c>
      <c r="J2581" t="s">
        <v>17</v>
      </c>
      <c r="K2581" t="s">
        <v>22</v>
      </c>
      <c r="L2581" t="str">
        <f>_xlfn.XLOOKUP(Tableau1[[#This Row],[TYPE DE PIECE]],Tableau4[MATIERE],Tableau4[SHORT TYPE],"",0,1)</f>
        <v>COP</v>
      </c>
      <c r="N2581" t="str">
        <f>IF(ISERR(FIND("DECOUPE",Tableau1[[#This Row],[DESIGNATION]])),"","NEED REF")</f>
        <v/>
      </c>
    </row>
    <row r="2582" spans="2:14">
      <c r="B2582">
        <v>34411419</v>
      </c>
      <c r="C2582" s="2">
        <v>44964</v>
      </c>
      <c r="D2582" t="s">
        <v>13</v>
      </c>
      <c r="E2582" t="str">
        <f>_xlfn.CONCAT(Tableau1[[#This Row],[SHORT TYPE]]," ",Tableau1[[#This Row],[NUMERO]]," ",Tableau1[[#This Row],[GAMME]]," ",Tableau1[[#This Row],[TYPE PRODUIT]]," ",Tableau1[[#This Row],[PUISSANCE]])</f>
        <v>COP 34411419 GVL UPS 400kVA</v>
      </c>
      <c r="G2582" t="s">
        <v>73</v>
      </c>
      <c r="H2582" t="s">
        <v>15</v>
      </c>
      <c r="I2582" t="s">
        <v>1285</v>
      </c>
      <c r="J2582" t="s">
        <v>17</v>
      </c>
      <c r="K2582" t="s">
        <v>22</v>
      </c>
      <c r="L2582" t="str">
        <f>_xlfn.XLOOKUP(Tableau1[[#This Row],[TYPE DE PIECE]],Tableau4[MATIERE],Tableau4[SHORT TYPE],"",0,1)</f>
        <v>COP</v>
      </c>
      <c r="N2582" t="str">
        <f>IF(ISERR(FIND("DECOUPE",Tableau1[[#This Row],[DESIGNATION]])),"","NEED REF")</f>
        <v/>
      </c>
    </row>
    <row r="2583" spans="2:14">
      <c r="B2583">
        <v>34411418</v>
      </c>
      <c r="C2583" s="2">
        <v>44964</v>
      </c>
      <c r="D2583" t="s">
        <v>13</v>
      </c>
      <c r="E2583" t="s">
        <v>1424</v>
      </c>
      <c r="G2583" t="s">
        <v>1400</v>
      </c>
      <c r="H2583" t="s">
        <v>30</v>
      </c>
      <c r="J2583" t="s">
        <v>27</v>
      </c>
      <c r="K2583" t="s">
        <v>25</v>
      </c>
      <c r="L2583" t="str">
        <f>_xlfn.XLOOKUP(Tableau1[[#This Row],[TYPE DE PIECE]],Tableau4[MATIERE],Tableau4[SHORT TYPE],"",0,1)</f>
        <v>SMT</v>
      </c>
      <c r="N2583" t="str">
        <f>IF(ISERR(FIND("DECOUPE",Tableau1[[#This Row],[DESIGNATION]])),"","NEED REF")</f>
        <v/>
      </c>
    </row>
    <row r="2584" spans="2:14">
      <c r="B2584">
        <v>34411417</v>
      </c>
      <c r="C2584" s="2">
        <v>44964</v>
      </c>
      <c r="D2584" t="s">
        <v>13</v>
      </c>
      <c r="E2584" t="str">
        <f>_xlfn.CONCAT(Tableau1[[#This Row],[SHORT TYPE]]," ",Tableau1[[#This Row],[NUMERO]]," ",Tableau1[[#This Row],[GAMME]]," ",Tableau1[[#This Row],[TYPE PRODUIT]]," ",Tableau1[[#This Row],[PUISSANCE]])</f>
        <v>COP 34411417 GVL UPS 400kVA</v>
      </c>
      <c r="G2584" t="s">
        <v>73</v>
      </c>
      <c r="H2584" t="s">
        <v>15</v>
      </c>
      <c r="I2584" t="s">
        <v>1285</v>
      </c>
      <c r="J2584" t="s">
        <v>17</v>
      </c>
      <c r="K2584" t="s">
        <v>22</v>
      </c>
      <c r="L2584" t="str">
        <f>_xlfn.XLOOKUP(Tableau1[[#This Row],[TYPE DE PIECE]],Tableau4[MATIERE],Tableau4[SHORT TYPE],"",0,1)</f>
        <v>COP</v>
      </c>
      <c r="N2584" t="str">
        <f>IF(ISERR(FIND("DECOUPE",Tableau1[[#This Row],[DESIGNATION]])),"","NEED REF")</f>
        <v/>
      </c>
    </row>
    <row r="2585" spans="2:14">
      <c r="B2585">
        <v>34411416</v>
      </c>
      <c r="C2585" s="2">
        <v>44964</v>
      </c>
      <c r="D2585" t="s">
        <v>13</v>
      </c>
      <c r="E2585" t="str">
        <f>_xlfn.CONCAT(Tableau1[[#This Row],[SHORT TYPE]]," ",Tableau1[[#This Row],[NUMERO]]," ",Tableau1[[#This Row],[GAMME]]," ",Tableau1[[#This Row],[TYPE PRODUIT]]," ",Tableau1[[#This Row],[PUISSANCE]])</f>
        <v>COP 34411416 GVL UPS 400kVA</v>
      </c>
      <c r="G2585" t="s">
        <v>73</v>
      </c>
      <c r="H2585" t="s">
        <v>15</v>
      </c>
      <c r="I2585" t="s">
        <v>1285</v>
      </c>
      <c r="J2585" t="s">
        <v>17</v>
      </c>
      <c r="K2585" t="s">
        <v>22</v>
      </c>
      <c r="L2585" t="str">
        <f>_xlfn.XLOOKUP(Tableau1[[#This Row],[TYPE DE PIECE]],Tableau4[MATIERE],Tableau4[SHORT TYPE],"",0,1)</f>
        <v>COP</v>
      </c>
      <c r="N2585" t="str">
        <f>IF(ISERR(FIND("DECOUPE",Tableau1[[#This Row],[DESIGNATION]])),"","NEED REF")</f>
        <v/>
      </c>
    </row>
    <row r="2586" spans="2:14">
      <c r="B2586">
        <v>34411415</v>
      </c>
      <c r="C2586" s="2">
        <v>44964</v>
      </c>
      <c r="D2586" t="s">
        <v>13</v>
      </c>
      <c r="E2586" t="str">
        <f>_xlfn.CONCAT(Tableau1[[#This Row],[SHORT TYPE]]," ",Tableau1[[#This Row],[NUMERO]]," ",Tableau1[[#This Row],[GAMME]]," ",Tableau1[[#This Row],[TYPE PRODUIT]]," ",Tableau1[[#This Row],[PUISSANCE]])</f>
        <v>COP 34411415 GVL UPS 400kVA</v>
      </c>
      <c r="G2586" t="s">
        <v>73</v>
      </c>
      <c r="H2586" t="s">
        <v>15</v>
      </c>
      <c r="I2586" t="s">
        <v>1285</v>
      </c>
      <c r="J2586" t="s">
        <v>17</v>
      </c>
      <c r="K2586" t="s">
        <v>22</v>
      </c>
      <c r="L2586" t="str">
        <f>_xlfn.XLOOKUP(Tableau1[[#This Row],[TYPE DE PIECE]],Tableau4[MATIERE],Tableau4[SHORT TYPE],"",0,1)</f>
        <v>COP</v>
      </c>
      <c r="N2586" t="str">
        <f>IF(ISERR(FIND("DECOUPE",Tableau1[[#This Row],[DESIGNATION]])),"","NEED REF")</f>
        <v/>
      </c>
    </row>
    <row r="2587" spans="2:14">
      <c r="B2587">
        <v>34411414</v>
      </c>
      <c r="C2587" s="2">
        <v>44964</v>
      </c>
      <c r="D2587" t="s">
        <v>13</v>
      </c>
      <c r="E2587" t="str">
        <f>_xlfn.CONCAT(Tableau1[[#This Row],[SHORT TYPE]]," ",Tableau1[[#This Row],[NUMERO]]," ",Tableau1[[#This Row],[GAMME]]," ",Tableau1[[#This Row],[TYPE PRODUIT]]," ",Tableau1[[#This Row],[PUISSANCE]])</f>
        <v>COP 34411414 GVL UPS 400kVA</v>
      </c>
      <c r="G2587" t="s">
        <v>73</v>
      </c>
      <c r="H2587" t="s">
        <v>15</v>
      </c>
      <c r="I2587" t="s">
        <v>1285</v>
      </c>
      <c r="J2587" t="s">
        <v>17</v>
      </c>
      <c r="K2587" t="s">
        <v>22</v>
      </c>
      <c r="L2587" t="str">
        <f>_xlfn.XLOOKUP(Tableau1[[#This Row],[TYPE DE PIECE]],Tableau4[MATIERE],Tableau4[SHORT TYPE],"",0,1)</f>
        <v>COP</v>
      </c>
      <c r="N2587" t="str">
        <f>IF(ISERR(FIND("DECOUPE",Tableau1[[#This Row],[DESIGNATION]])),"","NEED REF")</f>
        <v/>
      </c>
    </row>
    <row r="2588" spans="2:14">
      <c r="B2588">
        <v>34411413</v>
      </c>
      <c r="C2588" s="2">
        <v>44963</v>
      </c>
      <c r="D2588" t="s">
        <v>13</v>
      </c>
      <c r="E2588" t="str">
        <f>_xlfn.CONCAT(Tableau1[[#This Row],[SHORT TYPE]]," ",Tableau1[[#This Row],[NUMERO]]," ",Tableau1[[#This Row],[GAMME]]," ",Tableau1[[#This Row],[TYPE PRODUIT]]," ",Tableau1[[#This Row],[PUISSANCE]])</f>
        <v>COP 34411413 GVL UPS 400kVA</v>
      </c>
      <c r="G2588" t="s">
        <v>73</v>
      </c>
      <c r="H2588" t="s">
        <v>15</v>
      </c>
      <c r="I2588" t="s">
        <v>1285</v>
      </c>
      <c r="J2588" t="s">
        <v>17</v>
      </c>
      <c r="K2588" t="s">
        <v>22</v>
      </c>
      <c r="L2588" t="str">
        <f>_xlfn.XLOOKUP(Tableau1[[#This Row],[TYPE DE PIECE]],Tableau4[MATIERE],Tableau4[SHORT TYPE],"",0,1)</f>
        <v>COP</v>
      </c>
      <c r="N2588" t="str">
        <f>IF(ISERR(FIND("DECOUPE",Tableau1[[#This Row],[DESIGNATION]])),"","NEED REF")</f>
        <v/>
      </c>
    </row>
    <row r="2589" spans="2:14">
      <c r="B2589">
        <v>34411412</v>
      </c>
      <c r="C2589" s="2">
        <v>44963</v>
      </c>
      <c r="D2589" t="s">
        <v>13</v>
      </c>
      <c r="E2589" t="str">
        <f>_xlfn.CONCAT(Tableau1[[#This Row],[SHORT TYPE]]," ",Tableau1[[#This Row],[NUMERO]]," ",Tableau1[[#This Row],[GAMME]]," ",Tableau1[[#This Row],[TYPE PRODUIT]]," ",Tableau1[[#This Row],[PUISSANCE]])</f>
        <v>PLA 34411412 GVL UPS 400kVA</v>
      </c>
      <c r="G2589" t="s">
        <v>73</v>
      </c>
      <c r="H2589" t="s">
        <v>15</v>
      </c>
      <c r="I2589" t="s">
        <v>1285</v>
      </c>
      <c r="J2589" t="s">
        <v>17</v>
      </c>
      <c r="K2589" t="s">
        <v>33</v>
      </c>
      <c r="L2589" t="str">
        <f>_xlfn.XLOOKUP(Tableau1[[#This Row],[TYPE DE PIECE]],Tableau4[MATIERE],Tableau4[SHORT TYPE],"",0,1)</f>
        <v>PLA</v>
      </c>
      <c r="N2589" t="str">
        <f>IF(ISERR(FIND("DECOUPE",Tableau1[[#This Row],[DESIGNATION]])),"","NEED REF")</f>
        <v/>
      </c>
    </row>
    <row r="2590" spans="2:14">
      <c r="B2590">
        <v>34411411</v>
      </c>
      <c r="C2590" s="2">
        <v>44963</v>
      </c>
      <c r="D2590" t="s">
        <v>13</v>
      </c>
      <c r="E2590" t="str">
        <f>_xlfn.CONCAT(Tableau1[[#This Row],[SHORT TYPE]]," ",Tableau1[[#This Row],[NUMERO]]," ",Tableau1[[#This Row],[GAMME]]," ",Tableau1[[#This Row],[TYPE PRODUIT]]," ",Tableau1[[#This Row],[PUISSANCE]])</f>
        <v>COP 34411411 GVL UPS 400kVA</v>
      </c>
      <c r="G2590" t="s">
        <v>73</v>
      </c>
      <c r="H2590" t="s">
        <v>15</v>
      </c>
      <c r="I2590" t="s">
        <v>1285</v>
      </c>
      <c r="J2590" t="s">
        <v>17</v>
      </c>
      <c r="K2590" t="s">
        <v>22</v>
      </c>
      <c r="L2590" t="str">
        <f>_xlfn.XLOOKUP(Tableau1[[#This Row],[TYPE DE PIECE]],Tableau4[MATIERE],Tableau4[SHORT TYPE],"",0,1)</f>
        <v>COP</v>
      </c>
      <c r="N2590" t="str">
        <f>IF(ISERR(FIND("DECOUPE",Tableau1[[#This Row],[DESIGNATION]])),"","NEED REF")</f>
        <v/>
      </c>
    </row>
    <row r="2591" spans="2:14">
      <c r="B2591">
        <v>34411410</v>
      </c>
      <c r="C2591" s="2">
        <v>44963</v>
      </c>
      <c r="D2591" t="s">
        <v>13</v>
      </c>
      <c r="E2591" t="s">
        <v>1425</v>
      </c>
      <c r="G2591" t="s">
        <v>1400</v>
      </c>
      <c r="H2591" t="s">
        <v>30</v>
      </c>
      <c r="J2591" t="s">
        <v>27</v>
      </c>
      <c r="K2591" t="s">
        <v>701</v>
      </c>
      <c r="L2591" t="str">
        <f>_xlfn.XLOOKUP(Tableau1[[#This Row],[TYPE DE PIECE]],Tableau4[MATIERE],Tableau4[SHORT TYPE],"",0,1)</f>
        <v>SE</v>
      </c>
      <c r="N2591" t="str">
        <f>IF(ISERR(FIND("DECOUPE",Tableau1[[#This Row],[DESIGNATION]])),"","NEED REF")</f>
        <v/>
      </c>
    </row>
    <row r="2592" spans="2:14">
      <c r="B2592">
        <v>34411409</v>
      </c>
      <c r="C2592" s="2">
        <v>44963</v>
      </c>
      <c r="D2592" t="s">
        <v>13</v>
      </c>
      <c r="E2592" t="str">
        <f>_xlfn.CONCAT(Tableau1[[#This Row],[SHORT TYPE]]," ",Tableau1[[#This Row],[NUMERO]]," ",Tableau1[[#This Row],[GAMME]]," ",Tableau1[[#This Row],[TYPE PRODUIT]]," ",Tableau1[[#This Row],[PUISSANCE]])</f>
        <v>COP 34411409 GVL UPS 400kVA</v>
      </c>
      <c r="G2592" t="s">
        <v>73</v>
      </c>
      <c r="H2592" t="s">
        <v>15</v>
      </c>
      <c r="I2592" t="s">
        <v>1285</v>
      </c>
      <c r="J2592" t="s">
        <v>17</v>
      </c>
      <c r="K2592" t="s">
        <v>22</v>
      </c>
      <c r="L2592" t="str">
        <f>_xlfn.XLOOKUP(Tableau1[[#This Row],[TYPE DE PIECE]],Tableau4[MATIERE],Tableau4[SHORT TYPE],"",0,1)</f>
        <v>COP</v>
      </c>
      <c r="N2592" t="str">
        <f>IF(ISERR(FIND("DECOUPE",Tableau1[[#This Row],[DESIGNATION]])),"","NEED REF")</f>
        <v/>
      </c>
    </row>
    <row r="2593" spans="2:14">
      <c r="B2593">
        <v>34411408</v>
      </c>
      <c r="C2593" s="2">
        <v>44963</v>
      </c>
      <c r="D2593" t="s">
        <v>13</v>
      </c>
      <c r="E2593" t="str">
        <f>_xlfn.CONCAT(Tableau1[[#This Row],[SHORT TYPE]]," ",Tableau1[[#This Row],[NUMERO]]," ",Tableau1[[#This Row],[GAMME]]," ",Tableau1[[#This Row],[TYPE PRODUIT]]," ",Tableau1[[#This Row],[PUISSANCE]])</f>
        <v>COP 34411408 GVL UPS 400kVA</v>
      </c>
      <c r="G2593" t="s">
        <v>73</v>
      </c>
      <c r="H2593" t="s">
        <v>15</v>
      </c>
      <c r="I2593" t="s">
        <v>1285</v>
      </c>
      <c r="J2593" t="s">
        <v>17</v>
      </c>
      <c r="K2593" t="s">
        <v>22</v>
      </c>
      <c r="L2593" t="str">
        <f>_xlfn.XLOOKUP(Tableau1[[#This Row],[TYPE DE PIECE]],Tableau4[MATIERE],Tableau4[SHORT TYPE],"",0,1)</f>
        <v>COP</v>
      </c>
      <c r="N2593" t="str">
        <f>IF(ISERR(FIND("DECOUPE",Tableau1[[#This Row],[DESIGNATION]])),"","NEED REF")</f>
        <v/>
      </c>
    </row>
    <row r="2594" spans="2:14">
      <c r="B2594">
        <v>34411407</v>
      </c>
      <c r="C2594" s="2">
        <v>44960</v>
      </c>
      <c r="D2594" t="s">
        <v>13</v>
      </c>
      <c r="E2594" t="str">
        <f>_xlfn.CONCAT(Tableau1[[#This Row],[SHORT TYPE]]," ",Tableau1[[#This Row],[NUMERO]]," ",Tableau1[[#This Row],[GAMME]]," ",Tableau1[[#This Row],[TYPE PRODUIT]]," ",Tableau1[[#This Row],[PUISSANCE]])</f>
        <v>SMT 34411407 GVL UPS 400kVA</v>
      </c>
      <c r="G2594" t="s">
        <v>73</v>
      </c>
      <c r="H2594" t="s">
        <v>15</v>
      </c>
      <c r="I2594" t="s">
        <v>1285</v>
      </c>
      <c r="J2594" t="s">
        <v>17</v>
      </c>
      <c r="K2594" t="s">
        <v>25</v>
      </c>
      <c r="L2594" t="str">
        <f>_xlfn.XLOOKUP(Tableau1[[#This Row],[TYPE DE PIECE]],Tableau4[MATIERE],Tableau4[SHORT TYPE],"",0,1)</f>
        <v>SMT</v>
      </c>
      <c r="N2594" t="str">
        <f>IF(ISERR(FIND("DECOUPE",Tableau1[[#This Row],[DESIGNATION]])),"","NEED REF")</f>
        <v/>
      </c>
    </row>
    <row r="2595" spans="2:14">
      <c r="B2595">
        <v>34411406</v>
      </c>
      <c r="C2595" s="2">
        <v>44960</v>
      </c>
      <c r="D2595" t="s">
        <v>13</v>
      </c>
      <c r="E2595" t="str">
        <f>_xlfn.CONCAT(Tableau1[[#This Row],[SHORT TYPE]]," ",Tableau1[[#This Row],[NUMERO]]," ",Tableau1[[#This Row],[GAMME]]," ",Tableau1[[#This Row],[TYPE PRODUIT]]," ",Tableau1[[#This Row],[PUISSANCE]])</f>
        <v>SMT 34411406 GVL UPS 400kVA</v>
      </c>
      <c r="G2595" t="s">
        <v>73</v>
      </c>
      <c r="H2595" t="s">
        <v>15</v>
      </c>
      <c r="I2595" t="s">
        <v>1285</v>
      </c>
      <c r="J2595" t="s">
        <v>17</v>
      </c>
      <c r="K2595" t="s">
        <v>25</v>
      </c>
      <c r="L2595" t="str">
        <f>_xlfn.XLOOKUP(Tableau1[[#This Row],[TYPE DE PIECE]],Tableau4[MATIERE],Tableau4[SHORT TYPE],"",0,1)</f>
        <v>SMT</v>
      </c>
      <c r="N2595" t="str">
        <f>IF(ISERR(FIND("DECOUPE",Tableau1[[#This Row],[DESIGNATION]])),"","NEED REF")</f>
        <v/>
      </c>
    </row>
    <row r="2596" spans="2:14">
      <c r="B2596">
        <v>34411405</v>
      </c>
      <c r="C2596" s="2">
        <v>44960</v>
      </c>
      <c r="D2596" t="s">
        <v>13</v>
      </c>
      <c r="E2596" t="s">
        <v>1426</v>
      </c>
      <c r="J2596" t="s">
        <v>27</v>
      </c>
      <c r="L2596" t="str">
        <f>_xlfn.XLOOKUP(Tableau1[[#This Row],[TYPE DE PIECE]],Tableau4[MATIERE],Tableau4[SHORT TYPE],"",0,1)</f>
        <v/>
      </c>
      <c r="N2596" t="str">
        <f>IF(ISERR(FIND("DECOUPE",Tableau1[[#This Row],[DESIGNATION]])),"","NEED REF")</f>
        <v/>
      </c>
    </row>
    <row r="2597" spans="2:14">
      <c r="B2597">
        <v>34411404</v>
      </c>
      <c r="C2597" s="2">
        <v>44960</v>
      </c>
      <c r="D2597" t="s">
        <v>13</v>
      </c>
      <c r="E2597" t="str">
        <f>_xlfn.CONCAT(Tableau1[[#This Row],[SHORT TYPE]]," ",Tableau1[[#This Row],[NUMERO]]," ",Tableau1[[#This Row],[GAMME]]," ",Tableau1[[#This Row],[TYPE PRODUIT]]," ",Tableau1[[#This Row],[PUISSANCE]])</f>
        <v>COP 34411404 GVL UPS 400kVA</v>
      </c>
      <c r="G2597" t="s">
        <v>73</v>
      </c>
      <c r="H2597" t="s">
        <v>15</v>
      </c>
      <c r="I2597" t="s">
        <v>1285</v>
      </c>
      <c r="J2597" t="s">
        <v>17</v>
      </c>
      <c r="K2597" t="s">
        <v>22</v>
      </c>
      <c r="L2597" t="str">
        <f>_xlfn.XLOOKUP(Tableau1[[#This Row],[TYPE DE PIECE]],Tableau4[MATIERE],Tableau4[SHORT TYPE],"",0,1)</f>
        <v>COP</v>
      </c>
      <c r="N2597" t="str">
        <f>IF(ISERR(FIND("DECOUPE",Tableau1[[#This Row],[DESIGNATION]])),"","NEED REF")</f>
        <v/>
      </c>
    </row>
    <row r="2598" spans="2:14">
      <c r="B2598">
        <v>34411403</v>
      </c>
      <c r="C2598" s="2">
        <v>44960</v>
      </c>
      <c r="D2598" t="s">
        <v>13</v>
      </c>
      <c r="E2598" t="s">
        <v>1427</v>
      </c>
      <c r="G2598" t="s">
        <v>1400</v>
      </c>
      <c r="H2598" t="s">
        <v>30</v>
      </c>
      <c r="J2598" t="s">
        <v>27</v>
      </c>
      <c r="K2598" t="s">
        <v>22</v>
      </c>
      <c r="L2598" t="str">
        <f>_xlfn.XLOOKUP(Tableau1[[#This Row],[TYPE DE PIECE]],Tableau4[MATIERE],Tableau4[SHORT TYPE],"",0,1)</f>
        <v>COP</v>
      </c>
      <c r="N2598" t="str">
        <f>IF(ISERR(FIND("DECOUPE",Tableau1[[#This Row],[DESIGNATION]])),"","NEED REF")</f>
        <v/>
      </c>
    </row>
    <row r="2599" spans="2:14">
      <c r="B2599">
        <v>34411402</v>
      </c>
      <c r="C2599" s="2">
        <v>44960</v>
      </c>
      <c r="D2599" t="s">
        <v>13</v>
      </c>
      <c r="E2599" t="s">
        <v>1427</v>
      </c>
      <c r="G2599" t="s">
        <v>1400</v>
      </c>
      <c r="H2599" t="s">
        <v>30</v>
      </c>
      <c r="J2599" t="s">
        <v>27</v>
      </c>
      <c r="K2599" t="s">
        <v>22</v>
      </c>
      <c r="L2599" t="str">
        <f>_xlfn.XLOOKUP(Tableau1[[#This Row],[TYPE DE PIECE]],Tableau4[MATIERE],Tableau4[SHORT TYPE],"",0,1)</f>
        <v>COP</v>
      </c>
      <c r="N2599" t="str">
        <f>IF(ISERR(FIND("DECOUPE",Tableau1[[#This Row],[DESIGNATION]])),"","NEED REF")</f>
        <v/>
      </c>
    </row>
    <row r="2600" spans="2:14">
      <c r="B2600">
        <v>34411401</v>
      </c>
      <c r="C2600" s="2">
        <v>44960</v>
      </c>
      <c r="D2600" t="s">
        <v>13</v>
      </c>
      <c r="E2600" t="s">
        <v>1427</v>
      </c>
      <c r="G2600" t="s">
        <v>1400</v>
      </c>
      <c r="H2600" t="s">
        <v>30</v>
      </c>
      <c r="J2600" t="s">
        <v>27</v>
      </c>
      <c r="K2600" t="s">
        <v>22</v>
      </c>
      <c r="L2600" t="str">
        <f>_xlfn.XLOOKUP(Tableau1[[#This Row],[TYPE DE PIECE]],Tableau4[MATIERE],Tableau4[SHORT TYPE],"",0,1)</f>
        <v>COP</v>
      </c>
      <c r="N2600" t="str">
        <f>IF(ISERR(FIND("DECOUPE",Tableau1[[#This Row],[DESIGNATION]])),"","NEED REF")</f>
        <v/>
      </c>
    </row>
    <row r="2601" spans="2:14">
      <c r="B2601">
        <v>34411400</v>
      </c>
      <c r="C2601" s="2">
        <v>44960</v>
      </c>
      <c r="D2601" t="s">
        <v>13</v>
      </c>
      <c r="E2601" t="s">
        <v>1427</v>
      </c>
      <c r="G2601" t="s">
        <v>1400</v>
      </c>
      <c r="H2601" t="s">
        <v>30</v>
      </c>
      <c r="J2601" t="s">
        <v>27</v>
      </c>
      <c r="K2601" t="s">
        <v>22</v>
      </c>
      <c r="L2601" t="str">
        <f>_xlfn.XLOOKUP(Tableau1[[#This Row],[TYPE DE PIECE]],Tableau4[MATIERE],Tableau4[SHORT TYPE],"",0,1)</f>
        <v>COP</v>
      </c>
      <c r="N2601" t="str">
        <f>IF(ISERR(FIND("DECOUPE",Tableau1[[#This Row],[DESIGNATION]])),"","NEED REF")</f>
        <v/>
      </c>
    </row>
    <row r="2602" spans="2:14">
      <c r="B2602">
        <v>34411399</v>
      </c>
      <c r="C2602" s="2">
        <v>44959</v>
      </c>
      <c r="D2602" t="s">
        <v>13</v>
      </c>
      <c r="E2602" t="s">
        <v>1428</v>
      </c>
      <c r="G2602" t="s">
        <v>73</v>
      </c>
      <c r="H2602" t="s">
        <v>15</v>
      </c>
      <c r="I2602" t="s">
        <v>1285</v>
      </c>
      <c r="J2602" t="s">
        <v>17</v>
      </c>
      <c r="K2602" t="s">
        <v>701</v>
      </c>
      <c r="L2602" t="str">
        <f>_xlfn.XLOOKUP(Tableau1[[#This Row],[TYPE DE PIECE]],Tableau4[MATIERE],Tableau4[SHORT TYPE],"",0,1)</f>
        <v>SE</v>
      </c>
      <c r="N2602" t="str">
        <f>IF(ISERR(FIND("DECOUPE",Tableau1[[#This Row],[DESIGNATION]])),"","NEED REF")</f>
        <v/>
      </c>
    </row>
    <row r="2603" spans="2:14">
      <c r="B2603">
        <v>34411398</v>
      </c>
      <c r="C2603" s="2">
        <v>44959</v>
      </c>
      <c r="D2603" t="s">
        <v>13</v>
      </c>
      <c r="E2603" t="str">
        <f>_xlfn.CONCAT(Tableau1[[#This Row],[SHORT TYPE]]," ",Tableau1[[#This Row],[NUMERO]]," ",Tableau1[[#This Row],[GAMME]]," ",Tableau1[[#This Row],[TYPE PRODUIT]]," ",Tableau1[[#This Row],[PUISSANCE]])</f>
        <v>SMT 34411398 GVS UPS 40KW</v>
      </c>
      <c r="F2603" t="s">
        <v>1429</v>
      </c>
      <c r="G2603" t="s">
        <v>96</v>
      </c>
      <c r="H2603" t="s">
        <v>15</v>
      </c>
      <c r="I2603" t="s">
        <v>1430</v>
      </c>
      <c r="J2603" t="s">
        <v>49</v>
      </c>
      <c r="K2603" t="s">
        <v>25</v>
      </c>
      <c r="L2603" t="str">
        <f>_xlfn.XLOOKUP(Tableau1[[#This Row],[TYPE DE PIECE]],Tableau4[MATIERE],Tableau4[SHORT TYPE],"",0,1)</f>
        <v>SMT</v>
      </c>
      <c r="N2603" t="str">
        <f>IF(ISERR(FIND("DECOUPE",Tableau1[[#This Row],[DESIGNATION]])),"","NEED REF")</f>
        <v/>
      </c>
    </row>
    <row r="2604" spans="2:14">
      <c r="B2604">
        <v>34411397</v>
      </c>
      <c r="C2604" s="2">
        <v>44959</v>
      </c>
      <c r="D2604" t="s">
        <v>13</v>
      </c>
      <c r="E2604" t="str">
        <f>_xlfn.CONCAT(Tableau1[[#This Row],[SHORT TYPE]]," ",Tableau1[[#This Row],[NUMERO]]," ",Tableau1[[#This Row],[GAMME]]," ",Tableau1[[#This Row],[TYPE PRODUIT]]," ",Tableau1[[#This Row],[PUISSANCE]])</f>
        <v>COP 34411397 GVL UPS 400kVA</v>
      </c>
      <c r="G2604" t="s">
        <v>73</v>
      </c>
      <c r="H2604" t="s">
        <v>15</v>
      </c>
      <c r="I2604" t="s">
        <v>1285</v>
      </c>
      <c r="J2604" t="s">
        <v>17</v>
      </c>
      <c r="K2604" t="s">
        <v>22</v>
      </c>
      <c r="L2604" t="str">
        <f>_xlfn.XLOOKUP(Tableau1[[#This Row],[TYPE DE PIECE]],Tableau4[MATIERE],Tableau4[SHORT TYPE],"",0,1)</f>
        <v>COP</v>
      </c>
      <c r="N2604" t="str">
        <f>IF(ISERR(FIND("DECOUPE",Tableau1[[#This Row],[DESIGNATION]])),"","NEED REF")</f>
        <v/>
      </c>
    </row>
    <row r="2605" spans="2:14">
      <c r="B2605">
        <v>34411396</v>
      </c>
      <c r="C2605" s="2">
        <v>44959</v>
      </c>
      <c r="D2605" t="s">
        <v>13</v>
      </c>
      <c r="E2605" t="str">
        <f>_xlfn.CONCAT(Tableau1[[#This Row],[SHORT TYPE]]," ",Tableau1[[#This Row],[NUMERO]]," ",Tableau1[[#This Row],[GAMME]]," ",Tableau1[[#This Row],[TYPE PRODUIT]]," ",Tableau1[[#This Row],[PUISSANCE]])</f>
        <v>COP 34411396 GVL UPS 400kVA</v>
      </c>
      <c r="G2605" t="s">
        <v>73</v>
      </c>
      <c r="H2605" t="s">
        <v>15</v>
      </c>
      <c r="I2605" t="s">
        <v>1285</v>
      </c>
      <c r="J2605" t="s">
        <v>17</v>
      </c>
      <c r="K2605" t="s">
        <v>22</v>
      </c>
      <c r="L2605" t="str">
        <f>_xlfn.XLOOKUP(Tableau1[[#This Row],[TYPE DE PIECE]],Tableau4[MATIERE],Tableau4[SHORT TYPE],"",0,1)</f>
        <v>COP</v>
      </c>
      <c r="N2605" t="str">
        <f>IF(ISERR(FIND("DECOUPE",Tableau1[[#This Row],[DESIGNATION]])),"","NEED REF")</f>
        <v/>
      </c>
    </row>
    <row r="2606" spans="2:14">
      <c r="B2606">
        <v>34411395</v>
      </c>
      <c r="C2606" s="2">
        <v>44959</v>
      </c>
      <c r="D2606" t="s">
        <v>13</v>
      </c>
      <c r="E2606" t="str">
        <f>_xlfn.CONCAT(Tableau1[[#This Row],[SHORT TYPE]]," ",Tableau1[[#This Row],[NUMERO]]," ",Tableau1[[#This Row],[GAMME]]," ",Tableau1[[#This Row],[TYPE PRODUIT]]," ",Tableau1[[#This Row],[PUISSANCE]])</f>
        <v>COP 34411395 GVL UPS 400kVA</v>
      </c>
      <c r="G2606" t="s">
        <v>73</v>
      </c>
      <c r="H2606" t="s">
        <v>15</v>
      </c>
      <c r="I2606" t="s">
        <v>1285</v>
      </c>
      <c r="J2606" t="s">
        <v>17</v>
      </c>
      <c r="K2606" t="s">
        <v>22</v>
      </c>
      <c r="L2606" t="str">
        <f>_xlfn.XLOOKUP(Tableau1[[#This Row],[TYPE DE PIECE]],Tableau4[MATIERE],Tableau4[SHORT TYPE],"",0,1)</f>
        <v>COP</v>
      </c>
      <c r="N2606" t="str">
        <f>IF(ISERR(FIND("DECOUPE",Tableau1[[#This Row],[DESIGNATION]])),"","NEED REF")</f>
        <v/>
      </c>
    </row>
    <row r="2607" spans="2:14">
      <c r="B2607">
        <v>34411394</v>
      </c>
      <c r="C2607" s="2">
        <v>44959</v>
      </c>
      <c r="D2607" t="s">
        <v>13</v>
      </c>
      <c r="E2607" t="str">
        <f>_xlfn.CONCAT(Tableau1[[#This Row],[SHORT TYPE]]," ",Tableau1[[#This Row],[NUMERO]]," ",Tableau1[[#This Row],[GAMME]]," ",Tableau1[[#This Row],[TYPE PRODUIT]]," ",Tableau1[[#This Row],[PUISSANCE]])</f>
        <v>COP 34411394 GVL UPS 400kVA</v>
      </c>
      <c r="G2607" t="s">
        <v>73</v>
      </c>
      <c r="H2607" t="s">
        <v>15</v>
      </c>
      <c r="I2607" t="s">
        <v>1285</v>
      </c>
      <c r="J2607" t="s">
        <v>17</v>
      </c>
      <c r="K2607" t="s">
        <v>22</v>
      </c>
      <c r="L2607" t="str">
        <f>_xlfn.XLOOKUP(Tableau1[[#This Row],[TYPE DE PIECE]],Tableau4[MATIERE],Tableau4[SHORT TYPE],"",0,1)</f>
        <v>COP</v>
      </c>
      <c r="N2607" t="str">
        <f>IF(ISERR(FIND("DECOUPE",Tableau1[[#This Row],[DESIGNATION]])),"","NEED REF")</f>
        <v/>
      </c>
    </row>
    <row r="2608" spans="2:14">
      <c r="B2608">
        <v>34411393</v>
      </c>
      <c r="C2608" s="2">
        <v>44959</v>
      </c>
      <c r="D2608" t="s">
        <v>13</v>
      </c>
      <c r="E2608" t="str">
        <f>_xlfn.CONCAT(Tableau1[[#This Row],[SHORT TYPE]]," ",Tableau1[[#This Row],[NUMERO]]," ",Tableau1[[#This Row],[GAMME]]," ",Tableau1[[#This Row],[TYPE PRODUIT]]," ",Tableau1[[#This Row],[PUISSANCE]])</f>
        <v>COP 34411393 GVL UPS 400kVA</v>
      </c>
      <c r="G2608" t="s">
        <v>73</v>
      </c>
      <c r="H2608" t="s">
        <v>15</v>
      </c>
      <c r="I2608" t="s">
        <v>1285</v>
      </c>
      <c r="J2608" t="s">
        <v>17</v>
      </c>
      <c r="K2608" t="s">
        <v>22</v>
      </c>
      <c r="L2608" t="str">
        <f>_xlfn.XLOOKUP(Tableau1[[#This Row],[TYPE DE PIECE]],Tableau4[MATIERE],Tableau4[SHORT TYPE],"",0,1)</f>
        <v>COP</v>
      </c>
      <c r="N2608" t="str">
        <f>IF(ISERR(FIND("DECOUPE",Tableau1[[#This Row],[DESIGNATION]])),"","NEED REF")</f>
        <v/>
      </c>
    </row>
    <row r="2609" spans="2:14">
      <c r="B2609">
        <v>34411392</v>
      </c>
      <c r="C2609" s="2">
        <v>44959</v>
      </c>
      <c r="D2609" t="s">
        <v>13</v>
      </c>
      <c r="E2609" t="str">
        <f>_xlfn.CONCAT(Tableau1[[#This Row],[SHORT TYPE]]," ",Tableau1[[#This Row],[NUMERO]]," ",Tableau1[[#This Row],[GAMME]]," ",Tableau1[[#This Row],[TYPE PRODUIT]]," ",Tableau1[[#This Row],[PUISSANCE]])</f>
        <v>COP 34411392 GVL UPS 400kVA</v>
      </c>
      <c r="G2609" t="s">
        <v>73</v>
      </c>
      <c r="H2609" t="s">
        <v>15</v>
      </c>
      <c r="I2609" t="s">
        <v>1285</v>
      </c>
      <c r="J2609" t="s">
        <v>17</v>
      </c>
      <c r="K2609" t="s">
        <v>22</v>
      </c>
      <c r="L2609" t="str">
        <f>_xlfn.XLOOKUP(Tableau1[[#This Row],[TYPE DE PIECE]],Tableau4[MATIERE],Tableau4[SHORT TYPE],"",0,1)</f>
        <v>COP</v>
      </c>
      <c r="N2609" t="str">
        <f>IF(ISERR(FIND("DECOUPE",Tableau1[[#This Row],[DESIGNATION]])),"","NEED REF")</f>
        <v/>
      </c>
    </row>
    <row r="2610" spans="2:14">
      <c r="B2610">
        <v>34411391</v>
      </c>
      <c r="C2610" s="2">
        <v>44959</v>
      </c>
      <c r="D2610" t="s">
        <v>13</v>
      </c>
      <c r="E2610" t="str">
        <f>_xlfn.CONCAT(Tableau1[[#This Row],[SHORT TYPE]]," ",Tableau1[[#This Row],[NUMERO]]," ",Tableau1[[#This Row],[GAMME]]," ",Tableau1[[#This Row],[TYPE PRODUIT]]," ",Tableau1[[#This Row],[PUISSANCE]])</f>
        <v>COP 34411391 GVL UPS 400kVA</v>
      </c>
      <c r="G2610" t="s">
        <v>73</v>
      </c>
      <c r="H2610" t="s">
        <v>15</v>
      </c>
      <c r="I2610" t="s">
        <v>1285</v>
      </c>
      <c r="J2610" t="s">
        <v>17</v>
      </c>
      <c r="K2610" t="s">
        <v>22</v>
      </c>
      <c r="L2610" t="str">
        <f>_xlfn.XLOOKUP(Tableau1[[#This Row],[TYPE DE PIECE]],Tableau4[MATIERE],Tableau4[SHORT TYPE],"",0,1)</f>
        <v>COP</v>
      </c>
      <c r="N2610" t="str">
        <f>IF(ISERR(FIND("DECOUPE",Tableau1[[#This Row],[DESIGNATION]])),"","NEED REF")</f>
        <v/>
      </c>
    </row>
    <row r="2611" spans="2:14">
      <c r="B2611">
        <v>34411390</v>
      </c>
      <c r="C2611" s="2">
        <v>44958</v>
      </c>
      <c r="D2611" t="s">
        <v>13</v>
      </c>
      <c r="E2611" t="str">
        <f>_xlfn.CONCAT(Tableau1[[#This Row],[SHORT TYPE]]," ",Tableau1[[#This Row],[NUMERO]]," ",Tableau1[[#This Row],[GAMME]]," ",Tableau1[[#This Row],[TYPE PRODUIT]]," ",Tableau1[[#This Row],[PUISSANCE]])</f>
        <v>COP 34411390 GVL UPS 400kVA</v>
      </c>
      <c r="G2611" t="s">
        <v>73</v>
      </c>
      <c r="H2611" t="s">
        <v>15</v>
      </c>
      <c r="I2611" t="s">
        <v>1285</v>
      </c>
      <c r="J2611" t="s">
        <v>17</v>
      </c>
      <c r="K2611" t="s">
        <v>22</v>
      </c>
      <c r="L2611" t="str">
        <f>_xlfn.XLOOKUP(Tableau1[[#This Row],[TYPE DE PIECE]],Tableau4[MATIERE],Tableau4[SHORT TYPE],"",0,1)</f>
        <v>COP</v>
      </c>
      <c r="N2611" t="str">
        <f>IF(ISERR(FIND("DECOUPE",Tableau1[[#This Row],[DESIGNATION]])),"","NEED REF")</f>
        <v/>
      </c>
    </row>
    <row r="2612" spans="2:14">
      <c r="B2612">
        <v>34411389</v>
      </c>
      <c r="C2612" s="2">
        <v>44958</v>
      </c>
      <c r="D2612" t="s">
        <v>13</v>
      </c>
      <c r="E2612" t="str">
        <f>_xlfn.CONCAT(Tableau1[[#This Row],[SHORT TYPE]]," ",Tableau1[[#This Row],[NUMERO]]," ",Tableau1[[#This Row],[GAMME]]," ",Tableau1[[#This Row],[TYPE PRODUIT]]," ",Tableau1[[#This Row],[PUISSANCE]])</f>
        <v>COP 34411389 GVL UPS 400kVA</v>
      </c>
      <c r="G2612" t="s">
        <v>73</v>
      </c>
      <c r="H2612" t="s">
        <v>15</v>
      </c>
      <c r="I2612" t="s">
        <v>1285</v>
      </c>
      <c r="J2612" t="s">
        <v>17</v>
      </c>
      <c r="K2612" t="s">
        <v>22</v>
      </c>
      <c r="L2612" t="str">
        <f>_xlfn.XLOOKUP(Tableau1[[#This Row],[TYPE DE PIECE]],Tableau4[MATIERE],Tableau4[SHORT TYPE],"",0,1)</f>
        <v>COP</v>
      </c>
      <c r="N2612" t="str">
        <f>IF(ISERR(FIND("DECOUPE",Tableau1[[#This Row],[DESIGNATION]])),"","NEED REF")</f>
        <v/>
      </c>
    </row>
    <row r="2613" spans="2:14">
      <c r="B2613">
        <v>34411388</v>
      </c>
      <c r="C2613" s="2">
        <v>44958</v>
      </c>
      <c r="D2613" t="s">
        <v>13</v>
      </c>
      <c r="E2613" t="str">
        <f>_xlfn.CONCAT(Tableau1[[#This Row],[SHORT TYPE]]," ",Tableau1[[#This Row],[NUMERO]]," ",Tableau1[[#This Row],[GAMME]]," ",Tableau1[[#This Row],[TYPE PRODUIT]]," ",Tableau1[[#This Row],[PUISSANCE]])</f>
        <v>COP 34411388 GVL UPS 400kVA</v>
      </c>
      <c r="G2613" t="s">
        <v>73</v>
      </c>
      <c r="H2613" t="s">
        <v>15</v>
      </c>
      <c r="I2613" t="s">
        <v>1285</v>
      </c>
      <c r="J2613" t="s">
        <v>17</v>
      </c>
      <c r="K2613" t="s">
        <v>22</v>
      </c>
      <c r="L2613" t="str">
        <f>_xlfn.XLOOKUP(Tableau1[[#This Row],[TYPE DE PIECE]],Tableau4[MATIERE],Tableau4[SHORT TYPE],"",0,1)</f>
        <v>COP</v>
      </c>
      <c r="N2613" t="str">
        <f>IF(ISERR(FIND("DECOUPE",Tableau1[[#This Row],[DESIGNATION]])),"","NEED REF")</f>
        <v/>
      </c>
    </row>
    <row r="2614" spans="2:14">
      <c r="B2614">
        <v>34411387</v>
      </c>
      <c r="C2614" s="2">
        <v>44958</v>
      </c>
      <c r="D2614" t="s">
        <v>13</v>
      </c>
      <c r="E2614" t="str">
        <f>_xlfn.CONCAT(Tableau1[[#This Row],[SHORT TYPE]]," ",Tableau1[[#This Row],[NUMERO]]," ",Tableau1[[#This Row],[GAMME]]," ",Tableau1[[#This Row],[TYPE PRODUIT]]," ",Tableau1[[#This Row],[PUISSANCE]])</f>
        <v>COP 34411387 GVL UPS 400kVA</v>
      </c>
      <c r="G2614" t="s">
        <v>73</v>
      </c>
      <c r="H2614" t="s">
        <v>15</v>
      </c>
      <c r="I2614" t="s">
        <v>1285</v>
      </c>
      <c r="J2614" t="s">
        <v>17</v>
      </c>
      <c r="K2614" t="s">
        <v>22</v>
      </c>
      <c r="L2614" t="str">
        <f>_xlfn.XLOOKUP(Tableau1[[#This Row],[TYPE DE PIECE]],Tableau4[MATIERE],Tableau4[SHORT TYPE],"",0,1)</f>
        <v>COP</v>
      </c>
      <c r="N2614" t="str">
        <f>IF(ISERR(FIND("DECOUPE",Tableau1[[#This Row],[DESIGNATION]])),"","NEED REF")</f>
        <v/>
      </c>
    </row>
    <row r="2615" spans="2:14">
      <c r="B2615">
        <v>34411386</v>
      </c>
      <c r="C2615" s="2">
        <v>44958</v>
      </c>
      <c r="D2615" t="s">
        <v>13</v>
      </c>
      <c r="E2615" t="str">
        <f>_xlfn.CONCAT(Tableau1[[#This Row],[SHORT TYPE]]," ",Tableau1[[#This Row],[NUMERO]]," ",Tableau1[[#This Row],[GAMME]]," ",Tableau1[[#This Row],[TYPE PRODUIT]]," ",Tableau1[[#This Row],[PUISSANCE]])</f>
        <v>COP 34411386 GVL UPS 400kVA</v>
      </c>
      <c r="G2615" t="s">
        <v>73</v>
      </c>
      <c r="H2615" t="s">
        <v>15</v>
      </c>
      <c r="I2615" t="s">
        <v>1285</v>
      </c>
      <c r="J2615" t="s">
        <v>17</v>
      </c>
      <c r="K2615" t="s">
        <v>22</v>
      </c>
      <c r="L2615" t="str">
        <f>_xlfn.XLOOKUP(Tableau1[[#This Row],[TYPE DE PIECE]],Tableau4[MATIERE],Tableau4[SHORT TYPE],"",0,1)</f>
        <v>COP</v>
      </c>
      <c r="N2615" t="str">
        <f>IF(ISERR(FIND("DECOUPE",Tableau1[[#This Row],[DESIGNATION]])),"","NEED REF")</f>
        <v/>
      </c>
    </row>
    <row r="2616" spans="2:14">
      <c r="B2616">
        <v>34411385</v>
      </c>
      <c r="C2616" s="2">
        <v>44958</v>
      </c>
      <c r="D2616" t="s">
        <v>13</v>
      </c>
      <c r="E2616" t="str">
        <f>_xlfn.CONCAT(Tableau1[[#This Row],[SHORT TYPE]]," ",Tableau1[[#This Row],[NUMERO]]," ",Tableau1[[#This Row],[GAMME]]," ",Tableau1[[#This Row],[TYPE PRODUIT]]," ",Tableau1[[#This Row],[PUISSANCE]])</f>
        <v>COP 34411385 GVL UPS 400kVA</v>
      </c>
      <c r="G2616" t="s">
        <v>73</v>
      </c>
      <c r="H2616" t="s">
        <v>15</v>
      </c>
      <c r="I2616" t="s">
        <v>1285</v>
      </c>
      <c r="J2616" t="s">
        <v>17</v>
      </c>
      <c r="K2616" t="s">
        <v>22</v>
      </c>
      <c r="L2616" t="str">
        <f>_xlfn.XLOOKUP(Tableau1[[#This Row],[TYPE DE PIECE]],Tableau4[MATIERE],Tableau4[SHORT TYPE],"",0,1)</f>
        <v>COP</v>
      </c>
      <c r="N2616" t="str">
        <f>IF(ISERR(FIND("DECOUPE",Tableau1[[#This Row],[DESIGNATION]])),"","NEED REF")</f>
        <v/>
      </c>
    </row>
    <row r="2617" spans="2:14">
      <c r="B2617">
        <v>34411384</v>
      </c>
      <c r="C2617" s="2">
        <v>44958</v>
      </c>
      <c r="D2617" t="s">
        <v>13</v>
      </c>
      <c r="E2617" t="str">
        <f>_xlfn.CONCAT(Tableau1[[#This Row],[SHORT TYPE]]," ",Tableau1[[#This Row],[NUMERO]]," ",Tableau1[[#This Row],[GAMME]]," ",Tableau1[[#This Row],[TYPE PRODUIT]]," ",Tableau1[[#This Row],[PUISSANCE]])</f>
        <v>COP 34411384 GVL UPS 400kVA</v>
      </c>
      <c r="G2617" t="s">
        <v>73</v>
      </c>
      <c r="H2617" t="s">
        <v>15</v>
      </c>
      <c r="I2617" t="s">
        <v>1285</v>
      </c>
      <c r="J2617" t="s">
        <v>17</v>
      </c>
      <c r="K2617" t="s">
        <v>22</v>
      </c>
      <c r="L2617" t="str">
        <f>_xlfn.XLOOKUP(Tableau1[[#This Row],[TYPE DE PIECE]],Tableau4[MATIERE],Tableau4[SHORT TYPE],"",0,1)</f>
        <v>COP</v>
      </c>
      <c r="N2617" t="str">
        <f>IF(ISERR(FIND("DECOUPE",Tableau1[[#This Row],[DESIGNATION]])),"","NEED REF")</f>
        <v/>
      </c>
    </row>
    <row r="2618" spans="2:14">
      <c r="B2618">
        <v>34411383</v>
      </c>
      <c r="C2618" s="2">
        <v>44958</v>
      </c>
      <c r="D2618" t="s">
        <v>13</v>
      </c>
      <c r="E2618" t="str">
        <f>_xlfn.CONCAT(Tableau1[[#This Row],[SHORT TYPE]]," ",Tableau1[[#This Row],[NUMERO]]," ",Tableau1[[#This Row],[GAMME]]," ",Tableau1[[#This Row],[TYPE PRODUIT]]," ",Tableau1[[#This Row],[PUISSANCE]])</f>
        <v>COP 34411383 GVL UPS 400kVA</v>
      </c>
      <c r="G2618" t="s">
        <v>73</v>
      </c>
      <c r="H2618" t="s">
        <v>15</v>
      </c>
      <c r="I2618" t="s">
        <v>1285</v>
      </c>
      <c r="J2618" t="s">
        <v>17</v>
      </c>
      <c r="K2618" t="s">
        <v>22</v>
      </c>
      <c r="L2618" t="str">
        <f>_xlfn.XLOOKUP(Tableau1[[#This Row],[TYPE DE PIECE]],Tableau4[MATIERE],Tableau4[SHORT TYPE],"",0,1)</f>
        <v>COP</v>
      </c>
      <c r="N2618" t="str">
        <f>IF(ISERR(FIND("DECOUPE",Tableau1[[#This Row],[DESIGNATION]])),"","NEED REF")</f>
        <v/>
      </c>
    </row>
    <row r="2619" spans="2:14">
      <c r="B2619">
        <v>34411382</v>
      </c>
      <c r="C2619" s="2">
        <v>44957</v>
      </c>
      <c r="D2619" t="s">
        <v>13</v>
      </c>
      <c r="E2619" t="str">
        <f>_xlfn.CONCAT(Tableau1[[#This Row],[SHORT TYPE]]," ",Tableau1[[#This Row],[NUMERO]]," ",Tableau1[[#This Row],[GAMME]]," ",Tableau1[[#This Row],[TYPE PRODUIT]]," ",Tableau1[[#This Row],[PUISSANCE]])</f>
        <v>COP 34411382 GVL UPS 400kVA</v>
      </c>
      <c r="G2619" t="s">
        <v>73</v>
      </c>
      <c r="H2619" t="s">
        <v>15</v>
      </c>
      <c r="I2619" t="s">
        <v>1285</v>
      </c>
      <c r="J2619" t="s">
        <v>17</v>
      </c>
      <c r="K2619" t="s">
        <v>22</v>
      </c>
      <c r="L2619" t="str">
        <f>_xlfn.XLOOKUP(Tableau1[[#This Row],[TYPE DE PIECE]],Tableau4[MATIERE],Tableau4[SHORT TYPE],"",0,1)</f>
        <v>COP</v>
      </c>
      <c r="N2619" t="str">
        <f>IF(ISERR(FIND("DECOUPE",Tableau1[[#This Row],[DESIGNATION]])),"","NEED REF")</f>
        <v/>
      </c>
    </row>
    <row r="2620" spans="2:14">
      <c r="B2620">
        <v>34411381</v>
      </c>
      <c r="C2620" s="2">
        <v>44957</v>
      </c>
      <c r="D2620" t="s">
        <v>13</v>
      </c>
      <c r="E2620" t="str">
        <f>_xlfn.CONCAT(Tableau1[[#This Row],[SHORT TYPE]]," ",Tableau1[[#This Row],[NUMERO]]," ",Tableau1[[#This Row],[GAMME]]," ",Tableau1[[#This Row],[TYPE PRODUIT]]," ",Tableau1[[#This Row],[PUISSANCE]])</f>
        <v>COP 34411381 GVL UPS 400kVA</v>
      </c>
      <c r="G2620" t="s">
        <v>73</v>
      </c>
      <c r="H2620" t="s">
        <v>15</v>
      </c>
      <c r="I2620" t="s">
        <v>1285</v>
      </c>
      <c r="J2620" t="s">
        <v>17</v>
      </c>
      <c r="K2620" t="s">
        <v>22</v>
      </c>
      <c r="L2620" t="str">
        <f>_xlfn.XLOOKUP(Tableau1[[#This Row],[TYPE DE PIECE]],Tableau4[MATIERE],Tableau4[SHORT TYPE],"",0,1)</f>
        <v>COP</v>
      </c>
      <c r="N2620" t="str">
        <f>IF(ISERR(FIND("DECOUPE",Tableau1[[#This Row],[DESIGNATION]])),"","NEED REF")</f>
        <v/>
      </c>
    </row>
    <row r="2621" spans="2:14">
      <c r="B2621">
        <v>34411380</v>
      </c>
      <c r="C2621" s="2">
        <v>44957</v>
      </c>
      <c r="D2621" t="s">
        <v>13</v>
      </c>
      <c r="E2621" t="str">
        <f>_xlfn.CONCAT(Tableau1[[#This Row],[SHORT TYPE]]," ",Tableau1[[#This Row],[NUMERO]]," ",Tableau1[[#This Row],[GAMME]]," ",Tableau1[[#This Row],[TYPE PRODUIT]]," ",Tableau1[[#This Row],[PUISSANCE]])</f>
        <v>COP 34411380 GVL UPS 400kVA</v>
      </c>
      <c r="G2621" t="s">
        <v>73</v>
      </c>
      <c r="H2621" t="s">
        <v>15</v>
      </c>
      <c r="I2621" t="s">
        <v>1285</v>
      </c>
      <c r="J2621" t="s">
        <v>17</v>
      </c>
      <c r="K2621" t="s">
        <v>22</v>
      </c>
      <c r="L2621" t="str">
        <f>_xlfn.XLOOKUP(Tableau1[[#This Row],[TYPE DE PIECE]],Tableau4[MATIERE],Tableau4[SHORT TYPE],"",0,1)</f>
        <v>COP</v>
      </c>
      <c r="N2621" t="str">
        <f>IF(ISERR(FIND("DECOUPE",Tableau1[[#This Row],[DESIGNATION]])),"","NEED REF")</f>
        <v/>
      </c>
    </row>
    <row r="2622" spans="2:14">
      <c r="B2622">
        <v>34411379</v>
      </c>
      <c r="C2622" s="2">
        <v>44957</v>
      </c>
      <c r="D2622" t="s">
        <v>13</v>
      </c>
      <c r="E2622" t="str">
        <f>_xlfn.CONCAT(Tableau1[[#This Row],[SHORT TYPE]]," ",Tableau1[[#This Row],[NUMERO]]," ",Tableau1[[#This Row],[GAMME]]," ",Tableau1[[#This Row],[TYPE PRODUIT]]," ",Tableau1[[#This Row],[PUISSANCE]])</f>
        <v>COP 34411379 GVL UPS 400kVA</v>
      </c>
      <c r="G2622" t="s">
        <v>73</v>
      </c>
      <c r="H2622" t="s">
        <v>15</v>
      </c>
      <c r="I2622" t="s">
        <v>1285</v>
      </c>
      <c r="J2622" t="s">
        <v>17</v>
      </c>
      <c r="K2622" t="s">
        <v>22</v>
      </c>
      <c r="L2622" t="str">
        <f>_xlfn.XLOOKUP(Tableau1[[#This Row],[TYPE DE PIECE]],Tableau4[MATIERE],Tableau4[SHORT TYPE],"",0,1)</f>
        <v>COP</v>
      </c>
      <c r="N2622" t="str">
        <f>IF(ISERR(FIND("DECOUPE",Tableau1[[#This Row],[DESIGNATION]])),"","NEED REF")</f>
        <v/>
      </c>
    </row>
    <row r="2623" spans="2:14">
      <c r="B2623">
        <v>34411378</v>
      </c>
      <c r="C2623" s="2">
        <v>44957</v>
      </c>
      <c r="D2623" t="s">
        <v>13</v>
      </c>
      <c r="E2623" t="str">
        <f>_xlfn.CONCAT(Tableau1[[#This Row],[SHORT TYPE]]," ",Tableau1[[#This Row],[NUMERO]]," ",Tableau1[[#This Row],[GAMME]]," ",Tableau1[[#This Row],[TYPE PRODUIT]]," ",Tableau1[[#This Row],[PUISSANCE]])</f>
        <v>COP 34411378 GVL UPS 400kVA</v>
      </c>
      <c r="G2623" t="s">
        <v>73</v>
      </c>
      <c r="H2623" t="s">
        <v>15</v>
      </c>
      <c r="I2623" t="s">
        <v>1285</v>
      </c>
      <c r="J2623" t="s">
        <v>17</v>
      </c>
      <c r="K2623" t="s">
        <v>22</v>
      </c>
      <c r="L2623" t="str">
        <f>_xlfn.XLOOKUP(Tableau1[[#This Row],[TYPE DE PIECE]],Tableau4[MATIERE],Tableau4[SHORT TYPE],"",0,1)</f>
        <v>COP</v>
      </c>
      <c r="N2623" t="str">
        <f>IF(ISERR(FIND("DECOUPE",Tableau1[[#This Row],[DESIGNATION]])),"","NEED REF")</f>
        <v/>
      </c>
    </row>
    <row r="2624" spans="2:14">
      <c r="B2624">
        <v>34411377</v>
      </c>
      <c r="C2624" s="2">
        <v>44957</v>
      </c>
      <c r="D2624" t="s">
        <v>13</v>
      </c>
      <c r="E2624" t="str">
        <f>_xlfn.CONCAT(Tableau1[[#This Row],[SHORT TYPE]]," ",Tableau1[[#This Row],[NUMERO]]," ",Tableau1[[#This Row],[GAMME]]," ",Tableau1[[#This Row],[TYPE PRODUIT]]," ",Tableau1[[#This Row],[PUISSANCE]])</f>
        <v>COP 34411377 GVL UPS 400kVA</v>
      </c>
      <c r="G2624" t="s">
        <v>73</v>
      </c>
      <c r="H2624" t="s">
        <v>15</v>
      </c>
      <c r="I2624" t="s">
        <v>1285</v>
      </c>
      <c r="J2624" t="s">
        <v>17</v>
      </c>
      <c r="K2624" t="s">
        <v>22</v>
      </c>
      <c r="L2624" t="str">
        <f>_xlfn.XLOOKUP(Tableau1[[#This Row],[TYPE DE PIECE]],Tableau4[MATIERE],Tableau4[SHORT TYPE],"",0,1)</f>
        <v>COP</v>
      </c>
      <c r="N2624" t="str">
        <f>IF(ISERR(FIND("DECOUPE",Tableau1[[#This Row],[DESIGNATION]])),"","NEED REF")</f>
        <v/>
      </c>
    </row>
    <row r="2625" spans="2:14">
      <c r="B2625">
        <v>34411376</v>
      </c>
      <c r="C2625" s="2">
        <v>44957</v>
      </c>
      <c r="D2625" t="s">
        <v>13</v>
      </c>
      <c r="E2625" t="str">
        <f>_xlfn.CONCAT(Tableau1[[#This Row],[SHORT TYPE]]," ",Tableau1[[#This Row],[NUMERO]]," ",Tableau1[[#This Row],[GAMME]]," ",Tableau1[[#This Row],[TYPE PRODUIT]]," ",Tableau1[[#This Row],[PUISSANCE]])</f>
        <v>COP 34411376 GVL UPS 400kVA</v>
      </c>
      <c r="G2625" t="s">
        <v>73</v>
      </c>
      <c r="H2625" t="s">
        <v>15</v>
      </c>
      <c r="I2625" t="s">
        <v>1285</v>
      </c>
      <c r="J2625" t="s">
        <v>17</v>
      </c>
      <c r="K2625" t="s">
        <v>22</v>
      </c>
      <c r="L2625" t="str">
        <f>_xlfn.XLOOKUP(Tableau1[[#This Row],[TYPE DE PIECE]],Tableau4[MATIERE],Tableau4[SHORT TYPE],"",0,1)</f>
        <v>COP</v>
      </c>
      <c r="N2625" t="str">
        <f>IF(ISERR(FIND("DECOUPE",Tableau1[[#This Row],[DESIGNATION]])),"","NEED REF")</f>
        <v/>
      </c>
    </row>
    <row r="2626" spans="2:14">
      <c r="B2626">
        <v>34411375</v>
      </c>
      <c r="C2626" s="2">
        <v>44957</v>
      </c>
      <c r="D2626" t="s">
        <v>13</v>
      </c>
      <c r="E2626" t="str">
        <f>_xlfn.CONCAT(Tableau1[[#This Row],[SHORT TYPE]]," ",Tableau1[[#This Row],[NUMERO]]," ",Tableau1[[#This Row],[GAMME]]," ",Tableau1[[#This Row],[TYPE PRODUIT]]," ",Tableau1[[#This Row],[PUISSANCE]])</f>
        <v>COP 34411375 GVL UPS 400kVA</v>
      </c>
      <c r="G2626" t="s">
        <v>73</v>
      </c>
      <c r="H2626" t="s">
        <v>15</v>
      </c>
      <c r="I2626" t="s">
        <v>1285</v>
      </c>
      <c r="J2626" t="s">
        <v>17</v>
      </c>
      <c r="K2626" t="s">
        <v>22</v>
      </c>
      <c r="L2626" t="str">
        <f>_xlfn.XLOOKUP(Tableau1[[#This Row],[TYPE DE PIECE]],Tableau4[MATIERE],Tableau4[SHORT TYPE],"",0,1)</f>
        <v>COP</v>
      </c>
      <c r="N2626" t="str">
        <f>IF(ISERR(FIND("DECOUPE",Tableau1[[#This Row],[DESIGNATION]])),"","NEED REF")</f>
        <v/>
      </c>
    </row>
    <row r="2627" spans="2:14">
      <c r="B2627">
        <v>34411374</v>
      </c>
      <c r="C2627" s="2">
        <v>44957</v>
      </c>
      <c r="D2627" t="s">
        <v>13</v>
      </c>
      <c r="E2627" t="str">
        <f>_xlfn.CONCAT(Tableau1[[#This Row],[SHORT TYPE]]," ",Tableau1[[#This Row],[NUMERO]]," ",Tableau1[[#This Row],[GAMME]]," ",Tableau1[[#This Row],[TYPE PRODUIT]]," ",Tableau1[[#This Row],[PUISSANCE]])</f>
        <v>COP 34411374 GVL UPS 400kVA</v>
      </c>
      <c r="G2627" t="s">
        <v>73</v>
      </c>
      <c r="H2627" t="s">
        <v>15</v>
      </c>
      <c r="I2627" t="s">
        <v>1285</v>
      </c>
      <c r="J2627" t="s">
        <v>17</v>
      </c>
      <c r="K2627" t="s">
        <v>22</v>
      </c>
      <c r="L2627" t="str">
        <f>_xlfn.XLOOKUP(Tableau1[[#This Row],[TYPE DE PIECE]],Tableau4[MATIERE],Tableau4[SHORT TYPE],"",0,1)</f>
        <v>COP</v>
      </c>
      <c r="N2627" t="str">
        <f>IF(ISERR(FIND("DECOUPE",Tableau1[[#This Row],[DESIGNATION]])),"","NEED REF")</f>
        <v/>
      </c>
    </row>
    <row r="2628" spans="2:14">
      <c r="B2628">
        <v>34411373</v>
      </c>
      <c r="C2628" s="2">
        <v>44957</v>
      </c>
      <c r="D2628" t="s">
        <v>13</v>
      </c>
      <c r="E2628" t="str">
        <f>_xlfn.CONCAT(Tableau1[[#This Row],[SHORT TYPE]]," ",Tableau1[[#This Row],[NUMERO]]," ",Tableau1[[#This Row],[GAMME]]," ",Tableau1[[#This Row],[TYPE PRODUIT]]," ",Tableau1[[#This Row],[PUISSANCE]])</f>
        <v>COP 34411373 GVL UPS 400kVA</v>
      </c>
      <c r="G2628" t="s">
        <v>73</v>
      </c>
      <c r="H2628" t="s">
        <v>15</v>
      </c>
      <c r="I2628" t="s">
        <v>1285</v>
      </c>
      <c r="J2628" t="s">
        <v>17</v>
      </c>
      <c r="K2628" t="s">
        <v>22</v>
      </c>
      <c r="L2628" t="str">
        <f>_xlfn.XLOOKUP(Tableau1[[#This Row],[TYPE DE PIECE]],Tableau4[MATIERE],Tableau4[SHORT TYPE],"",0,1)</f>
        <v>COP</v>
      </c>
      <c r="N2628" t="str">
        <f>IF(ISERR(FIND("DECOUPE",Tableau1[[#This Row],[DESIGNATION]])),"","NEED REF")</f>
        <v/>
      </c>
    </row>
    <row r="2629" spans="2:14">
      <c r="B2629">
        <v>34411372</v>
      </c>
      <c r="C2629" s="2">
        <v>44957</v>
      </c>
      <c r="D2629" t="s">
        <v>13</v>
      </c>
      <c r="E2629" t="str">
        <f>_xlfn.CONCAT(Tableau1[[#This Row],[SHORT TYPE]]," ",Tableau1[[#This Row],[NUMERO]]," ",Tableau1[[#This Row],[GAMME]]," ",Tableau1[[#This Row],[TYPE PRODUIT]]," ",Tableau1[[#This Row],[PUISSANCE]])</f>
        <v>COP 34411372 GVL UPS 400kVA</v>
      </c>
      <c r="G2629" t="s">
        <v>73</v>
      </c>
      <c r="H2629" t="s">
        <v>15</v>
      </c>
      <c r="I2629" t="s">
        <v>1285</v>
      </c>
      <c r="J2629" t="s">
        <v>17</v>
      </c>
      <c r="K2629" t="s">
        <v>22</v>
      </c>
      <c r="L2629" t="str">
        <f>_xlfn.XLOOKUP(Tableau1[[#This Row],[TYPE DE PIECE]],Tableau4[MATIERE],Tableau4[SHORT TYPE],"",0,1)</f>
        <v>COP</v>
      </c>
      <c r="N2629" t="str">
        <f>IF(ISERR(FIND("DECOUPE",Tableau1[[#This Row],[DESIGNATION]])),"","NEED REF")</f>
        <v/>
      </c>
    </row>
    <row r="2630" spans="2:14">
      <c r="B2630">
        <v>34411371</v>
      </c>
      <c r="C2630" s="2">
        <v>44957</v>
      </c>
      <c r="D2630" t="s">
        <v>13</v>
      </c>
      <c r="E2630" t="str">
        <f>_xlfn.CONCAT(Tableau1[[#This Row],[SHORT TYPE]]," ",Tableau1[[#This Row],[NUMERO]]," ",Tableau1[[#This Row],[GAMME]]," ",Tableau1[[#This Row],[TYPE PRODUIT]]," ",Tableau1[[#This Row],[PUISSANCE]])</f>
        <v>COP 34411371 GVL UPS 400kVA</v>
      </c>
      <c r="G2630" t="s">
        <v>73</v>
      </c>
      <c r="H2630" t="s">
        <v>15</v>
      </c>
      <c r="I2630" t="s">
        <v>1285</v>
      </c>
      <c r="J2630" t="s">
        <v>17</v>
      </c>
      <c r="K2630" t="s">
        <v>22</v>
      </c>
      <c r="L2630" t="str">
        <f>_xlfn.XLOOKUP(Tableau1[[#This Row],[TYPE DE PIECE]],Tableau4[MATIERE],Tableau4[SHORT TYPE],"",0,1)</f>
        <v>COP</v>
      </c>
      <c r="N2630" t="str">
        <f>IF(ISERR(FIND("DECOUPE",Tableau1[[#This Row],[DESIGNATION]])),"","NEED REF")</f>
        <v/>
      </c>
    </row>
    <row r="2631" spans="2:14">
      <c r="B2631">
        <v>34411370</v>
      </c>
      <c r="C2631" s="2">
        <v>44957</v>
      </c>
      <c r="D2631" t="s">
        <v>13</v>
      </c>
      <c r="E2631" t="str">
        <f>_xlfn.CONCAT(Tableau1[[#This Row],[SHORT TYPE]]," ",Tableau1[[#This Row],[NUMERO]]," ",Tableau1[[#This Row],[GAMME]]," ",Tableau1[[#This Row],[TYPE PRODUIT]]," ",Tableau1[[#This Row],[PUISSANCE]])</f>
        <v>COP 34411370 GVL UPS 400kVA</v>
      </c>
      <c r="G2631" t="s">
        <v>73</v>
      </c>
      <c r="H2631" t="s">
        <v>15</v>
      </c>
      <c r="I2631" t="s">
        <v>1285</v>
      </c>
      <c r="J2631" t="s">
        <v>17</v>
      </c>
      <c r="K2631" t="s">
        <v>22</v>
      </c>
      <c r="L2631" t="str">
        <f>_xlfn.XLOOKUP(Tableau1[[#This Row],[TYPE DE PIECE]],Tableau4[MATIERE],Tableau4[SHORT TYPE],"",0,1)</f>
        <v>COP</v>
      </c>
      <c r="N2631" t="str">
        <f>IF(ISERR(FIND("DECOUPE",Tableau1[[#This Row],[DESIGNATION]])),"","NEED REF")</f>
        <v/>
      </c>
    </row>
    <row r="2632" spans="2:14">
      <c r="B2632">
        <v>34411369</v>
      </c>
      <c r="C2632" s="2">
        <v>44957</v>
      </c>
      <c r="D2632" t="s">
        <v>13</v>
      </c>
      <c r="E2632" t="str">
        <f>_xlfn.CONCAT(Tableau1[[#This Row],[SHORT TYPE]]," ",Tableau1[[#This Row],[NUMERO]]," ",Tableau1[[#This Row],[GAMME]]," ",Tableau1[[#This Row],[TYPE PRODUIT]]," ",Tableau1[[#This Row],[PUISSANCE]])</f>
        <v>COP 34411369 GVL UPS 400kVA</v>
      </c>
      <c r="G2632" t="s">
        <v>73</v>
      </c>
      <c r="H2632" t="s">
        <v>15</v>
      </c>
      <c r="I2632" t="s">
        <v>1285</v>
      </c>
      <c r="J2632" t="s">
        <v>17</v>
      </c>
      <c r="K2632" t="s">
        <v>22</v>
      </c>
      <c r="L2632" t="str">
        <f>_xlfn.XLOOKUP(Tableau1[[#This Row],[TYPE DE PIECE]],Tableau4[MATIERE],Tableau4[SHORT TYPE],"",0,1)</f>
        <v>COP</v>
      </c>
      <c r="N2632" t="str">
        <f>IF(ISERR(FIND("DECOUPE",Tableau1[[#This Row],[DESIGNATION]])),"","NEED REF")</f>
        <v/>
      </c>
    </row>
    <row r="2633" spans="2:14">
      <c r="B2633">
        <v>34411368</v>
      </c>
      <c r="C2633" s="2">
        <v>44957</v>
      </c>
      <c r="D2633" t="s">
        <v>13</v>
      </c>
      <c r="E2633" t="str">
        <f>_xlfn.CONCAT(Tableau1[[#This Row],[SHORT TYPE]]," ",Tableau1[[#This Row],[NUMERO]]," ",Tableau1[[#This Row],[GAMME]]," ",Tableau1[[#This Row],[TYPE PRODUIT]]," ",Tableau1[[#This Row],[PUISSANCE]])</f>
        <v>COP 34411368 GVL UPS 400kVA</v>
      </c>
      <c r="G2633" t="s">
        <v>73</v>
      </c>
      <c r="H2633" t="s">
        <v>15</v>
      </c>
      <c r="I2633" t="s">
        <v>1285</v>
      </c>
      <c r="J2633" t="s">
        <v>17</v>
      </c>
      <c r="K2633" t="s">
        <v>22</v>
      </c>
      <c r="L2633" t="str">
        <f>_xlfn.XLOOKUP(Tableau1[[#This Row],[TYPE DE PIECE]],Tableau4[MATIERE],Tableau4[SHORT TYPE],"",0,1)</f>
        <v>COP</v>
      </c>
      <c r="N2633" t="str">
        <f>IF(ISERR(FIND("DECOUPE",Tableau1[[#This Row],[DESIGNATION]])),"","NEED REF")</f>
        <v/>
      </c>
    </row>
    <row r="2634" spans="2:14">
      <c r="B2634">
        <v>34411367</v>
      </c>
      <c r="C2634" s="2">
        <v>44957</v>
      </c>
      <c r="D2634" t="s">
        <v>13</v>
      </c>
      <c r="E2634" t="str">
        <f>_xlfn.CONCAT(Tableau1[[#This Row],[SHORT TYPE]]," ",Tableau1[[#This Row],[NUMERO]]," ",Tableau1[[#This Row],[GAMME]]," ",Tableau1[[#This Row],[TYPE PRODUIT]]," ",Tableau1[[#This Row],[PUISSANCE]])</f>
        <v>COP 34411367 GVL UPS 400kVA</v>
      </c>
      <c r="G2634" t="s">
        <v>73</v>
      </c>
      <c r="H2634" t="s">
        <v>15</v>
      </c>
      <c r="I2634" t="s">
        <v>1285</v>
      </c>
      <c r="J2634" t="s">
        <v>17</v>
      </c>
      <c r="K2634" t="s">
        <v>22</v>
      </c>
      <c r="L2634" t="str">
        <f>_xlfn.XLOOKUP(Tableau1[[#This Row],[TYPE DE PIECE]],Tableau4[MATIERE],Tableau4[SHORT TYPE],"",0,1)</f>
        <v>COP</v>
      </c>
      <c r="N2634" t="str">
        <f>IF(ISERR(FIND("DECOUPE",Tableau1[[#This Row],[DESIGNATION]])),"","NEED REF")</f>
        <v/>
      </c>
    </row>
    <row r="2635" spans="2:14">
      <c r="B2635">
        <v>34411366</v>
      </c>
      <c r="C2635" s="2">
        <v>44957</v>
      </c>
      <c r="D2635" t="s">
        <v>13</v>
      </c>
      <c r="E2635" t="str">
        <f>_xlfn.CONCAT(Tableau1[[#This Row],[SHORT TYPE]]," ",Tableau1[[#This Row],[NUMERO]]," ",Tableau1[[#This Row],[GAMME]]," ",Tableau1[[#This Row],[TYPE PRODUIT]]," ",Tableau1[[#This Row],[PUISSANCE]])</f>
        <v>COP 34411366 GVL UPS 400kVA</v>
      </c>
      <c r="G2635" t="s">
        <v>73</v>
      </c>
      <c r="H2635" t="s">
        <v>15</v>
      </c>
      <c r="I2635" t="s">
        <v>1285</v>
      </c>
      <c r="J2635" t="s">
        <v>17</v>
      </c>
      <c r="K2635" t="s">
        <v>22</v>
      </c>
      <c r="L2635" t="str">
        <f>_xlfn.XLOOKUP(Tableau1[[#This Row],[TYPE DE PIECE]],Tableau4[MATIERE],Tableau4[SHORT TYPE],"",0,1)</f>
        <v>COP</v>
      </c>
      <c r="N2635" t="str">
        <f>IF(ISERR(FIND("DECOUPE",Tableau1[[#This Row],[DESIGNATION]])),"","NEED REF")</f>
        <v/>
      </c>
    </row>
    <row r="2636" spans="2:14">
      <c r="B2636">
        <v>34411365</v>
      </c>
      <c r="C2636" s="2">
        <v>44957</v>
      </c>
      <c r="D2636" t="s">
        <v>13</v>
      </c>
      <c r="E2636" t="str">
        <f>_xlfn.CONCAT(Tableau1[[#This Row],[SHORT TYPE]]," ",Tableau1[[#This Row],[NUMERO]]," ",Tableau1[[#This Row],[GAMME]]," ",Tableau1[[#This Row],[TYPE PRODUIT]]," ",Tableau1[[#This Row],[PUISSANCE]])</f>
        <v>COP 34411365 GVL UPS 400kVA</v>
      </c>
      <c r="G2636" t="s">
        <v>73</v>
      </c>
      <c r="H2636" t="s">
        <v>15</v>
      </c>
      <c r="I2636" t="s">
        <v>1285</v>
      </c>
      <c r="J2636" t="s">
        <v>17</v>
      </c>
      <c r="K2636" t="s">
        <v>22</v>
      </c>
      <c r="L2636" t="str">
        <f>_xlfn.XLOOKUP(Tableau1[[#This Row],[TYPE DE PIECE]],Tableau4[MATIERE],Tableau4[SHORT TYPE],"",0,1)</f>
        <v>COP</v>
      </c>
      <c r="N2636" t="str">
        <f>IF(ISERR(FIND("DECOUPE",Tableau1[[#This Row],[DESIGNATION]])),"","NEED REF")</f>
        <v/>
      </c>
    </row>
    <row r="2637" spans="2:14">
      <c r="B2637">
        <v>34411364</v>
      </c>
      <c r="C2637" s="2">
        <v>44957</v>
      </c>
      <c r="D2637" t="s">
        <v>13</v>
      </c>
      <c r="E2637" t="str">
        <f>_xlfn.CONCAT(Tableau1[[#This Row],[SHORT TYPE]]," ",Tableau1[[#This Row],[NUMERO]]," ",Tableau1[[#This Row],[GAMME]]," ",Tableau1[[#This Row],[TYPE PRODUIT]]," ",Tableau1[[#This Row],[PUISSANCE]])</f>
        <v>COP 34411364 GVL UPS 400kVA</v>
      </c>
      <c r="G2637" t="s">
        <v>73</v>
      </c>
      <c r="H2637" t="s">
        <v>15</v>
      </c>
      <c r="I2637" t="s">
        <v>1285</v>
      </c>
      <c r="J2637" t="s">
        <v>17</v>
      </c>
      <c r="K2637" t="s">
        <v>22</v>
      </c>
      <c r="L2637" t="str">
        <f>_xlfn.XLOOKUP(Tableau1[[#This Row],[TYPE DE PIECE]],Tableau4[MATIERE],Tableau4[SHORT TYPE],"",0,1)</f>
        <v>COP</v>
      </c>
      <c r="N2637" t="str">
        <f>IF(ISERR(FIND("DECOUPE",Tableau1[[#This Row],[DESIGNATION]])),"","NEED REF")</f>
        <v/>
      </c>
    </row>
    <row r="2638" spans="2:14">
      <c r="B2638">
        <v>34411363</v>
      </c>
      <c r="C2638" s="2">
        <v>44957</v>
      </c>
      <c r="D2638" t="s">
        <v>13</v>
      </c>
      <c r="E2638" t="str">
        <f>_xlfn.CONCAT(Tableau1[[#This Row],[SHORT TYPE]]," ",Tableau1[[#This Row],[NUMERO]]," ",Tableau1[[#This Row],[GAMME]]," ",Tableau1[[#This Row],[TYPE PRODUIT]]," ",Tableau1[[#This Row],[PUISSANCE]])</f>
        <v>COP 34411363 GVL UPS 400kVA</v>
      </c>
      <c r="G2638" t="s">
        <v>73</v>
      </c>
      <c r="H2638" t="s">
        <v>15</v>
      </c>
      <c r="I2638" t="s">
        <v>1285</v>
      </c>
      <c r="J2638" t="s">
        <v>17</v>
      </c>
      <c r="K2638" t="s">
        <v>22</v>
      </c>
      <c r="L2638" t="str">
        <f>_xlfn.XLOOKUP(Tableau1[[#This Row],[TYPE DE PIECE]],Tableau4[MATIERE],Tableau4[SHORT TYPE],"",0,1)</f>
        <v>COP</v>
      </c>
      <c r="N2638" t="str">
        <f>IF(ISERR(FIND("DECOUPE",Tableau1[[#This Row],[DESIGNATION]])),"","NEED REF")</f>
        <v/>
      </c>
    </row>
    <row r="2639" spans="2:14">
      <c r="B2639">
        <v>34411362</v>
      </c>
      <c r="C2639" s="2">
        <v>44957</v>
      </c>
      <c r="D2639" t="s">
        <v>13</v>
      </c>
      <c r="E2639" t="str">
        <f>_xlfn.CONCAT(Tableau1[[#This Row],[SHORT TYPE]]," ",Tableau1[[#This Row],[NUMERO]]," ",Tableau1[[#This Row],[GAMME]]," ",Tableau1[[#This Row],[TYPE PRODUIT]]," ",Tableau1[[#This Row],[PUISSANCE]])</f>
        <v>COP 34411362 GVL UPS 400kVA</v>
      </c>
      <c r="G2639" t="s">
        <v>73</v>
      </c>
      <c r="H2639" t="s">
        <v>15</v>
      </c>
      <c r="I2639" t="s">
        <v>1285</v>
      </c>
      <c r="J2639" t="s">
        <v>17</v>
      </c>
      <c r="K2639" t="s">
        <v>22</v>
      </c>
      <c r="L2639" t="str">
        <f>_xlfn.XLOOKUP(Tableau1[[#This Row],[TYPE DE PIECE]],Tableau4[MATIERE],Tableau4[SHORT TYPE],"",0,1)</f>
        <v>COP</v>
      </c>
      <c r="N2639" t="str">
        <f>IF(ISERR(FIND("DECOUPE",Tableau1[[#This Row],[DESIGNATION]])),"","NEED REF")</f>
        <v/>
      </c>
    </row>
    <row r="2640" spans="2:14">
      <c r="B2640">
        <v>34411361</v>
      </c>
      <c r="C2640" s="2">
        <v>44957</v>
      </c>
      <c r="D2640" t="s">
        <v>13</v>
      </c>
      <c r="E2640" t="str">
        <f>_xlfn.CONCAT(Tableau1[[#This Row],[SHORT TYPE]]," ",Tableau1[[#This Row],[NUMERO]]," ",Tableau1[[#This Row],[GAMME]]," ",Tableau1[[#This Row],[TYPE PRODUIT]]," ",Tableau1[[#This Row],[PUISSANCE]])</f>
        <v>COP 34411361 GVL UPS 400kVA</v>
      </c>
      <c r="G2640" t="s">
        <v>73</v>
      </c>
      <c r="H2640" t="s">
        <v>15</v>
      </c>
      <c r="I2640" t="s">
        <v>1285</v>
      </c>
      <c r="J2640" t="s">
        <v>17</v>
      </c>
      <c r="K2640" t="s">
        <v>22</v>
      </c>
      <c r="L2640" t="str">
        <f>_xlfn.XLOOKUP(Tableau1[[#This Row],[TYPE DE PIECE]],Tableau4[MATIERE],Tableau4[SHORT TYPE],"",0,1)</f>
        <v>COP</v>
      </c>
      <c r="N2640" t="str">
        <f>IF(ISERR(FIND("DECOUPE",Tableau1[[#This Row],[DESIGNATION]])),"","NEED REF")</f>
        <v/>
      </c>
    </row>
    <row r="2641" spans="2:14">
      <c r="B2641">
        <v>34411360</v>
      </c>
      <c r="C2641" s="2">
        <v>44957</v>
      </c>
      <c r="D2641" t="s">
        <v>13</v>
      </c>
      <c r="E2641" t="str">
        <f>_xlfn.CONCAT(Tableau1[[#This Row],[SHORT TYPE]]," ",Tableau1[[#This Row],[NUMERO]]," ",Tableau1[[#This Row],[GAMME]]," ",Tableau1[[#This Row],[TYPE PRODUIT]]," ",Tableau1[[#This Row],[PUISSANCE]])</f>
        <v>COP 34411360 GVL UPS 400kVA</v>
      </c>
      <c r="G2641" t="s">
        <v>73</v>
      </c>
      <c r="H2641" t="s">
        <v>15</v>
      </c>
      <c r="I2641" t="s">
        <v>1285</v>
      </c>
      <c r="J2641" t="s">
        <v>17</v>
      </c>
      <c r="K2641" t="s">
        <v>22</v>
      </c>
      <c r="L2641" t="str">
        <f>_xlfn.XLOOKUP(Tableau1[[#This Row],[TYPE DE PIECE]],Tableau4[MATIERE],Tableau4[SHORT TYPE],"",0,1)</f>
        <v>COP</v>
      </c>
      <c r="N2641" t="str">
        <f>IF(ISERR(FIND("DECOUPE",Tableau1[[#This Row],[DESIGNATION]])),"","NEED REF")</f>
        <v/>
      </c>
    </row>
    <row r="2642" spans="2:14">
      <c r="B2642">
        <v>34411359</v>
      </c>
      <c r="C2642" s="2">
        <v>44957</v>
      </c>
      <c r="D2642" t="s">
        <v>13</v>
      </c>
      <c r="E2642" t="str">
        <f>_xlfn.CONCAT(Tableau1[[#This Row],[SHORT TYPE]]," ",Tableau1[[#This Row],[NUMERO]]," ",Tableau1[[#This Row],[GAMME]]," ",Tableau1[[#This Row],[TYPE PRODUIT]]," ",Tableau1[[#This Row],[PUISSANCE]])</f>
        <v>COP 34411359 GVL UPS 400kVA</v>
      </c>
      <c r="G2642" t="s">
        <v>73</v>
      </c>
      <c r="H2642" t="s">
        <v>15</v>
      </c>
      <c r="I2642" t="s">
        <v>1285</v>
      </c>
      <c r="J2642" t="s">
        <v>17</v>
      </c>
      <c r="K2642" t="s">
        <v>22</v>
      </c>
      <c r="L2642" t="str">
        <f>_xlfn.XLOOKUP(Tableau1[[#This Row],[TYPE DE PIECE]],Tableau4[MATIERE],Tableau4[SHORT TYPE],"",0,1)</f>
        <v>COP</v>
      </c>
      <c r="N2642" t="str">
        <f>IF(ISERR(FIND("DECOUPE",Tableau1[[#This Row],[DESIGNATION]])),"","NEED REF")</f>
        <v/>
      </c>
    </row>
    <row r="2643" spans="2:14">
      <c r="B2643">
        <v>34411358</v>
      </c>
      <c r="C2643" s="2">
        <v>44957</v>
      </c>
      <c r="D2643" t="s">
        <v>13</v>
      </c>
      <c r="E2643" t="str">
        <f>_xlfn.CONCAT(Tableau1[[#This Row],[SHORT TYPE]]," ",Tableau1[[#This Row],[NUMERO]]," ",Tableau1[[#This Row],[GAMME]]," ",Tableau1[[#This Row],[TYPE PRODUIT]]," ",Tableau1[[#This Row],[PUISSANCE]])</f>
        <v>COP 34411358 GVL UPS 400kVA</v>
      </c>
      <c r="G2643" t="s">
        <v>73</v>
      </c>
      <c r="H2643" t="s">
        <v>15</v>
      </c>
      <c r="I2643" t="s">
        <v>1285</v>
      </c>
      <c r="J2643" t="s">
        <v>17</v>
      </c>
      <c r="K2643" t="s">
        <v>22</v>
      </c>
      <c r="L2643" t="str">
        <f>_xlfn.XLOOKUP(Tableau1[[#This Row],[TYPE DE PIECE]],Tableau4[MATIERE],Tableau4[SHORT TYPE],"",0,1)</f>
        <v>COP</v>
      </c>
      <c r="N2643" t="str">
        <f>IF(ISERR(FIND("DECOUPE",Tableau1[[#This Row],[DESIGNATION]])),"","NEED REF")</f>
        <v/>
      </c>
    </row>
    <row r="2644" spans="2:14">
      <c r="B2644">
        <v>34411357</v>
      </c>
      <c r="C2644" s="2">
        <v>44957</v>
      </c>
      <c r="D2644" t="s">
        <v>13</v>
      </c>
      <c r="E2644" t="str">
        <f>_xlfn.CONCAT(Tableau1[[#This Row],[SHORT TYPE]]," ",Tableau1[[#This Row],[NUMERO]]," ",Tableau1[[#This Row],[GAMME]]," ",Tableau1[[#This Row],[TYPE PRODUIT]]," ",Tableau1[[#This Row],[PUISSANCE]])</f>
        <v>COP 34411357 GVL UPS 400kVA</v>
      </c>
      <c r="G2644" t="s">
        <v>73</v>
      </c>
      <c r="H2644" t="s">
        <v>15</v>
      </c>
      <c r="I2644" t="s">
        <v>1285</v>
      </c>
      <c r="J2644" t="s">
        <v>17</v>
      </c>
      <c r="K2644" t="s">
        <v>22</v>
      </c>
      <c r="L2644" t="str">
        <f>_xlfn.XLOOKUP(Tableau1[[#This Row],[TYPE DE PIECE]],Tableau4[MATIERE],Tableau4[SHORT TYPE],"",0,1)</f>
        <v>COP</v>
      </c>
      <c r="N2644" t="str">
        <f>IF(ISERR(FIND("DECOUPE",Tableau1[[#This Row],[DESIGNATION]])),"","NEED REF")</f>
        <v/>
      </c>
    </row>
    <row r="2645" spans="2:14">
      <c r="B2645">
        <v>34411356</v>
      </c>
      <c r="C2645" s="2">
        <v>44957</v>
      </c>
      <c r="D2645" t="s">
        <v>13</v>
      </c>
      <c r="E2645" t="str">
        <f>_xlfn.CONCAT(Tableau1[[#This Row],[SHORT TYPE]]," ",Tableau1[[#This Row],[NUMERO]]," ",Tableau1[[#This Row],[GAMME]]," ",Tableau1[[#This Row],[TYPE PRODUIT]]," ",Tableau1[[#This Row],[PUISSANCE]])</f>
        <v>COP 34411356 GVL UPS 400kVA</v>
      </c>
      <c r="G2645" t="s">
        <v>73</v>
      </c>
      <c r="H2645" t="s">
        <v>15</v>
      </c>
      <c r="I2645" t="s">
        <v>1285</v>
      </c>
      <c r="J2645" t="s">
        <v>17</v>
      </c>
      <c r="K2645" t="s">
        <v>22</v>
      </c>
      <c r="L2645" t="str">
        <f>_xlfn.XLOOKUP(Tableau1[[#This Row],[TYPE DE PIECE]],Tableau4[MATIERE],Tableau4[SHORT TYPE],"",0,1)</f>
        <v>COP</v>
      </c>
      <c r="N2645" t="str">
        <f>IF(ISERR(FIND("DECOUPE",Tableau1[[#This Row],[DESIGNATION]])),"","NEED REF")</f>
        <v/>
      </c>
    </row>
    <row r="2646" spans="2:14">
      <c r="B2646">
        <v>34411355</v>
      </c>
      <c r="C2646" s="2">
        <v>44956</v>
      </c>
      <c r="D2646" t="s">
        <v>13</v>
      </c>
      <c r="E2646" t="str">
        <f>_xlfn.CONCAT(Tableau1[[#This Row],[SHORT TYPE]]," ",Tableau1[[#This Row],[NUMERO]]," ",Tableau1[[#This Row],[GAMME]]," ",Tableau1[[#This Row],[TYPE PRODUIT]]," ",Tableau1[[#This Row],[PUISSANCE]])</f>
        <v>COP 34411355 GVL UPS 400kVA</v>
      </c>
      <c r="G2646" t="s">
        <v>73</v>
      </c>
      <c r="H2646" t="s">
        <v>15</v>
      </c>
      <c r="I2646" t="s">
        <v>1285</v>
      </c>
      <c r="J2646" t="s">
        <v>17</v>
      </c>
      <c r="K2646" t="s">
        <v>22</v>
      </c>
      <c r="L2646" t="str">
        <f>_xlfn.XLOOKUP(Tableau1[[#This Row],[TYPE DE PIECE]],Tableau4[MATIERE],Tableau4[SHORT TYPE],"",0,1)</f>
        <v>COP</v>
      </c>
      <c r="N2646" t="str">
        <f>IF(ISERR(FIND("DECOUPE",Tableau1[[#This Row],[DESIGNATION]])),"","NEED REF")</f>
        <v/>
      </c>
    </row>
    <row r="2647" spans="2:14">
      <c r="B2647">
        <v>34411354</v>
      </c>
      <c r="C2647" s="2">
        <v>44956</v>
      </c>
      <c r="D2647" t="s">
        <v>13</v>
      </c>
      <c r="E2647" t="s">
        <v>1431</v>
      </c>
      <c r="J2647" t="s">
        <v>27</v>
      </c>
      <c r="K2647" t="s">
        <v>25</v>
      </c>
      <c r="L2647" t="str">
        <f>_xlfn.XLOOKUP(Tableau1[[#This Row],[TYPE DE PIECE]],Tableau4[MATIERE],Tableau4[SHORT TYPE],"",0,1)</f>
        <v>SMT</v>
      </c>
      <c r="N2647" t="str">
        <f>IF(ISERR(FIND("DECOUPE",Tableau1[[#This Row],[DESIGNATION]])),"","NEED REF")</f>
        <v/>
      </c>
    </row>
    <row r="2648" spans="2:14">
      <c r="B2648">
        <v>34411353</v>
      </c>
      <c r="C2648" s="2">
        <v>44956</v>
      </c>
      <c r="D2648" t="s">
        <v>13</v>
      </c>
      <c r="E2648" t="str">
        <f>_xlfn.CONCAT(Tableau1[[#This Row],[SHORT TYPE]]," ",Tableau1[[#This Row],[NUMERO]]," ",Tableau1[[#This Row],[GAMME]]," ",Tableau1[[#This Row],[TYPE PRODUIT]]," ",Tableau1[[#This Row],[PUISSANCE]])</f>
        <v>COP 34411353 GVL UPS 400kVA</v>
      </c>
      <c r="G2648" t="s">
        <v>73</v>
      </c>
      <c r="H2648" t="s">
        <v>15</v>
      </c>
      <c r="I2648" t="s">
        <v>1285</v>
      </c>
      <c r="J2648" t="s">
        <v>17</v>
      </c>
      <c r="K2648" t="s">
        <v>22</v>
      </c>
      <c r="L2648" t="str">
        <f>_xlfn.XLOOKUP(Tableau1[[#This Row],[TYPE DE PIECE]],Tableau4[MATIERE],Tableau4[SHORT TYPE],"",0,1)</f>
        <v>COP</v>
      </c>
      <c r="N2648" t="str">
        <f>IF(ISERR(FIND("DECOUPE",Tableau1[[#This Row],[DESIGNATION]])),"","NEED REF")</f>
        <v/>
      </c>
    </row>
    <row r="2649" spans="2:14">
      <c r="B2649">
        <v>34411352</v>
      </c>
      <c r="C2649" s="2">
        <v>44956</v>
      </c>
      <c r="D2649" t="s">
        <v>13</v>
      </c>
      <c r="E2649" t="s">
        <v>1432</v>
      </c>
      <c r="J2649" t="s">
        <v>27</v>
      </c>
      <c r="K2649" t="s">
        <v>25</v>
      </c>
      <c r="L2649" t="str">
        <f>_xlfn.XLOOKUP(Tableau1[[#This Row],[TYPE DE PIECE]],Tableau4[MATIERE],Tableau4[SHORT TYPE],"",0,1)</f>
        <v>SMT</v>
      </c>
      <c r="N2649" t="str">
        <f>IF(ISERR(FIND("DECOUPE",Tableau1[[#This Row],[DESIGNATION]])),"","NEED REF")</f>
        <v/>
      </c>
    </row>
    <row r="2650" spans="2:14">
      <c r="B2650">
        <v>34411351</v>
      </c>
      <c r="C2650" s="2">
        <v>44956</v>
      </c>
      <c r="D2650" t="s">
        <v>13</v>
      </c>
      <c r="E2650" t="str">
        <f>_xlfn.CONCAT(Tableau1[[#This Row],[SHORT TYPE]]," ",Tableau1[[#This Row],[NUMERO]]," ",Tableau1[[#This Row],[GAMME]]," ",Tableau1[[#This Row],[TYPE PRODUIT]]," ",Tableau1[[#This Row],[PUISSANCE]])</f>
        <v>COP 34411351 GVL UPS 400kVA</v>
      </c>
      <c r="G2650" t="s">
        <v>73</v>
      </c>
      <c r="H2650" t="s">
        <v>15</v>
      </c>
      <c r="I2650" t="s">
        <v>1285</v>
      </c>
      <c r="J2650" t="s">
        <v>17</v>
      </c>
      <c r="K2650" t="s">
        <v>22</v>
      </c>
      <c r="L2650" t="str">
        <f>_xlfn.XLOOKUP(Tableau1[[#This Row],[TYPE DE PIECE]],Tableau4[MATIERE],Tableau4[SHORT TYPE],"",0,1)</f>
        <v>COP</v>
      </c>
      <c r="N2650" t="str">
        <f>IF(ISERR(FIND("DECOUPE",Tableau1[[#This Row],[DESIGNATION]])),"","NEED REF")</f>
        <v/>
      </c>
    </row>
    <row r="2651" spans="2:14">
      <c r="B2651">
        <v>34411350</v>
      </c>
      <c r="C2651" s="2">
        <v>44956</v>
      </c>
      <c r="D2651" t="s">
        <v>13</v>
      </c>
      <c r="E2651" t="str">
        <f>_xlfn.CONCAT(Tableau1[[#This Row],[SHORT TYPE]]," ",Tableau1[[#This Row],[NUMERO]]," ",Tableau1[[#This Row],[GAMME]]," ",Tableau1[[#This Row],[TYPE PRODUIT]]," ",Tableau1[[#This Row],[PUISSANCE]])</f>
        <v>COP 34411350 GVL UPS 400kVA</v>
      </c>
      <c r="G2651" t="s">
        <v>73</v>
      </c>
      <c r="H2651" t="s">
        <v>15</v>
      </c>
      <c r="I2651" t="s">
        <v>1285</v>
      </c>
      <c r="J2651" t="s">
        <v>17</v>
      </c>
      <c r="K2651" t="s">
        <v>22</v>
      </c>
      <c r="L2651" t="str">
        <f>_xlfn.XLOOKUP(Tableau1[[#This Row],[TYPE DE PIECE]],Tableau4[MATIERE],Tableau4[SHORT TYPE],"",0,1)</f>
        <v>COP</v>
      </c>
      <c r="N2651" t="str">
        <f>IF(ISERR(FIND("DECOUPE",Tableau1[[#This Row],[DESIGNATION]])),"","NEED REF")</f>
        <v/>
      </c>
    </row>
    <row r="2652" spans="2:14">
      <c r="B2652">
        <v>34411349</v>
      </c>
      <c r="C2652" s="2">
        <v>44956</v>
      </c>
      <c r="D2652" t="s">
        <v>13</v>
      </c>
      <c r="E2652" t="s">
        <v>1433</v>
      </c>
      <c r="G2652" t="s">
        <v>73</v>
      </c>
      <c r="H2652" t="s">
        <v>15</v>
      </c>
      <c r="I2652" t="s">
        <v>1285</v>
      </c>
      <c r="J2652" t="s">
        <v>17</v>
      </c>
      <c r="K2652" t="s">
        <v>25</v>
      </c>
      <c r="L2652" t="str">
        <f>_xlfn.XLOOKUP(Tableau1[[#This Row],[TYPE DE PIECE]],Tableau4[MATIERE],Tableau4[SHORT TYPE],"",0,1)</f>
        <v>SMT</v>
      </c>
      <c r="N2652" t="str">
        <f>IF(ISERR(FIND("DECOUPE",Tableau1[[#This Row],[DESIGNATION]])),"","NEED REF")</f>
        <v/>
      </c>
    </row>
    <row r="2653" spans="2:14">
      <c r="B2653">
        <v>34411348</v>
      </c>
      <c r="C2653" s="2">
        <v>44956</v>
      </c>
      <c r="D2653" t="s">
        <v>13</v>
      </c>
      <c r="E2653" t="s">
        <v>1434</v>
      </c>
      <c r="J2653" t="s">
        <v>27</v>
      </c>
      <c r="K2653" t="s">
        <v>25</v>
      </c>
      <c r="L2653" t="str">
        <f>_xlfn.XLOOKUP(Tableau1[[#This Row],[TYPE DE PIECE]],Tableau4[MATIERE],Tableau4[SHORT TYPE],"",0,1)</f>
        <v>SMT</v>
      </c>
      <c r="N2653" t="str">
        <f>IF(ISERR(FIND("DECOUPE",Tableau1[[#This Row],[DESIGNATION]])),"","NEED REF")</f>
        <v/>
      </c>
    </row>
    <row r="2654" spans="2:14">
      <c r="B2654">
        <v>34411347</v>
      </c>
      <c r="C2654" s="2">
        <v>44956</v>
      </c>
      <c r="D2654" t="s">
        <v>13</v>
      </c>
      <c r="E2654" t="s">
        <v>1435</v>
      </c>
      <c r="F2654" t="s">
        <v>1436</v>
      </c>
      <c r="J2654" t="s">
        <v>27</v>
      </c>
      <c r="K2654" t="s">
        <v>25</v>
      </c>
      <c r="L2654" t="str">
        <f>_xlfn.XLOOKUP(Tableau1[[#This Row],[TYPE DE PIECE]],Tableau4[MATIERE],Tableau4[SHORT TYPE],"",0,1)</f>
        <v>SMT</v>
      </c>
      <c r="N2654" t="str">
        <f>IF(ISERR(FIND("DECOUPE",Tableau1[[#This Row],[DESIGNATION]])),"","NEED REF")</f>
        <v/>
      </c>
    </row>
    <row r="2655" spans="2:14">
      <c r="B2655">
        <v>34411346</v>
      </c>
      <c r="C2655" s="2">
        <v>44953</v>
      </c>
      <c r="D2655" t="s">
        <v>13</v>
      </c>
      <c r="E2655" t="str">
        <f>_xlfn.CONCAT(Tableau1[[#This Row],[SHORT TYPE]]," ",Tableau1[[#This Row],[NUMERO]]," ",Tableau1[[#This Row],[GAMME]]," ",Tableau1[[#This Row],[TYPE PRODUIT]]," ",Tableau1[[#This Row],[PUISSANCE]])</f>
        <v xml:space="preserve">COP 34411346   </v>
      </c>
      <c r="J2655" t="s">
        <v>17</v>
      </c>
      <c r="K2655" t="s">
        <v>22</v>
      </c>
      <c r="L2655" t="str">
        <f>_xlfn.XLOOKUP(Tableau1[[#This Row],[TYPE DE PIECE]],Tableau4[MATIERE],Tableau4[SHORT TYPE],"",0,1)</f>
        <v>COP</v>
      </c>
      <c r="N2655" t="str">
        <f>IF(ISERR(FIND("DECOUPE",Tableau1[[#This Row],[DESIGNATION]])),"","NEED REF")</f>
        <v/>
      </c>
    </row>
    <row r="2656" spans="2:14">
      <c r="B2656">
        <v>34411345</v>
      </c>
      <c r="C2656" s="2">
        <v>44953</v>
      </c>
      <c r="D2656" t="s">
        <v>13</v>
      </c>
      <c r="E2656" t="str">
        <f>_xlfn.CONCAT(Tableau1[[#This Row],[SHORT TYPE]]," ",Tableau1[[#This Row],[NUMERO]]," ",Tableau1[[#This Row],[GAMME]]," ",Tableau1[[#This Row],[TYPE PRODUIT]]," ",Tableau1[[#This Row],[PUISSANCE]])</f>
        <v xml:space="preserve">COP 34411345   </v>
      </c>
      <c r="J2656" t="s">
        <v>17</v>
      </c>
      <c r="K2656" t="s">
        <v>22</v>
      </c>
      <c r="L2656" t="str">
        <f>_xlfn.XLOOKUP(Tableau1[[#This Row],[TYPE DE PIECE]],Tableau4[MATIERE],Tableau4[SHORT TYPE],"",0,1)</f>
        <v>COP</v>
      </c>
      <c r="N2656" t="str">
        <f>IF(ISERR(FIND("DECOUPE",Tableau1[[#This Row],[DESIGNATION]])),"","NEED REF")</f>
        <v/>
      </c>
    </row>
    <row r="2657" spans="2:14">
      <c r="B2657">
        <v>34411344</v>
      </c>
      <c r="C2657" s="2">
        <v>44953</v>
      </c>
      <c r="D2657" t="s">
        <v>13</v>
      </c>
      <c r="E2657" t="str">
        <f>_xlfn.CONCAT(Tableau1[[#This Row],[SHORT TYPE]]," ",Tableau1[[#This Row],[NUMERO]]," ",Tableau1[[#This Row],[GAMME]]," ",Tableau1[[#This Row],[TYPE PRODUIT]]," ",Tableau1[[#This Row],[PUISSANCE]])</f>
        <v xml:space="preserve">COP 34411344   </v>
      </c>
      <c r="J2657" t="s">
        <v>17</v>
      </c>
      <c r="K2657" t="s">
        <v>22</v>
      </c>
      <c r="L2657" t="str">
        <f>_xlfn.XLOOKUP(Tableau1[[#This Row],[TYPE DE PIECE]],Tableau4[MATIERE],Tableau4[SHORT TYPE],"",0,1)</f>
        <v>COP</v>
      </c>
      <c r="N2657" t="str">
        <f>IF(ISERR(FIND("DECOUPE",Tableau1[[#This Row],[DESIGNATION]])),"","NEED REF")</f>
        <v/>
      </c>
    </row>
    <row r="2658" spans="2:14">
      <c r="B2658">
        <v>34411343</v>
      </c>
      <c r="C2658" s="2">
        <v>44953</v>
      </c>
      <c r="D2658" t="s">
        <v>13</v>
      </c>
      <c r="E2658" t="str">
        <f>_xlfn.CONCAT(Tableau1[[#This Row],[SHORT TYPE]]," ",Tableau1[[#This Row],[NUMERO]]," ",Tableau1[[#This Row],[GAMME]]," ",Tableau1[[#This Row],[TYPE PRODUIT]]," ",Tableau1[[#This Row],[PUISSANCE]])</f>
        <v xml:space="preserve">COP 34411343   </v>
      </c>
      <c r="J2658" t="s">
        <v>17</v>
      </c>
      <c r="K2658" t="s">
        <v>22</v>
      </c>
      <c r="L2658" t="str">
        <f>_xlfn.XLOOKUP(Tableau1[[#This Row],[TYPE DE PIECE]],Tableau4[MATIERE],Tableau4[SHORT TYPE],"",0,1)</f>
        <v>COP</v>
      </c>
      <c r="N2658" t="str">
        <f>IF(ISERR(FIND("DECOUPE",Tableau1[[#This Row],[DESIGNATION]])),"","NEED REF")</f>
        <v/>
      </c>
    </row>
    <row r="2659" spans="2:14">
      <c r="B2659">
        <v>34411342</v>
      </c>
      <c r="C2659" s="2">
        <v>44950</v>
      </c>
      <c r="D2659" t="s">
        <v>13</v>
      </c>
      <c r="E2659" t="s">
        <v>1437</v>
      </c>
      <c r="G2659" t="s">
        <v>73</v>
      </c>
      <c r="H2659" t="s">
        <v>15</v>
      </c>
      <c r="I2659" t="s">
        <v>1285</v>
      </c>
      <c r="J2659" t="s">
        <v>17</v>
      </c>
      <c r="K2659" t="s">
        <v>25</v>
      </c>
      <c r="L2659" t="str">
        <f>_xlfn.XLOOKUP(Tableau1[[#This Row],[TYPE DE PIECE]],Tableau4[MATIERE],Tableau4[SHORT TYPE],"",0,1)</f>
        <v>SMT</v>
      </c>
      <c r="N2659" t="str">
        <f>IF(ISERR(FIND("DECOUPE",Tableau1[[#This Row],[DESIGNATION]])),"","NEED REF")</f>
        <v/>
      </c>
    </row>
    <row r="2660" spans="2:14">
      <c r="B2660">
        <v>34411341</v>
      </c>
      <c r="C2660" s="2">
        <v>44950</v>
      </c>
      <c r="D2660" t="s">
        <v>13</v>
      </c>
      <c r="E2660" t="s">
        <v>1438</v>
      </c>
      <c r="G2660" t="s">
        <v>73</v>
      </c>
      <c r="H2660" t="s">
        <v>15</v>
      </c>
      <c r="I2660" t="s">
        <v>1285</v>
      </c>
      <c r="J2660" t="s">
        <v>17</v>
      </c>
      <c r="K2660" t="s">
        <v>25</v>
      </c>
      <c r="L2660" t="str">
        <f>_xlfn.XLOOKUP(Tableau1[[#This Row],[TYPE DE PIECE]],Tableau4[MATIERE],Tableau4[SHORT TYPE],"",0,1)</f>
        <v>SMT</v>
      </c>
      <c r="N2660" t="str">
        <f>IF(ISERR(FIND("DECOUPE",Tableau1[[#This Row],[DESIGNATION]])),"","NEED REF")</f>
        <v/>
      </c>
    </row>
    <row r="2661" spans="2:14">
      <c r="B2661">
        <v>34411340</v>
      </c>
      <c r="C2661" s="2">
        <v>44950</v>
      </c>
      <c r="D2661" t="s">
        <v>13</v>
      </c>
      <c r="E2661" t="s">
        <v>1439</v>
      </c>
      <c r="G2661" t="s">
        <v>73</v>
      </c>
      <c r="H2661" t="s">
        <v>15</v>
      </c>
      <c r="I2661" t="s">
        <v>1285</v>
      </c>
      <c r="J2661" t="s">
        <v>17</v>
      </c>
      <c r="K2661" t="s">
        <v>22</v>
      </c>
      <c r="L2661" t="str">
        <f>_xlfn.XLOOKUP(Tableau1[[#This Row],[TYPE DE PIECE]],Tableau4[MATIERE],Tableau4[SHORT TYPE],"",0,1)</f>
        <v>COP</v>
      </c>
      <c r="N2661" t="str">
        <f>IF(ISERR(FIND("DECOUPE",Tableau1[[#This Row],[DESIGNATION]])),"","NEED REF")</f>
        <v/>
      </c>
    </row>
    <row r="2662" spans="2:14">
      <c r="B2662">
        <v>34411339</v>
      </c>
      <c r="C2662" s="2">
        <v>44950</v>
      </c>
      <c r="D2662" t="s">
        <v>13</v>
      </c>
      <c r="E2662" t="s">
        <v>1440</v>
      </c>
      <c r="G2662" t="s">
        <v>73</v>
      </c>
      <c r="H2662" t="s">
        <v>15</v>
      </c>
      <c r="I2662" t="s">
        <v>1285</v>
      </c>
      <c r="J2662" t="s">
        <v>17</v>
      </c>
      <c r="K2662" t="s">
        <v>22</v>
      </c>
      <c r="L2662" t="str">
        <f>_xlfn.XLOOKUP(Tableau1[[#This Row],[TYPE DE PIECE]],Tableau4[MATIERE],Tableau4[SHORT TYPE],"",0,1)</f>
        <v>COP</v>
      </c>
      <c r="N2662" t="str">
        <f>IF(ISERR(FIND("DECOUPE",Tableau1[[#This Row],[DESIGNATION]])),"","NEED REF")</f>
        <v/>
      </c>
    </row>
    <row r="2663" spans="2:14">
      <c r="B2663">
        <v>34411338</v>
      </c>
      <c r="C2663" s="2">
        <v>44949</v>
      </c>
      <c r="D2663" t="s">
        <v>13</v>
      </c>
      <c r="E2663" t="s">
        <v>1441</v>
      </c>
      <c r="G2663" t="s">
        <v>96</v>
      </c>
      <c r="H2663" t="s">
        <v>30</v>
      </c>
      <c r="J2663" t="s">
        <v>27</v>
      </c>
      <c r="K2663" t="s">
        <v>22</v>
      </c>
      <c r="L2663" t="str">
        <f>_xlfn.XLOOKUP(Tableau1[[#This Row],[TYPE DE PIECE]],Tableau4[MATIERE],Tableau4[SHORT TYPE],"",0,1)</f>
        <v>COP</v>
      </c>
      <c r="N2663" t="str">
        <f>IF(ISERR(FIND("DECOUPE",Tableau1[[#This Row],[DESIGNATION]])),"","NEED REF")</f>
        <v/>
      </c>
    </row>
    <row r="2664" spans="2:14">
      <c r="B2664">
        <v>34411337</v>
      </c>
      <c r="C2664" s="2">
        <v>44949</v>
      </c>
      <c r="D2664" t="s">
        <v>13</v>
      </c>
      <c r="E2664" t="s">
        <v>1441</v>
      </c>
      <c r="G2664" t="s">
        <v>96</v>
      </c>
      <c r="H2664" t="s">
        <v>30</v>
      </c>
      <c r="J2664" t="s">
        <v>27</v>
      </c>
      <c r="K2664" t="s">
        <v>22</v>
      </c>
      <c r="L2664" t="str">
        <f>_xlfn.XLOOKUP(Tableau1[[#This Row],[TYPE DE PIECE]],Tableau4[MATIERE],Tableau4[SHORT TYPE],"",0,1)</f>
        <v>COP</v>
      </c>
      <c r="N2664" t="str">
        <f>IF(ISERR(FIND("DECOUPE",Tableau1[[#This Row],[DESIGNATION]])),"","NEED REF")</f>
        <v/>
      </c>
    </row>
    <row r="2665" spans="2:14">
      <c r="B2665">
        <v>34411336</v>
      </c>
      <c r="C2665" s="2">
        <v>44946</v>
      </c>
      <c r="D2665" t="s">
        <v>13</v>
      </c>
      <c r="E2665" t="s">
        <v>1442</v>
      </c>
      <c r="F2665" t="s">
        <v>1443</v>
      </c>
      <c r="G2665" t="s">
        <v>1444</v>
      </c>
      <c r="H2665" t="s">
        <v>30</v>
      </c>
      <c r="I2665" t="s">
        <v>74</v>
      </c>
      <c r="J2665" t="s">
        <v>49</v>
      </c>
      <c r="K2665" t="s">
        <v>25</v>
      </c>
      <c r="L2665" t="str">
        <f>_xlfn.XLOOKUP(Tableau1[[#This Row],[TYPE DE PIECE]],Tableau4[MATIERE],Tableau4[SHORT TYPE],"",0,1)</f>
        <v>SMT</v>
      </c>
      <c r="N2665" t="str">
        <f>IF(ISERR(FIND("DECOUPE",Tableau1[[#This Row],[DESIGNATION]])),"","NEED REF")</f>
        <v/>
      </c>
    </row>
    <row r="2666" spans="2:14">
      <c r="B2666">
        <v>34411335</v>
      </c>
      <c r="C2666" s="2">
        <v>44946</v>
      </c>
      <c r="D2666" t="s">
        <v>13</v>
      </c>
      <c r="E2666" t="s">
        <v>1445</v>
      </c>
      <c r="F2666" t="s">
        <v>1443</v>
      </c>
      <c r="G2666" t="s">
        <v>1444</v>
      </c>
      <c r="H2666" t="s">
        <v>30</v>
      </c>
      <c r="I2666" t="s">
        <v>74</v>
      </c>
      <c r="J2666" t="s">
        <v>49</v>
      </c>
      <c r="K2666" t="s">
        <v>25</v>
      </c>
      <c r="L2666" t="str">
        <f>_xlfn.XLOOKUP(Tableau1[[#This Row],[TYPE DE PIECE]],Tableau4[MATIERE],Tableau4[SHORT TYPE],"",0,1)</f>
        <v>SMT</v>
      </c>
      <c r="N2666" t="str">
        <f>IF(ISERR(FIND("DECOUPE",Tableau1[[#This Row],[DESIGNATION]])),"","NEED REF")</f>
        <v/>
      </c>
    </row>
    <row r="2667" spans="2:14">
      <c r="B2667">
        <v>34411334</v>
      </c>
      <c r="C2667" s="2">
        <v>44946</v>
      </c>
      <c r="D2667" t="s">
        <v>13</v>
      </c>
      <c r="E2667" t="s">
        <v>1446</v>
      </c>
      <c r="F2667" t="s">
        <v>1443</v>
      </c>
      <c r="G2667" t="s">
        <v>1444</v>
      </c>
      <c r="H2667" t="s">
        <v>30</v>
      </c>
      <c r="I2667" t="s">
        <v>74</v>
      </c>
      <c r="J2667" t="s">
        <v>49</v>
      </c>
      <c r="K2667" t="s">
        <v>25</v>
      </c>
      <c r="L2667" t="str">
        <f>_xlfn.XLOOKUP(Tableau1[[#This Row],[TYPE DE PIECE]],Tableau4[MATIERE],Tableau4[SHORT TYPE],"",0,1)</f>
        <v>SMT</v>
      </c>
      <c r="N2667" t="str">
        <f>IF(ISERR(FIND("DECOUPE",Tableau1[[#This Row],[DESIGNATION]])),"","NEED REF")</f>
        <v/>
      </c>
    </row>
    <row r="2668" spans="2:14">
      <c r="B2668">
        <v>34411333</v>
      </c>
      <c r="C2668" s="2">
        <v>44945</v>
      </c>
      <c r="D2668" t="s">
        <v>13</v>
      </c>
      <c r="E2668" t="str">
        <f>_xlfn.CONCAT(Tableau1[[#This Row],[SHORT TYPE]]," ",Tableau1[[#This Row],[NUMERO]]," ",Tableau1[[#This Row],[GAMME]]," ",Tableau1[[#This Row],[TYPE PRODUIT]]," ",Tableau1[[#This Row],[PUISSANCE]])</f>
        <v>COP 34411333 GVL/E3L BYPASS 1000KVA</v>
      </c>
      <c r="F2668" t="s">
        <v>1443</v>
      </c>
      <c r="G2668" t="s">
        <v>1444</v>
      </c>
      <c r="H2668" t="s">
        <v>30</v>
      </c>
      <c r="I2668" t="s">
        <v>74</v>
      </c>
      <c r="J2668" t="s">
        <v>49</v>
      </c>
      <c r="K2668" t="s">
        <v>22</v>
      </c>
      <c r="L2668" t="str">
        <f>_xlfn.XLOOKUP(Tableau1[[#This Row],[TYPE DE PIECE]],Tableau4[MATIERE],Tableau4[SHORT TYPE],"",0,1)</f>
        <v>COP</v>
      </c>
      <c r="N2668" t="str">
        <f>IF(ISERR(FIND("DECOUPE",Tableau1[[#This Row],[DESIGNATION]])),"","NEED REF")</f>
        <v/>
      </c>
    </row>
    <row r="2669" spans="2:14">
      <c r="B2669">
        <v>34411332</v>
      </c>
      <c r="C2669" s="2">
        <v>44945</v>
      </c>
      <c r="D2669" t="s">
        <v>13</v>
      </c>
      <c r="E2669" t="str">
        <f>_xlfn.CONCAT(Tableau1[[#This Row],[SHORT TYPE]]," ",Tableau1[[#This Row],[NUMERO]]," ",Tableau1[[#This Row],[GAMME]]," ",Tableau1[[#This Row],[TYPE PRODUIT]]," ",Tableau1[[#This Row],[PUISSANCE]])</f>
        <v>COP 34411332 GVL/E3L BYPASS 1000KVA</v>
      </c>
      <c r="F2669" t="s">
        <v>1443</v>
      </c>
      <c r="G2669" t="s">
        <v>1444</v>
      </c>
      <c r="H2669" t="s">
        <v>30</v>
      </c>
      <c r="I2669" t="s">
        <v>74</v>
      </c>
      <c r="J2669" t="s">
        <v>49</v>
      </c>
      <c r="K2669" t="s">
        <v>22</v>
      </c>
      <c r="L2669" t="str">
        <f>_xlfn.XLOOKUP(Tableau1[[#This Row],[TYPE DE PIECE]],Tableau4[MATIERE],Tableau4[SHORT TYPE],"",0,1)</f>
        <v>COP</v>
      </c>
      <c r="N2669" t="str">
        <f>IF(ISERR(FIND("DECOUPE",Tableau1[[#This Row],[DESIGNATION]])),"","NEED REF")</f>
        <v/>
      </c>
    </row>
    <row r="2670" spans="2:14">
      <c r="B2670">
        <v>34411331</v>
      </c>
      <c r="C2670" s="2">
        <v>44945</v>
      </c>
      <c r="D2670" t="s">
        <v>13</v>
      </c>
      <c r="E2670" t="s">
        <v>1447</v>
      </c>
      <c r="F2670" t="s">
        <v>310</v>
      </c>
      <c r="G2670" t="s">
        <v>112</v>
      </c>
      <c r="J2670" t="s">
        <v>27</v>
      </c>
      <c r="K2670" t="s">
        <v>33</v>
      </c>
      <c r="L2670" t="str">
        <f>_xlfn.XLOOKUP(Tableau1[[#This Row],[TYPE DE PIECE]],Tableau4[MATIERE],Tableau4[SHORT TYPE],"",0,1)</f>
        <v>PLA</v>
      </c>
      <c r="N2670" t="str">
        <f>IF(ISERR(FIND("DECOUPE",Tableau1[[#This Row],[DESIGNATION]])),"","NEED REF")</f>
        <v/>
      </c>
    </row>
    <row r="2671" spans="2:14">
      <c r="B2671">
        <v>34411330</v>
      </c>
      <c r="C2671" s="2">
        <v>44944</v>
      </c>
      <c r="D2671" t="s">
        <v>13</v>
      </c>
      <c r="E2671" t="s">
        <v>1448</v>
      </c>
      <c r="F2671" t="s">
        <v>1443</v>
      </c>
      <c r="G2671" t="s">
        <v>1444</v>
      </c>
      <c r="H2671" t="s">
        <v>30</v>
      </c>
      <c r="I2671" t="s">
        <v>74</v>
      </c>
      <c r="J2671" t="s">
        <v>49</v>
      </c>
      <c r="K2671" t="s">
        <v>25</v>
      </c>
      <c r="L2671" t="str">
        <f>_xlfn.XLOOKUP(Tableau1[[#This Row],[TYPE DE PIECE]],Tableau4[MATIERE],Tableau4[SHORT TYPE],"",0,1)</f>
        <v>SMT</v>
      </c>
      <c r="N2671" t="str">
        <f>IF(ISERR(FIND("DECOUPE",Tableau1[[#This Row],[DESIGNATION]])),"","NEED REF")</f>
        <v/>
      </c>
    </row>
    <row r="2672" spans="2:14">
      <c r="B2672">
        <v>34411329</v>
      </c>
      <c r="C2672" s="2">
        <v>44943</v>
      </c>
      <c r="D2672" t="s">
        <v>13</v>
      </c>
      <c r="E2672" t="str">
        <f>_xlfn.CONCAT(Tableau1[[#This Row],[SHORT TYPE]]," ",Tableau1[[#This Row],[NUMERO]]," ",Tableau1[[#This Row],[GAMME]]," ",Tableau1[[#This Row],[TYPE PRODUIT]]," ",Tableau1[[#This Row],[PUISSANCE]])</f>
        <v>COP 34411329 GVL/E3L BYPASS 1000KVA</v>
      </c>
      <c r="F2672" t="s">
        <v>1443</v>
      </c>
      <c r="G2672" t="s">
        <v>1444</v>
      </c>
      <c r="H2672" t="s">
        <v>30</v>
      </c>
      <c r="I2672" t="s">
        <v>74</v>
      </c>
      <c r="J2672" t="s">
        <v>49</v>
      </c>
      <c r="K2672" t="s">
        <v>22</v>
      </c>
      <c r="L2672" t="str">
        <f>_xlfn.XLOOKUP(Tableau1[[#This Row],[TYPE DE PIECE]],Tableau4[MATIERE],Tableau4[SHORT TYPE],"",0,1)</f>
        <v>COP</v>
      </c>
      <c r="N2672" t="str">
        <f>IF(ISERR(FIND("DECOUPE",Tableau1[[#This Row],[DESIGNATION]])),"","NEED REF")</f>
        <v/>
      </c>
    </row>
    <row r="2673" spans="2:14">
      <c r="B2673">
        <v>34411328</v>
      </c>
      <c r="C2673" s="2">
        <v>44943</v>
      </c>
      <c r="D2673" t="s">
        <v>13</v>
      </c>
      <c r="E2673" t="str">
        <f>_xlfn.CONCAT(Tableau1[[#This Row],[SHORT TYPE]]," ",Tableau1[[#This Row],[NUMERO]]," ",Tableau1[[#This Row],[GAMME]]," ",Tableau1[[#This Row],[TYPE PRODUIT]]," ",Tableau1[[#This Row],[PUISSANCE]])</f>
        <v>COP 34411328 GVL/E3L BYPASS 1000KVA</v>
      </c>
      <c r="F2673" t="s">
        <v>1443</v>
      </c>
      <c r="G2673" t="s">
        <v>1444</v>
      </c>
      <c r="H2673" t="s">
        <v>30</v>
      </c>
      <c r="I2673" t="s">
        <v>74</v>
      </c>
      <c r="J2673" t="s">
        <v>49</v>
      </c>
      <c r="K2673" t="s">
        <v>22</v>
      </c>
      <c r="L2673" t="str">
        <f>_xlfn.XLOOKUP(Tableau1[[#This Row],[TYPE DE PIECE]],Tableau4[MATIERE],Tableau4[SHORT TYPE],"",0,1)</f>
        <v>COP</v>
      </c>
      <c r="N2673" t="str">
        <f>IF(ISERR(FIND("DECOUPE",Tableau1[[#This Row],[DESIGNATION]])),"","NEED REF")</f>
        <v/>
      </c>
    </row>
    <row r="2674" spans="2:14">
      <c r="B2674">
        <v>34411327</v>
      </c>
      <c r="C2674" s="2">
        <v>44943</v>
      </c>
      <c r="D2674" t="s">
        <v>13</v>
      </c>
      <c r="E2674" t="s">
        <v>1449</v>
      </c>
      <c r="F2674" t="s">
        <v>1443</v>
      </c>
      <c r="G2674" t="s">
        <v>1444</v>
      </c>
      <c r="H2674" t="s">
        <v>30</v>
      </c>
      <c r="I2674" t="s">
        <v>74</v>
      </c>
      <c r="J2674" t="s">
        <v>49</v>
      </c>
      <c r="K2674" t="s">
        <v>33</v>
      </c>
      <c r="L2674" t="str">
        <f>_xlfn.XLOOKUP(Tableau1[[#This Row],[TYPE DE PIECE]],Tableau4[MATIERE],Tableau4[SHORT TYPE],"",0,1)</f>
        <v>PLA</v>
      </c>
      <c r="N2674" t="str">
        <f>IF(ISERR(FIND("DECOUPE",Tableau1[[#This Row],[DESIGNATION]])),"","NEED REF")</f>
        <v/>
      </c>
    </row>
    <row r="2675" spans="2:14">
      <c r="B2675">
        <v>34411326</v>
      </c>
      <c r="C2675" s="2">
        <v>44943</v>
      </c>
      <c r="D2675" t="s">
        <v>13</v>
      </c>
      <c r="E2675" t="s">
        <v>1450</v>
      </c>
      <c r="F2675" t="s">
        <v>1443</v>
      </c>
      <c r="G2675" t="s">
        <v>1444</v>
      </c>
      <c r="H2675" t="s">
        <v>30</v>
      </c>
      <c r="I2675" t="s">
        <v>74</v>
      </c>
      <c r="J2675" t="s">
        <v>49</v>
      </c>
      <c r="K2675" t="s">
        <v>701</v>
      </c>
      <c r="L2675" t="str">
        <f>_xlfn.XLOOKUP(Tableau1[[#This Row],[TYPE DE PIECE]],Tableau4[MATIERE],Tableau4[SHORT TYPE],"",0,1)</f>
        <v>SE</v>
      </c>
      <c r="N2675" t="str">
        <f>IF(ISERR(FIND("DECOUPE",Tableau1[[#This Row],[DESIGNATION]])),"","NEED REF")</f>
        <v/>
      </c>
    </row>
    <row r="2676" spans="2:14">
      <c r="B2676">
        <v>34411325</v>
      </c>
      <c r="C2676" s="2">
        <v>44943</v>
      </c>
      <c r="D2676" t="s">
        <v>13</v>
      </c>
      <c r="E2676" t="s">
        <v>1451</v>
      </c>
      <c r="F2676" t="s">
        <v>1443</v>
      </c>
      <c r="G2676" t="s">
        <v>1444</v>
      </c>
      <c r="H2676" t="s">
        <v>30</v>
      </c>
      <c r="I2676" t="s">
        <v>74</v>
      </c>
      <c r="J2676" t="s">
        <v>49</v>
      </c>
      <c r="K2676" t="s">
        <v>701</v>
      </c>
      <c r="L2676" t="str">
        <f>_xlfn.XLOOKUP(Tableau1[[#This Row],[TYPE DE PIECE]],Tableau4[MATIERE],Tableau4[SHORT TYPE],"",0,1)</f>
        <v>SE</v>
      </c>
      <c r="N2676" t="str">
        <f>IF(ISERR(FIND("DECOUPE",Tableau1[[#This Row],[DESIGNATION]])),"","NEED REF")</f>
        <v/>
      </c>
    </row>
    <row r="2677" spans="2:14">
      <c r="B2677">
        <v>34411324</v>
      </c>
      <c r="C2677" s="2">
        <v>44943</v>
      </c>
      <c r="D2677" t="s">
        <v>13</v>
      </c>
      <c r="E2677" t="s">
        <v>1452</v>
      </c>
      <c r="F2677" t="s">
        <v>1443</v>
      </c>
      <c r="G2677" t="s">
        <v>1444</v>
      </c>
      <c r="H2677" t="s">
        <v>30</v>
      </c>
      <c r="I2677" t="s">
        <v>74</v>
      </c>
      <c r="J2677" t="s">
        <v>49</v>
      </c>
      <c r="K2677" t="s">
        <v>701</v>
      </c>
      <c r="L2677" t="str">
        <f>_xlfn.XLOOKUP(Tableau1[[#This Row],[TYPE DE PIECE]],Tableau4[MATIERE],Tableau4[SHORT TYPE],"",0,1)</f>
        <v>SE</v>
      </c>
      <c r="N2677" t="str">
        <f>IF(ISERR(FIND("DECOUPE",Tableau1[[#This Row],[DESIGNATION]])),"","NEED REF")</f>
        <v/>
      </c>
    </row>
    <row r="2678" spans="2:14">
      <c r="B2678">
        <v>34411323</v>
      </c>
      <c r="C2678" s="2">
        <v>44943</v>
      </c>
      <c r="D2678" t="s">
        <v>13</v>
      </c>
      <c r="E2678" t="s">
        <v>1453</v>
      </c>
      <c r="G2678" t="s">
        <v>73</v>
      </c>
      <c r="H2678" t="s">
        <v>30</v>
      </c>
      <c r="J2678" t="s">
        <v>27</v>
      </c>
      <c r="K2678" t="s">
        <v>25</v>
      </c>
      <c r="L2678" t="str">
        <f>_xlfn.XLOOKUP(Tableau1[[#This Row],[TYPE DE PIECE]],Tableau4[MATIERE],Tableau4[SHORT TYPE],"",0,1)</f>
        <v>SMT</v>
      </c>
      <c r="N2678" t="str">
        <f>IF(ISERR(FIND("DECOUPE",Tableau1[[#This Row],[DESIGNATION]])),"","NEED REF")</f>
        <v/>
      </c>
    </row>
    <row r="2679" spans="2:14">
      <c r="B2679">
        <v>34411322</v>
      </c>
      <c r="C2679" s="2">
        <v>44939</v>
      </c>
      <c r="D2679" t="s">
        <v>13</v>
      </c>
      <c r="E2679" t="str">
        <f>_xlfn.CONCAT(Tableau1[[#This Row],[SHORT TYPE]]," ",Tableau1[[#This Row],[NUMERO]]," ",Tableau1[[#This Row],[GAMME]]," ",Tableau1[[#This Row],[TYPE PRODUIT]]," ",Tableau1[[#This Row],[PUISSANCE]])</f>
        <v xml:space="preserve">COP 34411322 GVL BYPASS </v>
      </c>
      <c r="F2679" t="s">
        <v>1412</v>
      </c>
      <c r="G2679" t="s">
        <v>73</v>
      </c>
      <c r="H2679" t="s">
        <v>30</v>
      </c>
      <c r="J2679" t="s">
        <v>17</v>
      </c>
      <c r="K2679" t="s">
        <v>22</v>
      </c>
      <c r="L2679" t="str">
        <f>_xlfn.XLOOKUP(Tableau1[[#This Row],[TYPE DE PIECE]],Tableau4[MATIERE],Tableau4[SHORT TYPE],"",0,1)</f>
        <v>COP</v>
      </c>
      <c r="N2679" t="str">
        <f>IF(ISERR(FIND("DECOUPE",Tableau1[[#This Row],[DESIGNATION]])),"","NEED REF")</f>
        <v/>
      </c>
    </row>
    <row r="2680" spans="2:14">
      <c r="B2680">
        <v>34411321</v>
      </c>
      <c r="C2680" s="2">
        <v>44939</v>
      </c>
      <c r="D2680" t="s">
        <v>13</v>
      </c>
      <c r="E2680" t="str">
        <f>_xlfn.CONCAT(Tableau1[[#This Row],[SHORT TYPE]]," ",Tableau1[[#This Row],[NUMERO]]," ",Tableau1[[#This Row],[GAMME]]," ",Tableau1[[#This Row],[TYPE PRODUIT]]," ",Tableau1[[#This Row],[PUISSANCE]])</f>
        <v xml:space="preserve">COP 34411321 GVL BYPASS </v>
      </c>
      <c r="F2680" t="s">
        <v>1412</v>
      </c>
      <c r="G2680" t="s">
        <v>73</v>
      </c>
      <c r="H2680" t="s">
        <v>30</v>
      </c>
      <c r="J2680" t="s">
        <v>17</v>
      </c>
      <c r="K2680" t="s">
        <v>22</v>
      </c>
      <c r="L2680" t="str">
        <f>_xlfn.XLOOKUP(Tableau1[[#This Row],[TYPE DE PIECE]],Tableau4[MATIERE],Tableau4[SHORT TYPE],"",0,1)</f>
        <v>COP</v>
      </c>
      <c r="N2680" t="str">
        <f>IF(ISERR(FIND("DECOUPE",Tableau1[[#This Row],[DESIGNATION]])),"","NEED REF")</f>
        <v/>
      </c>
    </row>
    <row r="2681" spans="2:14">
      <c r="B2681">
        <v>34411320</v>
      </c>
      <c r="C2681" s="2">
        <v>44939</v>
      </c>
      <c r="D2681" t="s">
        <v>13</v>
      </c>
      <c r="E2681" t="str">
        <f>_xlfn.CONCAT(Tableau1[[#This Row],[SHORT TYPE]]," ",Tableau1[[#This Row],[NUMERO]]," ",Tableau1[[#This Row],[GAMME]]," ",Tableau1[[#This Row],[TYPE PRODUIT]]," ",Tableau1[[#This Row],[PUISSANCE]])</f>
        <v xml:space="preserve">COP 34411320 GVL BYPASS </v>
      </c>
      <c r="F2681" t="s">
        <v>1412</v>
      </c>
      <c r="G2681" t="s">
        <v>73</v>
      </c>
      <c r="H2681" t="s">
        <v>30</v>
      </c>
      <c r="J2681" t="s">
        <v>17</v>
      </c>
      <c r="K2681" t="s">
        <v>22</v>
      </c>
      <c r="L2681" t="str">
        <f>_xlfn.XLOOKUP(Tableau1[[#This Row],[TYPE DE PIECE]],Tableau4[MATIERE],Tableau4[SHORT TYPE],"",0,1)</f>
        <v>COP</v>
      </c>
      <c r="N2681" t="str">
        <f>IF(ISERR(FIND("DECOUPE",Tableau1[[#This Row],[DESIGNATION]])),"","NEED REF")</f>
        <v/>
      </c>
    </row>
    <row r="2682" spans="2:14">
      <c r="B2682">
        <v>34411319</v>
      </c>
      <c r="C2682" s="2">
        <v>44939</v>
      </c>
      <c r="D2682" t="s">
        <v>13</v>
      </c>
      <c r="E2682" t="str">
        <f>_xlfn.CONCAT(Tableau1[[#This Row],[SHORT TYPE]]," ",Tableau1[[#This Row],[NUMERO]]," ",Tableau1[[#This Row],[GAMME]]," ",Tableau1[[#This Row],[TYPE PRODUIT]]," ",Tableau1[[#This Row],[PUISSANCE]])</f>
        <v xml:space="preserve">COP 34411319 GVL BYPASS </v>
      </c>
      <c r="F2682" t="s">
        <v>1412</v>
      </c>
      <c r="G2682" t="s">
        <v>73</v>
      </c>
      <c r="H2682" t="s">
        <v>30</v>
      </c>
      <c r="J2682" t="s">
        <v>17</v>
      </c>
      <c r="K2682" t="s">
        <v>22</v>
      </c>
      <c r="L2682" t="str">
        <f>_xlfn.XLOOKUP(Tableau1[[#This Row],[TYPE DE PIECE]],Tableau4[MATIERE],Tableau4[SHORT TYPE],"",0,1)</f>
        <v>COP</v>
      </c>
      <c r="N2682" t="str">
        <f>IF(ISERR(FIND("DECOUPE",Tableau1[[#This Row],[DESIGNATION]])),"","NEED REF")</f>
        <v/>
      </c>
    </row>
    <row r="2683" spans="2:14">
      <c r="B2683">
        <v>34411318</v>
      </c>
      <c r="C2683" s="2">
        <v>44939</v>
      </c>
      <c r="D2683" t="s">
        <v>13</v>
      </c>
      <c r="E2683" t="str">
        <f>_xlfn.CONCAT(Tableau1[[#This Row],[SHORT TYPE]]," ",Tableau1[[#This Row],[NUMERO]]," ",Tableau1[[#This Row],[GAMME]]," ",Tableau1[[#This Row],[TYPE PRODUIT]]," ",Tableau1[[#This Row],[PUISSANCE]])</f>
        <v xml:space="preserve">COP 34411318 GVL BYPASS </v>
      </c>
      <c r="F2683" t="s">
        <v>1412</v>
      </c>
      <c r="G2683" t="s">
        <v>73</v>
      </c>
      <c r="H2683" t="s">
        <v>30</v>
      </c>
      <c r="J2683" t="s">
        <v>17</v>
      </c>
      <c r="K2683" t="s">
        <v>22</v>
      </c>
      <c r="L2683" t="str">
        <f>_xlfn.XLOOKUP(Tableau1[[#This Row],[TYPE DE PIECE]],Tableau4[MATIERE],Tableau4[SHORT TYPE],"",0,1)</f>
        <v>COP</v>
      </c>
      <c r="N2683" t="str">
        <f>IF(ISERR(FIND("DECOUPE",Tableau1[[#This Row],[DESIGNATION]])),"","NEED REF")</f>
        <v/>
      </c>
    </row>
    <row r="2684" spans="2:14">
      <c r="B2684">
        <v>34411317</v>
      </c>
      <c r="C2684" s="2">
        <v>44939</v>
      </c>
      <c r="D2684" t="s">
        <v>13</v>
      </c>
      <c r="E2684" t="str">
        <f>_xlfn.CONCAT(Tableau1[[#This Row],[SHORT TYPE]]," ",Tableau1[[#This Row],[NUMERO]]," ",Tableau1[[#This Row],[GAMME]]," ",Tableau1[[#This Row],[TYPE PRODUIT]]," ",Tableau1[[#This Row],[PUISSANCE]])</f>
        <v xml:space="preserve">COP 34411317 GVL BYPASS </v>
      </c>
      <c r="F2684" t="s">
        <v>1412</v>
      </c>
      <c r="G2684" t="s">
        <v>73</v>
      </c>
      <c r="H2684" t="s">
        <v>30</v>
      </c>
      <c r="J2684" t="s">
        <v>17</v>
      </c>
      <c r="K2684" t="s">
        <v>22</v>
      </c>
      <c r="L2684" t="str">
        <f>_xlfn.XLOOKUP(Tableau1[[#This Row],[TYPE DE PIECE]],Tableau4[MATIERE],Tableau4[SHORT TYPE],"",0,1)</f>
        <v>COP</v>
      </c>
      <c r="N2684" t="str">
        <f>IF(ISERR(FIND("DECOUPE",Tableau1[[#This Row],[DESIGNATION]])),"","NEED REF")</f>
        <v/>
      </c>
    </row>
    <row r="2685" spans="2:14">
      <c r="B2685">
        <v>34411316</v>
      </c>
      <c r="C2685" s="2">
        <v>44939</v>
      </c>
      <c r="D2685" t="s">
        <v>13</v>
      </c>
      <c r="E2685" t="str">
        <f>_xlfn.CONCAT(Tableau1[[#This Row],[SHORT TYPE]]," ",Tableau1[[#This Row],[NUMERO]]," ",Tableau1[[#This Row],[GAMME]]," ",Tableau1[[#This Row],[TYPE PRODUIT]]," ",Tableau1[[#This Row],[PUISSANCE]])</f>
        <v xml:space="preserve">COP 34411316 GVL BYPASS </v>
      </c>
      <c r="F2685" t="s">
        <v>1412</v>
      </c>
      <c r="G2685" t="s">
        <v>73</v>
      </c>
      <c r="H2685" t="s">
        <v>30</v>
      </c>
      <c r="J2685" t="s">
        <v>17</v>
      </c>
      <c r="K2685" t="s">
        <v>22</v>
      </c>
      <c r="L2685" t="str">
        <f>_xlfn.XLOOKUP(Tableau1[[#This Row],[TYPE DE PIECE]],Tableau4[MATIERE],Tableau4[SHORT TYPE],"",0,1)</f>
        <v>COP</v>
      </c>
      <c r="N2685" t="str">
        <f>IF(ISERR(FIND("DECOUPE",Tableau1[[#This Row],[DESIGNATION]])),"","NEED REF")</f>
        <v/>
      </c>
    </row>
    <row r="2686" spans="2:14">
      <c r="B2686">
        <v>34411315</v>
      </c>
      <c r="C2686" s="2">
        <v>44939</v>
      </c>
      <c r="D2686" t="s">
        <v>13</v>
      </c>
      <c r="E2686" t="str">
        <f>_xlfn.CONCAT(Tableau1[[#This Row],[SHORT TYPE]]," ",Tableau1[[#This Row],[NUMERO]]," ",Tableau1[[#This Row],[GAMME]]," ",Tableau1[[#This Row],[TYPE PRODUIT]]," ",Tableau1[[#This Row],[PUISSANCE]])</f>
        <v xml:space="preserve">COP 34411315 GVL BYPASS </v>
      </c>
      <c r="F2686" t="s">
        <v>1412</v>
      </c>
      <c r="G2686" t="s">
        <v>73</v>
      </c>
      <c r="H2686" t="s">
        <v>30</v>
      </c>
      <c r="J2686" t="s">
        <v>17</v>
      </c>
      <c r="K2686" t="s">
        <v>22</v>
      </c>
      <c r="L2686" t="str">
        <f>_xlfn.XLOOKUP(Tableau1[[#This Row],[TYPE DE PIECE]],Tableau4[MATIERE],Tableau4[SHORT TYPE],"",0,1)</f>
        <v>COP</v>
      </c>
      <c r="N2686" t="str">
        <f>IF(ISERR(FIND("DECOUPE",Tableau1[[#This Row],[DESIGNATION]])),"","NEED REF")</f>
        <v/>
      </c>
    </row>
    <row r="2687" spans="2:14">
      <c r="B2687">
        <v>34411314</v>
      </c>
      <c r="C2687" s="2">
        <v>44939</v>
      </c>
      <c r="D2687" t="s">
        <v>13</v>
      </c>
      <c r="E2687" t="str">
        <f>_xlfn.CONCAT(Tableau1[[#This Row],[SHORT TYPE]]," ",Tableau1[[#This Row],[NUMERO]]," ",Tableau1[[#This Row],[GAMME]]," ",Tableau1[[#This Row],[TYPE PRODUIT]]," ",Tableau1[[#This Row],[PUISSANCE]])</f>
        <v xml:space="preserve">COP 34411314 GVL BYPASS </v>
      </c>
      <c r="F2687" t="s">
        <v>1412</v>
      </c>
      <c r="G2687" t="s">
        <v>73</v>
      </c>
      <c r="H2687" t="s">
        <v>30</v>
      </c>
      <c r="J2687" t="s">
        <v>17</v>
      </c>
      <c r="K2687" t="s">
        <v>22</v>
      </c>
      <c r="L2687" t="str">
        <f>_xlfn.XLOOKUP(Tableau1[[#This Row],[TYPE DE PIECE]],Tableau4[MATIERE],Tableau4[SHORT TYPE],"",0,1)</f>
        <v>COP</v>
      </c>
      <c r="N2687" t="str">
        <f>IF(ISERR(FIND("DECOUPE",Tableau1[[#This Row],[DESIGNATION]])),"","NEED REF")</f>
        <v/>
      </c>
    </row>
    <row r="2688" spans="2:14">
      <c r="B2688">
        <v>34411313</v>
      </c>
      <c r="C2688" s="2">
        <v>44939</v>
      </c>
      <c r="D2688" t="s">
        <v>13</v>
      </c>
      <c r="E2688" t="str">
        <f>_xlfn.CONCAT(Tableau1[[#This Row],[SHORT TYPE]]," ",Tableau1[[#This Row],[NUMERO]]," ",Tableau1[[#This Row],[GAMME]]," ",Tableau1[[#This Row],[TYPE PRODUIT]]," ",Tableau1[[#This Row],[PUISSANCE]])</f>
        <v xml:space="preserve">COP 34411313 GVL BYPASS </v>
      </c>
      <c r="F2688" t="s">
        <v>1412</v>
      </c>
      <c r="G2688" t="s">
        <v>73</v>
      </c>
      <c r="H2688" t="s">
        <v>30</v>
      </c>
      <c r="J2688" t="s">
        <v>17</v>
      </c>
      <c r="K2688" t="s">
        <v>22</v>
      </c>
      <c r="L2688" t="str">
        <f>_xlfn.XLOOKUP(Tableau1[[#This Row],[TYPE DE PIECE]],Tableau4[MATIERE],Tableau4[SHORT TYPE],"",0,1)</f>
        <v>COP</v>
      </c>
      <c r="N2688" t="str">
        <f>IF(ISERR(FIND("DECOUPE",Tableau1[[#This Row],[DESIGNATION]])),"","NEED REF")</f>
        <v/>
      </c>
    </row>
    <row r="2689" spans="2:14">
      <c r="B2689">
        <v>34411312</v>
      </c>
      <c r="C2689" s="2">
        <v>44939</v>
      </c>
      <c r="D2689" t="s">
        <v>13</v>
      </c>
      <c r="E2689" t="str">
        <f>_xlfn.CONCAT(Tableau1[[#This Row],[SHORT TYPE]]," ",Tableau1[[#This Row],[NUMERO]]," ",Tableau1[[#This Row],[GAMME]]," ",Tableau1[[#This Row],[TYPE PRODUIT]]," ",Tableau1[[#This Row],[PUISSANCE]])</f>
        <v xml:space="preserve">COP 34411312 GVL BYPASS </v>
      </c>
      <c r="F2689" t="s">
        <v>1412</v>
      </c>
      <c r="G2689" t="s">
        <v>73</v>
      </c>
      <c r="H2689" t="s">
        <v>30</v>
      </c>
      <c r="J2689" t="s">
        <v>17</v>
      </c>
      <c r="K2689" t="s">
        <v>22</v>
      </c>
      <c r="L2689" t="str">
        <f>_xlfn.XLOOKUP(Tableau1[[#This Row],[TYPE DE PIECE]],Tableau4[MATIERE],Tableau4[SHORT TYPE],"",0,1)</f>
        <v>COP</v>
      </c>
      <c r="N2689" t="str">
        <f>IF(ISERR(FIND("DECOUPE",Tableau1[[#This Row],[DESIGNATION]])),"","NEED REF")</f>
        <v/>
      </c>
    </row>
    <row r="2690" spans="2:14">
      <c r="B2690">
        <v>34411311</v>
      </c>
      <c r="C2690" s="2">
        <v>44939</v>
      </c>
      <c r="D2690" t="s">
        <v>13</v>
      </c>
      <c r="E2690" t="str">
        <f>_xlfn.CONCAT(Tableau1[[#This Row],[SHORT TYPE]]," ",Tableau1[[#This Row],[NUMERO]]," ",Tableau1[[#This Row],[GAMME]]," ",Tableau1[[#This Row],[TYPE PRODUIT]]," ",Tableau1[[#This Row],[PUISSANCE]])</f>
        <v xml:space="preserve">COP 34411311 GVL BYPASS </v>
      </c>
      <c r="F2690" t="s">
        <v>1412</v>
      </c>
      <c r="G2690" t="s">
        <v>73</v>
      </c>
      <c r="H2690" t="s">
        <v>30</v>
      </c>
      <c r="J2690" t="s">
        <v>17</v>
      </c>
      <c r="K2690" t="s">
        <v>22</v>
      </c>
      <c r="L2690" t="str">
        <f>_xlfn.XLOOKUP(Tableau1[[#This Row],[TYPE DE PIECE]],Tableau4[MATIERE],Tableau4[SHORT TYPE],"",0,1)</f>
        <v>COP</v>
      </c>
      <c r="N2690" t="str">
        <f>IF(ISERR(FIND("DECOUPE",Tableau1[[#This Row],[DESIGNATION]])),"","NEED REF")</f>
        <v/>
      </c>
    </row>
    <row r="2691" spans="2:14">
      <c r="B2691">
        <v>34411310</v>
      </c>
      <c r="C2691" s="2">
        <v>44938</v>
      </c>
      <c r="D2691" t="s">
        <v>13</v>
      </c>
      <c r="E2691" t="str">
        <f>_xlfn.CONCAT(Tableau1[[#This Row],[SHORT TYPE]]," ",Tableau1[[#This Row],[NUMERO]]," ",Tableau1[[#This Row],[GAMME]]," ",Tableau1[[#This Row],[TYPE PRODUIT]]," ",Tableau1[[#This Row],[PUISSANCE]])</f>
        <v xml:space="preserve">COP 34411310 GVL BYPASS </v>
      </c>
      <c r="F2691" t="s">
        <v>1412</v>
      </c>
      <c r="G2691" t="s">
        <v>73</v>
      </c>
      <c r="H2691" t="s">
        <v>30</v>
      </c>
      <c r="J2691" t="s">
        <v>17</v>
      </c>
      <c r="K2691" t="s">
        <v>22</v>
      </c>
      <c r="L2691" t="str">
        <f>_xlfn.XLOOKUP(Tableau1[[#This Row],[TYPE DE PIECE]],Tableau4[MATIERE],Tableau4[SHORT TYPE],"",0,1)</f>
        <v>COP</v>
      </c>
      <c r="N2691" t="str">
        <f>IF(ISERR(FIND("DECOUPE",Tableau1[[#This Row],[DESIGNATION]])),"","NEED REF")</f>
        <v/>
      </c>
    </row>
    <row r="2692" spans="2:14">
      <c r="B2692">
        <v>34411309</v>
      </c>
      <c r="C2692" s="2">
        <v>44938</v>
      </c>
      <c r="D2692" t="s">
        <v>13</v>
      </c>
      <c r="E2692" t="str">
        <f>_xlfn.CONCAT(Tableau1[[#This Row],[SHORT TYPE]]," ",Tableau1[[#This Row],[NUMERO]]," ",Tableau1[[#This Row],[GAMME]]," ",Tableau1[[#This Row],[TYPE PRODUIT]]," ",Tableau1[[#This Row],[PUISSANCE]])</f>
        <v xml:space="preserve">COP 34411309 GVL BYPASS </v>
      </c>
      <c r="F2692" t="s">
        <v>1412</v>
      </c>
      <c r="G2692" t="s">
        <v>73</v>
      </c>
      <c r="H2692" t="s">
        <v>30</v>
      </c>
      <c r="J2692" t="s">
        <v>17</v>
      </c>
      <c r="K2692" t="s">
        <v>22</v>
      </c>
      <c r="L2692" t="str">
        <f>_xlfn.XLOOKUP(Tableau1[[#This Row],[TYPE DE PIECE]],Tableau4[MATIERE],Tableau4[SHORT TYPE],"",0,1)</f>
        <v>COP</v>
      </c>
      <c r="N2692" t="str">
        <f>IF(ISERR(FIND("DECOUPE",Tableau1[[#This Row],[DESIGNATION]])),"","NEED REF")</f>
        <v/>
      </c>
    </row>
    <row r="2693" spans="2:14">
      <c r="B2693">
        <v>34411308</v>
      </c>
      <c r="C2693" s="2">
        <v>44938</v>
      </c>
      <c r="D2693" t="s">
        <v>13</v>
      </c>
      <c r="E2693" t="str">
        <f>_xlfn.CONCAT(Tableau1[[#This Row],[SHORT TYPE]]," ",Tableau1[[#This Row],[NUMERO]]," ",Tableau1[[#This Row],[GAMME]]," ",Tableau1[[#This Row],[TYPE PRODUIT]]," ",Tableau1[[#This Row],[PUISSANCE]])</f>
        <v xml:space="preserve">COP 34411308 GVL BYPASS </v>
      </c>
      <c r="F2693" t="s">
        <v>1412</v>
      </c>
      <c r="G2693" t="s">
        <v>73</v>
      </c>
      <c r="H2693" t="s">
        <v>30</v>
      </c>
      <c r="J2693" t="s">
        <v>17</v>
      </c>
      <c r="K2693" t="s">
        <v>22</v>
      </c>
      <c r="L2693" t="str">
        <f>_xlfn.XLOOKUP(Tableau1[[#This Row],[TYPE DE PIECE]],Tableau4[MATIERE],Tableau4[SHORT TYPE],"",0,1)</f>
        <v>COP</v>
      </c>
      <c r="N2693" t="str">
        <f>IF(ISERR(FIND("DECOUPE",Tableau1[[#This Row],[DESIGNATION]])),"","NEED REF")</f>
        <v/>
      </c>
    </row>
    <row r="2694" spans="2:14">
      <c r="B2694">
        <v>34411307</v>
      </c>
      <c r="C2694" s="2">
        <v>44938</v>
      </c>
      <c r="D2694" t="s">
        <v>13</v>
      </c>
      <c r="E2694" t="str">
        <f>_xlfn.CONCAT(Tableau1[[#This Row],[SHORT TYPE]]," ",Tableau1[[#This Row],[NUMERO]]," ",Tableau1[[#This Row],[GAMME]]," ",Tableau1[[#This Row],[TYPE PRODUIT]]," ",Tableau1[[#This Row],[PUISSANCE]])</f>
        <v xml:space="preserve">COP 34411307 GVL BYPASS </v>
      </c>
      <c r="F2694" t="s">
        <v>1412</v>
      </c>
      <c r="G2694" t="s">
        <v>73</v>
      </c>
      <c r="H2694" t="s">
        <v>30</v>
      </c>
      <c r="J2694" t="s">
        <v>17</v>
      </c>
      <c r="K2694" t="s">
        <v>22</v>
      </c>
      <c r="L2694" t="str">
        <f>_xlfn.XLOOKUP(Tableau1[[#This Row],[TYPE DE PIECE]],Tableau4[MATIERE],Tableau4[SHORT TYPE],"",0,1)</f>
        <v>COP</v>
      </c>
      <c r="N2694" t="str">
        <f>IF(ISERR(FIND("DECOUPE",Tableau1[[#This Row],[DESIGNATION]])),"","NEED REF")</f>
        <v/>
      </c>
    </row>
    <row r="2695" spans="2:14">
      <c r="B2695">
        <v>34411306</v>
      </c>
      <c r="C2695" s="2">
        <v>44938</v>
      </c>
      <c r="D2695" t="s">
        <v>13</v>
      </c>
      <c r="E2695" t="str">
        <f>_xlfn.CONCAT(Tableau1[[#This Row],[SHORT TYPE]]," ",Tableau1[[#This Row],[NUMERO]]," ",Tableau1[[#This Row],[GAMME]]," ",Tableau1[[#This Row],[TYPE PRODUIT]]," ",Tableau1[[#This Row],[PUISSANCE]])</f>
        <v xml:space="preserve">COP 34411306 GVL BYPASS </v>
      </c>
      <c r="F2695" t="s">
        <v>1412</v>
      </c>
      <c r="G2695" t="s">
        <v>73</v>
      </c>
      <c r="H2695" t="s">
        <v>30</v>
      </c>
      <c r="J2695" t="s">
        <v>17</v>
      </c>
      <c r="K2695" t="s">
        <v>22</v>
      </c>
      <c r="L2695" t="str">
        <f>_xlfn.XLOOKUP(Tableau1[[#This Row],[TYPE DE PIECE]],Tableau4[MATIERE],Tableau4[SHORT TYPE],"",0,1)</f>
        <v>COP</v>
      </c>
      <c r="N2695" t="str">
        <f>IF(ISERR(FIND("DECOUPE",Tableau1[[#This Row],[DESIGNATION]])),"","NEED REF")</f>
        <v/>
      </c>
    </row>
    <row r="2696" spans="2:14">
      <c r="B2696">
        <v>34411305</v>
      </c>
      <c r="C2696" s="2">
        <v>44938</v>
      </c>
      <c r="D2696" t="s">
        <v>13</v>
      </c>
      <c r="E2696" t="str">
        <f>_xlfn.CONCAT(Tableau1[[#This Row],[SHORT TYPE]]," ",Tableau1[[#This Row],[NUMERO]]," ",Tableau1[[#This Row],[GAMME]]," ",Tableau1[[#This Row],[TYPE PRODUIT]]," ",Tableau1[[#This Row],[PUISSANCE]])</f>
        <v xml:space="preserve">COP 34411305 GVL BYPASS </v>
      </c>
      <c r="F2696" t="s">
        <v>1412</v>
      </c>
      <c r="G2696" t="s">
        <v>73</v>
      </c>
      <c r="H2696" t="s">
        <v>30</v>
      </c>
      <c r="J2696" t="s">
        <v>17</v>
      </c>
      <c r="K2696" t="s">
        <v>22</v>
      </c>
      <c r="L2696" t="str">
        <f>_xlfn.XLOOKUP(Tableau1[[#This Row],[TYPE DE PIECE]],Tableau4[MATIERE],Tableau4[SHORT TYPE],"",0,1)</f>
        <v>COP</v>
      </c>
      <c r="N2696" t="str">
        <f>IF(ISERR(FIND("DECOUPE",Tableau1[[#This Row],[DESIGNATION]])),"","NEED REF")</f>
        <v/>
      </c>
    </row>
    <row r="2697" spans="2:14">
      <c r="B2697">
        <v>34411304</v>
      </c>
      <c r="C2697" s="2">
        <v>44938</v>
      </c>
      <c r="D2697" t="s">
        <v>13</v>
      </c>
      <c r="E2697" t="str">
        <f>_xlfn.CONCAT(Tableau1[[#This Row],[SHORT TYPE]]," ",Tableau1[[#This Row],[NUMERO]]," ",Tableau1[[#This Row],[GAMME]]," ",Tableau1[[#This Row],[TYPE PRODUIT]]," ",Tableau1[[#This Row],[PUISSANCE]])</f>
        <v xml:space="preserve">COP 34411304 GVL BYPASS </v>
      </c>
      <c r="F2697" t="s">
        <v>1412</v>
      </c>
      <c r="G2697" t="s">
        <v>73</v>
      </c>
      <c r="H2697" t="s">
        <v>30</v>
      </c>
      <c r="J2697" t="s">
        <v>17</v>
      </c>
      <c r="K2697" t="s">
        <v>22</v>
      </c>
      <c r="L2697" t="str">
        <f>_xlfn.XLOOKUP(Tableau1[[#This Row],[TYPE DE PIECE]],Tableau4[MATIERE],Tableau4[SHORT TYPE],"",0,1)</f>
        <v>COP</v>
      </c>
      <c r="N2697" t="str">
        <f>IF(ISERR(FIND("DECOUPE",Tableau1[[#This Row],[DESIGNATION]])),"","NEED REF")</f>
        <v/>
      </c>
    </row>
    <row r="2698" spans="2:14">
      <c r="B2698">
        <v>34411303</v>
      </c>
      <c r="C2698" s="2">
        <v>44938</v>
      </c>
      <c r="D2698" t="s">
        <v>13</v>
      </c>
      <c r="E2698" t="s">
        <v>1454</v>
      </c>
      <c r="G2698" t="s">
        <v>73</v>
      </c>
      <c r="H2698" t="s">
        <v>30</v>
      </c>
      <c r="J2698" t="s">
        <v>27</v>
      </c>
      <c r="K2698" t="s">
        <v>25</v>
      </c>
      <c r="L2698" t="str">
        <f>_xlfn.XLOOKUP(Tableau1[[#This Row],[TYPE DE PIECE]],Tableau4[MATIERE],Tableau4[SHORT TYPE],"",0,1)</f>
        <v>SMT</v>
      </c>
      <c r="N2698" t="str">
        <f>IF(ISERR(FIND("DECOUPE",Tableau1[[#This Row],[DESIGNATION]])),"","NEED REF")</f>
        <v/>
      </c>
    </row>
    <row r="2699" spans="2:14">
      <c r="B2699">
        <v>34411302</v>
      </c>
      <c r="C2699" s="2">
        <v>44938</v>
      </c>
      <c r="D2699" t="s">
        <v>13</v>
      </c>
      <c r="E2699" t="s">
        <v>1455</v>
      </c>
      <c r="G2699" t="s">
        <v>73</v>
      </c>
      <c r="H2699" t="s">
        <v>30</v>
      </c>
      <c r="J2699" t="s">
        <v>27</v>
      </c>
      <c r="K2699" t="s">
        <v>25</v>
      </c>
      <c r="L2699" t="str">
        <f>_xlfn.XLOOKUP(Tableau1[[#This Row],[TYPE DE PIECE]],Tableau4[MATIERE],Tableau4[SHORT TYPE],"",0,1)</f>
        <v>SMT</v>
      </c>
      <c r="N2699" t="str">
        <f>IF(ISERR(FIND("DECOUPE",Tableau1[[#This Row],[DESIGNATION]])),"","NEED REF")</f>
        <v/>
      </c>
    </row>
    <row r="2700" spans="2:14">
      <c r="B2700">
        <v>34411301</v>
      </c>
      <c r="C2700" s="2">
        <v>44938</v>
      </c>
      <c r="D2700" t="s">
        <v>13</v>
      </c>
      <c r="E2700" t="str">
        <f>_xlfn.CONCAT(Tableau1[[#This Row],[SHORT TYPE]]," ",Tableau1[[#This Row],[NUMERO]]," ",Tableau1[[#This Row],[GAMME]]," ",Tableau1[[#This Row],[TYPE PRODUIT]]," ",Tableau1[[#This Row],[PUISSANCE]])</f>
        <v xml:space="preserve">COP 34411301 GVL BYPASS </v>
      </c>
      <c r="F2700" t="s">
        <v>1412</v>
      </c>
      <c r="G2700" t="s">
        <v>73</v>
      </c>
      <c r="H2700" t="s">
        <v>30</v>
      </c>
      <c r="J2700" t="s">
        <v>17</v>
      </c>
      <c r="K2700" t="s">
        <v>22</v>
      </c>
      <c r="L2700" t="str">
        <f>_xlfn.XLOOKUP(Tableau1[[#This Row],[TYPE DE PIECE]],Tableau4[MATIERE],Tableau4[SHORT TYPE],"",0,1)</f>
        <v>COP</v>
      </c>
      <c r="N2700" t="str">
        <f>IF(ISERR(FIND("DECOUPE",Tableau1[[#This Row],[DESIGNATION]])),"","NEED REF")</f>
        <v/>
      </c>
    </row>
    <row r="2701" spans="2:14">
      <c r="B2701">
        <v>34411300</v>
      </c>
      <c r="C2701" s="2">
        <v>44938</v>
      </c>
      <c r="D2701" t="s">
        <v>13</v>
      </c>
      <c r="E2701" t="str">
        <f>_xlfn.CONCAT(Tableau1[[#This Row],[SHORT TYPE]]," ",Tableau1[[#This Row],[NUMERO]]," ",Tableau1[[#This Row],[GAMME]]," ",Tableau1[[#This Row],[TYPE PRODUIT]]," ",Tableau1[[#This Row],[PUISSANCE]])</f>
        <v xml:space="preserve">COP 34411300 GVL BYPASS </v>
      </c>
      <c r="F2701" t="s">
        <v>1412</v>
      </c>
      <c r="G2701" t="s">
        <v>73</v>
      </c>
      <c r="H2701" t="s">
        <v>30</v>
      </c>
      <c r="J2701" t="s">
        <v>17</v>
      </c>
      <c r="K2701" t="s">
        <v>22</v>
      </c>
      <c r="L2701" t="str">
        <f>_xlfn.XLOOKUP(Tableau1[[#This Row],[TYPE DE PIECE]],Tableau4[MATIERE],Tableau4[SHORT TYPE],"",0,1)</f>
        <v>COP</v>
      </c>
      <c r="N2701" t="str">
        <f>IF(ISERR(FIND("DECOUPE",Tableau1[[#This Row],[DESIGNATION]])),"","NEED REF")</f>
        <v/>
      </c>
    </row>
    <row r="2702" spans="2:14">
      <c r="B2702">
        <v>34411299</v>
      </c>
      <c r="C2702" s="2">
        <v>44938</v>
      </c>
      <c r="D2702" t="s">
        <v>13</v>
      </c>
      <c r="E2702" t="s">
        <v>1456</v>
      </c>
      <c r="G2702" t="s">
        <v>73</v>
      </c>
      <c r="H2702" t="s">
        <v>30</v>
      </c>
      <c r="J2702" t="s">
        <v>27</v>
      </c>
      <c r="K2702" t="s">
        <v>25</v>
      </c>
      <c r="L2702" t="str">
        <f>_xlfn.XLOOKUP(Tableau1[[#This Row],[TYPE DE PIECE]],Tableau4[MATIERE],Tableau4[SHORT TYPE],"",0,1)</f>
        <v>SMT</v>
      </c>
      <c r="N2702" t="str">
        <f>IF(ISERR(FIND("DECOUPE",Tableau1[[#This Row],[DESIGNATION]])),"","NEED REF")</f>
        <v/>
      </c>
    </row>
    <row r="2703" spans="2:14">
      <c r="B2703">
        <v>34411298</v>
      </c>
      <c r="C2703" s="2">
        <v>44938</v>
      </c>
      <c r="D2703" t="s">
        <v>13</v>
      </c>
      <c r="E2703" t="str">
        <f>_xlfn.CONCAT(Tableau1[[#This Row],[SHORT TYPE]]," ",Tableau1[[#This Row],[NUMERO]]," ",Tableau1[[#This Row],[GAMME]]," ",Tableau1[[#This Row],[TYPE PRODUIT]]," ",Tableau1[[#This Row],[PUISSANCE]])</f>
        <v xml:space="preserve">COP 34411298 GVL BYPASS </v>
      </c>
      <c r="F2703" t="s">
        <v>1412</v>
      </c>
      <c r="G2703" t="s">
        <v>73</v>
      </c>
      <c r="H2703" t="s">
        <v>30</v>
      </c>
      <c r="J2703" t="s">
        <v>17</v>
      </c>
      <c r="K2703" t="s">
        <v>22</v>
      </c>
      <c r="L2703" t="str">
        <f>_xlfn.XLOOKUP(Tableau1[[#This Row],[TYPE DE PIECE]],Tableau4[MATIERE],Tableau4[SHORT TYPE],"",0,1)</f>
        <v>COP</v>
      </c>
      <c r="N2703" t="str">
        <f>IF(ISERR(FIND("DECOUPE",Tableau1[[#This Row],[DESIGNATION]])),"","NEED REF")</f>
        <v/>
      </c>
    </row>
    <row r="2704" spans="2:14">
      <c r="B2704">
        <v>34411297</v>
      </c>
      <c r="C2704" s="2">
        <v>44938</v>
      </c>
      <c r="D2704" t="s">
        <v>13</v>
      </c>
      <c r="E2704" t="str">
        <f>_xlfn.CONCAT(Tableau1[[#This Row],[SHORT TYPE]]," ",Tableau1[[#This Row],[NUMERO]]," ",Tableau1[[#This Row],[GAMME]]," ",Tableau1[[#This Row],[TYPE PRODUIT]]," ",Tableau1[[#This Row],[PUISSANCE]])</f>
        <v xml:space="preserve">COP 34411297 GVL BYPASS </v>
      </c>
      <c r="F2704" t="s">
        <v>1412</v>
      </c>
      <c r="G2704" t="s">
        <v>73</v>
      </c>
      <c r="H2704" t="s">
        <v>30</v>
      </c>
      <c r="J2704" t="s">
        <v>17</v>
      </c>
      <c r="K2704" t="s">
        <v>22</v>
      </c>
      <c r="L2704" t="str">
        <f>_xlfn.XLOOKUP(Tableau1[[#This Row],[TYPE DE PIECE]],Tableau4[MATIERE],Tableau4[SHORT TYPE],"",0,1)</f>
        <v>COP</v>
      </c>
      <c r="N2704" t="str">
        <f>IF(ISERR(FIND("DECOUPE",Tableau1[[#This Row],[DESIGNATION]])),"","NEED REF")</f>
        <v/>
      </c>
    </row>
    <row r="2705" spans="2:14">
      <c r="B2705">
        <v>34411296</v>
      </c>
      <c r="C2705" s="2">
        <v>44938</v>
      </c>
      <c r="D2705" t="s">
        <v>13</v>
      </c>
      <c r="E2705" t="str">
        <f>_xlfn.CONCAT(Tableau1[[#This Row],[SHORT TYPE]]," ",Tableau1[[#This Row],[NUMERO]]," ",Tableau1[[#This Row],[GAMME]]," ",Tableau1[[#This Row],[TYPE PRODUIT]]," ",Tableau1[[#This Row],[PUISSANCE]])</f>
        <v xml:space="preserve">COP 34411296 GVL BYPASS </v>
      </c>
      <c r="F2705" t="s">
        <v>1412</v>
      </c>
      <c r="G2705" t="s">
        <v>73</v>
      </c>
      <c r="H2705" t="s">
        <v>30</v>
      </c>
      <c r="J2705" t="s">
        <v>17</v>
      </c>
      <c r="K2705" t="s">
        <v>22</v>
      </c>
      <c r="L2705" t="str">
        <f>_xlfn.XLOOKUP(Tableau1[[#This Row],[TYPE DE PIECE]],Tableau4[MATIERE],Tableau4[SHORT TYPE],"",0,1)</f>
        <v>COP</v>
      </c>
      <c r="N2705" t="str">
        <f>IF(ISERR(FIND("DECOUPE",Tableau1[[#This Row],[DESIGNATION]])),"","NEED REF")</f>
        <v/>
      </c>
    </row>
    <row r="2706" spans="2:14">
      <c r="B2706">
        <v>34411295</v>
      </c>
      <c r="C2706" s="2">
        <v>44938</v>
      </c>
      <c r="D2706" t="s">
        <v>13</v>
      </c>
      <c r="E2706" t="str">
        <f>_xlfn.CONCAT(Tableau1[[#This Row],[SHORT TYPE]]," ",Tableau1[[#This Row],[NUMERO]]," ",Tableau1[[#This Row],[GAMME]]," ",Tableau1[[#This Row],[TYPE PRODUIT]]," ",Tableau1[[#This Row],[PUISSANCE]])</f>
        <v xml:space="preserve">COP 34411295 GVL BYPASS </v>
      </c>
      <c r="F2706" t="s">
        <v>1412</v>
      </c>
      <c r="G2706" t="s">
        <v>73</v>
      </c>
      <c r="H2706" t="s">
        <v>30</v>
      </c>
      <c r="J2706" t="s">
        <v>17</v>
      </c>
      <c r="K2706" t="s">
        <v>22</v>
      </c>
      <c r="L2706" t="str">
        <f>_xlfn.XLOOKUP(Tableau1[[#This Row],[TYPE DE PIECE]],Tableau4[MATIERE],Tableau4[SHORT TYPE],"",0,1)</f>
        <v>COP</v>
      </c>
      <c r="N2706" t="str">
        <f>IF(ISERR(FIND("DECOUPE",Tableau1[[#This Row],[DESIGNATION]])),"","NEED REF")</f>
        <v/>
      </c>
    </row>
    <row r="2707" spans="2:14">
      <c r="B2707">
        <v>34411294</v>
      </c>
      <c r="C2707" s="2">
        <v>44938</v>
      </c>
      <c r="D2707" t="s">
        <v>13</v>
      </c>
      <c r="E2707" t="str">
        <f>_xlfn.CONCAT(Tableau1[[#This Row],[SHORT TYPE]]," ",Tableau1[[#This Row],[NUMERO]]," ",Tableau1[[#This Row],[GAMME]]," ",Tableau1[[#This Row],[TYPE PRODUIT]]," ",Tableau1[[#This Row],[PUISSANCE]])</f>
        <v xml:space="preserve">COP 34411294 GVL BYPASS </v>
      </c>
      <c r="F2707" t="s">
        <v>1412</v>
      </c>
      <c r="G2707" t="s">
        <v>73</v>
      </c>
      <c r="H2707" t="s">
        <v>30</v>
      </c>
      <c r="J2707" t="s">
        <v>17</v>
      </c>
      <c r="K2707" t="s">
        <v>22</v>
      </c>
      <c r="L2707" t="str">
        <f>_xlfn.XLOOKUP(Tableau1[[#This Row],[TYPE DE PIECE]],Tableau4[MATIERE],Tableau4[SHORT TYPE],"",0,1)</f>
        <v>COP</v>
      </c>
      <c r="N2707" t="str">
        <f>IF(ISERR(FIND("DECOUPE",Tableau1[[#This Row],[DESIGNATION]])),"","NEED REF")</f>
        <v/>
      </c>
    </row>
    <row r="2708" spans="2:14">
      <c r="B2708">
        <v>34411293</v>
      </c>
      <c r="C2708" s="2">
        <v>44938</v>
      </c>
      <c r="D2708" t="s">
        <v>13</v>
      </c>
      <c r="L2708" t="str">
        <f>_xlfn.XLOOKUP(Tableau1[[#This Row],[TYPE DE PIECE]],Tableau4[MATIERE],Tableau4[SHORT TYPE],"",0,1)</f>
        <v/>
      </c>
      <c r="N2708" t="str">
        <f>IF(ISERR(FIND("DECOUPE",Tableau1[[#This Row],[DESIGNATION]])),"","NEED REF")</f>
        <v/>
      </c>
    </row>
    <row r="2709" spans="2:14">
      <c r="B2709">
        <v>34411292</v>
      </c>
      <c r="C2709" s="2">
        <v>44937</v>
      </c>
      <c r="D2709" t="s">
        <v>13</v>
      </c>
      <c r="E2709" t="s">
        <v>1457</v>
      </c>
      <c r="G2709" t="s">
        <v>73</v>
      </c>
      <c r="H2709" t="s">
        <v>30</v>
      </c>
      <c r="J2709" t="s">
        <v>27</v>
      </c>
      <c r="K2709" t="s">
        <v>25</v>
      </c>
      <c r="L2709" t="str">
        <f>_xlfn.XLOOKUP(Tableau1[[#This Row],[TYPE DE PIECE]],Tableau4[MATIERE],Tableau4[SHORT TYPE],"",0,1)</f>
        <v>SMT</v>
      </c>
      <c r="N2709" t="str">
        <f>IF(ISERR(FIND("DECOUPE",Tableau1[[#This Row],[DESIGNATION]])),"","NEED REF")</f>
        <v/>
      </c>
    </row>
    <row r="2710" spans="2:14">
      <c r="B2710">
        <v>34411291</v>
      </c>
      <c r="C2710" s="2">
        <v>44937</v>
      </c>
      <c r="D2710" t="s">
        <v>13</v>
      </c>
      <c r="E2710" t="s">
        <v>1453</v>
      </c>
      <c r="G2710" t="s">
        <v>73</v>
      </c>
      <c r="H2710" t="s">
        <v>30</v>
      </c>
      <c r="J2710" t="s">
        <v>27</v>
      </c>
      <c r="K2710" t="s">
        <v>25</v>
      </c>
      <c r="L2710" t="str">
        <f>_xlfn.XLOOKUP(Tableau1[[#This Row],[TYPE DE PIECE]],Tableau4[MATIERE],Tableau4[SHORT TYPE],"",0,1)</f>
        <v>SMT</v>
      </c>
      <c r="N2710" t="str">
        <f>IF(ISERR(FIND("DECOUPE",Tableau1[[#This Row],[DESIGNATION]])),"","NEED REF")</f>
        <v/>
      </c>
    </row>
    <row r="2711" spans="2:14">
      <c r="B2711">
        <v>34411290</v>
      </c>
      <c r="C2711" s="2">
        <v>44937</v>
      </c>
      <c r="D2711" t="s">
        <v>13</v>
      </c>
      <c r="E2711" t="s">
        <v>1458</v>
      </c>
      <c r="G2711" t="s">
        <v>73</v>
      </c>
      <c r="H2711" t="s">
        <v>30</v>
      </c>
      <c r="J2711" t="s">
        <v>27</v>
      </c>
      <c r="K2711" t="s">
        <v>25</v>
      </c>
      <c r="L2711" t="str">
        <f>_xlfn.XLOOKUP(Tableau1[[#This Row],[TYPE DE PIECE]],Tableau4[MATIERE],Tableau4[SHORT TYPE],"",0,1)</f>
        <v>SMT</v>
      </c>
      <c r="N2711" t="str">
        <f>IF(ISERR(FIND("DECOUPE",Tableau1[[#This Row],[DESIGNATION]])),"","NEED REF")</f>
        <v/>
      </c>
    </row>
    <row r="2712" spans="2:14">
      <c r="B2712">
        <v>34411289</v>
      </c>
      <c r="C2712" s="2">
        <v>44937</v>
      </c>
      <c r="D2712" t="s">
        <v>13</v>
      </c>
      <c r="E2712" t="s">
        <v>1459</v>
      </c>
      <c r="G2712" t="s">
        <v>73</v>
      </c>
      <c r="H2712" t="s">
        <v>30</v>
      </c>
      <c r="J2712" t="s">
        <v>27</v>
      </c>
      <c r="K2712" t="s">
        <v>25</v>
      </c>
      <c r="L2712" t="str">
        <f>_xlfn.XLOOKUP(Tableau1[[#This Row],[TYPE DE PIECE]],Tableau4[MATIERE],Tableau4[SHORT TYPE],"",0,1)</f>
        <v>SMT</v>
      </c>
      <c r="N2712" t="str">
        <f>IF(ISERR(FIND("DECOUPE",Tableau1[[#This Row],[DESIGNATION]])),"","NEED REF")</f>
        <v/>
      </c>
    </row>
    <row r="2713" spans="2:14">
      <c r="B2713">
        <v>34411288</v>
      </c>
      <c r="C2713" s="2">
        <v>44937</v>
      </c>
      <c r="D2713" t="s">
        <v>13</v>
      </c>
      <c r="E2713" t="s">
        <v>1460</v>
      </c>
      <c r="G2713" t="s">
        <v>73</v>
      </c>
      <c r="H2713" t="s">
        <v>30</v>
      </c>
      <c r="J2713" t="s">
        <v>27</v>
      </c>
      <c r="K2713" t="s">
        <v>25</v>
      </c>
      <c r="L2713" t="str">
        <f>_xlfn.XLOOKUP(Tableau1[[#This Row],[TYPE DE PIECE]],Tableau4[MATIERE],Tableau4[SHORT TYPE],"",0,1)</f>
        <v>SMT</v>
      </c>
      <c r="N2713" t="str">
        <f>IF(ISERR(FIND("DECOUPE",Tableau1[[#This Row],[DESIGNATION]])),"","NEED REF")</f>
        <v/>
      </c>
    </row>
    <row r="2714" spans="2:14">
      <c r="B2714">
        <v>34411287</v>
      </c>
      <c r="C2714" s="2">
        <v>44937</v>
      </c>
      <c r="D2714" t="s">
        <v>13</v>
      </c>
      <c r="E2714" t="s">
        <v>1461</v>
      </c>
      <c r="G2714" t="s">
        <v>73</v>
      </c>
      <c r="H2714" t="s">
        <v>30</v>
      </c>
      <c r="J2714" t="s">
        <v>27</v>
      </c>
      <c r="K2714" t="s">
        <v>25</v>
      </c>
      <c r="L2714" t="str">
        <f>_xlfn.XLOOKUP(Tableau1[[#This Row],[TYPE DE PIECE]],Tableau4[MATIERE],Tableau4[SHORT TYPE],"",0,1)</f>
        <v>SMT</v>
      </c>
      <c r="N2714" t="str">
        <f>IF(ISERR(FIND("DECOUPE",Tableau1[[#This Row],[DESIGNATION]])),"","NEED REF")</f>
        <v/>
      </c>
    </row>
    <row r="2715" spans="2:14">
      <c r="B2715">
        <v>34411286</v>
      </c>
      <c r="C2715" s="2">
        <v>44937</v>
      </c>
      <c r="D2715" t="s">
        <v>13</v>
      </c>
      <c r="E2715" t="s">
        <v>1462</v>
      </c>
      <c r="G2715" t="s">
        <v>73</v>
      </c>
      <c r="H2715" t="s">
        <v>30</v>
      </c>
      <c r="J2715" t="s">
        <v>27</v>
      </c>
      <c r="K2715" t="s">
        <v>25</v>
      </c>
      <c r="L2715" t="str">
        <f>_xlfn.XLOOKUP(Tableau1[[#This Row],[TYPE DE PIECE]],Tableau4[MATIERE],Tableau4[SHORT TYPE],"",0,1)</f>
        <v>SMT</v>
      </c>
      <c r="N2715" t="str">
        <f>IF(ISERR(FIND("DECOUPE",Tableau1[[#This Row],[DESIGNATION]])),"","NEED REF")</f>
        <v/>
      </c>
    </row>
    <row r="2716" spans="2:14">
      <c r="B2716">
        <v>34411285</v>
      </c>
      <c r="C2716" s="2">
        <v>44937</v>
      </c>
      <c r="D2716" t="s">
        <v>13</v>
      </c>
      <c r="E2716" t="s">
        <v>1463</v>
      </c>
      <c r="G2716" t="s">
        <v>73</v>
      </c>
      <c r="H2716" t="s">
        <v>30</v>
      </c>
      <c r="J2716" t="s">
        <v>27</v>
      </c>
      <c r="K2716" t="s">
        <v>25</v>
      </c>
      <c r="L2716" t="str">
        <f>_xlfn.XLOOKUP(Tableau1[[#This Row],[TYPE DE PIECE]],Tableau4[MATIERE],Tableau4[SHORT TYPE],"",0,1)</f>
        <v>SMT</v>
      </c>
      <c r="N2716" t="str">
        <f>IF(ISERR(FIND("DECOUPE",Tableau1[[#This Row],[DESIGNATION]])),"","NEED REF")</f>
        <v/>
      </c>
    </row>
    <row r="2717" spans="2:14">
      <c r="B2717">
        <v>34411284</v>
      </c>
      <c r="C2717" s="2">
        <v>44932</v>
      </c>
      <c r="D2717" t="s">
        <v>13</v>
      </c>
      <c r="E2717" t="s">
        <v>1464</v>
      </c>
      <c r="F2717" t="s">
        <v>1465</v>
      </c>
      <c r="G2717" t="s">
        <v>112</v>
      </c>
      <c r="H2717" t="s">
        <v>534</v>
      </c>
      <c r="I2717" t="s">
        <v>103</v>
      </c>
      <c r="J2717" t="s">
        <v>49</v>
      </c>
      <c r="K2717" t="s">
        <v>25</v>
      </c>
      <c r="L2717" t="str">
        <f>_xlfn.XLOOKUP(Tableau1[[#This Row],[TYPE DE PIECE]],Tableau4[MATIERE],Tableau4[SHORT TYPE],"",0,1)</f>
        <v>SMT</v>
      </c>
      <c r="N2717" t="str">
        <f>IF(ISERR(FIND("DECOUPE",Tableau1[[#This Row],[DESIGNATION]])),"","NEED REF")</f>
        <v/>
      </c>
    </row>
    <row r="2718" spans="2:14">
      <c r="B2718">
        <v>34411283</v>
      </c>
      <c r="C2718" s="2">
        <v>44932</v>
      </c>
      <c r="D2718" t="s">
        <v>13</v>
      </c>
      <c r="E2718" t="s">
        <v>1466</v>
      </c>
      <c r="F2718" t="s">
        <v>1465</v>
      </c>
      <c r="G2718" t="s">
        <v>112</v>
      </c>
      <c r="H2718" t="s">
        <v>534</v>
      </c>
      <c r="I2718" t="s">
        <v>103</v>
      </c>
      <c r="J2718" t="s">
        <v>49</v>
      </c>
      <c r="K2718" t="s">
        <v>25</v>
      </c>
      <c r="L2718" t="str">
        <f>_xlfn.XLOOKUP(Tableau1[[#This Row],[TYPE DE PIECE]],Tableau4[MATIERE],Tableau4[SHORT TYPE],"",0,1)</f>
        <v>SMT</v>
      </c>
      <c r="N2718" t="str">
        <f>IF(ISERR(FIND("DECOUPE",Tableau1[[#This Row],[DESIGNATION]])),"","NEED REF")</f>
        <v/>
      </c>
    </row>
    <row r="2719" spans="2:14">
      <c r="B2719">
        <v>34411282</v>
      </c>
      <c r="C2719" s="2">
        <v>44932</v>
      </c>
      <c r="D2719" t="s">
        <v>13</v>
      </c>
      <c r="E2719" t="s">
        <v>1467</v>
      </c>
      <c r="F2719" t="s">
        <v>1465</v>
      </c>
      <c r="G2719" t="s">
        <v>112</v>
      </c>
      <c r="H2719" t="s">
        <v>534</v>
      </c>
      <c r="I2719" t="s">
        <v>16</v>
      </c>
      <c r="J2719" t="s">
        <v>17</v>
      </c>
      <c r="K2719" t="s">
        <v>50</v>
      </c>
      <c r="L2719" t="str">
        <f>_xlfn.XLOOKUP(Tableau1[[#This Row],[TYPE DE PIECE]],Tableau4[MATIERE],Tableau4[SHORT TYPE],"",0,1)</f>
        <v>WIR</v>
      </c>
      <c r="N2719" t="str">
        <f>IF(ISERR(FIND("DECOUPE",Tableau1[[#This Row],[DESIGNATION]])),"","NEED REF")</f>
        <v/>
      </c>
    </row>
    <row r="2720" spans="2:14">
      <c r="B2720">
        <v>34411281</v>
      </c>
      <c r="C2720" s="2">
        <v>44932</v>
      </c>
      <c r="D2720" t="s">
        <v>13</v>
      </c>
      <c r="E2720" t="s">
        <v>1468</v>
      </c>
      <c r="F2720" t="s">
        <v>1465</v>
      </c>
      <c r="G2720" t="s">
        <v>112</v>
      </c>
      <c r="H2720" t="s">
        <v>534</v>
      </c>
      <c r="I2720" t="s">
        <v>16</v>
      </c>
      <c r="J2720" t="s">
        <v>17</v>
      </c>
      <c r="K2720" t="s">
        <v>50</v>
      </c>
      <c r="L2720" t="str">
        <f>_xlfn.XLOOKUP(Tableau1[[#This Row],[TYPE DE PIECE]],Tableau4[MATIERE],Tableau4[SHORT TYPE],"",0,1)</f>
        <v>WIR</v>
      </c>
      <c r="N2720" t="str">
        <f>IF(ISERR(FIND("DECOUPE",Tableau1[[#This Row],[DESIGNATION]])),"","NEED REF")</f>
        <v/>
      </c>
    </row>
    <row r="2721" spans="2:14">
      <c r="B2721">
        <v>34411280</v>
      </c>
      <c r="C2721" s="2">
        <v>44931</v>
      </c>
      <c r="D2721" t="s">
        <v>13</v>
      </c>
      <c r="E2721" t="s">
        <v>1469</v>
      </c>
      <c r="J2721" t="s">
        <v>17</v>
      </c>
      <c r="K2721" t="s">
        <v>25</v>
      </c>
      <c r="L2721" t="str">
        <f>_xlfn.XLOOKUP(Tableau1[[#This Row],[TYPE DE PIECE]],Tableau4[MATIERE],Tableau4[SHORT TYPE],"",0,1)</f>
        <v>SMT</v>
      </c>
      <c r="N2721" t="str">
        <f>IF(ISERR(FIND("DECOUPE",Tableau1[[#This Row],[DESIGNATION]])),"","NEED REF")</f>
        <v/>
      </c>
    </row>
    <row r="2722" spans="2:14">
      <c r="B2722">
        <v>34411279</v>
      </c>
      <c r="C2722" s="2">
        <v>44931</v>
      </c>
      <c r="D2722" t="s">
        <v>13</v>
      </c>
      <c r="E2722" t="s">
        <v>1470</v>
      </c>
      <c r="J2722" t="s">
        <v>17</v>
      </c>
      <c r="K2722" t="s">
        <v>25</v>
      </c>
      <c r="L2722" t="str">
        <f>_xlfn.XLOOKUP(Tableau1[[#This Row],[TYPE DE PIECE]],Tableau4[MATIERE],Tableau4[SHORT TYPE],"",0,1)</f>
        <v>SMT</v>
      </c>
      <c r="N2722" t="str">
        <f>IF(ISERR(FIND("DECOUPE",Tableau1[[#This Row],[DESIGNATION]])),"","NEED REF")</f>
        <v/>
      </c>
    </row>
    <row r="2723" spans="2:14">
      <c r="B2723">
        <v>34411278</v>
      </c>
      <c r="C2723" s="2">
        <v>44930</v>
      </c>
      <c r="D2723" t="s">
        <v>13</v>
      </c>
      <c r="E2723" t="s">
        <v>1471</v>
      </c>
      <c r="F2723" t="s">
        <v>1465</v>
      </c>
      <c r="G2723" t="s">
        <v>112</v>
      </c>
      <c r="H2723" t="s">
        <v>534</v>
      </c>
      <c r="I2723" t="s">
        <v>103</v>
      </c>
      <c r="J2723" t="s">
        <v>49</v>
      </c>
      <c r="K2723" t="s">
        <v>22</v>
      </c>
      <c r="L2723" t="str">
        <f>_xlfn.XLOOKUP(Tableau1[[#This Row],[TYPE DE PIECE]],Tableau4[MATIERE],Tableau4[SHORT TYPE],"",0,1)</f>
        <v>COP</v>
      </c>
      <c r="N2723" t="str">
        <f>IF(ISERR(FIND("DECOUPE",Tableau1[[#This Row],[DESIGNATION]])),"","NEED REF")</f>
        <v/>
      </c>
    </row>
    <row r="2724" spans="2:14">
      <c r="B2724">
        <v>34411277</v>
      </c>
      <c r="C2724" s="2">
        <v>44930</v>
      </c>
      <c r="D2724" t="s">
        <v>13</v>
      </c>
      <c r="E2724" t="s">
        <v>1472</v>
      </c>
      <c r="F2724" t="s">
        <v>1465</v>
      </c>
      <c r="G2724" t="s">
        <v>112</v>
      </c>
      <c r="H2724" t="s">
        <v>534</v>
      </c>
      <c r="I2724" t="s">
        <v>103</v>
      </c>
      <c r="J2724" t="s">
        <v>49</v>
      </c>
      <c r="K2724" t="s">
        <v>22</v>
      </c>
      <c r="L2724" t="str">
        <f>_xlfn.XLOOKUP(Tableau1[[#This Row],[TYPE DE PIECE]],Tableau4[MATIERE],Tableau4[SHORT TYPE],"",0,1)</f>
        <v>COP</v>
      </c>
      <c r="N2724" t="str">
        <f>IF(ISERR(FIND("DECOUPE",Tableau1[[#This Row],[DESIGNATION]])),"","NEED REF")</f>
        <v/>
      </c>
    </row>
    <row r="2725" spans="2:14">
      <c r="B2725">
        <v>34411276</v>
      </c>
      <c r="C2725" s="2">
        <v>44930</v>
      </c>
      <c r="D2725" t="s">
        <v>13</v>
      </c>
      <c r="E2725" t="s">
        <v>1473</v>
      </c>
      <c r="F2725" t="s">
        <v>1474</v>
      </c>
      <c r="G2725" t="s">
        <v>112</v>
      </c>
      <c r="H2725" t="s">
        <v>30</v>
      </c>
      <c r="I2725" t="s">
        <v>1475</v>
      </c>
      <c r="J2725" t="s">
        <v>27</v>
      </c>
      <c r="K2725" t="s">
        <v>25</v>
      </c>
      <c r="L2725" t="str">
        <f>_xlfn.XLOOKUP(Tableau1[[#This Row],[TYPE DE PIECE]],Tableau4[MATIERE],Tableau4[SHORT TYPE],"",0,1)</f>
        <v>SMT</v>
      </c>
      <c r="N2725" t="s">
        <v>756</v>
      </c>
    </row>
    <row r="2726" spans="2:14">
      <c r="B2726">
        <v>34411275</v>
      </c>
      <c r="C2726" s="2">
        <v>44930</v>
      </c>
      <c r="D2726" t="s">
        <v>13</v>
      </c>
      <c r="E2726" t="s">
        <v>1476</v>
      </c>
      <c r="F2726" t="s">
        <v>1474</v>
      </c>
      <c r="G2726" t="s">
        <v>112</v>
      </c>
      <c r="H2726" t="s">
        <v>30</v>
      </c>
      <c r="I2726" t="s">
        <v>1475</v>
      </c>
      <c r="J2726" t="s">
        <v>27</v>
      </c>
      <c r="K2726" t="s">
        <v>25</v>
      </c>
      <c r="L2726" t="str">
        <f>_xlfn.XLOOKUP(Tableau1[[#This Row],[TYPE DE PIECE]],Tableau4[MATIERE],Tableau4[SHORT TYPE],"",0,1)</f>
        <v>SMT</v>
      </c>
      <c r="N2726" t="str">
        <f>IF(ISERR(FIND("DECOUPE",Tableau1[[#This Row],[DESIGNATION]])),"","NEED REF")</f>
        <v/>
      </c>
    </row>
    <row r="2727" spans="2:14">
      <c r="B2727">
        <v>34411274</v>
      </c>
      <c r="C2727" s="2">
        <v>44930</v>
      </c>
      <c r="D2727" t="s">
        <v>13</v>
      </c>
      <c r="E2727" t="s">
        <v>1477</v>
      </c>
      <c r="F2727" t="s">
        <v>1474</v>
      </c>
      <c r="G2727" t="s">
        <v>112</v>
      </c>
      <c r="H2727" t="s">
        <v>30</v>
      </c>
      <c r="I2727" t="s">
        <v>1475</v>
      </c>
      <c r="J2727" t="s">
        <v>27</v>
      </c>
      <c r="K2727" t="s">
        <v>25</v>
      </c>
      <c r="L2727" t="str">
        <f>_xlfn.XLOOKUP(Tableau1[[#This Row],[TYPE DE PIECE]],Tableau4[MATIERE],Tableau4[SHORT TYPE],"",0,1)</f>
        <v>SMT</v>
      </c>
      <c r="N2727" t="str">
        <f>IF(ISERR(FIND("DECOUPE",Tableau1[[#This Row],[DESIGNATION]])),"","NEED REF")</f>
        <v/>
      </c>
    </row>
    <row r="2728" spans="2:14">
      <c r="B2728">
        <v>34411273</v>
      </c>
      <c r="C2728" s="2">
        <v>44929</v>
      </c>
      <c r="D2728" t="s">
        <v>13</v>
      </c>
      <c r="E2728" t="s">
        <v>1478</v>
      </c>
      <c r="F2728" t="s">
        <v>1465</v>
      </c>
      <c r="G2728" t="s">
        <v>112</v>
      </c>
      <c r="H2728" t="s">
        <v>534</v>
      </c>
      <c r="I2728" t="s">
        <v>103</v>
      </c>
      <c r="J2728" t="s">
        <v>49</v>
      </c>
      <c r="K2728" t="s">
        <v>25</v>
      </c>
      <c r="L2728" t="str">
        <f>_xlfn.XLOOKUP(Tableau1[[#This Row],[TYPE DE PIECE]],Tableau4[MATIERE],Tableau4[SHORT TYPE],"",0,1)</f>
        <v>SMT</v>
      </c>
      <c r="N2728" t="str">
        <f>IF(ISERR(FIND("DECOUPE",Tableau1[[#This Row],[DESIGNATION]])),"","NEED REF")</f>
        <v/>
      </c>
    </row>
    <row r="2729" spans="2:14">
      <c r="B2729">
        <v>34411272</v>
      </c>
      <c r="C2729" s="2">
        <v>44929</v>
      </c>
      <c r="D2729" t="s">
        <v>13</v>
      </c>
      <c r="E2729" t="s">
        <v>1479</v>
      </c>
      <c r="F2729" t="s">
        <v>1465</v>
      </c>
      <c r="G2729" t="s">
        <v>112</v>
      </c>
      <c r="H2729" t="s">
        <v>534</v>
      </c>
      <c r="I2729" t="s">
        <v>103</v>
      </c>
      <c r="J2729" t="s">
        <v>49</v>
      </c>
      <c r="K2729" t="s">
        <v>25</v>
      </c>
      <c r="L2729" t="str">
        <f>_xlfn.XLOOKUP(Tableau1[[#This Row],[TYPE DE PIECE]],Tableau4[MATIERE],Tableau4[SHORT TYPE],"",0,1)</f>
        <v>SMT</v>
      </c>
      <c r="N2729" t="str">
        <f>IF(ISERR(FIND("DECOUPE",Tableau1[[#This Row],[DESIGNATION]])),"","NEED REF")</f>
        <v/>
      </c>
    </row>
    <row r="2730" spans="2:14">
      <c r="B2730">
        <v>34411271</v>
      </c>
      <c r="C2730" s="2">
        <v>44929</v>
      </c>
      <c r="D2730" t="s">
        <v>13</v>
      </c>
      <c r="E2730" t="s">
        <v>1480</v>
      </c>
      <c r="F2730" t="s">
        <v>1465</v>
      </c>
      <c r="G2730" t="s">
        <v>112</v>
      </c>
      <c r="H2730" t="s">
        <v>534</v>
      </c>
      <c r="I2730" t="s">
        <v>103</v>
      </c>
      <c r="J2730" t="s">
        <v>49</v>
      </c>
      <c r="K2730" t="s">
        <v>25</v>
      </c>
      <c r="L2730" t="str">
        <f>_xlfn.XLOOKUP(Tableau1[[#This Row],[TYPE DE PIECE]],Tableau4[MATIERE],Tableau4[SHORT TYPE],"",0,1)</f>
        <v>SMT</v>
      </c>
      <c r="N2730" t="str">
        <f>IF(ISERR(FIND("DECOUPE",Tableau1[[#This Row],[DESIGNATION]])),"","NEED REF")</f>
        <v/>
      </c>
    </row>
    <row r="2731" spans="2:14">
      <c r="B2731">
        <v>34411270</v>
      </c>
      <c r="C2731" s="2">
        <v>44929</v>
      </c>
      <c r="D2731" t="s">
        <v>13</v>
      </c>
      <c r="E2731" t="s">
        <v>1481</v>
      </c>
      <c r="F2731" t="s">
        <v>1465</v>
      </c>
      <c r="G2731" t="s">
        <v>112</v>
      </c>
      <c r="H2731" t="s">
        <v>534</v>
      </c>
      <c r="I2731" t="s">
        <v>103</v>
      </c>
      <c r="J2731" t="s">
        <v>49</v>
      </c>
      <c r="K2731" t="s">
        <v>25</v>
      </c>
      <c r="L2731" t="str">
        <f>_xlfn.XLOOKUP(Tableau1[[#This Row],[TYPE DE PIECE]],Tableau4[MATIERE],Tableau4[SHORT TYPE],"",0,1)</f>
        <v>SMT</v>
      </c>
      <c r="N2731" t="str">
        <f>IF(ISERR(FIND("DECOUPE",Tableau1[[#This Row],[DESIGNATION]])),"","NEED REF")</f>
        <v/>
      </c>
    </row>
    <row r="2732" spans="2:14">
      <c r="B2732">
        <v>34411269</v>
      </c>
      <c r="C2732" s="2">
        <v>44928</v>
      </c>
      <c r="D2732" t="s">
        <v>13</v>
      </c>
      <c r="E2732" t="s">
        <v>1482</v>
      </c>
      <c r="G2732" t="s">
        <v>112</v>
      </c>
      <c r="H2732" t="s">
        <v>534</v>
      </c>
      <c r="I2732" t="s">
        <v>16</v>
      </c>
      <c r="J2732" t="s">
        <v>17</v>
      </c>
      <c r="K2732" t="s">
        <v>25</v>
      </c>
      <c r="L2732" t="str">
        <f>_xlfn.XLOOKUP(Tableau1[[#This Row],[TYPE DE PIECE]],Tableau4[MATIERE],Tableau4[SHORT TYPE],"",0,1)</f>
        <v>SMT</v>
      </c>
      <c r="N2732" t="str">
        <f>IF(ISERR(FIND("DECOUPE",Tableau1[[#This Row],[DESIGNATION]])),"","NEED REF")</f>
        <v/>
      </c>
    </row>
    <row r="2733" spans="2:14">
      <c r="B2733">
        <v>34411268</v>
      </c>
      <c r="C2733" s="2">
        <v>44921</v>
      </c>
      <c r="D2733" t="s">
        <v>13</v>
      </c>
      <c r="E2733" t="s">
        <v>1483</v>
      </c>
      <c r="G2733" t="s">
        <v>73</v>
      </c>
      <c r="H2733" t="s">
        <v>15</v>
      </c>
      <c r="I2733" t="s">
        <v>498</v>
      </c>
      <c r="J2733" t="s">
        <v>17</v>
      </c>
      <c r="K2733" t="s">
        <v>22</v>
      </c>
      <c r="L2733" t="str">
        <f>_xlfn.XLOOKUP(Tableau1[[#This Row],[TYPE DE PIECE]],Tableau4[MATIERE],Tableau4[SHORT TYPE],"",0,1)</f>
        <v>COP</v>
      </c>
      <c r="N2733" t="str">
        <f>IF(ISERR(FIND("DECOUPE",Tableau1[[#This Row],[DESIGNATION]])),"","NEED REF")</f>
        <v/>
      </c>
    </row>
    <row r="2734" spans="2:14">
      <c r="B2734">
        <v>34411267</v>
      </c>
      <c r="C2734" s="2">
        <v>44921</v>
      </c>
      <c r="D2734" t="s">
        <v>13</v>
      </c>
      <c r="E2734" t="s">
        <v>1484</v>
      </c>
      <c r="G2734" t="s">
        <v>73</v>
      </c>
      <c r="H2734" t="s">
        <v>15</v>
      </c>
      <c r="I2734" t="s">
        <v>498</v>
      </c>
      <c r="J2734" t="s">
        <v>17</v>
      </c>
      <c r="K2734" t="s">
        <v>22</v>
      </c>
      <c r="L2734" t="str">
        <f>_xlfn.XLOOKUP(Tableau1[[#This Row],[TYPE DE PIECE]],Tableau4[MATIERE],Tableau4[SHORT TYPE],"",0,1)</f>
        <v>COP</v>
      </c>
      <c r="N2734" t="str">
        <f>IF(ISERR(FIND("DECOUPE",Tableau1[[#This Row],[DESIGNATION]])),"","NEED REF")</f>
        <v/>
      </c>
    </row>
    <row r="2735" spans="2:14">
      <c r="B2735">
        <v>34411266</v>
      </c>
      <c r="C2735" s="2">
        <v>44921</v>
      </c>
      <c r="D2735" t="s">
        <v>13</v>
      </c>
      <c r="E2735" t="s">
        <v>1485</v>
      </c>
      <c r="G2735" t="s">
        <v>73</v>
      </c>
      <c r="H2735" t="s">
        <v>15</v>
      </c>
      <c r="I2735" t="s">
        <v>498</v>
      </c>
      <c r="J2735" t="s">
        <v>17</v>
      </c>
      <c r="K2735" t="s">
        <v>25</v>
      </c>
      <c r="L2735" t="str">
        <f>_xlfn.XLOOKUP(Tableau1[[#This Row],[TYPE DE PIECE]],Tableau4[MATIERE],Tableau4[SHORT TYPE],"",0,1)</f>
        <v>SMT</v>
      </c>
      <c r="N2735" t="str">
        <f>IF(ISERR(FIND("DECOUPE",Tableau1[[#This Row],[DESIGNATION]])),"","NEED REF")</f>
        <v/>
      </c>
    </row>
    <row r="2736" spans="2:14">
      <c r="B2736">
        <v>34411265</v>
      </c>
      <c r="C2736" s="2">
        <v>44921</v>
      </c>
      <c r="D2736" t="s">
        <v>13</v>
      </c>
      <c r="E2736" t="s">
        <v>1486</v>
      </c>
      <c r="G2736" t="s">
        <v>73</v>
      </c>
      <c r="H2736" t="s">
        <v>15</v>
      </c>
      <c r="I2736" t="s">
        <v>498</v>
      </c>
      <c r="J2736" t="s">
        <v>17</v>
      </c>
      <c r="K2736" t="s">
        <v>22</v>
      </c>
      <c r="L2736" t="str">
        <f>_xlfn.XLOOKUP(Tableau1[[#This Row],[TYPE DE PIECE]],Tableau4[MATIERE],Tableau4[SHORT TYPE],"",0,1)</f>
        <v>COP</v>
      </c>
      <c r="N2736" t="str">
        <f>IF(ISERR(FIND("DECOUPE",Tableau1[[#This Row],[DESIGNATION]])),"","NEED REF")</f>
        <v/>
      </c>
    </row>
    <row r="2737" spans="2:14">
      <c r="B2737">
        <v>34411264</v>
      </c>
      <c r="C2737" s="2">
        <v>44921</v>
      </c>
      <c r="D2737" t="s">
        <v>13</v>
      </c>
      <c r="E2737" t="s">
        <v>1487</v>
      </c>
      <c r="G2737" t="s">
        <v>73</v>
      </c>
      <c r="H2737" t="s">
        <v>15</v>
      </c>
      <c r="I2737" t="s">
        <v>498</v>
      </c>
      <c r="J2737" t="s">
        <v>17</v>
      </c>
      <c r="K2737" t="s">
        <v>50</v>
      </c>
      <c r="L2737" t="str">
        <f>_xlfn.XLOOKUP(Tableau1[[#This Row],[TYPE DE PIECE]],Tableau4[MATIERE],Tableau4[SHORT TYPE],"",0,1)</f>
        <v>WIR</v>
      </c>
      <c r="N2737" t="str">
        <f>IF(ISERR(FIND("DECOUPE",Tableau1[[#This Row],[DESIGNATION]])),"","NEED REF")</f>
        <v/>
      </c>
    </row>
    <row r="2738" spans="2:14">
      <c r="B2738">
        <v>34411263</v>
      </c>
      <c r="C2738" s="2">
        <v>44911</v>
      </c>
      <c r="D2738" t="s">
        <v>13</v>
      </c>
      <c r="E2738" t="s">
        <v>1488</v>
      </c>
      <c r="F2738" t="s">
        <v>1474</v>
      </c>
      <c r="G2738" t="s">
        <v>1489</v>
      </c>
      <c r="H2738" t="s">
        <v>30</v>
      </c>
      <c r="I2738" t="s">
        <v>1475</v>
      </c>
      <c r="J2738" t="s">
        <v>177</v>
      </c>
      <c r="K2738" t="s">
        <v>701</v>
      </c>
      <c r="L2738" t="str">
        <f>_xlfn.XLOOKUP(Tableau1[[#This Row],[TYPE DE PIECE]],Tableau4[MATIERE],Tableau4[SHORT TYPE],"",0,1)</f>
        <v>SE</v>
      </c>
      <c r="N2738" t="str">
        <f>IF(ISERR(FIND("DECOUPE",Tableau1[[#This Row],[DESIGNATION]])),"","NEED REF")</f>
        <v/>
      </c>
    </row>
    <row r="2739" spans="2:14">
      <c r="B2739">
        <v>34411262</v>
      </c>
      <c r="C2739" s="2">
        <v>44911</v>
      </c>
      <c r="D2739" t="s">
        <v>13</v>
      </c>
      <c r="E2739" t="s">
        <v>1490</v>
      </c>
      <c r="F2739" t="s">
        <v>1474</v>
      </c>
      <c r="G2739" t="s">
        <v>1489</v>
      </c>
      <c r="H2739" t="s">
        <v>30</v>
      </c>
      <c r="I2739" t="s">
        <v>1475</v>
      </c>
      <c r="J2739" t="s">
        <v>177</v>
      </c>
      <c r="K2739" t="s">
        <v>701</v>
      </c>
      <c r="L2739" t="str">
        <f>_xlfn.XLOOKUP(Tableau1[[#This Row],[TYPE DE PIECE]],Tableau4[MATIERE],Tableau4[SHORT TYPE],"",0,1)</f>
        <v>SE</v>
      </c>
      <c r="N2739" t="str">
        <f>IF(ISERR(FIND("DECOUPE",Tableau1[[#This Row],[DESIGNATION]])),"","NEED REF")</f>
        <v/>
      </c>
    </row>
    <row r="2740" spans="2:14">
      <c r="B2740">
        <v>34411261</v>
      </c>
      <c r="C2740" s="2">
        <v>44911</v>
      </c>
      <c r="D2740" t="s">
        <v>13</v>
      </c>
      <c r="E2740" t="s">
        <v>1491</v>
      </c>
      <c r="F2740" t="s">
        <v>1474</v>
      </c>
      <c r="G2740" t="s">
        <v>1489</v>
      </c>
      <c r="H2740" t="s">
        <v>30</v>
      </c>
      <c r="I2740" t="s">
        <v>1475</v>
      </c>
      <c r="J2740" t="s">
        <v>177</v>
      </c>
      <c r="K2740" t="s">
        <v>701</v>
      </c>
      <c r="L2740" t="s">
        <v>84</v>
      </c>
      <c r="N2740" t="str">
        <f>IF(ISERR(FIND("DECOUPE",Tableau1[[#This Row],[DESIGNATION]])),"","NEED REF")</f>
        <v/>
      </c>
    </row>
    <row r="2741" spans="2:14">
      <c r="B2741">
        <v>34411260</v>
      </c>
      <c r="C2741" s="2">
        <v>44909</v>
      </c>
      <c r="D2741" t="s">
        <v>13</v>
      </c>
      <c r="E2741" t="s">
        <v>1492</v>
      </c>
      <c r="F2741" t="s">
        <v>1493</v>
      </c>
      <c r="G2741" t="s">
        <v>112</v>
      </c>
      <c r="H2741" t="s">
        <v>30</v>
      </c>
      <c r="I2741" t="s">
        <v>100</v>
      </c>
      <c r="J2741" t="s">
        <v>49</v>
      </c>
      <c r="K2741" t="s">
        <v>33</v>
      </c>
      <c r="L2741" t="str">
        <f>_xlfn.XLOOKUP(Tableau1[[#This Row],[TYPE DE PIECE]],Tableau4[MATIERE],Tableau4[SHORT TYPE],"",0,1)</f>
        <v>PLA</v>
      </c>
      <c r="M2741" t="s">
        <v>1494</v>
      </c>
      <c r="N2741" t="s">
        <v>1495</v>
      </c>
    </row>
    <row r="2742" spans="2:14">
      <c r="B2742">
        <v>34411259</v>
      </c>
      <c r="C2742" s="2">
        <v>44909</v>
      </c>
      <c r="D2742" t="s">
        <v>13</v>
      </c>
      <c r="E2742" t="s">
        <v>1492</v>
      </c>
      <c r="F2742" t="s">
        <v>1493</v>
      </c>
      <c r="G2742" t="s">
        <v>112</v>
      </c>
      <c r="H2742" t="s">
        <v>30</v>
      </c>
      <c r="I2742" t="s">
        <v>100</v>
      </c>
      <c r="J2742" t="s">
        <v>49</v>
      </c>
      <c r="K2742" t="s">
        <v>33</v>
      </c>
      <c r="L2742" t="str">
        <f>_xlfn.XLOOKUP(Tableau1[[#This Row],[TYPE DE PIECE]],Tableau4[MATIERE],Tableau4[SHORT TYPE],"",0,1)</f>
        <v>PLA</v>
      </c>
      <c r="M2742" t="s">
        <v>1494</v>
      </c>
      <c r="N2742" t="s">
        <v>1495</v>
      </c>
    </row>
    <row r="2743" spans="2:14">
      <c r="B2743">
        <v>34411258</v>
      </c>
      <c r="C2743" s="2">
        <v>44909</v>
      </c>
      <c r="D2743" t="s">
        <v>13</v>
      </c>
      <c r="E2743" t="str">
        <f>_xlfn.CONCAT(Tableau1[[#This Row],[SHORT TYPE]]," ",Tableau1[[#This Row],[NUMERO]]," ",Tableau1[[#This Row],[GAMME]]," ",Tableau1[[#This Row],[TYPE PRODUIT]]," ",Tableau1[[#This Row],[PUISSANCE]])</f>
        <v>PLA 34411258 GVX BYPASS 2500KVA</v>
      </c>
      <c r="F2743" t="s">
        <v>1493</v>
      </c>
      <c r="G2743" t="s">
        <v>112</v>
      </c>
      <c r="H2743" t="s">
        <v>30</v>
      </c>
      <c r="I2743" t="s">
        <v>100</v>
      </c>
      <c r="J2743" t="s">
        <v>49</v>
      </c>
      <c r="K2743" t="s">
        <v>33</v>
      </c>
      <c r="L2743" t="str">
        <f>_xlfn.XLOOKUP(Tableau1[[#This Row],[TYPE DE PIECE]],Tableau4[MATIERE],Tableau4[SHORT TYPE],"",0,1)</f>
        <v>PLA</v>
      </c>
      <c r="N2743" t="str">
        <f>IF(ISERR(FIND("DECOUPE",Tableau1[[#This Row],[DESIGNATION]])),"","NEED REF")</f>
        <v/>
      </c>
    </row>
    <row r="2744" spans="2:14">
      <c r="B2744">
        <v>34411257</v>
      </c>
      <c r="C2744" s="2">
        <v>44909</v>
      </c>
      <c r="D2744" t="s">
        <v>13</v>
      </c>
      <c r="E2744" t="str">
        <f>_xlfn.CONCAT(Tableau1[[#This Row],[SHORT TYPE]]," ",Tableau1[[#This Row],[NUMERO]]," ",Tableau1[[#This Row],[GAMME]]," ",Tableau1[[#This Row],[TYPE PRODUIT]]," ",Tableau1[[#This Row],[PUISSANCE]])</f>
        <v>SMT 34411257 GVX BYPASS 1500KVA</v>
      </c>
      <c r="G2744" t="s">
        <v>112</v>
      </c>
      <c r="H2744" t="s">
        <v>30</v>
      </c>
      <c r="I2744" t="s">
        <v>687</v>
      </c>
      <c r="J2744" t="s">
        <v>17</v>
      </c>
      <c r="K2744" t="s">
        <v>25</v>
      </c>
      <c r="L2744" t="str">
        <f>_xlfn.XLOOKUP(Tableau1[[#This Row],[TYPE DE PIECE]],Tableau4[MATIERE],Tableau4[SHORT TYPE],"",0,1)</f>
        <v>SMT</v>
      </c>
      <c r="N2744" t="str">
        <f>IF(ISERR(FIND("DECOUPE",Tableau1[[#This Row],[DESIGNATION]])),"","NEED REF")</f>
        <v/>
      </c>
    </row>
    <row r="2745" spans="2:14">
      <c r="B2745">
        <v>34411256</v>
      </c>
      <c r="C2745" s="2">
        <v>44909</v>
      </c>
      <c r="D2745" t="s">
        <v>13</v>
      </c>
      <c r="E2745" t="str">
        <f>_xlfn.CONCAT(Tableau1[[#This Row],[SHORT TYPE]]," ",Tableau1[[#This Row],[NUMERO]]," ",Tableau1[[#This Row],[GAMME]]," ",Tableau1[[#This Row],[TYPE PRODUIT]]," ",Tableau1[[#This Row],[PUISSANCE]])</f>
        <v>COP 34411256 GVX BYPASS 1500KVA</v>
      </c>
      <c r="G2745" t="s">
        <v>112</v>
      </c>
      <c r="H2745" t="s">
        <v>30</v>
      </c>
      <c r="I2745" t="s">
        <v>687</v>
      </c>
      <c r="J2745" t="s">
        <v>17</v>
      </c>
      <c r="K2745" t="s">
        <v>22</v>
      </c>
      <c r="L2745" t="str">
        <f>_xlfn.XLOOKUP(Tableau1[[#This Row],[TYPE DE PIECE]],Tableau4[MATIERE],Tableau4[SHORT TYPE],"",0,1)</f>
        <v>COP</v>
      </c>
      <c r="N2745" t="str">
        <f>IF(ISERR(FIND("DECOUPE",Tableau1[[#This Row],[DESIGNATION]])),"","NEED REF")</f>
        <v/>
      </c>
    </row>
    <row r="2746" spans="2:14">
      <c r="B2746">
        <v>34411255</v>
      </c>
      <c r="C2746" s="2">
        <v>44909</v>
      </c>
      <c r="D2746" t="s">
        <v>13</v>
      </c>
      <c r="E2746" t="str">
        <f>_xlfn.CONCAT(Tableau1[[#This Row],[SHORT TYPE]]," ",Tableau1[[#This Row],[NUMERO]]," ",Tableau1[[#This Row],[GAMME]]," ",Tableau1[[#This Row],[TYPE PRODUIT]]," ",Tableau1[[#This Row],[PUISSANCE]])</f>
        <v>SMT 34411255 GVX BYPASS 1500KVA</v>
      </c>
      <c r="G2746" t="s">
        <v>112</v>
      </c>
      <c r="H2746" t="s">
        <v>30</v>
      </c>
      <c r="I2746" t="s">
        <v>687</v>
      </c>
      <c r="J2746" t="s">
        <v>17</v>
      </c>
      <c r="K2746" t="s">
        <v>25</v>
      </c>
      <c r="L2746" t="str">
        <f>_xlfn.XLOOKUP(Tableau1[[#This Row],[TYPE DE PIECE]],Tableau4[MATIERE],Tableau4[SHORT TYPE],"",0,1)</f>
        <v>SMT</v>
      </c>
      <c r="N2746" t="str">
        <f>IF(ISERR(FIND("DECOUPE",Tableau1[[#This Row],[DESIGNATION]])),"","NEED REF")</f>
        <v/>
      </c>
    </row>
    <row r="2747" spans="2:14">
      <c r="B2747">
        <v>34411254</v>
      </c>
      <c r="C2747" s="2">
        <v>44908</v>
      </c>
      <c r="D2747" t="s">
        <v>13</v>
      </c>
      <c r="E2747" t="str">
        <f>_xlfn.CONCAT(Tableau1[[#This Row],[SHORT TYPE]]," ",Tableau1[[#This Row],[NUMERO]]," ",Tableau1[[#This Row],[GAMME]]," ",Tableau1[[#This Row],[TYPE PRODUIT]]," ",Tableau1[[#This Row],[PUISSANCE]])</f>
        <v>SMT 34411254 GVX BYPASS 1500KVA</v>
      </c>
      <c r="G2747" t="s">
        <v>112</v>
      </c>
      <c r="H2747" t="s">
        <v>30</v>
      </c>
      <c r="I2747" t="s">
        <v>687</v>
      </c>
      <c r="J2747" t="s">
        <v>17</v>
      </c>
      <c r="K2747" t="s">
        <v>25</v>
      </c>
      <c r="L2747" t="str">
        <f>_xlfn.XLOOKUP(Tableau1[[#This Row],[TYPE DE PIECE]],Tableau4[MATIERE],Tableau4[SHORT TYPE],"",0,1)</f>
        <v>SMT</v>
      </c>
      <c r="N2747" t="str">
        <f>IF(ISERR(FIND("DECOUPE",Tableau1[[#This Row],[DESIGNATION]])),"","NEED REF")</f>
        <v/>
      </c>
    </row>
    <row r="2748" spans="2:14">
      <c r="B2748">
        <v>34411253</v>
      </c>
      <c r="C2748" s="2">
        <v>44907</v>
      </c>
      <c r="D2748" t="s">
        <v>13</v>
      </c>
      <c r="E2748" t="str">
        <f>_xlfn.CONCAT(Tableau1[[#This Row],[SHORT TYPE]]," ",Tableau1[[#This Row],[NUMERO]]," ",Tableau1[[#This Row],[GAMME]]," ",Tableau1[[#This Row],[TYPE PRODUIT]]," ",Tableau1[[#This Row],[PUISSANCE]])</f>
        <v>PLA 34411253 GVX BYPASS 2500KVA</v>
      </c>
      <c r="F2748" t="s">
        <v>1493</v>
      </c>
      <c r="G2748" t="s">
        <v>112</v>
      </c>
      <c r="H2748" t="s">
        <v>30</v>
      </c>
      <c r="I2748" t="s">
        <v>100</v>
      </c>
      <c r="J2748" t="s">
        <v>49</v>
      </c>
      <c r="K2748" t="s">
        <v>33</v>
      </c>
      <c r="L2748" t="str">
        <f>_xlfn.XLOOKUP(Tableau1[[#This Row],[TYPE DE PIECE]],Tableau4[MATIERE],Tableau4[SHORT TYPE],"",0,1)</f>
        <v>PLA</v>
      </c>
      <c r="N2748" t="str">
        <f>IF(ISERR(FIND("DECOUPE",Tableau1[[#This Row],[DESIGNATION]])),"","NEED REF")</f>
        <v/>
      </c>
    </row>
    <row r="2749" spans="2:14">
      <c r="B2749">
        <v>34411252</v>
      </c>
      <c r="C2749" s="2">
        <v>44907</v>
      </c>
      <c r="D2749" t="s">
        <v>13</v>
      </c>
      <c r="E2749" t="str">
        <f>_xlfn.CONCAT(Tableau1[[#This Row],[SHORT TYPE]]," ",Tableau1[[#This Row],[NUMERO]]," ",Tableau1[[#This Row],[GAMME]]," ",Tableau1[[#This Row],[TYPE PRODUIT]]," ",Tableau1[[#This Row],[PUISSANCE]])</f>
        <v>COP 34411252 GVX IO 1500KVA</v>
      </c>
      <c r="G2749" t="s">
        <v>112</v>
      </c>
      <c r="H2749" t="s">
        <v>534</v>
      </c>
      <c r="I2749" t="s">
        <v>687</v>
      </c>
      <c r="J2749" t="s">
        <v>17</v>
      </c>
      <c r="K2749" t="s">
        <v>22</v>
      </c>
      <c r="L2749" t="str">
        <f>_xlfn.XLOOKUP(Tableau1[[#This Row],[TYPE DE PIECE]],Tableau4[MATIERE],Tableau4[SHORT TYPE],"",0,1)</f>
        <v>COP</v>
      </c>
      <c r="N2749" t="str">
        <f>IF(ISERR(FIND("DECOUPE",Tableau1[[#This Row],[DESIGNATION]])),"","NEED REF")</f>
        <v/>
      </c>
    </row>
    <row r="2750" spans="2:14">
      <c r="B2750">
        <v>34411251</v>
      </c>
      <c r="C2750" s="2">
        <v>44907</v>
      </c>
      <c r="D2750" t="s">
        <v>13</v>
      </c>
      <c r="E2750" t="str">
        <f>_xlfn.CONCAT(Tableau1[[#This Row],[SHORT TYPE]]," ",Tableau1[[#This Row],[NUMERO]]," ",Tableau1[[#This Row],[GAMME]]," ",Tableau1[[#This Row],[TYPE PRODUIT]]," ",Tableau1[[#This Row],[PUISSANCE]])</f>
        <v>COP 34411251 GVX IO 1500KVA</v>
      </c>
      <c r="G2750" t="s">
        <v>112</v>
      </c>
      <c r="H2750" t="s">
        <v>534</v>
      </c>
      <c r="I2750" t="s">
        <v>687</v>
      </c>
      <c r="J2750" t="s">
        <v>17</v>
      </c>
      <c r="K2750" t="s">
        <v>22</v>
      </c>
      <c r="L2750" t="str">
        <f>_xlfn.XLOOKUP(Tableau1[[#This Row],[TYPE DE PIECE]],Tableau4[MATIERE],Tableau4[SHORT TYPE],"",0,1)</f>
        <v>COP</v>
      </c>
      <c r="N2750" t="str">
        <f>IF(ISERR(FIND("DECOUPE",Tableau1[[#This Row],[DESIGNATION]])),"","NEED REF")</f>
        <v/>
      </c>
    </row>
    <row r="2751" spans="2:14">
      <c r="B2751">
        <v>34411250</v>
      </c>
      <c r="C2751" s="2">
        <v>44904</v>
      </c>
      <c r="D2751" t="s">
        <v>13</v>
      </c>
      <c r="E2751" t="s">
        <v>1496</v>
      </c>
      <c r="G2751" t="s">
        <v>1290</v>
      </c>
      <c r="H2751" t="s">
        <v>463</v>
      </c>
      <c r="I2751" t="s">
        <v>270</v>
      </c>
      <c r="J2751" t="s">
        <v>27</v>
      </c>
      <c r="K2751" t="s">
        <v>22</v>
      </c>
      <c r="L2751" t="str">
        <f>_xlfn.XLOOKUP(Tableau1[[#This Row],[TYPE DE PIECE]],Tableau4[MATIERE],Tableau4[SHORT TYPE],"",0,1)</f>
        <v>COP</v>
      </c>
      <c r="N2751" t="str">
        <f>IF(ISERR(FIND("DECOUPE",Tableau1[[#This Row],[DESIGNATION]])),"","NEED REF")</f>
        <v/>
      </c>
    </row>
    <row r="2752" spans="2:14">
      <c r="B2752">
        <v>34411249</v>
      </c>
      <c r="C2752" s="2">
        <v>44904</v>
      </c>
      <c r="D2752" t="s">
        <v>13</v>
      </c>
      <c r="E2752" t="s">
        <v>1497</v>
      </c>
      <c r="G2752" t="s">
        <v>1290</v>
      </c>
      <c r="H2752" t="s">
        <v>463</v>
      </c>
      <c r="I2752" t="s">
        <v>270</v>
      </c>
      <c r="J2752" t="s">
        <v>27</v>
      </c>
      <c r="K2752" t="s">
        <v>22</v>
      </c>
      <c r="L2752" t="str">
        <f>_xlfn.XLOOKUP(Tableau1[[#This Row],[TYPE DE PIECE]],Tableau4[MATIERE],Tableau4[SHORT TYPE],"",0,1)</f>
        <v>COP</v>
      </c>
      <c r="N2752" t="str">
        <f>IF(ISERR(FIND("DECOUPE",Tableau1[[#This Row],[DESIGNATION]])),"","NEED REF")</f>
        <v/>
      </c>
    </row>
    <row r="2753" spans="2:14">
      <c r="B2753">
        <v>34411248</v>
      </c>
      <c r="C2753" s="2">
        <v>44904</v>
      </c>
      <c r="D2753" t="s">
        <v>13</v>
      </c>
      <c r="E2753" t="s">
        <v>1497</v>
      </c>
      <c r="G2753" t="s">
        <v>1290</v>
      </c>
      <c r="H2753" t="s">
        <v>463</v>
      </c>
      <c r="I2753" t="s">
        <v>270</v>
      </c>
      <c r="J2753" t="s">
        <v>27</v>
      </c>
      <c r="K2753" t="s">
        <v>22</v>
      </c>
      <c r="L2753" t="str">
        <f>_xlfn.XLOOKUP(Tableau1[[#This Row],[TYPE DE PIECE]],Tableau4[MATIERE],Tableau4[SHORT TYPE],"",0,1)</f>
        <v>COP</v>
      </c>
      <c r="N2753" t="str">
        <f>IF(ISERR(FIND("DECOUPE",Tableau1[[#This Row],[DESIGNATION]])),"","NEED REF")</f>
        <v/>
      </c>
    </row>
    <row r="2754" spans="2:14">
      <c r="B2754">
        <v>34411247</v>
      </c>
      <c r="C2754" s="2">
        <v>44903</v>
      </c>
      <c r="D2754" t="s">
        <v>13</v>
      </c>
      <c r="E2754" t="s">
        <v>1498</v>
      </c>
      <c r="F2754" t="s">
        <v>1499</v>
      </c>
      <c r="G2754" t="s">
        <v>1400</v>
      </c>
      <c r="H2754" t="s">
        <v>30</v>
      </c>
      <c r="I2754" t="s">
        <v>574</v>
      </c>
      <c r="J2754" t="s">
        <v>49</v>
      </c>
      <c r="K2754" t="s">
        <v>701</v>
      </c>
      <c r="L2754" t="str">
        <f>_xlfn.XLOOKUP(Tableau1[[#This Row],[TYPE DE PIECE]],Tableau4[MATIERE],Tableau4[SHORT TYPE],"",0,1)</f>
        <v>SE</v>
      </c>
      <c r="N2754" t="str">
        <f>IF(ISERR(FIND("DECOUPE",Tableau1[[#This Row],[DESIGNATION]])),"","NEED REF")</f>
        <v/>
      </c>
    </row>
    <row r="2755" spans="2:14">
      <c r="B2755">
        <v>34411246</v>
      </c>
      <c r="C2755" s="2">
        <v>44903</v>
      </c>
      <c r="D2755" t="s">
        <v>13</v>
      </c>
      <c r="E2755" t="s">
        <v>1500</v>
      </c>
      <c r="F2755" t="s">
        <v>1499</v>
      </c>
      <c r="G2755" t="s">
        <v>1400</v>
      </c>
      <c r="H2755" t="s">
        <v>30</v>
      </c>
      <c r="I2755" t="s">
        <v>574</v>
      </c>
      <c r="J2755" t="s">
        <v>49</v>
      </c>
      <c r="K2755" t="s">
        <v>701</v>
      </c>
      <c r="L2755" t="str">
        <f>_xlfn.XLOOKUP(Tableau1[[#This Row],[TYPE DE PIECE]],Tableau4[MATIERE],Tableau4[SHORT TYPE],"",0,1)</f>
        <v>SE</v>
      </c>
      <c r="N2755" t="str">
        <f>IF(ISERR(FIND("DECOUPE",Tableau1[[#This Row],[DESIGNATION]])),"","NEED REF")</f>
        <v/>
      </c>
    </row>
    <row r="2756" spans="2:14">
      <c r="B2756">
        <v>34411245</v>
      </c>
      <c r="C2756" s="2">
        <v>44902</v>
      </c>
      <c r="D2756" t="s">
        <v>13</v>
      </c>
      <c r="E2756" t="s">
        <v>1501</v>
      </c>
      <c r="G2756" t="s">
        <v>1290</v>
      </c>
      <c r="H2756" t="s">
        <v>463</v>
      </c>
      <c r="I2756" t="s">
        <v>270</v>
      </c>
      <c r="J2756" t="s">
        <v>27</v>
      </c>
      <c r="K2756" t="s">
        <v>33</v>
      </c>
      <c r="L2756" t="str">
        <f>_xlfn.XLOOKUP(Tableau1[[#This Row],[TYPE DE PIECE]],Tableau4[MATIERE],Tableau4[SHORT TYPE],"",0,1)</f>
        <v>PLA</v>
      </c>
      <c r="N2756" t="str">
        <f>IF(ISERR(FIND("DECOUPE",Tableau1[[#This Row],[DESIGNATION]])),"","NEED REF")</f>
        <v/>
      </c>
    </row>
    <row r="2757" spans="2:14">
      <c r="B2757">
        <v>34411244</v>
      </c>
      <c r="C2757" s="2">
        <v>44902</v>
      </c>
      <c r="D2757" t="s">
        <v>13</v>
      </c>
      <c r="E2757" t="s">
        <v>1502</v>
      </c>
      <c r="G2757" t="s">
        <v>1290</v>
      </c>
      <c r="H2757" t="s">
        <v>463</v>
      </c>
      <c r="I2757" t="s">
        <v>270</v>
      </c>
      <c r="J2757" t="s">
        <v>27</v>
      </c>
      <c r="K2757" t="s">
        <v>25</v>
      </c>
      <c r="L2757" t="str">
        <f>_xlfn.XLOOKUP(Tableau1[[#This Row],[TYPE DE PIECE]],Tableau4[MATIERE],Tableau4[SHORT TYPE],"",0,1)</f>
        <v>SMT</v>
      </c>
      <c r="N2757" t="str">
        <f>IF(ISERR(FIND("DECOUPE",Tableau1[[#This Row],[DESIGNATION]])),"","NEED REF")</f>
        <v/>
      </c>
    </row>
    <row r="2758" spans="2:14">
      <c r="B2758">
        <v>34411243</v>
      </c>
      <c r="C2758" s="2">
        <v>44902</v>
      </c>
      <c r="D2758" t="s">
        <v>13</v>
      </c>
      <c r="E2758" t="s">
        <v>1503</v>
      </c>
      <c r="G2758" t="s">
        <v>1290</v>
      </c>
      <c r="H2758" t="s">
        <v>463</v>
      </c>
      <c r="I2758" t="s">
        <v>270</v>
      </c>
      <c r="J2758" t="s">
        <v>27</v>
      </c>
      <c r="K2758" t="s">
        <v>25</v>
      </c>
      <c r="L2758" t="str">
        <f>_xlfn.XLOOKUP(Tableau1[[#This Row],[TYPE DE PIECE]],Tableau4[MATIERE],Tableau4[SHORT TYPE],"",0,1)</f>
        <v>SMT</v>
      </c>
      <c r="N2758" t="str">
        <f>IF(ISERR(FIND("DECOUPE",Tableau1[[#This Row],[DESIGNATION]])),"","NEED REF")</f>
        <v/>
      </c>
    </row>
    <row r="2759" spans="2:14">
      <c r="B2759">
        <v>34411242</v>
      </c>
      <c r="C2759" s="2">
        <v>44901</v>
      </c>
      <c r="D2759" t="s">
        <v>13</v>
      </c>
      <c r="E2759" t="s">
        <v>1504</v>
      </c>
      <c r="G2759" t="s">
        <v>1290</v>
      </c>
      <c r="H2759" t="s">
        <v>463</v>
      </c>
      <c r="I2759" t="s">
        <v>270</v>
      </c>
      <c r="J2759" t="s">
        <v>27</v>
      </c>
      <c r="K2759" t="s">
        <v>25</v>
      </c>
      <c r="L2759" t="str">
        <f>_xlfn.XLOOKUP(Tableau1[[#This Row],[TYPE DE PIECE]],Tableau4[MATIERE],Tableau4[SHORT TYPE],"",0,1)</f>
        <v>SMT</v>
      </c>
      <c r="N2759" t="str">
        <f>IF(ISERR(FIND("DECOUPE",Tableau1[[#This Row],[DESIGNATION]])),"","NEED REF")</f>
        <v/>
      </c>
    </row>
    <row r="2760" spans="2:14">
      <c r="B2760">
        <v>34411241</v>
      </c>
      <c r="C2760" s="2">
        <v>44901</v>
      </c>
      <c r="D2760" t="s">
        <v>13</v>
      </c>
      <c r="E2760" t="s">
        <v>764</v>
      </c>
      <c r="G2760" t="s">
        <v>1290</v>
      </c>
      <c r="H2760" t="s">
        <v>463</v>
      </c>
      <c r="I2760" t="s">
        <v>270</v>
      </c>
      <c r="J2760" t="s">
        <v>27</v>
      </c>
      <c r="K2760" t="s">
        <v>25</v>
      </c>
      <c r="L2760" t="str">
        <f>_xlfn.XLOOKUP(Tableau1[[#This Row],[TYPE DE PIECE]],Tableau4[MATIERE],Tableau4[SHORT TYPE],"",0,1)</f>
        <v>SMT</v>
      </c>
      <c r="N2760" t="str">
        <f>IF(ISERR(FIND("DECOUPE",Tableau1[[#This Row],[DESIGNATION]])),"","NEED REF")</f>
        <v/>
      </c>
    </row>
    <row r="2761" spans="2:14">
      <c r="B2761">
        <v>34411240</v>
      </c>
      <c r="C2761" s="2">
        <v>44896</v>
      </c>
      <c r="D2761" t="s">
        <v>13</v>
      </c>
      <c r="E2761" t="s">
        <v>1505</v>
      </c>
      <c r="G2761" t="s">
        <v>96</v>
      </c>
      <c r="J2761" t="s">
        <v>27</v>
      </c>
      <c r="K2761" t="s">
        <v>1506</v>
      </c>
      <c r="L2761" t="str">
        <f>_xlfn.XLOOKUP(Tableau1[[#This Row],[TYPE DE PIECE]],Tableau4[MATIERE],Tableau4[SHORT TYPE],"",0,1)</f>
        <v/>
      </c>
      <c r="N2761" t="str">
        <f>IF(ISERR(FIND("DECOUPE",Tableau1[[#This Row],[DESIGNATION]])),"","NEED REF")</f>
        <v/>
      </c>
    </row>
    <row r="2762" spans="2:14">
      <c r="B2762">
        <v>34411239</v>
      </c>
      <c r="C2762" s="2">
        <v>44895</v>
      </c>
      <c r="D2762" t="s">
        <v>13</v>
      </c>
      <c r="E2762" t="str">
        <f>_xlfn.CONCAT(Tableau1[[#This Row],[SHORT TYPE]]," ",Tableau1[[#This Row],[NUMERO]]," ",Tableau1[[#This Row],[GAMME]]," ",Tableau1[[#This Row],[TYPE PRODUIT]]," ",Tableau1[[#This Row],[PUISSANCE]])</f>
        <v>PLA 34411239 E3L/GVL BYPASS 1800KVA</v>
      </c>
      <c r="F2762" t="s">
        <v>1499</v>
      </c>
      <c r="G2762" t="s">
        <v>1400</v>
      </c>
      <c r="H2762" t="s">
        <v>30</v>
      </c>
      <c r="I2762" t="s">
        <v>574</v>
      </c>
      <c r="J2762" t="s">
        <v>49</v>
      </c>
      <c r="K2762" t="s">
        <v>33</v>
      </c>
      <c r="L2762" t="str">
        <f>_xlfn.XLOOKUP(Tableau1[[#This Row],[TYPE DE PIECE]],Tableau4[MATIERE],Tableau4[SHORT TYPE],"",0,1)</f>
        <v>PLA</v>
      </c>
      <c r="N2762" t="str">
        <f>IF(ISERR(FIND("DECOUPE",Tableau1[[#This Row],[DESIGNATION]])),"","NEED REF")</f>
        <v/>
      </c>
    </row>
    <row r="2763" spans="2:14">
      <c r="B2763">
        <v>34411238</v>
      </c>
      <c r="C2763" s="2">
        <v>44895</v>
      </c>
      <c r="D2763" t="s">
        <v>13</v>
      </c>
      <c r="E2763" t="str">
        <f>_xlfn.CONCAT(Tableau1[[#This Row],[SHORT TYPE]]," ",Tableau1[[#This Row],[NUMERO]]," ",Tableau1[[#This Row],[GAMME]]," ",Tableau1[[#This Row],[TYPE PRODUIT]]," ",Tableau1[[#This Row],[PUISSANCE]])</f>
        <v>SMT 34411238 E3L/GVL BYPASS 1800KVA</v>
      </c>
      <c r="F2763" t="s">
        <v>1499</v>
      </c>
      <c r="G2763" t="s">
        <v>1400</v>
      </c>
      <c r="H2763" t="s">
        <v>30</v>
      </c>
      <c r="I2763" t="s">
        <v>574</v>
      </c>
      <c r="J2763" t="s">
        <v>49</v>
      </c>
      <c r="K2763" t="s">
        <v>25</v>
      </c>
      <c r="L2763" t="str">
        <f>_xlfn.XLOOKUP(Tableau1[[#This Row],[TYPE DE PIECE]],Tableau4[MATIERE],Tableau4[SHORT TYPE],"",0,1)</f>
        <v>SMT</v>
      </c>
      <c r="N2763" t="str">
        <f>IF(ISERR(FIND("DECOUPE",Tableau1[[#This Row],[DESIGNATION]])),"","NEED REF")</f>
        <v/>
      </c>
    </row>
    <row r="2764" spans="2:14">
      <c r="B2764">
        <v>34411237</v>
      </c>
      <c r="C2764" s="2">
        <v>44895</v>
      </c>
      <c r="D2764" t="s">
        <v>13</v>
      </c>
      <c r="E2764" t="str">
        <f>_xlfn.CONCAT(Tableau1[[#This Row],[SHORT TYPE]]," ",Tableau1[[#This Row],[NUMERO]]," ",Tableau1[[#This Row],[GAMME]]," ",Tableau1[[#This Row],[TYPE PRODUIT]]," ",Tableau1[[#This Row],[PUISSANCE]])</f>
        <v>SMT 34411237 E3L/GVL BYPASS 1800KVA</v>
      </c>
      <c r="F2764" t="s">
        <v>1499</v>
      </c>
      <c r="G2764" t="s">
        <v>1400</v>
      </c>
      <c r="H2764" t="s">
        <v>30</v>
      </c>
      <c r="I2764" t="s">
        <v>574</v>
      </c>
      <c r="J2764" t="s">
        <v>49</v>
      </c>
      <c r="K2764" t="s">
        <v>25</v>
      </c>
      <c r="L2764" t="str">
        <f>_xlfn.XLOOKUP(Tableau1[[#This Row],[TYPE DE PIECE]],Tableau4[MATIERE],Tableau4[SHORT TYPE],"",0,1)</f>
        <v>SMT</v>
      </c>
      <c r="N2764" t="str">
        <f>IF(ISERR(FIND("DECOUPE",Tableau1[[#This Row],[DESIGNATION]])),"","NEED REF")</f>
        <v/>
      </c>
    </row>
    <row r="2765" spans="2:14">
      <c r="B2765">
        <v>34411236</v>
      </c>
      <c r="C2765" s="2">
        <v>44895</v>
      </c>
      <c r="D2765" t="s">
        <v>13</v>
      </c>
      <c r="E2765" t="str">
        <f>_xlfn.CONCAT(Tableau1[[#This Row],[SHORT TYPE]]," ",Tableau1[[#This Row],[NUMERO]]," ",Tableau1[[#This Row],[GAMME]]," ",Tableau1[[#This Row],[TYPE PRODUIT]]," ",Tableau1[[#This Row],[PUISSANCE]])</f>
        <v>SMT 34411236 E3L/GVL BYPASS 1800KVA</v>
      </c>
      <c r="F2765" t="s">
        <v>1499</v>
      </c>
      <c r="G2765" t="s">
        <v>1400</v>
      </c>
      <c r="H2765" t="s">
        <v>30</v>
      </c>
      <c r="I2765" t="s">
        <v>574</v>
      </c>
      <c r="J2765" t="s">
        <v>49</v>
      </c>
      <c r="K2765" t="s">
        <v>25</v>
      </c>
      <c r="L2765" t="str">
        <f>_xlfn.XLOOKUP(Tableau1[[#This Row],[TYPE DE PIECE]],Tableau4[MATIERE],Tableau4[SHORT TYPE],"",0,1)</f>
        <v>SMT</v>
      </c>
      <c r="N2765" t="str">
        <f>IF(ISERR(FIND("DECOUPE",Tableau1[[#This Row],[DESIGNATION]])),"","NEED REF")</f>
        <v/>
      </c>
    </row>
    <row r="2766" spans="2:14">
      <c r="B2766">
        <v>34411235</v>
      </c>
      <c r="C2766" s="2">
        <v>44894</v>
      </c>
      <c r="D2766" t="s">
        <v>13</v>
      </c>
      <c r="E2766" t="str">
        <f>_xlfn.CONCAT(Tableau1[[#This Row],[SHORT TYPE]]," ",Tableau1[[#This Row],[NUMERO]]," ",Tableau1[[#This Row],[GAMME]]," ",Tableau1[[#This Row],[TYPE PRODUIT]]," ",Tableau1[[#This Row],[PUISSANCE]])</f>
        <v>SMT 34411235 GVX BYPASS 750kVA</v>
      </c>
      <c r="G2766" t="s">
        <v>112</v>
      </c>
      <c r="H2766" t="s">
        <v>30</v>
      </c>
      <c r="I2766" t="s">
        <v>1339</v>
      </c>
      <c r="J2766" t="s">
        <v>17</v>
      </c>
      <c r="K2766" t="s">
        <v>25</v>
      </c>
      <c r="L2766" t="str">
        <f>_xlfn.XLOOKUP(Tableau1[[#This Row],[TYPE DE PIECE]],Tableau4[MATIERE],Tableau4[SHORT TYPE],"",0,1)</f>
        <v>SMT</v>
      </c>
      <c r="N2766" t="str">
        <f>IF(ISERR(FIND("DECOUPE",Tableau1[[#This Row],[DESIGNATION]])),"","NEED REF")</f>
        <v/>
      </c>
    </row>
    <row r="2767" spans="2:14">
      <c r="B2767">
        <v>34411234</v>
      </c>
      <c r="C2767" s="2">
        <v>44894</v>
      </c>
      <c r="D2767" t="s">
        <v>13</v>
      </c>
      <c r="E2767" t="str">
        <f>_xlfn.CONCAT(Tableau1[[#This Row],[SHORT TYPE]]," ",Tableau1[[#This Row],[NUMERO]]," ",Tableau1[[#This Row],[GAMME]]," ",Tableau1[[#This Row],[TYPE PRODUIT]]," ",Tableau1[[#This Row],[PUISSANCE]])</f>
        <v>SMT 34411234 GVX BYPASS 750kVA</v>
      </c>
      <c r="G2767" t="s">
        <v>112</v>
      </c>
      <c r="H2767" t="s">
        <v>30</v>
      </c>
      <c r="I2767" t="s">
        <v>1339</v>
      </c>
      <c r="J2767" t="s">
        <v>17</v>
      </c>
      <c r="K2767" t="s">
        <v>25</v>
      </c>
      <c r="L2767" t="str">
        <f>_xlfn.XLOOKUP(Tableau1[[#This Row],[TYPE DE PIECE]],Tableau4[MATIERE],Tableau4[SHORT TYPE],"",0,1)</f>
        <v>SMT</v>
      </c>
      <c r="N2767" t="str">
        <f>IF(ISERR(FIND("DECOUPE",Tableau1[[#This Row],[DESIGNATION]])),"","NEED REF")</f>
        <v/>
      </c>
    </row>
    <row r="2768" spans="2:14">
      <c r="B2768">
        <v>34411233</v>
      </c>
      <c r="C2768" s="2">
        <v>44894</v>
      </c>
      <c r="D2768" t="s">
        <v>13</v>
      </c>
      <c r="E2768" t="str">
        <f>_xlfn.CONCAT(Tableau1[[#This Row],[SHORT TYPE]]," ",Tableau1[[#This Row],[NUMERO]]," ",Tableau1[[#This Row],[GAMME]]," ",Tableau1[[#This Row],[TYPE PRODUIT]]," ",Tableau1[[#This Row],[PUISSANCE]])</f>
        <v>SMT 34411233 GVX BYPASS 750kVA</v>
      </c>
      <c r="G2768" t="s">
        <v>112</v>
      </c>
      <c r="H2768" t="s">
        <v>30</v>
      </c>
      <c r="I2768" t="s">
        <v>1339</v>
      </c>
      <c r="J2768" t="s">
        <v>17</v>
      </c>
      <c r="K2768" t="s">
        <v>25</v>
      </c>
      <c r="L2768" t="str">
        <f>_xlfn.XLOOKUP(Tableau1[[#This Row],[TYPE DE PIECE]],Tableau4[MATIERE],Tableau4[SHORT TYPE],"",0,1)</f>
        <v>SMT</v>
      </c>
      <c r="N2768" t="str">
        <f>IF(ISERR(FIND("DECOUPE",Tableau1[[#This Row],[DESIGNATION]])),"","NEED REF")</f>
        <v/>
      </c>
    </row>
    <row r="2769" spans="2:14">
      <c r="B2769">
        <v>34411232</v>
      </c>
      <c r="C2769" s="2">
        <v>44894</v>
      </c>
      <c r="D2769" t="s">
        <v>13</v>
      </c>
      <c r="E2769" t="str">
        <f>_xlfn.CONCAT(Tableau1[[#This Row],[SHORT TYPE]]," ",Tableau1[[#This Row],[NUMERO]]," ",Tableau1[[#This Row],[GAMME]]," ",Tableau1[[#This Row],[TYPE PRODUIT]]," ",Tableau1[[#This Row],[PUISSANCE]])</f>
        <v>SMT 34411232 GVX BYPASS 750kVA</v>
      </c>
      <c r="G2769" t="s">
        <v>112</v>
      </c>
      <c r="H2769" t="s">
        <v>30</v>
      </c>
      <c r="I2769" t="s">
        <v>1339</v>
      </c>
      <c r="J2769" t="s">
        <v>17</v>
      </c>
      <c r="K2769" t="s">
        <v>25</v>
      </c>
      <c r="L2769" t="str">
        <f>_xlfn.XLOOKUP(Tableau1[[#This Row],[TYPE DE PIECE]],Tableau4[MATIERE],Tableau4[SHORT TYPE],"",0,1)</f>
        <v>SMT</v>
      </c>
      <c r="N2769" t="str">
        <f>IF(ISERR(FIND("DECOUPE",Tableau1[[#This Row],[DESIGNATION]])),"","NEED REF")</f>
        <v/>
      </c>
    </row>
    <row r="2770" spans="2:14">
      <c r="B2770">
        <v>34411231</v>
      </c>
      <c r="C2770" s="2">
        <v>44894</v>
      </c>
      <c r="D2770" t="s">
        <v>13</v>
      </c>
      <c r="E2770" t="str">
        <f>_xlfn.CONCAT(Tableau1[[#This Row],[SHORT TYPE]]," ",Tableau1[[#This Row],[NUMERO]]," ",Tableau1[[#This Row],[GAMME]]," ",Tableau1[[#This Row],[TYPE PRODUIT]]," ",Tableau1[[#This Row],[PUISSANCE]])</f>
        <v>SMT 34411231 GVX BYPASS 750kVA</v>
      </c>
      <c r="G2770" t="s">
        <v>112</v>
      </c>
      <c r="H2770" t="s">
        <v>30</v>
      </c>
      <c r="I2770" t="s">
        <v>1339</v>
      </c>
      <c r="J2770" t="s">
        <v>17</v>
      </c>
      <c r="K2770" t="s">
        <v>25</v>
      </c>
      <c r="L2770" t="str">
        <f>_xlfn.XLOOKUP(Tableau1[[#This Row],[TYPE DE PIECE]],Tableau4[MATIERE],Tableau4[SHORT TYPE],"",0,1)</f>
        <v>SMT</v>
      </c>
      <c r="N2770" t="str">
        <f>IF(ISERR(FIND("DECOUPE",Tableau1[[#This Row],[DESIGNATION]])),"","NEED REF")</f>
        <v/>
      </c>
    </row>
    <row r="2771" spans="2:14">
      <c r="B2771">
        <v>34411230</v>
      </c>
      <c r="C2771" s="2">
        <v>44893</v>
      </c>
      <c r="D2771" t="s">
        <v>13</v>
      </c>
      <c r="E2771" t="str">
        <f>_xlfn.CONCAT(Tableau1[[#This Row],[SHORT TYPE]]," ",Tableau1[[#This Row],[NUMERO]]," ",Tableau1[[#This Row],[GAMME]]," ",Tableau1[[#This Row],[TYPE PRODUIT]]," ",Tableau1[[#This Row],[PUISSANCE]])</f>
        <v>PLA 34411230 E3L/GVL BYPASS 1800KVA</v>
      </c>
      <c r="F2771" t="s">
        <v>1499</v>
      </c>
      <c r="G2771" t="s">
        <v>1400</v>
      </c>
      <c r="H2771" t="s">
        <v>30</v>
      </c>
      <c r="I2771" t="s">
        <v>574</v>
      </c>
      <c r="J2771" t="s">
        <v>49</v>
      </c>
      <c r="K2771" t="s">
        <v>33</v>
      </c>
      <c r="L2771" t="str">
        <f>_xlfn.XLOOKUP(Tableau1[[#This Row],[TYPE DE PIECE]],Tableau4[MATIERE],Tableau4[SHORT TYPE],"",0,1)</f>
        <v>PLA</v>
      </c>
      <c r="N2771" t="str">
        <f>IF(ISERR(FIND("DECOUPE",Tableau1[[#This Row],[DESIGNATION]])),"","NEED REF")</f>
        <v/>
      </c>
    </row>
    <row r="2772" spans="2:14">
      <c r="B2772">
        <v>34411229</v>
      </c>
      <c r="C2772" s="2">
        <v>44893</v>
      </c>
      <c r="D2772" t="s">
        <v>13</v>
      </c>
      <c r="E2772" t="str">
        <f>_xlfn.CONCAT(Tableau1[[#This Row],[SHORT TYPE]]," ",Tableau1[[#This Row],[NUMERO]]," ",Tableau1[[#This Row],[GAMME]]," ",Tableau1[[#This Row],[TYPE PRODUIT]]," ",Tableau1[[#This Row],[PUISSANCE]])</f>
        <v>COP 34411229 E3L/GVL BYPASS 1800KVA</v>
      </c>
      <c r="F2772" t="s">
        <v>1499</v>
      </c>
      <c r="G2772" t="s">
        <v>1400</v>
      </c>
      <c r="H2772" t="s">
        <v>30</v>
      </c>
      <c r="I2772" t="s">
        <v>574</v>
      </c>
      <c r="J2772" t="s">
        <v>49</v>
      </c>
      <c r="K2772" t="s">
        <v>22</v>
      </c>
      <c r="L2772" t="str">
        <f>_xlfn.XLOOKUP(Tableau1[[#This Row],[TYPE DE PIECE]],Tableau4[MATIERE],Tableau4[SHORT TYPE],"",0,1)</f>
        <v>COP</v>
      </c>
      <c r="N2772" t="str">
        <f>IF(ISERR(FIND("DECOUPE",Tableau1[[#This Row],[DESIGNATION]])),"","NEED REF")</f>
        <v/>
      </c>
    </row>
    <row r="2773" spans="2:14">
      <c r="B2773">
        <v>34411228</v>
      </c>
      <c r="C2773" s="2">
        <v>44893</v>
      </c>
      <c r="D2773" t="s">
        <v>13</v>
      </c>
      <c r="E2773" t="str">
        <f>_xlfn.CONCAT(Tableau1[[#This Row],[SHORT TYPE]]," ",Tableau1[[#This Row],[NUMERO]]," ",Tableau1[[#This Row],[GAMME]]," ",Tableau1[[#This Row],[TYPE PRODUIT]]," ",Tableau1[[#This Row],[PUISSANCE]])</f>
        <v>COP 34411228 E3L/GVL BYPASS 1800KVA</v>
      </c>
      <c r="F2773" t="s">
        <v>1499</v>
      </c>
      <c r="G2773" t="s">
        <v>1400</v>
      </c>
      <c r="H2773" t="s">
        <v>30</v>
      </c>
      <c r="I2773" t="s">
        <v>574</v>
      </c>
      <c r="J2773" t="s">
        <v>49</v>
      </c>
      <c r="K2773" t="s">
        <v>22</v>
      </c>
      <c r="L2773" t="str">
        <f>_xlfn.XLOOKUP(Tableau1[[#This Row],[TYPE DE PIECE]],Tableau4[MATIERE],Tableau4[SHORT TYPE],"",0,1)</f>
        <v>COP</v>
      </c>
      <c r="N2773" t="str">
        <f>IF(ISERR(FIND("DECOUPE",Tableau1[[#This Row],[DESIGNATION]])),"","NEED REF")</f>
        <v/>
      </c>
    </row>
    <row r="2774" spans="2:14">
      <c r="B2774">
        <v>34411227</v>
      </c>
      <c r="C2774" s="2">
        <v>44893</v>
      </c>
      <c r="D2774" t="s">
        <v>13</v>
      </c>
      <c r="E2774" t="str">
        <f>_xlfn.CONCAT(Tableau1[[#This Row],[SHORT TYPE]]," ",Tableau1[[#This Row],[NUMERO]]," ",Tableau1[[#This Row],[GAMME]]," ",Tableau1[[#This Row],[TYPE PRODUIT]]," ",Tableau1[[#This Row],[PUISSANCE]])</f>
        <v>COP 34411227 E3L/GVL BYPASS 1800KVA</v>
      </c>
      <c r="F2774" t="s">
        <v>1499</v>
      </c>
      <c r="G2774" t="s">
        <v>1400</v>
      </c>
      <c r="H2774" t="s">
        <v>30</v>
      </c>
      <c r="I2774" t="s">
        <v>574</v>
      </c>
      <c r="J2774" t="s">
        <v>49</v>
      </c>
      <c r="K2774" t="s">
        <v>22</v>
      </c>
      <c r="L2774" t="str">
        <f>_xlfn.XLOOKUP(Tableau1[[#This Row],[TYPE DE PIECE]],Tableau4[MATIERE],Tableau4[SHORT TYPE],"",0,1)</f>
        <v>COP</v>
      </c>
      <c r="N2774" t="str">
        <f>IF(ISERR(FIND("DECOUPE",Tableau1[[#This Row],[DESIGNATION]])),"","NEED REF")</f>
        <v/>
      </c>
    </row>
    <row r="2775" spans="2:14">
      <c r="B2775">
        <v>34411226</v>
      </c>
      <c r="C2775" s="2">
        <v>44893</v>
      </c>
      <c r="D2775" t="s">
        <v>13</v>
      </c>
      <c r="E2775" t="str">
        <f>_xlfn.CONCAT(Tableau1[[#This Row],[SHORT TYPE]]," ",Tableau1[[#This Row],[NUMERO]]," ",Tableau1[[#This Row],[GAMME]]," ",Tableau1[[#This Row],[TYPE PRODUIT]]," ",Tableau1[[#This Row],[PUISSANCE]])</f>
        <v>COP 34411226 E3L/GVL BYPASS 1800KVA</v>
      </c>
      <c r="F2775" t="s">
        <v>1499</v>
      </c>
      <c r="G2775" t="s">
        <v>1400</v>
      </c>
      <c r="H2775" t="s">
        <v>30</v>
      </c>
      <c r="I2775" t="s">
        <v>574</v>
      </c>
      <c r="J2775" t="s">
        <v>49</v>
      </c>
      <c r="K2775" t="s">
        <v>22</v>
      </c>
      <c r="L2775" t="str">
        <f>_xlfn.XLOOKUP(Tableau1[[#This Row],[TYPE DE PIECE]],Tableau4[MATIERE],Tableau4[SHORT TYPE],"",0,1)</f>
        <v>COP</v>
      </c>
      <c r="N2775" t="str">
        <f>IF(ISERR(FIND("DECOUPE",Tableau1[[#This Row],[DESIGNATION]])),"","NEED REF")</f>
        <v/>
      </c>
    </row>
    <row r="2776" spans="2:14">
      <c r="B2776">
        <v>34411225</v>
      </c>
      <c r="C2776" s="2">
        <v>44890</v>
      </c>
      <c r="D2776" t="s">
        <v>13</v>
      </c>
      <c r="E2776" t="str">
        <f>_xlfn.CONCAT(Tableau1[[#This Row],[SHORT TYPE]]," ",Tableau1[[#This Row],[NUMERO]]," ",Tableau1[[#This Row],[GAMME]]," ",Tableau1[[#This Row],[TYPE PRODUIT]]," ",Tableau1[[#This Row],[PUISSANCE]])</f>
        <v>COP 34411225 E3L/GVL BYPASS 1800KVA</v>
      </c>
      <c r="F2776" t="s">
        <v>1499</v>
      </c>
      <c r="G2776" t="s">
        <v>1400</v>
      </c>
      <c r="H2776" t="s">
        <v>30</v>
      </c>
      <c r="I2776" t="s">
        <v>574</v>
      </c>
      <c r="J2776" t="s">
        <v>49</v>
      </c>
      <c r="K2776" t="s">
        <v>22</v>
      </c>
      <c r="L2776" t="str">
        <f>_xlfn.XLOOKUP(Tableau1[[#This Row],[TYPE DE PIECE]],Tableau4[MATIERE],Tableau4[SHORT TYPE],"",0,1)</f>
        <v>COP</v>
      </c>
      <c r="N2776" t="str">
        <f>IF(ISERR(FIND("DECOUPE",Tableau1[[#This Row],[DESIGNATION]])),"","NEED REF")</f>
        <v/>
      </c>
    </row>
    <row r="2777" spans="2:14">
      <c r="B2777">
        <v>34411224</v>
      </c>
      <c r="C2777" s="2">
        <v>44890</v>
      </c>
      <c r="D2777" t="s">
        <v>13</v>
      </c>
      <c r="E2777" t="str">
        <f>_xlfn.CONCAT(Tableau1[[#This Row],[SHORT TYPE]]," ",Tableau1[[#This Row],[NUMERO]]," ",Tableau1[[#This Row],[GAMME]]," ",Tableau1[[#This Row],[TYPE PRODUIT]]," ",Tableau1[[#This Row],[PUISSANCE]])</f>
        <v>COP 34411224 E3L/GVL BYPASS 1800KVA</v>
      </c>
      <c r="F2777" t="s">
        <v>1499</v>
      </c>
      <c r="G2777" t="s">
        <v>1400</v>
      </c>
      <c r="H2777" t="s">
        <v>30</v>
      </c>
      <c r="I2777" t="s">
        <v>574</v>
      </c>
      <c r="J2777" t="s">
        <v>49</v>
      </c>
      <c r="K2777" t="s">
        <v>22</v>
      </c>
      <c r="L2777" t="str">
        <f>_xlfn.XLOOKUP(Tableau1[[#This Row],[TYPE DE PIECE]],Tableau4[MATIERE],Tableau4[SHORT TYPE],"",0,1)</f>
        <v>COP</v>
      </c>
      <c r="N2777" t="str">
        <f>IF(ISERR(FIND("DECOUPE",Tableau1[[#This Row],[DESIGNATION]])),"","NEED REF")</f>
        <v/>
      </c>
    </row>
    <row r="2778" spans="2:14">
      <c r="B2778">
        <v>34411223</v>
      </c>
      <c r="C2778" s="2">
        <v>44890</v>
      </c>
      <c r="D2778" t="s">
        <v>13</v>
      </c>
      <c r="E2778" t="str">
        <f>_xlfn.CONCAT(Tableau1[[#This Row],[SHORT TYPE]]," ",Tableau1[[#This Row],[NUMERO]]," ",Tableau1[[#This Row],[GAMME]]," ",Tableau1[[#This Row],[TYPE PRODUIT]]," ",Tableau1[[#This Row],[PUISSANCE]])</f>
        <v>COP 34411223 E3L/GVL BYPASS 1800KVA</v>
      </c>
      <c r="F2778" t="s">
        <v>1499</v>
      </c>
      <c r="G2778" t="s">
        <v>1400</v>
      </c>
      <c r="H2778" t="s">
        <v>30</v>
      </c>
      <c r="I2778" t="s">
        <v>574</v>
      </c>
      <c r="J2778" t="s">
        <v>49</v>
      </c>
      <c r="K2778" t="s">
        <v>22</v>
      </c>
      <c r="L2778" t="str">
        <f>_xlfn.XLOOKUP(Tableau1[[#This Row],[TYPE DE PIECE]],Tableau4[MATIERE],Tableau4[SHORT TYPE],"",0,1)</f>
        <v>COP</v>
      </c>
      <c r="N2778" t="str">
        <f>IF(ISERR(FIND("DECOUPE",Tableau1[[#This Row],[DESIGNATION]])),"","NEED REF")</f>
        <v/>
      </c>
    </row>
    <row r="2779" spans="2:14">
      <c r="B2779">
        <v>34411222</v>
      </c>
      <c r="C2779" s="2">
        <v>44890</v>
      </c>
      <c r="D2779" t="s">
        <v>13</v>
      </c>
      <c r="E2779" t="str">
        <f>_xlfn.CONCAT(Tableau1[[#This Row],[SHORT TYPE]]," ",Tableau1[[#This Row],[NUMERO]]," ",Tableau1[[#This Row],[GAMME]]," ",Tableau1[[#This Row],[TYPE PRODUIT]]," ",Tableau1[[#This Row],[PUISSANCE]])</f>
        <v>COP 34411222 E3L/GVL BYPASS 1800KVA</v>
      </c>
      <c r="F2779" t="s">
        <v>1499</v>
      </c>
      <c r="G2779" t="s">
        <v>1400</v>
      </c>
      <c r="H2779" t="s">
        <v>30</v>
      </c>
      <c r="I2779" t="s">
        <v>574</v>
      </c>
      <c r="J2779" t="s">
        <v>49</v>
      </c>
      <c r="K2779" t="s">
        <v>22</v>
      </c>
      <c r="L2779" t="str">
        <f>_xlfn.XLOOKUP(Tableau1[[#This Row],[TYPE DE PIECE]],Tableau4[MATIERE],Tableau4[SHORT TYPE],"",0,1)</f>
        <v>COP</v>
      </c>
      <c r="N2779" t="str">
        <f>IF(ISERR(FIND("DECOUPE",Tableau1[[#This Row],[DESIGNATION]])),"","NEED REF")</f>
        <v/>
      </c>
    </row>
    <row r="2780" spans="2:14">
      <c r="B2780">
        <v>34411221</v>
      </c>
      <c r="C2780" s="2">
        <v>44890</v>
      </c>
      <c r="D2780" t="s">
        <v>13</v>
      </c>
      <c r="E2780" t="str">
        <f>_xlfn.CONCAT(Tableau1[[#This Row],[SHORT TYPE]]," ",Tableau1[[#This Row],[NUMERO]]," ",Tableau1[[#This Row],[GAMME]]," ",Tableau1[[#This Row],[TYPE PRODUIT]]," ",Tableau1[[#This Row],[PUISSANCE]])</f>
        <v>COP 34411221 E3L/GVL BYPASS 1800KVA</v>
      </c>
      <c r="F2780" t="s">
        <v>1499</v>
      </c>
      <c r="G2780" t="s">
        <v>1400</v>
      </c>
      <c r="H2780" t="s">
        <v>30</v>
      </c>
      <c r="I2780" t="s">
        <v>574</v>
      </c>
      <c r="J2780" t="s">
        <v>49</v>
      </c>
      <c r="K2780" t="s">
        <v>22</v>
      </c>
      <c r="L2780" t="str">
        <f>_xlfn.XLOOKUP(Tableau1[[#This Row],[TYPE DE PIECE]],Tableau4[MATIERE],Tableau4[SHORT TYPE],"",0,1)</f>
        <v>COP</v>
      </c>
      <c r="N2780" t="str">
        <f>IF(ISERR(FIND("DECOUPE",Tableau1[[#This Row],[DESIGNATION]])),"","NEED REF")</f>
        <v/>
      </c>
    </row>
    <row r="2781" spans="2:14">
      <c r="B2781">
        <v>34411220</v>
      </c>
      <c r="C2781" s="2">
        <v>44890</v>
      </c>
      <c r="D2781" t="s">
        <v>13</v>
      </c>
      <c r="E2781" t="str">
        <f>_xlfn.CONCAT(Tableau1[[#This Row],[SHORT TYPE]]," ",Tableau1[[#This Row],[NUMERO]]," ",Tableau1[[#This Row],[GAMME]]," ",Tableau1[[#This Row],[TYPE PRODUIT]]," ",Tableau1[[#This Row],[PUISSANCE]])</f>
        <v>COP 34411220 E3L/GVL BYPASS 1800KVA</v>
      </c>
      <c r="F2781" t="s">
        <v>1499</v>
      </c>
      <c r="G2781" t="s">
        <v>1400</v>
      </c>
      <c r="H2781" t="s">
        <v>30</v>
      </c>
      <c r="I2781" t="s">
        <v>574</v>
      </c>
      <c r="J2781" t="s">
        <v>49</v>
      </c>
      <c r="K2781" t="s">
        <v>22</v>
      </c>
      <c r="L2781" t="str">
        <f>_xlfn.XLOOKUP(Tableau1[[#This Row],[TYPE DE PIECE]],Tableau4[MATIERE],Tableau4[SHORT TYPE],"",0,1)</f>
        <v>COP</v>
      </c>
      <c r="N2781" t="str">
        <f>IF(ISERR(FIND("DECOUPE",Tableau1[[#This Row],[DESIGNATION]])),"","NEED REF")</f>
        <v/>
      </c>
    </row>
    <row r="2782" spans="2:14">
      <c r="B2782">
        <v>34411219</v>
      </c>
      <c r="C2782" s="2">
        <v>44890</v>
      </c>
      <c r="D2782" t="s">
        <v>13</v>
      </c>
      <c r="E2782" t="str">
        <f>_xlfn.CONCAT(Tableau1[[#This Row],[SHORT TYPE]]," ",Tableau1[[#This Row],[NUMERO]]," ",Tableau1[[#This Row],[GAMME]]," ",Tableau1[[#This Row],[TYPE PRODUIT]]," ",Tableau1[[#This Row],[PUISSANCE]])</f>
        <v>COP 34411219 E3L/GVL BYPASS 1800KVA</v>
      </c>
      <c r="F2782" t="s">
        <v>1499</v>
      </c>
      <c r="G2782" t="s">
        <v>1400</v>
      </c>
      <c r="H2782" t="s">
        <v>30</v>
      </c>
      <c r="I2782" t="s">
        <v>574</v>
      </c>
      <c r="J2782" t="s">
        <v>49</v>
      </c>
      <c r="K2782" t="s">
        <v>22</v>
      </c>
      <c r="L2782" t="str">
        <f>_xlfn.XLOOKUP(Tableau1[[#This Row],[TYPE DE PIECE]],Tableau4[MATIERE],Tableau4[SHORT TYPE],"",0,1)</f>
        <v>COP</v>
      </c>
      <c r="N2782" t="str">
        <f>IF(ISERR(FIND("DECOUPE",Tableau1[[#This Row],[DESIGNATION]])),"","NEED REF")</f>
        <v/>
      </c>
    </row>
    <row r="2783" spans="2:14">
      <c r="B2783">
        <v>34411218</v>
      </c>
      <c r="C2783" s="2">
        <v>44890</v>
      </c>
      <c r="D2783" t="s">
        <v>13</v>
      </c>
      <c r="E2783" t="str">
        <f>_xlfn.CONCAT(Tableau1[[#This Row],[SHORT TYPE]]," ",Tableau1[[#This Row],[NUMERO]]," ",Tableau1[[#This Row],[GAMME]]," ",Tableau1[[#This Row],[TYPE PRODUIT]]," ",Tableau1[[#This Row],[PUISSANCE]])</f>
        <v>COP 34411218 E3L/GVL BYPASS 1800KVA</v>
      </c>
      <c r="F2783" t="s">
        <v>1499</v>
      </c>
      <c r="G2783" t="s">
        <v>1400</v>
      </c>
      <c r="H2783" t="s">
        <v>30</v>
      </c>
      <c r="I2783" t="s">
        <v>574</v>
      </c>
      <c r="J2783" t="s">
        <v>49</v>
      </c>
      <c r="K2783" t="s">
        <v>22</v>
      </c>
      <c r="L2783" t="str">
        <f>_xlfn.XLOOKUP(Tableau1[[#This Row],[TYPE DE PIECE]],Tableau4[MATIERE],Tableau4[SHORT TYPE],"",0,1)</f>
        <v>COP</v>
      </c>
      <c r="N2783" t="str">
        <f>IF(ISERR(FIND("DECOUPE",Tableau1[[#This Row],[DESIGNATION]])),"","NEED REF")</f>
        <v/>
      </c>
    </row>
    <row r="2784" spans="2:14">
      <c r="B2784">
        <v>34411217</v>
      </c>
      <c r="C2784" s="2">
        <v>44890</v>
      </c>
      <c r="D2784" t="s">
        <v>13</v>
      </c>
      <c r="E2784" t="s">
        <v>1507</v>
      </c>
      <c r="F2784" t="s">
        <v>1508</v>
      </c>
      <c r="G2784" t="s">
        <v>96</v>
      </c>
      <c r="J2784" t="s">
        <v>27</v>
      </c>
      <c r="K2784" t="s">
        <v>1509</v>
      </c>
      <c r="L2784" t="str">
        <f>_xlfn.XLOOKUP(Tableau1[[#This Row],[TYPE DE PIECE]],Tableau4[MATIERE],Tableau4[SHORT TYPE],"",0,1)</f>
        <v/>
      </c>
      <c r="N2784" t="str">
        <f>IF(ISERR(FIND("DECOUPE",Tableau1[[#This Row],[DESIGNATION]])),"","NEED REF")</f>
        <v/>
      </c>
    </row>
    <row r="2785" spans="2:14">
      <c r="B2785">
        <v>34411216</v>
      </c>
      <c r="C2785" s="2">
        <v>44890</v>
      </c>
      <c r="D2785" t="s">
        <v>13</v>
      </c>
      <c r="E2785" t="str">
        <f>_xlfn.CONCAT(Tableau1[[#This Row],[SHORT TYPE]]," ",Tableau1[[#This Row],[NUMERO]]," ",Tableau1[[#This Row],[GAMME]]," ",Tableau1[[#This Row],[TYPE PRODUIT]]," ",Tableau1[[#This Row],[PUISSANCE]])</f>
        <v>COP 34411216 E3L/GVL BYPASS 1800KVA</v>
      </c>
      <c r="F2785" t="s">
        <v>1499</v>
      </c>
      <c r="G2785" t="s">
        <v>1400</v>
      </c>
      <c r="H2785" t="s">
        <v>30</v>
      </c>
      <c r="I2785" t="s">
        <v>574</v>
      </c>
      <c r="J2785" t="s">
        <v>49</v>
      </c>
      <c r="K2785" t="s">
        <v>22</v>
      </c>
      <c r="L2785" t="str">
        <f>_xlfn.XLOOKUP(Tableau1[[#This Row],[TYPE DE PIECE]],Tableau4[MATIERE],Tableau4[SHORT TYPE],"",0,1)</f>
        <v>COP</v>
      </c>
      <c r="N2785" t="str">
        <f>IF(ISERR(FIND("DECOUPE",Tableau1[[#This Row],[DESIGNATION]])),"","NEED REF")</f>
        <v/>
      </c>
    </row>
    <row r="2786" spans="2:14">
      <c r="B2786">
        <v>34411215</v>
      </c>
      <c r="C2786" s="2">
        <v>44890</v>
      </c>
      <c r="D2786" t="s">
        <v>13</v>
      </c>
      <c r="E2786" t="str">
        <f>_xlfn.CONCAT(Tableau1[[#This Row],[SHORT TYPE]]," ",Tableau1[[#This Row],[NUMERO]]," ",Tableau1[[#This Row],[GAMME]]," ",Tableau1[[#This Row],[TYPE PRODUIT]]," ",Tableau1[[#This Row],[PUISSANCE]])</f>
        <v>COP 34411215 E3L/GVL BYPASS 1800KVA</v>
      </c>
      <c r="F2786" t="s">
        <v>1499</v>
      </c>
      <c r="G2786" t="s">
        <v>1400</v>
      </c>
      <c r="H2786" t="s">
        <v>30</v>
      </c>
      <c r="I2786" t="s">
        <v>574</v>
      </c>
      <c r="J2786" t="s">
        <v>49</v>
      </c>
      <c r="K2786" t="s">
        <v>22</v>
      </c>
      <c r="L2786" t="str">
        <f>_xlfn.XLOOKUP(Tableau1[[#This Row],[TYPE DE PIECE]],Tableau4[MATIERE],Tableau4[SHORT TYPE],"",0,1)</f>
        <v>COP</v>
      </c>
      <c r="N2786" t="str">
        <f>IF(ISERR(FIND("DECOUPE",Tableau1[[#This Row],[DESIGNATION]])),"","NEED REF")</f>
        <v/>
      </c>
    </row>
    <row r="2787" spans="2:14">
      <c r="B2787">
        <v>34411214</v>
      </c>
      <c r="C2787" s="2">
        <v>44890</v>
      </c>
      <c r="D2787" t="s">
        <v>13</v>
      </c>
      <c r="E2787" t="str">
        <f>_xlfn.CONCAT(Tableau1[[#This Row],[SHORT TYPE]]," ",Tableau1[[#This Row],[NUMERO]]," ",Tableau1[[#This Row],[GAMME]]," ",Tableau1[[#This Row],[TYPE PRODUIT]]," ",Tableau1[[#This Row],[PUISSANCE]])</f>
        <v>COP 34411214 E3L/GVL BYPASS 1800KVA</v>
      </c>
      <c r="F2787" t="s">
        <v>1499</v>
      </c>
      <c r="G2787" t="s">
        <v>1400</v>
      </c>
      <c r="H2787" t="s">
        <v>30</v>
      </c>
      <c r="I2787" t="s">
        <v>574</v>
      </c>
      <c r="J2787" t="s">
        <v>49</v>
      </c>
      <c r="K2787" t="s">
        <v>22</v>
      </c>
      <c r="L2787" t="str">
        <f>_xlfn.XLOOKUP(Tableau1[[#This Row],[TYPE DE PIECE]],Tableau4[MATIERE],Tableau4[SHORT TYPE],"",0,1)</f>
        <v>COP</v>
      </c>
      <c r="N2787" t="str">
        <f>IF(ISERR(FIND("DECOUPE",Tableau1[[#This Row],[DESIGNATION]])),"","NEED REF")</f>
        <v/>
      </c>
    </row>
    <row r="2788" spans="2:14">
      <c r="B2788">
        <v>34411213</v>
      </c>
      <c r="C2788" s="2">
        <v>44890</v>
      </c>
      <c r="D2788" t="s">
        <v>13</v>
      </c>
      <c r="E2788" t="str">
        <f>_xlfn.CONCAT(Tableau1[[#This Row],[SHORT TYPE]]," ",Tableau1[[#This Row],[NUMERO]]," ",Tableau1[[#This Row],[GAMME]]," ",Tableau1[[#This Row],[TYPE PRODUIT]]," ",Tableau1[[#This Row],[PUISSANCE]])</f>
        <v>COP 34411213 E3L/GVL BYPASS 1800KVA</v>
      </c>
      <c r="F2788" t="s">
        <v>1499</v>
      </c>
      <c r="G2788" t="s">
        <v>1400</v>
      </c>
      <c r="H2788" t="s">
        <v>30</v>
      </c>
      <c r="I2788" t="s">
        <v>574</v>
      </c>
      <c r="J2788" t="s">
        <v>49</v>
      </c>
      <c r="K2788" t="s">
        <v>22</v>
      </c>
      <c r="L2788" t="str">
        <f>_xlfn.XLOOKUP(Tableau1[[#This Row],[TYPE DE PIECE]],Tableau4[MATIERE],Tableau4[SHORT TYPE],"",0,1)</f>
        <v>COP</v>
      </c>
      <c r="N2788" t="str">
        <f>IF(ISERR(FIND("DECOUPE",Tableau1[[#This Row],[DESIGNATION]])),"","NEED REF")</f>
        <v/>
      </c>
    </row>
    <row r="2789" spans="2:14">
      <c r="B2789">
        <v>34411212</v>
      </c>
      <c r="C2789" s="2">
        <v>44890</v>
      </c>
      <c r="D2789" t="s">
        <v>13</v>
      </c>
      <c r="E2789" t="str">
        <f>_xlfn.CONCAT(Tableau1[[#This Row],[SHORT TYPE]]," ",Tableau1[[#This Row],[NUMERO]]," ",Tableau1[[#This Row],[GAMME]]," ",Tableau1[[#This Row],[TYPE PRODUIT]]," ",Tableau1[[#This Row],[PUISSANCE]])</f>
        <v>COP 34411212 E3L/GVL BYPASS 1800KVA</v>
      </c>
      <c r="F2789" t="s">
        <v>1499</v>
      </c>
      <c r="G2789" t="s">
        <v>1400</v>
      </c>
      <c r="H2789" t="s">
        <v>30</v>
      </c>
      <c r="I2789" t="s">
        <v>574</v>
      </c>
      <c r="J2789" t="s">
        <v>49</v>
      </c>
      <c r="K2789" t="s">
        <v>22</v>
      </c>
      <c r="L2789" t="str">
        <f>_xlfn.XLOOKUP(Tableau1[[#This Row],[TYPE DE PIECE]],Tableau4[MATIERE],Tableau4[SHORT TYPE],"",0,1)</f>
        <v>COP</v>
      </c>
      <c r="N2789" t="str">
        <f>IF(ISERR(FIND("DECOUPE",Tableau1[[#This Row],[DESIGNATION]])),"","NEED REF")</f>
        <v/>
      </c>
    </row>
    <row r="2790" spans="2:14">
      <c r="B2790">
        <v>34411211</v>
      </c>
      <c r="C2790" s="2">
        <v>44889</v>
      </c>
      <c r="D2790" t="s">
        <v>13</v>
      </c>
      <c r="E2790" t="s">
        <v>1510</v>
      </c>
      <c r="G2790" t="s">
        <v>112</v>
      </c>
      <c r="H2790" t="s">
        <v>534</v>
      </c>
      <c r="I2790" t="s">
        <v>1475</v>
      </c>
      <c r="J2790" t="s">
        <v>17</v>
      </c>
      <c r="K2790" t="s">
        <v>50</v>
      </c>
      <c r="L2790" t="str">
        <f>_xlfn.XLOOKUP(Tableau1[[#This Row],[TYPE DE PIECE]],Tableau4[MATIERE],Tableau4[SHORT TYPE],"",0,1)</f>
        <v>WIR</v>
      </c>
      <c r="N2790" t="str">
        <f>IF(ISERR(FIND("DECOUPE",Tableau1[[#This Row],[DESIGNATION]])),"","NEED REF")</f>
        <v/>
      </c>
    </row>
    <row r="2791" spans="2:14">
      <c r="B2791">
        <v>34411210</v>
      </c>
      <c r="C2791" s="2">
        <v>44889</v>
      </c>
      <c r="D2791" t="s">
        <v>13</v>
      </c>
      <c r="E2791" t="s">
        <v>1511</v>
      </c>
      <c r="G2791" t="s">
        <v>112</v>
      </c>
      <c r="H2791" t="s">
        <v>534</v>
      </c>
      <c r="I2791" t="s">
        <v>1475</v>
      </c>
      <c r="J2791" t="s">
        <v>17</v>
      </c>
      <c r="K2791" t="s">
        <v>50</v>
      </c>
      <c r="L2791" t="str">
        <f>_xlfn.XLOOKUP(Tableau1[[#This Row],[TYPE DE PIECE]],Tableau4[MATIERE],Tableau4[SHORT TYPE],"",0,1)</f>
        <v>WIR</v>
      </c>
      <c r="N2791" t="str">
        <f>IF(ISERR(FIND("DECOUPE",Tableau1[[#This Row],[DESIGNATION]])),"","NEED REF")</f>
        <v/>
      </c>
    </row>
    <row r="2792" spans="2:14">
      <c r="B2792">
        <v>34411209</v>
      </c>
      <c r="C2792" s="2">
        <v>44889</v>
      </c>
      <c r="D2792" t="s">
        <v>13</v>
      </c>
      <c r="E2792" t="s">
        <v>1512</v>
      </c>
      <c r="G2792" t="s">
        <v>112</v>
      </c>
      <c r="H2792" t="s">
        <v>534</v>
      </c>
      <c r="I2792" t="s">
        <v>1475</v>
      </c>
      <c r="J2792" t="s">
        <v>17</v>
      </c>
      <c r="K2792" t="s">
        <v>50</v>
      </c>
      <c r="L2792" t="str">
        <f>_xlfn.XLOOKUP(Tableau1[[#This Row],[TYPE DE PIECE]],Tableau4[MATIERE],Tableau4[SHORT TYPE],"",0,1)</f>
        <v>WIR</v>
      </c>
      <c r="N2792" t="str">
        <f>IF(ISERR(FIND("DECOUPE",Tableau1[[#This Row],[DESIGNATION]])),"","NEED REF")</f>
        <v/>
      </c>
    </row>
    <row r="2793" spans="2:14">
      <c r="B2793">
        <v>34411208</v>
      </c>
      <c r="C2793" s="2">
        <v>44889</v>
      </c>
      <c r="D2793" t="s">
        <v>13</v>
      </c>
      <c r="E2793" t="s">
        <v>1513</v>
      </c>
      <c r="G2793" t="s">
        <v>112</v>
      </c>
      <c r="H2793" t="s">
        <v>534</v>
      </c>
      <c r="I2793" t="s">
        <v>1475</v>
      </c>
      <c r="J2793" t="s">
        <v>17</v>
      </c>
      <c r="K2793" t="s">
        <v>50</v>
      </c>
      <c r="L2793" t="str">
        <f>_xlfn.XLOOKUP(Tableau1[[#This Row],[TYPE DE PIECE]],Tableau4[MATIERE],Tableau4[SHORT TYPE],"",0,1)</f>
        <v>WIR</v>
      </c>
      <c r="N2793" t="str">
        <f>IF(ISERR(FIND("DECOUPE",Tableau1[[#This Row],[DESIGNATION]])),"","NEED REF")</f>
        <v/>
      </c>
    </row>
    <row r="2794" spans="2:14">
      <c r="B2794">
        <v>34411207</v>
      </c>
      <c r="C2794" s="2">
        <v>44889</v>
      </c>
      <c r="D2794" t="s">
        <v>13</v>
      </c>
      <c r="E2794" t="s">
        <v>1514</v>
      </c>
      <c r="G2794" t="s">
        <v>112</v>
      </c>
      <c r="H2794" t="s">
        <v>534</v>
      </c>
      <c r="I2794" t="s">
        <v>74</v>
      </c>
      <c r="J2794" t="s">
        <v>17</v>
      </c>
      <c r="K2794" t="s">
        <v>50</v>
      </c>
      <c r="L2794" t="str">
        <f>_xlfn.XLOOKUP(Tableau1[[#This Row],[TYPE DE PIECE]],Tableau4[MATIERE],Tableau4[SHORT TYPE],"",0,1)</f>
        <v>WIR</v>
      </c>
      <c r="N2794" t="str">
        <f>IF(ISERR(FIND("DECOUPE",Tableau1[[#This Row],[DESIGNATION]])),"","NEED REF")</f>
        <v/>
      </c>
    </row>
    <row r="2795" spans="2:14">
      <c r="B2795">
        <v>34411206</v>
      </c>
      <c r="C2795" s="2">
        <v>44889</v>
      </c>
      <c r="D2795" t="s">
        <v>13</v>
      </c>
      <c r="E2795" t="s">
        <v>1515</v>
      </c>
      <c r="G2795" t="s">
        <v>112</v>
      </c>
      <c r="H2795" t="s">
        <v>534</v>
      </c>
      <c r="I2795" t="s">
        <v>74</v>
      </c>
      <c r="J2795" t="s">
        <v>17</v>
      </c>
      <c r="K2795" t="s">
        <v>50</v>
      </c>
      <c r="L2795" t="str">
        <f>_xlfn.XLOOKUP(Tableau1[[#This Row],[TYPE DE PIECE]],Tableau4[MATIERE],Tableau4[SHORT TYPE],"",0,1)</f>
        <v>WIR</v>
      </c>
      <c r="N2795" t="str">
        <f>IF(ISERR(FIND("DECOUPE",Tableau1[[#This Row],[DESIGNATION]])),"","NEED REF")</f>
        <v/>
      </c>
    </row>
    <row r="2796" spans="2:14">
      <c r="B2796">
        <v>34411205</v>
      </c>
      <c r="C2796" s="2">
        <v>44889</v>
      </c>
      <c r="D2796" t="s">
        <v>13</v>
      </c>
      <c r="E2796" t="s">
        <v>1516</v>
      </c>
      <c r="G2796" t="s">
        <v>112</v>
      </c>
      <c r="H2796" t="s">
        <v>534</v>
      </c>
      <c r="I2796" t="s">
        <v>74</v>
      </c>
      <c r="J2796" t="s">
        <v>17</v>
      </c>
      <c r="K2796" t="s">
        <v>50</v>
      </c>
      <c r="L2796" t="str">
        <f>_xlfn.XLOOKUP(Tableau1[[#This Row],[TYPE DE PIECE]],Tableau4[MATIERE],Tableau4[SHORT TYPE],"",0,1)</f>
        <v>WIR</v>
      </c>
      <c r="N2796" t="str">
        <f>IF(ISERR(FIND("DECOUPE",Tableau1[[#This Row],[DESIGNATION]])),"","NEED REF")</f>
        <v/>
      </c>
    </row>
    <row r="2797" spans="2:14">
      <c r="B2797">
        <v>34411204</v>
      </c>
      <c r="C2797" s="2">
        <v>44889</v>
      </c>
      <c r="D2797" t="s">
        <v>13</v>
      </c>
      <c r="E2797" t="s">
        <v>1517</v>
      </c>
      <c r="G2797" t="s">
        <v>112</v>
      </c>
      <c r="H2797" t="s">
        <v>534</v>
      </c>
      <c r="I2797" t="s">
        <v>74</v>
      </c>
      <c r="J2797" t="s">
        <v>17</v>
      </c>
      <c r="K2797" t="s">
        <v>50</v>
      </c>
      <c r="L2797" t="str">
        <f>_xlfn.XLOOKUP(Tableau1[[#This Row],[TYPE DE PIECE]],Tableau4[MATIERE],Tableau4[SHORT TYPE],"",0,1)</f>
        <v>WIR</v>
      </c>
      <c r="N2797" t="str">
        <f>IF(ISERR(FIND("DECOUPE",Tableau1[[#This Row],[DESIGNATION]])),"","NEED REF")</f>
        <v/>
      </c>
    </row>
    <row r="2798" spans="2:14">
      <c r="B2798">
        <v>34411203</v>
      </c>
      <c r="C2798" s="2">
        <v>44882</v>
      </c>
      <c r="D2798" t="s">
        <v>13</v>
      </c>
      <c r="E2798" t="s">
        <v>1518</v>
      </c>
      <c r="J2798" t="s">
        <v>27</v>
      </c>
      <c r="K2798" t="s">
        <v>22</v>
      </c>
      <c r="L2798" t="str">
        <f>_xlfn.XLOOKUP(Tableau1[[#This Row],[TYPE DE PIECE]],Tableau4[MATIERE],Tableau4[SHORT TYPE],"",0,1)</f>
        <v>COP</v>
      </c>
      <c r="N2798" t="str">
        <f>IF(ISERR(FIND("DECOUPE",Tableau1[[#This Row],[DESIGNATION]])),"","NEED REF")</f>
        <v/>
      </c>
    </row>
    <row r="2799" spans="2:14">
      <c r="B2799">
        <v>34411202</v>
      </c>
      <c r="C2799" s="2">
        <v>44881</v>
      </c>
      <c r="D2799" t="s">
        <v>13</v>
      </c>
      <c r="E2799" t="s">
        <v>1519</v>
      </c>
      <c r="F2799" t="s">
        <v>1412</v>
      </c>
      <c r="G2799" t="s">
        <v>73</v>
      </c>
      <c r="H2799" t="s">
        <v>30</v>
      </c>
      <c r="J2799" t="s">
        <v>17</v>
      </c>
      <c r="K2799" t="s">
        <v>25</v>
      </c>
      <c r="L2799" t="str">
        <f>_xlfn.XLOOKUP(Tableau1[[#This Row],[TYPE DE PIECE]],Tableau4[MATIERE],Tableau4[SHORT TYPE],"",0,1)</f>
        <v>SMT</v>
      </c>
      <c r="N2799" t="str">
        <f>IF(ISERR(FIND("DECOUPE",Tableau1[[#This Row],[DESIGNATION]])),"","NEED REF")</f>
        <v/>
      </c>
    </row>
    <row r="2800" spans="2:14">
      <c r="B2800">
        <v>34411201</v>
      </c>
      <c r="C2800" s="2">
        <v>44881</v>
      </c>
      <c r="D2800" t="s">
        <v>13</v>
      </c>
      <c r="E2800" t="s">
        <v>1520</v>
      </c>
      <c r="F2800" t="s">
        <v>1412</v>
      </c>
      <c r="G2800" t="s">
        <v>73</v>
      </c>
      <c r="H2800" t="s">
        <v>30</v>
      </c>
      <c r="J2800" t="s">
        <v>17</v>
      </c>
      <c r="K2800" t="s">
        <v>33</v>
      </c>
      <c r="L2800" t="str">
        <f>_xlfn.XLOOKUP(Tableau1[[#This Row],[TYPE DE PIECE]],Tableau4[MATIERE],Tableau4[SHORT TYPE],"",0,1)</f>
        <v>PLA</v>
      </c>
      <c r="N2800" t="str">
        <f>IF(ISERR(FIND("DECOUPE",Tableau1[[#This Row],[DESIGNATION]])),"","NEED REF")</f>
        <v/>
      </c>
    </row>
    <row r="2801" spans="2:14">
      <c r="B2801">
        <v>34411200</v>
      </c>
      <c r="C2801" s="2">
        <v>44881</v>
      </c>
      <c r="D2801" t="s">
        <v>13</v>
      </c>
      <c r="E2801" t="s">
        <v>1521</v>
      </c>
      <c r="F2801" t="s">
        <v>1412</v>
      </c>
      <c r="G2801" t="s">
        <v>73</v>
      </c>
      <c r="H2801" t="s">
        <v>30</v>
      </c>
      <c r="J2801" t="s">
        <v>17</v>
      </c>
      <c r="K2801" t="s">
        <v>22</v>
      </c>
      <c r="L2801" t="str">
        <f>_xlfn.XLOOKUP(Tableau1[[#This Row],[TYPE DE PIECE]],Tableau4[MATIERE],Tableau4[SHORT TYPE],"",0,1)</f>
        <v>COP</v>
      </c>
      <c r="N2801" t="str">
        <f>IF(ISERR(FIND("DECOUPE",Tableau1[[#This Row],[DESIGNATION]])),"","NEED REF")</f>
        <v/>
      </c>
    </row>
    <row r="2802" spans="2:14">
      <c r="B2802">
        <v>34411199</v>
      </c>
      <c r="C2802" s="2">
        <v>44881</v>
      </c>
      <c r="D2802" t="s">
        <v>13</v>
      </c>
      <c r="E2802" t="s">
        <v>1522</v>
      </c>
      <c r="F2802" t="s">
        <v>1412</v>
      </c>
      <c r="G2802" t="s">
        <v>73</v>
      </c>
      <c r="H2802" t="s">
        <v>30</v>
      </c>
      <c r="J2802" t="s">
        <v>17</v>
      </c>
      <c r="K2802" t="s">
        <v>22</v>
      </c>
      <c r="L2802" t="str">
        <f>_xlfn.XLOOKUP(Tableau1[[#This Row],[TYPE DE PIECE]],Tableau4[MATIERE],Tableau4[SHORT TYPE],"",0,1)</f>
        <v>COP</v>
      </c>
      <c r="N2802" t="str">
        <f>IF(ISERR(FIND("DECOUPE",Tableau1[[#This Row],[DESIGNATION]])),"","NEED REF")</f>
        <v/>
      </c>
    </row>
    <row r="2803" spans="2:14">
      <c r="B2803">
        <v>34411198</v>
      </c>
      <c r="C2803" s="2">
        <v>44874</v>
      </c>
      <c r="D2803" t="s">
        <v>13</v>
      </c>
      <c r="E2803" t="s">
        <v>1523</v>
      </c>
      <c r="F2803" t="s">
        <v>1412</v>
      </c>
      <c r="G2803" t="s">
        <v>73</v>
      </c>
      <c r="H2803" t="s">
        <v>30</v>
      </c>
      <c r="J2803" t="s">
        <v>27</v>
      </c>
      <c r="K2803" t="s">
        <v>25</v>
      </c>
      <c r="L2803" t="str">
        <f>_xlfn.XLOOKUP(Tableau1[[#This Row],[TYPE DE PIECE]],Tableau4[MATIERE],Tableau4[SHORT TYPE],"",0,1)</f>
        <v>SMT</v>
      </c>
      <c r="N2803" t="str">
        <f>IF(ISERR(FIND("DECOUPE",Tableau1[[#This Row],[DESIGNATION]])),"","NEED REF")</f>
        <v/>
      </c>
    </row>
    <row r="2804" spans="2:14">
      <c r="B2804">
        <v>34411197</v>
      </c>
      <c r="C2804" s="2">
        <v>44874</v>
      </c>
      <c r="D2804" t="s">
        <v>13</v>
      </c>
      <c r="E2804" t="s">
        <v>1524</v>
      </c>
      <c r="F2804" t="s">
        <v>1412</v>
      </c>
      <c r="G2804" t="s">
        <v>73</v>
      </c>
      <c r="H2804" t="s">
        <v>30</v>
      </c>
      <c r="J2804" t="s">
        <v>17</v>
      </c>
      <c r="K2804" t="s">
        <v>22</v>
      </c>
      <c r="L2804" t="str">
        <f>_xlfn.XLOOKUP(Tableau1[[#This Row],[TYPE DE PIECE]],Tableau4[MATIERE],Tableau4[SHORT TYPE],"",0,1)</f>
        <v>COP</v>
      </c>
      <c r="N2804" t="str">
        <f>IF(ISERR(FIND("DECOUPE",Tableau1[[#This Row],[DESIGNATION]])),"","NEED REF")</f>
        <v/>
      </c>
    </row>
    <row r="2805" spans="2:14">
      <c r="B2805">
        <v>34411196</v>
      </c>
      <c r="C2805" s="2">
        <v>44874</v>
      </c>
      <c r="D2805" t="s">
        <v>13</v>
      </c>
      <c r="E2805" t="s">
        <v>1525</v>
      </c>
      <c r="G2805" t="s">
        <v>112</v>
      </c>
      <c r="H2805" t="s">
        <v>534</v>
      </c>
      <c r="I2805" t="s">
        <v>103</v>
      </c>
      <c r="J2805" t="s">
        <v>17</v>
      </c>
      <c r="K2805" t="s">
        <v>50</v>
      </c>
      <c r="L2805" t="str">
        <f>_xlfn.XLOOKUP(Tableau1[[#This Row],[TYPE DE PIECE]],Tableau4[MATIERE],Tableau4[SHORT TYPE],"",0,1)</f>
        <v>WIR</v>
      </c>
      <c r="N2805" t="str">
        <f>IF(ISERR(FIND("DECOUPE",Tableau1[[#This Row],[DESIGNATION]])),"","NEED REF")</f>
        <v/>
      </c>
    </row>
    <row r="2806" spans="2:14">
      <c r="B2806">
        <v>34411195</v>
      </c>
      <c r="C2806" s="2">
        <v>44874</v>
      </c>
      <c r="D2806" t="s">
        <v>13</v>
      </c>
      <c r="E2806" t="s">
        <v>1526</v>
      </c>
      <c r="G2806" t="s">
        <v>112</v>
      </c>
      <c r="H2806" t="s">
        <v>534</v>
      </c>
      <c r="I2806" t="s">
        <v>103</v>
      </c>
      <c r="J2806" t="s">
        <v>17</v>
      </c>
      <c r="K2806" t="s">
        <v>50</v>
      </c>
      <c r="L2806" t="str">
        <f>_xlfn.XLOOKUP(Tableau1[[#This Row],[TYPE DE PIECE]],Tableau4[MATIERE],Tableau4[SHORT TYPE],"",0,1)</f>
        <v>WIR</v>
      </c>
      <c r="N2806" t="str">
        <f>IF(ISERR(FIND("DECOUPE",Tableau1[[#This Row],[DESIGNATION]])),"","NEED REF")</f>
        <v/>
      </c>
    </row>
    <row r="2807" spans="2:14">
      <c r="B2807">
        <v>34411194</v>
      </c>
      <c r="C2807" s="2">
        <v>44874</v>
      </c>
      <c r="D2807" t="s">
        <v>13</v>
      </c>
      <c r="E2807" t="s">
        <v>1527</v>
      </c>
      <c r="G2807" t="s">
        <v>112</v>
      </c>
      <c r="H2807" t="s">
        <v>534</v>
      </c>
      <c r="I2807" t="s">
        <v>103</v>
      </c>
      <c r="J2807" t="s">
        <v>17</v>
      </c>
      <c r="K2807" t="s">
        <v>50</v>
      </c>
      <c r="L2807" t="str">
        <f>_xlfn.XLOOKUP(Tableau1[[#This Row],[TYPE DE PIECE]],Tableau4[MATIERE],Tableau4[SHORT TYPE],"",0,1)</f>
        <v>WIR</v>
      </c>
      <c r="N2807" t="str">
        <f>IF(ISERR(FIND("DECOUPE",Tableau1[[#This Row],[DESIGNATION]])),"","NEED REF")</f>
        <v/>
      </c>
    </row>
    <row r="2808" spans="2:14">
      <c r="B2808">
        <v>34411193</v>
      </c>
      <c r="C2808" s="2">
        <v>44874</v>
      </c>
      <c r="D2808" t="s">
        <v>13</v>
      </c>
      <c r="E2808" t="s">
        <v>1528</v>
      </c>
      <c r="G2808" t="s">
        <v>112</v>
      </c>
      <c r="H2808" t="s">
        <v>534</v>
      </c>
      <c r="I2808" t="s">
        <v>103</v>
      </c>
      <c r="J2808" t="s">
        <v>17</v>
      </c>
      <c r="K2808" t="s">
        <v>50</v>
      </c>
      <c r="L2808" t="str">
        <f>_xlfn.XLOOKUP(Tableau1[[#This Row],[TYPE DE PIECE]],Tableau4[MATIERE],Tableau4[SHORT TYPE],"",0,1)</f>
        <v>WIR</v>
      </c>
      <c r="N2808" t="str">
        <f>IF(ISERR(FIND("DECOUPE",Tableau1[[#This Row],[DESIGNATION]])),"","NEED REF")</f>
        <v/>
      </c>
    </row>
    <row r="2809" spans="2:14">
      <c r="B2809">
        <v>34411192</v>
      </c>
      <c r="C2809" s="2">
        <v>44873</v>
      </c>
      <c r="D2809" t="s">
        <v>13</v>
      </c>
      <c r="E2809" t="str">
        <f>_xlfn.CONCAT(Tableau1[[#This Row],[SHORT TYPE]]," ",Tableau1[[#This Row],[NUMERO]]," ",Tableau1[[#This Row],[GAMME]]," ",Tableau1[[#This Row],[TYPE PRODUIT]]," ",Tableau1[[#This Row],[PUISSANCE]])</f>
        <v>COP 34411192 GVX IO 1250KVA</v>
      </c>
      <c r="F2809" t="s">
        <v>1529</v>
      </c>
      <c r="G2809" t="s">
        <v>112</v>
      </c>
      <c r="H2809" t="s">
        <v>534</v>
      </c>
      <c r="I2809" t="s">
        <v>103</v>
      </c>
      <c r="J2809" t="s">
        <v>49</v>
      </c>
      <c r="K2809" t="s">
        <v>22</v>
      </c>
      <c r="L2809" t="str">
        <f>_xlfn.XLOOKUP(Tableau1[[#This Row],[TYPE DE PIECE]],Tableau4[MATIERE],Tableau4[SHORT TYPE],"",0,1)</f>
        <v>COP</v>
      </c>
      <c r="N2809" t="str">
        <f>IF(ISERR(FIND("DECOUPE",Tableau1[[#This Row],[DESIGNATION]])),"","NEED REF")</f>
        <v/>
      </c>
    </row>
    <row r="2810" spans="2:14">
      <c r="B2810">
        <v>34411191</v>
      </c>
      <c r="C2810" s="2">
        <v>44873</v>
      </c>
      <c r="D2810" t="s">
        <v>13</v>
      </c>
      <c r="E2810" t="str">
        <f>_xlfn.CONCAT(Tableau1[[#This Row],[SHORT TYPE]]," ",Tableau1[[#This Row],[NUMERO]]," ",Tableau1[[#This Row],[GAMME]]," ",Tableau1[[#This Row],[TYPE PRODUIT]]," ",Tableau1[[#This Row],[PUISSANCE]])</f>
        <v>COP 34411191 GVX IO 1250KVA</v>
      </c>
      <c r="F2810" t="s">
        <v>1529</v>
      </c>
      <c r="G2810" t="s">
        <v>112</v>
      </c>
      <c r="H2810" t="s">
        <v>534</v>
      </c>
      <c r="I2810" t="s">
        <v>103</v>
      </c>
      <c r="J2810" t="s">
        <v>49</v>
      </c>
      <c r="K2810" t="s">
        <v>22</v>
      </c>
      <c r="L2810" t="str">
        <f>_xlfn.XLOOKUP(Tableau1[[#This Row],[TYPE DE PIECE]],Tableau4[MATIERE],Tableau4[SHORT TYPE],"",0,1)</f>
        <v>COP</v>
      </c>
      <c r="N2810" t="str">
        <f>IF(ISERR(FIND("DECOUPE",Tableau1[[#This Row],[DESIGNATION]])),"","NEED REF")</f>
        <v/>
      </c>
    </row>
    <row r="2811" spans="2:14">
      <c r="B2811">
        <v>34411190</v>
      </c>
      <c r="C2811" s="2">
        <v>44873</v>
      </c>
      <c r="D2811" t="s">
        <v>13</v>
      </c>
      <c r="E2811" t="str">
        <f>_xlfn.CONCAT(Tableau1[[#This Row],[SHORT TYPE]]," ",Tableau1[[#This Row],[NUMERO]]," ",Tableau1[[#This Row],[GAMME]]," ",Tableau1[[#This Row],[TYPE PRODUIT]]," ",Tableau1[[#This Row],[PUISSANCE]])</f>
        <v>COP 34411190 GVX IO 1250KVA</v>
      </c>
      <c r="F2811" t="s">
        <v>1529</v>
      </c>
      <c r="G2811" t="s">
        <v>112</v>
      </c>
      <c r="H2811" t="s">
        <v>534</v>
      </c>
      <c r="I2811" t="s">
        <v>103</v>
      </c>
      <c r="J2811" t="s">
        <v>49</v>
      </c>
      <c r="K2811" t="s">
        <v>22</v>
      </c>
      <c r="L2811" t="str">
        <f>_xlfn.XLOOKUP(Tableau1[[#This Row],[TYPE DE PIECE]],Tableau4[MATIERE],Tableau4[SHORT TYPE],"",0,1)</f>
        <v>COP</v>
      </c>
      <c r="N2811" t="str">
        <f>IF(ISERR(FIND("DECOUPE",Tableau1[[#This Row],[DESIGNATION]])),"","NEED REF")</f>
        <v/>
      </c>
    </row>
    <row r="2812" spans="2:14">
      <c r="B2812">
        <v>34411189</v>
      </c>
      <c r="C2812" s="2">
        <v>44873</v>
      </c>
      <c r="D2812" t="s">
        <v>13</v>
      </c>
      <c r="E2812" t="str">
        <f>_xlfn.CONCAT(Tableau1[[#This Row],[SHORT TYPE]]," ",Tableau1[[#This Row],[NUMERO]]," ",Tableau1[[#This Row],[GAMME]]," ",Tableau1[[#This Row],[TYPE PRODUIT]]," ",Tableau1[[#This Row],[PUISSANCE]])</f>
        <v>COP 34411189 GVX IO 1250KVA</v>
      </c>
      <c r="F2812" t="s">
        <v>1529</v>
      </c>
      <c r="G2812" t="s">
        <v>112</v>
      </c>
      <c r="H2812" t="s">
        <v>534</v>
      </c>
      <c r="I2812" t="s">
        <v>103</v>
      </c>
      <c r="J2812" t="s">
        <v>49</v>
      </c>
      <c r="K2812" t="s">
        <v>22</v>
      </c>
      <c r="L2812" t="str">
        <f>_xlfn.XLOOKUP(Tableau1[[#This Row],[TYPE DE PIECE]],Tableau4[MATIERE],Tableau4[SHORT TYPE],"",0,1)</f>
        <v>COP</v>
      </c>
      <c r="N2812" t="str">
        <f>IF(ISERR(FIND("DECOUPE",Tableau1[[#This Row],[DESIGNATION]])),"","NEED REF")</f>
        <v/>
      </c>
    </row>
    <row r="2813" spans="2:14">
      <c r="B2813">
        <v>34411188</v>
      </c>
      <c r="C2813" s="2">
        <v>44869</v>
      </c>
      <c r="D2813" t="s">
        <v>13</v>
      </c>
      <c r="E2813" t="s">
        <v>1530</v>
      </c>
      <c r="F2813" t="s">
        <v>1508</v>
      </c>
      <c r="G2813" t="s">
        <v>96</v>
      </c>
      <c r="J2813" t="s">
        <v>27</v>
      </c>
      <c r="K2813" t="s">
        <v>1509</v>
      </c>
      <c r="L2813" t="str">
        <f>_xlfn.XLOOKUP(Tableau1[[#This Row],[TYPE DE PIECE]],Tableau4[MATIERE],Tableau4[SHORT TYPE],"",0,1)</f>
        <v/>
      </c>
      <c r="N2813" t="str">
        <f>IF(ISERR(FIND("DECOUPE",Tableau1[[#This Row],[DESIGNATION]])),"","NEED REF")</f>
        <v/>
      </c>
    </row>
    <row r="2814" spans="2:14">
      <c r="B2814">
        <v>34411187</v>
      </c>
      <c r="C2814" s="2">
        <v>44869</v>
      </c>
      <c r="D2814" t="s">
        <v>13</v>
      </c>
      <c r="E2814" t="s">
        <v>1531</v>
      </c>
      <c r="F2814" t="s">
        <v>1412</v>
      </c>
      <c r="G2814" t="s">
        <v>73</v>
      </c>
      <c r="H2814" t="s">
        <v>30</v>
      </c>
      <c r="J2814" t="s">
        <v>17</v>
      </c>
      <c r="K2814" t="s">
        <v>25</v>
      </c>
      <c r="L2814" t="str">
        <f>_xlfn.XLOOKUP(Tableau1[[#This Row],[TYPE DE PIECE]],Tableau4[MATIERE],Tableau4[SHORT TYPE],"",0,1)</f>
        <v>SMT</v>
      </c>
      <c r="N2814" t="str">
        <f>IF(ISERR(FIND("DECOUPE",Tableau1[[#This Row],[DESIGNATION]])),"","NEED REF")</f>
        <v/>
      </c>
    </row>
    <row r="2815" spans="2:14">
      <c r="B2815">
        <v>34411186</v>
      </c>
      <c r="C2815" s="2">
        <v>44869</v>
      </c>
      <c r="D2815" t="s">
        <v>13</v>
      </c>
      <c r="E2815" t="s">
        <v>1532</v>
      </c>
      <c r="F2815" t="s">
        <v>1412</v>
      </c>
      <c r="G2815" t="s">
        <v>73</v>
      </c>
      <c r="H2815" t="s">
        <v>30</v>
      </c>
      <c r="J2815" t="s">
        <v>17</v>
      </c>
      <c r="K2815" t="s">
        <v>25</v>
      </c>
      <c r="L2815" t="str">
        <f>_xlfn.XLOOKUP(Tableau1[[#This Row],[TYPE DE PIECE]],Tableau4[MATIERE],Tableau4[SHORT TYPE],"",0,1)</f>
        <v>SMT</v>
      </c>
      <c r="N2815" t="str">
        <f>IF(ISERR(FIND("DECOUPE",Tableau1[[#This Row],[DESIGNATION]])),"","NEED REF")</f>
        <v/>
      </c>
    </row>
    <row r="2816" spans="2:14">
      <c r="B2816">
        <v>34411185</v>
      </c>
      <c r="C2816" s="2">
        <v>44868</v>
      </c>
      <c r="D2816" t="s">
        <v>13</v>
      </c>
      <c r="E2816" t="s">
        <v>1533</v>
      </c>
      <c r="F2816" t="s">
        <v>1412</v>
      </c>
      <c r="G2816" t="s">
        <v>73</v>
      </c>
      <c r="H2816" t="s">
        <v>30</v>
      </c>
      <c r="J2816" t="s">
        <v>17</v>
      </c>
      <c r="K2816" t="s">
        <v>123</v>
      </c>
      <c r="L2816" t="str">
        <f>_xlfn.XLOOKUP(Tableau1[[#This Row],[TYPE DE PIECE]],Tableau4[MATIERE],Tableau4[SHORT TYPE],"",0,1)</f>
        <v>ETO</v>
      </c>
      <c r="N2816" t="s">
        <v>1534</v>
      </c>
    </row>
    <row r="2817" spans="2:14">
      <c r="B2817">
        <v>34411184</v>
      </c>
      <c r="C2817" s="2">
        <v>44861</v>
      </c>
      <c r="D2817" t="s">
        <v>13</v>
      </c>
      <c r="E2817" t="s">
        <v>1535</v>
      </c>
      <c r="F2817" t="s">
        <v>1436</v>
      </c>
      <c r="J2817" t="s">
        <v>27</v>
      </c>
      <c r="K2817" t="s">
        <v>25</v>
      </c>
      <c r="L2817" t="str">
        <f>_xlfn.XLOOKUP(Tableau1[[#This Row],[TYPE DE PIECE]],Tableau4[MATIERE],Tableau4[SHORT TYPE],"",0,1)</f>
        <v>SMT</v>
      </c>
      <c r="N2817" t="str">
        <f>IF(ISERR(FIND("DECOUPE",Tableau1[[#This Row],[DESIGNATION]])),"","NEED REF")</f>
        <v/>
      </c>
    </row>
    <row r="2818" spans="2:14">
      <c r="B2818">
        <v>34411183</v>
      </c>
      <c r="C2818" s="2">
        <v>44861</v>
      </c>
      <c r="D2818" t="s">
        <v>13</v>
      </c>
      <c r="E2818" t="s">
        <v>1536</v>
      </c>
      <c r="G2818" t="s">
        <v>573</v>
      </c>
      <c r="H2818" t="s">
        <v>30</v>
      </c>
      <c r="J2818" t="s">
        <v>17</v>
      </c>
      <c r="K2818" t="s">
        <v>50</v>
      </c>
      <c r="L2818" t="str">
        <f>_xlfn.XLOOKUP(Tableau1[[#This Row],[TYPE DE PIECE]],Tableau4[MATIERE],Tableau4[SHORT TYPE],"",0,1)</f>
        <v>WIR</v>
      </c>
      <c r="N2818" t="str">
        <f>IF(ISERR(FIND("DECOUPE",Tableau1[[#This Row],[DESIGNATION]])),"","NEED REF")</f>
        <v/>
      </c>
    </row>
    <row r="2819" spans="2:14">
      <c r="B2819">
        <v>34411182</v>
      </c>
      <c r="C2819" s="2">
        <v>44855</v>
      </c>
      <c r="D2819" t="s">
        <v>13</v>
      </c>
      <c r="E2819" t="s">
        <v>1537</v>
      </c>
      <c r="G2819" t="s">
        <v>239</v>
      </c>
      <c r="H2819" t="s">
        <v>595</v>
      </c>
      <c r="J2819" t="s">
        <v>17</v>
      </c>
      <c r="K2819" t="s">
        <v>25</v>
      </c>
      <c r="L2819" t="str">
        <f>_xlfn.XLOOKUP(Tableau1[[#This Row],[TYPE DE PIECE]],Tableau4[MATIERE],Tableau4[SHORT TYPE],"",0,1)</f>
        <v>SMT</v>
      </c>
      <c r="N2819" t="str">
        <f>IF(ISERR(FIND("DECOUPE",Tableau1[[#This Row],[DESIGNATION]])),"","NEED REF")</f>
        <v/>
      </c>
    </row>
    <row r="2820" spans="2:14">
      <c r="B2820">
        <v>34411181</v>
      </c>
      <c r="C2820" s="2">
        <v>44855</v>
      </c>
      <c r="D2820" t="s">
        <v>13</v>
      </c>
      <c r="E2820" t="s">
        <v>1538</v>
      </c>
      <c r="G2820" t="s">
        <v>239</v>
      </c>
      <c r="H2820" t="s">
        <v>595</v>
      </c>
      <c r="J2820" t="s">
        <v>17</v>
      </c>
      <c r="K2820" t="s">
        <v>25</v>
      </c>
      <c r="L2820" t="str">
        <f>_xlfn.XLOOKUP(Tableau1[[#This Row],[TYPE DE PIECE]],Tableau4[MATIERE],Tableau4[SHORT TYPE],"",0,1)</f>
        <v>SMT</v>
      </c>
      <c r="N2820" t="str">
        <f>IF(ISERR(FIND("DECOUPE",Tableau1[[#This Row],[DESIGNATION]])),"","NEED REF")</f>
        <v/>
      </c>
    </row>
    <row r="2821" spans="2:14">
      <c r="B2821">
        <v>34411180</v>
      </c>
      <c r="C2821" s="2">
        <v>44855</v>
      </c>
      <c r="D2821" t="s">
        <v>13</v>
      </c>
      <c r="E2821" t="s">
        <v>1539</v>
      </c>
      <c r="G2821" t="s">
        <v>239</v>
      </c>
      <c r="H2821" t="s">
        <v>595</v>
      </c>
      <c r="J2821" t="s">
        <v>17</v>
      </c>
      <c r="K2821" t="s">
        <v>25</v>
      </c>
      <c r="L2821" t="str">
        <f>_xlfn.XLOOKUP(Tableau1[[#This Row],[TYPE DE PIECE]],Tableau4[MATIERE],Tableau4[SHORT TYPE],"",0,1)</f>
        <v>SMT</v>
      </c>
      <c r="N2821" t="str">
        <f>IF(ISERR(FIND("DECOUPE",Tableau1[[#This Row],[DESIGNATION]])),"","NEED REF")</f>
        <v/>
      </c>
    </row>
    <row r="2822" spans="2:14">
      <c r="B2822">
        <v>34411179</v>
      </c>
      <c r="C2822" s="2">
        <v>44855</v>
      </c>
      <c r="D2822" t="s">
        <v>13</v>
      </c>
      <c r="E2822" t="s">
        <v>1540</v>
      </c>
      <c r="G2822" t="s">
        <v>239</v>
      </c>
      <c r="H2822" t="s">
        <v>595</v>
      </c>
      <c r="J2822" t="s">
        <v>17</v>
      </c>
      <c r="K2822" t="s">
        <v>25</v>
      </c>
      <c r="L2822" t="str">
        <f>_xlfn.XLOOKUP(Tableau1[[#This Row],[TYPE DE PIECE]],Tableau4[MATIERE],Tableau4[SHORT TYPE],"",0,1)</f>
        <v>SMT</v>
      </c>
      <c r="N2822" t="str">
        <f>IF(ISERR(FIND("DECOUPE",Tableau1[[#This Row],[DESIGNATION]])),"","NEED REF")</f>
        <v/>
      </c>
    </row>
    <row r="2823" spans="2:14">
      <c r="B2823">
        <v>34411178</v>
      </c>
      <c r="C2823" s="2">
        <v>44855</v>
      </c>
      <c r="D2823" t="s">
        <v>13</v>
      </c>
      <c r="E2823" t="s">
        <v>1541</v>
      </c>
      <c r="G2823" t="s">
        <v>239</v>
      </c>
      <c r="H2823" t="s">
        <v>595</v>
      </c>
      <c r="J2823" t="s">
        <v>17</v>
      </c>
      <c r="K2823" t="s">
        <v>25</v>
      </c>
      <c r="L2823" t="str">
        <f>_xlfn.XLOOKUP(Tableau1[[#This Row],[TYPE DE PIECE]],Tableau4[MATIERE],Tableau4[SHORT TYPE],"",0,1)</f>
        <v>SMT</v>
      </c>
      <c r="N2823" t="str">
        <f>IF(ISERR(FIND("DECOUPE",Tableau1[[#This Row],[DESIGNATION]])),"","NEED REF")</f>
        <v/>
      </c>
    </row>
    <row r="2824" spans="2:14">
      <c r="B2824">
        <v>34411177</v>
      </c>
      <c r="C2824" s="2">
        <v>44855</v>
      </c>
      <c r="D2824" t="s">
        <v>13</v>
      </c>
      <c r="E2824" t="s">
        <v>1542</v>
      </c>
      <c r="G2824" t="s">
        <v>239</v>
      </c>
      <c r="H2824" t="s">
        <v>595</v>
      </c>
      <c r="J2824" t="s">
        <v>17</v>
      </c>
      <c r="K2824" t="s">
        <v>25</v>
      </c>
      <c r="L2824" t="str">
        <f>_xlfn.XLOOKUP(Tableau1[[#This Row],[TYPE DE PIECE]],Tableau4[MATIERE],Tableau4[SHORT TYPE],"",0,1)</f>
        <v>SMT</v>
      </c>
      <c r="N2824" t="str">
        <f>IF(ISERR(FIND("DECOUPE",Tableau1[[#This Row],[DESIGNATION]])),"","NEED REF")</f>
        <v/>
      </c>
    </row>
    <row r="2825" spans="2:14">
      <c r="B2825">
        <v>34411176</v>
      </c>
      <c r="C2825" s="2">
        <v>44855</v>
      </c>
      <c r="D2825" t="s">
        <v>13</v>
      </c>
      <c r="E2825" t="s">
        <v>1543</v>
      </c>
      <c r="G2825" t="s">
        <v>239</v>
      </c>
      <c r="H2825" t="s">
        <v>595</v>
      </c>
      <c r="J2825" t="s">
        <v>17</v>
      </c>
      <c r="K2825" t="s">
        <v>25</v>
      </c>
      <c r="L2825" t="str">
        <f>_xlfn.XLOOKUP(Tableau1[[#This Row],[TYPE DE PIECE]],Tableau4[MATIERE],Tableau4[SHORT TYPE],"",0,1)</f>
        <v>SMT</v>
      </c>
      <c r="N2825" t="str">
        <f>IF(ISERR(FIND("DECOUPE",Tableau1[[#This Row],[DESIGNATION]])),"","NEED REF")</f>
        <v/>
      </c>
    </row>
    <row r="2826" spans="2:14">
      <c r="B2826">
        <v>34411175</v>
      </c>
      <c r="C2826" s="2">
        <v>44855</v>
      </c>
      <c r="D2826" t="s">
        <v>13</v>
      </c>
      <c r="E2826" t="s">
        <v>1544</v>
      </c>
      <c r="G2826" t="s">
        <v>239</v>
      </c>
      <c r="H2826" t="s">
        <v>595</v>
      </c>
      <c r="J2826" t="s">
        <v>17</v>
      </c>
      <c r="K2826" t="s">
        <v>25</v>
      </c>
      <c r="L2826" t="str">
        <f>_xlfn.XLOOKUP(Tableau1[[#This Row],[TYPE DE PIECE]],Tableau4[MATIERE],Tableau4[SHORT TYPE],"",0,1)</f>
        <v>SMT</v>
      </c>
      <c r="N2826" t="str">
        <f>IF(ISERR(FIND("DECOUPE",Tableau1[[#This Row],[DESIGNATION]])),"","NEED REF")</f>
        <v/>
      </c>
    </row>
    <row r="2827" spans="2:14">
      <c r="B2827">
        <v>34411174</v>
      </c>
      <c r="C2827" s="2">
        <v>44855</v>
      </c>
      <c r="D2827" t="s">
        <v>13</v>
      </c>
      <c r="E2827" t="s">
        <v>1545</v>
      </c>
      <c r="G2827" t="s">
        <v>239</v>
      </c>
      <c r="H2827" t="s">
        <v>595</v>
      </c>
      <c r="J2827" t="s">
        <v>17</v>
      </c>
      <c r="K2827" t="s">
        <v>25</v>
      </c>
      <c r="L2827" t="str">
        <f>_xlfn.XLOOKUP(Tableau1[[#This Row],[TYPE DE PIECE]],Tableau4[MATIERE],Tableau4[SHORT TYPE],"",0,1)</f>
        <v>SMT</v>
      </c>
      <c r="N2827" t="str">
        <f>IF(ISERR(FIND("DECOUPE",Tableau1[[#This Row],[DESIGNATION]])),"","NEED REF")</f>
        <v/>
      </c>
    </row>
    <row r="2828" spans="2:14">
      <c r="B2828">
        <v>34411173</v>
      </c>
      <c r="C2828" s="2">
        <v>44854</v>
      </c>
      <c r="D2828" t="s">
        <v>13</v>
      </c>
      <c r="E2828" t="s">
        <v>1546</v>
      </c>
      <c r="G2828" t="s">
        <v>239</v>
      </c>
      <c r="H2828" t="s">
        <v>595</v>
      </c>
      <c r="J2828" t="s">
        <v>17</v>
      </c>
      <c r="K2828" t="s">
        <v>25</v>
      </c>
      <c r="L2828" t="str">
        <f>_xlfn.XLOOKUP(Tableau1[[#This Row],[TYPE DE PIECE]],Tableau4[MATIERE],Tableau4[SHORT TYPE],"",0,1)</f>
        <v>SMT</v>
      </c>
      <c r="N2828" t="str">
        <f>IF(ISERR(FIND("DECOUPE",Tableau1[[#This Row],[DESIGNATION]])),"","NEED REF")</f>
        <v/>
      </c>
    </row>
    <row r="2829" spans="2:14">
      <c r="B2829">
        <v>34411172</v>
      </c>
      <c r="C2829" s="2">
        <v>44854</v>
      </c>
      <c r="D2829" t="s">
        <v>13</v>
      </c>
      <c r="E2829" t="s">
        <v>1547</v>
      </c>
      <c r="G2829" t="s">
        <v>239</v>
      </c>
      <c r="H2829" t="s">
        <v>595</v>
      </c>
      <c r="J2829" t="s">
        <v>17</v>
      </c>
      <c r="K2829" t="s">
        <v>25</v>
      </c>
      <c r="L2829" t="str">
        <f>_xlfn.XLOOKUP(Tableau1[[#This Row],[TYPE DE PIECE]],Tableau4[MATIERE],Tableau4[SHORT TYPE],"",0,1)</f>
        <v>SMT</v>
      </c>
      <c r="N2829" t="str">
        <f>IF(ISERR(FIND("DECOUPE",Tableau1[[#This Row],[DESIGNATION]])),"","NEED REF")</f>
        <v/>
      </c>
    </row>
    <row r="2830" spans="2:14">
      <c r="B2830">
        <v>34411171</v>
      </c>
      <c r="C2830" s="2">
        <v>44854</v>
      </c>
      <c r="D2830" t="s">
        <v>13</v>
      </c>
      <c r="E2830" t="s">
        <v>1548</v>
      </c>
      <c r="G2830" t="s">
        <v>239</v>
      </c>
      <c r="H2830" t="s">
        <v>595</v>
      </c>
      <c r="J2830" t="s">
        <v>17</v>
      </c>
      <c r="K2830" t="s">
        <v>25</v>
      </c>
      <c r="L2830" t="str">
        <f>_xlfn.XLOOKUP(Tableau1[[#This Row],[TYPE DE PIECE]],Tableau4[MATIERE],Tableau4[SHORT TYPE],"",0,1)</f>
        <v>SMT</v>
      </c>
      <c r="N2830" t="str">
        <f>IF(ISERR(FIND("DECOUPE",Tableau1[[#This Row],[DESIGNATION]])),"","NEED REF")</f>
        <v/>
      </c>
    </row>
    <row r="2831" spans="2:14">
      <c r="B2831">
        <v>34411170</v>
      </c>
      <c r="C2831" s="2">
        <v>44854</v>
      </c>
      <c r="D2831" t="s">
        <v>13</v>
      </c>
      <c r="E2831" t="str">
        <f>_xlfn.CONCAT(Tableau1[[#This Row],[SHORT TYPE]]," ",Tableau1[[#This Row],[NUMERO]]," ",Tableau1[[#This Row],[GAMME]]," ",Tableau1[[#This Row],[TYPE PRODUIT]]," ",Tableau1[[#This Row],[PUISSANCE]])</f>
        <v xml:space="preserve"> 34411170   </v>
      </c>
      <c r="J2831" t="s">
        <v>17</v>
      </c>
      <c r="L2831" t="str">
        <f>_xlfn.XLOOKUP(Tableau1[[#This Row],[TYPE DE PIECE]],Tableau4[MATIERE],Tableau4[SHORT TYPE],"",0,1)</f>
        <v/>
      </c>
      <c r="N2831" t="str">
        <f>IF(ISERR(FIND("DECOUPE",Tableau1[[#This Row],[DESIGNATION]])),"","NEED REF")</f>
        <v/>
      </c>
    </row>
    <row r="2832" spans="2:14">
      <c r="B2832">
        <v>34411169</v>
      </c>
      <c r="C2832" s="2">
        <v>44854</v>
      </c>
      <c r="D2832" t="s">
        <v>13</v>
      </c>
      <c r="E2832" t="str">
        <f>_xlfn.CONCAT(Tableau1[[#This Row],[SHORT TYPE]]," ",Tableau1[[#This Row],[NUMERO]]," ",Tableau1[[#This Row],[GAMME]]," ",Tableau1[[#This Row],[TYPE PRODUIT]]," ",Tableau1[[#This Row],[PUISSANCE]])</f>
        <v xml:space="preserve"> 34411169   </v>
      </c>
      <c r="J2832" t="s">
        <v>17</v>
      </c>
      <c r="L2832" t="str">
        <f>_xlfn.XLOOKUP(Tableau1[[#This Row],[TYPE DE PIECE]],Tableau4[MATIERE],Tableau4[SHORT TYPE],"",0,1)</f>
        <v/>
      </c>
      <c r="N2832" t="str">
        <f>IF(ISERR(FIND("DECOUPE",Tableau1[[#This Row],[DESIGNATION]])),"","NEED REF")</f>
        <v/>
      </c>
    </row>
    <row r="2833" spans="2:14">
      <c r="B2833">
        <v>34411168</v>
      </c>
      <c r="C2833" s="2">
        <v>44854</v>
      </c>
      <c r="D2833" t="s">
        <v>13</v>
      </c>
      <c r="E2833" t="s">
        <v>1549</v>
      </c>
      <c r="G2833" t="s">
        <v>239</v>
      </c>
      <c r="H2833" t="s">
        <v>595</v>
      </c>
      <c r="J2833" t="s">
        <v>17</v>
      </c>
      <c r="K2833" t="s">
        <v>25</v>
      </c>
      <c r="L2833" t="str">
        <f>_xlfn.XLOOKUP(Tableau1[[#This Row],[TYPE DE PIECE]],Tableau4[MATIERE],Tableau4[SHORT TYPE],"",0,1)</f>
        <v>SMT</v>
      </c>
      <c r="N2833" t="str">
        <f>IF(ISERR(FIND("DECOUPE",Tableau1[[#This Row],[DESIGNATION]])),"","NEED REF")</f>
        <v/>
      </c>
    </row>
    <row r="2834" spans="2:14">
      <c r="B2834">
        <v>34411167</v>
      </c>
      <c r="C2834" s="2">
        <v>44854</v>
      </c>
      <c r="D2834" t="s">
        <v>13</v>
      </c>
      <c r="E2834" t="s">
        <v>1550</v>
      </c>
      <c r="G2834" t="s">
        <v>239</v>
      </c>
      <c r="H2834" t="s">
        <v>595</v>
      </c>
      <c r="J2834" t="s">
        <v>17</v>
      </c>
      <c r="K2834" t="s">
        <v>25</v>
      </c>
      <c r="L2834" t="str">
        <f>_xlfn.XLOOKUP(Tableau1[[#This Row],[TYPE DE PIECE]],Tableau4[MATIERE],Tableau4[SHORT TYPE],"",0,1)</f>
        <v>SMT</v>
      </c>
      <c r="N2834" t="str">
        <f>IF(ISERR(FIND("DECOUPE",Tableau1[[#This Row],[DESIGNATION]])),"","NEED REF")</f>
        <v/>
      </c>
    </row>
    <row r="2835" spans="2:14">
      <c r="B2835">
        <v>34411166</v>
      </c>
      <c r="C2835" s="2">
        <v>44854</v>
      </c>
      <c r="D2835" t="s">
        <v>13</v>
      </c>
      <c r="E2835" t="s">
        <v>1551</v>
      </c>
      <c r="G2835" t="s">
        <v>239</v>
      </c>
      <c r="H2835" t="s">
        <v>595</v>
      </c>
      <c r="J2835" t="s">
        <v>17</v>
      </c>
      <c r="K2835" t="s">
        <v>25</v>
      </c>
      <c r="L2835" t="str">
        <f>_xlfn.XLOOKUP(Tableau1[[#This Row],[TYPE DE PIECE]],Tableau4[MATIERE],Tableau4[SHORT TYPE],"",0,1)</f>
        <v>SMT</v>
      </c>
      <c r="N2835" t="str">
        <f>IF(ISERR(FIND("DECOUPE",Tableau1[[#This Row],[DESIGNATION]])),"","NEED REF")</f>
        <v/>
      </c>
    </row>
    <row r="2836" spans="2:14">
      <c r="B2836">
        <v>34411165</v>
      </c>
      <c r="C2836" s="2">
        <v>44854</v>
      </c>
      <c r="D2836" t="s">
        <v>13</v>
      </c>
      <c r="E2836" t="s">
        <v>1552</v>
      </c>
      <c r="G2836" t="s">
        <v>239</v>
      </c>
      <c r="H2836" t="s">
        <v>595</v>
      </c>
      <c r="J2836" t="s">
        <v>17</v>
      </c>
      <c r="K2836" t="s">
        <v>25</v>
      </c>
      <c r="L2836" t="str">
        <f>_xlfn.XLOOKUP(Tableau1[[#This Row],[TYPE DE PIECE]],Tableau4[MATIERE],Tableau4[SHORT TYPE],"",0,1)</f>
        <v>SMT</v>
      </c>
      <c r="N2836" t="str">
        <f>IF(ISERR(FIND("DECOUPE",Tableau1[[#This Row],[DESIGNATION]])),"","NEED REF")</f>
        <v/>
      </c>
    </row>
    <row r="2837" spans="2:14">
      <c r="B2837">
        <v>34411164</v>
      </c>
      <c r="C2837" s="2">
        <v>44854</v>
      </c>
      <c r="D2837" t="s">
        <v>13</v>
      </c>
      <c r="E2837" t="s">
        <v>1553</v>
      </c>
      <c r="G2837" t="s">
        <v>239</v>
      </c>
      <c r="H2837" t="s">
        <v>595</v>
      </c>
      <c r="J2837" t="s">
        <v>17</v>
      </c>
      <c r="K2837" t="s">
        <v>25</v>
      </c>
      <c r="L2837" t="str">
        <f>_xlfn.XLOOKUP(Tableau1[[#This Row],[TYPE DE PIECE]],Tableau4[MATIERE],Tableau4[SHORT TYPE],"",0,1)</f>
        <v>SMT</v>
      </c>
      <c r="N2837" t="str">
        <f>IF(ISERR(FIND("DECOUPE",Tableau1[[#This Row],[DESIGNATION]])),"","NEED REF")</f>
        <v/>
      </c>
    </row>
    <row r="2838" spans="2:14">
      <c r="B2838">
        <v>34411163</v>
      </c>
      <c r="C2838" s="2">
        <v>44854</v>
      </c>
      <c r="D2838" t="s">
        <v>13</v>
      </c>
      <c r="E2838" t="s">
        <v>1554</v>
      </c>
      <c r="G2838" t="s">
        <v>239</v>
      </c>
      <c r="H2838" t="s">
        <v>595</v>
      </c>
      <c r="J2838" t="s">
        <v>17</v>
      </c>
      <c r="K2838" t="s">
        <v>25</v>
      </c>
      <c r="L2838" t="str">
        <f>_xlfn.XLOOKUP(Tableau1[[#This Row],[TYPE DE PIECE]],Tableau4[MATIERE],Tableau4[SHORT TYPE],"",0,1)</f>
        <v>SMT</v>
      </c>
      <c r="N2838" t="str">
        <f>IF(ISERR(FIND("DECOUPE",Tableau1[[#This Row],[DESIGNATION]])),"","NEED REF")</f>
        <v/>
      </c>
    </row>
    <row r="2839" spans="2:14">
      <c r="B2839">
        <v>34411162</v>
      </c>
      <c r="C2839" s="2">
        <v>44854</v>
      </c>
      <c r="D2839" t="s">
        <v>13</v>
      </c>
      <c r="E2839" t="s">
        <v>1555</v>
      </c>
      <c r="G2839" t="s">
        <v>239</v>
      </c>
      <c r="H2839" t="s">
        <v>595</v>
      </c>
      <c r="J2839" t="s">
        <v>17</v>
      </c>
      <c r="K2839" t="s">
        <v>25</v>
      </c>
      <c r="L2839" t="str">
        <f>_xlfn.XLOOKUP(Tableau1[[#This Row],[TYPE DE PIECE]],Tableau4[MATIERE],Tableau4[SHORT TYPE],"",0,1)</f>
        <v>SMT</v>
      </c>
      <c r="N2839" t="str">
        <f>IF(ISERR(FIND("DECOUPE",Tableau1[[#This Row],[DESIGNATION]])),"","NEED REF")</f>
        <v/>
      </c>
    </row>
    <row r="2840" spans="2:14">
      <c r="B2840">
        <v>34411161</v>
      </c>
      <c r="C2840" s="2">
        <v>44854</v>
      </c>
      <c r="D2840" t="s">
        <v>13</v>
      </c>
      <c r="E2840" t="s">
        <v>1556</v>
      </c>
      <c r="G2840" t="s">
        <v>239</v>
      </c>
      <c r="H2840" t="s">
        <v>595</v>
      </c>
      <c r="J2840" t="s">
        <v>17</v>
      </c>
      <c r="K2840" t="s">
        <v>25</v>
      </c>
      <c r="L2840" t="str">
        <f>_xlfn.XLOOKUP(Tableau1[[#This Row],[TYPE DE PIECE]],Tableau4[MATIERE],Tableau4[SHORT TYPE],"",0,1)</f>
        <v>SMT</v>
      </c>
      <c r="N2840" t="str">
        <f>IF(ISERR(FIND("DECOUPE",Tableau1[[#This Row],[DESIGNATION]])),"","NEED REF")</f>
        <v/>
      </c>
    </row>
    <row r="2841" spans="2:14">
      <c r="B2841">
        <v>34411160</v>
      </c>
      <c r="C2841" s="2">
        <v>44854</v>
      </c>
      <c r="D2841" t="s">
        <v>13</v>
      </c>
      <c r="E2841" t="s">
        <v>1557</v>
      </c>
      <c r="G2841" t="s">
        <v>239</v>
      </c>
      <c r="H2841" t="s">
        <v>595</v>
      </c>
      <c r="J2841" t="s">
        <v>17</v>
      </c>
      <c r="K2841" t="s">
        <v>25</v>
      </c>
      <c r="L2841" t="str">
        <f>_xlfn.XLOOKUP(Tableau1[[#This Row],[TYPE DE PIECE]],Tableau4[MATIERE],Tableau4[SHORT TYPE],"",0,1)</f>
        <v>SMT</v>
      </c>
      <c r="N2841" t="str">
        <f>IF(ISERR(FIND("DECOUPE",Tableau1[[#This Row],[DESIGNATION]])),"","NEED REF")</f>
        <v/>
      </c>
    </row>
    <row r="2842" spans="2:14">
      <c r="B2842">
        <v>34411159</v>
      </c>
      <c r="C2842" s="2">
        <v>44853</v>
      </c>
      <c r="D2842" t="s">
        <v>13</v>
      </c>
      <c r="E2842" t="s">
        <v>1558</v>
      </c>
      <c r="G2842" t="s">
        <v>239</v>
      </c>
      <c r="H2842" t="s">
        <v>595</v>
      </c>
      <c r="J2842" t="s">
        <v>17</v>
      </c>
      <c r="K2842" t="s">
        <v>25</v>
      </c>
      <c r="L2842" t="str">
        <f>_xlfn.XLOOKUP(Tableau1[[#This Row],[TYPE DE PIECE]],Tableau4[MATIERE],Tableau4[SHORT TYPE],"",0,1)</f>
        <v>SMT</v>
      </c>
      <c r="N2842" t="str">
        <f>IF(ISERR(FIND("DECOUPE",Tableau1[[#This Row],[DESIGNATION]])),"","NEED REF")</f>
        <v/>
      </c>
    </row>
    <row r="2843" spans="2:14">
      <c r="B2843">
        <v>34411158</v>
      </c>
      <c r="C2843" s="2">
        <v>44853</v>
      </c>
      <c r="D2843" t="s">
        <v>13</v>
      </c>
      <c r="E2843" t="s">
        <v>1559</v>
      </c>
      <c r="G2843" t="s">
        <v>239</v>
      </c>
      <c r="H2843" t="s">
        <v>595</v>
      </c>
      <c r="J2843" t="s">
        <v>17</v>
      </c>
      <c r="K2843" t="s">
        <v>25</v>
      </c>
      <c r="L2843" t="str">
        <f>_xlfn.XLOOKUP(Tableau1[[#This Row],[TYPE DE PIECE]],Tableau4[MATIERE],Tableau4[SHORT TYPE],"",0,1)</f>
        <v>SMT</v>
      </c>
      <c r="N2843" t="str">
        <f>IF(ISERR(FIND("DECOUPE",Tableau1[[#This Row],[DESIGNATION]])),"","NEED REF")</f>
        <v/>
      </c>
    </row>
    <row r="2844" spans="2:14">
      <c r="B2844">
        <v>34411157</v>
      </c>
      <c r="C2844" s="2">
        <v>44853</v>
      </c>
      <c r="D2844" t="s">
        <v>13</v>
      </c>
      <c r="E2844" t="s">
        <v>1560</v>
      </c>
      <c r="G2844" t="s">
        <v>239</v>
      </c>
      <c r="J2844" t="s">
        <v>17</v>
      </c>
      <c r="K2844" t="s">
        <v>25</v>
      </c>
      <c r="L2844" t="str">
        <f>_xlfn.XLOOKUP(Tableau1[[#This Row],[TYPE DE PIECE]],Tableau4[MATIERE],Tableau4[SHORT TYPE],"",0,1)</f>
        <v>SMT</v>
      </c>
      <c r="N2844" t="str">
        <f>IF(ISERR(FIND("DECOUPE",Tableau1[[#This Row],[DESIGNATION]])),"","NEED REF")</f>
        <v/>
      </c>
    </row>
    <row r="2845" spans="2:14">
      <c r="B2845">
        <v>34411156</v>
      </c>
      <c r="C2845" s="2">
        <v>44853</v>
      </c>
      <c r="D2845" t="s">
        <v>13</v>
      </c>
      <c r="E2845" t="s">
        <v>1561</v>
      </c>
      <c r="G2845" t="s">
        <v>239</v>
      </c>
      <c r="J2845" t="s">
        <v>17</v>
      </c>
      <c r="K2845" t="s">
        <v>25</v>
      </c>
      <c r="L2845" t="str">
        <f>_xlfn.XLOOKUP(Tableau1[[#This Row],[TYPE DE PIECE]],Tableau4[MATIERE],Tableau4[SHORT TYPE],"",0,1)</f>
        <v>SMT</v>
      </c>
      <c r="N2845" t="str">
        <f>IF(ISERR(FIND("DECOUPE",Tableau1[[#This Row],[DESIGNATION]])),"","NEED REF")</f>
        <v/>
      </c>
    </row>
    <row r="2846" spans="2:14">
      <c r="B2846">
        <v>34411155</v>
      </c>
      <c r="C2846" s="2">
        <v>44853</v>
      </c>
      <c r="D2846" t="s">
        <v>13</v>
      </c>
      <c r="E2846" t="s">
        <v>1562</v>
      </c>
      <c r="F2846" t="s">
        <v>1412</v>
      </c>
      <c r="G2846" t="s">
        <v>73</v>
      </c>
      <c r="H2846" t="s">
        <v>30</v>
      </c>
      <c r="J2846" t="s">
        <v>177</v>
      </c>
      <c r="K2846" t="s">
        <v>50</v>
      </c>
      <c r="L2846" t="str">
        <f>_xlfn.XLOOKUP(Tableau1[[#This Row],[TYPE DE PIECE]],Tableau4[MATIERE],Tableau4[SHORT TYPE],"",0,1)</f>
        <v>WIR</v>
      </c>
      <c r="N2846" t="str">
        <f>IF(ISERR(FIND("DECOUPE",Tableau1[[#This Row],[DESIGNATION]])),"","NEED REF")</f>
        <v/>
      </c>
    </row>
    <row r="2847" spans="2:14">
      <c r="B2847">
        <v>34411154</v>
      </c>
      <c r="C2847" s="2">
        <v>44853</v>
      </c>
      <c r="D2847" t="s">
        <v>13</v>
      </c>
      <c r="E2847" t="s">
        <v>1563</v>
      </c>
      <c r="F2847" t="s">
        <v>1412</v>
      </c>
      <c r="G2847" t="s">
        <v>73</v>
      </c>
      <c r="H2847" t="s">
        <v>30</v>
      </c>
      <c r="J2847" t="s">
        <v>177</v>
      </c>
      <c r="K2847" t="s">
        <v>50</v>
      </c>
      <c r="L2847" t="s">
        <v>1366</v>
      </c>
      <c r="N2847" t="str">
        <f>IF(ISERR(FIND("DECOUPE",Tableau1[[#This Row],[DESIGNATION]])),"","NEED REF")</f>
        <v/>
      </c>
    </row>
    <row r="2848" spans="2:14">
      <c r="B2848">
        <v>34411153</v>
      </c>
      <c r="C2848" s="2">
        <v>44852</v>
      </c>
      <c r="D2848" t="s">
        <v>13</v>
      </c>
      <c r="E2848" t="s">
        <v>1564</v>
      </c>
      <c r="F2848" t="s">
        <v>1412</v>
      </c>
      <c r="G2848" t="s">
        <v>73</v>
      </c>
      <c r="H2848" t="s">
        <v>30</v>
      </c>
      <c r="J2848" t="s">
        <v>17</v>
      </c>
      <c r="K2848" t="s">
        <v>25</v>
      </c>
      <c r="L2848" t="str">
        <f>_xlfn.XLOOKUP(Tableau1[[#This Row],[TYPE DE PIECE]],Tableau4[MATIERE],Tableau4[SHORT TYPE],"",0,1)</f>
        <v>SMT</v>
      </c>
      <c r="N2848" t="str">
        <f>IF(ISERR(FIND("DECOUPE",Tableau1[[#This Row],[DESIGNATION]])),"","NEED REF")</f>
        <v/>
      </c>
    </row>
    <row r="2849" spans="2:14">
      <c r="B2849">
        <v>34411152</v>
      </c>
      <c r="C2849" s="2">
        <v>44851</v>
      </c>
      <c r="D2849" t="s">
        <v>13</v>
      </c>
      <c r="E2849" t="s">
        <v>1565</v>
      </c>
      <c r="F2849" t="s">
        <v>1436</v>
      </c>
      <c r="J2849" t="s">
        <v>27</v>
      </c>
      <c r="K2849" t="s">
        <v>25</v>
      </c>
      <c r="L2849" t="str">
        <f>_xlfn.XLOOKUP(Tableau1[[#This Row],[TYPE DE PIECE]],Tableau4[MATIERE],Tableau4[SHORT TYPE],"",0,1)</f>
        <v>SMT</v>
      </c>
      <c r="N2849" t="str">
        <f>IF(ISERR(FIND("DECOUPE",Tableau1[[#This Row],[DESIGNATION]])),"","NEED REF")</f>
        <v/>
      </c>
    </row>
    <row r="2850" spans="2:14">
      <c r="B2850">
        <v>34411151</v>
      </c>
      <c r="C2850" s="2">
        <v>44851</v>
      </c>
      <c r="D2850" t="s">
        <v>13</v>
      </c>
      <c r="E2850" t="s">
        <v>1566</v>
      </c>
      <c r="F2850" t="s">
        <v>1436</v>
      </c>
      <c r="J2850" t="s">
        <v>27</v>
      </c>
      <c r="K2850" t="s">
        <v>25</v>
      </c>
      <c r="L2850" t="str">
        <f>_xlfn.XLOOKUP(Tableau1[[#This Row],[TYPE DE PIECE]],Tableau4[MATIERE],Tableau4[SHORT TYPE],"",0,1)</f>
        <v>SMT</v>
      </c>
      <c r="N2850" t="str">
        <f>IF(ISERR(FIND("DECOUPE",Tableau1[[#This Row],[DESIGNATION]])),"","NEED REF")</f>
        <v/>
      </c>
    </row>
    <row r="2851" spans="2:14">
      <c r="B2851">
        <v>34411150</v>
      </c>
      <c r="C2851" s="2">
        <v>44851</v>
      </c>
      <c r="D2851" t="s">
        <v>13</v>
      </c>
      <c r="E2851" t="s">
        <v>1567</v>
      </c>
      <c r="F2851" t="s">
        <v>1436</v>
      </c>
      <c r="J2851" t="s">
        <v>27</v>
      </c>
      <c r="K2851" t="s">
        <v>25</v>
      </c>
      <c r="L2851" t="str">
        <f>_xlfn.XLOOKUP(Tableau1[[#This Row],[TYPE DE PIECE]],Tableau4[MATIERE],Tableau4[SHORT TYPE],"",0,1)</f>
        <v>SMT</v>
      </c>
      <c r="N2851" t="str">
        <f>IF(ISERR(FIND("DECOUPE",Tableau1[[#This Row],[DESIGNATION]])),"","NEED REF")</f>
        <v/>
      </c>
    </row>
    <row r="2852" spans="2:14">
      <c r="B2852">
        <v>34411149</v>
      </c>
      <c r="C2852" s="2">
        <v>44851</v>
      </c>
      <c r="D2852" t="s">
        <v>13</v>
      </c>
      <c r="E2852" t="s">
        <v>1567</v>
      </c>
      <c r="F2852" t="s">
        <v>1436</v>
      </c>
      <c r="J2852" t="s">
        <v>27</v>
      </c>
      <c r="K2852" t="s">
        <v>25</v>
      </c>
      <c r="L2852" t="str">
        <f>_xlfn.XLOOKUP(Tableau1[[#This Row],[TYPE DE PIECE]],Tableau4[MATIERE],Tableau4[SHORT TYPE],"",0,1)</f>
        <v>SMT</v>
      </c>
      <c r="N2852" t="str">
        <f>IF(ISERR(FIND("DECOUPE",Tableau1[[#This Row],[DESIGNATION]])),"","NEED REF")</f>
        <v/>
      </c>
    </row>
    <row r="2853" spans="2:14">
      <c r="B2853">
        <v>34411148</v>
      </c>
      <c r="C2853" s="2">
        <v>44851</v>
      </c>
      <c r="D2853" t="s">
        <v>13</v>
      </c>
      <c r="E2853" t="s">
        <v>1568</v>
      </c>
      <c r="F2853" t="s">
        <v>1436</v>
      </c>
      <c r="J2853" t="s">
        <v>27</v>
      </c>
      <c r="K2853" t="s">
        <v>25</v>
      </c>
      <c r="L2853" t="str">
        <f>_xlfn.XLOOKUP(Tableau1[[#This Row],[TYPE DE PIECE]],Tableau4[MATIERE],Tableau4[SHORT TYPE],"",0,1)</f>
        <v>SMT</v>
      </c>
      <c r="N2853" t="str">
        <f>IF(ISERR(FIND("DECOUPE",Tableau1[[#This Row],[DESIGNATION]])),"","NEED REF")</f>
        <v/>
      </c>
    </row>
    <row r="2854" spans="2:14">
      <c r="B2854">
        <v>34411147</v>
      </c>
      <c r="C2854" s="2">
        <v>44851</v>
      </c>
      <c r="D2854" t="s">
        <v>13</v>
      </c>
      <c r="E2854" t="s">
        <v>1569</v>
      </c>
      <c r="F2854" t="s">
        <v>1436</v>
      </c>
      <c r="J2854" t="s">
        <v>27</v>
      </c>
      <c r="K2854" t="s">
        <v>25</v>
      </c>
      <c r="L2854" t="str">
        <f>_xlfn.XLOOKUP(Tableau1[[#This Row],[TYPE DE PIECE]],Tableau4[MATIERE],Tableau4[SHORT TYPE],"",0,1)</f>
        <v>SMT</v>
      </c>
      <c r="N2854" t="str">
        <f>IF(ISERR(FIND("DECOUPE",Tableau1[[#This Row],[DESIGNATION]])),"","NEED REF")</f>
        <v>NEED REF</v>
      </c>
    </row>
    <row r="2855" spans="2:14">
      <c r="B2855">
        <v>34411146</v>
      </c>
      <c r="C2855" s="2">
        <v>44851</v>
      </c>
      <c r="D2855" t="s">
        <v>13</v>
      </c>
      <c r="E2855" t="s">
        <v>1567</v>
      </c>
      <c r="F2855" t="s">
        <v>1436</v>
      </c>
      <c r="J2855" t="s">
        <v>27</v>
      </c>
      <c r="K2855" t="s">
        <v>25</v>
      </c>
      <c r="L2855" t="str">
        <f>_xlfn.XLOOKUP(Tableau1[[#This Row],[TYPE DE PIECE]],Tableau4[MATIERE],Tableau4[SHORT TYPE],"",0,1)</f>
        <v>SMT</v>
      </c>
      <c r="N2855" t="str">
        <f>IF(ISERR(FIND("DECOUPE",Tableau1[[#This Row],[DESIGNATION]])),"","NEED REF")</f>
        <v/>
      </c>
    </row>
    <row r="2856" spans="2:14">
      <c r="B2856">
        <v>34411145</v>
      </c>
      <c r="C2856" s="2">
        <v>44850</v>
      </c>
      <c r="D2856" t="s">
        <v>13</v>
      </c>
      <c r="E2856" t="str">
        <f>_xlfn.CONCAT(Tableau1[[#This Row],[SHORT TYPE]]," ",Tableau1[[#This Row],[NUMERO]]," ",Tableau1[[#This Row],[GAMME]]," ",Tableau1[[#This Row],[TYPE PRODUIT]]," ",Tableau1[[#This Row],[PUISSANCE]])</f>
        <v>SMT 34411145 GVM BATTERY 160kVA</v>
      </c>
      <c r="G2856" t="s">
        <v>1290</v>
      </c>
      <c r="H2856" t="s">
        <v>463</v>
      </c>
      <c r="I2856" t="s">
        <v>1570</v>
      </c>
      <c r="J2856" t="s">
        <v>17</v>
      </c>
      <c r="K2856" t="s">
        <v>25</v>
      </c>
      <c r="L2856" t="str">
        <f>_xlfn.XLOOKUP(Tableau1[[#This Row],[TYPE DE PIECE]],Tableau4[MATIERE],Tableau4[SHORT TYPE],"",0,1)</f>
        <v>SMT</v>
      </c>
      <c r="N2856" t="str">
        <f>IF(ISERR(FIND("DECOUPE",Tableau1[[#This Row],[DESIGNATION]])),"","NEED REF")</f>
        <v/>
      </c>
    </row>
    <row r="2857" spans="2:14">
      <c r="B2857">
        <v>34411144</v>
      </c>
      <c r="C2857" s="2">
        <v>44850</v>
      </c>
      <c r="D2857" t="s">
        <v>13</v>
      </c>
      <c r="E2857" t="str">
        <f>_xlfn.CONCAT(Tableau1[[#This Row],[SHORT TYPE]]," ",Tableau1[[#This Row],[NUMERO]]," ",Tableau1[[#This Row],[GAMME]]," ",Tableau1[[#This Row],[TYPE PRODUIT]]," ",Tableau1[[#This Row],[PUISSANCE]])</f>
        <v>SMT 34411144 GVM BATTERY 160kVA</v>
      </c>
      <c r="G2857" t="s">
        <v>1290</v>
      </c>
      <c r="H2857" t="s">
        <v>463</v>
      </c>
      <c r="I2857" t="s">
        <v>1570</v>
      </c>
      <c r="J2857" t="s">
        <v>17</v>
      </c>
      <c r="K2857" t="s">
        <v>25</v>
      </c>
      <c r="L2857" t="str">
        <f>_xlfn.XLOOKUP(Tableau1[[#This Row],[TYPE DE PIECE]],Tableau4[MATIERE],Tableau4[SHORT TYPE],"",0,1)</f>
        <v>SMT</v>
      </c>
      <c r="N2857" t="str">
        <f>IF(ISERR(FIND("DECOUPE",Tableau1[[#This Row],[DESIGNATION]])),"","NEED REF")</f>
        <v/>
      </c>
    </row>
    <row r="2858" spans="2:14">
      <c r="B2858">
        <v>34411143</v>
      </c>
      <c r="C2858" s="2">
        <v>44848</v>
      </c>
      <c r="D2858" t="s">
        <v>13</v>
      </c>
      <c r="E2858" t="s">
        <v>1571</v>
      </c>
      <c r="F2858" t="s">
        <v>1436</v>
      </c>
      <c r="J2858" t="s">
        <v>27</v>
      </c>
      <c r="K2858" t="s">
        <v>25</v>
      </c>
      <c r="L2858" t="str">
        <f>_xlfn.XLOOKUP(Tableau1[[#This Row],[TYPE DE PIECE]],Tableau4[MATIERE],Tableau4[SHORT TYPE],"",0,1)</f>
        <v>SMT</v>
      </c>
      <c r="N2858" t="str">
        <f>IF(ISERR(FIND("DECOUPE",Tableau1[[#This Row],[DESIGNATION]])),"","NEED REF")</f>
        <v/>
      </c>
    </row>
    <row r="2859" spans="2:14">
      <c r="B2859">
        <v>34411142</v>
      </c>
      <c r="C2859" s="2">
        <v>44848</v>
      </c>
      <c r="D2859" t="s">
        <v>13</v>
      </c>
      <c r="E2859" t="str">
        <f>_xlfn.CONCAT(Tableau1[[#This Row],[SHORT TYPE]]," ",Tableau1[[#This Row],[NUMERO]]," ",Tableau1[[#This Row],[GAMME]]," ",Tableau1[[#This Row],[TYPE PRODUIT]]," ",Tableau1[[#This Row],[PUISSANCE]])</f>
        <v>SMT 34411142 GVM BATTERY 160kVA</v>
      </c>
      <c r="G2859" t="s">
        <v>1290</v>
      </c>
      <c r="H2859" t="s">
        <v>463</v>
      </c>
      <c r="I2859" t="s">
        <v>1570</v>
      </c>
      <c r="J2859" t="s">
        <v>17</v>
      </c>
      <c r="K2859" t="s">
        <v>25</v>
      </c>
      <c r="L2859" t="str">
        <f>_xlfn.XLOOKUP(Tableau1[[#This Row],[TYPE DE PIECE]],Tableau4[MATIERE],Tableau4[SHORT TYPE],"",0,1)</f>
        <v>SMT</v>
      </c>
      <c r="N2859" t="str">
        <f>IF(ISERR(FIND("DECOUPE",Tableau1[[#This Row],[DESIGNATION]])),"","NEED REF")</f>
        <v/>
      </c>
    </row>
    <row r="2860" spans="2:14">
      <c r="B2860">
        <v>34411141</v>
      </c>
      <c r="C2860" s="2">
        <v>44848</v>
      </c>
      <c r="D2860" t="s">
        <v>13</v>
      </c>
      <c r="E2860" t="str">
        <f>_xlfn.CONCAT(Tableau1[[#This Row],[SHORT TYPE]]," ",Tableau1[[#This Row],[NUMERO]]," ",Tableau1[[#This Row],[GAMME]]," ",Tableau1[[#This Row],[TYPE PRODUIT]]," ",Tableau1[[#This Row],[PUISSANCE]])</f>
        <v>PLA 34411141 GVM BATTERY 160kVA</v>
      </c>
      <c r="G2860" t="s">
        <v>1290</v>
      </c>
      <c r="H2860" t="s">
        <v>463</v>
      </c>
      <c r="I2860" t="s">
        <v>1570</v>
      </c>
      <c r="J2860" t="s">
        <v>17</v>
      </c>
      <c r="K2860" t="s">
        <v>33</v>
      </c>
      <c r="L2860" t="str">
        <f>_xlfn.XLOOKUP(Tableau1[[#This Row],[TYPE DE PIECE]],Tableau4[MATIERE],Tableau4[SHORT TYPE],"",0,1)</f>
        <v>PLA</v>
      </c>
      <c r="N2860" t="str">
        <f>IF(ISERR(FIND("DECOUPE",Tableau1[[#This Row],[DESIGNATION]])),"","NEED REF")</f>
        <v/>
      </c>
    </row>
    <row r="2861" spans="2:14">
      <c r="B2861">
        <v>34411140</v>
      </c>
      <c r="C2861" s="2">
        <v>44848</v>
      </c>
      <c r="D2861" t="s">
        <v>13</v>
      </c>
      <c r="E2861" t="str">
        <f>_xlfn.CONCAT(Tableau1[[#This Row],[SHORT TYPE]]," ",Tableau1[[#This Row],[NUMERO]]," ",Tableau1[[#This Row],[GAMME]]," ",Tableau1[[#This Row],[TYPE PRODUIT]]," ",Tableau1[[#This Row],[PUISSANCE]])</f>
        <v>COP 34411140 GVM BATTERY 160kVA</v>
      </c>
      <c r="G2861" t="s">
        <v>1290</v>
      </c>
      <c r="H2861" t="s">
        <v>463</v>
      </c>
      <c r="I2861" t="s">
        <v>1570</v>
      </c>
      <c r="J2861" t="s">
        <v>17</v>
      </c>
      <c r="K2861" t="s">
        <v>22</v>
      </c>
      <c r="L2861" t="str">
        <f>_xlfn.XLOOKUP(Tableau1[[#This Row],[TYPE DE PIECE]],Tableau4[MATIERE],Tableau4[SHORT TYPE],"",0,1)</f>
        <v>COP</v>
      </c>
      <c r="N2861" t="str">
        <f>IF(ISERR(FIND("DECOUPE",Tableau1[[#This Row],[DESIGNATION]])),"","NEED REF")</f>
        <v/>
      </c>
    </row>
    <row r="2862" spans="2:14">
      <c r="B2862">
        <v>34411139</v>
      </c>
      <c r="C2862" s="2">
        <v>44848</v>
      </c>
      <c r="D2862" t="s">
        <v>13</v>
      </c>
      <c r="E2862" t="str">
        <f>_xlfn.CONCAT(Tableau1[[#This Row],[SHORT TYPE]]," ",Tableau1[[#This Row],[NUMERO]]," ",Tableau1[[#This Row],[GAMME]]," ",Tableau1[[#This Row],[TYPE PRODUIT]]," ",Tableau1[[#This Row],[PUISSANCE]])</f>
        <v>SMT 34411139 GVM BATTERY 160kVA</v>
      </c>
      <c r="G2862" t="s">
        <v>1290</v>
      </c>
      <c r="H2862" t="s">
        <v>463</v>
      </c>
      <c r="I2862" t="s">
        <v>1570</v>
      </c>
      <c r="J2862" t="s">
        <v>17</v>
      </c>
      <c r="K2862" t="s">
        <v>25</v>
      </c>
      <c r="L2862" t="str">
        <f>_xlfn.XLOOKUP(Tableau1[[#This Row],[TYPE DE PIECE]],Tableau4[MATIERE],Tableau4[SHORT TYPE],"",0,1)</f>
        <v>SMT</v>
      </c>
      <c r="N2862" t="str">
        <f>IF(ISERR(FIND("DECOUPE",Tableau1[[#This Row],[DESIGNATION]])),"","NEED REF")</f>
        <v/>
      </c>
    </row>
    <row r="2863" spans="2:14">
      <c r="B2863">
        <v>34411138</v>
      </c>
      <c r="C2863" s="2">
        <v>44848</v>
      </c>
      <c r="D2863" t="s">
        <v>13</v>
      </c>
      <c r="E2863" t="str">
        <f>_xlfn.CONCAT(Tableau1[[#This Row],[SHORT TYPE]]," ",Tableau1[[#This Row],[NUMERO]]," ",Tableau1[[#This Row],[GAMME]]," ",Tableau1[[#This Row],[TYPE PRODUIT]]," ",Tableau1[[#This Row],[PUISSANCE]])</f>
        <v>SMT 34411138 GVM BATTERY 160kVA</v>
      </c>
      <c r="G2863" t="s">
        <v>1290</v>
      </c>
      <c r="H2863" t="s">
        <v>463</v>
      </c>
      <c r="I2863" t="s">
        <v>1570</v>
      </c>
      <c r="J2863" t="s">
        <v>17</v>
      </c>
      <c r="K2863" t="s">
        <v>25</v>
      </c>
      <c r="L2863" t="str">
        <f>_xlfn.XLOOKUP(Tableau1[[#This Row],[TYPE DE PIECE]],Tableau4[MATIERE],Tableau4[SHORT TYPE],"",0,1)</f>
        <v>SMT</v>
      </c>
      <c r="N2863" t="str">
        <f>IF(ISERR(FIND("DECOUPE",Tableau1[[#This Row],[DESIGNATION]])),"","NEED REF")</f>
        <v/>
      </c>
    </row>
    <row r="2864" spans="2:14">
      <c r="B2864">
        <v>34411137</v>
      </c>
      <c r="C2864" s="2">
        <v>44848</v>
      </c>
      <c r="D2864" t="s">
        <v>13</v>
      </c>
      <c r="E2864" t="str">
        <f>_xlfn.CONCAT(Tableau1[[#This Row],[SHORT TYPE]]," ",Tableau1[[#This Row],[NUMERO]]," ",Tableau1[[#This Row],[GAMME]]," ",Tableau1[[#This Row],[TYPE PRODUIT]]," ",Tableau1[[#This Row],[PUISSANCE]])</f>
        <v>SMT 34411137 GVM BATTERY 160kVA</v>
      </c>
      <c r="G2864" t="s">
        <v>1290</v>
      </c>
      <c r="H2864" t="s">
        <v>463</v>
      </c>
      <c r="I2864" t="s">
        <v>1570</v>
      </c>
      <c r="J2864" t="s">
        <v>17</v>
      </c>
      <c r="K2864" t="s">
        <v>25</v>
      </c>
      <c r="L2864" t="str">
        <f>_xlfn.XLOOKUP(Tableau1[[#This Row],[TYPE DE PIECE]],Tableau4[MATIERE],Tableau4[SHORT TYPE],"",0,1)</f>
        <v>SMT</v>
      </c>
      <c r="N2864" t="str">
        <f>IF(ISERR(FIND("DECOUPE",Tableau1[[#This Row],[DESIGNATION]])),"","NEED REF")</f>
        <v/>
      </c>
    </row>
    <row r="2865" spans="2:14">
      <c r="B2865">
        <v>34411136</v>
      </c>
      <c r="C2865" s="2">
        <v>44848</v>
      </c>
      <c r="D2865" t="s">
        <v>13</v>
      </c>
      <c r="E2865" t="s">
        <v>1572</v>
      </c>
      <c r="J2865" t="s">
        <v>17</v>
      </c>
      <c r="K2865" t="s">
        <v>25</v>
      </c>
      <c r="L2865" t="str">
        <f>_xlfn.XLOOKUP(Tableau1[[#This Row],[TYPE DE PIECE]],Tableau4[MATIERE],Tableau4[SHORT TYPE],"",0,1)</f>
        <v>SMT</v>
      </c>
      <c r="M2865" t="s">
        <v>1357</v>
      </c>
      <c r="N2865" t="str">
        <f>IF(ISERR(FIND("DECOUPE",Tableau1[[#This Row],[DESIGNATION]])),"","NEED REF")</f>
        <v/>
      </c>
    </row>
    <row r="2866" spans="2:14">
      <c r="B2866">
        <v>34411135</v>
      </c>
      <c r="C2866" s="2">
        <v>44848</v>
      </c>
      <c r="D2866" t="s">
        <v>13</v>
      </c>
      <c r="E2866" t="s">
        <v>1573</v>
      </c>
      <c r="J2866" t="s">
        <v>17</v>
      </c>
      <c r="K2866" t="s">
        <v>25</v>
      </c>
      <c r="L2866" t="str">
        <f>_xlfn.XLOOKUP(Tableau1[[#This Row],[TYPE DE PIECE]],Tableau4[MATIERE],Tableau4[SHORT TYPE],"",0,1)</f>
        <v>SMT</v>
      </c>
      <c r="M2866" t="s">
        <v>1357</v>
      </c>
      <c r="N2866" t="str">
        <f>IF(ISERR(FIND("DECOUPE",Tableau1[[#This Row],[DESIGNATION]])),"","NEED REF")</f>
        <v/>
      </c>
    </row>
    <row r="2867" spans="2:14">
      <c r="B2867">
        <v>34411134</v>
      </c>
      <c r="C2867" s="2">
        <v>44846</v>
      </c>
      <c r="D2867" t="s">
        <v>13</v>
      </c>
      <c r="E2867" t="s">
        <v>1574</v>
      </c>
      <c r="F2867" t="s">
        <v>1508</v>
      </c>
      <c r="G2867" t="s">
        <v>96</v>
      </c>
      <c r="J2867" t="s">
        <v>27</v>
      </c>
      <c r="K2867" t="s">
        <v>1509</v>
      </c>
      <c r="L2867" t="str">
        <f>_xlfn.XLOOKUP(Tableau1[[#This Row],[TYPE DE PIECE]],Tableau4[MATIERE],Tableau4[SHORT TYPE],"",0,1)</f>
        <v/>
      </c>
      <c r="N2867" t="str">
        <f>IF(ISERR(FIND("DECOUPE",Tableau1[[#This Row],[DESIGNATION]])),"","NEED REF")</f>
        <v/>
      </c>
    </row>
    <row r="2868" spans="2:14">
      <c r="B2868">
        <v>34411133</v>
      </c>
      <c r="C2868" s="2">
        <v>44846</v>
      </c>
      <c r="D2868" t="s">
        <v>13</v>
      </c>
      <c r="E2868" t="str">
        <f>_xlfn.CONCAT(Tableau1[[#This Row],[SHORT TYPE]]," ",Tableau1[[#This Row],[NUMERO]]," ",Tableau1[[#This Row],[GAMME]]," ",Tableau1[[#This Row],[TYPE PRODUIT]]," ",Tableau1[[#This Row],[PUISSANCE]])</f>
        <v>WIR 34411133 GVX IO 11100</v>
      </c>
      <c r="F2868" t="s">
        <v>1575</v>
      </c>
      <c r="G2868" t="s">
        <v>112</v>
      </c>
      <c r="H2868" t="s">
        <v>534</v>
      </c>
      <c r="I2868">
        <v>11100</v>
      </c>
      <c r="J2868" t="s">
        <v>49</v>
      </c>
      <c r="K2868" t="s">
        <v>50</v>
      </c>
      <c r="L2868" t="str">
        <f>_xlfn.XLOOKUP(Tableau1[[#This Row],[TYPE DE PIECE]],Tableau4[MATIERE],Tableau4[SHORT TYPE],"",0,1)</f>
        <v>WIR</v>
      </c>
      <c r="N2868" t="str">
        <f>IF(ISERR(FIND("DECOUPE",Tableau1[[#This Row],[DESIGNATION]])),"","NEED REF")</f>
        <v/>
      </c>
    </row>
    <row r="2869" spans="2:14">
      <c r="B2869">
        <v>34411132</v>
      </c>
      <c r="C2869" s="2">
        <v>44845</v>
      </c>
      <c r="D2869" t="s">
        <v>13</v>
      </c>
      <c r="E2869" t="s">
        <v>1576</v>
      </c>
      <c r="G2869" t="s">
        <v>267</v>
      </c>
      <c r="H2869" t="s">
        <v>595</v>
      </c>
      <c r="J2869" t="s">
        <v>27</v>
      </c>
      <c r="K2869" t="s">
        <v>50</v>
      </c>
      <c r="L2869" t="str">
        <f>_xlfn.XLOOKUP(Tableau1[[#This Row],[TYPE DE PIECE]],Tableau4[MATIERE],Tableau4[SHORT TYPE],"",0,1)</f>
        <v>WIR</v>
      </c>
      <c r="N2869" t="str">
        <f>IF(ISERR(FIND("DECOUPE",Tableau1[[#This Row],[DESIGNATION]])),"","NEED REF")</f>
        <v/>
      </c>
    </row>
    <row r="2870" spans="2:14">
      <c r="B2870">
        <v>34411131</v>
      </c>
      <c r="C2870" s="2">
        <v>44845</v>
      </c>
      <c r="D2870" t="s">
        <v>13</v>
      </c>
      <c r="E2870" t="str">
        <f>_xlfn.CONCAT(Tableau1[[#This Row],[SHORT TYPE]]," ",Tableau1[[#This Row],[NUMERO]]," ",Tableau1[[#This Row],[GAMME]]," ",Tableau1[[#This Row],[TYPE PRODUIT]]," ",Tableau1[[#This Row],[PUISSANCE]])</f>
        <v>COP 34411131 GVX IO 11100</v>
      </c>
      <c r="F2870" t="s">
        <v>1575</v>
      </c>
      <c r="G2870" t="s">
        <v>112</v>
      </c>
      <c r="H2870" t="s">
        <v>534</v>
      </c>
      <c r="I2870">
        <v>11100</v>
      </c>
      <c r="J2870" t="s">
        <v>49</v>
      </c>
      <c r="K2870" t="s">
        <v>22</v>
      </c>
      <c r="L2870" t="str">
        <f>_xlfn.XLOOKUP(Tableau1[[#This Row],[TYPE DE PIECE]],Tableau4[MATIERE],Tableau4[SHORT TYPE],"",0,1)</f>
        <v>COP</v>
      </c>
      <c r="N2870" t="str">
        <f>IF(ISERR(FIND("DECOUPE",Tableau1[[#This Row],[DESIGNATION]])),"","NEED REF")</f>
        <v/>
      </c>
    </row>
    <row r="2871" spans="2:14">
      <c r="B2871">
        <v>34411130</v>
      </c>
      <c r="C2871" s="2">
        <v>44840</v>
      </c>
      <c r="D2871" t="s">
        <v>13</v>
      </c>
      <c r="E2871" t="s">
        <v>1577</v>
      </c>
      <c r="F2871" t="s">
        <v>1578</v>
      </c>
      <c r="G2871" t="s">
        <v>267</v>
      </c>
      <c r="H2871" t="s">
        <v>105</v>
      </c>
      <c r="I2871" t="s">
        <v>1579</v>
      </c>
      <c r="J2871" t="s">
        <v>49</v>
      </c>
      <c r="K2871" t="s">
        <v>25</v>
      </c>
      <c r="L2871" t="str">
        <f>_xlfn.XLOOKUP(Tableau1[[#This Row],[TYPE DE PIECE]],Tableau4[MATIERE],Tableau4[SHORT TYPE],"",0,1)</f>
        <v>SMT</v>
      </c>
      <c r="N2871" t="str">
        <f>IF(ISERR(FIND("DECOUPE",Tableau1[[#This Row],[DESIGNATION]])),"","NEED REF")</f>
        <v/>
      </c>
    </row>
    <row r="2872" spans="2:14">
      <c r="B2872">
        <v>34411129</v>
      </c>
      <c r="C2872" s="2">
        <v>44840</v>
      </c>
      <c r="D2872" t="s">
        <v>13</v>
      </c>
      <c r="E2872" t="s">
        <v>1580</v>
      </c>
      <c r="F2872" t="s">
        <v>1581</v>
      </c>
      <c r="J2872" t="s">
        <v>177</v>
      </c>
      <c r="K2872" t="s">
        <v>298</v>
      </c>
      <c r="L2872" t="str">
        <f>_xlfn.XLOOKUP(Tableau1[[#This Row],[TYPE DE PIECE]],Tableau4[MATIERE],Tableau4[SHORT TYPE],"",0,1)</f>
        <v/>
      </c>
      <c r="M2872" t="s">
        <v>1582</v>
      </c>
      <c r="N2872" t="str">
        <f>IF(ISERR(FIND("DECOUPE",Tableau1[[#This Row],[DESIGNATION]])),"","NEED REF")</f>
        <v/>
      </c>
    </row>
    <row r="2873" spans="2:14">
      <c r="B2873">
        <v>34411128</v>
      </c>
      <c r="C2873" s="2">
        <v>44839</v>
      </c>
      <c r="D2873" t="s">
        <v>13</v>
      </c>
      <c r="E2873" t="str">
        <f>_xlfn.CONCAT(Tableau1[[#This Row],[SHORT TYPE]]," ",Tableau1[[#This Row],[NUMERO]]," ",Tableau1[[#This Row],[GAMME]]," ",Tableau1[[#This Row],[TYPE PRODUIT]]," ",Tableau1[[#This Row],[PUISSANCE]])</f>
        <v xml:space="preserve">SMT 34411128 TEST FIXATION ELINGUE  </v>
      </c>
      <c r="G2873" t="s">
        <v>1583</v>
      </c>
      <c r="J2873" t="s">
        <v>17</v>
      </c>
      <c r="K2873" t="s">
        <v>25</v>
      </c>
      <c r="L2873" t="str">
        <f>_xlfn.XLOOKUP(Tableau1[[#This Row],[TYPE DE PIECE]],Tableau4[MATIERE],Tableau4[SHORT TYPE],"",0,1)</f>
        <v>SMT</v>
      </c>
      <c r="N2873" t="str">
        <f>IF(ISERR(FIND("DECOUPE",Tableau1[[#This Row],[DESIGNATION]])),"","NEED REF")</f>
        <v/>
      </c>
    </row>
    <row r="2874" spans="2:14">
      <c r="B2874">
        <v>34411127</v>
      </c>
      <c r="C2874" s="2">
        <v>44839</v>
      </c>
      <c r="D2874" t="s">
        <v>13</v>
      </c>
      <c r="E2874" t="str">
        <f>_xlfn.CONCAT(Tableau1[[#This Row],[SHORT TYPE]]," ",Tableau1[[#This Row],[NUMERO]]," ",Tableau1[[#This Row],[GAMME]]," ",Tableau1[[#This Row],[TYPE PRODUIT]]," ",Tableau1[[#This Row],[PUISSANCE]])</f>
        <v xml:space="preserve">SMT 34411127 TEST SOCLE POUR PIED BIRDY  </v>
      </c>
      <c r="G2874" t="s">
        <v>1584</v>
      </c>
      <c r="J2874" t="s">
        <v>17</v>
      </c>
      <c r="K2874" t="s">
        <v>25</v>
      </c>
      <c r="L2874" t="str">
        <f>_xlfn.XLOOKUP(Tableau1[[#This Row],[TYPE DE PIECE]],Tableau4[MATIERE],Tableau4[SHORT TYPE],"",0,1)</f>
        <v>SMT</v>
      </c>
      <c r="N2874" t="str">
        <f>IF(ISERR(FIND("DECOUPE",Tableau1[[#This Row],[DESIGNATION]])),"","NEED REF")</f>
        <v/>
      </c>
    </row>
    <row r="2875" spans="2:14">
      <c r="B2875">
        <v>34411126</v>
      </c>
      <c r="C2875" s="2">
        <v>44838</v>
      </c>
      <c r="D2875" t="s">
        <v>13</v>
      </c>
      <c r="E2875" t="s">
        <v>1585</v>
      </c>
      <c r="J2875" t="s">
        <v>17</v>
      </c>
      <c r="K2875" t="s">
        <v>701</v>
      </c>
      <c r="L2875" t="str">
        <f>_xlfn.XLOOKUP(Tableau1[[#This Row],[TYPE DE PIECE]],Tableau4[MATIERE],Tableau4[SHORT TYPE],"",0,1)</f>
        <v>SE</v>
      </c>
      <c r="N2875" t="str">
        <f>IF(ISERR(FIND("DECOUPE",Tableau1[[#This Row],[DESIGNATION]])),"","NEED REF")</f>
        <v/>
      </c>
    </row>
    <row r="2876" spans="2:14">
      <c r="B2876">
        <v>34411125</v>
      </c>
      <c r="C2876" s="2">
        <v>44838</v>
      </c>
      <c r="D2876" t="s">
        <v>13</v>
      </c>
      <c r="E2876" t="s">
        <v>1586</v>
      </c>
      <c r="J2876" t="s">
        <v>17</v>
      </c>
      <c r="K2876" t="s">
        <v>701</v>
      </c>
      <c r="L2876" t="str">
        <f>_xlfn.XLOOKUP(Tableau1[[#This Row],[TYPE DE PIECE]],Tableau4[MATIERE],Tableau4[SHORT TYPE],"",0,1)</f>
        <v>SE</v>
      </c>
      <c r="N2876" t="str">
        <f>IF(ISERR(FIND("DECOUPE",Tableau1[[#This Row],[DESIGNATION]])),"","NEED REF")</f>
        <v/>
      </c>
    </row>
    <row r="2877" spans="2:14">
      <c r="B2877">
        <v>34411124</v>
      </c>
      <c r="C2877" s="2">
        <v>44838</v>
      </c>
      <c r="D2877" t="s">
        <v>13</v>
      </c>
      <c r="E2877" t="s">
        <v>1587</v>
      </c>
      <c r="J2877" t="s">
        <v>17</v>
      </c>
      <c r="K2877" t="s">
        <v>701</v>
      </c>
      <c r="L2877" t="str">
        <f>_xlfn.XLOOKUP(Tableau1[[#This Row],[TYPE DE PIECE]],Tableau4[MATIERE],Tableau4[SHORT TYPE],"",0,1)</f>
        <v>SE</v>
      </c>
      <c r="N2877" t="str">
        <f>IF(ISERR(FIND("DECOUPE",Tableau1[[#This Row],[DESIGNATION]])),"","NEED REF")</f>
        <v/>
      </c>
    </row>
    <row r="2878" spans="2:14">
      <c r="B2878">
        <v>34411123</v>
      </c>
      <c r="C2878" s="2">
        <v>44838</v>
      </c>
      <c r="D2878" t="s">
        <v>13</v>
      </c>
      <c r="E2878" t="s">
        <v>1588</v>
      </c>
      <c r="F2878" t="s">
        <v>1412</v>
      </c>
      <c r="G2878" t="s">
        <v>73</v>
      </c>
      <c r="H2878" t="s">
        <v>30</v>
      </c>
      <c r="J2878" t="s">
        <v>17</v>
      </c>
      <c r="K2878" t="s">
        <v>25</v>
      </c>
      <c r="L2878" t="str">
        <f>_xlfn.XLOOKUP(Tableau1[[#This Row],[TYPE DE PIECE]],Tableau4[MATIERE],Tableau4[SHORT TYPE],"",0,1)</f>
        <v>SMT</v>
      </c>
      <c r="N2878" t="str">
        <f>IF(ISERR(FIND("DECOUPE",Tableau1[[#This Row],[DESIGNATION]])),"","NEED REF")</f>
        <v/>
      </c>
    </row>
    <row r="2879" spans="2:14">
      <c r="B2879">
        <v>34411122</v>
      </c>
      <c r="C2879" s="2">
        <v>44838</v>
      </c>
      <c r="D2879" t="s">
        <v>13</v>
      </c>
      <c r="E2879" t="s">
        <v>1589</v>
      </c>
      <c r="F2879" t="s">
        <v>1412</v>
      </c>
      <c r="G2879" t="s">
        <v>73</v>
      </c>
      <c r="H2879" t="s">
        <v>30</v>
      </c>
      <c r="J2879" t="s">
        <v>17</v>
      </c>
      <c r="K2879" t="s">
        <v>25</v>
      </c>
      <c r="L2879" t="str">
        <f>_xlfn.XLOOKUP(Tableau1[[#This Row],[TYPE DE PIECE]],Tableau4[MATIERE],Tableau4[SHORT TYPE],"",0,1)</f>
        <v>SMT</v>
      </c>
      <c r="N2879" t="str">
        <f>IF(ISERR(FIND("DECOUPE",Tableau1[[#This Row],[DESIGNATION]])),"","NEED REF")</f>
        <v/>
      </c>
    </row>
    <row r="2880" spans="2:14">
      <c r="B2880">
        <v>34411121</v>
      </c>
      <c r="C2880" s="2">
        <v>44837</v>
      </c>
      <c r="D2880" t="s">
        <v>13</v>
      </c>
      <c r="E2880" t="s">
        <v>1590</v>
      </c>
      <c r="G2880" t="s">
        <v>239</v>
      </c>
      <c r="H2880" t="s">
        <v>595</v>
      </c>
      <c r="J2880" t="s">
        <v>17</v>
      </c>
      <c r="K2880" t="s">
        <v>25</v>
      </c>
      <c r="L2880" t="str">
        <f>_xlfn.XLOOKUP(Tableau1[[#This Row],[TYPE DE PIECE]],Tableau4[MATIERE],Tableau4[SHORT TYPE],"",0,1)</f>
        <v>SMT</v>
      </c>
      <c r="N2880" t="str">
        <f>IF(ISERR(FIND("DECOUPE",Tableau1[[#This Row],[DESIGNATION]])),"","NEED REF")</f>
        <v/>
      </c>
    </row>
    <row r="2881" spans="2:14">
      <c r="B2881">
        <v>34411120</v>
      </c>
      <c r="C2881" s="2">
        <v>44837</v>
      </c>
      <c r="D2881" t="s">
        <v>13</v>
      </c>
      <c r="E2881" t="s">
        <v>1591</v>
      </c>
      <c r="G2881" t="s">
        <v>239</v>
      </c>
      <c r="H2881" t="s">
        <v>595</v>
      </c>
      <c r="J2881" t="s">
        <v>17</v>
      </c>
      <c r="K2881" t="s">
        <v>25</v>
      </c>
      <c r="L2881" t="str">
        <f>_xlfn.XLOOKUP(Tableau1[[#This Row],[TYPE DE PIECE]],Tableau4[MATIERE],Tableau4[SHORT TYPE],"",0,1)</f>
        <v>SMT</v>
      </c>
      <c r="N2881" t="str">
        <f>IF(ISERR(FIND("DECOUPE",Tableau1[[#This Row],[DESIGNATION]])),"","NEED REF")</f>
        <v/>
      </c>
    </row>
    <row r="2882" spans="2:14">
      <c r="B2882">
        <v>34411119</v>
      </c>
      <c r="C2882" s="2">
        <v>44837</v>
      </c>
      <c r="D2882" t="s">
        <v>13</v>
      </c>
      <c r="E2882" t="s">
        <v>1592</v>
      </c>
      <c r="G2882" t="s">
        <v>239</v>
      </c>
      <c r="H2882" t="s">
        <v>595</v>
      </c>
      <c r="J2882" t="s">
        <v>17</v>
      </c>
      <c r="K2882" t="s">
        <v>583</v>
      </c>
      <c r="L2882" t="str">
        <f>_xlfn.XLOOKUP(Tableau1[[#This Row],[TYPE DE PIECE]],Tableau4[MATIERE],Tableau4[SHORT TYPE],"",0,1)</f>
        <v>WOOD</v>
      </c>
      <c r="N2882" t="str">
        <f>IF(ISERR(FIND("DECOUPE",Tableau1[[#This Row],[DESIGNATION]])),"","NEED REF")</f>
        <v/>
      </c>
    </row>
    <row r="2883" spans="2:14">
      <c r="B2883">
        <v>34411118</v>
      </c>
      <c r="C2883" s="2">
        <v>44837</v>
      </c>
      <c r="D2883" t="s">
        <v>13</v>
      </c>
      <c r="E2883" t="str">
        <f>_xlfn.CONCAT(Tableau1[[#This Row],[SHORT TYPE]]," ",Tableau1[[#This Row],[NUMERO]]," ",Tableau1[[#This Row],[GAMME]]," ",Tableau1[[#This Row],[TYPE PRODUIT]]," ",Tableau1[[#This Row],[PUISSANCE]])</f>
        <v>SMT 34411118 GVS BATTERY 20-80KW</v>
      </c>
      <c r="F2883" t="s">
        <v>662</v>
      </c>
      <c r="G2883" t="s">
        <v>96</v>
      </c>
      <c r="H2883" t="s">
        <v>463</v>
      </c>
      <c r="I2883" t="s">
        <v>1593</v>
      </c>
      <c r="J2883" t="s">
        <v>49</v>
      </c>
      <c r="K2883" t="s">
        <v>25</v>
      </c>
      <c r="L2883" t="str">
        <f>_xlfn.XLOOKUP(Tableau1[[#This Row],[TYPE DE PIECE]],Tableau4[MATIERE],Tableau4[SHORT TYPE],"",0,1)</f>
        <v>SMT</v>
      </c>
      <c r="N2883" t="str">
        <f>IF(ISERR(FIND("DECOUPE",Tableau1[[#This Row],[DESIGNATION]])),"","NEED REF")</f>
        <v/>
      </c>
    </row>
    <row r="2884" spans="2:14">
      <c r="B2884">
        <v>34411117</v>
      </c>
      <c r="C2884" s="2">
        <v>44837</v>
      </c>
      <c r="D2884" t="s">
        <v>13</v>
      </c>
      <c r="E2884" t="s">
        <v>1594</v>
      </c>
      <c r="G2884" t="s">
        <v>239</v>
      </c>
      <c r="H2884" t="s">
        <v>595</v>
      </c>
      <c r="J2884" t="s">
        <v>17</v>
      </c>
      <c r="K2884" t="s">
        <v>583</v>
      </c>
      <c r="L2884" t="str">
        <f>_xlfn.XLOOKUP(Tableau1[[#This Row],[TYPE DE PIECE]],Tableau4[MATIERE],Tableau4[SHORT TYPE],"",0,1)</f>
        <v>WOOD</v>
      </c>
      <c r="N2884" t="str">
        <f>IF(ISERR(FIND("DECOUPE",Tableau1[[#This Row],[DESIGNATION]])),"","NEED REF")</f>
        <v/>
      </c>
    </row>
    <row r="2885" spans="2:14">
      <c r="B2885">
        <v>34411116</v>
      </c>
      <c r="C2885" s="2">
        <v>44837</v>
      </c>
      <c r="D2885" t="s">
        <v>13</v>
      </c>
      <c r="E2885" t="str">
        <f>_xlfn.CONCAT(Tableau1[[#This Row],[SHORT TYPE]]," ",Tableau1[[#This Row],[NUMERO]]," ",Tableau1[[#This Row],[GAMME]]," ",Tableau1[[#This Row],[TYPE PRODUIT]]," ",Tableau1[[#This Row],[PUISSANCE]])</f>
        <v>PLA 34411116 GVS BATTERY 20-80KW</v>
      </c>
      <c r="F2885" t="s">
        <v>662</v>
      </c>
      <c r="G2885" t="s">
        <v>96</v>
      </c>
      <c r="H2885" t="s">
        <v>463</v>
      </c>
      <c r="I2885" t="s">
        <v>1593</v>
      </c>
      <c r="J2885" t="s">
        <v>49</v>
      </c>
      <c r="K2885" t="s">
        <v>33</v>
      </c>
      <c r="L2885" t="str">
        <f>_xlfn.XLOOKUP(Tableau1[[#This Row],[TYPE DE PIECE]],Tableau4[MATIERE],Tableau4[SHORT TYPE],"",0,1)</f>
        <v>PLA</v>
      </c>
      <c r="N2885" t="str">
        <f>IF(ISERR(FIND("DECOUPE",Tableau1[[#This Row],[DESIGNATION]])),"","NEED REF")</f>
        <v/>
      </c>
    </row>
    <row r="2886" spans="2:14">
      <c r="B2886">
        <v>34411115</v>
      </c>
      <c r="C2886" s="2">
        <v>44837</v>
      </c>
      <c r="D2886" t="s">
        <v>13</v>
      </c>
      <c r="E2886" t="s">
        <v>1595</v>
      </c>
      <c r="F2886" t="s">
        <v>1412</v>
      </c>
      <c r="G2886" t="s">
        <v>73</v>
      </c>
      <c r="H2886" t="s">
        <v>30</v>
      </c>
      <c r="J2886" t="s">
        <v>17</v>
      </c>
      <c r="K2886" t="s">
        <v>22</v>
      </c>
      <c r="L2886" t="str">
        <f>_xlfn.XLOOKUP(Tableau1[[#This Row],[TYPE DE PIECE]],Tableau4[MATIERE],Tableau4[SHORT TYPE],"",0,1)</f>
        <v>COP</v>
      </c>
      <c r="N2886" t="str">
        <f>IF(ISERR(FIND("DECOUPE",Tableau1[[#This Row],[DESIGNATION]])),"","NEED REF")</f>
        <v/>
      </c>
    </row>
    <row r="2887" spans="2:14">
      <c r="B2887">
        <v>34411114</v>
      </c>
      <c r="C2887" s="2">
        <v>44837</v>
      </c>
      <c r="D2887" t="s">
        <v>13</v>
      </c>
      <c r="E2887" t="s">
        <v>1596</v>
      </c>
      <c r="F2887" t="s">
        <v>1412</v>
      </c>
      <c r="G2887" t="s">
        <v>73</v>
      </c>
      <c r="H2887" t="s">
        <v>30</v>
      </c>
      <c r="J2887" t="s">
        <v>17</v>
      </c>
      <c r="K2887" t="s">
        <v>25</v>
      </c>
      <c r="L2887" t="str">
        <f>_xlfn.XLOOKUP(Tableau1[[#This Row],[TYPE DE PIECE]],Tableau4[MATIERE],Tableau4[SHORT TYPE],"",0,1)</f>
        <v>SMT</v>
      </c>
      <c r="N2887" t="str">
        <f>IF(ISERR(FIND("DECOUPE",Tableau1[[#This Row],[DESIGNATION]])),"","NEED REF")</f>
        <v>NEED REF</v>
      </c>
    </row>
    <row r="2888" spans="2:14">
      <c r="B2888">
        <v>34411113</v>
      </c>
      <c r="C2888" s="2">
        <v>44834</v>
      </c>
      <c r="D2888" t="s">
        <v>13</v>
      </c>
      <c r="E2888" t="str">
        <f>_xlfn.CONCAT(Tableau1[[#This Row],[SHORT TYPE]]," ",Tableau1[[#This Row],[NUMERO]]," ",Tableau1[[#This Row],[GAMME]]," ",Tableau1[[#This Row],[TYPE PRODUIT]]," ",Tableau1[[#This Row],[PUISSANCE]])</f>
        <v xml:space="preserve">SMT 34411113 TEST PIED BIRDY  </v>
      </c>
      <c r="G2888" t="s">
        <v>1597</v>
      </c>
      <c r="J2888" t="s">
        <v>17</v>
      </c>
      <c r="K2888" t="s">
        <v>25</v>
      </c>
      <c r="L2888" t="str">
        <f>_xlfn.XLOOKUP(Tableau1[[#This Row],[TYPE DE PIECE]],Tableau4[MATIERE],Tableau4[SHORT TYPE],"",0,1)</f>
        <v>SMT</v>
      </c>
      <c r="N2888" t="str">
        <f>IF(ISERR(FIND("DECOUPE",Tableau1[[#This Row],[DESIGNATION]])),"","NEED REF")</f>
        <v/>
      </c>
    </row>
    <row r="2889" spans="2:14">
      <c r="B2889">
        <v>34411112</v>
      </c>
      <c r="C2889" s="2">
        <v>44834</v>
      </c>
      <c r="D2889" t="s">
        <v>13</v>
      </c>
      <c r="E2889" t="str">
        <f>_xlfn.CONCAT(Tableau1[[#This Row],[SHORT TYPE]]," ",Tableau1[[#This Row],[NUMERO]]," ",Tableau1[[#This Row],[GAMME]]," ",Tableau1[[#This Row],[TYPE PRODUIT]]," ",Tableau1[[#This Row],[PUISSANCE]])</f>
        <v xml:space="preserve">SMT 34411112 TEST SOCLE POUR PIED BIRDY  </v>
      </c>
      <c r="G2889" t="s">
        <v>1584</v>
      </c>
      <c r="J2889" t="s">
        <v>17</v>
      </c>
      <c r="K2889" t="s">
        <v>25</v>
      </c>
      <c r="L2889" t="str">
        <f>_xlfn.XLOOKUP(Tableau1[[#This Row],[TYPE DE PIECE]],Tableau4[MATIERE],Tableau4[SHORT TYPE],"",0,1)</f>
        <v>SMT</v>
      </c>
      <c r="N2889" t="str">
        <f>IF(ISERR(FIND("DECOUPE",Tableau1[[#This Row],[DESIGNATION]])),"","NEED REF")</f>
        <v/>
      </c>
    </row>
    <row r="2890" spans="2:14">
      <c r="B2890">
        <v>34411111</v>
      </c>
      <c r="C2890" s="2">
        <v>44834</v>
      </c>
      <c r="D2890" t="s">
        <v>13</v>
      </c>
      <c r="E2890" t="s">
        <v>1598</v>
      </c>
      <c r="G2890" t="s">
        <v>239</v>
      </c>
      <c r="J2890" t="s">
        <v>17</v>
      </c>
      <c r="K2890" t="s">
        <v>25</v>
      </c>
      <c r="L2890" t="str">
        <f>_xlfn.XLOOKUP(Tableau1[[#This Row],[TYPE DE PIECE]],Tableau4[MATIERE],Tableau4[SHORT TYPE],"",0,1)</f>
        <v>SMT</v>
      </c>
      <c r="N2890" t="str">
        <f>IF(ISERR(FIND("DECOUPE",Tableau1[[#This Row],[DESIGNATION]])),"","NEED REF")</f>
        <v/>
      </c>
    </row>
    <row r="2891" spans="2:14">
      <c r="B2891">
        <v>34411110</v>
      </c>
      <c r="C2891" s="2">
        <v>44834</v>
      </c>
      <c r="D2891" t="s">
        <v>13</v>
      </c>
      <c r="E2891" t="s">
        <v>1599</v>
      </c>
      <c r="G2891" t="s">
        <v>73</v>
      </c>
      <c r="H2891" t="s">
        <v>30</v>
      </c>
      <c r="J2891" t="s">
        <v>27</v>
      </c>
      <c r="K2891" t="s">
        <v>33</v>
      </c>
      <c r="L2891" t="str">
        <f>_xlfn.XLOOKUP(Tableau1[[#This Row],[TYPE DE PIECE]],Tableau4[MATIERE],Tableau4[SHORT TYPE],"",0,1)</f>
        <v>PLA</v>
      </c>
      <c r="N2891" t="str">
        <f>IF(ISERR(FIND("DECOUPE",Tableau1[[#This Row],[DESIGNATION]])),"","NEED REF")</f>
        <v/>
      </c>
    </row>
    <row r="2892" spans="2:14">
      <c r="B2892">
        <v>34411109</v>
      </c>
      <c r="C2892" s="2">
        <v>44834</v>
      </c>
      <c r="D2892" t="s">
        <v>13</v>
      </c>
      <c r="E2892" t="s">
        <v>1600</v>
      </c>
      <c r="G2892" t="s">
        <v>73</v>
      </c>
      <c r="H2892" t="s">
        <v>30</v>
      </c>
      <c r="J2892" t="s">
        <v>27</v>
      </c>
      <c r="K2892" t="s">
        <v>25</v>
      </c>
      <c r="L2892" t="str">
        <f>_xlfn.XLOOKUP(Tableau1[[#This Row],[TYPE DE PIECE]],Tableau4[MATIERE],Tableau4[SHORT TYPE],"",0,1)</f>
        <v>SMT</v>
      </c>
      <c r="N2892" t="str">
        <f>IF(ISERR(FIND("DECOUPE",Tableau1[[#This Row],[DESIGNATION]])),"","NEED REF")</f>
        <v/>
      </c>
    </row>
    <row r="2893" spans="2:14">
      <c r="B2893">
        <v>34411108</v>
      </c>
      <c r="C2893" s="2">
        <v>44834</v>
      </c>
      <c r="D2893" t="s">
        <v>13</v>
      </c>
      <c r="E2893" t="str">
        <f>_xlfn.CONCAT(Tableau1[[#This Row],[SHORT TYPE]]," ",Tableau1[[#This Row],[NUMERO]]," ",Tableau1[[#This Row],[GAMME]]," ",Tableau1[[#This Row],[TYPE PRODUIT]]," ",Tableau1[[#This Row],[PUISSANCE]])</f>
        <v>COP 34411108 GVS BATTERY 20-80KW</v>
      </c>
      <c r="F2893" t="s">
        <v>662</v>
      </c>
      <c r="G2893" t="s">
        <v>96</v>
      </c>
      <c r="H2893" t="s">
        <v>463</v>
      </c>
      <c r="I2893" t="s">
        <v>1593</v>
      </c>
      <c r="J2893" t="s">
        <v>49</v>
      </c>
      <c r="K2893" t="s">
        <v>22</v>
      </c>
      <c r="L2893" t="str">
        <f>_xlfn.XLOOKUP(Tableau1[[#This Row],[TYPE DE PIECE]],Tableau4[MATIERE],Tableau4[SHORT TYPE],"",0,1)</f>
        <v>COP</v>
      </c>
      <c r="N2893" t="str">
        <f>IF(ISERR(FIND("DECOUPE",Tableau1[[#This Row],[DESIGNATION]])),"","NEED REF")</f>
        <v/>
      </c>
    </row>
    <row r="2894" spans="2:14">
      <c r="B2894">
        <v>34411107</v>
      </c>
      <c r="C2894" s="2">
        <v>44834</v>
      </c>
      <c r="D2894" t="s">
        <v>13</v>
      </c>
      <c r="E2894" t="str">
        <f>_xlfn.CONCAT(Tableau1[[#This Row],[SHORT TYPE]]," ",Tableau1[[#This Row],[NUMERO]]," ",Tableau1[[#This Row],[GAMME]]," ",Tableau1[[#This Row],[TYPE PRODUIT]]," ",Tableau1[[#This Row],[PUISSANCE]])</f>
        <v>SMT 34411107 GVS BATTERY 20-80KW</v>
      </c>
      <c r="F2894" t="s">
        <v>662</v>
      </c>
      <c r="G2894" t="s">
        <v>96</v>
      </c>
      <c r="H2894" t="s">
        <v>463</v>
      </c>
      <c r="I2894" t="s">
        <v>1593</v>
      </c>
      <c r="J2894" t="s">
        <v>49</v>
      </c>
      <c r="K2894" t="s">
        <v>25</v>
      </c>
      <c r="L2894" t="str">
        <f>_xlfn.XLOOKUP(Tableau1[[#This Row],[TYPE DE PIECE]],Tableau4[MATIERE],Tableau4[SHORT TYPE],"",0,1)</f>
        <v>SMT</v>
      </c>
      <c r="N2894" t="str">
        <f>IF(ISERR(FIND("DECOUPE",Tableau1[[#This Row],[DESIGNATION]])),"","NEED REF")</f>
        <v/>
      </c>
    </row>
    <row r="2895" spans="2:14">
      <c r="B2895">
        <v>34411106</v>
      </c>
      <c r="C2895" s="2">
        <v>44833</v>
      </c>
      <c r="D2895" t="s">
        <v>13</v>
      </c>
      <c r="E2895" t="str">
        <f>_xlfn.CONCAT(Tableau1[[#This Row],[SHORT TYPE]]," ",Tableau1[[#This Row],[NUMERO]]," ",Tableau1[[#This Row],[GAMME]]," ",Tableau1[[#This Row],[TYPE PRODUIT]]," ",Tableau1[[#This Row],[PUISSANCE]])</f>
        <v>SMT 34411106 GVS BATTERY 20-80KW</v>
      </c>
      <c r="F2895" t="s">
        <v>662</v>
      </c>
      <c r="G2895" t="s">
        <v>96</v>
      </c>
      <c r="H2895" t="s">
        <v>463</v>
      </c>
      <c r="I2895" t="s">
        <v>1593</v>
      </c>
      <c r="J2895" t="s">
        <v>49</v>
      </c>
      <c r="K2895" t="s">
        <v>25</v>
      </c>
      <c r="L2895" t="str">
        <f>_xlfn.XLOOKUP(Tableau1[[#This Row],[TYPE DE PIECE]],Tableau4[MATIERE],Tableau4[SHORT TYPE],"",0,1)</f>
        <v>SMT</v>
      </c>
      <c r="N2895" t="str">
        <f>IF(ISERR(FIND("DECOUPE",Tableau1[[#This Row],[DESIGNATION]])),"","NEED REF")</f>
        <v/>
      </c>
    </row>
    <row r="2896" spans="2:14">
      <c r="B2896">
        <v>34411105</v>
      </c>
      <c r="C2896" s="2">
        <v>44832</v>
      </c>
      <c r="D2896" t="s">
        <v>13</v>
      </c>
      <c r="E2896" t="s">
        <v>1548</v>
      </c>
      <c r="G2896" t="s">
        <v>239</v>
      </c>
      <c r="J2896" t="s">
        <v>17</v>
      </c>
      <c r="K2896" t="s">
        <v>25</v>
      </c>
      <c r="L2896" t="str">
        <f>_xlfn.XLOOKUP(Tableau1[[#This Row],[TYPE DE PIECE]],Tableau4[MATIERE],Tableau4[SHORT TYPE],"",0,1)</f>
        <v>SMT</v>
      </c>
      <c r="N2896" t="str">
        <f>IF(ISERR(FIND("DECOUPE",Tableau1[[#This Row],[DESIGNATION]])),"","NEED REF")</f>
        <v/>
      </c>
    </row>
    <row r="2897" spans="2:14">
      <c r="B2897">
        <v>34411104</v>
      </c>
      <c r="C2897" s="2">
        <v>44832</v>
      </c>
      <c r="D2897" t="s">
        <v>13</v>
      </c>
      <c r="E2897" t="s">
        <v>1601</v>
      </c>
      <c r="G2897" t="s">
        <v>239</v>
      </c>
      <c r="J2897" t="s">
        <v>17</v>
      </c>
      <c r="K2897" t="s">
        <v>25</v>
      </c>
      <c r="L2897" t="str">
        <f>_xlfn.XLOOKUP(Tableau1[[#This Row],[TYPE DE PIECE]],Tableau4[MATIERE],Tableau4[SHORT TYPE],"",0,1)</f>
        <v>SMT</v>
      </c>
      <c r="N2897" t="str">
        <f>IF(ISERR(FIND("DECOUPE",Tableau1[[#This Row],[DESIGNATION]])),"","NEED REF")</f>
        <v/>
      </c>
    </row>
    <row r="2898" spans="2:14">
      <c r="B2898">
        <v>34411103</v>
      </c>
      <c r="C2898" s="2">
        <v>44832</v>
      </c>
      <c r="D2898" t="s">
        <v>13</v>
      </c>
      <c r="E2898" t="str">
        <f>_xlfn.CONCAT(Tableau1[[#This Row],[SHORT TYPE]]," ",Tableau1[[#This Row],[NUMERO]]," ",Tableau1[[#This Row],[GAMME]]," ",Tableau1[[#This Row],[TYPE PRODUIT]]," ",Tableau1[[#This Row],[PUISSANCE]])</f>
        <v>SMT 34411103 GVX BYPASS 750kVA</v>
      </c>
      <c r="G2898" t="s">
        <v>112</v>
      </c>
      <c r="H2898" t="s">
        <v>30</v>
      </c>
      <c r="I2898" t="s">
        <v>1339</v>
      </c>
      <c r="J2898" t="s">
        <v>17</v>
      </c>
      <c r="K2898" t="s">
        <v>25</v>
      </c>
      <c r="L2898" t="str">
        <f>_xlfn.XLOOKUP(Tableau1[[#This Row],[TYPE DE PIECE]],Tableau4[MATIERE],Tableau4[SHORT TYPE],"",0,1)</f>
        <v>SMT</v>
      </c>
      <c r="N2898" t="str">
        <f>IF(ISERR(FIND("DECOUPE",Tableau1[[#This Row],[DESIGNATION]])),"","NEED REF")</f>
        <v/>
      </c>
    </row>
    <row r="2899" spans="2:14">
      <c r="B2899">
        <v>34411102</v>
      </c>
      <c r="C2899" s="2">
        <v>44832</v>
      </c>
      <c r="D2899" t="s">
        <v>13</v>
      </c>
      <c r="E2899" t="str">
        <f>_xlfn.CONCAT(Tableau1[[#This Row],[SHORT TYPE]]," ",Tableau1[[#This Row],[NUMERO]]," ",Tableau1[[#This Row],[GAMME]]," ",Tableau1[[#This Row],[TYPE PRODUIT]]," ",Tableau1[[#This Row],[PUISSANCE]])</f>
        <v>SMT 34411102 GVX BYPASS 750kVA</v>
      </c>
      <c r="G2899" t="s">
        <v>112</v>
      </c>
      <c r="H2899" t="s">
        <v>30</v>
      </c>
      <c r="I2899" t="s">
        <v>1339</v>
      </c>
      <c r="J2899" t="s">
        <v>17</v>
      </c>
      <c r="K2899" t="s">
        <v>25</v>
      </c>
      <c r="L2899" t="str">
        <f>_xlfn.XLOOKUP(Tableau1[[#This Row],[TYPE DE PIECE]],Tableau4[MATIERE],Tableau4[SHORT TYPE],"",0,1)</f>
        <v>SMT</v>
      </c>
      <c r="N2899" t="str">
        <f>IF(ISERR(FIND("DECOUPE",Tableau1[[#This Row],[DESIGNATION]])),"","NEED REF")</f>
        <v/>
      </c>
    </row>
    <row r="2900" spans="2:14">
      <c r="B2900">
        <v>34411101</v>
      </c>
      <c r="C2900" s="2">
        <v>44832</v>
      </c>
      <c r="D2900" t="s">
        <v>13</v>
      </c>
      <c r="E2900" t="str">
        <f>_xlfn.CONCAT(Tableau1[[#This Row],[SHORT TYPE]]," ",Tableau1[[#This Row],[NUMERO]]," ",Tableau1[[#This Row],[GAMME]]," ",Tableau1[[#This Row],[TYPE PRODUIT]]," ",Tableau1[[#This Row],[PUISSANCE]])</f>
        <v>SMT 34411101 GVX BYPASS 750kVA</v>
      </c>
      <c r="G2900" t="s">
        <v>112</v>
      </c>
      <c r="H2900" t="s">
        <v>30</v>
      </c>
      <c r="I2900" t="s">
        <v>1339</v>
      </c>
      <c r="J2900" t="s">
        <v>17</v>
      </c>
      <c r="K2900" t="s">
        <v>25</v>
      </c>
      <c r="L2900" t="str">
        <f>_xlfn.XLOOKUP(Tableau1[[#This Row],[TYPE DE PIECE]],Tableau4[MATIERE],Tableau4[SHORT TYPE],"",0,1)</f>
        <v>SMT</v>
      </c>
      <c r="N2900" t="str">
        <f>IF(ISERR(FIND("DECOUPE",Tableau1[[#This Row],[DESIGNATION]])),"","NEED REF")</f>
        <v/>
      </c>
    </row>
    <row r="2901" spans="2:14">
      <c r="B2901">
        <v>34411100</v>
      </c>
      <c r="C2901" s="2">
        <v>44832</v>
      </c>
      <c r="D2901" t="s">
        <v>13</v>
      </c>
      <c r="E2901" t="str">
        <f>_xlfn.CONCAT(Tableau1[[#This Row],[SHORT TYPE]]," ",Tableau1[[#This Row],[NUMERO]]," ",Tableau1[[#This Row],[GAMME]]," ",Tableau1[[#This Row],[TYPE PRODUIT]]," ",Tableau1[[#This Row],[PUISSANCE]])</f>
        <v>SMT 34411100 GVX BYPASS 750kVA</v>
      </c>
      <c r="G2901" t="s">
        <v>112</v>
      </c>
      <c r="H2901" t="s">
        <v>30</v>
      </c>
      <c r="I2901" t="s">
        <v>1339</v>
      </c>
      <c r="J2901" t="s">
        <v>17</v>
      </c>
      <c r="K2901" t="s">
        <v>25</v>
      </c>
      <c r="L2901" t="str">
        <f>_xlfn.XLOOKUP(Tableau1[[#This Row],[TYPE DE PIECE]],Tableau4[MATIERE],Tableau4[SHORT TYPE],"",0,1)</f>
        <v>SMT</v>
      </c>
      <c r="N2901" t="str">
        <f>IF(ISERR(FIND("DECOUPE",Tableau1[[#This Row],[DESIGNATION]])),"","NEED REF")</f>
        <v/>
      </c>
    </row>
    <row r="2902" spans="2:14">
      <c r="B2902">
        <v>34411099</v>
      </c>
      <c r="C2902" s="2">
        <v>44832</v>
      </c>
      <c r="D2902" t="s">
        <v>13</v>
      </c>
      <c r="E2902" t="str">
        <f>_xlfn.CONCAT(Tableau1[[#This Row],[SHORT TYPE]]," ",Tableau1[[#This Row],[NUMERO]]," ",Tableau1[[#This Row],[GAMME]]," ",Tableau1[[#This Row],[TYPE PRODUIT]]," ",Tableau1[[#This Row],[PUISSANCE]])</f>
        <v>SMT 34411099 GVX BYPASS 750kVA</v>
      </c>
      <c r="G2902" t="s">
        <v>112</v>
      </c>
      <c r="H2902" t="s">
        <v>30</v>
      </c>
      <c r="I2902" t="s">
        <v>1339</v>
      </c>
      <c r="J2902" t="s">
        <v>17</v>
      </c>
      <c r="K2902" t="s">
        <v>25</v>
      </c>
      <c r="L2902" t="str">
        <f>_xlfn.XLOOKUP(Tableau1[[#This Row],[TYPE DE PIECE]],Tableau4[MATIERE],Tableau4[SHORT TYPE],"",0,1)</f>
        <v>SMT</v>
      </c>
      <c r="N2902" t="str">
        <f>IF(ISERR(FIND("DECOUPE",Tableau1[[#This Row],[DESIGNATION]])),"","NEED REF")</f>
        <v/>
      </c>
    </row>
    <row r="2903" spans="2:14">
      <c r="B2903">
        <v>34411098</v>
      </c>
      <c r="C2903" s="2">
        <v>44832</v>
      </c>
      <c r="D2903" t="s">
        <v>13</v>
      </c>
      <c r="E2903" t="s">
        <v>1602</v>
      </c>
      <c r="G2903" t="s">
        <v>267</v>
      </c>
      <c r="H2903" t="s">
        <v>105</v>
      </c>
      <c r="I2903" t="s">
        <v>1579</v>
      </c>
      <c r="J2903" t="s">
        <v>49</v>
      </c>
      <c r="K2903" t="s">
        <v>25</v>
      </c>
      <c r="L2903" t="str">
        <f>_xlfn.XLOOKUP(Tableau1[[#This Row],[TYPE DE PIECE]],Tableau4[MATIERE],Tableau4[SHORT TYPE],"",0,1)</f>
        <v>SMT</v>
      </c>
      <c r="N2903" t="str">
        <f>IF(ISERR(FIND("DECOUPE",Tableau1[[#This Row],[DESIGNATION]])),"","NEED REF")</f>
        <v/>
      </c>
    </row>
    <row r="2904" spans="2:14">
      <c r="B2904">
        <v>34411097</v>
      </c>
      <c r="C2904" s="2">
        <v>44832</v>
      </c>
      <c r="D2904" t="s">
        <v>13</v>
      </c>
      <c r="E2904" t="str">
        <f>_xlfn.CONCAT(Tableau1[[#This Row],[SHORT TYPE]]," ",Tableau1[[#This Row],[NUMERO]]," ",Tableau1[[#This Row],[GAMME]]," ",Tableau1[[#This Row],[TYPE PRODUIT]]," ",Tableau1[[#This Row],[PUISSANCE]])</f>
        <v>PLA 34411097 GVX BYPASS 750kVA</v>
      </c>
      <c r="G2904" t="s">
        <v>112</v>
      </c>
      <c r="H2904" t="s">
        <v>30</v>
      </c>
      <c r="I2904" t="s">
        <v>1339</v>
      </c>
      <c r="J2904" t="s">
        <v>17</v>
      </c>
      <c r="K2904" t="s">
        <v>33</v>
      </c>
      <c r="L2904" t="str">
        <f>_xlfn.XLOOKUP(Tableau1[[#This Row],[TYPE DE PIECE]],Tableau4[MATIERE],Tableau4[SHORT TYPE],"",0,1)</f>
        <v>PLA</v>
      </c>
      <c r="N2904" t="str">
        <f>IF(ISERR(FIND("DECOUPE",Tableau1[[#This Row],[DESIGNATION]])),"","NEED REF")</f>
        <v/>
      </c>
    </row>
    <row r="2905" spans="2:14">
      <c r="B2905">
        <v>34411096</v>
      </c>
      <c r="C2905" s="2">
        <v>44832</v>
      </c>
      <c r="D2905" t="s">
        <v>13</v>
      </c>
      <c r="E2905" t="str">
        <f>_xlfn.CONCAT(Tableau1[[#This Row],[SHORT TYPE]]," ",Tableau1[[#This Row],[NUMERO]]," ",Tableau1[[#This Row],[GAMME]]," ",Tableau1[[#This Row],[TYPE PRODUIT]]," ",Tableau1[[#This Row],[PUISSANCE]])</f>
        <v>PLA 34411096 GVX BYPASS 750kVA</v>
      </c>
      <c r="G2905" t="s">
        <v>112</v>
      </c>
      <c r="H2905" t="s">
        <v>30</v>
      </c>
      <c r="I2905" t="s">
        <v>1339</v>
      </c>
      <c r="J2905" t="s">
        <v>17</v>
      </c>
      <c r="K2905" t="s">
        <v>33</v>
      </c>
      <c r="L2905" t="str">
        <f>_xlfn.XLOOKUP(Tableau1[[#This Row],[TYPE DE PIECE]],Tableau4[MATIERE],Tableau4[SHORT TYPE],"",0,1)</f>
        <v>PLA</v>
      </c>
      <c r="N2905" t="str">
        <f>IF(ISERR(FIND("DECOUPE",Tableau1[[#This Row],[DESIGNATION]])),"","NEED REF")</f>
        <v/>
      </c>
    </row>
    <row r="2906" spans="2:14">
      <c r="B2906">
        <v>34411095</v>
      </c>
      <c r="C2906" s="2">
        <v>44832</v>
      </c>
      <c r="D2906" t="s">
        <v>13</v>
      </c>
      <c r="E2906" t="s">
        <v>1603</v>
      </c>
      <c r="J2906" t="s">
        <v>27</v>
      </c>
      <c r="K2906" t="s">
        <v>25</v>
      </c>
      <c r="L2906" t="str">
        <f>_xlfn.XLOOKUP(Tableau1[[#This Row],[TYPE DE PIECE]],Tableau4[MATIERE],Tableau4[SHORT TYPE],"",0,1)</f>
        <v>SMT</v>
      </c>
      <c r="N2906" t="str">
        <f>IF(ISERR(FIND("DECOUPE",Tableau1[[#This Row],[DESIGNATION]])),"","NEED REF")</f>
        <v/>
      </c>
    </row>
    <row r="2907" spans="2:14">
      <c r="B2907">
        <v>34411094</v>
      </c>
      <c r="C2907" s="2">
        <v>44831</v>
      </c>
      <c r="D2907" t="s">
        <v>13</v>
      </c>
      <c r="E2907" t="str">
        <f>_xlfn.CONCAT(Tableau1[[#This Row],[SHORT TYPE]]," ",Tableau1[[#This Row],[NUMERO]]," ",Tableau1[[#This Row],[GAMME]]," ",Tableau1[[#This Row],[TYPE PRODUIT]]," ",Tableau1[[#This Row],[PUISSANCE]])</f>
        <v>SMT 34411094 E3S REGEN 20KW</v>
      </c>
      <c r="F2907" t="s">
        <v>1604</v>
      </c>
      <c r="G2907" t="s">
        <v>267</v>
      </c>
      <c r="H2907" t="s">
        <v>105</v>
      </c>
      <c r="I2907" t="s">
        <v>1579</v>
      </c>
      <c r="J2907" t="s">
        <v>49</v>
      </c>
      <c r="K2907" t="s">
        <v>25</v>
      </c>
      <c r="L2907" t="str">
        <f>_xlfn.XLOOKUP(Tableau1[[#This Row],[TYPE DE PIECE]],Tableau4[MATIERE],Tableau4[SHORT TYPE],"",0,1)</f>
        <v>SMT</v>
      </c>
      <c r="N2907" t="str">
        <f>IF(ISERR(FIND("DECOUPE",Tableau1[[#This Row],[DESIGNATION]])),"","NEED REF")</f>
        <v/>
      </c>
    </row>
    <row r="2908" spans="2:14">
      <c r="B2908">
        <v>34411093</v>
      </c>
      <c r="C2908" s="2">
        <v>44831</v>
      </c>
      <c r="D2908" t="s">
        <v>13</v>
      </c>
      <c r="E2908" t="s">
        <v>1605</v>
      </c>
      <c r="F2908" t="s">
        <v>1604</v>
      </c>
      <c r="G2908" t="s">
        <v>267</v>
      </c>
      <c r="H2908" t="s">
        <v>105</v>
      </c>
      <c r="I2908" t="s">
        <v>1579</v>
      </c>
      <c r="J2908" t="s">
        <v>49</v>
      </c>
      <c r="K2908" t="s">
        <v>25</v>
      </c>
      <c r="L2908" t="str">
        <f>_xlfn.XLOOKUP(Tableau1[[#This Row],[TYPE DE PIECE]],Tableau4[MATIERE],Tableau4[SHORT TYPE],"",0,1)</f>
        <v>SMT</v>
      </c>
      <c r="N2908" t="str">
        <f>IF(ISERR(FIND("DECOUPE",Tableau1[[#This Row],[DESIGNATION]])),"","NEED REF")</f>
        <v/>
      </c>
    </row>
    <row r="2909" spans="2:14">
      <c r="B2909">
        <v>34411092</v>
      </c>
      <c r="C2909" s="2">
        <v>44831</v>
      </c>
      <c r="D2909" t="s">
        <v>13</v>
      </c>
      <c r="E2909" t="s">
        <v>1606</v>
      </c>
      <c r="F2909" t="s">
        <v>1604</v>
      </c>
      <c r="G2909" t="s">
        <v>267</v>
      </c>
      <c r="H2909" t="s">
        <v>105</v>
      </c>
      <c r="I2909" t="s">
        <v>1579</v>
      </c>
      <c r="J2909" t="s">
        <v>49</v>
      </c>
      <c r="K2909" t="s">
        <v>25</v>
      </c>
      <c r="L2909" t="str">
        <f>_xlfn.XLOOKUP(Tableau1[[#This Row],[TYPE DE PIECE]],Tableau4[MATIERE],Tableau4[SHORT TYPE],"",0,1)</f>
        <v>SMT</v>
      </c>
      <c r="N2909" t="str">
        <f>IF(ISERR(FIND("DECOUPE",Tableau1[[#This Row],[DESIGNATION]])),"","NEED REF")</f>
        <v/>
      </c>
    </row>
    <row r="2910" spans="2:14">
      <c r="B2910">
        <v>34411091</v>
      </c>
      <c r="C2910" s="2">
        <v>44831</v>
      </c>
      <c r="D2910" t="s">
        <v>13</v>
      </c>
      <c r="E2910" t="s">
        <v>1607</v>
      </c>
      <c r="F2910" t="s">
        <v>1604</v>
      </c>
      <c r="G2910" t="s">
        <v>267</v>
      </c>
      <c r="H2910" t="s">
        <v>105</v>
      </c>
      <c r="I2910" t="s">
        <v>1579</v>
      </c>
      <c r="J2910" t="s">
        <v>49</v>
      </c>
      <c r="K2910" t="s">
        <v>25</v>
      </c>
      <c r="L2910" t="str">
        <f>_xlfn.XLOOKUP(Tableau1[[#This Row],[TYPE DE PIECE]],Tableau4[MATIERE],Tableau4[SHORT TYPE],"",0,1)</f>
        <v>SMT</v>
      </c>
      <c r="N2910" t="str">
        <f>IF(ISERR(FIND("DECOUPE",Tableau1[[#This Row],[DESIGNATION]])),"","NEED REF")</f>
        <v/>
      </c>
    </row>
    <row r="2911" spans="2:14">
      <c r="B2911">
        <v>34411090</v>
      </c>
      <c r="C2911" s="2">
        <v>44831</v>
      </c>
      <c r="D2911" t="s">
        <v>13</v>
      </c>
      <c r="E2911" t="str">
        <f>_xlfn.CONCAT(Tableau1[[#This Row],[SHORT TYPE]]," ",Tableau1[[#This Row],[NUMERO]]," ",Tableau1[[#This Row],[GAMME]]," ",Tableau1[[#This Row],[TYPE PRODUIT]]," ",Tableau1[[#This Row],[PUISSANCE]])</f>
        <v>SMT 34411090 GVX BYPASS 750kVA</v>
      </c>
      <c r="G2911" t="s">
        <v>112</v>
      </c>
      <c r="H2911" t="s">
        <v>30</v>
      </c>
      <c r="I2911" t="s">
        <v>1339</v>
      </c>
      <c r="J2911" t="s">
        <v>17</v>
      </c>
      <c r="K2911" t="s">
        <v>25</v>
      </c>
      <c r="L2911" t="str">
        <f>_xlfn.XLOOKUP(Tableau1[[#This Row],[TYPE DE PIECE]],Tableau4[MATIERE],Tableau4[SHORT TYPE],"",0,1)</f>
        <v>SMT</v>
      </c>
      <c r="N2911" t="str">
        <f>IF(ISERR(FIND("DECOUPE",Tableau1[[#This Row],[DESIGNATION]])),"","NEED REF")</f>
        <v/>
      </c>
    </row>
    <row r="2912" spans="2:14">
      <c r="B2912">
        <v>34411089</v>
      </c>
      <c r="C2912" s="2">
        <v>44831</v>
      </c>
      <c r="D2912" t="s">
        <v>13</v>
      </c>
      <c r="E2912" t="str">
        <f>_xlfn.CONCAT(Tableau1[[#This Row],[SHORT TYPE]]," ",Tableau1[[#This Row],[NUMERO]]," ",Tableau1[[#This Row],[GAMME]]," ",Tableau1[[#This Row],[TYPE PRODUIT]]," ",Tableau1[[#This Row],[PUISSANCE]])</f>
        <v>COP 34411089 GVX BYPASS 750kVA</v>
      </c>
      <c r="G2912" t="s">
        <v>112</v>
      </c>
      <c r="H2912" t="s">
        <v>30</v>
      </c>
      <c r="I2912" t="s">
        <v>1339</v>
      </c>
      <c r="J2912" t="s">
        <v>17</v>
      </c>
      <c r="K2912" t="s">
        <v>22</v>
      </c>
      <c r="L2912" t="str">
        <f>_xlfn.XLOOKUP(Tableau1[[#This Row],[TYPE DE PIECE]],Tableau4[MATIERE],Tableau4[SHORT TYPE],"",0,1)</f>
        <v>COP</v>
      </c>
      <c r="N2912" t="str">
        <f>IF(ISERR(FIND("DECOUPE",Tableau1[[#This Row],[DESIGNATION]])),"","NEED REF")</f>
        <v/>
      </c>
    </row>
    <row r="2913" spans="2:14">
      <c r="B2913">
        <v>34411088</v>
      </c>
      <c r="C2913" s="2">
        <v>44831</v>
      </c>
      <c r="D2913" t="s">
        <v>13</v>
      </c>
      <c r="E2913" t="str">
        <f>_xlfn.CONCAT(Tableau1[[#This Row],[SHORT TYPE]]," ",Tableau1[[#This Row],[NUMERO]]," ",Tableau1[[#This Row],[GAMME]]," ",Tableau1[[#This Row],[TYPE PRODUIT]]," ",Tableau1[[#This Row],[PUISSANCE]])</f>
        <v>SMT 34411088 GVX BYPASS 750kVA</v>
      </c>
      <c r="G2913" t="s">
        <v>112</v>
      </c>
      <c r="H2913" t="s">
        <v>30</v>
      </c>
      <c r="I2913" t="s">
        <v>1339</v>
      </c>
      <c r="J2913" t="s">
        <v>17</v>
      </c>
      <c r="K2913" t="s">
        <v>25</v>
      </c>
      <c r="L2913" t="str">
        <f>_xlfn.XLOOKUP(Tableau1[[#This Row],[TYPE DE PIECE]],Tableau4[MATIERE],Tableau4[SHORT TYPE],"",0,1)</f>
        <v>SMT</v>
      </c>
      <c r="N2913" t="str">
        <f>IF(ISERR(FIND("DECOUPE",Tableau1[[#This Row],[DESIGNATION]])),"","NEED REF")</f>
        <v/>
      </c>
    </row>
    <row r="2914" spans="2:14">
      <c r="B2914">
        <v>34411087</v>
      </c>
      <c r="C2914" s="2">
        <v>44830</v>
      </c>
      <c r="D2914" t="s">
        <v>13</v>
      </c>
      <c r="E2914" t="str">
        <f>_xlfn.CONCAT(Tableau1[[#This Row],[SHORT TYPE]]," ",Tableau1[[#This Row],[NUMERO]]," ",Tableau1[[#This Row],[GAMME]]," ",Tableau1[[#This Row],[TYPE PRODUIT]]," ",Tableau1[[#This Row],[PUISSANCE]])</f>
        <v>SMT 34411087 GVX BYPASS 750kVA</v>
      </c>
      <c r="G2914" t="s">
        <v>112</v>
      </c>
      <c r="H2914" t="s">
        <v>30</v>
      </c>
      <c r="I2914" t="s">
        <v>1339</v>
      </c>
      <c r="J2914" t="s">
        <v>17</v>
      </c>
      <c r="K2914" t="s">
        <v>25</v>
      </c>
      <c r="L2914" t="str">
        <f>_xlfn.XLOOKUP(Tableau1[[#This Row],[TYPE DE PIECE]],Tableau4[MATIERE],Tableau4[SHORT TYPE],"",0,1)</f>
        <v>SMT</v>
      </c>
      <c r="N2914" t="str">
        <f>IF(ISERR(FIND("DECOUPE",Tableau1[[#This Row],[DESIGNATION]])),"","NEED REF")</f>
        <v/>
      </c>
    </row>
    <row r="2915" spans="2:14">
      <c r="B2915">
        <v>34411086</v>
      </c>
      <c r="C2915" s="2">
        <v>44830</v>
      </c>
      <c r="D2915" t="s">
        <v>13</v>
      </c>
      <c r="E2915" t="str">
        <f>_xlfn.CONCAT(Tableau1[[#This Row],[SHORT TYPE]]," ",Tableau1[[#This Row],[NUMERO]]," ",Tableau1[[#This Row],[GAMME]]," ",Tableau1[[#This Row],[TYPE PRODUIT]]," ",Tableau1[[#This Row],[PUISSANCE]])</f>
        <v>SMT 34411086 GVX BYPASS 750kVA</v>
      </c>
      <c r="G2915" t="s">
        <v>112</v>
      </c>
      <c r="H2915" t="s">
        <v>30</v>
      </c>
      <c r="I2915" t="s">
        <v>1339</v>
      </c>
      <c r="J2915" t="s">
        <v>17</v>
      </c>
      <c r="K2915" t="s">
        <v>25</v>
      </c>
      <c r="L2915" t="str">
        <f>_xlfn.XLOOKUP(Tableau1[[#This Row],[TYPE DE PIECE]],Tableau4[MATIERE],Tableau4[SHORT TYPE],"",0,1)</f>
        <v>SMT</v>
      </c>
      <c r="N2915" t="str">
        <f>IF(ISERR(FIND("DECOUPE",Tableau1[[#This Row],[DESIGNATION]])),"","NEED REF")</f>
        <v/>
      </c>
    </row>
    <row r="2916" spans="2:14">
      <c r="B2916">
        <v>34411085</v>
      </c>
      <c r="C2916" s="2">
        <v>44830</v>
      </c>
      <c r="D2916" t="s">
        <v>13</v>
      </c>
      <c r="E2916" t="str">
        <f>_xlfn.CONCAT(Tableau1[[#This Row],[SHORT TYPE]]," ",Tableau1[[#This Row],[NUMERO]]," ",Tableau1[[#This Row],[GAMME]]," ",Tableau1[[#This Row],[TYPE PRODUIT]]," ",Tableau1[[#This Row],[PUISSANCE]])</f>
        <v>SMT 34411085 GVX BYPASS 750kVA</v>
      </c>
      <c r="G2916" t="s">
        <v>112</v>
      </c>
      <c r="H2916" t="s">
        <v>30</v>
      </c>
      <c r="I2916" t="s">
        <v>1339</v>
      </c>
      <c r="J2916" t="s">
        <v>17</v>
      </c>
      <c r="K2916" t="s">
        <v>25</v>
      </c>
      <c r="L2916" t="str">
        <f>_xlfn.XLOOKUP(Tableau1[[#This Row],[TYPE DE PIECE]],Tableau4[MATIERE],Tableau4[SHORT TYPE],"",0,1)</f>
        <v>SMT</v>
      </c>
      <c r="N2916" t="str">
        <f>IF(ISERR(FIND("DECOUPE",Tableau1[[#This Row],[DESIGNATION]])),"","NEED REF")</f>
        <v/>
      </c>
    </row>
    <row r="2917" spans="2:14">
      <c r="B2917">
        <v>34411084</v>
      </c>
      <c r="C2917" s="2">
        <v>44830</v>
      </c>
      <c r="D2917" t="s">
        <v>13</v>
      </c>
      <c r="E2917" t="str">
        <f>_xlfn.CONCAT(Tableau1[[#This Row],[SHORT TYPE]]," ",Tableau1[[#This Row],[NUMERO]]," ",Tableau1[[#This Row],[GAMME]]," ",Tableau1[[#This Row],[TYPE PRODUIT]]," ",Tableau1[[#This Row],[PUISSANCE]])</f>
        <v>PLA 34411084 GVX BYPASS 750kVA</v>
      </c>
      <c r="G2917" t="s">
        <v>112</v>
      </c>
      <c r="H2917" t="s">
        <v>30</v>
      </c>
      <c r="I2917" t="s">
        <v>1339</v>
      </c>
      <c r="J2917" t="s">
        <v>17</v>
      </c>
      <c r="K2917" t="s">
        <v>33</v>
      </c>
      <c r="L2917" t="str">
        <f>_xlfn.XLOOKUP(Tableau1[[#This Row],[TYPE DE PIECE]],Tableau4[MATIERE],Tableau4[SHORT TYPE],"",0,1)</f>
        <v>PLA</v>
      </c>
      <c r="N2917" t="str">
        <f>IF(ISERR(FIND("DECOUPE",Tableau1[[#This Row],[DESIGNATION]])),"","NEED REF")</f>
        <v/>
      </c>
    </row>
    <row r="2918" spans="2:14">
      <c r="B2918">
        <v>34411083</v>
      </c>
      <c r="C2918" s="2">
        <v>44830</v>
      </c>
      <c r="D2918" t="s">
        <v>13</v>
      </c>
      <c r="E2918" t="str">
        <f>_xlfn.CONCAT(Tableau1[[#This Row],[SHORT TYPE]]," ",Tableau1[[#This Row],[NUMERO]]," ",Tableau1[[#This Row],[GAMME]]," ",Tableau1[[#This Row],[TYPE PRODUIT]]," ",Tableau1[[#This Row],[PUISSANCE]])</f>
        <v>COP 34411083 GVX BYPASS 750kVA</v>
      </c>
      <c r="G2918" t="s">
        <v>112</v>
      </c>
      <c r="H2918" t="s">
        <v>30</v>
      </c>
      <c r="I2918" t="s">
        <v>1339</v>
      </c>
      <c r="J2918" t="s">
        <v>17</v>
      </c>
      <c r="K2918" t="s">
        <v>22</v>
      </c>
      <c r="L2918" t="str">
        <f>_xlfn.XLOOKUP(Tableau1[[#This Row],[TYPE DE PIECE]],Tableau4[MATIERE],Tableau4[SHORT TYPE],"",0,1)</f>
        <v>COP</v>
      </c>
      <c r="N2918" t="str">
        <f>IF(ISERR(FIND("DECOUPE",Tableau1[[#This Row],[DESIGNATION]])),"","NEED REF")</f>
        <v/>
      </c>
    </row>
    <row r="2919" spans="2:14">
      <c r="B2919">
        <v>34411082</v>
      </c>
      <c r="C2919" s="2">
        <v>44830</v>
      </c>
      <c r="D2919" t="s">
        <v>13</v>
      </c>
      <c r="E2919" t="str">
        <f>_xlfn.CONCAT(Tableau1[[#This Row],[SHORT TYPE]]," ",Tableau1[[#This Row],[NUMERO]]," ",Tableau1[[#This Row],[GAMME]]," ",Tableau1[[#This Row],[TYPE PRODUIT]]," ",Tableau1[[#This Row],[PUISSANCE]])</f>
        <v>COP 34411082 GVX BYPASS 750kVA</v>
      </c>
      <c r="G2919" t="s">
        <v>112</v>
      </c>
      <c r="H2919" t="s">
        <v>30</v>
      </c>
      <c r="I2919" t="s">
        <v>1339</v>
      </c>
      <c r="J2919" t="s">
        <v>17</v>
      </c>
      <c r="K2919" t="s">
        <v>22</v>
      </c>
      <c r="L2919" t="str">
        <f>_xlfn.XLOOKUP(Tableau1[[#This Row],[TYPE DE PIECE]],Tableau4[MATIERE],Tableau4[SHORT TYPE],"",0,1)</f>
        <v>COP</v>
      </c>
      <c r="N2919" t="str">
        <f>IF(ISERR(FIND("DECOUPE",Tableau1[[#This Row],[DESIGNATION]])),"","NEED REF")</f>
        <v/>
      </c>
    </row>
    <row r="2920" spans="2:14">
      <c r="B2920">
        <v>34411081</v>
      </c>
      <c r="C2920" s="2">
        <v>44827</v>
      </c>
      <c r="D2920" t="s">
        <v>13</v>
      </c>
      <c r="E2920" t="s">
        <v>1608</v>
      </c>
      <c r="F2920" t="s">
        <v>1508</v>
      </c>
      <c r="G2920" t="s">
        <v>112</v>
      </c>
      <c r="J2920" t="s">
        <v>27</v>
      </c>
      <c r="K2920" t="s">
        <v>33</v>
      </c>
      <c r="L2920" t="str">
        <f>_xlfn.XLOOKUP(Tableau1[[#This Row],[TYPE DE PIECE]],Tableau4[MATIERE],Tableau4[SHORT TYPE],"",0,1)</f>
        <v>PLA</v>
      </c>
      <c r="N2920" t="str">
        <f>IF(ISERR(FIND("DECOUPE",Tableau1[[#This Row],[DESIGNATION]])),"","NEED REF")</f>
        <v/>
      </c>
    </row>
    <row r="2921" spans="2:14">
      <c r="B2921">
        <v>34411080</v>
      </c>
      <c r="C2921" s="2">
        <v>44827</v>
      </c>
      <c r="D2921" t="s">
        <v>13</v>
      </c>
      <c r="E2921" t="str">
        <f>_xlfn.CONCAT(Tableau1[[#This Row],[SHORT TYPE]]," ",Tableau1[[#This Row],[NUMERO]]," ",Tableau1[[#This Row],[GAMME]]," ",Tableau1[[#This Row],[TYPE PRODUIT]]," ",Tableau1[[#This Row],[PUISSANCE]])</f>
        <v>COP 34411080 GVX BYPASS 750kVA</v>
      </c>
      <c r="G2921" t="s">
        <v>112</v>
      </c>
      <c r="H2921" t="s">
        <v>30</v>
      </c>
      <c r="I2921" t="s">
        <v>1339</v>
      </c>
      <c r="J2921" t="s">
        <v>17</v>
      </c>
      <c r="K2921" t="s">
        <v>22</v>
      </c>
      <c r="L2921" t="str">
        <f>_xlfn.XLOOKUP(Tableau1[[#This Row],[TYPE DE PIECE]],Tableau4[MATIERE],Tableau4[SHORT TYPE],"",0,1)</f>
        <v>COP</v>
      </c>
      <c r="N2921" t="str">
        <f>IF(ISERR(FIND("DECOUPE",Tableau1[[#This Row],[DESIGNATION]])),"","NEED REF")</f>
        <v/>
      </c>
    </row>
    <row r="2922" spans="2:14">
      <c r="B2922">
        <v>34411079</v>
      </c>
      <c r="C2922" s="2">
        <v>44827</v>
      </c>
      <c r="D2922" t="s">
        <v>13</v>
      </c>
      <c r="E2922" t="str">
        <f>_xlfn.CONCAT(Tableau1[[#This Row],[SHORT TYPE]]," ",Tableau1[[#This Row],[NUMERO]]," ",Tableau1[[#This Row],[GAMME]]," ",Tableau1[[#This Row],[TYPE PRODUIT]]," ",Tableau1[[#This Row],[PUISSANCE]])</f>
        <v>COP 34411079 GVX BYPASS 750kVA</v>
      </c>
      <c r="G2922" t="s">
        <v>112</v>
      </c>
      <c r="H2922" t="s">
        <v>30</v>
      </c>
      <c r="I2922" t="s">
        <v>1339</v>
      </c>
      <c r="J2922" t="s">
        <v>17</v>
      </c>
      <c r="K2922" t="s">
        <v>22</v>
      </c>
      <c r="L2922" t="str">
        <f>_xlfn.XLOOKUP(Tableau1[[#This Row],[TYPE DE PIECE]],Tableau4[MATIERE],Tableau4[SHORT TYPE],"",0,1)</f>
        <v>COP</v>
      </c>
      <c r="N2922" t="str">
        <f>IF(ISERR(FIND("DECOUPE",Tableau1[[#This Row],[DESIGNATION]])),"","NEED REF")</f>
        <v/>
      </c>
    </row>
    <row r="2923" spans="2:14">
      <c r="B2923">
        <v>34411078</v>
      </c>
      <c r="C2923" s="2">
        <v>44827</v>
      </c>
      <c r="D2923" t="s">
        <v>13</v>
      </c>
      <c r="E2923" t="s">
        <v>1609</v>
      </c>
      <c r="F2923" t="s">
        <v>1508</v>
      </c>
      <c r="G2923" t="s">
        <v>112</v>
      </c>
      <c r="J2923" t="s">
        <v>27</v>
      </c>
      <c r="K2923" t="s">
        <v>25</v>
      </c>
      <c r="L2923" t="str">
        <f>_xlfn.XLOOKUP(Tableau1[[#This Row],[TYPE DE PIECE]],Tableau4[MATIERE],Tableau4[SHORT TYPE],"",0,1)</f>
        <v>SMT</v>
      </c>
      <c r="N2923" t="str">
        <f>IF(ISERR(FIND("DECOUPE",Tableau1[[#This Row],[DESIGNATION]])),"","NEED REF")</f>
        <v/>
      </c>
    </row>
    <row r="2924" spans="2:14">
      <c r="B2924">
        <v>34411077</v>
      </c>
      <c r="C2924" s="2">
        <v>44827</v>
      </c>
      <c r="D2924" t="s">
        <v>13</v>
      </c>
      <c r="E2924" t="s">
        <v>1610</v>
      </c>
      <c r="F2924" t="s">
        <v>1508</v>
      </c>
      <c r="G2924" t="s">
        <v>112</v>
      </c>
      <c r="J2924" t="s">
        <v>27</v>
      </c>
      <c r="K2924" t="s">
        <v>33</v>
      </c>
      <c r="L2924" t="str">
        <f>_xlfn.XLOOKUP(Tableau1[[#This Row],[TYPE DE PIECE]],Tableau4[MATIERE],Tableau4[SHORT TYPE],"",0,1)</f>
        <v>PLA</v>
      </c>
      <c r="N2924" t="str">
        <f>IF(ISERR(FIND("DECOUPE",Tableau1[[#This Row],[DESIGNATION]])),"","NEED REF")</f>
        <v/>
      </c>
    </row>
    <row r="2925" spans="2:14">
      <c r="B2925">
        <v>34411076</v>
      </c>
      <c r="C2925" s="2">
        <v>44825</v>
      </c>
      <c r="D2925" t="s">
        <v>13</v>
      </c>
      <c r="E2925" t="s">
        <v>265</v>
      </c>
      <c r="F2925" t="s">
        <v>1508</v>
      </c>
      <c r="G2925" t="s">
        <v>112</v>
      </c>
      <c r="I2925" t="s">
        <v>1359</v>
      </c>
      <c r="J2925" t="s">
        <v>27</v>
      </c>
      <c r="K2925" t="s">
        <v>25</v>
      </c>
      <c r="L2925" t="str">
        <f>_xlfn.XLOOKUP(Tableau1[[#This Row],[TYPE DE PIECE]],Tableau4[MATIERE],Tableau4[SHORT TYPE],"",0,1)</f>
        <v>SMT</v>
      </c>
      <c r="N2925" t="str">
        <f>IF(ISERR(FIND("DECOUPE",Tableau1[[#This Row],[DESIGNATION]])),"","NEED REF")</f>
        <v/>
      </c>
    </row>
    <row r="2926" spans="2:14">
      <c r="B2926">
        <v>34411075</v>
      </c>
      <c r="C2926" s="2">
        <v>44824</v>
      </c>
      <c r="D2926" t="s">
        <v>13</v>
      </c>
      <c r="E2926" t="s">
        <v>1611</v>
      </c>
      <c r="F2926" t="s">
        <v>1508</v>
      </c>
      <c r="G2926" t="s">
        <v>112</v>
      </c>
      <c r="J2926" t="s">
        <v>27</v>
      </c>
      <c r="K2926" t="s">
        <v>298</v>
      </c>
      <c r="L2926" t="str">
        <f>_xlfn.XLOOKUP(Tableau1[[#This Row],[TYPE DE PIECE]],Tableau4[MATIERE],Tableau4[SHORT TYPE],"",0,1)</f>
        <v/>
      </c>
      <c r="M2926" t="s">
        <v>298</v>
      </c>
      <c r="N2926" t="str">
        <f>IF(ISERR(FIND("DECOUPE",Tableau1[[#This Row],[DESIGNATION]])),"","NEED REF")</f>
        <v/>
      </c>
    </row>
    <row r="2927" spans="2:14">
      <c r="B2927">
        <v>34411074</v>
      </c>
      <c r="C2927" s="2">
        <v>44824</v>
      </c>
      <c r="D2927" t="s">
        <v>13</v>
      </c>
      <c r="E2927" t="s">
        <v>1612</v>
      </c>
      <c r="F2927" t="s">
        <v>1508</v>
      </c>
      <c r="G2927" t="s">
        <v>112</v>
      </c>
      <c r="J2927" t="s">
        <v>27</v>
      </c>
      <c r="K2927" t="s">
        <v>298</v>
      </c>
      <c r="L2927" t="str">
        <f>_xlfn.XLOOKUP(Tableau1[[#This Row],[TYPE DE PIECE]],Tableau4[MATIERE],Tableau4[SHORT TYPE],"",0,1)</f>
        <v/>
      </c>
      <c r="M2927" t="s">
        <v>298</v>
      </c>
      <c r="N2927" t="str">
        <f>IF(ISERR(FIND("DECOUPE",Tableau1[[#This Row],[DESIGNATION]])),"","NEED REF")</f>
        <v/>
      </c>
    </row>
    <row r="2928" spans="2:14">
      <c r="B2928">
        <v>34411073</v>
      </c>
      <c r="C2928" s="2">
        <v>44824</v>
      </c>
      <c r="D2928" t="s">
        <v>13</v>
      </c>
      <c r="E2928" t="s">
        <v>1613</v>
      </c>
      <c r="F2928" t="s">
        <v>1604</v>
      </c>
      <c r="G2928" t="s">
        <v>267</v>
      </c>
      <c r="H2928" t="s">
        <v>105</v>
      </c>
      <c r="I2928" t="s">
        <v>1579</v>
      </c>
      <c r="J2928" t="s">
        <v>49</v>
      </c>
      <c r="K2928" t="s">
        <v>25</v>
      </c>
      <c r="L2928" t="str">
        <f>_xlfn.XLOOKUP(Tableau1[[#This Row],[TYPE DE PIECE]],Tableau4[MATIERE],Tableau4[SHORT TYPE],"",0,1)</f>
        <v>SMT</v>
      </c>
      <c r="N2928" t="str">
        <f>IF(ISERR(FIND("DECOUPE",Tableau1[[#This Row],[DESIGNATION]])),"","NEED REF")</f>
        <v/>
      </c>
    </row>
    <row r="2929" spans="2:14">
      <c r="B2929">
        <v>34411072</v>
      </c>
      <c r="C2929" s="2">
        <v>44824</v>
      </c>
      <c r="D2929" t="s">
        <v>13</v>
      </c>
      <c r="E2929" t="s">
        <v>1614</v>
      </c>
      <c r="F2929" t="s">
        <v>1604</v>
      </c>
      <c r="G2929" t="s">
        <v>267</v>
      </c>
      <c r="H2929" t="s">
        <v>105</v>
      </c>
      <c r="I2929" t="s">
        <v>1579</v>
      </c>
      <c r="J2929" t="s">
        <v>49</v>
      </c>
      <c r="K2929" t="s">
        <v>25</v>
      </c>
      <c r="L2929" t="str">
        <f>_xlfn.XLOOKUP(Tableau1[[#This Row],[TYPE DE PIECE]],Tableau4[MATIERE],Tableau4[SHORT TYPE],"",0,1)</f>
        <v>SMT</v>
      </c>
      <c r="N2929" t="str">
        <f>IF(ISERR(FIND("DECOUPE",Tableau1[[#This Row],[DESIGNATION]])),"","NEED REF")</f>
        <v/>
      </c>
    </row>
    <row r="2930" spans="2:14">
      <c r="B2930">
        <v>34411071</v>
      </c>
      <c r="C2930" s="2">
        <v>44823</v>
      </c>
      <c r="D2930" t="s">
        <v>13</v>
      </c>
      <c r="E2930" t="s">
        <v>1615</v>
      </c>
      <c r="G2930" t="s">
        <v>112</v>
      </c>
      <c r="H2930" t="s">
        <v>30</v>
      </c>
      <c r="I2930" t="s">
        <v>1339</v>
      </c>
      <c r="J2930" t="s">
        <v>17</v>
      </c>
      <c r="K2930" t="s">
        <v>25</v>
      </c>
      <c r="L2930" t="s">
        <v>856</v>
      </c>
      <c r="N2930" t="str">
        <f>IF(ISERR(FIND("DECOUPE",Tableau1[[#This Row],[DESIGNATION]])),"","NEED REF")</f>
        <v/>
      </c>
    </row>
    <row r="2931" spans="2:14">
      <c r="B2931">
        <v>34411070</v>
      </c>
      <c r="C2931" s="2">
        <v>44823</v>
      </c>
      <c r="D2931" t="s">
        <v>13</v>
      </c>
      <c r="E2931" t="s">
        <v>1616</v>
      </c>
      <c r="G2931" t="s">
        <v>112</v>
      </c>
      <c r="H2931" t="s">
        <v>30</v>
      </c>
      <c r="I2931" t="s">
        <v>1339</v>
      </c>
      <c r="J2931" t="s">
        <v>17</v>
      </c>
      <c r="K2931" t="s">
        <v>25</v>
      </c>
      <c r="L2931" t="s">
        <v>856</v>
      </c>
      <c r="N2931" t="str">
        <f>IF(ISERR(FIND("DECOUPE",Tableau1[[#This Row],[DESIGNATION]])),"","NEED REF")</f>
        <v/>
      </c>
    </row>
    <row r="2932" spans="2:14">
      <c r="B2932">
        <v>34411069</v>
      </c>
      <c r="C2932" s="2">
        <v>44823</v>
      </c>
      <c r="D2932" t="s">
        <v>13</v>
      </c>
      <c r="E2932" t="s">
        <v>265</v>
      </c>
      <c r="F2932" t="s">
        <v>1604</v>
      </c>
      <c r="G2932" t="s">
        <v>267</v>
      </c>
      <c r="H2932" t="s">
        <v>105</v>
      </c>
      <c r="I2932" t="s">
        <v>1579</v>
      </c>
      <c r="J2932" t="s">
        <v>49</v>
      </c>
      <c r="K2932" t="s">
        <v>67</v>
      </c>
      <c r="L2932" t="s">
        <v>856</v>
      </c>
      <c r="N2932" t="str">
        <f>IF(ISERR(FIND("DECOUPE",Tableau1[[#This Row],[DESIGNATION]])),"","NEED REF")</f>
        <v/>
      </c>
    </row>
    <row r="2933" spans="2:14">
      <c r="B2933">
        <v>34411068</v>
      </c>
      <c r="C2933" s="2">
        <v>44823</v>
      </c>
      <c r="D2933" t="s">
        <v>13</v>
      </c>
      <c r="E2933" t="s">
        <v>1617</v>
      </c>
      <c r="F2933" t="s">
        <v>1604</v>
      </c>
      <c r="G2933" t="s">
        <v>267</v>
      </c>
      <c r="H2933" t="s">
        <v>105</v>
      </c>
      <c r="I2933" t="s">
        <v>1579</v>
      </c>
      <c r="J2933" t="s">
        <v>49</v>
      </c>
      <c r="K2933" t="s">
        <v>67</v>
      </c>
      <c r="L2933" t="s">
        <v>1618</v>
      </c>
      <c r="N2933" t="str">
        <f>IF(ISERR(FIND("DECOUPE",Tableau1[[#This Row],[DESIGNATION]])),"","NEED REF")</f>
        <v/>
      </c>
    </row>
    <row r="2934" spans="2:14">
      <c r="B2934">
        <v>34411067</v>
      </c>
      <c r="C2934" s="2">
        <v>44811</v>
      </c>
      <c r="D2934" t="s">
        <v>13</v>
      </c>
      <c r="E2934" s="133" t="s">
        <v>1619</v>
      </c>
      <c r="F2934" t="s">
        <v>1620</v>
      </c>
      <c r="G2934" t="s">
        <v>1621</v>
      </c>
      <c r="J2934" t="s">
        <v>177</v>
      </c>
      <c r="K2934" t="s">
        <v>1622</v>
      </c>
      <c r="L2934" t="str">
        <f>_xlfn.XLOOKUP(Tableau1[[#This Row],[TYPE DE PIECE]],Tableau4[MATIERE],Tableau4[SHORT TYPE],"",0,1)</f>
        <v/>
      </c>
      <c r="N2934" t="str">
        <f>IF(ISERR(FIND("DECOUPE",Tableau1[[#This Row],[DESIGNATION]])),"","NEED REF")</f>
        <v/>
      </c>
    </row>
    <row r="2935" spans="2:14">
      <c r="B2935">
        <v>34411066</v>
      </c>
      <c r="C2935" s="2">
        <v>44811</v>
      </c>
      <c r="D2935" t="s">
        <v>13</v>
      </c>
      <c r="E2935" t="s">
        <v>1623</v>
      </c>
      <c r="F2935" t="s">
        <v>1624</v>
      </c>
      <c r="G2935" t="s">
        <v>112</v>
      </c>
      <c r="H2935" t="s">
        <v>534</v>
      </c>
      <c r="J2935" t="s">
        <v>27</v>
      </c>
      <c r="K2935" t="s">
        <v>22</v>
      </c>
      <c r="L2935" t="str">
        <f>_xlfn.XLOOKUP(Tableau1[[#This Row],[TYPE DE PIECE]],Tableau4[MATIERE],Tableau4[SHORT TYPE],"",0,1)</f>
        <v>COP</v>
      </c>
      <c r="N2935" t="str">
        <f>IF(ISERR(FIND("DECOUPE",Tableau1[[#This Row],[DESIGNATION]])),"","NEED REF")</f>
        <v/>
      </c>
    </row>
    <row r="2936" spans="2:14">
      <c r="B2936">
        <v>34411065</v>
      </c>
      <c r="C2936" s="2">
        <v>44811</v>
      </c>
      <c r="D2936" t="s">
        <v>13</v>
      </c>
      <c r="E2936" t="s">
        <v>1625</v>
      </c>
      <c r="F2936" t="s">
        <v>1624</v>
      </c>
      <c r="G2936" t="s">
        <v>112</v>
      </c>
      <c r="H2936" t="s">
        <v>534</v>
      </c>
      <c r="J2936" t="s">
        <v>27</v>
      </c>
      <c r="K2936" t="s">
        <v>22</v>
      </c>
      <c r="L2936" t="str">
        <f>_xlfn.XLOOKUP(Tableau1[[#This Row],[TYPE DE PIECE]],Tableau4[MATIERE],Tableau4[SHORT TYPE],"",0,1)</f>
        <v>COP</v>
      </c>
      <c r="N2936" t="str">
        <f>IF(ISERR(FIND("DECOUPE",Tableau1[[#This Row],[DESIGNATION]])),"","NEED REF")</f>
        <v/>
      </c>
    </row>
    <row r="2937" spans="2:14">
      <c r="B2937">
        <v>34411064</v>
      </c>
      <c r="C2937" s="2">
        <v>44811</v>
      </c>
      <c r="D2937" t="s">
        <v>13</v>
      </c>
      <c r="E2937" t="s">
        <v>114</v>
      </c>
      <c r="F2937" t="s">
        <v>1624</v>
      </c>
      <c r="G2937" t="s">
        <v>112</v>
      </c>
      <c r="H2937" t="s">
        <v>534</v>
      </c>
      <c r="J2937" t="s">
        <v>27</v>
      </c>
      <c r="K2937" t="s">
        <v>22</v>
      </c>
      <c r="L2937" t="str">
        <f>_xlfn.XLOOKUP(Tableau1[[#This Row],[TYPE DE PIECE]],Tableau4[MATIERE],Tableau4[SHORT TYPE],"",0,1)</f>
        <v>COP</v>
      </c>
      <c r="N2937" t="str">
        <f>IF(ISERR(FIND("DECOUPE",Tableau1[[#This Row],[DESIGNATION]])),"","NEED REF")</f>
        <v/>
      </c>
    </row>
    <row r="2938" spans="2:14">
      <c r="B2938">
        <v>34411063</v>
      </c>
      <c r="C2938" s="2">
        <v>44811</v>
      </c>
      <c r="D2938" t="s">
        <v>13</v>
      </c>
      <c r="E2938" t="s">
        <v>318</v>
      </c>
      <c r="F2938" t="s">
        <v>1624</v>
      </c>
      <c r="G2938" t="s">
        <v>112</v>
      </c>
      <c r="H2938" t="s">
        <v>534</v>
      </c>
      <c r="J2938" t="s">
        <v>27</v>
      </c>
      <c r="K2938" t="s">
        <v>22</v>
      </c>
      <c r="L2938" t="str">
        <f>_xlfn.XLOOKUP(Tableau1[[#This Row],[TYPE DE PIECE]],Tableau4[MATIERE],Tableau4[SHORT TYPE],"",0,1)</f>
        <v>COP</v>
      </c>
      <c r="N2938" t="str">
        <f>IF(ISERR(FIND("DECOUPE",Tableau1[[#This Row],[DESIGNATION]])),"","NEED REF")</f>
        <v/>
      </c>
    </row>
    <row r="2939" spans="2:14">
      <c r="B2939">
        <v>34411062</v>
      </c>
      <c r="C2939" s="2">
        <v>44810</v>
      </c>
      <c r="D2939" t="s">
        <v>13</v>
      </c>
      <c r="E2939" t="s">
        <v>1626</v>
      </c>
      <c r="F2939" t="s">
        <v>1627</v>
      </c>
      <c r="G2939" t="s">
        <v>73</v>
      </c>
      <c r="H2939" t="s">
        <v>595</v>
      </c>
      <c r="I2939" t="s">
        <v>1155</v>
      </c>
      <c r="J2939" t="s">
        <v>49</v>
      </c>
      <c r="K2939" t="s">
        <v>25</v>
      </c>
      <c r="L2939" t="str">
        <f>_xlfn.XLOOKUP(Tableau1[[#This Row],[TYPE DE PIECE]],Tableau4[MATIERE],Tableau4[SHORT TYPE],"",0,1)</f>
        <v>SMT</v>
      </c>
      <c r="N2939" t="str">
        <f>IF(ISERR(FIND("DECOUPE",Tableau1[[#This Row],[DESIGNATION]])),"","NEED REF")</f>
        <v/>
      </c>
    </row>
    <row r="2940" spans="2:14">
      <c r="B2940">
        <v>34411061</v>
      </c>
      <c r="C2940" s="2">
        <v>44810</v>
      </c>
      <c r="D2940" t="s">
        <v>13</v>
      </c>
      <c r="E2940" t="s">
        <v>378</v>
      </c>
      <c r="F2940" t="s">
        <v>1627</v>
      </c>
      <c r="G2940" t="s">
        <v>73</v>
      </c>
      <c r="H2940" t="s">
        <v>595</v>
      </c>
      <c r="I2940" t="s">
        <v>1155</v>
      </c>
      <c r="J2940" t="s">
        <v>49</v>
      </c>
      <c r="K2940" t="s">
        <v>25</v>
      </c>
      <c r="L2940" t="str">
        <f>_xlfn.XLOOKUP(Tableau1[[#This Row],[TYPE DE PIECE]],Tableau4[MATIERE],Tableau4[SHORT TYPE],"",0,1)</f>
        <v>SMT</v>
      </c>
      <c r="N2940" t="str">
        <f>IF(ISERR(FIND("DECOUPE",Tableau1[[#This Row],[DESIGNATION]])),"","NEED REF")</f>
        <v/>
      </c>
    </row>
    <row r="2941" spans="2:14">
      <c r="B2941">
        <v>34411060</v>
      </c>
      <c r="C2941" s="2">
        <v>44810</v>
      </c>
      <c r="D2941" t="s">
        <v>13</v>
      </c>
      <c r="E2941" t="s">
        <v>897</v>
      </c>
      <c r="F2941" t="s">
        <v>1627</v>
      </c>
      <c r="G2941" t="s">
        <v>73</v>
      </c>
      <c r="H2941" t="s">
        <v>595</v>
      </c>
      <c r="I2941" t="s">
        <v>1155</v>
      </c>
      <c r="J2941" t="s">
        <v>49</v>
      </c>
      <c r="K2941" t="s">
        <v>25</v>
      </c>
      <c r="L2941" t="str">
        <f>_xlfn.XLOOKUP(Tableau1[[#This Row],[TYPE DE PIECE]],Tableau4[MATIERE],Tableau4[SHORT TYPE],"",0,1)</f>
        <v>SMT</v>
      </c>
      <c r="N2941" t="str">
        <f>IF(ISERR(FIND("DECOUPE",Tableau1[[#This Row],[DESIGNATION]])),"","NEED REF")</f>
        <v/>
      </c>
    </row>
    <row r="2942" spans="2:14">
      <c r="B2942">
        <v>34411059</v>
      </c>
      <c r="C2942" s="2">
        <v>44810</v>
      </c>
      <c r="D2942" t="s">
        <v>13</v>
      </c>
      <c r="E2942" t="s">
        <v>1628</v>
      </c>
      <c r="F2942" t="s">
        <v>1627</v>
      </c>
      <c r="G2942" t="s">
        <v>73</v>
      </c>
      <c r="H2942" t="s">
        <v>595</v>
      </c>
      <c r="I2942" t="s">
        <v>1155</v>
      </c>
      <c r="J2942" t="s">
        <v>49</v>
      </c>
      <c r="K2942" t="s">
        <v>25</v>
      </c>
      <c r="L2942" t="str">
        <f>_xlfn.XLOOKUP(Tableau1[[#This Row],[TYPE DE PIECE]],Tableau4[MATIERE],Tableau4[SHORT TYPE],"",0,1)</f>
        <v>SMT</v>
      </c>
      <c r="N2942" t="str">
        <f>IF(ISERR(FIND("DECOUPE",Tableau1[[#This Row],[DESIGNATION]])),"","NEED REF")</f>
        <v/>
      </c>
    </row>
    <row r="2943" spans="2:14">
      <c r="B2943">
        <v>34411058</v>
      </c>
      <c r="C2943" s="2">
        <v>44810</v>
      </c>
      <c r="D2943" t="s">
        <v>13</v>
      </c>
      <c r="E2943" t="s">
        <v>1629</v>
      </c>
      <c r="F2943" t="s">
        <v>1627</v>
      </c>
      <c r="G2943" t="s">
        <v>73</v>
      </c>
      <c r="H2943" t="s">
        <v>595</v>
      </c>
      <c r="I2943" t="s">
        <v>1155</v>
      </c>
      <c r="J2943" t="s">
        <v>49</v>
      </c>
      <c r="K2943" t="s">
        <v>25</v>
      </c>
      <c r="L2943" t="str">
        <f>_xlfn.XLOOKUP(Tableau1[[#This Row],[TYPE DE PIECE]],Tableau4[MATIERE],Tableau4[SHORT TYPE],"",0,1)</f>
        <v>SMT</v>
      </c>
      <c r="N2943" t="str">
        <f>IF(ISERR(FIND("DECOUPE",Tableau1[[#This Row],[DESIGNATION]])),"","NEED REF")</f>
        <v/>
      </c>
    </row>
    <row r="2944" spans="2:14">
      <c r="B2944">
        <v>34411057</v>
      </c>
      <c r="C2944" s="2">
        <v>44810</v>
      </c>
      <c r="D2944" t="s">
        <v>13</v>
      </c>
      <c r="E2944" t="s">
        <v>1630</v>
      </c>
      <c r="F2944" t="s">
        <v>1627</v>
      </c>
      <c r="G2944" t="s">
        <v>73</v>
      </c>
      <c r="H2944" t="s">
        <v>595</v>
      </c>
      <c r="I2944" t="s">
        <v>1155</v>
      </c>
      <c r="J2944" t="s">
        <v>49</v>
      </c>
      <c r="K2944" t="s">
        <v>25</v>
      </c>
      <c r="L2944" t="str">
        <f>_xlfn.XLOOKUP(Tableau1[[#This Row],[TYPE DE PIECE]],Tableau4[MATIERE],Tableau4[SHORT TYPE],"",0,1)</f>
        <v>SMT</v>
      </c>
      <c r="N2944" t="str">
        <f>IF(ISERR(FIND("DECOUPE",Tableau1[[#This Row],[DESIGNATION]])),"","NEED REF")</f>
        <v/>
      </c>
    </row>
    <row r="2945" spans="2:14">
      <c r="B2945">
        <v>34411056</v>
      </c>
      <c r="C2945" s="2">
        <v>44810</v>
      </c>
      <c r="D2945" t="s">
        <v>13</v>
      </c>
      <c r="E2945" t="s">
        <v>1631</v>
      </c>
      <c r="F2945" t="s">
        <v>1627</v>
      </c>
      <c r="G2945" t="s">
        <v>73</v>
      </c>
      <c r="H2945" t="s">
        <v>595</v>
      </c>
      <c r="I2945" t="s">
        <v>1155</v>
      </c>
      <c r="J2945" t="s">
        <v>49</v>
      </c>
      <c r="K2945" t="s">
        <v>25</v>
      </c>
      <c r="L2945" t="str">
        <f>_xlfn.XLOOKUP(Tableau1[[#This Row],[TYPE DE PIECE]],Tableau4[MATIERE],Tableau4[SHORT TYPE],"",0,1)</f>
        <v>SMT</v>
      </c>
      <c r="N2945" t="str">
        <f>IF(ISERR(FIND("DECOUPE",Tableau1[[#This Row],[DESIGNATION]])),"","NEED REF")</f>
        <v/>
      </c>
    </row>
    <row r="2946" spans="2:14">
      <c r="B2946">
        <v>34411055</v>
      </c>
      <c r="C2946" s="2">
        <v>44810</v>
      </c>
      <c r="D2946" t="s">
        <v>13</v>
      </c>
      <c r="E2946" t="s">
        <v>1296</v>
      </c>
      <c r="J2946" t="s">
        <v>27</v>
      </c>
      <c r="K2946" t="s">
        <v>25</v>
      </c>
      <c r="L2946" t="str">
        <f>_xlfn.XLOOKUP(Tableau1[[#This Row],[TYPE DE PIECE]],Tableau4[MATIERE],Tableau4[SHORT TYPE],"",0,1)</f>
        <v>SMT</v>
      </c>
      <c r="N2946" t="str">
        <f>IF(ISERR(FIND("DECOUPE",Tableau1[[#This Row],[DESIGNATION]])),"","NEED REF")</f>
        <v/>
      </c>
    </row>
    <row r="2947" spans="2:14">
      <c r="B2947">
        <v>34411054</v>
      </c>
      <c r="C2947" s="2">
        <v>44810</v>
      </c>
      <c r="D2947" t="s">
        <v>13</v>
      </c>
      <c r="E2947" t="s">
        <v>1295</v>
      </c>
      <c r="J2947" t="s">
        <v>27</v>
      </c>
      <c r="K2947" t="s">
        <v>25</v>
      </c>
      <c r="L2947" t="str">
        <f>_xlfn.XLOOKUP(Tableau1[[#This Row],[TYPE DE PIECE]],Tableau4[MATIERE],Tableau4[SHORT TYPE],"",0,1)</f>
        <v>SMT</v>
      </c>
      <c r="N2947" t="str">
        <f>IF(ISERR(FIND("DECOUPE",Tableau1[[#This Row],[DESIGNATION]])),"","NEED REF")</f>
        <v/>
      </c>
    </row>
    <row r="2948" spans="2:14">
      <c r="B2948">
        <v>34411053</v>
      </c>
      <c r="C2948" s="2">
        <v>44806</v>
      </c>
      <c r="D2948" t="s">
        <v>13</v>
      </c>
      <c r="E2948" t="s">
        <v>1632</v>
      </c>
      <c r="F2948" t="s">
        <v>1633</v>
      </c>
      <c r="G2948" t="s">
        <v>73</v>
      </c>
      <c r="H2948" t="s">
        <v>1634</v>
      </c>
      <c r="I2948" t="s">
        <v>1635</v>
      </c>
      <c r="J2948" t="s">
        <v>49</v>
      </c>
      <c r="K2948" t="s">
        <v>25</v>
      </c>
      <c r="L2948" t="str">
        <f>_xlfn.XLOOKUP(Tableau1[[#This Row],[TYPE DE PIECE]],Tableau4[MATIERE],Tableau4[SHORT TYPE],"",0,1)</f>
        <v>SMT</v>
      </c>
      <c r="N2948" t="str">
        <f>IF(ISERR(FIND("DECOUPE",Tableau1[[#This Row],[DESIGNATION]])),"","NEED REF")</f>
        <v/>
      </c>
    </row>
    <row r="2949" spans="2:14">
      <c r="B2949">
        <v>34411052</v>
      </c>
      <c r="C2949" s="2">
        <v>44806</v>
      </c>
      <c r="D2949" t="s">
        <v>13</v>
      </c>
      <c r="E2949" t="s">
        <v>706</v>
      </c>
      <c r="F2949" t="s">
        <v>1633</v>
      </c>
      <c r="G2949" t="s">
        <v>73</v>
      </c>
      <c r="H2949" t="s">
        <v>1634</v>
      </c>
      <c r="I2949" t="s">
        <v>1635</v>
      </c>
      <c r="J2949" t="s">
        <v>49</v>
      </c>
      <c r="K2949" t="s">
        <v>25</v>
      </c>
      <c r="L2949" t="str">
        <f>_xlfn.XLOOKUP(Tableau1[[#This Row],[TYPE DE PIECE]],Tableau4[MATIERE],Tableau4[SHORT TYPE],"",0,1)</f>
        <v>SMT</v>
      </c>
      <c r="N2949" t="str">
        <f>IF(ISERR(FIND("DECOUPE",Tableau1[[#This Row],[DESIGNATION]])),"","NEED REF")</f>
        <v/>
      </c>
    </row>
    <row r="2950" spans="2:14">
      <c r="B2950">
        <v>34411051</v>
      </c>
      <c r="C2950" s="2">
        <v>44806</v>
      </c>
      <c r="D2950" t="s">
        <v>13</v>
      </c>
      <c r="E2950" t="s">
        <v>1636</v>
      </c>
      <c r="F2950" t="s">
        <v>1633</v>
      </c>
      <c r="G2950" t="s">
        <v>73</v>
      </c>
      <c r="H2950" t="s">
        <v>1634</v>
      </c>
      <c r="I2950" t="s">
        <v>1635</v>
      </c>
      <c r="J2950" t="s">
        <v>49</v>
      </c>
      <c r="K2950" t="s">
        <v>33</v>
      </c>
      <c r="L2950" t="str">
        <f>_xlfn.XLOOKUP(Tableau1[[#This Row],[TYPE DE PIECE]],Tableau4[MATIERE],Tableau4[SHORT TYPE],"",0,1)</f>
        <v>PLA</v>
      </c>
      <c r="N2950" t="str">
        <f>IF(ISERR(FIND("DECOUPE",Tableau1[[#This Row],[DESIGNATION]])),"","NEED REF")</f>
        <v/>
      </c>
    </row>
    <row r="2951" spans="2:14">
      <c r="B2951">
        <v>34411050</v>
      </c>
      <c r="C2951" s="2">
        <v>44806</v>
      </c>
      <c r="D2951" t="s">
        <v>13</v>
      </c>
      <c r="E2951" t="s">
        <v>352</v>
      </c>
      <c r="F2951" t="s">
        <v>1633</v>
      </c>
      <c r="G2951" t="s">
        <v>73</v>
      </c>
      <c r="H2951" t="s">
        <v>1634</v>
      </c>
      <c r="I2951" t="s">
        <v>1635</v>
      </c>
      <c r="J2951" t="s">
        <v>49</v>
      </c>
      <c r="K2951" t="s">
        <v>22</v>
      </c>
      <c r="L2951" t="str">
        <f>_xlfn.XLOOKUP(Tableau1[[#This Row],[TYPE DE PIECE]],Tableau4[MATIERE],Tableau4[SHORT TYPE],"",0,1)</f>
        <v>COP</v>
      </c>
      <c r="N2951" t="str">
        <f>IF(ISERR(FIND("DECOUPE",Tableau1[[#This Row],[DESIGNATION]])),"","NEED REF")</f>
        <v/>
      </c>
    </row>
    <row r="2952" spans="2:14">
      <c r="B2952">
        <v>34411049</v>
      </c>
      <c r="C2952" s="2">
        <v>44806</v>
      </c>
      <c r="D2952" t="s">
        <v>13</v>
      </c>
      <c r="E2952" t="s">
        <v>351</v>
      </c>
      <c r="F2952" t="s">
        <v>1633</v>
      </c>
      <c r="G2952" t="s">
        <v>73</v>
      </c>
      <c r="H2952" t="s">
        <v>1634</v>
      </c>
      <c r="I2952" t="s">
        <v>1635</v>
      </c>
      <c r="J2952" t="s">
        <v>49</v>
      </c>
      <c r="K2952" t="s">
        <v>22</v>
      </c>
      <c r="L2952" t="str">
        <f>_xlfn.XLOOKUP(Tableau1[[#This Row],[TYPE DE PIECE]],Tableau4[MATIERE],Tableau4[SHORT TYPE],"",0,1)</f>
        <v>COP</v>
      </c>
      <c r="N2952" t="str">
        <f>IF(ISERR(FIND("DECOUPE",Tableau1[[#This Row],[DESIGNATION]])),"","NEED REF")</f>
        <v/>
      </c>
    </row>
    <row r="2953" spans="2:14">
      <c r="B2953">
        <v>34411048</v>
      </c>
      <c r="C2953" s="2">
        <v>44806</v>
      </c>
      <c r="D2953" t="s">
        <v>13</v>
      </c>
      <c r="E2953" t="s">
        <v>350</v>
      </c>
      <c r="F2953" t="s">
        <v>1633</v>
      </c>
      <c r="G2953" t="s">
        <v>73</v>
      </c>
      <c r="H2953" t="s">
        <v>1634</v>
      </c>
      <c r="I2953" t="s">
        <v>1635</v>
      </c>
      <c r="J2953" t="s">
        <v>49</v>
      </c>
      <c r="K2953" t="s">
        <v>22</v>
      </c>
      <c r="L2953" t="str">
        <f>_xlfn.XLOOKUP(Tableau1[[#This Row],[TYPE DE PIECE]],Tableau4[MATIERE],Tableau4[SHORT TYPE],"",0,1)</f>
        <v>COP</v>
      </c>
      <c r="N2953" t="str">
        <f>IF(ISERR(FIND("DECOUPE",Tableau1[[#This Row],[DESIGNATION]])),"","NEED REF")</f>
        <v/>
      </c>
    </row>
    <row r="2954" spans="2:14">
      <c r="B2954">
        <v>34411047</v>
      </c>
      <c r="C2954" s="2">
        <v>44805</v>
      </c>
      <c r="D2954" t="s">
        <v>13</v>
      </c>
      <c r="E2954" t="s">
        <v>355</v>
      </c>
      <c r="F2954" t="s">
        <v>1633</v>
      </c>
      <c r="G2954" t="s">
        <v>73</v>
      </c>
      <c r="H2954" t="s">
        <v>1634</v>
      </c>
      <c r="I2954" t="s">
        <v>1635</v>
      </c>
      <c r="J2954" t="s">
        <v>49</v>
      </c>
      <c r="K2954" t="s">
        <v>22</v>
      </c>
      <c r="L2954" t="str">
        <f>_xlfn.XLOOKUP(Tableau1[[#This Row],[TYPE DE PIECE]],Tableau4[MATIERE],Tableau4[SHORT TYPE],"",0,1)</f>
        <v>COP</v>
      </c>
      <c r="N2954" t="str">
        <f>IF(ISERR(FIND("DECOUPE",Tableau1[[#This Row],[DESIGNATION]])),"","NEED REF")</f>
        <v/>
      </c>
    </row>
    <row r="2955" spans="2:14">
      <c r="B2955">
        <v>34411046</v>
      </c>
      <c r="C2955" s="2">
        <v>44805</v>
      </c>
      <c r="D2955" t="s">
        <v>13</v>
      </c>
      <c r="E2955" t="s">
        <v>556</v>
      </c>
      <c r="F2955" t="s">
        <v>1633</v>
      </c>
      <c r="G2955" t="s">
        <v>73</v>
      </c>
      <c r="H2955" t="s">
        <v>1634</v>
      </c>
      <c r="I2955" t="s">
        <v>1635</v>
      </c>
      <c r="J2955" t="s">
        <v>49</v>
      </c>
      <c r="K2955" t="s">
        <v>25</v>
      </c>
      <c r="L2955" t="str">
        <f>_xlfn.XLOOKUP(Tableau1[[#This Row],[TYPE DE PIECE]],Tableau4[MATIERE],Tableau4[SHORT TYPE],"",0,1)</f>
        <v>SMT</v>
      </c>
      <c r="N2955" t="str">
        <f>IF(ISERR(FIND("DECOUPE",Tableau1[[#This Row],[DESIGNATION]])),"","NEED REF")</f>
        <v/>
      </c>
    </row>
    <row r="2956" spans="2:14">
      <c r="B2956">
        <v>34411045</v>
      </c>
      <c r="C2956" s="2">
        <v>44805</v>
      </c>
      <c r="D2956" t="s">
        <v>13</v>
      </c>
      <c r="E2956" t="s">
        <v>1637</v>
      </c>
      <c r="F2956" t="s">
        <v>1633</v>
      </c>
      <c r="G2956" t="s">
        <v>73</v>
      </c>
      <c r="H2956" t="s">
        <v>1634</v>
      </c>
      <c r="I2956" t="s">
        <v>1635</v>
      </c>
      <c r="J2956" t="s">
        <v>49</v>
      </c>
      <c r="K2956" t="s">
        <v>25</v>
      </c>
      <c r="L2956" t="str">
        <f>_xlfn.XLOOKUP(Tableau1[[#This Row],[TYPE DE PIECE]],Tableau4[MATIERE],Tableau4[SHORT TYPE],"",0,1)</f>
        <v>SMT</v>
      </c>
      <c r="N2956" t="str">
        <f>IF(ISERR(FIND("DECOUPE",Tableau1[[#This Row],[DESIGNATION]])),"","NEED REF")</f>
        <v/>
      </c>
    </row>
    <row r="2957" spans="2:14">
      <c r="B2957">
        <v>34411044</v>
      </c>
      <c r="C2957" s="2">
        <v>44805</v>
      </c>
      <c r="D2957" t="s">
        <v>13</v>
      </c>
      <c r="E2957" t="s">
        <v>353</v>
      </c>
      <c r="F2957" t="s">
        <v>1633</v>
      </c>
      <c r="G2957" t="s">
        <v>73</v>
      </c>
      <c r="H2957" t="s">
        <v>1634</v>
      </c>
      <c r="I2957" t="s">
        <v>1635</v>
      </c>
      <c r="J2957" t="s">
        <v>49</v>
      </c>
      <c r="K2957" t="s">
        <v>25</v>
      </c>
      <c r="L2957" t="str">
        <f>_xlfn.XLOOKUP(Tableau1[[#This Row],[TYPE DE PIECE]],Tableau4[MATIERE],Tableau4[SHORT TYPE],"",0,1)</f>
        <v>SMT</v>
      </c>
      <c r="N2957" t="str">
        <f>IF(ISERR(FIND("DECOUPE",Tableau1[[#This Row],[DESIGNATION]])),"","NEED REF")</f>
        <v/>
      </c>
    </row>
    <row r="2958" spans="2:14">
      <c r="B2958">
        <v>34411043</v>
      </c>
      <c r="C2958" s="2">
        <v>44805</v>
      </c>
      <c r="D2958" t="s">
        <v>13</v>
      </c>
      <c r="E2958" t="s">
        <v>385</v>
      </c>
      <c r="F2958" t="s">
        <v>1633</v>
      </c>
      <c r="G2958" t="s">
        <v>73</v>
      </c>
      <c r="H2958" t="s">
        <v>1634</v>
      </c>
      <c r="I2958" t="s">
        <v>1635</v>
      </c>
      <c r="J2958" t="s">
        <v>49</v>
      </c>
      <c r="K2958" t="s">
        <v>25</v>
      </c>
      <c r="L2958" t="str">
        <f>_xlfn.XLOOKUP(Tableau1[[#This Row],[TYPE DE PIECE]],Tableau4[MATIERE],Tableau4[SHORT TYPE],"",0,1)</f>
        <v>SMT</v>
      </c>
      <c r="N2958" t="str">
        <f>IF(ISERR(FIND("DECOUPE",Tableau1[[#This Row],[DESIGNATION]])),"","NEED REF")</f>
        <v/>
      </c>
    </row>
    <row r="2959" spans="2:14">
      <c r="B2959">
        <v>34411042</v>
      </c>
      <c r="C2959" s="2">
        <v>44798</v>
      </c>
      <c r="D2959" t="s">
        <v>13</v>
      </c>
      <c r="E2959" t="s">
        <v>1638</v>
      </c>
      <c r="F2959" t="s">
        <v>1639</v>
      </c>
      <c r="G2959" t="s">
        <v>96</v>
      </c>
      <c r="H2959" t="s">
        <v>30</v>
      </c>
      <c r="I2959" t="s">
        <v>1640</v>
      </c>
      <c r="J2959" t="s">
        <v>49</v>
      </c>
      <c r="K2959" t="s">
        <v>701</v>
      </c>
      <c r="L2959" t="str">
        <f>_xlfn.XLOOKUP(Tableau1[[#This Row],[TYPE DE PIECE]],Tableau4[MATIERE],Tableau4[SHORT TYPE],"",0,1)</f>
        <v>SE</v>
      </c>
      <c r="N2959" t="str">
        <f>IF(ISERR(FIND("DECOUPE",Tableau1[[#This Row],[DESIGNATION]])),"","NEED REF")</f>
        <v/>
      </c>
    </row>
    <row r="2960" spans="2:14">
      <c r="B2960">
        <v>34411041</v>
      </c>
      <c r="C2960" s="2">
        <v>44797</v>
      </c>
      <c r="D2960" t="s">
        <v>13</v>
      </c>
      <c r="E2960" t="s">
        <v>1641</v>
      </c>
      <c r="F2960" t="s">
        <v>1642</v>
      </c>
      <c r="G2960" t="s">
        <v>112</v>
      </c>
      <c r="J2960" t="s">
        <v>27</v>
      </c>
      <c r="K2960" t="s">
        <v>25</v>
      </c>
      <c r="L2960" t="str">
        <f>_xlfn.XLOOKUP(Tableau1[[#This Row],[TYPE DE PIECE]],Tableau4[MATIERE],Tableau4[SHORT TYPE],"",0,1)</f>
        <v>SMT</v>
      </c>
      <c r="N2960" t="str">
        <f>IF(ISERR(FIND("DECOUPE",Tableau1[[#This Row],[DESIGNATION]])),"","NEED REF")</f>
        <v/>
      </c>
    </row>
    <row r="2961" spans="2:14">
      <c r="B2961">
        <v>34411040</v>
      </c>
      <c r="C2961" s="2">
        <v>44797</v>
      </c>
      <c r="D2961" t="s">
        <v>13</v>
      </c>
      <c r="E2961" t="s">
        <v>1641</v>
      </c>
      <c r="F2961" t="s">
        <v>1642</v>
      </c>
      <c r="G2961" t="s">
        <v>112</v>
      </c>
      <c r="J2961" t="s">
        <v>27</v>
      </c>
      <c r="K2961" t="s">
        <v>25</v>
      </c>
      <c r="L2961" t="str">
        <f>_xlfn.XLOOKUP(Tableau1[[#This Row],[TYPE DE PIECE]],Tableau4[MATIERE],Tableau4[SHORT TYPE],"",0,1)</f>
        <v>SMT</v>
      </c>
      <c r="N2961" t="str">
        <f>IF(ISERR(FIND("DECOUPE",Tableau1[[#This Row],[DESIGNATION]])),"","NEED REF")</f>
        <v/>
      </c>
    </row>
    <row r="2962" spans="2:14">
      <c r="B2962">
        <v>34411039</v>
      </c>
      <c r="C2962" s="2">
        <v>44796</v>
      </c>
      <c r="D2962" t="s">
        <v>13</v>
      </c>
      <c r="E2962" t="s">
        <v>1643</v>
      </c>
      <c r="F2962" t="s">
        <v>1639</v>
      </c>
      <c r="G2962" t="s">
        <v>96</v>
      </c>
      <c r="H2962" t="s">
        <v>30</v>
      </c>
      <c r="I2962" t="s">
        <v>1640</v>
      </c>
      <c r="J2962" t="s">
        <v>49</v>
      </c>
      <c r="K2962" t="s">
        <v>25</v>
      </c>
      <c r="L2962" t="str">
        <f>_xlfn.XLOOKUP(Tableau1[[#This Row],[TYPE DE PIECE]],Tableau4[MATIERE],Tableau4[SHORT TYPE],"",0,1)</f>
        <v>SMT</v>
      </c>
      <c r="N2962" t="str">
        <f>IF(ISERR(FIND("DECOUPE",Tableau1[[#This Row],[DESIGNATION]])),"","NEED REF")</f>
        <v/>
      </c>
    </row>
    <row r="2963" spans="2:14">
      <c r="B2963">
        <v>34411038</v>
      </c>
      <c r="C2963" s="2">
        <v>44796</v>
      </c>
      <c r="D2963" t="s">
        <v>13</v>
      </c>
      <c r="E2963" t="s">
        <v>1644</v>
      </c>
      <c r="F2963" t="s">
        <v>1639</v>
      </c>
      <c r="G2963" t="s">
        <v>96</v>
      </c>
      <c r="H2963" t="s">
        <v>30</v>
      </c>
      <c r="I2963" t="s">
        <v>1640</v>
      </c>
      <c r="J2963" t="s">
        <v>49</v>
      </c>
      <c r="K2963" t="s">
        <v>25</v>
      </c>
      <c r="L2963" t="str">
        <f>_xlfn.XLOOKUP(Tableau1[[#This Row],[TYPE DE PIECE]],Tableau4[MATIERE],Tableau4[SHORT TYPE],"",0,1)</f>
        <v>SMT</v>
      </c>
      <c r="N2963" t="str">
        <f>IF(ISERR(FIND("DECOUPE",Tableau1[[#This Row],[DESIGNATION]])),"","NEED REF")</f>
        <v/>
      </c>
    </row>
    <row r="2964" spans="2:14">
      <c r="B2964">
        <v>34411037</v>
      </c>
      <c r="C2964" s="2">
        <v>44796</v>
      </c>
      <c r="D2964" t="s">
        <v>13</v>
      </c>
      <c r="E2964" t="s">
        <v>1645</v>
      </c>
      <c r="F2964" t="s">
        <v>1639</v>
      </c>
      <c r="G2964" t="s">
        <v>96</v>
      </c>
      <c r="H2964" t="s">
        <v>30</v>
      </c>
      <c r="I2964" t="s">
        <v>1640</v>
      </c>
      <c r="J2964" t="s">
        <v>49</v>
      </c>
      <c r="K2964" t="s">
        <v>25</v>
      </c>
      <c r="L2964" t="str">
        <f>_xlfn.XLOOKUP(Tableau1[[#This Row],[TYPE DE PIECE]],Tableau4[MATIERE],Tableau4[SHORT TYPE],"",0,1)</f>
        <v>SMT</v>
      </c>
      <c r="N2964" t="str">
        <f>IF(ISERR(FIND("DECOUPE",Tableau1[[#This Row],[DESIGNATION]])),"","NEED REF")</f>
        <v/>
      </c>
    </row>
    <row r="2965" spans="2:14">
      <c r="B2965">
        <v>34411036</v>
      </c>
      <c r="C2965" s="2">
        <v>44796</v>
      </c>
      <c r="D2965" t="s">
        <v>13</v>
      </c>
      <c r="E2965" t="s">
        <v>1646</v>
      </c>
      <c r="F2965" t="s">
        <v>1639</v>
      </c>
      <c r="G2965" t="s">
        <v>96</v>
      </c>
      <c r="H2965" t="s">
        <v>30</v>
      </c>
      <c r="I2965" t="s">
        <v>1640</v>
      </c>
      <c r="J2965" t="s">
        <v>49</v>
      </c>
      <c r="K2965" t="s">
        <v>33</v>
      </c>
      <c r="L2965" t="str">
        <f>_xlfn.XLOOKUP(Tableau1[[#This Row],[TYPE DE PIECE]],Tableau4[MATIERE],Tableau4[SHORT TYPE],"",0,1)</f>
        <v>PLA</v>
      </c>
      <c r="N2965" t="str">
        <f>IF(ISERR(FIND("DECOUPE",Tableau1[[#This Row],[DESIGNATION]])),"","NEED REF")</f>
        <v/>
      </c>
    </row>
    <row r="2966" spans="2:14">
      <c r="B2966">
        <v>34411035</v>
      </c>
      <c r="C2966" s="2">
        <v>44796</v>
      </c>
      <c r="D2966" t="s">
        <v>13</v>
      </c>
      <c r="E2966" t="s">
        <v>1647</v>
      </c>
      <c r="F2966" t="s">
        <v>1639</v>
      </c>
      <c r="G2966" t="s">
        <v>96</v>
      </c>
      <c r="H2966" t="s">
        <v>30</v>
      </c>
      <c r="I2966" t="s">
        <v>1640</v>
      </c>
      <c r="J2966" t="s">
        <v>49</v>
      </c>
      <c r="K2966" t="s">
        <v>25</v>
      </c>
      <c r="L2966" t="str">
        <f>_xlfn.XLOOKUP(Tableau1[[#This Row],[TYPE DE PIECE]],Tableau4[MATIERE],Tableau4[SHORT TYPE],"",0,1)</f>
        <v>SMT</v>
      </c>
      <c r="N2966" t="str">
        <f>IF(ISERR(FIND("DECOUPE",Tableau1[[#This Row],[DESIGNATION]])),"","NEED REF")</f>
        <v/>
      </c>
    </row>
    <row r="2967" spans="2:14">
      <c r="B2967">
        <v>34411034</v>
      </c>
      <c r="C2967" s="2">
        <v>44796</v>
      </c>
      <c r="D2967" t="s">
        <v>13</v>
      </c>
      <c r="E2967" t="s">
        <v>1648</v>
      </c>
      <c r="F2967" t="s">
        <v>1639</v>
      </c>
      <c r="G2967" t="s">
        <v>96</v>
      </c>
      <c r="H2967" t="s">
        <v>30</v>
      </c>
      <c r="I2967" t="s">
        <v>1640</v>
      </c>
      <c r="J2967" t="s">
        <v>49</v>
      </c>
      <c r="K2967" t="s">
        <v>25</v>
      </c>
      <c r="L2967" t="str">
        <f>_xlfn.XLOOKUP(Tableau1[[#This Row],[TYPE DE PIECE]],Tableau4[MATIERE],Tableau4[SHORT TYPE],"",0,1)</f>
        <v>SMT</v>
      </c>
      <c r="N2967" t="str">
        <f>IF(ISERR(FIND("DECOUPE",Tableau1[[#This Row],[DESIGNATION]])),"","NEED REF")</f>
        <v/>
      </c>
    </row>
    <row r="2968" spans="2:14">
      <c r="B2968">
        <v>34411033</v>
      </c>
      <c r="C2968" s="2">
        <v>44796</v>
      </c>
      <c r="D2968" t="s">
        <v>13</v>
      </c>
      <c r="E2968" t="s">
        <v>1649</v>
      </c>
      <c r="F2968" t="s">
        <v>1639</v>
      </c>
      <c r="G2968" t="s">
        <v>96</v>
      </c>
      <c r="H2968" t="s">
        <v>30</v>
      </c>
      <c r="I2968" t="s">
        <v>1640</v>
      </c>
      <c r="J2968" t="s">
        <v>49</v>
      </c>
      <c r="K2968" t="s">
        <v>25</v>
      </c>
      <c r="L2968" t="str">
        <f>_xlfn.XLOOKUP(Tableau1[[#This Row],[TYPE DE PIECE]],Tableau4[MATIERE],Tableau4[SHORT TYPE],"",0,1)</f>
        <v>SMT</v>
      </c>
      <c r="N2968" t="str">
        <f>IF(ISERR(FIND("DECOUPE",Tableau1[[#This Row],[DESIGNATION]])),"","NEED REF")</f>
        <v/>
      </c>
    </row>
    <row r="2969" spans="2:14">
      <c r="B2969">
        <v>34411032</v>
      </c>
      <c r="C2969" s="2">
        <v>44796</v>
      </c>
      <c r="D2969" t="s">
        <v>13</v>
      </c>
      <c r="E2969" t="s">
        <v>1650</v>
      </c>
      <c r="F2969" t="s">
        <v>1639</v>
      </c>
      <c r="G2969" t="s">
        <v>96</v>
      </c>
      <c r="H2969" t="s">
        <v>30</v>
      </c>
      <c r="I2969" t="s">
        <v>1640</v>
      </c>
      <c r="J2969" t="s">
        <v>49</v>
      </c>
      <c r="K2969" t="s">
        <v>25</v>
      </c>
      <c r="L2969" t="str">
        <f>_xlfn.XLOOKUP(Tableau1[[#This Row],[TYPE DE PIECE]],Tableau4[MATIERE],Tableau4[SHORT TYPE],"",0,1)</f>
        <v>SMT</v>
      </c>
      <c r="N2969" t="str">
        <f>IF(ISERR(FIND("DECOUPE",Tableau1[[#This Row],[DESIGNATION]])),"","NEED REF")</f>
        <v/>
      </c>
    </row>
    <row r="2970" spans="2:14">
      <c r="B2970">
        <v>34411031</v>
      </c>
      <c r="C2970" s="2">
        <v>44796</v>
      </c>
      <c r="D2970" t="s">
        <v>13</v>
      </c>
      <c r="E2970" t="s">
        <v>1651</v>
      </c>
      <c r="F2970" t="s">
        <v>1639</v>
      </c>
      <c r="G2970" t="s">
        <v>96</v>
      </c>
      <c r="H2970" t="s">
        <v>30</v>
      </c>
      <c r="I2970" t="s">
        <v>1640</v>
      </c>
      <c r="J2970" t="s">
        <v>49</v>
      </c>
      <c r="K2970" t="s">
        <v>25</v>
      </c>
      <c r="L2970" t="str">
        <f>_xlfn.XLOOKUP(Tableau1[[#This Row],[TYPE DE PIECE]],Tableau4[MATIERE],Tableau4[SHORT TYPE],"",0,1)</f>
        <v>SMT</v>
      </c>
      <c r="N2970" t="str">
        <f>IF(ISERR(FIND("DECOUPE",Tableau1[[#This Row],[DESIGNATION]])),"","NEED REF")</f>
        <v/>
      </c>
    </row>
    <row r="2971" spans="2:14">
      <c r="B2971">
        <v>34411030</v>
      </c>
      <c r="C2971" s="2">
        <v>44796</v>
      </c>
      <c r="D2971" t="s">
        <v>13</v>
      </c>
      <c r="E2971" t="s">
        <v>1652</v>
      </c>
      <c r="F2971" t="s">
        <v>1639</v>
      </c>
      <c r="G2971" t="s">
        <v>96</v>
      </c>
      <c r="H2971" t="s">
        <v>30</v>
      </c>
      <c r="I2971" t="s">
        <v>1640</v>
      </c>
      <c r="J2971" t="s">
        <v>49</v>
      </c>
      <c r="K2971" t="s">
        <v>25</v>
      </c>
      <c r="L2971" t="str">
        <f>_xlfn.XLOOKUP(Tableau1[[#This Row],[TYPE DE PIECE]],Tableau4[MATIERE],Tableau4[SHORT TYPE],"",0,1)</f>
        <v>SMT</v>
      </c>
      <c r="N2971" t="str">
        <f>IF(ISERR(FIND("DECOUPE",Tableau1[[#This Row],[DESIGNATION]])),"","NEED REF")</f>
        <v/>
      </c>
    </row>
    <row r="2972" spans="2:14">
      <c r="B2972">
        <v>34411029</v>
      </c>
      <c r="C2972" s="2">
        <v>44791</v>
      </c>
      <c r="D2972" t="s">
        <v>13</v>
      </c>
      <c r="E2972" t="s">
        <v>1653</v>
      </c>
      <c r="F2972" t="s">
        <v>1654</v>
      </c>
      <c r="G2972" t="s">
        <v>1290</v>
      </c>
      <c r="H2972" t="s">
        <v>595</v>
      </c>
      <c r="J2972" t="s">
        <v>27</v>
      </c>
      <c r="K2972" t="s">
        <v>33</v>
      </c>
      <c r="L2972" t="str">
        <f>_xlfn.XLOOKUP(Tableau1[[#This Row],[TYPE DE PIECE]],Tableau4[MATIERE],Tableau4[SHORT TYPE],"",0,1)</f>
        <v>PLA</v>
      </c>
      <c r="N2972" t="str">
        <f>IF(ISERR(FIND("DECOUPE",Tableau1[[#This Row],[DESIGNATION]])),"","NEED REF")</f>
        <v/>
      </c>
    </row>
    <row r="2973" spans="2:14">
      <c r="B2973">
        <v>34411028</v>
      </c>
      <c r="C2973" s="2">
        <v>44790</v>
      </c>
      <c r="D2973" t="s">
        <v>13</v>
      </c>
      <c r="E2973" t="s">
        <v>1655</v>
      </c>
      <c r="F2973" s="38" t="s">
        <v>1656</v>
      </c>
      <c r="G2973" t="s">
        <v>112</v>
      </c>
      <c r="J2973" t="s">
        <v>27</v>
      </c>
      <c r="K2973" t="s">
        <v>33</v>
      </c>
      <c r="L2973" t="str">
        <f>_xlfn.XLOOKUP(Tableau1[[#This Row],[TYPE DE PIECE]],Tableau4[MATIERE],Tableau4[SHORT TYPE],"",0,1)</f>
        <v>PLA</v>
      </c>
      <c r="N2973" t="str">
        <f>IF(ISERR(FIND("DECOUPE",Tableau1[[#This Row],[DESIGNATION]])),"","NEED REF")</f>
        <v/>
      </c>
    </row>
    <row r="2974" spans="2:14">
      <c r="B2974">
        <v>34411027</v>
      </c>
      <c r="C2974" s="2">
        <v>44790</v>
      </c>
      <c r="D2974" t="s">
        <v>13</v>
      </c>
      <c r="E2974" t="str">
        <f>_xlfn.CONCAT(Tableau1[[#This Row],[SHORT TYPE]]," ",Tableau1[[#This Row],[NUMERO]]," ",Tableau1[[#This Row],[GAMME]]," ",Tableau1[[#This Row],[TYPE PRODUIT]]," ",Tableau1[[#This Row],[PUISSANCE]])</f>
        <v>COP 34411027 GVX BYPASS 1500kW</v>
      </c>
      <c r="F2974" t="s">
        <v>1657</v>
      </c>
      <c r="G2974" t="s">
        <v>112</v>
      </c>
      <c r="H2974" t="s">
        <v>30</v>
      </c>
      <c r="I2974" t="s">
        <v>1658</v>
      </c>
      <c r="J2974" t="s">
        <v>17</v>
      </c>
      <c r="K2974" t="s">
        <v>22</v>
      </c>
      <c r="L2974" t="str">
        <f>_xlfn.XLOOKUP(Tableau1[[#This Row],[TYPE DE PIECE]],Tableau4[MATIERE],Tableau4[SHORT TYPE],"",0,1)</f>
        <v>COP</v>
      </c>
      <c r="N2974" t="str">
        <f>IF(ISERR(FIND("DECOUPE",Tableau1[[#This Row],[DESIGNATION]])),"","NEED REF")</f>
        <v/>
      </c>
    </row>
    <row r="2975" spans="2:14">
      <c r="B2975">
        <v>34411026</v>
      </c>
      <c r="C2975" s="2">
        <v>44789</v>
      </c>
      <c r="D2975" t="s">
        <v>13</v>
      </c>
      <c r="E2975" t="s">
        <v>1659</v>
      </c>
      <c r="F2975" t="s">
        <v>1654</v>
      </c>
      <c r="G2975" t="s">
        <v>1290</v>
      </c>
      <c r="H2975" t="s">
        <v>595</v>
      </c>
      <c r="J2975" t="s">
        <v>27</v>
      </c>
      <c r="K2975" t="s">
        <v>33</v>
      </c>
      <c r="L2975" t="str">
        <f>_xlfn.XLOOKUP(Tableau1[[#This Row],[TYPE DE PIECE]],Tableau4[MATIERE],Tableau4[SHORT TYPE],"",0,1)</f>
        <v>PLA</v>
      </c>
      <c r="N2975" t="str">
        <f>IF(ISERR(FIND("DECOUPE",Tableau1[[#This Row],[DESIGNATION]])),"","NEED REF")</f>
        <v/>
      </c>
    </row>
    <row r="2976" spans="2:14">
      <c r="B2976">
        <v>34411025</v>
      </c>
      <c r="C2976" s="2">
        <v>44785</v>
      </c>
      <c r="D2976" t="s">
        <v>13</v>
      </c>
      <c r="E2976" t="s">
        <v>1660</v>
      </c>
      <c r="F2976" t="s">
        <v>1654</v>
      </c>
      <c r="G2976" t="s">
        <v>1290</v>
      </c>
      <c r="H2976" t="s">
        <v>595</v>
      </c>
      <c r="J2976" t="s">
        <v>27</v>
      </c>
      <c r="K2976" t="s">
        <v>25</v>
      </c>
      <c r="L2976" t="str">
        <f>_xlfn.XLOOKUP(Tableau1[[#This Row],[TYPE DE PIECE]],Tableau4[MATIERE],Tableau4[SHORT TYPE],"",0,1)</f>
        <v>SMT</v>
      </c>
      <c r="N2976" t="str">
        <f>IF(ISERR(FIND("DECOUPE",Tableau1[[#This Row],[DESIGNATION]])),"","NEED REF")</f>
        <v/>
      </c>
    </row>
    <row r="2977" spans="2:14">
      <c r="B2977">
        <v>34411024</v>
      </c>
      <c r="C2977" s="2">
        <v>44785</v>
      </c>
      <c r="D2977" t="s">
        <v>13</v>
      </c>
      <c r="E2977" t="s">
        <v>1661</v>
      </c>
      <c r="F2977" t="s">
        <v>1654</v>
      </c>
      <c r="G2977" t="s">
        <v>1290</v>
      </c>
      <c r="H2977" t="s">
        <v>595</v>
      </c>
      <c r="I2977" t="s">
        <v>1662</v>
      </c>
      <c r="J2977" t="s">
        <v>27</v>
      </c>
      <c r="K2977" t="s">
        <v>25</v>
      </c>
      <c r="L2977" t="str">
        <f>_xlfn.XLOOKUP(Tableau1[[#This Row],[TYPE DE PIECE]],Tableau4[MATIERE],Tableau4[SHORT TYPE],"",0,1)</f>
        <v>SMT</v>
      </c>
      <c r="N2977" t="str">
        <f>IF(ISERR(FIND("DECOUPE",Tableau1[[#This Row],[DESIGNATION]])),"","NEED REF")</f>
        <v/>
      </c>
    </row>
    <row r="2978" spans="2:14">
      <c r="B2978">
        <v>34411023</v>
      </c>
      <c r="C2978" s="2">
        <v>44785</v>
      </c>
      <c r="D2978" t="s">
        <v>13</v>
      </c>
      <c r="E2978" t="s">
        <v>1653</v>
      </c>
      <c r="F2978" t="s">
        <v>1654</v>
      </c>
      <c r="G2978" t="s">
        <v>1290</v>
      </c>
      <c r="H2978" t="s">
        <v>595</v>
      </c>
      <c r="J2978" t="s">
        <v>27</v>
      </c>
      <c r="K2978" t="s">
        <v>33</v>
      </c>
      <c r="L2978" t="str">
        <f>_xlfn.XLOOKUP(Tableau1[[#This Row],[TYPE DE PIECE]],Tableau4[MATIERE],Tableau4[SHORT TYPE],"",0,1)</f>
        <v>PLA</v>
      </c>
      <c r="N2978" t="str">
        <f>IF(ISERR(FIND("DECOUPE",Tableau1[[#This Row],[DESIGNATION]])),"","NEED REF")</f>
        <v/>
      </c>
    </row>
    <row r="2979" spans="2:14">
      <c r="B2979">
        <v>34411022</v>
      </c>
      <c r="C2979" s="2">
        <v>44785</v>
      </c>
      <c r="D2979" t="s">
        <v>13</v>
      </c>
      <c r="E2979" t="s">
        <v>1663</v>
      </c>
      <c r="G2979" t="s">
        <v>675</v>
      </c>
      <c r="J2979" t="s">
        <v>27</v>
      </c>
      <c r="K2979" t="s">
        <v>25</v>
      </c>
      <c r="L2979" t="str">
        <f>_xlfn.XLOOKUP(Tableau1[[#This Row],[TYPE DE PIECE]],Tableau4[MATIERE],Tableau4[SHORT TYPE],"",0,1)</f>
        <v>SMT</v>
      </c>
      <c r="N2979" t="str">
        <f>IF(ISERR(FIND("DECOUPE",Tableau1[[#This Row],[DESIGNATION]])),"","NEED REF")</f>
        <v/>
      </c>
    </row>
    <row r="2980" spans="2:14">
      <c r="B2980">
        <v>34411021</v>
      </c>
      <c r="C2980" s="2">
        <v>44784</v>
      </c>
      <c r="D2980" t="s">
        <v>13</v>
      </c>
      <c r="E2980" t="s">
        <v>1664</v>
      </c>
      <c r="F2980" t="s">
        <v>1654</v>
      </c>
      <c r="G2980" t="s">
        <v>1290</v>
      </c>
      <c r="H2980" t="s">
        <v>595</v>
      </c>
      <c r="J2980" t="s">
        <v>27</v>
      </c>
      <c r="K2980" t="s">
        <v>25</v>
      </c>
      <c r="L2980" t="str">
        <f>_xlfn.XLOOKUP(Tableau1[[#This Row],[TYPE DE PIECE]],Tableau4[MATIERE],Tableau4[SHORT TYPE],"",0,1)</f>
        <v>SMT</v>
      </c>
      <c r="N2980" t="str">
        <f>IF(ISERR(FIND("DECOUPE",Tableau1[[#This Row],[DESIGNATION]])),"","NEED REF")</f>
        <v/>
      </c>
    </row>
    <row r="2981" spans="2:14">
      <c r="B2981">
        <v>34411020</v>
      </c>
      <c r="C2981" s="2">
        <v>44784</v>
      </c>
      <c r="D2981" t="s">
        <v>13</v>
      </c>
      <c r="E2981" t="s">
        <v>1665</v>
      </c>
      <c r="F2981" t="s">
        <v>1654</v>
      </c>
      <c r="G2981" t="s">
        <v>1290</v>
      </c>
      <c r="H2981" t="s">
        <v>595</v>
      </c>
      <c r="J2981" t="s">
        <v>27</v>
      </c>
      <c r="K2981" t="s">
        <v>25</v>
      </c>
      <c r="L2981" t="str">
        <f>_xlfn.XLOOKUP(Tableau1[[#This Row],[TYPE DE PIECE]],Tableau4[MATIERE],Tableau4[SHORT TYPE],"",0,1)</f>
        <v>SMT</v>
      </c>
      <c r="N2981" t="str">
        <f>IF(ISERR(FIND("DECOUPE",Tableau1[[#This Row],[DESIGNATION]])),"","NEED REF")</f>
        <v/>
      </c>
    </row>
    <row r="2982" spans="2:14">
      <c r="B2982">
        <v>34411019</v>
      </c>
      <c r="C2982" s="2">
        <v>44784</v>
      </c>
      <c r="D2982" t="s">
        <v>13</v>
      </c>
      <c r="E2982" t="s">
        <v>1666</v>
      </c>
      <c r="G2982" t="s">
        <v>675</v>
      </c>
      <c r="J2982" t="s">
        <v>27</v>
      </c>
      <c r="K2982" t="s">
        <v>25</v>
      </c>
      <c r="L2982" t="str">
        <f>_xlfn.XLOOKUP(Tableau1[[#This Row],[TYPE DE PIECE]],Tableau4[MATIERE],Tableau4[SHORT TYPE],"",0,1)</f>
        <v>SMT</v>
      </c>
      <c r="N2982" t="str">
        <f>IF(ISERR(FIND("DECOUPE",Tableau1[[#This Row],[DESIGNATION]])),"","NEED REF")</f>
        <v/>
      </c>
    </row>
    <row r="2983" spans="2:14">
      <c r="B2983">
        <v>34411018</v>
      </c>
      <c r="C2983" s="2">
        <v>44783</v>
      </c>
      <c r="D2983" t="s">
        <v>13</v>
      </c>
      <c r="E2983" t="s">
        <v>1667</v>
      </c>
      <c r="J2983" t="s">
        <v>17</v>
      </c>
      <c r="K2983" t="s">
        <v>583</v>
      </c>
      <c r="L2983" t="str">
        <f>_xlfn.XLOOKUP(Tableau1[[#This Row],[TYPE DE PIECE]],Tableau4[MATIERE],Tableau4[SHORT TYPE],"",0,1)</f>
        <v>WOOD</v>
      </c>
      <c r="N2983" t="str">
        <f>IF(ISERR(FIND("DECOUPE",Tableau1[[#This Row],[DESIGNATION]])),"","NEED REF")</f>
        <v/>
      </c>
    </row>
    <row r="2984" spans="2:14">
      <c r="B2984">
        <v>34411017</v>
      </c>
      <c r="C2984" s="2">
        <v>44783</v>
      </c>
      <c r="D2984" t="s">
        <v>13</v>
      </c>
      <c r="E2984" t="s">
        <v>1668</v>
      </c>
      <c r="J2984" t="s">
        <v>17</v>
      </c>
      <c r="K2984" t="s">
        <v>583</v>
      </c>
      <c r="L2984" t="str">
        <f>_xlfn.XLOOKUP(Tableau1[[#This Row],[TYPE DE PIECE]],Tableau4[MATIERE],Tableau4[SHORT TYPE],"",0,1)</f>
        <v>WOOD</v>
      </c>
      <c r="N2984" t="str">
        <f>IF(ISERR(FIND("DECOUPE",Tableau1[[#This Row],[DESIGNATION]])),"","NEED REF")</f>
        <v/>
      </c>
    </row>
    <row r="2985" spans="2:14">
      <c r="B2985">
        <v>34411016</v>
      </c>
      <c r="C2985" s="2">
        <v>44783</v>
      </c>
      <c r="D2985" t="s">
        <v>13</v>
      </c>
      <c r="J2985" t="s">
        <v>17</v>
      </c>
      <c r="N2985" t="str">
        <f>IF(ISERR(FIND("DECOUPE",Tableau1[[#This Row],[DESIGNATION]])),"","NEED REF")</f>
        <v/>
      </c>
    </row>
    <row r="2986" spans="2:14">
      <c r="B2986">
        <v>34411015</v>
      </c>
      <c r="C2986" s="2">
        <v>44783</v>
      </c>
      <c r="D2986" t="s">
        <v>13</v>
      </c>
      <c r="E2986" t="s">
        <v>1669</v>
      </c>
      <c r="F2986" t="s">
        <v>1657</v>
      </c>
      <c r="G2986" t="s">
        <v>112</v>
      </c>
      <c r="H2986" t="s">
        <v>30</v>
      </c>
      <c r="I2986" t="s">
        <v>1670</v>
      </c>
      <c r="J2986" t="s">
        <v>17</v>
      </c>
      <c r="K2986" t="s">
        <v>701</v>
      </c>
      <c r="L2986" t="str">
        <f>_xlfn.XLOOKUP(Tableau1[[#This Row],[TYPE DE PIECE]],Tableau4[MATIERE],Tableau4[SHORT TYPE],"",0,1)</f>
        <v>SE</v>
      </c>
      <c r="N2986" t="str">
        <f>IF(ISERR(FIND("DECOUPE",Tableau1[[#This Row],[DESIGNATION]])),"","NEED REF")</f>
        <v/>
      </c>
    </row>
    <row r="2987" spans="2:14">
      <c r="B2987">
        <v>34411014</v>
      </c>
      <c r="C2987" s="2">
        <v>44783</v>
      </c>
      <c r="D2987" t="s">
        <v>13</v>
      </c>
      <c r="E2987" t="s">
        <v>1671</v>
      </c>
      <c r="F2987" t="s">
        <v>1657</v>
      </c>
      <c r="G2987" t="s">
        <v>112</v>
      </c>
      <c r="H2987" t="s">
        <v>30</v>
      </c>
      <c r="I2987" t="s">
        <v>1670</v>
      </c>
      <c r="J2987" t="s">
        <v>17</v>
      </c>
      <c r="K2987" t="s">
        <v>701</v>
      </c>
      <c r="L2987" t="str">
        <f>_xlfn.XLOOKUP(Tableau1[[#This Row],[TYPE DE PIECE]],Tableau4[MATIERE],Tableau4[SHORT TYPE],"",0,1)</f>
        <v>SE</v>
      </c>
      <c r="N2987" t="str">
        <f>IF(ISERR(FIND("DECOUPE",Tableau1[[#This Row],[DESIGNATION]])),"","NEED REF")</f>
        <v/>
      </c>
    </row>
    <row r="2988" spans="2:14">
      <c r="B2988">
        <v>34411013</v>
      </c>
      <c r="C2988" s="2">
        <v>44783</v>
      </c>
      <c r="D2988" t="s">
        <v>13</v>
      </c>
      <c r="E2988" t="s">
        <v>1672</v>
      </c>
      <c r="F2988" t="s">
        <v>1657</v>
      </c>
      <c r="G2988" t="s">
        <v>112</v>
      </c>
      <c r="H2988" t="s">
        <v>30</v>
      </c>
      <c r="I2988" t="s">
        <v>1670</v>
      </c>
      <c r="J2988" t="s">
        <v>17</v>
      </c>
      <c r="K2988" t="s">
        <v>701</v>
      </c>
      <c r="L2988" t="str">
        <f>_xlfn.XLOOKUP(Tableau1[[#This Row],[TYPE DE PIECE]],Tableau4[MATIERE],Tableau4[SHORT TYPE],"",0,1)</f>
        <v>SE</v>
      </c>
      <c r="N2988" t="str">
        <f>IF(ISERR(FIND("DECOUPE",Tableau1[[#This Row],[DESIGNATION]])),"","NEED REF")</f>
        <v/>
      </c>
    </row>
    <row r="2989" spans="2:14">
      <c r="B2989">
        <v>34411012</v>
      </c>
      <c r="C2989" s="2">
        <v>44783</v>
      </c>
      <c r="D2989" t="s">
        <v>13</v>
      </c>
      <c r="E2989" t="s">
        <v>1673</v>
      </c>
      <c r="F2989" t="s">
        <v>1657</v>
      </c>
      <c r="G2989" t="s">
        <v>112</v>
      </c>
      <c r="H2989" t="s">
        <v>30</v>
      </c>
      <c r="I2989" t="s">
        <v>1670</v>
      </c>
      <c r="J2989" t="s">
        <v>17</v>
      </c>
      <c r="K2989" t="s">
        <v>701</v>
      </c>
      <c r="L2989" t="str">
        <f>_xlfn.XLOOKUP(Tableau1[[#This Row],[TYPE DE PIECE]],Tableau4[MATIERE],Tableau4[SHORT TYPE],"",0,1)</f>
        <v>SE</v>
      </c>
      <c r="N2989" t="str">
        <f>IF(ISERR(FIND("DECOUPE",Tableau1[[#This Row],[DESIGNATION]])),"","NEED REF")</f>
        <v/>
      </c>
    </row>
    <row r="2990" spans="2:14">
      <c r="B2990">
        <v>34411011</v>
      </c>
      <c r="C2990" s="2">
        <v>44783</v>
      </c>
      <c r="D2990" t="s">
        <v>13</v>
      </c>
      <c r="E2990" t="str">
        <f>_xlfn.CONCAT(VLOOKUP(Tableau1[[#This Row],[TYPE DE PIECE]],Tableau4[],2,FALSE)," ",Tableau1[[#This Row],[NUMERO]]," ",Tableau1[[#This Row],[GAMME]]," ",Tableau1[[#This Row],[TYPE PRODUIT]]," ",Tableau1[[#This Row],[PUISSANCE]])</f>
        <v>COP 34411011 GVX BYPASS 1500kW</v>
      </c>
      <c r="F2990" t="s">
        <v>1657</v>
      </c>
      <c r="G2990" t="s">
        <v>112</v>
      </c>
      <c r="H2990" t="s">
        <v>30</v>
      </c>
      <c r="I2990" t="s">
        <v>1658</v>
      </c>
      <c r="J2990" t="s">
        <v>17</v>
      </c>
      <c r="K2990" t="s">
        <v>22</v>
      </c>
      <c r="L2990" t="str">
        <f>_xlfn.XLOOKUP(Tableau1[[#This Row],[TYPE DE PIECE]],Tableau4[MATIERE],Tableau4[SHORT TYPE],"",0,1)</f>
        <v>COP</v>
      </c>
      <c r="N2990" t="str">
        <f>IF(ISERR(FIND("DECOUPE",Tableau1[[#This Row],[DESIGNATION]])),"","NEED REF")</f>
        <v/>
      </c>
    </row>
    <row r="2991" spans="2:14">
      <c r="B2991">
        <v>34411010</v>
      </c>
      <c r="C2991" s="2">
        <v>44782</v>
      </c>
      <c r="D2991" t="s">
        <v>13</v>
      </c>
      <c r="E2991" t="s">
        <v>896</v>
      </c>
      <c r="F2991" t="s">
        <v>1657</v>
      </c>
      <c r="G2991" t="s">
        <v>112</v>
      </c>
      <c r="H2991" t="s">
        <v>30</v>
      </c>
      <c r="I2991" t="s">
        <v>1658</v>
      </c>
      <c r="J2991" t="s">
        <v>17</v>
      </c>
      <c r="K2991" t="s">
        <v>25</v>
      </c>
      <c r="L2991" t="str">
        <f>_xlfn.XLOOKUP(Tableau1[[#This Row],[TYPE DE PIECE]],Tableau4[MATIERE],Tableau4[SHORT TYPE],"",0,1)</f>
        <v>SMT</v>
      </c>
      <c r="N2991" t="str">
        <f>IF(ISERR(FIND("DECOUPE",Tableau1[[#This Row],[DESIGNATION]])),"","NEED REF")</f>
        <v/>
      </c>
    </row>
    <row r="2992" spans="2:14">
      <c r="B2992">
        <v>34411009</v>
      </c>
      <c r="C2992" s="2">
        <v>44782</v>
      </c>
      <c r="D2992" t="s">
        <v>13</v>
      </c>
      <c r="E2992" t="str">
        <f>_xlfn.CONCAT(VLOOKUP(Tableau1[[#This Row],[TYPE DE PIECE]],Tableau4[],2,FALSE)," ",Tableau1[[#This Row],[NUMERO]]," ",Tableau1[[#This Row],[GAMME]]," ",Tableau1[[#This Row],[TYPE PRODUIT]]," ",Tableau1[[#This Row],[PUISSANCE]])</f>
        <v>COP 34411009 GVX BYPASS 1500kW</v>
      </c>
      <c r="F2992" t="s">
        <v>1657</v>
      </c>
      <c r="G2992" t="s">
        <v>112</v>
      </c>
      <c r="H2992" t="s">
        <v>30</v>
      </c>
      <c r="I2992" t="s">
        <v>1658</v>
      </c>
      <c r="J2992" t="s">
        <v>17</v>
      </c>
      <c r="K2992" t="s">
        <v>22</v>
      </c>
      <c r="L2992" t="str">
        <f>_xlfn.XLOOKUP(Tableau1[[#This Row],[TYPE DE PIECE]],Tableau4[MATIERE],Tableau4[SHORT TYPE],"",0,1)</f>
        <v>COP</v>
      </c>
      <c r="N2992" t="str">
        <f>IF(ISERR(FIND("DECOUPE",Tableau1[[#This Row],[DESIGNATION]])),"","NEED REF")</f>
        <v/>
      </c>
    </row>
    <row r="2993" spans="2:14">
      <c r="B2993">
        <v>34411008</v>
      </c>
      <c r="C2993" s="2">
        <v>44782</v>
      </c>
      <c r="D2993" t="s">
        <v>13</v>
      </c>
      <c r="E2993" t="s">
        <v>1567</v>
      </c>
      <c r="F2993" t="s">
        <v>1657</v>
      </c>
      <c r="G2993" t="s">
        <v>112</v>
      </c>
      <c r="H2993" t="s">
        <v>30</v>
      </c>
      <c r="I2993" t="s">
        <v>1658</v>
      </c>
      <c r="J2993" t="s">
        <v>17</v>
      </c>
      <c r="K2993" t="s">
        <v>25</v>
      </c>
      <c r="L2993" t="str">
        <f>_xlfn.XLOOKUP(Tableau1[[#This Row],[TYPE DE PIECE]],Tableau4[MATIERE],Tableau4[SHORT TYPE],"",0,1)</f>
        <v>SMT</v>
      </c>
      <c r="N2993" t="str">
        <f>IF(ISERR(FIND("DECOUPE",Tableau1[[#This Row],[DESIGNATION]])),"","NEED REF")</f>
        <v/>
      </c>
    </row>
    <row r="2994" spans="2:14">
      <c r="B2994">
        <v>34411007</v>
      </c>
      <c r="C2994" s="2">
        <v>44782</v>
      </c>
      <c r="D2994" t="s">
        <v>13</v>
      </c>
      <c r="E2994" t="s">
        <v>1674</v>
      </c>
      <c r="F2994" t="s">
        <v>1657</v>
      </c>
      <c r="G2994" t="s">
        <v>112</v>
      </c>
      <c r="H2994" t="s">
        <v>30</v>
      </c>
      <c r="I2994" t="s">
        <v>1658</v>
      </c>
      <c r="J2994" t="s">
        <v>17</v>
      </c>
      <c r="K2994" t="s">
        <v>25</v>
      </c>
      <c r="L2994" t="str">
        <f>_xlfn.XLOOKUP(Tableau1[[#This Row],[TYPE DE PIECE]],Tableau4[MATIERE],Tableau4[SHORT TYPE],"",0,1)</f>
        <v>SMT</v>
      </c>
      <c r="N2994" t="str">
        <f>IF(ISERR(FIND("DECOUPE",Tableau1[[#This Row],[DESIGNATION]])),"","NEED REF")</f>
        <v/>
      </c>
    </row>
    <row r="2995" spans="2:14">
      <c r="B2995">
        <v>34411006</v>
      </c>
      <c r="C2995" s="2">
        <v>44782</v>
      </c>
      <c r="D2995" t="s">
        <v>13</v>
      </c>
      <c r="E2995" t="str">
        <f>_xlfn.CONCAT(VLOOKUP(Tableau1[[#This Row],[TYPE DE PIECE]],Tableau4[],2,FALSE)," ",Tableau1[[#This Row],[NUMERO]]," ",Tableau1[[#This Row],[GAMME]]," ",Tableau1[[#This Row],[TYPE PRODUIT]]," ",Tableau1[[#This Row],[PUISSANCE]])</f>
        <v>COP 34411006 GVX BYPASS 1500kW</v>
      </c>
      <c r="F2995" t="s">
        <v>1657</v>
      </c>
      <c r="G2995" t="s">
        <v>112</v>
      </c>
      <c r="H2995" t="s">
        <v>30</v>
      </c>
      <c r="I2995" t="s">
        <v>1658</v>
      </c>
      <c r="J2995" t="s">
        <v>17</v>
      </c>
      <c r="K2995" t="s">
        <v>22</v>
      </c>
      <c r="L2995" t="str">
        <f>_xlfn.XLOOKUP(Tableau1[[#This Row],[TYPE DE PIECE]],Tableau4[MATIERE],Tableau4[SHORT TYPE],"",0,1)</f>
        <v>COP</v>
      </c>
      <c r="N2995" t="str">
        <f>IF(ISERR(FIND("DECOUPE",Tableau1[[#This Row],[DESIGNATION]])),"","NEED REF")</f>
        <v/>
      </c>
    </row>
    <row r="2996" spans="2:14">
      <c r="B2996">
        <v>34411005</v>
      </c>
      <c r="C2996" s="2">
        <v>44782</v>
      </c>
      <c r="D2996" t="s">
        <v>13</v>
      </c>
      <c r="E2996" t="str">
        <f>_xlfn.CONCAT(VLOOKUP(Tableau1[[#This Row],[TYPE DE PIECE]],Tableau4[],2,FALSE)," ",Tableau1[[#This Row],[NUMERO]]," ",Tableau1[[#This Row],[GAMME]]," ",Tableau1[[#This Row],[TYPE PRODUIT]]," ",Tableau1[[#This Row],[PUISSANCE]])</f>
        <v>COP 34411005 GVX BYPASS 1500kW</v>
      </c>
      <c r="F2996" t="s">
        <v>1657</v>
      </c>
      <c r="G2996" t="s">
        <v>112</v>
      </c>
      <c r="H2996" t="s">
        <v>30</v>
      </c>
      <c r="I2996" t="s">
        <v>1658</v>
      </c>
      <c r="J2996" t="s">
        <v>17</v>
      </c>
      <c r="K2996" t="s">
        <v>22</v>
      </c>
      <c r="L2996" t="str">
        <f>_xlfn.XLOOKUP(Tableau1[[#This Row],[TYPE DE PIECE]],Tableau4[MATIERE],Tableau4[SHORT TYPE],"",0,1)</f>
        <v>COP</v>
      </c>
      <c r="N2996" t="str">
        <f>IF(ISERR(FIND("DECOUPE",Tableau1[[#This Row],[DESIGNATION]])),"","NEED REF")</f>
        <v/>
      </c>
    </row>
    <row r="2997" spans="2:14">
      <c r="B2997">
        <v>34411004</v>
      </c>
      <c r="C2997" s="2">
        <v>44782</v>
      </c>
      <c r="D2997" t="s">
        <v>13</v>
      </c>
      <c r="E2997" t="s">
        <v>1675</v>
      </c>
      <c r="F2997" t="s">
        <v>1657</v>
      </c>
      <c r="G2997" t="s">
        <v>112</v>
      </c>
      <c r="H2997" t="s">
        <v>30</v>
      </c>
      <c r="I2997" t="s">
        <v>1658</v>
      </c>
      <c r="J2997" t="s">
        <v>17</v>
      </c>
      <c r="K2997" t="s">
        <v>25</v>
      </c>
      <c r="L2997" t="str">
        <f>_xlfn.XLOOKUP(Tableau1[[#This Row],[TYPE DE PIECE]],Tableau4[MATIERE],Tableau4[SHORT TYPE],"",0,1)</f>
        <v>SMT</v>
      </c>
      <c r="N2997" t="str">
        <f>IF(ISERR(FIND("DECOUPE",Tableau1[[#This Row],[DESIGNATION]])),"","NEED REF")</f>
        <v/>
      </c>
    </row>
    <row r="2998" spans="2:14">
      <c r="B2998">
        <v>34411003</v>
      </c>
      <c r="C2998" s="2">
        <v>44778</v>
      </c>
      <c r="D2998" t="s">
        <v>13</v>
      </c>
      <c r="E2998" t="s">
        <v>1676</v>
      </c>
      <c r="F2998" t="s">
        <v>1657</v>
      </c>
      <c r="G2998" t="s">
        <v>112</v>
      </c>
      <c r="H2998" t="s">
        <v>30</v>
      </c>
      <c r="I2998" t="s">
        <v>1658</v>
      </c>
      <c r="J2998" t="s">
        <v>17</v>
      </c>
      <c r="K2998" t="s">
        <v>25</v>
      </c>
      <c r="L2998" t="str">
        <f>_xlfn.XLOOKUP(Tableau1[[#This Row],[TYPE DE PIECE]],Tableau4[MATIERE],Tableau4[SHORT TYPE],"",0,1)</f>
        <v>SMT</v>
      </c>
      <c r="N2998" t="str">
        <f>IF(ISERR(FIND("DECOUPE",Tableau1[[#This Row],[DESIGNATION]])),"","NEED REF")</f>
        <v/>
      </c>
    </row>
    <row r="2999" spans="2:14">
      <c r="B2999">
        <v>34411002</v>
      </c>
      <c r="C2999" s="2">
        <v>44777</v>
      </c>
      <c r="D2999" t="s">
        <v>13</v>
      </c>
      <c r="E2999" t="s">
        <v>1677</v>
      </c>
      <c r="F2999" t="s">
        <v>1657</v>
      </c>
      <c r="G2999" t="s">
        <v>112</v>
      </c>
      <c r="H2999" t="s">
        <v>30</v>
      </c>
      <c r="I2999" t="s">
        <v>1658</v>
      </c>
      <c r="J2999" t="s">
        <v>17</v>
      </c>
      <c r="K2999" t="s">
        <v>25</v>
      </c>
      <c r="L2999" t="str">
        <f>_xlfn.XLOOKUP(Tableau1[[#This Row],[TYPE DE PIECE]],Tableau4[MATIERE],Tableau4[SHORT TYPE],"",0,1)</f>
        <v>SMT</v>
      </c>
      <c r="N2999" t="str">
        <f>IF(ISERR(FIND("DECOUPE",Tableau1[[#This Row],[DESIGNATION]])),"","NEED REF")</f>
        <v/>
      </c>
    </row>
    <row r="3000" spans="2:14">
      <c r="B3000">
        <v>34411001</v>
      </c>
      <c r="C3000" s="2">
        <v>44776</v>
      </c>
      <c r="D3000" t="s">
        <v>13</v>
      </c>
      <c r="E3000" t="s">
        <v>1678</v>
      </c>
      <c r="F3000" t="s">
        <v>1679</v>
      </c>
      <c r="G3000" t="s">
        <v>1680</v>
      </c>
      <c r="H3000" t="s">
        <v>30</v>
      </c>
      <c r="J3000" t="s">
        <v>17</v>
      </c>
      <c r="K3000" t="s">
        <v>25</v>
      </c>
      <c r="L3000" t="str">
        <f>_xlfn.XLOOKUP(Tableau1[[#This Row],[TYPE DE PIECE]],Tableau4[MATIERE],Tableau4[SHORT TYPE],"",0,1)</f>
        <v>SMT</v>
      </c>
      <c r="N3000" t="str">
        <f>IF(ISERR(FIND("DECOUPE",Tableau1[[#This Row],[DESIGNATION]])),"","NEED REF")</f>
        <v/>
      </c>
    </row>
    <row r="3001" spans="2:14">
      <c r="B3001">
        <v>34411000</v>
      </c>
      <c r="C3001" s="2">
        <v>44776</v>
      </c>
      <c r="D3001" t="s">
        <v>13</v>
      </c>
      <c r="E3001" t="s">
        <v>1609</v>
      </c>
      <c r="F3001" t="s">
        <v>1679</v>
      </c>
      <c r="G3001" t="s">
        <v>1680</v>
      </c>
      <c r="H3001" t="s">
        <v>30</v>
      </c>
      <c r="J3001" t="s">
        <v>17</v>
      </c>
      <c r="K3001" t="s">
        <v>25</v>
      </c>
      <c r="L3001" t="str">
        <f>_xlfn.XLOOKUP(Tableau1[[#This Row],[TYPE DE PIECE]],Tableau4[MATIERE],Tableau4[SHORT TYPE],"",0,1)</f>
        <v>SMT</v>
      </c>
      <c r="N3001" t="str">
        <f>IF(ISERR(FIND("DECOUPE",Tableau1[[#This Row],[DESIGNATION]])),"","NEED REF")</f>
        <v/>
      </c>
    </row>
    <row r="3002" spans="2:14">
      <c r="B3002">
        <v>34410999</v>
      </c>
      <c r="C3002" s="2">
        <v>44776</v>
      </c>
      <c r="D3002" t="s">
        <v>13</v>
      </c>
      <c r="E3002" t="s">
        <v>1681</v>
      </c>
      <c r="F3002" t="s">
        <v>1679</v>
      </c>
      <c r="G3002" t="s">
        <v>1680</v>
      </c>
      <c r="H3002" t="s">
        <v>30</v>
      </c>
      <c r="J3002" t="s">
        <v>17</v>
      </c>
      <c r="K3002" t="s">
        <v>33</v>
      </c>
      <c r="L3002" t="str">
        <f>_xlfn.XLOOKUP(Tableau1[[#This Row],[TYPE DE PIECE]],Tableau4[MATIERE],Tableau4[SHORT TYPE],"",0,1)</f>
        <v>PLA</v>
      </c>
      <c r="N3002" t="str">
        <f>IF(ISERR(FIND("DECOUPE",Tableau1[[#This Row],[DESIGNATION]])),"","NEED REF")</f>
        <v/>
      </c>
    </row>
    <row r="3003" spans="2:14">
      <c r="B3003">
        <v>34410998</v>
      </c>
      <c r="C3003" s="2">
        <v>44776</v>
      </c>
      <c r="D3003" t="s">
        <v>13</v>
      </c>
      <c r="E3003" t="s">
        <v>1682</v>
      </c>
      <c r="F3003" t="s">
        <v>1679</v>
      </c>
      <c r="G3003" t="s">
        <v>1680</v>
      </c>
      <c r="H3003" t="s">
        <v>30</v>
      </c>
      <c r="J3003" t="s">
        <v>17</v>
      </c>
      <c r="K3003" t="s">
        <v>25</v>
      </c>
      <c r="L3003" t="str">
        <f>_xlfn.XLOOKUP(Tableau1[[#This Row],[TYPE DE PIECE]],Tableau4[MATIERE],Tableau4[SHORT TYPE],"",0,1)</f>
        <v>SMT</v>
      </c>
      <c r="N3003" t="str">
        <f>IF(ISERR(FIND("DECOUPE",Tableau1[[#This Row],[DESIGNATION]])),"","NEED REF")</f>
        <v/>
      </c>
    </row>
    <row r="3004" spans="2:14">
      <c r="B3004">
        <v>34410997</v>
      </c>
      <c r="C3004" s="2">
        <v>44776</v>
      </c>
      <c r="D3004" t="s">
        <v>13</v>
      </c>
      <c r="E3004" t="s">
        <v>1683</v>
      </c>
      <c r="F3004" t="s">
        <v>1679</v>
      </c>
      <c r="G3004" t="s">
        <v>1680</v>
      </c>
      <c r="H3004" t="s">
        <v>30</v>
      </c>
      <c r="J3004" t="s">
        <v>17</v>
      </c>
      <c r="K3004" t="s">
        <v>25</v>
      </c>
      <c r="L3004" t="str">
        <f>_xlfn.XLOOKUP(Tableau1[[#This Row],[TYPE DE PIECE]],Tableau4[MATIERE],Tableau4[SHORT TYPE],"",0,1)</f>
        <v>SMT</v>
      </c>
      <c r="N3004" t="str">
        <f>IF(ISERR(FIND("DECOUPE",Tableau1[[#This Row],[DESIGNATION]])),"","NEED REF")</f>
        <v/>
      </c>
    </row>
    <row r="3005" spans="2:14">
      <c r="B3005">
        <v>34410996</v>
      </c>
      <c r="C3005" s="2">
        <v>44776</v>
      </c>
      <c r="D3005" t="s">
        <v>13</v>
      </c>
      <c r="E3005" t="s">
        <v>1608</v>
      </c>
      <c r="F3005" t="s">
        <v>1679</v>
      </c>
      <c r="G3005" t="s">
        <v>1680</v>
      </c>
      <c r="H3005" t="s">
        <v>30</v>
      </c>
      <c r="J3005" t="s">
        <v>17</v>
      </c>
      <c r="K3005" t="s">
        <v>33</v>
      </c>
      <c r="L3005" t="str">
        <f>_xlfn.XLOOKUP(Tableau1[[#This Row],[TYPE DE PIECE]],Tableau4[MATIERE],Tableau4[SHORT TYPE],"",0,1)</f>
        <v>PLA</v>
      </c>
      <c r="N3005" t="str">
        <f>IF(ISERR(FIND("DECOUPE",Tableau1[[#This Row],[DESIGNATION]])),"","NEED REF")</f>
        <v/>
      </c>
    </row>
    <row r="3006" spans="2:14">
      <c r="B3006">
        <v>34410995</v>
      </c>
      <c r="C3006" s="2">
        <v>44776</v>
      </c>
      <c r="D3006" t="s">
        <v>13</v>
      </c>
      <c r="E3006" t="s">
        <v>1684</v>
      </c>
      <c r="F3006" t="s">
        <v>1679</v>
      </c>
      <c r="G3006" t="s">
        <v>1680</v>
      </c>
      <c r="H3006" t="s">
        <v>30</v>
      </c>
      <c r="J3006" t="s">
        <v>17</v>
      </c>
      <c r="K3006" t="s">
        <v>25</v>
      </c>
      <c r="L3006" t="str">
        <f>_xlfn.XLOOKUP(Tableau1[[#This Row],[TYPE DE PIECE]],Tableau4[MATIERE],Tableau4[SHORT TYPE],"",0,1)</f>
        <v>SMT</v>
      </c>
      <c r="N3006" t="str">
        <f>IF(ISERR(FIND("DECOUPE",Tableau1[[#This Row],[DESIGNATION]])),"","NEED REF")</f>
        <v/>
      </c>
    </row>
    <row r="3007" spans="2:14">
      <c r="B3007">
        <v>34410994</v>
      </c>
      <c r="C3007" s="2">
        <v>44776</v>
      </c>
      <c r="D3007" t="s">
        <v>13</v>
      </c>
      <c r="E3007" t="s">
        <v>1685</v>
      </c>
      <c r="F3007" t="s">
        <v>1679</v>
      </c>
      <c r="G3007" t="s">
        <v>1680</v>
      </c>
      <c r="H3007" t="s">
        <v>30</v>
      </c>
      <c r="J3007" t="s">
        <v>17</v>
      </c>
      <c r="K3007" t="s">
        <v>25</v>
      </c>
      <c r="L3007" t="str">
        <f>_xlfn.XLOOKUP(Tableau1[[#This Row],[TYPE DE PIECE]],Tableau4[MATIERE],Tableau4[SHORT TYPE],"",0,1)</f>
        <v>SMT</v>
      </c>
      <c r="N3007" t="str">
        <f>IF(ISERR(FIND("DECOUPE",Tableau1[[#This Row],[DESIGNATION]])),"","NEED REF")</f>
        <v/>
      </c>
    </row>
    <row r="3008" spans="2:14">
      <c r="B3008">
        <v>34410993</v>
      </c>
      <c r="C3008" s="2">
        <v>44776</v>
      </c>
      <c r="D3008" t="s">
        <v>13</v>
      </c>
      <c r="E3008" t="s">
        <v>1686</v>
      </c>
      <c r="F3008" t="s">
        <v>1679</v>
      </c>
      <c r="G3008" t="s">
        <v>1680</v>
      </c>
      <c r="H3008" t="s">
        <v>30</v>
      </c>
      <c r="J3008" t="s">
        <v>17</v>
      </c>
      <c r="K3008" t="s">
        <v>25</v>
      </c>
      <c r="L3008" t="str">
        <f>_xlfn.XLOOKUP(Tableau1[[#This Row],[TYPE DE PIECE]],Tableau4[MATIERE],Tableau4[SHORT TYPE],"",0,1)</f>
        <v>SMT</v>
      </c>
      <c r="N3008" t="str">
        <f>IF(ISERR(FIND("DECOUPE",Tableau1[[#This Row],[DESIGNATION]])),"","NEED REF")</f>
        <v/>
      </c>
    </row>
    <row r="3009" spans="2:14">
      <c r="B3009">
        <v>34410992</v>
      </c>
      <c r="C3009" s="2">
        <v>44776</v>
      </c>
      <c r="D3009" t="s">
        <v>13</v>
      </c>
      <c r="E3009" t="s">
        <v>1687</v>
      </c>
      <c r="F3009" t="s">
        <v>1679</v>
      </c>
      <c r="G3009" t="s">
        <v>1680</v>
      </c>
      <c r="H3009" t="s">
        <v>30</v>
      </c>
      <c r="J3009" t="s">
        <v>17</v>
      </c>
      <c r="K3009" t="s">
        <v>25</v>
      </c>
      <c r="L3009" t="str">
        <f>_xlfn.XLOOKUP(Tableau1[[#This Row],[TYPE DE PIECE]],Tableau4[MATIERE],Tableau4[SHORT TYPE],"",0,1)</f>
        <v>SMT</v>
      </c>
      <c r="N3009" t="str">
        <f>IF(ISERR(FIND("DECOUPE",Tableau1[[#This Row],[DESIGNATION]])),"","NEED REF")</f>
        <v/>
      </c>
    </row>
    <row r="3010" spans="2:14">
      <c r="B3010">
        <v>34410991</v>
      </c>
      <c r="C3010" s="2">
        <v>44775</v>
      </c>
      <c r="D3010" t="s">
        <v>13</v>
      </c>
      <c r="E3010" t="s">
        <v>1264</v>
      </c>
      <c r="F3010" t="s">
        <v>1679</v>
      </c>
      <c r="G3010" t="s">
        <v>1680</v>
      </c>
      <c r="H3010" t="s">
        <v>30</v>
      </c>
      <c r="J3010" t="s">
        <v>17</v>
      </c>
      <c r="K3010" t="s">
        <v>25</v>
      </c>
      <c r="L3010" t="str">
        <f>_xlfn.XLOOKUP(Tableau1[[#This Row],[TYPE DE PIECE]],Tableau4[MATIERE],Tableau4[SHORT TYPE],"",0,1)</f>
        <v>SMT</v>
      </c>
      <c r="N3010" t="str">
        <f>IF(ISERR(FIND("DECOUPE",Tableau1[[#This Row],[DESIGNATION]])),"","NEED REF")</f>
        <v/>
      </c>
    </row>
    <row r="3011" spans="2:14">
      <c r="B3011">
        <v>34410990</v>
      </c>
      <c r="C3011" s="2">
        <v>44775</v>
      </c>
      <c r="D3011" t="s">
        <v>13</v>
      </c>
      <c r="E3011" t="s">
        <v>1688</v>
      </c>
      <c r="F3011" t="s">
        <v>1679</v>
      </c>
      <c r="G3011" t="s">
        <v>1680</v>
      </c>
      <c r="H3011" t="s">
        <v>30</v>
      </c>
      <c r="J3011" t="s">
        <v>17</v>
      </c>
      <c r="K3011" t="s">
        <v>22</v>
      </c>
      <c r="L3011" t="str">
        <f>_xlfn.XLOOKUP(Tableau1[[#This Row],[TYPE DE PIECE]],Tableau4[MATIERE],Tableau4[SHORT TYPE],"",0,1)</f>
        <v>COP</v>
      </c>
      <c r="N3011" t="str">
        <f>IF(ISERR(FIND("DECOUPE",Tableau1[[#This Row],[DESIGNATION]])),"","NEED REF")</f>
        <v/>
      </c>
    </row>
    <row r="3012" spans="2:14">
      <c r="B3012">
        <v>34410989</v>
      </c>
      <c r="C3012" s="2">
        <v>44775</v>
      </c>
      <c r="D3012" t="s">
        <v>13</v>
      </c>
      <c r="E3012" t="s">
        <v>1689</v>
      </c>
      <c r="F3012" t="s">
        <v>1679</v>
      </c>
      <c r="G3012" t="s">
        <v>1680</v>
      </c>
      <c r="H3012" t="s">
        <v>30</v>
      </c>
      <c r="J3012" t="s">
        <v>17</v>
      </c>
      <c r="K3012" t="s">
        <v>22</v>
      </c>
      <c r="L3012" t="str">
        <f>_xlfn.XLOOKUP(Tableau1[[#This Row],[TYPE DE PIECE]],Tableau4[MATIERE],Tableau4[SHORT TYPE],"",0,1)</f>
        <v>COP</v>
      </c>
      <c r="N3012" t="str">
        <f>IF(ISERR(FIND("DECOUPE",Tableau1[[#This Row],[DESIGNATION]])),"","NEED REF")</f>
        <v/>
      </c>
    </row>
    <row r="3013" spans="2:14">
      <c r="B3013">
        <v>34410988</v>
      </c>
      <c r="C3013" s="2">
        <v>44775</v>
      </c>
      <c r="D3013" t="s">
        <v>13</v>
      </c>
      <c r="E3013" t="s">
        <v>1690</v>
      </c>
      <c r="F3013" t="s">
        <v>1679</v>
      </c>
      <c r="G3013" t="s">
        <v>1680</v>
      </c>
      <c r="H3013" t="s">
        <v>30</v>
      </c>
      <c r="J3013" t="s">
        <v>17</v>
      </c>
      <c r="K3013" t="s">
        <v>22</v>
      </c>
      <c r="L3013" t="str">
        <f>_xlfn.XLOOKUP(Tableau1[[#This Row],[TYPE DE PIECE]],Tableau4[MATIERE],Tableau4[SHORT TYPE],"",0,1)</f>
        <v>COP</v>
      </c>
      <c r="N3013" t="str">
        <f>IF(ISERR(FIND("DECOUPE",Tableau1[[#This Row],[DESIGNATION]])),"","NEED REF")</f>
        <v/>
      </c>
    </row>
    <row r="3014" spans="2:14">
      <c r="B3014">
        <v>34410987</v>
      </c>
      <c r="C3014" s="2">
        <v>44775</v>
      </c>
      <c r="D3014" t="s">
        <v>13</v>
      </c>
      <c r="E3014" t="s">
        <v>1691</v>
      </c>
      <c r="F3014" t="s">
        <v>1679</v>
      </c>
      <c r="G3014" t="s">
        <v>1680</v>
      </c>
      <c r="H3014" t="s">
        <v>30</v>
      </c>
      <c r="J3014" t="s">
        <v>17</v>
      </c>
      <c r="K3014" t="s">
        <v>22</v>
      </c>
      <c r="L3014" t="str">
        <f>_xlfn.XLOOKUP(Tableau1[[#This Row],[TYPE DE PIECE]],Tableau4[MATIERE],Tableau4[SHORT TYPE],"",0,1)</f>
        <v>COP</v>
      </c>
      <c r="N3014" t="str">
        <f>IF(ISERR(FIND("DECOUPE",Tableau1[[#This Row],[DESIGNATION]])),"","NEED REF")</f>
        <v/>
      </c>
    </row>
    <row r="3015" spans="2:14">
      <c r="B3015">
        <v>34410986</v>
      </c>
      <c r="C3015" s="2">
        <v>44775</v>
      </c>
      <c r="D3015" t="s">
        <v>13</v>
      </c>
      <c r="E3015" t="s">
        <v>1692</v>
      </c>
      <c r="F3015" t="s">
        <v>1679</v>
      </c>
      <c r="G3015" t="s">
        <v>1680</v>
      </c>
      <c r="H3015" t="s">
        <v>30</v>
      </c>
      <c r="J3015" t="s">
        <v>17</v>
      </c>
      <c r="K3015" t="s">
        <v>25</v>
      </c>
      <c r="L3015" t="str">
        <f>_xlfn.XLOOKUP(Tableau1[[#This Row],[TYPE DE PIECE]],Tableau4[MATIERE],Tableau4[SHORT TYPE],"",0,1)</f>
        <v>SMT</v>
      </c>
      <c r="N3015" t="str">
        <f>IF(ISERR(FIND("DECOUPE",Tableau1[[#This Row],[DESIGNATION]])),"","NEED REF")</f>
        <v/>
      </c>
    </row>
    <row r="3016" spans="2:14">
      <c r="B3016">
        <v>34410985</v>
      </c>
      <c r="C3016" s="2">
        <v>44775</v>
      </c>
      <c r="D3016" t="s">
        <v>13</v>
      </c>
      <c r="E3016" t="s">
        <v>1693</v>
      </c>
      <c r="F3016" t="s">
        <v>1679</v>
      </c>
      <c r="G3016" t="s">
        <v>1680</v>
      </c>
      <c r="H3016" t="s">
        <v>30</v>
      </c>
      <c r="J3016" t="s">
        <v>17</v>
      </c>
      <c r="K3016" t="s">
        <v>25</v>
      </c>
      <c r="L3016" t="str">
        <f>_xlfn.XLOOKUP(Tableau1[[#This Row],[TYPE DE PIECE]],Tableau4[MATIERE],Tableau4[SHORT TYPE],"",0,1)</f>
        <v>SMT</v>
      </c>
      <c r="N3016" t="str">
        <f>IF(ISERR(FIND("DECOUPE",Tableau1[[#This Row],[DESIGNATION]])),"","NEED REF")</f>
        <v/>
      </c>
    </row>
    <row r="3017" spans="2:14">
      <c r="B3017">
        <v>34410984</v>
      </c>
      <c r="C3017" s="2">
        <v>44775</v>
      </c>
      <c r="D3017" t="s">
        <v>13</v>
      </c>
      <c r="E3017" t="s">
        <v>1694</v>
      </c>
      <c r="F3017" t="s">
        <v>1679</v>
      </c>
      <c r="G3017" t="s">
        <v>1680</v>
      </c>
      <c r="H3017" t="s">
        <v>30</v>
      </c>
      <c r="J3017" t="s">
        <v>17</v>
      </c>
      <c r="K3017" t="s">
        <v>22</v>
      </c>
      <c r="L3017" t="str">
        <f>_xlfn.XLOOKUP(Tableau1[[#This Row],[TYPE DE PIECE]],Tableau4[MATIERE],Tableau4[SHORT TYPE],"",0,1)</f>
        <v>COP</v>
      </c>
      <c r="N3017" t="str">
        <f>IF(ISERR(FIND("DECOUPE",Tableau1[[#This Row],[DESIGNATION]])),"","NEED REF")</f>
        <v/>
      </c>
    </row>
    <row r="3018" spans="2:14">
      <c r="B3018">
        <v>34410983</v>
      </c>
      <c r="C3018" s="2">
        <v>44769</v>
      </c>
      <c r="D3018" t="s">
        <v>13</v>
      </c>
      <c r="E3018" t="s">
        <v>1695</v>
      </c>
      <c r="J3018" t="s">
        <v>17</v>
      </c>
      <c r="K3018" t="s">
        <v>25</v>
      </c>
      <c r="L3018" t="str">
        <f>_xlfn.XLOOKUP(Tableau1[[#This Row],[TYPE DE PIECE]],Tableau4[MATIERE],Tableau4[SHORT TYPE],"",0,1)</f>
        <v>SMT</v>
      </c>
      <c r="N3018" t="str">
        <f>IF(ISERR(FIND("DECOUPE",Tableau1[[#This Row],[DESIGNATION]])),"","NEED REF")</f>
        <v/>
      </c>
    </row>
    <row r="3019" spans="2:14">
      <c r="B3019">
        <v>34410982</v>
      </c>
      <c r="C3019" s="2">
        <v>44769</v>
      </c>
      <c r="D3019" t="s">
        <v>13</v>
      </c>
      <c r="E3019" t="s">
        <v>1696</v>
      </c>
      <c r="J3019" t="s">
        <v>17</v>
      </c>
      <c r="K3019" t="s">
        <v>25</v>
      </c>
      <c r="L3019" t="str">
        <f>_xlfn.XLOOKUP(Tableau1[[#This Row],[TYPE DE PIECE]],Tableau4[MATIERE],Tableau4[SHORT TYPE],"",0,1)</f>
        <v>SMT</v>
      </c>
      <c r="N3019" t="str">
        <f>IF(ISERR(FIND("DECOUPE",Tableau1[[#This Row],[DESIGNATION]])),"","NEED REF")</f>
        <v/>
      </c>
    </row>
    <row r="3020" spans="2:14">
      <c r="B3020">
        <v>34410981</v>
      </c>
      <c r="C3020" s="2">
        <v>44769</v>
      </c>
      <c r="D3020" t="s">
        <v>13</v>
      </c>
      <c r="E3020" t="s">
        <v>1697</v>
      </c>
      <c r="J3020" t="s">
        <v>17</v>
      </c>
      <c r="K3020" t="s">
        <v>25</v>
      </c>
      <c r="L3020" t="str">
        <f>_xlfn.XLOOKUP(Tableau1[[#This Row],[TYPE DE PIECE]],Tableau4[MATIERE],Tableau4[SHORT TYPE],"",0,1)</f>
        <v>SMT</v>
      </c>
      <c r="N3020" t="str">
        <f>IF(ISERR(FIND("DECOUPE",Tableau1[[#This Row],[DESIGNATION]])),"","NEED REF")</f>
        <v/>
      </c>
    </row>
    <row r="3021" spans="2:14">
      <c r="B3021">
        <v>34410980</v>
      </c>
      <c r="C3021" s="2">
        <v>44768</v>
      </c>
      <c r="D3021" t="s">
        <v>13</v>
      </c>
      <c r="E3021" t="s">
        <v>1698</v>
      </c>
      <c r="J3021" t="s">
        <v>17</v>
      </c>
      <c r="K3021" t="s">
        <v>25</v>
      </c>
      <c r="L3021" t="str">
        <f>_xlfn.XLOOKUP(Tableau1[[#This Row],[TYPE DE PIECE]],Tableau4[MATIERE],Tableau4[SHORT TYPE],"",0,1)</f>
        <v>SMT</v>
      </c>
      <c r="N3021" t="str">
        <f>IF(ISERR(FIND("DECOUPE",Tableau1[[#This Row],[DESIGNATION]])),"","NEED REF")</f>
        <v/>
      </c>
    </row>
    <row r="3022" spans="2:14">
      <c r="B3022">
        <v>34410979</v>
      </c>
      <c r="C3022" s="2">
        <v>44768</v>
      </c>
      <c r="D3022" t="s">
        <v>13</v>
      </c>
      <c r="E3022" t="s">
        <v>1699</v>
      </c>
      <c r="J3022" t="s">
        <v>17</v>
      </c>
      <c r="K3022" t="s">
        <v>25</v>
      </c>
      <c r="L3022" t="str">
        <f>_xlfn.XLOOKUP(Tableau1[[#This Row],[TYPE DE PIECE]],Tableau4[MATIERE],Tableau4[SHORT TYPE],"",0,1)</f>
        <v>SMT</v>
      </c>
      <c r="N3022" t="str">
        <f>IF(ISERR(FIND("DECOUPE",Tableau1[[#This Row],[DESIGNATION]])),"","NEED REF")</f>
        <v/>
      </c>
    </row>
    <row r="3023" spans="2:14">
      <c r="B3023">
        <v>34410978</v>
      </c>
      <c r="C3023" s="2">
        <v>44768</v>
      </c>
      <c r="D3023" t="s">
        <v>13</v>
      </c>
      <c r="E3023" t="s">
        <v>1700</v>
      </c>
      <c r="J3023" t="s">
        <v>17</v>
      </c>
      <c r="K3023" t="s">
        <v>25</v>
      </c>
      <c r="L3023" t="str">
        <f>_xlfn.XLOOKUP(Tableau1[[#This Row],[TYPE DE PIECE]],Tableau4[MATIERE],Tableau4[SHORT TYPE],"",0,1)</f>
        <v>SMT</v>
      </c>
      <c r="N3023" t="str">
        <f>IF(ISERR(FIND("DECOUPE",Tableau1[[#This Row],[DESIGNATION]])),"","NEED REF")</f>
        <v/>
      </c>
    </row>
    <row r="3024" spans="2:14">
      <c r="B3024">
        <v>34410977</v>
      </c>
      <c r="C3024" s="2">
        <v>44767</v>
      </c>
      <c r="D3024" t="s">
        <v>13</v>
      </c>
      <c r="E3024" t="s">
        <v>1701</v>
      </c>
      <c r="J3024" t="s">
        <v>17</v>
      </c>
      <c r="K3024" t="s">
        <v>583</v>
      </c>
      <c r="L3024" t="str">
        <f>_xlfn.XLOOKUP(Tableau1[[#This Row],[TYPE DE PIECE]],Tableau4[MATIERE],Tableau4[SHORT TYPE],"",0,1)</f>
        <v>WOOD</v>
      </c>
      <c r="N3024" t="str">
        <f>IF(ISERR(FIND("DECOUPE",Tableau1[[#This Row],[DESIGNATION]])),"","NEED REF")</f>
        <v/>
      </c>
    </row>
    <row r="3025" spans="2:14">
      <c r="B3025">
        <v>34410976</v>
      </c>
      <c r="C3025" s="2">
        <v>44767</v>
      </c>
      <c r="D3025" t="s">
        <v>13</v>
      </c>
      <c r="E3025" t="s">
        <v>1702</v>
      </c>
      <c r="J3025" t="s">
        <v>17</v>
      </c>
      <c r="K3025" t="s">
        <v>583</v>
      </c>
      <c r="L3025" t="str">
        <f>_xlfn.XLOOKUP(Tableau1[[#This Row],[TYPE DE PIECE]],Tableau4[MATIERE],Tableau4[SHORT TYPE],"",0,1)</f>
        <v>WOOD</v>
      </c>
      <c r="N3025" t="str">
        <f>IF(ISERR(FIND("DECOUPE",Tableau1[[#This Row],[DESIGNATION]])),"","NEED REF")</f>
        <v/>
      </c>
    </row>
    <row r="3026" spans="2:14">
      <c r="B3026">
        <v>34410975</v>
      </c>
      <c r="C3026" s="2">
        <v>44763</v>
      </c>
      <c r="D3026" t="s">
        <v>13</v>
      </c>
      <c r="E3026" t="s">
        <v>1695</v>
      </c>
      <c r="F3026" t="s">
        <v>1703</v>
      </c>
      <c r="G3026" t="s">
        <v>73</v>
      </c>
      <c r="J3026" t="s">
        <v>27</v>
      </c>
      <c r="K3026" t="s">
        <v>25</v>
      </c>
      <c r="L3026" t="str">
        <f>_xlfn.XLOOKUP(Tableau1[[#This Row],[TYPE DE PIECE]],Tableau4[MATIERE],Tableau4[SHORT TYPE],"",0,1)</f>
        <v>SMT</v>
      </c>
      <c r="N3026" t="str">
        <f>IF(ISERR(FIND("DECOUPE",Tableau1[[#This Row],[DESIGNATION]])),"","NEED REF")</f>
        <v/>
      </c>
    </row>
    <row r="3027" spans="2:14">
      <c r="B3027">
        <v>34410974</v>
      </c>
      <c r="C3027" s="2">
        <v>44763</v>
      </c>
      <c r="D3027" t="s">
        <v>13</v>
      </c>
      <c r="E3027" t="s">
        <v>1391</v>
      </c>
      <c r="F3027" t="s">
        <v>1703</v>
      </c>
      <c r="G3027" t="s">
        <v>73</v>
      </c>
      <c r="J3027" t="s">
        <v>27</v>
      </c>
      <c r="K3027" t="s">
        <v>25</v>
      </c>
      <c r="L3027" t="str">
        <f>_xlfn.XLOOKUP(Tableau1[[#This Row],[TYPE DE PIECE]],Tableau4[MATIERE],Tableau4[SHORT TYPE],"",0,1)</f>
        <v>SMT</v>
      </c>
      <c r="N3027" t="str">
        <f>IF(ISERR(FIND("DECOUPE",Tableau1[[#This Row],[DESIGNATION]])),"","NEED REF")</f>
        <v/>
      </c>
    </row>
    <row r="3028" spans="2:14">
      <c r="B3028">
        <v>34410973</v>
      </c>
      <c r="C3028" s="2">
        <v>44763</v>
      </c>
      <c r="D3028" t="s">
        <v>13</v>
      </c>
      <c r="E3028" t="s">
        <v>1704</v>
      </c>
      <c r="F3028" t="s">
        <v>1705</v>
      </c>
      <c r="G3028" t="s">
        <v>112</v>
      </c>
      <c r="H3028" t="s">
        <v>595</v>
      </c>
      <c r="J3028" t="s">
        <v>17</v>
      </c>
      <c r="L3028" t="str">
        <f>_xlfn.XLOOKUP(Tableau1[[#This Row],[TYPE DE PIECE]],Tableau4[MATIERE],Tableau4[SHORT TYPE],"",0,1)</f>
        <v/>
      </c>
      <c r="N3028" t="str">
        <f>IF(ISERR(FIND("DECOUPE",Tableau1[[#This Row],[DESIGNATION]])),"","NEED REF")</f>
        <v/>
      </c>
    </row>
    <row r="3029" spans="2:14">
      <c r="B3029">
        <v>34410972</v>
      </c>
      <c r="C3029" s="2">
        <v>44763</v>
      </c>
      <c r="D3029" t="s">
        <v>13</v>
      </c>
      <c r="E3029" t="s">
        <v>1706</v>
      </c>
      <c r="F3029" t="s">
        <v>1703</v>
      </c>
      <c r="G3029" t="s">
        <v>73</v>
      </c>
      <c r="J3029" t="s">
        <v>27</v>
      </c>
      <c r="K3029" t="s">
        <v>25</v>
      </c>
      <c r="L3029" t="str">
        <f>_xlfn.XLOOKUP(Tableau1[[#This Row],[TYPE DE PIECE]],Tableau4[MATIERE],Tableau4[SHORT TYPE],"",0,1)</f>
        <v>SMT</v>
      </c>
      <c r="N3029" t="str">
        <f>IF(ISERR(FIND("DECOUPE",Tableau1[[#This Row],[DESIGNATION]])),"","NEED REF")</f>
        <v/>
      </c>
    </row>
    <row r="3030" spans="2:14">
      <c r="B3030">
        <v>34410971</v>
      </c>
      <c r="C3030" s="2">
        <v>44763</v>
      </c>
      <c r="D3030" t="s">
        <v>13</v>
      </c>
      <c r="E3030" t="s">
        <v>1707</v>
      </c>
      <c r="F3030" t="s">
        <v>1703</v>
      </c>
      <c r="G3030" t="s">
        <v>73</v>
      </c>
      <c r="H3030" t="s">
        <v>595</v>
      </c>
      <c r="J3030" t="s">
        <v>17</v>
      </c>
      <c r="L3030" t="str">
        <f>_xlfn.XLOOKUP(Tableau1[[#This Row],[TYPE DE PIECE]],Tableau4[MATIERE],Tableau4[SHORT TYPE],"",0,1)</f>
        <v/>
      </c>
      <c r="N3030" t="str">
        <f>IF(ISERR(FIND("DECOUPE",Tableau1[[#This Row],[DESIGNATION]])),"","NEED REF")</f>
        <v/>
      </c>
    </row>
    <row r="3031" spans="2:14">
      <c r="B3031">
        <v>34410970</v>
      </c>
      <c r="C3031" s="2">
        <v>44763</v>
      </c>
      <c r="D3031" t="s">
        <v>13</v>
      </c>
      <c r="E3031" t="s">
        <v>1708</v>
      </c>
      <c r="F3031" t="s">
        <v>1705</v>
      </c>
      <c r="G3031" t="s">
        <v>112</v>
      </c>
      <c r="H3031" t="s">
        <v>595</v>
      </c>
      <c r="J3031" t="s">
        <v>17</v>
      </c>
      <c r="L3031" t="str">
        <f>_xlfn.XLOOKUP(Tableau1[[#This Row],[TYPE DE PIECE]],Tableau4[MATIERE],Tableau4[SHORT TYPE],"",0,1)</f>
        <v/>
      </c>
      <c r="N3031" t="str">
        <f>IF(ISERR(FIND("DECOUPE",Tableau1[[#This Row],[DESIGNATION]])),"","NEED REF")</f>
        <v/>
      </c>
    </row>
    <row r="3032" spans="2:14">
      <c r="B3032">
        <v>34410969</v>
      </c>
      <c r="C3032" s="2">
        <v>44763</v>
      </c>
      <c r="D3032" t="s">
        <v>13</v>
      </c>
      <c r="E3032" t="s">
        <v>1709</v>
      </c>
      <c r="F3032" t="s">
        <v>1705</v>
      </c>
      <c r="G3032" t="s">
        <v>112</v>
      </c>
      <c r="H3032" t="s">
        <v>595</v>
      </c>
      <c r="J3032" t="s">
        <v>17</v>
      </c>
      <c r="L3032" t="str">
        <f>_xlfn.XLOOKUP(Tableau1[[#This Row],[TYPE DE PIECE]],Tableau4[MATIERE],Tableau4[SHORT TYPE],"",0,1)</f>
        <v/>
      </c>
      <c r="N3032" t="str">
        <f>IF(ISERR(FIND("DECOUPE",Tableau1[[#This Row],[DESIGNATION]])),"","NEED REF")</f>
        <v/>
      </c>
    </row>
    <row r="3033" spans="2:14">
      <c r="B3033">
        <v>34410968</v>
      </c>
      <c r="C3033" s="2">
        <v>44763</v>
      </c>
      <c r="D3033" t="s">
        <v>13</v>
      </c>
      <c r="E3033" t="s">
        <v>1710</v>
      </c>
      <c r="F3033" t="s">
        <v>1705</v>
      </c>
      <c r="G3033" t="s">
        <v>112</v>
      </c>
      <c r="H3033" t="s">
        <v>595</v>
      </c>
      <c r="J3033" t="s">
        <v>17</v>
      </c>
      <c r="L3033" t="str">
        <f>_xlfn.XLOOKUP(Tableau1[[#This Row],[TYPE DE PIECE]],Tableau4[MATIERE],Tableau4[SHORT TYPE],"",0,1)</f>
        <v/>
      </c>
      <c r="N3033" t="str">
        <f>IF(ISERR(FIND("DECOUPE",Tableau1[[#This Row],[DESIGNATION]])),"","NEED REF")</f>
        <v/>
      </c>
    </row>
    <row r="3034" spans="2:14">
      <c r="B3034">
        <v>34410967</v>
      </c>
      <c r="C3034" s="2">
        <v>44763</v>
      </c>
      <c r="D3034" t="s">
        <v>13</v>
      </c>
      <c r="E3034" t="s">
        <v>1711</v>
      </c>
      <c r="F3034" t="s">
        <v>1705</v>
      </c>
      <c r="G3034" t="s">
        <v>112</v>
      </c>
      <c r="H3034" t="s">
        <v>595</v>
      </c>
      <c r="J3034" t="s">
        <v>17</v>
      </c>
      <c r="L3034" t="str">
        <f>_xlfn.XLOOKUP(Tableau1[[#This Row],[TYPE DE PIECE]],Tableau4[MATIERE],Tableau4[SHORT TYPE],"",0,1)</f>
        <v/>
      </c>
      <c r="N3034" t="str">
        <f>IF(ISERR(FIND("DECOUPE",Tableau1[[#This Row],[DESIGNATION]])),"","NEED REF")</f>
        <v/>
      </c>
    </row>
    <row r="3035" spans="2:14">
      <c r="B3035">
        <v>34410966</v>
      </c>
      <c r="C3035" s="2">
        <v>44763</v>
      </c>
      <c r="D3035" t="s">
        <v>13</v>
      </c>
      <c r="J3035" t="s">
        <v>17</v>
      </c>
      <c r="L3035" t="str">
        <f>_xlfn.XLOOKUP(Tableau1[[#This Row],[TYPE DE PIECE]],Tableau4[MATIERE],Tableau4[SHORT TYPE],"",0,1)</f>
        <v/>
      </c>
      <c r="N3035" t="str">
        <f>IF(ISERR(FIND("DECOUPE",Tableau1[[#This Row],[DESIGNATION]])),"","NEED REF")</f>
        <v/>
      </c>
    </row>
    <row r="3036" spans="2:14">
      <c r="B3036">
        <v>34410965</v>
      </c>
      <c r="C3036" s="2">
        <v>44763</v>
      </c>
      <c r="D3036" t="s">
        <v>13</v>
      </c>
      <c r="J3036" t="s">
        <v>17</v>
      </c>
      <c r="L3036" t="str">
        <f>_xlfn.XLOOKUP(Tableau1[[#This Row],[TYPE DE PIECE]],Tableau4[MATIERE],Tableau4[SHORT TYPE],"",0,1)</f>
        <v/>
      </c>
      <c r="N3036" t="str">
        <f>IF(ISERR(FIND("DECOUPE",Tableau1[[#This Row],[DESIGNATION]])),"","NEED REF")</f>
        <v/>
      </c>
    </row>
    <row r="3037" spans="2:14">
      <c r="B3037">
        <v>34410964</v>
      </c>
      <c r="C3037" s="2">
        <v>44763</v>
      </c>
      <c r="D3037" t="s">
        <v>13</v>
      </c>
      <c r="J3037" t="s">
        <v>17</v>
      </c>
      <c r="L3037" t="str">
        <f>_xlfn.XLOOKUP(Tableau1[[#This Row],[TYPE DE PIECE]],Tableau4[MATIERE],Tableau4[SHORT TYPE],"",0,1)</f>
        <v/>
      </c>
      <c r="N3037" t="str">
        <f>IF(ISERR(FIND("DECOUPE",Tableau1[[#This Row],[DESIGNATION]])),"","NEED REF")</f>
        <v/>
      </c>
    </row>
    <row r="3038" spans="2:14">
      <c r="B3038">
        <v>34410963</v>
      </c>
      <c r="C3038" s="2">
        <v>44763</v>
      </c>
      <c r="D3038" t="s">
        <v>13</v>
      </c>
      <c r="J3038" t="s">
        <v>17</v>
      </c>
      <c r="L3038" t="str">
        <f>_xlfn.XLOOKUP(Tableau1[[#This Row],[TYPE DE PIECE]],Tableau4[MATIERE],Tableau4[SHORT TYPE],"",0,1)</f>
        <v/>
      </c>
      <c r="N3038" t="str">
        <f>IF(ISERR(FIND("DECOUPE",Tableau1[[#This Row],[DESIGNATION]])),"","NEED REF")</f>
        <v/>
      </c>
    </row>
    <row r="3039" spans="2:14">
      <c r="B3039">
        <v>34410962</v>
      </c>
      <c r="C3039" s="2">
        <v>44763</v>
      </c>
      <c r="D3039" t="s">
        <v>13</v>
      </c>
      <c r="E3039" t="s">
        <v>1712</v>
      </c>
      <c r="F3039" t="s">
        <v>1705</v>
      </c>
      <c r="G3039" t="s">
        <v>112</v>
      </c>
      <c r="H3039" t="s">
        <v>595</v>
      </c>
      <c r="J3039" t="s">
        <v>17</v>
      </c>
      <c r="L3039" t="str">
        <f>_xlfn.XLOOKUP(Tableau1[[#This Row],[TYPE DE PIECE]],Tableau4[MATIERE],Tableau4[SHORT TYPE],"",0,1)</f>
        <v/>
      </c>
      <c r="N3039" t="str">
        <f>IF(ISERR(FIND("DECOUPE",Tableau1[[#This Row],[DESIGNATION]])),"","NEED REF")</f>
        <v/>
      </c>
    </row>
    <row r="3040" spans="2:14">
      <c r="B3040">
        <v>34410961</v>
      </c>
      <c r="C3040" s="2">
        <v>44763</v>
      </c>
      <c r="D3040" t="s">
        <v>13</v>
      </c>
      <c r="E3040" t="s">
        <v>1713</v>
      </c>
      <c r="F3040" t="s">
        <v>1705</v>
      </c>
      <c r="G3040" t="s">
        <v>112</v>
      </c>
      <c r="H3040" t="s">
        <v>595</v>
      </c>
      <c r="J3040" t="s">
        <v>17</v>
      </c>
      <c r="L3040" t="str">
        <f>_xlfn.XLOOKUP(Tableau1[[#This Row],[TYPE DE PIECE]],Tableau4[MATIERE],Tableau4[SHORT TYPE],"",0,1)</f>
        <v/>
      </c>
      <c r="N3040" t="str">
        <f>IF(ISERR(FIND("DECOUPE",Tableau1[[#This Row],[DESIGNATION]])),"","NEED REF")</f>
        <v/>
      </c>
    </row>
    <row r="3041" spans="2:14">
      <c r="B3041">
        <v>34410960</v>
      </c>
      <c r="C3041" s="2">
        <v>44763</v>
      </c>
      <c r="D3041" t="s">
        <v>13</v>
      </c>
      <c r="E3041" t="s">
        <v>1714</v>
      </c>
      <c r="F3041" t="s">
        <v>1705</v>
      </c>
      <c r="G3041" t="s">
        <v>112</v>
      </c>
      <c r="H3041" t="s">
        <v>595</v>
      </c>
      <c r="J3041" t="s">
        <v>17</v>
      </c>
      <c r="K3041" t="s">
        <v>123</v>
      </c>
      <c r="L3041" t="str">
        <f>_xlfn.XLOOKUP(Tableau1[[#This Row],[TYPE DE PIECE]],Tableau4[MATIERE],Tableau4[SHORT TYPE],"",0,1)</f>
        <v>ETO</v>
      </c>
      <c r="N3041" t="s">
        <v>1715</v>
      </c>
    </row>
    <row r="3042" spans="2:14">
      <c r="B3042">
        <v>34410959</v>
      </c>
      <c r="C3042" s="2">
        <v>44763</v>
      </c>
      <c r="D3042" t="s">
        <v>13</v>
      </c>
      <c r="E3042" t="s">
        <v>1716</v>
      </c>
      <c r="F3042" t="s">
        <v>1705</v>
      </c>
      <c r="G3042" t="s">
        <v>112</v>
      </c>
      <c r="H3042" t="s">
        <v>595</v>
      </c>
      <c r="J3042" t="s">
        <v>17</v>
      </c>
      <c r="L3042" t="str">
        <f>_xlfn.XLOOKUP(Tableau1[[#This Row],[TYPE DE PIECE]],Tableau4[MATIERE],Tableau4[SHORT TYPE],"",0,1)</f>
        <v/>
      </c>
      <c r="N3042" t="str">
        <f>IF(ISERR(FIND("DECOUPE",Tableau1[[#This Row],[DESIGNATION]])),"","NEED REF")</f>
        <v/>
      </c>
    </row>
    <row r="3043" spans="2:14">
      <c r="B3043">
        <v>34410958</v>
      </c>
      <c r="C3043" s="2">
        <v>44763</v>
      </c>
      <c r="D3043" t="s">
        <v>13</v>
      </c>
      <c r="E3043" t="s">
        <v>1717</v>
      </c>
      <c r="F3043" t="s">
        <v>1705</v>
      </c>
      <c r="G3043" t="s">
        <v>112</v>
      </c>
      <c r="H3043" t="s">
        <v>595</v>
      </c>
      <c r="J3043" t="s">
        <v>17</v>
      </c>
      <c r="L3043" t="str">
        <f>_xlfn.XLOOKUP(Tableau1[[#This Row],[TYPE DE PIECE]],Tableau4[MATIERE],Tableau4[SHORT TYPE],"",0,1)</f>
        <v/>
      </c>
      <c r="N3043" t="str">
        <f>IF(ISERR(FIND("DECOUPE",Tableau1[[#This Row],[DESIGNATION]])),"","NEED REF")</f>
        <v/>
      </c>
    </row>
    <row r="3044" spans="2:14">
      <c r="B3044">
        <v>34410957</v>
      </c>
      <c r="C3044" s="2">
        <v>44762</v>
      </c>
      <c r="D3044" t="s">
        <v>13</v>
      </c>
      <c r="E3044" t="s">
        <v>1659</v>
      </c>
      <c r="F3044" t="s">
        <v>1718</v>
      </c>
      <c r="G3044" t="s">
        <v>73</v>
      </c>
      <c r="J3044" t="s">
        <v>27</v>
      </c>
      <c r="K3044" t="s">
        <v>33</v>
      </c>
      <c r="L3044" t="str">
        <f>_xlfn.XLOOKUP(Tableau1[[#This Row],[TYPE DE PIECE]],Tableau4[MATIERE],Tableau4[SHORT TYPE],"",0,1)</f>
        <v>PLA</v>
      </c>
      <c r="N3044" t="str">
        <f>IF(ISERR(FIND("DECOUPE",Tableau1[[#This Row],[DESIGNATION]])),"","NEED REF")</f>
        <v/>
      </c>
    </row>
    <row r="3045" spans="2:14">
      <c r="B3045">
        <v>34410956</v>
      </c>
      <c r="C3045" s="2">
        <v>44762</v>
      </c>
      <c r="D3045" t="s">
        <v>13</v>
      </c>
      <c r="E3045" t="s">
        <v>1719</v>
      </c>
      <c r="F3045" t="s">
        <v>1718</v>
      </c>
      <c r="G3045" t="s">
        <v>73</v>
      </c>
      <c r="J3045" t="s">
        <v>27</v>
      </c>
      <c r="K3045" t="s">
        <v>33</v>
      </c>
      <c r="L3045" t="str">
        <f>_xlfn.XLOOKUP(Tableau1[[#This Row],[TYPE DE PIECE]],Tableau4[MATIERE],Tableau4[SHORT TYPE],"",0,1)</f>
        <v>PLA</v>
      </c>
      <c r="N3045" t="str">
        <f>IF(ISERR(FIND("DECOUPE",Tableau1[[#This Row],[DESIGNATION]])),"","NEED REF")</f>
        <v/>
      </c>
    </row>
    <row r="3046" spans="2:14">
      <c r="B3046">
        <v>34410955</v>
      </c>
      <c r="C3046" s="2">
        <v>44762</v>
      </c>
      <c r="D3046" t="s">
        <v>13</v>
      </c>
      <c r="E3046" t="s">
        <v>1653</v>
      </c>
      <c r="F3046" t="s">
        <v>1718</v>
      </c>
      <c r="G3046" t="s">
        <v>73</v>
      </c>
      <c r="J3046" t="s">
        <v>27</v>
      </c>
      <c r="K3046" t="s">
        <v>33</v>
      </c>
      <c r="L3046" t="str">
        <f>_xlfn.XLOOKUP(Tableau1[[#This Row],[TYPE DE PIECE]],Tableau4[MATIERE],Tableau4[SHORT TYPE],"",0,1)</f>
        <v>PLA</v>
      </c>
      <c r="N3046" t="str">
        <f>IF(ISERR(FIND("DECOUPE",Tableau1[[#This Row],[DESIGNATION]])),"","NEED REF")</f>
        <v/>
      </c>
    </row>
    <row r="3047" spans="2:14">
      <c r="B3047">
        <v>34410954</v>
      </c>
      <c r="C3047" s="2">
        <v>44762</v>
      </c>
      <c r="D3047" t="s">
        <v>13</v>
      </c>
      <c r="E3047" t="s">
        <v>1659</v>
      </c>
      <c r="F3047" t="s">
        <v>1718</v>
      </c>
      <c r="G3047" t="s">
        <v>73</v>
      </c>
      <c r="J3047" t="s">
        <v>27</v>
      </c>
      <c r="K3047" t="s">
        <v>33</v>
      </c>
      <c r="L3047" t="str">
        <f>_xlfn.XLOOKUP(Tableau1[[#This Row],[TYPE DE PIECE]],Tableau4[MATIERE],Tableau4[SHORT TYPE],"",0,1)</f>
        <v>PLA</v>
      </c>
      <c r="N3047" t="str">
        <f>IF(ISERR(FIND("DECOUPE",Tableau1[[#This Row],[DESIGNATION]])),"","NEED REF")</f>
        <v/>
      </c>
    </row>
    <row r="3048" spans="2:14">
      <c r="B3048">
        <v>34410953</v>
      </c>
      <c r="C3048" s="2">
        <v>44762</v>
      </c>
      <c r="D3048" t="s">
        <v>13</v>
      </c>
      <c r="E3048" t="s">
        <v>1720</v>
      </c>
      <c r="G3048" t="s">
        <v>239</v>
      </c>
      <c r="H3048" t="s">
        <v>595</v>
      </c>
      <c r="J3048" t="s">
        <v>17</v>
      </c>
      <c r="K3048" t="s">
        <v>25</v>
      </c>
      <c r="L3048" t="str">
        <f>_xlfn.XLOOKUP(Tableau1[[#This Row],[TYPE DE PIECE]],Tableau4[MATIERE],Tableau4[SHORT TYPE],"",0,1)</f>
        <v>SMT</v>
      </c>
      <c r="N3048" t="str">
        <f>IF(ISERR(FIND("DECOUPE",Tableau1[[#This Row],[DESIGNATION]])),"","NEED REF")</f>
        <v/>
      </c>
    </row>
    <row r="3049" spans="2:14">
      <c r="B3049">
        <v>34410952</v>
      </c>
      <c r="C3049" s="2">
        <v>44762</v>
      </c>
      <c r="D3049" t="s">
        <v>13</v>
      </c>
      <c r="E3049" t="s">
        <v>1721</v>
      </c>
      <c r="G3049" t="s">
        <v>239</v>
      </c>
      <c r="H3049" t="s">
        <v>595</v>
      </c>
      <c r="J3049" t="s">
        <v>17</v>
      </c>
      <c r="K3049" t="s">
        <v>25</v>
      </c>
      <c r="L3049" t="str">
        <f>_xlfn.XLOOKUP(Tableau1[[#This Row],[TYPE DE PIECE]],Tableau4[MATIERE],Tableau4[SHORT TYPE],"",0,1)</f>
        <v>SMT</v>
      </c>
      <c r="N3049" t="str">
        <f>IF(ISERR(FIND("DECOUPE",Tableau1[[#This Row],[DESIGNATION]])),"","NEED REF")</f>
        <v/>
      </c>
    </row>
    <row r="3050" spans="2:14">
      <c r="B3050">
        <v>34410951</v>
      </c>
      <c r="C3050" s="2">
        <v>44762</v>
      </c>
      <c r="D3050" t="s">
        <v>13</v>
      </c>
      <c r="E3050" t="s">
        <v>1722</v>
      </c>
      <c r="G3050" t="s">
        <v>239</v>
      </c>
      <c r="H3050" t="s">
        <v>595</v>
      </c>
      <c r="J3050" t="s">
        <v>17</v>
      </c>
      <c r="K3050" t="s">
        <v>25</v>
      </c>
      <c r="L3050" t="str">
        <f>_xlfn.XLOOKUP(Tableau1[[#This Row],[TYPE DE PIECE]],Tableau4[MATIERE],Tableau4[SHORT TYPE],"",0,1)</f>
        <v>SMT</v>
      </c>
      <c r="N3050" t="str">
        <f>IF(ISERR(FIND("DECOUPE",Tableau1[[#This Row],[DESIGNATION]])),"","NEED REF")</f>
        <v/>
      </c>
    </row>
    <row r="3051" spans="2:14">
      <c r="B3051">
        <v>34410950</v>
      </c>
      <c r="C3051" s="2">
        <v>44762</v>
      </c>
      <c r="D3051" t="s">
        <v>13</v>
      </c>
      <c r="E3051" t="s">
        <v>1723</v>
      </c>
      <c r="G3051" t="s">
        <v>239</v>
      </c>
      <c r="H3051" t="s">
        <v>595</v>
      </c>
      <c r="J3051" t="s">
        <v>17</v>
      </c>
      <c r="K3051" t="s">
        <v>25</v>
      </c>
      <c r="L3051" t="str">
        <f>_xlfn.XLOOKUP(Tableau1[[#This Row],[TYPE DE PIECE]],Tableau4[MATIERE],Tableau4[SHORT TYPE],"",0,1)</f>
        <v>SMT</v>
      </c>
      <c r="N3051" t="str">
        <f>IF(ISERR(FIND("DECOUPE",Tableau1[[#This Row],[DESIGNATION]])),"","NEED REF")</f>
        <v/>
      </c>
    </row>
    <row r="3052" spans="2:14">
      <c r="B3052">
        <v>34410949</v>
      </c>
      <c r="C3052" s="2">
        <v>44762</v>
      </c>
      <c r="D3052" t="s">
        <v>13</v>
      </c>
      <c r="E3052" t="s">
        <v>1724</v>
      </c>
      <c r="G3052" t="s">
        <v>239</v>
      </c>
      <c r="H3052" t="s">
        <v>595</v>
      </c>
      <c r="J3052" t="s">
        <v>17</v>
      </c>
      <c r="K3052" t="s">
        <v>25</v>
      </c>
      <c r="L3052" t="str">
        <f>_xlfn.XLOOKUP(Tableau1[[#This Row],[TYPE DE PIECE]],Tableau4[MATIERE],Tableau4[SHORT TYPE],"",0,1)</f>
        <v>SMT</v>
      </c>
      <c r="N3052" t="str">
        <f>IF(ISERR(FIND("DECOUPE",Tableau1[[#This Row],[DESIGNATION]])),"","NEED REF")</f>
        <v/>
      </c>
    </row>
    <row r="3053" spans="2:14">
      <c r="B3053">
        <v>34410948</v>
      </c>
      <c r="C3053" s="2">
        <v>44762</v>
      </c>
      <c r="D3053" t="s">
        <v>13</v>
      </c>
      <c r="E3053" t="s">
        <v>1725</v>
      </c>
      <c r="G3053" t="s">
        <v>239</v>
      </c>
      <c r="H3053" t="s">
        <v>595</v>
      </c>
      <c r="J3053" t="s">
        <v>17</v>
      </c>
      <c r="K3053" t="s">
        <v>25</v>
      </c>
      <c r="L3053" t="str">
        <f>_xlfn.XLOOKUP(Tableau1[[#This Row],[TYPE DE PIECE]],Tableau4[MATIERE],Tableau4[SHORT TYPE],"",0,1)</f>
        <v>SMT</v>
      </c>
      <c r="N3053" t="str">
        <f>IF(ISERR(FIND("DECOUPE",Tableau1[[#This Row],[DESIGNATION]])),"","NEED REF")</f>
        <v/>
      </c>
    </row>
    <row r="3054" spans="2:14">
      <c r="B3054">
        <v>34410947</v>
      </c>
      <c r="C3054" s="2">
        <v>44762</v>
      </c>
      <c r="D3054" t="s">
        <v>13</v>
      </c>
      <c r="E3054" t="s">
        <v>1726</v>
      </c>
      <c r="G3054" t="s">
        <v>239</v>
      </c>
      <c r="H3054" t="s">
        <v>595</v>
      </c>
      <c r="J3054" t="s">
        <v>17</v>
      </c>
      <c r="K3054" t="s">
        <v>25</v>
      </c>
      <c r="L3054" t="str">
        <f>_xlfn.XLOOKUP(Tableau1[[#This Row],[TYPE DE PIECE]],Tableau4[MATIERE],Tableau4[SHORT TYPE],"",0,1)</f>
        <v>SMT</v>
      </c>
      <c r="N3054" t="str">
        <f>IF(ISERR(FIND("DECOUPE",Tableau1[[#This Row],[DESIGNATION]])),"","NEED REF")</f>
        <v/>
      </c>
    </row>
    <row r="3055" spans="2:14">
      <c r="B3055">
        <v>34410946</v>
      </c>
      <c r="C3055" s="2">
        <v>44762</v>
      </c>
      <c r="D3055" t="s">
        <v>13</v>
      </c>
      <c r="E3055" t="s">
        <v>1727</v>
      </c>
      <c r="G3055" t="s">
        <v>239</v>
      </c>
      <c r="H3055" t="s">
        <v>595</v>
      </c>
      <c r="J3055" t="s">
        <v>17</v>
      </c>
      <c r="K3055" t="s">
        <v>25</v>
      </c>
      <c r="L3055" t="str">
        <f>_xlfn.XLOOKUP(Tableau1[[#This Row],[TYPE DE PIECE]],Tableau4[MATIERE],Tableau4[SHORT TYPE],"",0,1)</f>
        <v>SMT</v>
      </c>
      <c r="N3055" t="str">
        <f>IF(ISERR(FIND("DECOUPE",Tableau1[[#This Row],[DESIGNATION]])),"","NEED REF")</f>
        <v/>
      </c>
    </row>
    <row r="3056" spans="2:14">
      <c r="B3056">
        <v>34410945</v>
      </c>
      <c r="C3056" s="2">
        <v>44762</v>
      </c>
      <c r="D3056" t="s">
        <v>13</v>
      </c>
      <c r="E3056" t="s">
        <v>1728</v>
      </c>
      <c r="G3056" t="s">
        <v>239</v>
      </c>
      <c r="H3056" t="s">
        <v>595</v>
      </c>
      <c r="J3056" t="s">
        <v>17</v>
      </c>
      <c r="K3056" t="s">
        <v>25</v>
      </c>
      <c r="L3056" t="str">
        <f>_xlfn.XLOOKUP(Tableau1[[#This Row],[TYPE DE PIECE]],Tableau4[MATIERE],Tableau4[SHORT TYPE],"",0,1)</f>
        <v>SMT</v>
      </c>
      <c r="N3056" t="str">
        <f>IF(ISERR(FIND("DECOUPE",Tableau1[[#This Row],[DESIGNATION]])),"","NEED REF")</f>
        <v/>
      </c>
    </row>
    <row r="3057" spans="2:14">
      <c r="B3057">
        <v>34410944</v>
      </c>
      <c r="C3057" s="2">
        <v>44761</v>
      </c>
      <c r="D3057" t="s">
        <v>13</v>
      </c>
      <c r="E3057" t="s">
        <v>1398</v>
      </c>
      <c r="F3057" t="s">
        <v>1703</v>
      </c>
      <c r="G3057" t="s">
        <v>73</v>
      </c>
      <c r="J3057" t="s">
        <v>27</v>
      </c>
      <c r="K3057" t="s">
        <v>25</v>
      </c>
      <c r="L3057" t="str">
        <f>_xlfn.XLOOKUP(Tableau1[[#This Row],[TYPE DE PIECE]],Tableau4[MATIERE],Tableau4[SHORT TYPE],"",0,1)</f>
        <v>SMT</v>
      </c>
      <c r="N3057" t="str">
        <f>IF(ISERR(FIND("DECOUPE",Tableau1[[#This Row],[DESIGNATION]])),"","NEED REF")</f>
        <v/>
      </c>
    </row>
    <row r="3058" spans="2:14">
      <c r="B3058">
        <v>34410943</v>
      </c>
      <c r="C3058" s="2">
        <v>44761</v>
      </c>
      <c r="D3058" t="s">
        <v>13</v>
      </c>
      <c r="E3058" t="s">
        <v>1729</v>
      </c>
      <c r="F3058" t="s">
        <v>1703</v>
      </c>
      <c r="G3058" t="s">
        <v>73</v>
      </c>
      <c r="J3058" t="s">
        <v>27</v>
      </c>
      <c r="K3058" t="s">
        <v>25</v>
      </c>
      <c r="L3058" t="str">
        <f>_xlfn.XLOOKUP(Tableau1[[#This Row],[TYPE DE PIECE]],Tableau4[MATIERE],Tableau4[SHORT TYPE],"",0,1)</f>
        <v>SMT</v>
      </c>
      <c r="N3058" t="str">
        <f>IF(ISERR(FIND("DECOUPE",Tableau1[[#This Row],[DESIGNATION]])),"","NEED REF")</f>
        <v/>
      </c>
    </row>
    <row r="3059" spans="2:14">
      <c r="B3059">
        <v>34410942</v>
      </c>
      <c r="C3059" s="2">
        <v>44761</v>
      </c>
      <c r="D3059" t="s">
        <v>13</v>
      </c>
      <c r="E3059" t="s">
        <v>1392</v>
      </c>
      <c r="F3059" t="s">
        <v>1703</v>
      </c>
      <c r="G3059" t="s">
        <v>73</v>
      </c>
      <c r="J3059" t="s">
        <v>27</v>
      </c>
      <c r="K3059" t="s">
        <v>25</v>
      </c>
      <c r="L3059" t="str">
        <f>_xlfn.XLOOKUP(Tableau1[[#This Row],[TYPE DE PIECE]],Tableau4[MATIERE],Tableau4[SHORT TYPE],"",0,1)</f>
        <v>SMT</v>
      </c>
      <c r="N3059" t="str">
        <f>IF(ISERR(FIND("DECOUPE",Tableau1[[#This Row],[DESIGNATION]])),"","NEED REF")</f>
        <v/>
      </c>
    </row>
    <row r="3060" spans="2:14">
      <c r="B3060">
        <v>34410941</v>
      </c>
      <c r="C3060" s="2">
        <v>44761</v>
      </c>
      <c r="D3060" t="s">
        <v>13</v>
      </c>
      <c r="E3060" t="s">
        <v>1391</v>
      </c>
      <c r="F3060" t="s">
        <v>1703</v>
      </c>
      <c r="G3060" t="s">
        <v>73</v>
      </c>
      <c r="J3060" t="s">
        <v>27</v>
      </c>
      <c r="K3060" t="s">
        <v>25</v>
      </c>
      <c r="L3060" t="str">
        <f>_xlfn.XLOOKUP(Tableau1[[#This Row],[TYPE DE PIECE]],Tableau4[MATIERE],Tableau4[SHORT TYPE],"",0,1)</f>
        <v>SMT</v>
      </c>
      <c r="N3060" t="str">
        <f>IF(ISERR(FIND("DECOUPE",Tableau1[[#This Row],[DESIGNATION]])),"","NEED REF")</f>
        <v/>
      </c>
    </row>
    <row r="3061" spans="2:14">
      <c r="B3061">
        <v>34410940</v>
      </c>
      <c r="C3061" s="2">
        <v>44761</v>
      </c>
      <c r="D3061" t="s">
        <v>13</v>
      </c>
      <c r="E3061" t="s">
        <v>1695</v>
      </c>
      <c r="F3061" t="s">
        <v>1703</v>
      </c>
      <c r="G3061" t="s">
        <v>73</v>
      </c>
      <c r="J3061" t="s">
        <v>27</v>
      </c>
      <c r="K3061" t="s">
        <v>25</v>
      </c>
      <c r="L3061" t="str">
        <f>_xlfn.XLOOKUP(Tableau1[[#This Row],[TYPE DE PIECE]],Tableau4[MATIERE],Tableau4[SHORT TYPE],"",0,1)</f>
        <v>SMT</v>
      </c>
      <c r="N3061" t="str">
        <f>IF(ISERR(FIND("DECOUPE",Tableau1[[#This Row],[DESIGNATION]])),"","NEED REF")</f>
        <v/>
      </c>
    </row>
    <row r="3062" spans="2:14">
      <c r="B3062">
        <v>34410939</v>
      </c>
      <c r="C3062" s="2">
        <v>44760</v>
      </c>
      <c r="D3062" t="s">
        <v>13</v>
      </c>
      <c r="E3062" t="s">
        <v>1730</v>
      </c>
      <c r="J3062" t="s">
        <v>17</v>
      </c>
      <c r="K3062" t="s">
        <v>583</v>
      </c>
      <c r="L3062" t="str">
        <f>_xlfn.XLOOKUP(Tableau1[[#This Row],[TYPE DE PIECE]],Tableau4[MATIERE],Tableau4[SHORT TYPE],"",0,1)</f>
        <v>WOOD</v>
      </c>
      <c r="N3062" t="str">
        <f>IF(ISERR(FIND("DECOUPE",Tableau1[[#This Row],[DESIGNATION]])),"","NEED REF")</f>
        <v/>
      </c>
    </row>
    <row r="3063" spans="2:14">
      <c r="B3063">
        <v>34410938</v>
      </c>
      <c r="C3063" s="2">
        <v>44760</v>
      </c>
      <c r="D3063" t="s">
        <v>13</v>
      </c>
      <c r="E3063" t="s">
        <v>1731</v>
      </c>
      <c r="J3063" t="s">
        <v>17</v>
      </c>
      <c r="K3063" t="s">
        <v>583</v>
      </c>
      <c r="L3063" t="str">
        <f>_xlfn.XLOOKUP(Tableau1[[#This Row],[TYPE DE PIECE]],Tableau4[MATIERE],Tableau4[SHORT TYPE],"",0,1)</f>
        <v>WOOD</v>
      </c>
      <c r="N3063" t="str">
        <f>IF(ISERR(FIND("DECOUPE",Tableau1[[#This Row],[DESIGNATION]])),"","NEED REF")</f>
        <v/>
      </c>
    </row>
    <row r="3064" spans="2:14">
      <c r="B3064">
        <v>34410937</v>
      </c>
      <c r="C3064" s="2">
        <v>44760</v>
      </c>
      <c r="D3064" t="s">
        <v>13</v>
      </c>
      <c r="E3064" t="s">
        <v>1732</v>
      </c>
      <c r="J3064" t="s">
        <v>17</v>
      </c>
      <c r="K3064" t="s">
        <v>583</v>
      </c>
      <c r="L3064" t="str">
        <f>_xlfn.XLOOKUP(Tableau1[[#This Row],[TYPE DE PIECE]],Tableau4[MATIERE],Tableau4[SHORT TYPE],"",0,1)</f>
        <v>WOOD</v>
      </c>
      <c r="N3064" t="str">
        <f>IF(ISERR(FIND("DECOUPE",Tableau1[[#This Row],[DESIGNATION]])),"","NEED REF")</f>
        <v/>
      </c>
    </row>
    <row r="3065" spans="2:14">
      <c r="B3065">
        <v>34410936</v>
      </c>
      <c r="C3065" s="2">
        <v>44755</v>
      </c>
      <c r="D3065" t="s">
        <v>13</v>
      </c>
      <c r="E3065" t="s">
        <v>1492</v>
      </c>
      <c r="J3065" t="s">
        <v>17</v>
      </c>
      <c r="K3065" t="s">
        <v>33</v>
      </c>
      <c r="L3065" t="str">
        <f>_xlfn.XLOOKUP(Tableau1[[#This Row],[TYPE DE PIECE]],Tableau4[MATIERE],Tableau4[SHORT TYPE],"",0,1)</f>
        <v>PLA</v>
      </c>
      <c r="M3065" t="s">
        <v>1494</v>
      </c>
      <c r="N3065" t="s">
        <v>1495</v>
      </c>
    </row>
    <row r="3066" spans="2:14">
      <c r="B3066">
        <v>34410935</v>
      </c>
      <c r="C3066" s="2">
        <v>44755</v>
      </c>
      <c r="D3066" t="s">
        <v>13</v>
      </c>
      <c r="E3066" t="s">
        <v>1733</v>
      </c>
      <c r="J3066" t="s">
        <v>17</v>
      </c>
      <c r="K3066" t="s">
        <v>33</v>
      </c>
      <c r="L3066" t="str">
        <f>_xlfn.XLOOKUP(Tableau1[[#This Row],[TYPE DE PIECE]],Tableau4[MATIERE],Tableau4[SHORT TYPE],"",0,1)</f>
        <v>PLA</v>
      </c>
      <c r="M3066" t="s">
        <v>1494</v>
      </c>
      <c r="N3066" t="s">
        <v>1495</v>
      </c>
    </row>
    <row r="3067" spans="2:14">
      <c r="B3067">
        <v>34410934</v>
      </c>
      <c r="C3067" s="2">
        <v>44755</v>
      </c>
      <c r="D3067" t="s">
        <v>13</v>
      </c>
      <c r="E3067" t="s">
        <v>1734</v>
      </c>
      <c r="J3067" t="s">
        <v>17</v>
      </c>
      <c r="K3067" t="s">
        <v>33</v>
      </c>
      <c r="L3067" t="str">
        <f>_xlfn.XLOOKUP(Tableau1[[#This Row],[TYPE DE PIECE]],Tableau4[MATIERE],Tableau4[SHORT TYPE],"",0,1)</f>
        <v>PLA</v>
      </c>
      <c r="M3067" t="s">
        <v>1494</v>
      </c>
      <c r="N3067" t="s">
        <v>1735</v>
      </c>
    </row>
    <row r="3068" spans="2:14">
      <c r="B3068">
        <v>34410933</v>
      </c>
      <c r="C3068" s="2">
        <v>44755</v>
      </c>
      <c r="D3068" t="s">
        <v>13</v>
      </c>
      <c r="E3068" t="s">
        <v>1736</v>
      </c>
      <c r="J3068" t="s">
        <v>17</v>
      </c>
      <c r="K3068" t="s">
        <v>33</v>
      </c>
      <c r="L3068" t="str">
        <f>_xlfn.XLOOKUP(Tableau1[[#This Row],[TYPE DE PIECE]],Tableau4[MATIERE],Tableau4[SHORT TYPE],"",0,1)</f>
        <v>PLA</v>
      </c>
      <c r="M3068" t="s">
        <v>1494</v>
      </c>
      <c r="N3068" t="s">
        <v>1735</v>
      </c>
    </row>
    <row r="3069" spans="2:14">
      <c r="B3069">
        <v>34410932</v>
      </c>
      <c r="C3069" s="2">
        <v>44755</v>
      </c>
      <c r="D3069" t="s">
        <v>13</v>
      </c>
      <c r="E3069" t="s">
        <v>1737</v>
      </c>
      <c r="F3069" t="s">
        <v>1738</v>
      </c>
      <c r="G3069" t="s">
        <v>112</v>
      </c>
      <c r="H3069" t="s">
        <v>534</v>
      </c>
      <c r="J3069" t="s">
        <v>17</v>
      </c>
      <c r="K3069" t="s">
        <v>22</v>
      </c>
      <c r="L3069" t="str">
        <f>_xlfn.XLOOKUP(Tableau1[[#This Row],[TYPE DE PIECE]],Tableau4[MATIERE],Tableau4[SHORT TYPE],"",0,1)</f>
        <v>COP</v>
      </c>
      <c r="N3069" t="str">
        <f>IF(ISERR(FIND("DECOUPE",Tableau1[[#This Row],[DESIGNATION]])),"","NEED REF")</f>
        <v/>
      </c>
    </row>
    <row r="3070" spans="2:14">
      <c r="B3070">
        <v>34410931</v>
      </c>
      <c r="C3070" s="2">
        <v>44755</v>
      </c>
      <c r="D3070" t="s">
        <v>13</v>
      </c>
      <c r="E3070" t="s">
        <v>1739</v>
      </c>
      <c r="F3070" t="s">
        <v>1738</v>
      </c>
      <c r="G3070" t="s">
        <v>112</v>
      </c>
      <c r="H3070" t="s">
        <v>534</v>
      </c>
      <c r="J3070" t="s">
        <v>17</v>
      </c>
      <c r="K3070" t="s">
        <v>22</v>
      </c>
      <c r="L3070" t="str">
        <f>_xlfn.XLOOKUP(Tableau1[[#This Row],[TYPE DE PIECE]],Tableau4[MATIERE],Tableau4[SHORT TYPE],"",0,1)</f>
        <v>COP</v>
      </c>
      <c r="N3070" t="str">
        <f>IF(ISERR(FIND("DECOUPE",Tableau1[[#This Row],[DESIGNATION]])),"","NEED REF")</f>
        <v/>
      </c>
    </row>
    <row r="3071" spans="2:14">
      <c r="B3071">
        <v>34410930</v>
      </c>
      <c r="C3071" s="2">
        <v>44755</v>
      </c>
      <c r="D3071" t="s">
        <v>13</v>
      </c>
      <c r="E3071" t="s">
        <v>1740</v>
      </c>
      <c r="F3071" t="s">
        <v>1738</v>
      </c>
      <c r="G3071" t="s">
        <v>112</v>
      </c>
      <c r="H3071" t="s">
        <v>534</v>
      </c>
      <c r="J3071" t="s">
        <v>17</v>
      </c>
      <c r="K3071" t="s">
        <v>22</v>
      </c>
      <c r="L3071" t="str">
        <f>_xlfn.XLOOKUP(Tableau1[[#This Row],[TYPE DE PIECE]],Tableau4[MATIERE],Tableau4[SHORT TYPE],"",0,1)</f>
        <v>COP</v>
      </c>
      <c r="N3071" t="str">
        <f>IF(ISERR(FIND("DECOUPE",Tableau1[[#This Row],[DESIGNATION]])),"","NEED REF")</f>
        <v/>
      </c>
    </row>
    <row r="3072" spans="2:14">
      <c r="B3072">
        <v>34410929</v>
      </c>
      <c r="C3072" s="2">
        <v>44755</v>
      </c>
      <c r="D3072" t="s">
        <v>13</v>
      </c>
      <c r="E3072" t="s">
        <v>1741</v>
      </c>
      <c r="F3072" t="s">
        <v>1738</v>
      </c>
      <c r="G3072" t="s">
        <v>112</v>
      </c>
      <c r="H3072" t="s">
        <v>534</v>
      </c>
      <c r="J3072" t="s">
        <v>17</v>
      </c>
      <c r="K3072" t="s">
        <v>22</v>
      </c>
      <c r="L3072" t="str">
        <f>_xlfn.XLOOKUP(Tableau1[[#This Row],[TYPE DE PIECE]],Tableau4[MATIERE],Tableau4[SHORT TYPE],"",0,1)</f>
        <v>COP</v>
      </c>
      <c r="N3072" t="str">
        <f>IF(ISERR(FIND("DECOUPE",Tableau1[[#This Row],[DESIGNATION]])),"","NEED REF")</f>
        <v/>
      </c>
    </row>
    <row r="3073" spans="2:14">
      <c r="B3073">
        <v>34410928</v>
      </c>
      <c r="C3073" s="2">
        <v>44754</v>
      </c>
      <c r="D3073" t="s">
        <v>13</v>
      </c>
      <c r="E3073" t="s">
        <v>1742</v>
      </c>
      <c r="F3073" t="s">
        <v>1412</v>
      </c>
      <c r="G3073" t="s">
        <v>73</v>
      </c>
      <c r="H3073" t="s">
        <v>30</v>
      </c>
      <c r="J3073" t="s">
        <v>17</v>
      </c>
      <c r="K3073" t="s">
        <v>22</v>
      </c>
      <c r="L3073" t="str">
        <f>_xlfn.XLOOKUP(Tableau1[[#This Row],[TYPE DE PIECE]],Tableau4[MATIERE],Tableau4[SHORT TYPE],"",0,1)</f>
        <v>COP</v>
      </c>
      <c r="N3073" t="str">
        <f>IF(ISERR(FIND("DECOUPE",Tableau1[[#This Row],[DESIGNATION]])),"","NEED REF")</f>
        <v/>
      </c>
    </row>
    <row r="3074" spans="2:14">
      <c r="B3074">
        <v>34410927</v>
      </c>
      <c r="C3074" s="2">
        <v>44754</v>
      </c>
      <c r="D3074" t="s">
        <v>13</v>
      </c>
      <c r="E3074" t="s">
        <v>1743</v>
      </c>
      <c r="F3074" t="s">
        <v>1744</v>
      </c>
      <c r="G3074" t="s">
        <v>112</v>
      </c>
      <c r="H3074" t="s">
        <v>30</v>
      </c>
      <c r="J3074" t="s">
        <v>49</v>
      </c>
      <c r="K3074" t="s">
        <v>1745</v>
      </c>
      <c r="L3074" t="str">
        <f>_xlfn.XLOOKUP(Tableau1[[#This Row],[TYPE DE PIECE]],Tableau4[MATIERE],Tableau4[SHORT TYPE],"",0,1)</f>
        <v/>
      </c>
      <c r="N3074" t="str">
        <f>IF(ISERR(FIND("DECOUPE",Tableau1[[#This Row],[DESIGNATION]])),"","NEED REF")</f>
        <v/>
      </c>
    </row>
    <row r="3075" spans="2:14">
      <c r="B3075">
        <v>34410926</v>
      </c>
      <c r="C3075" s="2">
        <v>44754</v>
      </c>
      <c r="D3075" t="s">
        <v>13</v>
      </c>
      <c r="E3075" t="s">
        <v>1746</v>
      </c>
      <c r="F3075" t="s">
        <v>1744</v>
      </c>
      <c r="G3075" t="s">
        <v>112</v>
      </c>
      <c r="H3075" t="s">
        <v>30</v>
      </c>
      <c r="J3075" t="s">
        <v>49</v>
      </c>
      <c r="K3075" t="s">
        <v>1745</v>
      </c>
      <c r="L3075" t="str">
        <f>_xlfn.XLOOKUP(Tableau1[[#This Row],[TYPE DE PIECE]],Tableau4[MATIERE],Tableau4[SHORT TYPE],"",0,1)</f>
        <v/>
      </c>
      <c r="N3075" t="str">
        <f>IF(ISERR(FIND("DECOUPE",Tableau1[[#This Row],[DESIGNATION]])),"","NEED REF")</f>
        <v/>
      </c>
    </row>
    <row r="3076" spans="2:14">
      <c r="B3076">
        <v>34410925</v>
      </c>
      <c r="C3076" s="2">
        <v>44753</v>
      </c>
      <c r="D3076" t="s">
        <v>13</v>
      </c>
      <c r="E3076" t="s">
        <v>1747</v>
      </c>
      <c r="F3076" t="s">
        <v>1412</v>
      </c>
      <c r="G3076" t="s">
        <v>73</v>
      </c>
      <c r="H3076" t="s">
        <v>30</v>
      </c>
      <c r="J3076" t="s">
        <v>17</v>
      </c>
      <c r="K3076" t="s">
        <v>25</v>
      </c>
      <c r="L3076" t="str">
        <f>_xlfn.XLOOKUP(Tableau1[[#This Row],[TYPE DE PIECE]],Tableau4[MATIERE],Tableau4[SHORT TYPE],"",0,1)</f>
        <v>SMT</v>
      </c>
      <c r="N3076" t="str">
        <f>IF(ISERR(FIND("DECOUPE",Tableau1[[#This Row],[DESIGNATION]])),"","NEED REF")</f>
        <v/>
      </c>
    </row>
    <row r="3077" spans="2:14">
      <c r="B3077">
        <v>34410924</v>
      </c>
      <c r="C3077" s="2">
        <v>44753</v>
      </c>
      <c r="D3077" t="s">
        <v>13</v>
      </c>
      <c r="E3077" t="s">
        <v>1748</v>
      </c>
      <c r="F3077" t="s">
        <v>1412</v>
      </c>
      <c r="G3077" t="s">
        <v>73</v>
      </c>
      <c r="H3077" t="s">
        <v>30</v>
      </c>
      <c r="J3077" t="s">
        <v>17</v>
      </c>
      <c r="K3077" t="s">
        <v>25</v>
      </c>
      <c r="L3077" t="str">
        <f>_xlfn.XLOOKUP(Tableau1[[#This Row],[TYPE DE PIECE]],Tableau4[MATIERE],Tableau4[SHORT TYPE],"",0,1)</f>
        <v>SMT</v>
      </c>
      <c r="N3077" t="str">
        <f>IF(ISERR(FIND("DECOUPE",Tableau1[[#This Row],[DESIGNATION]])),"","NEED REF")</f>
        <v/>
      </c>
    </row>
    <row r="3078" spans="2:14">
      <c r="B3078">
        <v>34410923</v>
      </c>
      <c r="C3078" s="2">
        <v>44753</v>
      </c>
      <c r="D3078" t="s">
        <v>13</v>
      </c>
      <c r="E3078" t="s">
        <v>1749</v>
      </c>
      <c r="F3078" t="s">
        <v>1412</v>
      </c>
      <c r="G3078" t="s">
        <v>73</v>
      </c>
      <c r="H3078" t="s">
        <v>30</v>
      </c>
      <c r="J3078" t="s">
        <v>17</v>
      </c>
      <c r="K3078" t="s">
        <v>33</v>
      </c>
      <c r="L3078" t="str">
        <f>_xlfn.XLOOKUP(Tableau1[[#This Row],[TYPE DE PIECE]],Tableau4[MATIERE],Tableau4[SHORT TYPE],"",0,1)</f>
        <v>PLA</v>
      </c>
      <c r="N3078" t="str">
        <f>IF(ISERR(FIND("DECOUPE",Tableau1[[#This Row],[DESIGNATION]])),"","NEED REF")</f>
        <v/>
      </c>
    </row>
    <row r="3079" spans="2:14">
      <c r="B3079">
        <v>34410922</v>
      </c>
      <c r="C3079" s="2">
        <v>44753</v>
      </c>
      <c r="D3079" t="s">
        <v>13</v>
      </c>
      <c r="E3079" t="s">
        <v>1750</v>
      </c>
      <c r="F3079" t="s">
        <v>1412</v>
      </c>
      <c r="G3079" t="s">
        <v>73</v>
      </c>
      <c r="H3079" t="s">
        <v>30</v>
      </c>
      <c r="J3079" t="s">
        <v>17</v>
      </c>
      <c r="K3079" t="s">
        <v>33</v>
      </c>
      <c r="L3079" t="str">
        <f>_xlfn.XLOOKUP(Tableau1[[#This Row],[TYPE DE PIECE]],Tableau4[MATIERE],Tableau4[SHORT TYPE],"",0,1)</f>
        <v>PLA</v>
      </c>
      <c r="N3079" t="str">
        <f>IF(ISERR(FIND("DECOUPE",Tableau1[[#This Row],[DESIGNATION]])),"","NEED REF")</f>
        <v/>
      </c>
    </row>
    <row r="3080" spans="2:14">
      <c r="B3080">
        <v>34410921</v>
      </c>
      <c r="C3080" s="2">
        <v>44753</v>
      </c>
      <c r="D3080" t="s">
        <v>13</v>
      </c>
      <c r="E3080" t="s">
        <v>1751</v>
      </c>
      <c r="F3080" t="s">
        <v>1703</v>
      </c>
      <c r="G3080" t="s">
        <v>73</v>
      </c>
      <c r="J3080" t="s">
        <v>27</v>
      </c>
      <c r="K3080" t="s">
        <v>123</v>
      </c>
      <c r="L3080" t="str">
        <f>_xlfn.XLOOKUP(Tableau1[[#This Row],[TYPE DE PIECE]],Tableau4[MATIERE],Tableau4[SHORT TYPE],"",0,1)</f>
        <v>ETO</v>
      </c>
      <c r="N3080" t="str">
        <f>IF(ISERR(FIND("DECOUPE",Tableau1[[#This Row],[DESIGNATION]])),"","NEED REF")</f>
        <v>NEED REF</v>
      </c>
    </row>
    <row r="3081" spans="2:14">
      <c r="B3081">
        <v>34410920</v>
      </c>
      <c r="C3081" s="2">
        <v>44753</v>
      </c>
      <c r="D3081" t="s">
        <v>13</v>
      </c>
      <c r="E3081" t="s">
        <v>1752</v>
      </c>
      <c r="F3081" t="s">
        <v>1412</v>
      </c>
      <c r="G3081" t="s">
        <v>73</v>
      </c>
      <c r="H3081" t="s">
        <v>30</v>
      </c>
      <c r="J3081" t="s">
        <v>17</v>
      </c>
      <c r="K3081" t="s">
        <v>22</v>
      </c>
      <c r="L3081" t="str">
        <f>_xlfn.XLOOKUP(Tableau1[[#This Row],[TYPE DE PIECE]],Tableau4[MATIERE],Tableau4[SHORT TYPE],"",0,1)</f>
        <v>COP</v>
      </c>
      <c r="N3081" t="str">
        <f>IF(ISERR(FIND("DECOUPE",Tableau1[[#This Row],[DESIGNATION]])),"","NEED REF")</f>
        <v/>
      </c>
    </row>
    <row r="3082" spans="2:14">
      <c r="B3082">
        <v>34410919</v>
      </c>
      <c r="C3082" s="2">
        <v>44750</v>
      </c>
      <c r="D3082" t="s">
        <v>13</v>
      </c>
      <c r="E3082" t="s">
        <v>1753</v>
      </c>
      <c r="F3082" t="s">
        <v>1754</v>
      </c>
      <c r="G3082" t="s">
        <v>73</v>
      </c>
      <c r="H3082" t="s">
        <v>30</v>
      </c>
      <c r="J3082" t="s">
        <v>17</v>
      </c>
      <c r="K3082" t="s">
        <v>1745</v>
      </c>
      <c r="L3082" t="str">
        <f>_xlfn.XLOOKUP(Tableau1[[#This Row],[TYPE DE PIECE]],Tableau4[MATIERE],Tableau4[SHORT TYPE],"",0,1)</f>
        <v/>
      </c>
      <c r="N3082" t="str">
        <f>IF(ISERR(FIND("DECOUPE",Tableau1[[#This Row],[DESIGNATION]])),"","NEED REF")</f>
        <v/>
      </c>
    </row>
    <row r="3083" spans="2:14">
      <c r="B3083">
        <v>34410918</v>
      </c>
      <c r="C3083" s="2">
        <v>44750</v>
      </c>
      <c r="D3083" t="s">
        <v>13</v>
      </c>
      <c r="E3083" t="s">
        <v>1755</v>
      </c>
      <c r="F3083" t="s">
        <v>1754</v>
      </c>
      <c r="G3083" t="s">
        <v>73</v>
      </c>
      <c r="H3083" t="s">
        <v>30</v>
      </c>
      <c r="J3083" t="s">
        <v>17</v>
      </c>
      <c r="K3083" t="s">
        <v>1745</v>
      </c>
      <c r="L3083" t="str">
        <f>_xlfn.XLOOKUP(Tableau1[[#This Row],[TYPE DE PIECE]],Tableau4[MATIERE],Tableau4[SHORT TYPE],"",0,1)</f>
        <v/>
      </c>
      <c r="N3083" t="str">
        <f>IF(ISERR(FIND("DECOUPE",Tableau1[[#This Row],[DESIGNATION]])),"","NEED REF")</f>
        <v/>
      </c>
    </row>
    <row r="3084" spans="2:14">
      <c r="B3084">
        <v>34410917</v>
      </c>
      <c r="C3084" s="2">
        <v>44750</v>
      </c>
      <c r="D3084" t="s">
        <v>13</v>
      </c>
      <c r="E3084" t="s">
        <v>1756</v>
      </c>
      <c r="F3084" t="s">
        <v>1754</v>
      </c>
      <c r="G3084" t="s">
        <v>73</v>
      </c>
      <c r="H3084" t="s">
        <v>30</v>
      </c>
      <c r="J3084" t="s">
        <v>17</v>
      </c>
      <c r="K3084" t="s">
        <v>1745</v>
      </c>
      <c r="L3084" t="str">
        <f>_xlfn.XLOOKUP(Tableau1[[#This Row],[TYPE DE PIECE]],Tableau4[MATIERE],Tableau4[SHORT TYPE],"",0,1)</f>
        <v/>
      </c>
      <c r="N3084" t="str">
        <f>IF(ISERR(FIND("DECOUPE",Tableau1[[#This Row],[DESIGNATION]])),"","NEED REF")</f>
        <v/>
      </c>
    </row>
    <row r="3085" spans="2:14">
      <c r="B3085">
        <v>34410916</v>
      </c>
      <c r="C3085" s="2">
        <v>44750</v>
      </c>
      <c r="D3085" t="s">
        <v>13</v>
      </c>
      <c r="E3085" t="s">
        <v>1757</v>
      </c>
      <c r="F3085" t="s">
        <v>1703</v>
      </c>
      <c r="G3085" t="s">
        <v>73</v>
      </c>
      <c r="J3085" t="s">
        <v>27</v>
      </c>
      <c r="K3085" t="s">
        <v>33</v>
      </c>
      <c r="L3085" t="str">
        <f>_xlfn.XLOOKUP(Tableau1[[#This Row],[TYPE DE PIECE]],Tableau4[MATIERE],Tableau4[SHORT TYPE],"",0,1)</f>
        <v>PLA</v>
      </c>
      <c r="N3085" t="str">
        <f>IF(ISERR(FIND("DECOUPE",Tableau1[[#This Row],[DESIGNATION]])),"","NEED REF")</f>
        <v/>
      </c>
    </row>
    <row r="3086" spans="2:14">
      <c r="B3086">
        <v>34410915</v>
      </c>
      <c r="C3086" s="2">
        <v>44749</v>
      </c>
      <c r="D3086" t="s">
        <v>13</v>
      </c>
      <c r="E3086" t="s">
        <v>1758</v>
      </c>
      <c r="F3086" t="s">
        <v>1703</v>
      </c>
      <c r="G3086" t="s">
        <v>73</v>
      </c>
      <c r="J3086" t="s">
        <v>27</v>
      </c>
      <c r="K3086" t="s">
        <v>33</v>
      </c>
      <c r="L3086" t="str">
        <f>_xlfn.XLOOKUP(Tableau1[[#This Row],[TYPE DE PIECE]],Tableau4[MATIERE],Tableau4[SHORT TYPE],"",0,1)</f>
        <v>PLA</v>
      </c>
      <c r="N3086" t="str">
        <f>IF(ISERR(FIND("DECOUPE",Tableau1[[#This Row],[DESIGNATION]])),"","NEED REF")</f>
        <v/>
      </c>
    </row>
    <row r="3087" spans="2:14">
      <c r="B3087">
        <v>34410914</v>
      </c>
      <c r="C3087" s="2">
        <v>44749</v>
      </c>
      <c r="D3087" t="s">
        <v>13</v>
      </c>
      <c r="E3087" t="s">
        <v>1124</v>
      </c>
      <c r="F3087" t="s">
        <v>1703</v>
      </c>
      <c r="G3087" t="s">
        <v>73</v>
      </c>
      <c r="J3087" t="s">
        <v>27</v>
      </c>
      <c r="K3087" t="s">
        <v>25</v>
      </c>
      <c r="L3087" t="str">
        <f>_xlfn.XLOOKUP(Tableau1[[#This Row],[TYPE DE PIECE]],Tableau4[MATIERE],Tableau4[SHORT TYPE],"",0,1)</f>
        <v>SMT</v>
      </c>
      <c r="N3087" t="str">
        <f>IF(ISERR(FIND("DECOUPE",Tableau1[[#This Row],[DESIGNATION]])),"","NEED REF")</f>
        <v/>
      </c>
    </row>
    <row r="3088" spans="2:14">
      <c r="B3088">
        <v>34410913</v>
      </c>
      <c r="C3088" s="2">
        <v>44749</v>
      </c>
      <c r="D3088" t="s">
        <v>13</v>
      </c>
      <c r="E3088" t="s">
        <v>1719</v>
      </c>
      <c r="F3088" t="s">
        <v>1703</v>
      </c>
      <c r="G3088" t="s">
        <v>73</v>
      </c>
      <c r="J3088" t="s">
        <v>27</v>
      </c>
      <c r="K3088" t="s">
        <v>33</v>
      </c>
      <c r="L3088" t="str">
        <f>_xlfn.XLOOKUP(Tableau1[[#This Row],[TYPE DE PIECE]],Tableau4[MATIERE],Tableau4[SHORT TYPE],"",0,1)</f>
        <v>PLA</v>
      </c>
      <c r="N3088" t="str">
        <f>IF(ISERR(FIND("DECOUPE",Tableau1[[#This Row],[DESIGNATION]])),"","NEED REF")</f>
        <v/>
      </c>
    </row>
    <row r="3089" spans="2:14">
      <c r="B3089">
        <v>34410912</v>
      </c>
      <c r="C3089" s="2">
        <v>44749</v>
      </c>
      <c r="D3089" t="s">
        <v>13</v>
      </c>
      <c r="E3089" t="s">
        <v>1759</v>
      </c>
      <c r="F3089" t="s">
        <v>1744</v>
      </c>
      <c r="G3089" t="s">
        <v>112</v>
      </c>
      <c r="H3089" t="s">
        <v>30</v>
      </c>
      <c r="J3089" t="s">
        <v>49</v>
      </c>
      <c r="K3089" t="s">
        <v>25</v>
      </c>
      <c r="L3089" t="str">
        <f>_xlfn.XLOOKUP(Tableau1[[#This Row],[TYPE DE PIECE]],Tableau4[MATIERE],Tableau4[SHORT TYPE],"",0,1)</f>
        <v>SMT</v>
      </c>
      <c r="N3089" t="str">
        <f>IF(ISERR(FIND("DECOUPE",Tableau1[[#This Row],[DESIGNATION]])),"","NEED REF")</f>
        <v/>
      </c>
    </row>
    <row r="3090" spans="2:14">
      <c r="B3090">
        <v>34410911</v>
      </c>
      <c r="C3090" s="2">
        <v>44749</v>
      </c>
      <c r="D3090" t="s">
        <v>13</v>
      </c>
      <c r="E3090" t="s">
        <v>1760</v>
      </c>
      <c r="F3090" t="s">
        <v>1744</v>
      </c>
      <c r="G3090" t="s">
        <v>112</v>
      </c>
      <c r="H3090" t="s">
        <v>30</v>
      </c>
      <c r="J3090" t="s">
        <v>49</v>
      </c>
      <c r="K3090" t="s">
        <v>25</v>
      </c>
      <c r="L3090" t="str">
        <f>_xlfn.XLOOKUP(Tableau1[[#This Row],[TYPE DE PIECE]],Tableau4[MATIERE],Tableau4[SHORT TYPE],"",0,1)</f>
        <v>SMT</v>
      </c>
      <c r="N3090" t="str">
        <f>IF(ISERR(FIND("DECOUPE",Tableau1[[#This Row],[DESIGNATION]])),"","NEED REF")</f>
        <v/>
      </c>
    </row>
    <row r="3091" spans="2:14">
      <c r="B3091">
        <v>34410910</v>
      </c>
      <c r="C3091" s="2">
        <v>44749</v>
      </c>
      <c r="D3091" t="s">
        <v>13</v>
      </c>
      <c r="E3091" t="s">
        <v>1761</v>
      </c>
      <c r="F3091" t="s">
        <v>1744</v>
      </c>
      <c r="G3091" t="s">
        <v>112</v>
      </c>
      <c r="H3091" t="s">
        <v>30</v>
      </c>
      <c r="J3091" t="s">
        <v>49</v>
      </c>
      <c r="K3091" t="s">
        <v>25</v>
      </c>
      <c r="L3091" t="str">
        <f>_xlfn.XLOOKUP(Tableau1[[#This Row],[TYPE DE PIECE]],Tableau4[MATIERE],Tableau4[SHORT TYPE],"",0,1)</f>
        <v>SMT</v>
      </c>
      <c r="N3091" t="str">
        <f>IF(ISERR(FIND("DECOUPE",Tableau1[[#This Row],[DESIGNATION]])),"","NEED REF")</f>
        <v/>
      </c>
    </row>
    <row r="3092" spans="2:14">
      <c r="B3092">
        <v>34410909</v>
      </c>
      <c r="C3092" s="2">
        <v>44749</v>
      </c>
      <c r="D3092" t="s">
        <v>13</v>
      </c>
      <c r="E3092" t="s">
        <v>1762</v>
      </c>
      <c r="F3092" t="s">
        <v>1703</v>
      </c>
      <c r="G3092" t="s">
        <v>73</v>
      </c>
      <c r="J3092" t="s">
        <v>27</v>
      </c>
      <c r="K3092" t="s">
        <v>25</v>
      </c>
      <c r="L3092" t="str">
        <f>_xlfn.XLOOKUP(Tableau1[[#This Row],[TYPE DE PIECE]],Tableau4[MATIERE],Tableau4[SHORT TYPE],"",0,1)</f>
        <v>SMT</v>
      </c>
      <c r="N3092" t="str">
        <f>IF(ISERR(FIND("DECOUPE",Tableau1[[#This Row],[DESIGNATION]])),"","NEED REF")</f>
        <v/>
      </c>
    </row>
    <row r="3093" spans="2:14">
      <c r="B3093">
        <v>34410908</v>
      </c>
      <c r="C3093" s="2">
        <v>44749</v>
      </c>
      <c r="D3093" t="s">
        <v>13</v>
      </c>
      <c r="E3093" t="s">
        <v>1763</v>
      </c>
      <c r="F3093" t="s">
        <v>1744</v>
      </c>
      <c r="G3093" t="s">
        <v>112</v>
      </c>
      <c r="H3093" t="s">
        <v>30</v>
      </c>
      <c r="J3093" t="s">
        <v>49</v>
      </c>
      <c r="K3093" t="s">
        <v>25</v>
      </c>
      <c r="L3093" t="str">
        <f>_xlfn.XLOOKUP(Tableau1[[#This Row],[TYPE DE PIECE]],Tableau4[MATIERE],Tableau4[SHORT TYPE],"",0,1)</f>
        <v>SMT</v>
      </c>
      <c r="N3093" t="str">
        <f>IF(ISERR(FIND("DECOUPE",Tableau1[[#This Row],[DESIGNATION]])),"","NEED REF")</f>
        <v/>
      </c>
    </row>
    <row r="3094" spans="2:14">
      <c r="B3094">
        <v>34410907</v>
      </c>
      <c r="C3094" s="2">
        <v>44749</v>
      </c>
      <c r="D3094" t="s">
        <v>13</v>
      </c>
      <c r="E3094" t="s">
        <v>1764</v>
      </c>
      <c r="F3094" t="s">
        <v>1744</v>
      </c>
      <c r="G3094" t="s">
        <v>112</v>
      </c>
      <c r="H3094" t="s">
        <v>30</v>
      </c>
      <c r="J3094" t="s">
        <v>49</v>
      </c>
      <c r="K3094" t="s">
        <v>25</v>
      </c>
      <c r="L3094" t="str">
        <f>_xlfn.XLOOKUP(Tableau1[[#This Row],[TYPE DE PIECE]],Tableau4[MATIERE],Tableau4[SHORT TYPE],"",0,1)</f>
        <v>SMT</v>
      </c>
      <c r="N3094" t="str">
        <f>IF(ISERR(FIND("DECOUPE",Tableau1[[#This Row],[DESIGNATION]])),"","NEED REF")</f>
        <v/>
      </c>
    </row>
    <row r="3095" spans="2:14">
      <c r="B3095">
        <v>34410906</v>
      </c>
      <c r="C3095" s="2">
        <v>44749</v>
      </c>
      <c r="D3095" t="s">
        <v>13</v>
      </c>
      <c r="E3095" t="s">
        <v>896</v>
      </c>
      <c r="F3095" t="s">
        <v>1744</v>
      </c>
      <c r="G3095" t="s">
        <v>112</v>
      </c>
      <c r="H3095" t="s">
        <v>30</v>
      </c>
      <c r="J3095" t="s">
        <v>49</v>
      </c>
      <c r="K3095" t="s">
        <v>25</v>
      </c>
      <c r="L3095" t="str">
        <f>_xlfn.XLOOKUP(Tableau1[[#This Row],[TYPE DE PIECE]],Tableau4[MATIERE],Tableau4[SHORT TYPE],"",0,1)</f>
        <v>SMT</v>
      </c>
      <c r="N3095" t="str">
        <f>IF(ISERR(FIND("DECOUPE",Tableau1[[#This Row],[DESIGNATION]])),"","NEED REF")</f>
        <v/>
      </c>
    </row>
    <row r="3096" spans="2:14">
      <c r="B3096">
        <v>34410905</v>
      </c>
      <c r="C3096" s="2">
        <v>44749</v>
      </c>
      <c r="D3096" t="s">
        <v>13</v>
      </c>
      <c r="E3096" t="s">
        <v>897</v>
      </c>
      <c r="F3096" t="s">
        <v>1744</v>
      </c>
      <c r="G3096" t="s">
        <v>112</v>
      </c>
      <c r="H3096" t="s">
        <v>30</v>
      </c>
      <c r="J3096" t="s">
        <v>49</v>
      </c>
      <c r="K3096" t="s">
        <v>25</v>
      </c>
      <c r="L3096" t="str">
        <f>_xlfn.XLOOKUP(Tableau1[[#This Row],[TYPE DE PIECE]],Tableau4[MATIERE],Tableau4[SHORT TYPE],"",0,1)</f>
        <v>SMT</v>
      </c>
      <c r="N3096" t="str">
        <f>IF(ISERR(FIND("DECOUPE",Tableau1[[#This Row],[DESIGNATION]])),"","NEED REF")</f>
        <v/>
      </c>
    </row>
    <row r="3097" spans="2:14">
      <c r="B3097">
        <v>34410904</v>
      </c>
      <c r="C3097" s="2">
        <v>44749</v>
      </c>
      <c r="D3097" t="s">
        <v>13</v>
      </c>
      <c r="E3097" t="s">
        <v>722</v>
      </c>
      <c r="F3097" t="s">
        <v>1744</v>
      </c>
      <c r="G3097" t="s">
        <v>112</v>
      </c>
      <c r="H3097" t="s">
        <v>30</v>
      </c>
      <c r="J3097" t="s">
        <v>49</v>
      </c>
      <c r="K3097" t="s">
        <v>25</v>
      </c>
      <c r="L3097" t="str">
        <f>_xlfn.XLOOKUP(Tableau1[[#This Row],[TYPE DE PIECE]],Tableau4[MATIERE],Tableau4[SHORT TYPE],"",0,1)</f>
        <v>SMT</v>
      </c>
      <c r="N3097" t="str">
        <f>IF(ISERR(FIND("DECOUPE",Tableau1[[#This Row],[DESIGNATION]])),"","NEED REF")</f>
        <v/>
      </c>
    </row>
    <row r="3098" spans="2:14">
      <c r="B3098">
        <v>34410903</v>
      </c>
      <c r="C3098" s="2">
        <v>44749</v>
      </c>
      <c r="D3098" t="s">
        <v>13</v>
      </c>
      <c r="E3098" t="s">
        <v>1765</v>
      </c>
      <c r="F3098" t="s">
        <v>1744</v>
      </c>
      <c r="G3098" t="s">
        <v>112</v>
      </c>
      <c r="H3098" t="s">
        <v>30</v>
      </c>
      <c r="J3098" t="s">
        <v>49</v>
      </c>
      <c r="K3098" t="s">
        <v>33</v>
      </c>
      <c r="L3098" t="str">
        <f>_xlfn.XLOOKUP(Tableau1[[#This Row],[TYPE DE PIECE]],Tableau4[MATIERE],Tableau4[SHORT TYPE],"",0,1)</f>
        <v>PLA</v>
      </c>
      <c r="N3098" t="str">
        <f>IF(ISERR(FIND("DECOUPE",Tableau1[[#This Row],[DESIGNATION]])),"","NEED REF")</f>
        <v/>
      </c>
    </row>
    <row r="3099" spans="2:14">
      <c r="B3099">
        <v>34410902</v>
      </c>
      <c r="C3099" s="2">
        <v>44749</v>
      </c>
      <c r="D3099" t="s">
        <v>13</v>
      </c>
      <c r="E3099" t="s">
        <v>1766</v>
      </c>
      <c r="F3099" t="s">
        <v>1744</v>
      </c>
      <c r="G3099" t="s">
        <v>112</v>
      </c>
      <c r="H3099" t="s">
        <v>30</v>
      </c>
      <c r="J3099" t="s">
        <v>49</v>
      </c>
      <c r="K3099" t="s">
        <v>33</v>
      </c>
      <c r="L3099" t="str">
        <f>_xlfn.XLOOKUP(Tableau1[[#This Row],[TYPE DE PIECE]],Tableau4[MATIERE],Tableau4[SHORT TYPE],"",0,1)</f>
        <v>PLA</v>
      </c>
      <c r="N3099" t="str">
        <f>IF(ISERR(FIND("DECOUPE",Tableau1[[#This Row],[DESIGNATION]])),"","NEED REF")</f>
        <v/>
      </c>
    </row>
    <row r="3100" spans="2:14">
      <c r="B3100">
        <v>34410901</v>
      </c>
      <c r="C3100" s="2">
        <v>44749</v>
      </c>
      <c r="D3100" t="s">
        <v>13</v>
      </c>
      <c r="E3100" t="s">
        <v>1767</v>
      </c>
      <c r="F3100" t="s">
        <v>1744</v>
      </c>
      <c r="G3100" t="s">
        <v>112</v>
      </c>
      <c r="H3100" t="s">
        <v>30</v>
      </c>
      <c r="J3100" t="s">
        <v>49</v>
      </c>
      <c r="K3100" t="s">
        <v>25</v>
      </c>
      <c r="L3100" t="str">
        <f>_xlfn.XLOOKUP(Tableau1[[#This Row],[TYPE DE PIECE]],Tableau4[MATIERE],Tableau4[SHORT TYPE],"",0,1)</f>
        <v>SMT</v>
      </c>
      <c r="N3100" t="str">
        <f>IF(ISERR(FIND("DECOUPE",Tableau1[[#This Row],[DESIGNATION]])),"","NEED REF")</f>
        <v/>
      </c>
    </row>
    <row r="3101" spans="2:14">
      <c r="B3101">
        <v>34410900</v>
      </c>
      <c r="C3101" s="2">
        <v>44749</v>
      </c>
      <c r="D3101" t="s">
        <v>13</v>
      </c>
      <c r="E3101" t="s">
        <v>1768</v>
      </c>
      <c r="F3101" t="s">
        <v>1744</v>
      </c>
      <c r="G3101" t="s">
        <v>112</v>
      </c>
      <c r="H3101" t="s">
        <v>30</v>
      </c>
      <c r="J3101" t="s">
        <v>49</v>
      </c>
      <c r="K3101" t="s">
        <v>33</v>
      </c>
      <c r="L3101" t="str">
        <f>_xlfn.XLOOKUP(Tableau1[[#This Row],[TYPE DE PIECE]],Tableau4[MATIERE],Tableau4[SHORT TYPE],"",0,1)</f>
        <v>PLA</v>
      </c>
      <c r="N3101" t="str">
        <f>IF(ISERR(FIND("DECOUPE",Tableau1[[#This Row],[DESIGNATION]])),"","NEED REF")</f>
        <v/>
      </c>
    </row>
    <row r="3102" spans="2:14">
      <c r="B3102">
        <v>34410899</v>
      </c>
      <c r="C3102" s="2">
        <v>44749</v>
      </c>
      <c r="D3102" t="s">
        <v>13</v>
      </c>
      <c r="E3102" t="s">
        <v>1769</v>
      </c>
      <c r="F3102" t="s">
        <v>1744</v>
      </c>
      <c r="G3102" t="s">
        <v>112</v>
      </c>
      <c r="H3102" t="s">
        <v>30</v>
      </c>
      <c r="J3102" t="s">
        <v>49</v>
      </c>
      <c r="K3102" t="s">
        <v>25</v>
      </c>
      <c r="L3102" t="str">
        <f>_xlfn.XLOOKUP(Tableau1[[#This Row],[TYPE DE PIECE]],Tableau4[MATIERE],Tableau4[SHORT TYPE],"",0,1)</f>
        <v>SMT</v>
      </c>
      <c r="N3102" t="str">
        <f>IF(ISERR(FIND("DECOUPE",Tableau1[[#This Row],[DESIGNATION]])),"","NEED REF")</f>
        <v/>
      </c>
    </row>
    <row r="3103" spans="2:14">
      <c r="B3103">
        <v>34410898</v>
      </c>
      <c r="C3103" s="2">
        <v>44749</v>
      </c>
      <c r="D3103" t="s">
        <v>13</v>
      </c>
      <c r="E3103" t="s">
        <v>981</v>
      </c>
      <c r="F3103" t="s">
        <v>1744</v>
      </c>
      <c r="G3103" t="s">
        <v>112</v>
      </c>
      <c r="H3103" t="s">
        <v>30</v>
      </c>
      <c r="J3103" t="s">
        <v>49</v>
      </c>
      <c r="K3103" t="s">
        <v>25</v>
      </c>
      <c r="L3103" t="str">
        <f>_xlfn.XLOOKUP(Tableau1[[#This Row],[TYPE DE PIECE]],Tableau4[MATIERE],Tableau4[SHORT TYPE],"",0,1)</f>
        <v>SMT</v>
      </c>
      <c r="N3103" t="str">
        <f>IF(ISERR(FIND("DECOUPE",Tableau1[[#This Row],[DESIGNATION]])),"","NEED REF")</f>
        <v/>
      </c>
    </row>
    <row r="3104" spans="2:14">
      <c r="B3104">
        <v>34410897</v>
      </c>
      <c r="C3104" s="2">
        <v>44749</v>
      </c>
      <c r="D3104" t="s">
        <v>13</v>
      </c>
      <c r="E3104" t="s">
        <v>1770</v>
      </c>
      <c r="F3104" t="s">
        <v>1744</v>
      </c>
      <c r="G3104" t="s">
        <v>112</v>
      </c>
      <c r="H3104" t="s">
        <v>30</v>
      </c>
      <c r="J3104" t="s">
        <v>49</v>
      </c>
      <c r="K3104" t="s">
        <v>33</v>
      </c>
      <c r="L3104" t="str">
        <f>_xlfn.XLOOKUP(Tableau1[[#This Row],[TYPE DE PIECE]],Tableau4[MATIERE],Tableau4[SHORT TYPE],"",0,1)</f>
        <v>PLA</v>
      </c>
      <c r="N3104" t="str">
        <f>IF(ISERR(FIND("DECOUPE",Tableau1[[#This Row],[DESIGNATION]])),"","NEED REF")</f>
        <v/>
      </c>
    </row>
    <row r="3105" spans="2:14">
      <c r="B3105">
        <v>34410896</v>
      </c>
      <c r="C3105" s="2">
        <v>44749</v>
      </c>
      <c r="D3105" t="s">
        <v>13</v>
      </c>
      <c r="E3105" t="s">
        <v>1771</v>
      </c>
      <c r="F3105" t="s">
        <v>1744</v>
      </c>
      <c r="G3105" t="s">
        <v>112</v>
      </c>
      <c r="H3105" t="s">
        <v>30</v>
      </c>
      <c r="J3105" t="s">
        <v>49</v>
      </c>
      <c r="K3105" t="s">
        <v>25</v>
      </c>
      <c r="L3105" t="str">
        <f>_xlfn.XLOOKUP(Tableau1[[#This Row],[TYPE DE PIECE]],Tableau4[MATIERE],Tableau4[SHORT TYPE],"",0,1)</f>
        <v>SMT</v>
      </c>
      <c r="N3105" t="str">
        <f>IF(ISERR(FIND("DECOUPE",Tableau1[[#This Row],[DESIGNATION]])),"","NEED REF")</f>
        <v/>
      </c>
    </row>
    <row r="3106" spans="2:14">
      <c r="B3106">
        <v>34410895</v>
      </c>
      <c r="C3106" s="2">
        <v>44749</v>
      </c>
      <c r="D3106" t="s">
        <v>13</v>
      </c>
      <c r="E3106" t="s">
        <v>1772</v>
      </c>
      <c r="F3106" t="s">
        <v>1744</v>
      </c>
      <c r="G3106" t="s">
        <v>112</v>
      </c>
      <c r="H3106" t="s">
        <v>30</v>
      </c>
      <c r="J3106" t="s">
        <v>49</v>
      </c>
      <c r="K3106" t="s">
        <v>25</v>
      </c>
      <c r="L3106" t="str">
        <f>_xlfn.XLOOKUP(Tableau1[[#This Row],[TYPE DE PIECE]],Tableau4[MATIERE],Tableau4[SHORT TYPE],"",0,1)</f>
        <v>SMT</v>
      </c>
      <c r="N3106" t="str">
        <f>IF(ISERR(FIND("DECOUPE",Tableau1[[#This Row],[DESIGNATION]])),"","NEED REF")</f>
        <v/>
      </c>
    </row>
    <row r="3107" spans="2:14">
      <c r="B3107">
        <v>34410894</v>
      </c>
      <c r="C3107" s="2">
        <v>44749</v>
      </c>
      <c r="D3107" t="s">
        <v>13</v>
      </c>
      <c r="E3107" t="s">
        <v>1773</v>
      </c>
      <c r="F3107" t="s">
        <v>1744</v>
      </c>
      <c r="G3107" t="s">
        <v>112</v>
      </c>
      <c r="H3107" t="s">
        <v>30</v>
      </c>
      <c r="J3107" t="s">
        <v>49</v>
      </c>
      <c r="K3107" t="s">
        <v>25</v>
      </c>
      <c r="L3107" t="str">
        <f>_xlfn.XLOOKUP(Tableau1[[#This Row],[TYPE DE PIECE]],Tableau4[MATIERE],Tableau4[SHORT TYPE],"",0,1)</f>
        <v>SMT</v>
      </c>
      <c r="N3107" t="str">
        <f>IF(ISERR(FIND("DECOUPE",Tableau1[[#This Row],[DESIGNATION]])),"","NEED REF")</f>
        <v/>
      </c>
    </row>
    <row r="3108" spans="2:14">
      <c r="B3108">
        <v>34410893</v>
      </c>
      <c r="C3108" s="2">
        <v>44749</v>
      </c>
      <c r="D3108" t="s">
        <v>13</v>
      </c>
      <c r="E3108" t="s">
        <v>1774</v>
      </c>
      <c r="F3108" t="s">
        <v>1744</v>
      </c>
      <c r="G3108" t="s">
        <v>112</v>
      </c>
      <c r="H3108" t="s">
        <v>30</v>
      </c>
      <c r="J3108" t="s">
        <v>49</v>
      </c>
      <c r="K3108" t="s">
        <v>25</v>
      </c>
      <c r="L3108" t="str">
        <f>_xlfn.XLOOKUP(Tableau1[[#This Row],[TYPE DE PIECE]],Tableau4[MATIERE],Tableau4[SHORT TYPE],"",0,1)</f>
        <v>SMT</v>
      </c>
      <c r="N3108" t="str">
        <f>IF(ISERR(FIND("DECOUPE",Tableau1[[#This Row],[DESIGNATION]])),"","NEED REF")</f>
        <v/>
      </c>
    </row>
    <row r="3109" spans="2:14">
      <c r="B3109">
        <v>34410892</v>
      </c>
      <c r="C3109" s="2">
        <v>44749</v>
      </c>
      <c r="D3109" t="s">
        <v>13</v>
      </c>
      <c r="E3109" t="s">
        <v>1775</v>
      </c>
      <c r="F3109" t="s">
        <v>1744</v>
      </c>
      <c r="G3109" t="s">
        <v>112</v>
      </c>
      <c r="H3109" t="s">
        <v>30</v>
      </c>
      <c r="J3109" t="s">
        <v>49</v>
      </c>
      <c r="K3109" t="s">
        <v>22</v>
      </c>
      <c r="L3109" t="str">
        <f>_xlfn.XLOOKUP(Tableau1[[#This Row],[TYPE DE PIECE]],Tableau4[MATIERE],Tableau4[SHORT TYPE],"",0,1)</f>
        <v>COP</v>
      </c>
      <c r="N3109" t="str">
        <f>IF(ISERR(FIND("DECOUPE",Tableau1[[#This Row],[DESIGNATION]])),"","NEED REF")</f>
        <v/>
      </c>
    </row>
    <row r="3110" spans="2:14">
      <c r="B3110">
        <v>34410891</v>
      </c>
      <c r="C3110" s="2">
        <v>44749</v>
      </c>
      <c r="D3110" t="s">
        <v>13</v>
      </c>
      <c r="E3110" t="s">
        <v>1776</v>
      </c>
      <c r="F3110" t="s">
        <v>1744</v>
      </c>
      <c r="G3110" t="s">
        <v>112</v>
      </c>
      <c r="H3110" t="s">
        <v>30</v>
      </c>
      <c r="J3110" t="s">
        <v>49</v>
      </c>
      <c r="K3110" t="s">
        <v>22</v>
      </c>
      <c r="L3110" t="str">
        <f>_xlfn.XLOOKUP(Tableau1[[#This Row],[TYPE DE PIECE]],Tableau4[MATIERE],Tableau4[SHORT TYPE],"",0,1)</f>
        <v>COP</v>
      </c>
      <c r="N3110" t="str">
        <f>IF(ISERR(FIND("DECOUPE",Tableau1[[#This Row],[DESIGNATION]])),"","NEED REF")</f>
        <v/>
      </c>
    </row>
    <row r="3111" spans="2:14">
      <c r="B3111">
        <v>34410890</v>
      </c>
      <c r="C3111" s="2">
        <v>44749</v>
      </c>
      <c r="D3111" t="s">
        <v>13</v>
      </c>
      <c r="E3111" t="s">
        <v>1777</v>
      </c>
      <c r="F3111" t="s">
        <v>1744</v>
      </c>
      <c r="G3111" t="s">
        <v>112</v>
      </c>
      <c r="H3111" t="s">
        <v>30</v>
      </c>
      <c r="J3111" t="s">
        <v>49</v>
      </c>
      <c r="K3111" t="s">
        <v>25</v>
      </c>
      <c r="L3111" t="str">
        <f>_xlfn.XLOOKUP(Tableau1[[#This Row],[TYPE DE PIECE]],Tableau4[MATIERE],Tableau4[SHORT TYPE],"",0,1)</f>
        <v>SMT</v>
      </c>
      <c r="N3111" t="str">
        <f>IF(ISERR(FIND("DECOUPE",Tableau1[[#This Row],[DESIGNATION]])),"","NEED REF")</f>
        <v/>
      </c>
    </row>
    <row r="3112" spans="2:14">
      <c r="B3112">
        <v>34410889</v>
      </c>
      <c r="C3112" s="2">
        <v>44749</v>
      </c>
      <c r="D3112" t="s">
        <v>13</v>
      </c>
      <c r="E3112" t="s">
        <v>1778</v>
      </c>
      <c r="F3112" t="s">
        <v>1744</v>
      </c>
      <c r="G3112" t="s">
        <v>112</v>
      </c>
      <c r="H3112" t="s">
        <v>30</v>
      </c>
      <c r="J3112" t="s">
        <v>49</v>
      </c>
      <c r="K3112" t="s">
        <v>25</v>
      </c>
      <c r="L3112" t="str">
        <f>_xlfn.XLOOKUP(Tableau1[[#This Row],[TYPE DE PIECE]],Tableau4[MATIERE],Tableau4[SHORT TYPE],"",0,1)</f>
        <v>SMT</v>
      </c>
      <c r="N3112" t="str">
        <f>IF(ISERR(FIND("DECOUPE",Tableau1[[#This Row],[DESIGNATION]])),"","NEED REF")</f>
        <v/>
      </c>
    </row>
    <row r="3113" spans="2:14">
      <c r="B3113">
        <v>34410888</v>
      </c>
      <c r="C3113" s="2">
        <v>44749</v>
      </c>
      <c r="D3113" t="s">
        <v>13</v>
      </c>
      <c r="E3113" t="s">
        <v>1779</v>
      </c>
      <c r="F3113" t="s">
        <v>1744</v>
      </c>
      <c r="G3113" t="s">
        <v>112</v>
      </c>
      <c r="H3113" t="s">
        <v>30</v>
      </c>
      <c r="J3113" t="s">
        <v>49</v>
      </c>
      <c r="K3113" t="s">
        <v>25</v>
      </c>
      <c r="L3113" t="str">
        <f>_xlfn.XLOOKUP(Tableau1[[#This Row],[TYPE DE PIECE]],Tableau4[MATIERE],Tableau4[SHORT TYPE],"",0,1)</f>
        <v>SMT</v>
      </c>
      <c r="N3113" t="str">
        <f>IF(ISERR(FIND("DECOUPE",Tableau1[[#This Row],[DESIGNATION]])),"","NEED REF")</f>
        <v/>
      </c>
    </row>
    <row r="3114" spans="2:14">
      <c r="B3114">
        <v>34410887</v>
      </c>
      <c r="C3114" s="2">
        <v>44749</v>
      </c>
      <c r="D3114" t="s">
        <v>13</v>
      </c>
      <c r="E3114" t="s">
        <v>1780</v>
      </c>
      <c r="F3114" t="s">
        <v>1744</v>
      </c>
      <c r="G3114" t="s">
        <v>112</v>
      </c>
      <c r="H3114" t="s">
        <v>30</v>
      </c>
      <c r="J3114" t="s">
        <v>49</v>
      </c>
      <c r="K3114" t="s">
        <v>25</v>
      </c>
      <c r="L3114" t="str">
        <f>_xlfn.XLOOKUP(Tableau1[[#This Row],[TYPE DE PIECE]],Tableau4[MATIERE],Tableau4[SHORT TYPE],"",0,1)</f>
        <v>SMT</v>
      </c>
      <c r="N3114" t="str">
        <f>IF(ISERR(FIND("DECOUPE",Tableau1[[#This Row],[DESIGNATION]])),"","NEED REF")</f>
        <v/>
      </c>
    </row>
    <row r="3115" spans="2:14">
      <c r="B3115">
        <v>34410886</v>
      </c>
      <c r="C3115" s="2">
        <v>44749</v>
      </c>
      <c r="D3115" t="s">
        <v>13</v>
      </c>
      <c r="E3115" t="s">
        <v>1781</v>
      </c>
      <c r="F3115" t="s">
        <v>1744</v>
      </c>
      <c r="G3115" t="s">
        <v>112</v>
      </c>
      <c r="H3115" t="s">
        <v>30</v>
      </c>
      <c r="J3115" t="s">
        <v>49</v>
      </c>
      <c r="K3115" t="s">
        <v>25</v>
      </c>
      <c r="L3115" t="str">
        <f>_xlfn.XLOOKUP(Tableau1[[#This Row],[TYPE DE PIECE]],Tableau4[MATIERE],Tableau4[SHORT TYPE],"",0,1)</f>
        <v>SMT</v>
      </c>
      <c r="N3115" t="str">
        <f>IF(ISERR(FIND("DECOUPE",Tableau1[[#This Row],[DESIGNATION]])),"","NEED REF")</f>
        <v/>
      </c>
    </row>
    <row r="3116" spans="2:14">
      <c r="B3116">
        <v>34410885</v>
      </c>
      <c r="C3116" s="2">
        <v>44749</v>
      </c>
      <c r="D3116" t="s">
        <v>13</v>
      </c>
      <c r="E3116" t="s">
        <v>1782</v>
      </c>
      <c r="F3116" t="s">
        <v>1744</v>
      </c>
      <c r="G3116" t="s">
        <v>112</v>
      </c>
      <c r="H3116" t="s">
        <v>30</v>
      </c>
      <c r="J3116" t="s">
        <v>49</v>
      </c>
      <c r="K3116" t="s">
        <v>25</v>
      </c>
      <c r="L3116" t="str">
        <f>_xlfn.XLOOKUP(Tableau1[[#This Row],[TYPE DE PIECE]],Tableau4[MATIERE],Tableau4[SHORT TYPE],"",0,1)</f>
        <v>SMT</v>
      </c>
      <c r="N3116" t="str">
        <f>IF(ISERR(FIND("DECOUPE",Tableau1[[#This Row],[DESIGNATION]])),"","NEED REF")</f>
        <v/>
      </c>
    </row>
    <row r="3117" spans="2:14">
      <c r="B3117">
        <v>34410884</v>
      </c>
      <c r="C3117" s="2">
        <v>44749</v>
      </c>
      <c r="D3117" t="s">
        <v>13</v>
      </c>
      <c r="E3117" t="s">
        <v>1783</v>
      </c>
      <c r="F3117" t="s">
        <v>1744</v>
      </c>
      <c r="G3117" t="s">
        <v>112</v>
      </c>
      <c r="H3117" t="s">
        <v>30</v>
      </c>
      <c r="J3117" t="s">
        <v>49</v>
      </c>
      <c r="K3117" t="s">
        <v>22</v>
      </c>
      <c r="L3117" t="str">
        <f>_xlfn.XLOOKUP(Tableau1[[#This Row],[TYPE DE PIECE]],Tableau4[MATIERE],Tableau4[SHORT TYPE],"",0,1)</f>
        <v>COP</v>
      </c>
      <c r="N3117" t="str">
        <f>IF(ISERR(FIND("DECOUPE",Tableau1[[#This Row],[DESIGNATION]])),"","NEED REF")</f>
        <v/>
      </c>
    </row>
    <row r="3118" spans="2:14">
      <c r="B3118">
        <v>34410883</v>
      </c>
      <c r="C3118" s="2">
        <v>44749</v>
      </c>
      <c r="D3118" t="s">
        <v>13</v>
      </c>
      <c r="E3118" t="s">
        <v>1784</v>
      </c>
      <c r="F3118" t="s">
        <v>1744</v>
      </c>
      <c r="G3118" t="s">
        <v>112</v>
      </c>
      <c r="H3118" t="s">
        <v>30</v>
      </c>
      <c r="J3118" t="s">
        <v>49</v>
      </c>
      <c r="K3118" t="s">
        <v>22</v>
      </c>
      <c r="L3118" t="str">
        <f>_xlfn.XLOOKUP(Tableau1[[#This Row],[TYPE DE PIECE]],Tableau4[MATIERE],Tableau4[SHORT TYPE],"",0,1)</f>
        <v>COP</v>
      </c>
      <c r="N3118" t="str">
        <f>IF(ISERR(FIND("DECOUPE",Tableau1[[#This Row],[DESIGNATION]])),"","NEED REF")</f>
        <v/>
      </c>
    </row>
    <row r="3119" spans="2:14">
      <c r="B3119">
        <v>34410882</v>
      </c>
      <c r="C3119" s="2">
        <v>44749</v>
      </c>
      <c r="D3119" t="s">
        <v>13</v>
      </c>
      <c r="E3119" t="s">
        <v>1785</v>
      </c>
      <c r="F3119" t="s">
        <v>1744</v>
      </c>
      <c r="G3119" t="s">
        <v>112</v>
      </c>
      <c r="H3119" t="s">
        <v>30</v>
      </c>
      <c r="J3119" t="s">
        <v>49</v>
      </c>
      <c r="K3119" t="s">
        <v>22</v>
      </c>
      <c r="L3119" t="str">
        <f>_xlfn.XLOOKUP(Tableau1[[#This Row],[TYPE DE PIECE]],Tableau4[MATIERE],Tableau4[SHORT TYPE],"",0,1)</f>
        <v>COP</v>
      </c>
      <c r="N3119" t="str">
        <f>IF(ISERR(FIND("DECOUPE",Tableau1[[#This Row],[DESIGNATION]])),"","NEED REF")</f>
        <v/>
      </c>
    </row>
    <row r="3120" spans="2:14">
      <c r="B3120">
        <v>34410881</v>
      </c>
      <c r="C3120" s="2">
        <v>44749</v>
      </c>
      <c r="D3120" t="s">
        <v>13</v>
      </c>
      <c r="E3120" t="s">
        <v>1786</v>
      </c>
      <c r="F3120" t="s">
        <v>1744</v>
      </c>
      <c r="G3120" t="s">
        <v>112</v>
      </c>
      <c r="H3120" t="s">
        <v>30</v>
      </c>
      <c r="J3120" t="s">
        <v>49</v>
      </c>
      <c r="K3120" t="s">
        <v>22</v>
      </c>
      <c r="L3120" t="str">
        <f>_xlfn.XLOOKUP(Tableau1[[#This Row],[TYPE DE PIECE]],Tableau4[MATIERE],Tableau4[SHORT TYPE],"",0,1)</f>
        <v>COP</v>
      </c>
      <c r="N3120" t="str">
        <f>IF(ISERR(FIND("DECOUPE",Tableau1[[#This Row],[DESIGNATION]])),"","NEED REF")</f>
        <v/>
      </c>
    </row>
    <row r="3121" spans="2:14">
      <c r="B3121">
        <v>34410880</v>
      </c>
      <c r="C3121" s="2">
        <v>44749</v>
      </c>
      <c r="D3121" t="s">
        <v>13</v>
      </c>
      <c r="E3121" t="s">
        <v>1787</v>
      </c>
      <c r="F3121" t="s">
        <v>1744</v>
      </c>
      <c r="G3121" t="s">
        <v>112</v>
      </c>
      <c r="H3121" t="s">
        <v>30</v>
      </c>
      <c r="J3121" t="s">
        <v>49</v>
      </c>
      <c r="K3121" t="s">
        <v>22</v>
      </c>
      <c r="L3121" t="str">
        <f>_xlfn.XLOOKUP(Tableau1[[#This Row],[TYPE DE PIECE]],Tableau4[MATIERE],Tableau4[SHORT TYPE],"",0,1)</f>
        <v>COP</v>
      </c>
      <c r="N3121" t="str">
        <f>IF(ISERR(FIND("DECOUPE",Tableau1[[#This Row],[DESIGNATION]])),"","NEED REF")</f>
        <v/>
      </c>
    </row>
    <row r="3122" spans="2:14">
      <c r="B3122">
        <v>34410879</v>
      </c>
      <c r="C3122" s="2">
        <v>44749</v>
      </c>
      <c r="D3122" t="s">
        <v>13</v>
      </c>
      <c r="E3122" t="s">
        <v>1788</v>
      </c>
      <c r="F3122" t="s">
        <v>1744</v>
      </c>
      <c r="G3122" t="s">
        <v>112</v>
      </c>
      <c r="H3122" t="s">
        <v>30</v>
      </c>
      <c r="J3122" t="s">
        <v>49</v>
      </c>
      <c r="K3122" t="s">
        <v>22</v>
      </c>
      <c r="L3122" t="str">
        <f>_xlfn.XLOOKUP(Tableau1[[#This Row],[TYPE DE PIECE]],Tableau4[MATIERE],Tableau4[SHORT TYPE],"",0,1)</f>
        <v>COP</v>
      </c>
      <c r="N3122" t="str">
        <f>IF(ISERR(FIND("DECOUPE",Tableau1[[#This Row],[DESIGNATION]])),"","NEED REF")</f>
        <v/>
      </c>
    </row>
    <row r="3123" spans="2:14">
      <c r="B3123">
        <v>34410878</v>
      </c>
      <c r="C3123" s="2">
        <v>44748</v>
      </c>
      <c r="D3123" t="s">
        <v>13</v>
      </c>
      <c r="E3123" t="s">
        <v>1789</v>
      </c>
      <c r="F3123" t="s">
        <v>1744</v>
      </c>
      <c r="G3123" t="s">
        <v>112</v>
      </c>
      <c r="H3123" t="s">
        <v>30</v>
      </c>
      <c r="J3123" t="s">
        <v>49</v>
      </c>
      <c r="K3123" t="s">
        <v>22</v>
      </c>
      <c r="L3123" t="str">
        <f>_xlfn.XLOOKUP(Tableau1[[#This Row],[TYPE DE PIECE]],Tableau4[MATIERE],Tableau4[SHORT TYPE],"",0,1)</f>
        <v>COP</v>
      </c>
      <c r="N3123" t="str">
        <f>IF(ISERR(FIND("DECOUPE",Tableau1[[#This Row],[DESIGNATION]])),"","NEED REF")</f>
        <v/>
      </c>
    </row>
    <row r="3124" spans="2:14">
      <c r="B3124">
        <v>34410877</v>
      </c>
      <c r="C3124" s="2">
        <v>44748</v>
      </c>
      <c r="D3124" t="s">
        <v>13</v>
      </c>
      <c r="E3124" t="s">
        <v>1790</v>
      </c>
      <c r="F3124" t="s">
        <v>1744</v>
      </c>
      <c r="G3124" t="s">
        <v>112</v>
      </c>
      <c r="H3124" t="s">
        <v>30</v>
      </c>
      <c r="J3124" t="s">
        <v>49</v>
      </c>
      <c r="K3124" t="s">
        <v>22</v>
      </c>
      <c r="L3124" t="str">
        <f>_xlfn.XLOOKUP(Tableau1[[#This Row],[TYPE DE PIECE]],Tableau4[MATIERE],Tableau4[SHORT TYPE],"",0,1)</f>
        <v>COP</v>
      </c>
      <c r="N3124" t="str">
        <f>IF(ISERR(FIND("DECOUPE",Tableau1[[#This Row],[DESIGNATION]])),"","NEED REF")</f>
        <v/>
      </c>
    </row>
    <row r="3125" spans="2:14">
      <c r="B3125">
        <v>34410876</v>
      </c>
      <c r="C3125" s="2">
        <v>44748</v>
      </c>
      <c r="D3125" t="s">
        <v>13</v>
      </c>
      <c r="E3125" t="s">
        <v>1791</v>
      </c>
      <c r="F3125" t="s">
        <v>1744</v>
      </c>
      <c r="G3125" t="s">
        <v>112</v>
      </c>
      <c r="H3125" t="s">
        <v>30</v>
      </c>
      <c r="J3125" t="s">
        <v>49</v>
      </c>
      <c r="K3125" t="s">
        <v>22</v>
      </c>
      <c r="L3125" t="str">
        <f>_xlfn.XLOOKUP(Tableau1[[#This Row],[TYPE DE PIECE]],Tableau4[MATIERE],Tableau4[SHORT TYPE],"",0,1)</f>
        <v>COP</v>
      </c>
      <c r="N3125" t="str">
        <f>IF(ISERR(FIND("DECOUPE",Tableau1[[#This Row],[DESIGNATION]])),"","NEED REF")</f>
        <v/>
      </c>
    </row>
    <row r="3126" spans="2:14">
      <c r="B3126">
        <v>34410875</v>
      </c>
      <c r="C3126" s="2">
        <v>44748</v>
      </c>
      <c r="D3126" t="s">
        <v>13</v>
      </c>
      <c r="E3126" t="s">
        <v>1792</v>
      </c>
      <c r="F3126" t="s">
        <v>1744</v>
      </c>
      <c r="G3126" t="s">
        <v>112</v>
      </c>
      <c r="H3126" t="s">
        <v>30</v>
      </c>
      <c r="J3126" t="s">
        <v>49</v>
      </c>
      <c r="K3126" t="s">
        <v>22</v>
      </c>
      <c r="L3126" t="str">
        <f>_xlfn.XLOOKUP(Tableau1[[#This Row],[TYPE DE PIECE]],Tableau4[MATIERE],Tableau4[SHORT TYPE],"",0,1)</f>
        <v>COP</v>
      </c>
      <c r="N3126" t="str">
        <f>IF(ISERR(FIND("DECOUPE",Tableau1[[#This Row],[DESIGNATION]])),"","NEED REF")</f>
        <v/>
      </c>
    </row>
    <row r="3127" spans="2:14">
      <c r="B3127">
        <v>34410874</v>
      </c>
      <c r="C3127" s="2">
        <v>44748</v>
      </c>
      <c r="D3127" t="s">
        <v>13</v>
      </c>
      <c r="E3127" t="s">
        <v>1793</v>
      </c>
      <c r="F3127" t="s">
        <v>1744</v>
      </c>
      <c r="G3127" t="s">
        <v>112</v>
      </c>
      <c r="H3127" t="s">
        <v>30</v>
      </c>
      <c r="J3127" t="s">
        <v>49</v>
      </c>
      <c r="K3127" t="s">
        <v>22</v>
      </c>
      <c r="L3127" t="str">
        <f>_xlfn.XLOOKUP(Tableau1[[#This Row],[TYPE DE PIECE]],Tableau4[MATIERE],Tableau4[SHORT TYPE],"",0,1)</f>
        <v>COP</v>
      </c>
      <c r="N3127" t="str">
        <f>IF(ISERR(FIND("DECOUPE",Tableau1[[#This Row],[DESIGNATION]])),"","NEED REF")</f>
        <v/>
      </c>
    </row>
    <row r="3128" spans="2:14">
      <c r="B3128">
        <v>34410873</v>
      </c>
      <c r="C3128" s="2">
        <v>44748</v>
      </c>
      <c r="D3128" t="s">
        <v>13</v>
      </c>
      <c r="E3128" t="s">
        <v>1794</v>
      </c>
      <c r="F3128" t="s">
        <v>1744</v>
      </c>
      <c r="G3128" t="s">
        <v>112</v>
      </c>
      <c r="H3128" t="s">
        <v>30</v>
      </c>
      <c r="J3128" t="s">
        <v>49</v>
      </c>
      <c r="K3128" t="s">
        <v>22</v>
      </c>
      <c r="L3128" t="str">
        <f>_xlfn.XLOOKUP(Tableau1[[#This Row],[TYPE DE PIECE]],Tableau4[MATIERE],Tableau4[SHORT TYPE],"",0,1)</f>
        <v>COP</v>
      </c>
      <c r="N3128" t="str">
        <f>IF(ISERR(FIND("DECOUPE",Tableau1[[#This Row],[DESIGNATION]])),"","NEED REF")</f>
        <v/>
      </c>
    </row>
    <row r="3129" spans="2:14">
      <c r="B3129">
        <v>34410872</v>
      </c>
      <c r="C3129" s="2">
        <v>44748</v>
      </c>
      <c r="D3129" t="s">
        <v>13</v>
      </c>
      <c r="E3129" t="s">
        <v>1795</v>
      </c>
      <c r="F3129" t="s">
        <v>1744</v>
      </c>
      <c r="G3129" t="s">
        <v>112</v>
      </c>
      <c r="H3129" t="s">
        <v>30</v>
      </c>
      <c r="J3129" t="s">
        <v>49</v>
      </c>
      <c r="K3129" t="s">
        <v>22</v>
      </c>
      <c r="L3129" t="str">
        <f>_xlfn.XLOOKUP(Tableau1[[#This Row],[TYPE DE PIECE]],Tableau4[MATIERE],Tableau4[SHORT TYPE],"",0,1)</f>
        <v>COP</v>
      </c>
      <c r="N3129" t="str">
        <f>IF(ISERR(FIND("DECOUPE",Tableau1[[#This Row],[DESIGNATION]])),"","NEED REF")</f>
        <v/>
      </c>
    </row>
    <row r="3130" spans="2:14">
      <c r="B3130">
        <v>34410871</v>
      </c>
      <c r="C3130" s="2">
        <v>44748</v>
      </c>
      <c r="D3130" t="s">
        <v>13</v>
      </c>
      <c r="E3130" t="s">
        <v>1796</v>
      </c>
      <c r="F3130" t="s">
        <v>1744</v>
      </c>
      <c r="G3130" t="s">
        <v>112</v>
      </c>
      <c r="H3130" t="s">
        <v>30</v>
      </c>
      <c r="J3130" t="s">
        <v>49</v>
      </c>
      <c r="K3130" t="s">
        <v>22</v>
      </c>
      <c r="L3130" t="str">
        <f>_xlfn.XLOOKUP(Tableau1[[#This Row],[TYPE DE PIECE]],Tableau4[MATIERE],Tableau4[SHORT TYPE],"",0,1)</f>
        <v>COP</v>
      </c>
      <c r="N3130" t="str">
        <f>IF(ISERR(FIND("DECOUPE",Tableau1[[#This Row],[DESIGNATION]])),"","NEED REF")</f>
        <v/>
      </c>
    </row>
    <row r="3131" spans="2:14">
      <c r="B3131">
        <v>34410870</v>
      </c>
      <c r="C3131" s="2">
        <v>44748</v>
      </c>
      <c r="D3131" t="s">
        <v>13</v>
      </c>
      <c r="E3131" t="s">
        <v>1797</v>
      </c>
      <c r="F3131" t="s">
        <v>1744</v>
      </c>
      <c r="G3131" t="s">
        <v>112</v>
      </c>
      <c r="H3131" t="s">
        <v>30</v>
      </c>
      <c r="J3131" t="s">
        <v>49</v>
      </c>
      <c r="K3131" t="s">
        <v>22</v>
      </c>
      <c r="L3131" t="str">
        <f>_xlfn.XLOOKUP(Tableau1[[#This Row],[TYPE DE PIECE]],Tableau4[MATIERE],Tableau4[SHORT TYPE],"",0,1)</f>
        <v>COP</v>
      </c>
      <c r="N3131" t="str">
        <f>IF(ISERR(FIND("DECOUPE",Tableau1[[#This Row],[DESIGNATION]])),"","NEED REF")</f>
        <v/>
      </c>
    </row>
    <row r="3132" spans="2:14">
      <c r="B3132">
        <v>34410869</v>
      </c>
      <c r="C3132" s="2">
        <v>44748</v>
      </c>
      <c r="D3132" t="s">
        <v>13</v>
      </c>
      <c r="E3132" t="s">
        <v>1798</v>
      </c>
      <c r="F3132" t="s">
        <v>1744</v>
      </c>
      <c r="G3132" t="s">
        <v>112</v>
      </c>
      <c r="H3132" t="s">
        <v>30</v>
      </c>
      <c r="J3132" t="s">
        <v>49</v>
      </c>
      <c r="K3132" t="s">
        <v>22</v>
      </c>
      <c r="L3132" t="str">
        <f>_xlfn.XLOOKUP(Tableau1[[#This Row],[TYPE DE PIECE]],Tableau4[MATIERE],Tableau4[SHORT TYPE],"",0,1)</f>
        <v>COP</v>
      </c>
      <c r="N3132" t="str">
        <f>IF(ISERR(FIND("DECOUPE",Tableau1[[#This Row],[DESIGNATION]])),"","NEED REF")</f>
        <v/>
      </c>
    </row>
    <row r="3133" spans="2:14">
      <c r="B3133">
        <v>34410868</v>
      </c>
      <c r="C3133" s="2">
        <v>44748</v>
      </c>
      <c r="D3133" t="s">
        <v>13</v>
      </c>
      <c r="E3133" t="s">
        <v>1799</v>
      </c>
      <c r="F3133" t="s">
        <v>1744</v>
      </c>
      <c r="G3133" t="s">
        <v>112</v>
      </c>
      <c r="H3133" t="s">
        <v>30</v>
      </c>
      <c r="J3133" t="s">
        <v>49</v>
      </c>
      <c r="K3133" t="s">
        <v>22</v>
      </c>
      <c r="L3133" t="str">
        <f>_xlfn.XLOOKUP(Tableau1[[#This Row],[TYPE DE PIECE]],Tableau4[MATIERE],Tableau4[SHORT TYPE],"",0,1)</f>
        <v>COP</v>
      </c>
      <c r="N3133" t="str">
        <f>IF(ISERR(FIND("DECOUPE",Tableau1[[#This Row],[DESIGNATION]])),"","NEED REF")</f>
        <v/>
      </c>
    </row>
    <row r="3134" spans="2:14">
      <c r="B3134">
        <v>34410867</v>
      </c>
      <c r="C3134" s="2">
        <v>44748</v>
      </c>
      <c r="D3134" t="s">
        <v>13</v>
      </c>
      <c r="E3134" t="s">
        <v>1800</v>
      </c>
      <c r="F3134" t="s">
        <v>1744</v>
      </c>
      <c r="G3134" t="s">
        <v>112</v>
      </c>
      <c r="H3134" t="s">
        <v>30</v>
      </c>
      <c r="J3134" t="s">
        <v>49</v>
      </c>
      <c r="K3134" t="s">
        <v>33</v>
      </c>
      <c r="L3134" t="str">
        <f>_xlfn.XLOOKUP(Tableau1[[#This Row],[TYPE DE PIECE]],Tableau4[MATIERE],Tableau4[SHORT TYPE],"",0,1)</f>
        <v>PLA</v>
      </c>
      <c r="N3134" t="str">
        <f>IF(ISERR(FIND("DECOUPE",Tableau1[[#This Row],[DESIGNATION]])),"","NEED REF")</f>
        <v/>
      </c>
    </row>
    <row r="3135" spans="2:14">
      <c r="B3135">
        <v>34410866</v>
      </c>
      <c r="C3135" s="2">
        <v>44748</v>
      </c>
      <c r="D3135" t="s">
        <v>13</v>
      </c>
      <c r="E3135" t="s">
        <v>1801</v>
      </c>
      <c r="F3135" t="s">
        <v>1744</v>
      </c>
      <c r="G3135" t="s">
        <v>112</v>
      </c>
      <c r="H3135" t="s">
        <v>30</v>
      </c>
      <c r="J3135" t="s">
        <v>49</v>
      </c>
      <c r="K3135" t="s">
        <v>33</v>
      </c>
      <c r="L3135" t="str">
        <f>_xlfn.XLOOKUP(Tableau1[[#This Row],[TYPE DE PIECE]],Tableau4[MATIERE],Tableau4[SHORT TYPE],"",0,1)</f>
        <v>PLA</v>
      </c>
      <c r="N3135" t="str">
        <f>IF(ISERR(FIND("DECOUPE",Tableau1[[#This Row],[DESIGNATION]])),"","NEED REF")</f>
        <v/>
      </c>
    </row>
    <row r="3136" spans="2:14">
      <c r="B3136">
        <v>34410865</v>
      </c>
      <c r="C3136" s="2">
        <v>44748</v>
      </c>
      <c r="D3136" t="s">
        <v>13</v>
      </c>
      <c r="E3136" t="s">
        <v>1802</v>
      </c>
      <c r="F3136" t="s">
        <v>1744</v>
      </c>
      <c r="G3136" t="s">
        <v>112</v>
      </c>
      <c r="H3136" t="s">
        <v>30</v>
      </c>
      <c r="J3136" t="s">
        <v>49</v>
      </c>
      <c r="K3136" t="s">
        <v>33</v>
      </c>
      <c r="L3136" t="str">
        <f>_xlfn.XLOOKUP(Tableau1[[#This Row],[TYPE DE PIECE]],Tableau4[MATIERE],Tableau4[SHORT TYPE],"",0,1)</f>
        <v>PLA</v>
      </c>
      <c r="N3136" t="str">
        <f>IF(ISERR(FIND("DECOUPE",Tableau1[[#This Row],[DESIGNATION]])),"","NEED REF")</f>
        <v/>
      </c>
    </row>
    <row r="3137" spans="2:14">
      <c r="B3137">
        <v>34410864</v>
      </c>
      <c r="C3137" s="2">
        <v>44748</v>
      </c>
      <c r="D3137" t="s">
        <v>13</v>
      </c>
      <c r="E3137" t="s">
        <v>1803</v>
      </c>
      <c r="F3137" t="s">
        <v>1744</v>
      </c>
      <c r="G3137" t="s">
        <v>112</v>
      </c>
      <c r="H3137" t="s">
        <v>30</v>
      </c>
      <c r="J3137" t="s">
        <v>49</v>
      </c>
      <c r="K3137" t="s">
        <v>33</v>
      </c>
      <c r="L3137" t="str">
        <f>_xlfn.XLOOKUP(Tableau1[[#This Row],[TYPE DE PIECE]],Tableau4[MATIERE],Tableau4[SHORT TYPE],"",0,1)</f>
        <v>PLA</v>
      </c>
      <c r="N3137" t="str">
        <f>IF(ISERR(FIND("DECOUPE",Tableau1[[#This Row],[DESIGNATION]])),"","NEED REF")</f>
        <v/>
      </c>
    </row>
    <row r="3138" spans="2:14">
      <c r="B3138">
        <v>34410863</v>
      </c>
      <c r="C3138" s="2">
        <v>44748</v>
      </c>
      <c r="D3138" t="s">
        <v>13</v>
      </c>
      <c r="E3138" t="s">
        <v>1804</v>
      </c>
      <c r="F3138" t="s">
        <v>1744</v>
      </c>
      <c r="G3138" t="s">
        <v>112</v>
      </c>
      <c r="H3138" t="s">
        <v>30</v>
      </c>
      <c r="J3138" t="s">
        <v>49</v>
      </c>
      <c r="K3138" t="s">
        <v>25</v>
      </c>
      <c r="L3138" t="str">
        <f>_xlfn.XLOOKUP(Tableau1[[#This Row],[TYPE DE PIECE]],Tableau4[MATIERE],Tableau4[SHORT TYPE],"",0,1)</f>
        <v>SMT</v>
      </c>
      <c r="N3138" t="str">
        <f>IF(ISERR(FIND("DECOUPE",Tableau1[[#This Row],[DESIGNATION]])),"","NEED REF")</f>
        <v/>
      </c>
    </row>
    <row r="3139" spans="2:14">
      <c r="B3139">
        <v>34410862</v>
      </c>
      <c r="C3139" s="2">
        <v>44748</v>
      </c>
      <c r="D3139" t="s">
        <v>13</v>
      </c>
      <c r="E3139" t="s">
        <v>1805</v>
      </c>
      <c r="F3139" t="s">
        <v>1744</v>
      </c>
      <c r="G3139" t="s">
        <v>112</v>
      </c>
      <c r="H3139" t="s">
        <v>30</v>
      </c>
      <c r="J3139" t="s">
        <v>49</v>
      </c>
      <c r="K3139" t="s">
        <v>25</v>
      </c>
      <c r="L3139" t="str">
        <f>_xlfn.XLOOKUP(Tableau1[[#This Row],[TYPE DE PIECE]],Tableau4[MATIERE],Tableau4[SHORT TYPE],"",0,1)</f>
        <v>SMT</v>
      </c>
      <c r="N3139" t="str">
        <f>IF(ISERR(FIND("DECOUPE",Tableau1[[#This Row],[DESIGNATION]])),"","NEED REF")</f>
        <v/>
      </c>
    </row>
    <row r="3140" spans="2:14">
      <c r="B3140">
        <v>34410861</v>
      </c>
      <c r="C3140" s="2">
        <v>44748</v>
      </c>
      <c r="D3140" t="s">
        <v>13</v>
      </c>
      <c r="E3140" t="s">
        <v>1806</v>
      </c>
      <c r="F3140" t="s">
        <v>1744</v>
      </c>
      <c r="G3140" t="s">
        <v>112</v>
      </c>
      <c r="H3140" t="s">
        <v>30</v>
      </c>
      <c r="J3140" t="s">
        <v>49</v>
      </c>
      <c r="K3140" t="s">
        <v>25</v>
      </c>
      <c r="L3140" t="str">
        <f>_xlfn.XLOOKUP(Tableau1[[#This Row],[TYPE DE PIECE]],Tableau4[MATIERE],Tableau4[SHORT TYPE],"",0,1)</f>
        <v>SMT</v>
      </c>
      <c r="N3140" t="str">
        <f>IF(ISERR(FIND("DECOUPE",Tableau1[[#This Row],[DESIGNATION]])),"","NEED REF")</f>
        <v/>
      </c>
    </row>
    <row r="3141" spans="2:14">
      <c r="B3141">
        <v>34410860</v>
      </c>
      <c r="C3141" s="2">
        <v>44748</v>
      </c>
      <c r="D3141" t="s">
        <v>13</v>
      </c>
      <c r="E3141" t="s">
        <v>1807</v>
      </c>
      <c r="F3141" t="s">
        <v>1744</v>
      </c>
      <c r="G3141" t="s">
        <v>112</v>
      </c>
      <c r="H3141" t="s">
        <v>30</v>
      </c>
      <c r="J3141" t="s">
        <v>49</v>
      </c>
      <c r="K3141" t="s">
        <v>25</v>
      </c>
      <c r="L3141" t="str">
        <f>_xlfn.XLOOKUP(Tableau1[[#This Row],[TYPE DE PIECE]],Tableau4[MATIERE],Tableau4[SHORT TYPE],"",0,1)</f>
        <v>SMT</v>
      </c>
      <c r="N3141" t="str">
        <f>IF(ISERR(FIND("DECOUPE",Tableau1[[#This Row],[DESIGNATION]])),"","NEED REF")</f>
        <v/>
      </c>
    </row>
    <row r="3142" spans="2:14">
      <c r="B3142">
        <v>34410859</v>
      </c>
      <c r="C3142" s="2">
        <v>44748</v>
      </c>
      <c r="D3142" t="s">
        <v>13</v>
      </c>
      <c r="E3142" t="s">
        <v>1808</v>
      </c>
      <c r="F3142" t="s">
        <v>1744</v>
      </c>
      <c r="G3142" t="s">
        <v>112</v>
      </c>
      <c r="H3142" t="s">
        <v>30</v>
      </c>
      <c r="J3142" t="s">
        <v>49</v>
      </c>
      <c r="K3142" t="s">
        <v>25</v>
      </c>
      <c r="L3142" t="str">
        <f>_xlfn.XLOOKUP(Tableau1[[#This Row],[TYPE DE PIECE]],Tableau4[MATIERE],Tableau4[SHORT TYPE],"",0,1)</f>
        <v>SMT</v>
      </c>
      <c r="N3142" t="str">
        <f>IF(ISERR(FIND("DECOUPE",Tableau1[[#This Row],[DESIGNATION]])),"","NEED REF")</f>
        <v/>
      </c>
    </row>
    <row r="3143" spans="2:14">
      <c r="B3143">
        <v>34410858</v>
      </c>
      <c r="C3143" s="2">
        <v>44748</v>
      </c>
      <c r="D3143" t="s">
        <v>13</v>
      </c>
      <c r="E3143" t="s">
        <v>1809</v>
      </c>
      <c r="F3143" t="s">
        <v>1744</v>
      </c>
      <c r="G3143" t="s">
        <v>112</v>
      </c>
      <c r="H3143" t="s">
        <v>30</v>
      </c>
      <c r="J3143" t="s">
        <v>49</v>
      </c>
      <c r="K3143" t="s">
        <v>33</v>
      </c>
      <c r="L3143" t="str">
        <f>_xlfn.XLOOKUP(Tableau1[[#This Row],[TYPE DE PIECE]],Tableau4[MATIERE],Tableau4[SHORT TYPE],"",0,1)</f>
        <v>PLA</v>
      </c>
      <c r="N3143" t="str">
        <f>IF(ISERR(FIND("DECOUPE",Tableau1[[#This Row],[DESIGNATION]])),"","NEED REF")</f>
        <v/>
      </c>
    </row>
    <row r="3144" spans="2:14">
      <c r="B3144">
        <v>34410857</v>
      </c>
      <c r="C3144" s="2">
        <v>44748</v>
      </c>
      <c r="D3144" t="s">
        <v>13</v>
      </c>
      <c r="E3144" t="s">
        <v>1810</v>
      </c>
      <c r="F3144" t="s">
        <v>1744</v>
      </c>
      <c r="G3144" t="s">
        <v>112</v>
      </c>
      <c r="H3144" t="s">
        <v>30</v>
      </c>
      <c r="J3144" t="s">
        <v>49</v>
      </c>
      <c r="K3144" t="s">
        <v>33</v>
      </c>
      <c r="L3144" t="str">
        <f>_xlfn.XLOOKUP(Tableau1[[#This Row],[TYPE DE PIECE]],Tableau4[MATIERE],Tableau4[SHORT TYPE],"",0,1)</f>
        <v>PLA</v>
      </c>
      <c r="N3144" t="str">
        <f>IF(ISERR(FIND("DECOUPE",Tableau1[[#This Row],[DESIGNATION]])),"","NEED REF")</f>
        <v/>
      </c>
    </row>
    <row r="3145" spans="2:14">
      <c r="B3145">
        <v>34410856</v>
      </c>
      <c r="C3145" s="2">
        <v>44748</v>
      </c>
      <c r="D3145" t="s">
        <v>13</v>
      </c>
      <c r="E3145" t="s">
        <v>1811</v>
      </c>
      <c r="F3145" t="s">
        <v>1744</v>
      </c>
      <c r="G3145" t="s">
        <v>112</v>
      </c>
      <c r="H3145" t="s">
        <v>30</v>
      </c>
      <c r="J3145" t="s">
        <v>49</v>
      </c>
      <c r="K3145" t="s">
        <v>22</v>
      </c>
      <c r="L3145" t="str">
        <f>_xlfn.XLOOKUP(Tableau1[[#This Row],[TYPE DE PIECE]],Tableau4[MATIERE],Tableau4[SHORT TYPE],"",0,1)</f>
        <v>COP</v>
      </c>
      <c r="N3145" t="str">
        <f>IF(ISERR(FIND("DECOUPE",Tableau1[[#This Row],[DESIGNATION]])),"","NEED REF")</f>
        <v/>
      </c>
    </row>
    <row r="3146" spans="2:14">
      <c r="B3146">
        <v>34410855</v>
      </c>
      <c r="C3146" s="2">
        <v>44748</v>
      </c>
      <c r="D3146" t="s">
        <v>13</v>
      </c>
      <c r="E3146" t="s">
        <v>1812</v>
      </c>
      <c r="F3146" t="s">
        <v>1744</v>
      </c>
      <c r="G3146" t="s">
        <v>112</v>
      </c>
      <c r="H3146" t="s">
        <v>30</v>
      </c>
      <c r="J3146" t="s">
        <v>49</v>
      </c>
      <c r="K3146" t="s">
        <v>22</v>
      </c>
      <c r="L3146" t="str">
        <f>_xlfn.XLOOKUP(Tableau1[[#This Row],[TYPE DE PIECE]],Tableau4[MATIERE],Tableau4[SHORT TYPE],"",0,1)</f>
        <v>COP</v>
      </c>
      <c r="N3146" t="str">
        <f>IF(ISERR(FIND("DECOUPE",Tableau1[[#This Row],[DESIGNATION]])),"","NEED REF")</f>
        <v/>
      </c>
    </row>
    <row r="3147" spans="2:14">
      <c r="B3147">
        <v>34410854</v>
      </c>
      <c r="C3147" s="2">
        <v>44748</v>
      </c>
      <c r="D3147" t="s">
        <v>13</v>
      </c>
      <c r="E3147" t="s">
        <v>1813</v>
      </c>
      <c r="F3147" t="s">
        <v>1744</v>
      </c>
      <c r="G3147" t="s">
        <v>112</v>
      </c>
      <c r="H3147" t="s">
        <v>30</v>
      </c>
      <c r="J3147" t="s">
        <v>49</v>
      </c>
      <c r="K3147" t="s">
        <v>22</v>
      </c>
      <c r="L3147" t="str">
        <f>_xlfn.XLOOKUP(Tableau1[[#This Row],[TYPE DE PIECE]],Tableau4[MATIERE],Tableau4[SHORT TYPE],"",0,1)</f>
        <v>COP</v>
      </c>
      <c r="N3147" t="str">
        <f>IF(ISERR(FIND("DECOUPE",Tableau1[[#This Row],[DESIGNATION]])),"","NEED REF")</f>
        <v/>
      </c>
    </row>
    <row r="3148" spans="2:14">
      <c r="B3148">
        <v>34410853</v>
      </c>
      <c r="C3148" s="2">
        <v>44748</v>
      </c>
      <c r="D3148" t="s">
        <v>13</v>
      </c>
      <c r="E3148" t="s">
        <v>1814</v>
      </c>
      <c r="F3148" t="s">
        <v>1744</v>
      </c>
      <c r="G3148" t="s">
        <v>112</v>
      </c>
      <c r="H3148" t="s">
        <v>30</v>
      </c>
      <c r="J3148" t="s">
        <v>49</v>
      </c>
      <c r="K3148" t="s">
        <v>22</v>
      </c>
      <c r="L3148" t="str">
        <f>_xlfn.XLOOKUP(Tableau1[[#This Row],[TYPE DE PIECE]],Tableau4[MATIERE],Tableau4[SHORT TYPE],"",0,1)</f>
        <v>COP</v>
      </c>
      <c r="N3148" t="str">
        <f>IF(ISERR(FIND("DECOUPE",Tableau1[[#This Row],[DESIGNATION]])),"","NEED REF")</f>
        <v/>
      </c>
    </row>
    <row r="3149" spans="2:14">
      <c r="B3149">
        <v>34410852</v>
      </c>
      <c r="C3149" s="2">
        <v>44748</v>
      </c>
      <c r="D3149" t="s">
        <v>13</v>
      </c>
      <c r="E3149" t="s">
        <v>1815</v>
      </c>
      <c r="F3149" t="s">
        <v>1744</v>
      </c>
      <c r="G3149" t="s">
        <v>112</v>
      </c>
      <c r="H3149" t="s">
        <v>30</v>
      </c>
      <c r="J3149" t="s">
        <v>49</v>
      </c>
      <c r="K3149" t="s">
        <v>22</v>
      </c>
      <c r="L3149" t="str">
        <f>_xlfn.XLOOKUP(Tableau1[[#This Row],[TYPE DE PIECE]],Tableau4[MATIERE],Tableau4[SHORT TYPE],"",0,1)</f>
        <v>COP</v>
      </c>
      <c r="N3149" t="str">
        <f>IF(ISERR(FIND("DECOUPE",Tableau1[[#This Row],[DESIGNATION]])),"","NEED REF")</f>
        <v/>
      </c>
    </row>
    <row r="3150" spans="2:14">
      <c r="B3150">
        <v>34410851</v>
      </c>
      <c r="C3150" s="2">
        <v>44748</v>
      </c>
      <c r="D3150" t="s">
        <v>13</v>
      </c>
      <c r="E3150" t="s">
        <v>1816</v>
      </c>
      <c r="F3150" t="s">
        <v>1744</v>
      </c>
      <c r="G3150" t="s">
        <v>112</v>
      </c>
      <c r="H3150" t="s">
        <v>30</v>
      </c>
      <c r="J3150" t="s">
        <v>49</v>
      </c>
      <c r="K3150" t="s">
        <v>22</v>
      </c>
      <c r="L3150" t="str">
        <f>_xlfn.XLOOKUP(Tableau1[[#This Row],[TYPE DE PIECE]],Tableau4[MATIERE],Tableau4[SHORT TYPE],"",0,1)</f>
        <v>COP</v>
      </c>
      <c r="N3150" t="str">
        <f>IF(ISERR(FIND("DECOUPE",Tableau1[[#This Row],[DESIGNATION]])),"","NEED REF")</f>
        <v/>
      </c>
    </row>
    <row r="3151" spans="2:14">
      <c r="B3151">
        <v>34410850</v>
      </c>
      <c r="C3151" s="2">
        <v>44748</v>
      </c>
      <c r="D3151" t="s">
        <v>13</v>
      </c>
      <c r="E3151" t="s">
        <v>1817</v>
      </c>
      <c r="F3151" t="s">
        <v>1744</v>
      </c>
      <c r="G3151" t="s">
        <v>112</v>
      </c>
      <c r="H3151" t="s">
        <v>30</v>
      </c>
      <c r="J3151" t="s">
        <v>49</v>
      </c>
      <c r="K3151" t="s">
        <v>22</v>
      </c>
      <c r="L3151" t="str">
        <f>_xlfn.XLOOKUP(Tableau1[[#This Row],[TYPE DE PIECE]],Tableau4[MATIERE],Tableau4[SHORT TYPE],"",0,1)</f>
        <v>COP</v>
      </c>
      <c r="N3151" t="str">
        <f>IF(ISERR(FIND("DECOUPE",Tableau1[[#This Row],[DESIGNATION]])),"","NEED REF")</f>
        <v/>
      </c>
    </row>
    <row r="3152" spans="2:14">
      <c r="B3152">
        <v>34410849</v>
      </c>
      <c r="C3152" s="2">
        <v>44748</v>
      </c>
      <c r="D3152" t="s">
        <v>13</v>
      </c>
      <c r="E3152" t="s">
        <v>1818</v>
      </c>
      <c r="F3152" t="s">
        <v>1744</v>
      </c>
      <c r="G3152" t="s">
        <v>112</v>
      </c>
      <c r="H3152" t="s">
        <v>30</v>
      </c>
      <c r="J3152" t="s">
        <v>49</v>
      </c>
      <c r="K3152" t="s">
        <v>22</v>
      </c>
      <c r="L3152" t="str">
        <f>_xlfn.XLOOKUP(Tableau1[[#This Row],[TYPE DE PIECE]],Tableau4[MATIERE],Tableau4[SHORT TYPE],"",0,1)</f>
        <v>COP</v>
      </c>
      <c r="N3152" t="str">
        <f>IF(ISERR(FIND("DECOUPE",Tableau1[[#This Row],[DESIGNATION]])),"","NEED REF")</f>
        <v/>
      </c>
    </row>
    <row r="3153" spans="2:14">
      <c r="B3153">
        <v>34410848</v>
      </c>
      <c r="C3153" s="2">
        <v>44748</v>
      </c>
      <c r="D3153" t="s">
        <v>13</v>
      </c>
      <c r="E3153" t="s">
        <v>1819</v>
      </c>
      <c r="F3153" t="s">
        <v>1744</v>
      </c>
      <c r="G3153" t="s">
        <v>112</v>
      </c>
      <c r="H3153" t="s">
        <v>30</v>
      </c>
      <c r="J3153" t="s">
        <v>49</v>
      </c>
      <c r="K3153" t="s">
        <v>22</v>
      </c>
      <c r="L3153" t="str">
        <f>_xlfn.XLOOKUP(Tableau1[[#This Row],[TYPE DE PIECE]],Tableau4[MATIERE],Tableau4[SHORT TYPE],"",0,1)</f>
        <v>COP</v>
      </c>
      <c r="N3153" t="str">
        <f>IF(ISERR(FIND("DECOUPE",Tableau1[[#This Row],[DESIGNATION]])),"","NEED REF")</f>
        <v/>
      </c>
    </row>
    <row r="3154" spans="2:14">
      <c r="B3154">
        <v>34410847</v>
      </c>
      <c r="C3154" s="2">
        <v>44748</v>
      </c>
      <c r="D3154" t="s">
        <v>13</v>
      </c>
      <c r="E3154" t="s">
        <v>1776</v>
      </c>
      <c r="F3154" t="s">
        <v>1744</v>
      </c>
      <c r="G3154" t="s">
        <v>112</v>
      </c>
      <c r="H3154" t="s">
        <v>30</v>
      </c>
      <c r="J3154" t="s">
        <v>49</v>
      </c>
      <c r="K3154" t="s">
        <v>22</v>
      </c>
      <c r="L3154" t="str">
        <f>_xlfn.XLOOKUP(Tableau1[[#This Row],[TYPE DE PIECE]],Tableau4[MATIERE],Tableau4[SHORT TYPE],"",0,1)</f>
        <v>COP</v>
      </c>
      <c r="N3154" t="str">
        <f>IF(ISERR(FIND("DECOUPE",Tableau1[[#This Row],[DESIGNATION]])),"","NEED REF")</f>
        <v/>
      </c>
    </row>
    <row r="3155" spans="2:14">
      <c r="B3155">
        <v>34410846</v>
      </c>
      <c r="C3155" s="2">
        <v>44748</v>
      </c>
      <c r="D3155" t="s">
        <v>13</v>
      </c>
      <c r="E3155" t="s">
        <v>1820</v>
      </c>
      <c r="F3155" t="s">
        <v>1744</v>
      </c>
      <c r="G3155" t="s">
        <v>112</v>
      </c>
      <c r="H3155" t="s">
        <v>30</v>
      </c>
      <c r="J3155" t="s">
        <v>49</v>
      </c>
      <c r="K3155" t="s">
        <v>22</v>
      </c>
      <c r="L3155" t="str">
        <f>_xlfn.XLOOKUP(Tableau1[[#This Row],[TYPE DE PIECE]],Tableau4[MATIERE],Tableau4[SHORT TYPE],"",0,1)</f>
        <v>COP</v>
      </c>
      <c r="N3155" t="str">
        <f>IF(ISERR(FIND("DECOUPE",Tableau1[[#This Row],[DESIGNATION]])),"","NEED REF")</f>
        <v/>
      </c>
    </row>
    <row r="3156" spans="2:14">
      <c r="B3156">
        <v>34410845</v>
      </c>
      <c r="C3156" s="2">
        <v>44748</v>
      </c>
      <c r="D3156" t="s">
        <v>13</v>
      </c>
      <c r="E3156" t="s">
        <v>1821</v>
      </c>
      <c r="F3156" t="s">
        <v>1744</v>
      </c>
      <c r="G3156" t="s">
        <v>112</v>
      </c>
      <c r="H3156" t="s">
        <v>30</v>
      </c>
      <c r="J3156" t="s">
        <v>49</v>
      </c>
      <c r="K3156" t="s">
        <v>22</v>
      </c>
      <c r="L3156" t="str">
        <f>_xlfn.XLOOKUP(Tableau1[[#This Row],[TYPE DE PIECE]],Tableau4[MATIERE],Tableau4[SHORT TYPE],"",0,1)</f>
        <v>COP</v>
      </c>
      <c r="N3156" t="str">
        <f>IF(ISERR(FIND("DECOUPE",Tableau1[[#This Row],[DESIGNATION]])),"","NEED REF")</f>
        <v/>
      </c>
    </row>
    <row r="3157" spans="2:14">
      <c r="B3157">
        <v>34410844</v>
      </c>
      <c r="C3157" s="2">
        <v>44748</v>
      </c>
      <c r="D3157" t="s">
        <v>13</v>
      </c>
      <c r="E3157" t="s">
        <v>1822</v>
      </c>
      <c r="F3157" t="s">
        <v>1744</v>
      </c>
      <c r="G3157" t="s">
        <v>112</v>
      </c>
      <c r="H3157" t="s">
        <v>30</v>
      </c>
      <c r="J3157" t="s">
        <v>49</v>
      </c>
      <c r="K3157" t="s">
        <v>22</v>
      </c>
      <c r="L3157" t="str">
        <f>_xlfn.XLOOKUP(Tableau1[[#This Row],[TYPE DE PIECE]],Tableau4[MATIERE],Tableau4[SHORT TYPE],"",0,1)</f>
        <v>COP</v>
      </c>
      <c r="N3157" t="str">
        <f>IF(ISERR(FIND("DECOUPE",Tableau1[[#This Row],[DESIGNATION]])),"","NEED REF")</f>
        <v/>
      </c>
    </row>
    <row r="3158" spans="2:14">
      <c r="B3158">
        <v>34410843</v>
      </c>
      <c r="C3158" s="2">
        <v>44748</v>
      </c>
      <c r="D3158" t="s">
        <v>13</v>
      </c>
      <c r="E3158" t="s">
        <v>1823</v>
      </c>
      <c r="F3158" t="s">
        <v>1744</v>
      </c>
      <c r="G3158" t="s">
        <v>112</v>
      </c>
      <c r="H3158" t="s">
        <v>30</v>
      </c>
      <c r="J3158" t="s">
        <v>49</v>
      </c>
      <c r="K3158" t="s">
        <v>22</v>
      </c>
      <c r="L3158" t="str">
        <f>_xlfn.XLOOKUP(Tableau1[[#This Row],[TYPE DE PIECE]],Tableau4[MATIERE],Tableau4[SHORT TYPE],"",0,1)</f>
        <v>COP</v>
      </c>
      <c r="N3158" t="str">
        <f>IF(ISERR(FIND("DECOUPE",Tableau1[[#This Row],[DESIGNATION]])),"","NEED REF")</f>
        <v/>
      </c>
    </row>
    <row r="3159" spans="2:14">
      <c r="B3159">
        <v>34410842</v>
      </c>
      <c r="C3159" s="2">
        <v>44748</v>
      </c>
      <c r="D3159" t="s">
        <v>13</v>
      </c>
      <c r="E3159" t="s">
        <v>1824</v>
      </c>
      <c r="F3159" t="s">
        <v>1744</v>
      </c>
      <c r="G3159" t="s">
        <v>112</v>
      </c>
      <c r="H3159" t="s">
        <v>30</v>
      </c>
      <c r="J3159" t="s">
        <v>49</v>
      </c>
      <c r="K3159" t="s">
        <v>22</v>
      </c>
      <c r="L3159" t="str">
        <f>_xlfn.XLOOKUP(Tableau1[[#This Row],[TYPE DE PIECE]],Tableau4[MATIERE],Tableau4[SHORT TYPE],"",0,1)</f>
        <v>COP</v>
      </c>
      <c r="N3159" t="str">
        <f>IF(ISERR(FIND("DECOUPE",Tableau1[[#This Row],[DESIGNATION]])),"","NEED REF")</f>
        <v/>
      </c>
    </row>
    <row r="3160" spans="2:14">
      <c r="B3160">
        <v>34410841</v>
      </c>
      <c r="C3160" s="2">
        <v>44748</v>
      </c>
      <c r="D3160" t="s">
        <v>13</v>
      </c>
      <c r="E3160" t="s">
        <v>1825</v>
      </c>
      <c r="F3160" t="s">
        <v>1744</v>
      </c>
      <c r="G3160" t="s">
        <v>112</v>
      </c>
      <c r="H3160" t="s">
        <v>30</v>
      </c>
      <c r="J3160" t="s">
        <v>49</v>
      </c>
      <c r="K3160" t="s">
        <v>22</v>
      </c>
      <c r="L3160" t="str">
        <f>_xlfn.XLOOKUP(Tableau1[[#This Row],[TYPE DE PIECE]],Tableau4[MATIERE],Tableau4[SHORT TYPE],"",0,1)</f>
        <v>COP</v>
      </c>
      <c r="N3160" t="str">
        <f>IF(ISERR(FIND("DECOUPE",Tableau1[[#This Row],[DESIGNATION]])),"","NEED REF")</f>
        <v/>
      </c>
    </row>
    <row r="3161" spans="2:14">
      <c r="B3161">
        <v>34410840</v>
      </c>
      <c r="C3161" s="2">
        <v>44748</v>
      </c>
      <c r="D3161" t="s">
        <v>13</v>
      </c>
      <c r="E3161" t="s">
        <v>1826</v>
      </c>
      <c r="F3161" t="s">
        <v>1744</v>
      </c>
      <c r="G3161" t="s">
        <v>112</v>
      </c>
      <c r="H3161" t="s">
        <v>30</v>
      </c>
      <c r="J3161" t="s">
        <v>49</v>
      </c>
      <c r="K3161" t="s">
        <v>22</v>
      </c>
      <c r="L3161" t="str">
        <f>_xlfn.XLOOKUP(Tableau1[[#This Row],[TYPE DE PIECE]],Tableau4[MATIERE],Tableau4[SHORT TYPE],"",0,1)</f>
        <v>COP</v>
      </c>
      <c r="N3161" t="str">
        <f>IF(ISERR(FIND("DECOUPE",Tableau1[[#This Row],[DESIGNATION]])),"","NEED REF")</f>
        <v/>
      </c>
    </row>
    <row r="3162" spans="2:14">
      <c r="B3162">
        <v>34410839</v>
      </c>
      <c r="C3162" s="2">
        <v>44748</v>
      </c>
      <c r="D3162" t="s">
        <v>13</v>
      </c>
      <c r="E3162" t="s">
        <v>1827</v>
      </c>
      <c r="F3162" t="s">
        <v>1744</v>
      </c>
      <c r="G3162" t="s">
        <v>112</v>
      </c>
      <c r="H3162" t="s">
        <v>30</v>
      </c>
      <c r="J3162" t="s">
        <v>49</v>
      </c>
      <c r="K3162" t="s">
        <v>22</v>
      </c>
      <c r="L3162" t="str">
        <f>_xlfn.XLOOKUP(Tableau1[[#This Row],[TYPE DE PIECE]],Tableau4[MATIERE],Tableau4[SHORT TYPE],"",0,1)</f>
        <v>COP</v>
      </c>
      <c r="N3162" t="str">
        <f>IF(ISERR(FIND("DECOUPE",Tableau1[[#This Row],[DESIGNATION]])),"","NEED REF")</f>
        <v/>
      </c>
    </row>
    <row r="3163" spans="2:14">
      <c r="B3163">
        <v>34410838</v>
      </c>
      <c r="C3163" s="2">
        <v>44748</v>
      </c>
      <c r="D3163" t="s">
        <v>13</v>
      </c>
      <c r="E3163" t="s">
        <v>1828</v>
      </c>
      <c r="F3163" t="s">
        <v>1744</v>
      </c>
      <c r="G3163" t="s">
        <v>112</v>
      </c>
      <c r="H3163" t="s">
        <v>30</v>
      </c>
      <c r="J3163" t="s">
        <v>49</v>
      </c>
      <c r="K3163" t="s">
        <v>22</v>
      </c>
      <c r="L3163" t="str">
        <f>_xlfn.XLOOKUP(Tableau1[[#This Row],[TYPE DE PIECE]],Tableau4[MATIERE],Tableau4[SHORT TYPE],"",0,1)</f>
        <v>COP</v>
      </c>
      <c r="N3163" t="str">
        <f>IF(ISERR(FIND("DECOUPE",Tableau1[[#This Row],[DESIGNATION]])),"","NEED REF")</f>
        <v/>
      </c>
    </row>
    <row r="3164" spans="2:14">
      <c r="B3164">
        <v>34410837</v>
      </c>
      <c r="C3164" s="2">
        <v>44748</v>
      </c>
      <c r="D3164" t="s">
        <v>13</v>
      </c>
      <c r="E3164" t="s">
        <v>1829</v>
      </c>
      <c r="F3164" t="s">
        <v>1744</v>
      </c>
      <c r="G3164" t="s">
        <v>112</v>
      </c>
      <c r="H3164" t="s">
        <v>30</v>
      </c>
      <c r="J3164" t="s">
        <v>49</v>
      </c>
      <c r="K3164" t="s">
        <v>22</v>
      </c>
      <c r="L3164" t="str">
        <f>_xlfn.XLOOKUP(Tableau1[[#This Row],[TYPE DE PIECE]],Tableau4[MATIERE],Tableau4[SHORT TYPE],"",0,1)</f>
        <v>COP</v>
      </c>
      <c r="N3164" t="str">
        <f>IF(ISERR(FIND("DECOUPE",Tableau1[[#This Row],[DESIGNATION]])),"","NEED REF")</f>
        <v/>
      </c>
    </row>
    <row r="3165" spans="2:14">
      <c r="B3165">
        <v>34410836</v>
      </c>
      <c r="C3165" s="2">
        <v>44748</v>
      </c>
      <c r="D3165" t="s">
        <v>13</v>
      </c>
      <c r="E3165" t="s">
        <v>1830</v>
      </c>
      <c r="F3165" t="s">
        <v>1744</v>
      </c>
      <c r="G3165" t="s">
        <v>112</v>
      </c>
      <c r="H3165" t="s">
        <v>30</v>
      </c>
      <c r="J3165" t="s">
        <v>49</v>
      </c>
      <c r="K3165" t="s">
        <v>22</v>
      </c>
      <c r="L3165" t="str">
        <f>_xlfn.XLOOKUP(Tableau1[[#This Row],[TYPE DE PIECE]],Tableau4[MATIERE],Tableau4[SHORT TYPE],"",0,1)</f>
        <v>COP</v>
      </c>
      <c r="N3165" t="str">
        <f>IF(ISERR(FIND("DECOUPE",Tableau1[[#This Row],[DESIGNATION]])),"","NEED REF")</f>
        <v/>
      </c>
    </row>
    <row r="3166" spans="2:14">
      <c r="B3166">
        <v>34410835</v>
      </c>
      <c r="C3166" s="2">
        <v>44748</v>
      </c>
      <c r="D3166" t="s">
        <v>13</v>
      </c>
      <c r="E3166" t="s">
        <v>1831</v>
      </c>
      <c r="F3166" t="s">
        <v>1744</v>
      </c>
      <c r="G3166" t="s">
        <v>112</v>
      </c>
      <c r="H3166" t="s">
        <v>30</v>
      </c>
      <c r="J3166" t="s">
        <v>49</v>
      </c>
      <c r="K3166" t="s">
        <v>22</v>
      </c>
      <c r="L3166" t="str">
        <f>_xlfn.XLOOKUP(Tableau1[[#This Row],[TYPE DE PIECE]],Tableau4[MATIERE],Tableau4[SHORT TYPE],"",0,1)</f>
        <v>COP</v>
      </c>
      <c r="N3166" t="str">
        <f>IF(ISERR(FIND("DECOUPE",Tableau1[[#This Row],[DESIGNATION]])),"","NEED REF")</f>
        <v/>
      </c>
    </row>
    <row r="3167" spans="2:14">
      <c r="B3167">
        <v>34410834</v>
      </c>
      <c r="C3167" s="2">
        <v>44748</v>
      </c>
      <c r="D3167" t="s">
        <v>13</v>
      </c>
      <c r="E3167" t="s">
        <v>1832</v>
      </c>
      <c r="F3167" t="s">
        <v>1744</v>
      </c>
      <c r="G3167" t="s">
        <v>112</v>
      </c>
      <c r="H3167" t="s">
        <v>30</v>
      </c>
      <c r="J3167" t="s">
        <v>49</v>
      </c>
      <c r="K3167" t="s">
        <v>22</v>
      </c>
      <c r="L3167" t="str">
        <f>_xlfn.XLOOKUP(Tableau1[[#This Row],[TYPE DE PIECE]],Tableau4[MATIERE],Tableau4[SHORT TYPE],"",0,1)</f>
        <v>COP</v>
      </c>
      <c r="N3167" t="str">
        <f>IF(ISERR(FIND("DECOUPE",Tableau1[[#This Row],[DESIGNATION]])),"","NEED REF")</f>
        <v/>
      </c>
    </row>
    <row r="3168" spans="2:14">
      <c r="B3168">
        <v>34410833</v>
      </c>
      <c r="C3168" s="2">
        <v>44748</v>
      </c>
      <c r="D3168" t="s">
        <v>13</v>
      </c>
      <c r="E3168" t="s">
        <v>1832</v>
      </c>
      <c r="F3168" t="s">
        <v>1744</v>
      </c>
      <c r="G3168" t="s">
        <v>112</v>
      </c>
      <c r="H3168" t="s">
        <v>30</v>
      </c>
      <c r="J3168" t="s">
        <v>49</v>
      </c>
      <c r="K3168" t="s">
        <v>22</v>
      </c>
      <c r="L3168" t="str">
        <f>_xlfn.XLOOKUP(Tableau1[[#This Row],[TYPE DE PIECE]],Tableau4[MATIERE],Tableau4[SHORT TYPE],"",0,1)</f>
        <v>COP</v>
      </c>
      <c r="N3168" t="str">
        <f>IF(ISERR(FIND("DECOUPE",Tableau1[[#This Row],[DESIGNATION]])),"","NEED REF")</f>
        <v/>
      </c>
    </row>
    <row r="3169" spans="2:14">
      <c r="B3169">
        <v>34410832</v>
      </c>
      <c r="C3169" s="2">
        <v>44748</v>
      </c>
      <c r="D3169" t="s">
        <v>13</v>
      </c>
      <c r="E3169" t="s">
        <v>1833</v>
      </c>
      <c r="F3169" t="s">
        <v>1744</v>
      </c>
      <c r="G3169" t="s">
        <v>112</v>
      </c>
      <c r="H3169" t="s">
        <v>30</v>
      </c>
      <c r="J3169" t="s">
        <v>49</v>
      </c>
      <c r="K3169" t="s">
        <v>22</v>
      </c>
      <c r="L3169" t="str">
        <f>_xlfn.XLOOKUP(Tableau1[[#This Row],[TYPE DE PIECE]],Tableau4[MATIERE],Tableau4[SHORT TYPE],"",0,1)</f>
        <v>COP</v>
      </c>
      <c r="N3169" t="str">
        <f>IF(ISERR(FIND("DECOUPE",Tableau1[[#This Row],[DESIGNATION]])),"","NEED REF")</f>
        <v/>
      </c>
    </row>
    <row r="3170" spans="2:14">
      <c r="B3170">
        <v>34410831</v>
      </c>
      <c r="C3170" s="2">
        <v>44748</v>
      </c>
      <c r="D3170" t="s">
        <v>13</v>
      </c>
      <c r="E3170" t="s">
        <v>1834</v>
      </c>
      <c r="F3170" t="s">
        <v>1744</v>
      </c>
      <c r="G3170" t="s">
        <v>112</v>
      </c>
      <c r="H3170" t="s">
        <v>30</v>
      </c>
      <c r="J3170" t="s">
        <v>49</v>
      </c>
      <c r="K3170" t="s">
        <v>22</v>
      </c>
      <c r="L3170" t="str">
        <f>_xlfn.XLOOKUP(Tableau1[[#This Row],[TYPE DE PIECE]],Tableau4[MATIERE],Tableau4[SHORT TYPE],"",0,1)</f>
        <v>COP</v>
      </c>
      <c r="N3170" t="str">
        <f>IF(ISERR(FIND("DECOUPE",Tableau1[[#This Row],[DESIGNATION]])),"","NEED REF")</f>
        <v/>
      </c>
    </row>
    <row r="3171" spans="2:14">
      <c r="B3171">
        <v>34410830</v>
      </c>
      <c r="C3171" s="2">
        <v>44748</v>
      </c>
      <c r="D3171" t="s">
        <v>13</v>
      </c>
      <c r="E3171" t="s">
        <v>1835</v>
      </c>
      <c r="F3171" t="s">
        <v>1744</v>
      </c>
      <c r="G3171" t="s">
        <v>112</v>
      </c>
      <c r="H3171" t="s">
        <v>30</v>
      </c>
      <c r="J3171" t="s">
        <v>49</v>
      </c>
      <c r="K3171" t="s">
        <v>22</v>
      </c>
      <c r="L3171" t="str">
        <f>_xlfn.XLOOKUP(Tableau1[[#This Row],[TYPE DE PIECE]],Tableau4[MATIERE],Tableau4[SHORT TYPE],"",0,1)</f>
        <v>COP</v>
      </c>
      <c r="N3171" t="str">
        <f>IF(ISERR(FIND("DECOUPE",Tableau1[[#This Row],[DESIGNATION]])),"","NEED REF")</f>
        <v/>
      </c>
    </row>
    <row r="3172" spans="2:14">
      <c r="B3172">
        <v>34410829</v>
      </c>
      <c r="C3172" s="2">
        <v>44748</v>
      </c>
      <c r="D3172" t="s">
        <v>13</v>
      </c>
      <c r="E3172" t="s">
        <v>1836</v>
      </c>
      <c r="F3172" t="s">
        <v>1744</v>
      </c>
      <c r="G3172" t="s">
        <v>112</v>
      </c>
      <c r="H3172" t="s">
        <v>30</v>
      </c>
      <c r="J3172" t="s">
        <v>49</v>
      </c>
      <c r="K3172" t="s">
        <v>22</v>
      </c>
      <c r="L3172" t="str">
        <f>_xlfn.XLOOKUP(Tableau1[[#This Row],[TYPE DE PIECE]],Tableau4[MATIERE],Tableau4[SHORT TYPE],"",0,1)</f>
        <v>COP</v>
      </c>
      <c r="N3172" t="str">
        <f>IF(ISERR(FIND("DECOUPE",Tableau1[[#This Row],[DESIGNATION]])),"","NEED REF")</f>
        <v/>
      </c>
    </row>
    <row r="3173" spans="2:14">
      <c r="B3173">
        <v>34410828</v>
      </c>
      <c r="C3173" s="2">
        <v>44748</v>
      </c>
      <c r="D3173" t="s">
        <v>13</v>
      </c>
      <c r="E3173" t="s">
        <v>1837</v>
      </c>
      <c r="F3173" t="s">
        <v>1744</v>
      </c>
      <c r="G3173" t="s">
        <v>112</v>
      </c>
      <c r="H3173" t="s">
        <v>30</v>
      </c>
      <c r="J3173" t="s">
        <v>49</v>
      </c>
      <c r="K3173" t="s">
        <v>22</v>
      </c>
      <c r="L3173" t="str">
        <f>_xlfn.XLOOKUP(Tableau1[[#This Row],[TYPE DE PIECE]],Tableau4[MATIERE],Tableau4[SHORT TYPE],"",0,1)</f>
        <v>COP</v>
      </c>
      <c r="N3173" t="str">
        <f>IF(ISERR(FIND("DECOUPE",Tableau1[[#This Row],[DESIGNATION]])),"","NEED REF")</f>
        <v/>
      </c>
    </row>
    <row r="3174" spans="2:14">
      <c r="B3174">
        <v>34410827</v>
      </c>
      <c r="C3174" s="2">
        <v>44748</v>
      </c>
      <c r="D3174" t="s">
        <v>13</v>
      </c>
      <c r="E3174" t="s">
        <v>1838</v>
      </c>
      <c r="F3174" t="s">
        <v>1744</v>
      </c>
      <c r="G3174" t="s">
        <v>112</v>
      </c>
      <c r="H3174" t="s">
        <v>30</v>
      </c>
      <c r="J3174" t="s">
        <v>49</v>
      </c>
      <c r="K3174" t="s">
        <v>22</v>
      </c>
      <c r="L3174" t="str">
        <f>_xlfn.XLOOKUP(Tableau1[[#This Row],[TYPE DE PIECE]],Tableau4[MATIERE],Tableau4[SHORT TYPE],"",0,1)</f>
        <v>COP</v>
      </c>
      <c r="N3174" t="str">
        <f>IF(ISERR(FIND("DECOUPE",Tableau1[[#This Row],[DESIGNATION]])),"","NEED REF")</f>
        <v/>
      </c>
    </row>
    <row r="3175" spans="2:14">
      <c r="B3175">
        <v>34410826</v>
      </c>
      <c r="C3175" s="2">
        <v>44748</v>
      </c>
      <c r="D3175" t="s">
        <v>13</v>
      </c>
      <c r="E3175" t="s">
        <v>1839</v>
      </c>
      <c r="F3175" t="s">
        <v>1744</v>
      </c>
      <c r="G3175" t="s">
        <v>112</v>
      </c>
      <c r="H3175" t="s">
        <v>30</v>
      </c>
      <c r="J3175" t="s">
        <v>49</v>
      </c>
      <c r="K3175" t="s">
        <v>22</v>
      </c>
      <c r="L3175" t="str">
        <f>_xlfn.XLOOKUP(Tableau1[[#This Row],[TYPE DE PIECE]],Tableau4[MATIERE],Tableau4[SHORT TYPE],"",0,1)</f>
        <v>COP</v>
      </c>
      <c r="N3175" t="str">
        <f>IF(ISERR(FIND("DECOUPE",Tableau1[[#This Row],[DESIGNATION]])),"","NEED REF")</f>
        <v/>
      </c>
    </row>
    <row r="3176" spans="2:14">
      <c r="B3176">
        <v>34410825</v>
      </c>
      <c r="C3176" s="2">
        <v>44748</v>
      </c>
      <c r="D3176" t="s">
        <v>13</v>
      </c>
      <c r="E3176" t="s">
        <v>1840</v>
      </c>
      <c r="F3176" t="s">
        <v>1744</v>
      </c>
      <c r="G3176" t="s">
        <v>112</v>
      </c>
      <c r="H3176" t="s">
        <v>30</v>
      </c>
      <c r="J3176" t="s">
        <v>49</v>
      </c>
      <c r="K3176" t="s">
        <v>22</v>
      </c>
      <c r="L3176" t="str">
        <f>_xlfn.XLOOKUP(Tableau1[[#This Row],[TYPE DE PIECE]],Tableau4[MATIERE],Tableau4[SHORT TYPE],"",0,1)</f>
        <v>COP</v>
      </c>
      <c r="N3176" t="str">
        <f>IF(ISERR(FIND("DECOUPE",Tableau1[[#This Row],[DESIGNATION]])),"","NEED REF")</f>
        <v/>
      </c>
    </row>
    <row r="3177" spans="2:14">
      <c r="B3177">
        <v>34410824</v>
      </c>
      <c r="C3177" s="2">
        <v>44748</v>
      </c>
      <c r="D3177" t="s">
        <v>13</v>
      </c>
      <c r="E3177" t="s">
        <v>1841</v>
      </c>
      <c r="F3177" t="s">
        <v>1744</v>
      </c>
      <c r="G3177" t="s">
        <v>112</v>
      </c>
      <c r="H3177" t="s">
        <v>30</v>
      </c>
      <c r="J3177" t="s">
        <v>49</v>
      </c>
      <c r="K3177" t="s">
        <v>22</v>
      </c>
      <c r="L3177" t="str">
        <f>_xlfn.XLOOKUP(Tableau1[[#This Row],[TYPE DE PIECE]],Tableau4[MATIERE],Tableau4[SHORT TYPE],"",0,1)</f>
        <v>COP</v>
      </c>
      <c r="N3177" t="str">
        <f>IF(ISERR(FIND("DECOUPE",Tableau1[[#This Row],[DESIGNATION]])),"","NEED REF")</f>
        <v/>
      </c>
    </row>
    <row r="3178" spans="2:14">
      <c r="B3178">
        <v>34410823</v>
      </c>
      <c r="C3178" s="2">
        <v>44748</v>
      </c>
      <c r="D3178" t="s">
        <v>13</v>
      </c>
      <c r="E3178" t="s">
        <v>1842</v>
      </c>
      <c r="F3178" t="s">
        <v>1744</v>
      </c>
      <c r="G3178" t="s">
        <v>112</v>
      </c>
      <c r="H3178" t="s">
        <v>30</v>
      </c>
      <c r="J3178" t="s">
        <v>49</v>
      </c>
      <c r="K3178" t="s">
        <v>22</v>
      </c>
      <c r="L3178" t="str">
        <f>_xlfn.XLOOKUP(Tableau1[[#This Row],[TYPE DE PIECE]],Tableau4[MATIERE],Tableau4[SHORT TYPE],"",0,1)</f>
        <v>COP</v>
      </c>
      <c r="N3178" t="str">
        <f>IF(ISERR(FIND("DECOUPE",Tableau1[[#This Row],[DESIGNATION]])),"","NEED REF")</f>
        <v/>
      </c>
    </row>
    <row r="3179" spans="2:14">
      <c r="B3179">
        <v>34410822</v>
      </c>
      <c r="C3179" s="2">
        <v>44748</v>
      </c>
      <c r="D3179" t="s">
        <v>13</v>
      </c>
      <c r="E3179" t="s">
        <v>1843</v>
      </c>
      <c r="F3179" t="s">
        <v>1744</v>
      </c>
      <c r="G3179" t="s">
        <v>112</v>
      </c>
      <c r="H3179" t="s">
        <v>30</v>
      </c>
      <c r="J3179" t="s">
        <v>49</v>
      </c>
      <c r="K3179" t="s">
        <v>22</v>
      </c>
      <c r="L3179" t="str">
        <f>_xlfn.XLOOKUP(Tableau1[[#This Row],[TYPE DE PIECE]],Tableau4[MATIERE],Tableau4[SHORT TYPE],"",0,1)</f>
        <v>COP</v>
      </c>
      <c r="N3179" t="str">
        <f>IF(ISERR(FIND("DECOUPE",Tableau1[[#This Row],[DESIGNATION]])),"","NEED REF")</f>
        <v/>
      </c>
    </row>
    <row r="3180" spans="2:14">
      <c r="B3180">
        <v>34410821</v>
      </c>
      <c r="C3180" s="2">
        <v>44748</v>
      </c>
      <c r="D3180" t="s">
        <v>13</v>
      </c>
      <c r="E3180" t="s">
        <v>1844</v>
      </c>
      <c r="F3180" t="s">
        <v>1744</v>
      </c>
      <c r="G3180" t="s">
        <v>112</v>
      </c>
      <c r="H3180" t="s">
        <v>30</v>
      </c>
      <c r="J3180" t="s">
        <v>49</v>
      </c>
      <c r="K3180" t="s">
        <v>22</v>
      </c>
      <c r="L3180" t="str">
        <f>_xlfn.XLOOKUP(Tableau1[[#This Row],[TYPE DE PIECE]],Tableau4[MATIERE],Tableau4[SHORT TYPE],"",0,1)</f>
        <v>COP</v>
      </c>
      <c r="N3180" t="str">
        <f>IF(ISERR(FIND("DECOUPE",Tableau1[[#This Row],[DESIGNATION]])),"","NEED REF")</f>
        <v/>
      </c>
    </row>
    <row r="3181" spans="2:14">
      <c r="B3181">
        <v>34410820</v>
      </c>
      <c r="C3181" s="2">
        <v>44748</v>
      </c>
      <c r="D3181" t="s">
        <v>13</v>
      </c>
      <c r="E3181" t="s">
        <v>1845</v>
      </c>
      <c r="F3181" t="s">
        <v>1744</v>
      </c>
      <c r="G3181" t="s">
        <v>112</v>
      </c>
      <c r="H3181" t="s">
        <v>30</v>
      </c>
      <c r="J3181" t="s">
        <v>49</v>
      </c>
      <c r="K3181" t="s">
        <v>22</v>
      </c>
      <c r="L3181" t="str">
        <f>_xlfn.XLOOKUP(Tableau1[[#This Row],[TYPE DE PIECE]],Tableau4[MATIERE],Tableau4[SHORT TYPE],"",0,1)</f>
        <v>COP</v>
      </c>
      <c r="N3181" t="str">
        <f>IF(ISERR(FIND("DECOUPE",Tableau1[[#This Row],[DESIGNATION]])),"","NEED REF")</f>
        <v/>
      </c>
    </row>
    <row r="3182" spans="2:14">
      <c r="B3182">
        <v>34410819</v>
      </c>
      <c r="C3182" s="2">
        <v>44748</v>
      </c>
      <c r="D3182" t="s">
        <v>13</v>
      </c>
      <c r="E3182" t="s">
        <v>1846</v>
      </c>
      <c r="F3182" t="s">
        <v>1744</v>
      </c>
      <c r="G3182" t="s">
        <v>112</v>
      </c>
      <c r="H3182" t="s">
        <v>30</v>
      </c>
      <c r="J3182" t="s">
        <v>49</v>
      </c>
      <c r="K3182" t="s">
        <v>22</v>
      </c>
      <c r="L3182" t="str">
        <f>_xlfn.XLOOKUP(Tableau1[[#This Row],[TYPE DE PIECE]],Tableau4[MATIERE],Tableau4[SHORT TYPE],"",0,1)</f>
        <v>COP</v>
      </c>
      <c r="N3182" t="str">
        <f>IF(ISERR(FIND("DECOUPE",Tableau1[[#This Row],[DESIGNATION]])),"","NEED REF")</f>
        <v/>
      </c>
    </row>
    <row r="3183" spans="2:14">
      <c r="B3183">
        <v>34410818</v>
      </c>
      <c r="C3183" s="2">
        <v>44748</v>
      </c>
      <c r="D3183" t="s">
        <v>13</v>
      </c>
      <c r="E3183" t="s">
        <v>1847</v>
      </c>
      <c r="F3183" t="s">
        <v>1744</v>
      </c>
      <c r="G3183" t="s">
        <v>112</v>
      </c>
      <c r="H3183" t="s">
        <v>30</v>
      </c>
      <c r="J3183" t="s">
        <v>49</v>
      </c>
      <c r="K3183" t="s">
        <v>22</v>
      </c>
      <c r="L3183" t="str">
        <f>_xlfn.XLOOKUP(Tableau1[[#This Row],[TYPE DE PIECE]],Tableau4[MATIERE],Tableau4[SHORT TYPE],"",0,1)</f>
        <v>COP</v>
      </c>
      <c r="N3183" t="str">
        <f>IF(ISERR(FIND("DECOUPE",Tableau1[[#This Row],[DESIGNATION]])),"","NEED REF")</f>
        <v/>
      </c>
    </row>
    <row r="3184" spans="2:14">
      <c r="B3184">
        <v>34410817</v>
      </c>
      <c r="C3184" s="2">
        <v>44748</v>
      </c>
      <c r="D3184" t="s">
        <v>13</v>
      </c>
      <c r="E3184" t="s">
        <v>1848</v>
      </c>
      <c r="F3184" t="s">
        <v>1744</v>
      </c>
      <c r="G3184" t="s">
        <v>112</v>
      </c>
      <c r="H3184" t="s">
        <v>30</v>
      </c>
      <c r="J3184" t="s">
        <v>49</v>
      </c>
      <c r="K3184" t="s">
        <v>22</v>
      </c>
      <c r="L3184" t="str">
        <f>_xlfn.XLOOKUP(Tableau1[[#This Row],[TYPE DE PIECE]],Tableau4[MATIERE],Tableau4[SHORT TYPE],"",0,1)</f>
        <v>COP</v>
      </c>
      <c r="N3184" t="str">
        <f>IF(ISERR(FIND("DECOUPE",Tableau1[[#This Row],[DESIGNATION]])),"","NEED REF")</f>
        <v/>
      </c>
    </row>
    <row r="3185" spans="2:14">
      <c r="B3185">
        <v>34410816</v>
      </c>
      <c r="C3185" s="2">
        <v>44748</v>
      </c>
      <c r="D3185" t="s">
        <v>13</v>
      </c>
      <c r="E3185" t="s">
        <v>1849</v>
      </c>
      <c r="F3185" t="s">
        <v>1744</v>
      </c>
      <c r="G3185" t="s">
        <v>112</v>
      </c>
      <c r="H3185" t="s">
        <v>30</v>
      </c>
      <c r="J3185" t="s">
        <v>49</v>
      </c>
      <c r="K3185" t="s">
        <v>22</v>
      </c>
      <c r="L3185" t="str">
        <f>_xlfn.XLOOKUP(Tableau1[[#This Row],[TYPE DE PIECE]],Tableau4[MATIERE],Tableau4[SHORT TYPE],"",0,1)</f>
        <v>COP</v>
      </c>
      <c r="N3185" t="str">
        <f>IF(ISERR(FIND("DECOUPE",Tableau1[[#This Row],[DESIGNATION]])),"","NEED REF")</f>
        <v/>
      </c>
    </row>
    <row r="3186" spans="2:14">
      <c r="B3186">
        <v>34410815</v>
      </c>
      <c r="C3186" s="2">
        <v>44748</v>
      </c>
      <c r="D3186" t="s">
        <v>13</v>
      </c>
      <c r="E3186" t="s">
        <v>1850</v>
      </c>
      <c r="F3186" t="s">
        <v>1744</v>
      </c>
      <c r="G3186" t="s">
        <v>112</v>
      </c>
      <c r="H3186" t="s">
        <v>30</v>
      </c>
      <c r="J3186" t="s">
        <v>49</v>
      </c>
      <c r="K3186" t="s">
        <v>22</v>
      </c>
      <c r="L3186" t="str">
        <f>_xlfn.XLOOKUP(Tableau1[[#This Row],[TYPE DE PIECE]],Tableau4[MATIERE],Tableau4[SHORT TYPE],"",0,1)</f>
        <v>COP</v>
      </c>
      <c r="N3186" t="str">
        <f>IF(ISERR(FIND("DECOUPE",Tableau1[[#This Row],[DESIGNATION]])),"","NEED REF")</f>
        <v/>
      </c>
    </row>
    <row r="3187" spans="2:14">
      <c r="B3187">
        <v>34410814</v>
      </c>
      <c r="C3187" s="2">
        <v>44748</v>
      </c>
      <c r="D3187" t="s">
        <v>13</v>
      </c>
      <c r="E3187" t="s">
        <v>1851</v>
      </c>
      <c r="F3187" t="s">
        <v>1744</v>
      </c>
      <c r="G3187" t="s">
        <v>112</v>
      </c>
      <c r="H3187" t="s">
        <v>30</v>
      </c>
      <c r="J3187" t="s">
        <v>49</v>
      </c>
      <c r="K3187" t="s">
        <v>22</v>
      </c>
      <c r="L3187" t="str">
        <f>_xlfn.XLOOKUP(Tableau1[[#This Row],[TYPE DE PIECE]],Tableau4[MATIERE],Tableau4[SHORT TYPE],"",0,1)</f>
        <v>COP</v>
      </c>
      <c r="N3187" t="str">
        <f>IF(ISERR(FIND("DECOUPE",Tableau1[[#This Row],[DESIGNATION]])),"","NEED REF")</f>
        <v/>
      </c>
    </row>
    <row r="3188" spans="2:14">
      <c r="B3188">
        <v>34410813</v>
      </c>
      <c r="C3188" s="2">
        <v>44748</v>
      </c>
      <c r="D3188" t="s">
        <v>13</v>
      </c>
      <c r="E3188" t="s">
        <v>1852</v>
      </c>
      <c r="F3188" t="s">
        <v>1744</v>
      </c>
      <c r="G3188" t="s">
        <v>112</v>
      </c>
      <c r="H3188" t="s">
        <v>30</v>
      </c>
      <c r="J3188" t="s">
        <v>49</v>
      </c>
      <c r="K3188" t="s">
        <v>22</v>
      </c>
      <c r="L3188" t="str">
        <f>_xlfn.XLOOKUP(Tableau1[[#This Row],[TYPE DE PIECE]],Tableau4[MATIERE],Tableau4[SHORT TYPE],"",0,1)</f>
        <v>COP</v>
      </c>
      <c r="N3188" t="str">
        <f>IF(ISERR(FIND("DECOUPE",Tableau1[[#This Row],[DESIGNATION]])),"","NEED REF")</f>
        <v/>
      </c>
    </row>
    <row r="3189" spans="2:14">
      <c r="B3189">
        <v>34410812</v>
      </c>
      <c r="C3189" s="2">
        <v>44748</v>
      </c>
      <c r="D3189" t="s">
        <v>13</v>
      </c>
      <c r="E3189" t="s">
        <v>1853</v>
      </c>
      <c r="F3189" t="s">
        <v>1744</v>
      </c>
      <c r="G3189" t="s">
        <v>112</v>
      </c>
      <c r="H3189" t="s">
        <v>30</v>
      </c>
      <c r="J3189" t="s">
        <v>49</v>
      </c>
      <c r="K3189" t="s">
        <v>22</v>
      </c>
      <c r="L3189" t="str">
        <f>_xlfn.XLOOKUP(Tableau1[[#This Row],[TYPE DE PIECE]],Tableau4[MATIERE],Tableau4[SHORT TYPE],"",0,1)</f>
        <v>COP</v>
      </c>
      <c r="N3189" t="str">
        <f>IF(ISERR(FIND("DECOUPE",Tableau1[[#This Row],[DESIGNATION]])),"","NEED REF")</f>
        <v/>
      </c>
    </row>
    <row r="3190" spans="2:14">
      <c r="B3190">
        <v>34410811</v>
      </c>
      <c r="C3190" s="2">
        <v>44748</v>
      </c>
      <c r="D3190" t="s">
        <v>13</v>
      </c>
      <c r="E3190" t="s">
        <v>1854</v>
      </c>
      <c r="F3190" t="s">
        <v>1744</v>
      </c>
      <c r="G3190" t="s">
        <v>112</v>
      </c>
      <c r="H3190" t="s">
        <v>30</v>
      </c>
      <c r="J3190" t="s">
        <v>49</v>
      </c>
      <c r="K3190" t="s">
        <v>22</v>
      </c>
      <c r="L3190" t="str">
        <f>_xlfn.XLOOKUP(Tableau1[[#This Row],[TYPE DE PIECE]],Tableau4[MATIERE],Tableau4[SHORT TYPE],"",0,1)</f>
        <v>COP</v>
      </c>
      <c r="N3190" t="str">
        <f>IF(ISERR(FIND("DECOUPE",Tableau1[[#This Row],[DESIGNATION]])),"","NEED REF")</f>
        <v/>
      </c>
    </row>
    <row r="3191" spans="2:14">
      <c r="B3191">
        <v>34410810</v>
      </c>
      <c r="C3191" s="2">
        <v>44748</v>
      </c>
      <c r="D3191" t="s">
        <v>13</v>
      </c>
      <c r="E3191" t="s">
        <v>1855</v>
      </c>
      <c r="F3191" t="s">
        <v>1744</v>
      </c>
      <c r="G3191" t="s">
        <v>112</v>
      </c>
      <c r="H3191" t="s">
        <v>30</v>
      </c>
      <c r="J3191" t="s">
        <v>49</v>
      </c>
      <c r="K3191" t="s">
        <v>22</v>
      </c>
      <c r="L3191" t="str">
        <f>_xlfn.XLOOKUP(Tableau1[[#This Row],[TYPE DE PIECE]],Tableau4[MATIERE],Tableau4[SHORT TYPE],"",0,1)</f>
        <v>COP</v>
      </c>
      <c r="N3191" t="str">
        <f>IF(ISERR(FIND("DECOUPE",Tableau1[[#This Row],[DESIGNATION]])),"","NEED REF")</f>
        <v/>
      </c>
    </row>
    <row r="3192" spans="2:14">
      <c r="B3192">
        <v>34410809</v>
      </c>
      <c r="C3192" s="2">
        <v>44748</v>
      </c>
      <c r="D3192" t="s">
        <v>13</v>
      </c>
      <c r="E3192" t="s">
        <v>1856</v>
      </c>
      <c r="F3192" t="s">
        <v>1744</v>
      </c>
      <c r="G3192" t="s">
        <v>112</v>
      </c>
      <c r="H3192" t="s">
        <v>30</v>
      </c>
      <c r="J3192" t="s">
        <v>49</v>
      </c>
      <c r="K3192" t="s">
        <v>22</v>
      </c>
      <c r="L3192" t="str">
        <f>_xlfn.XLOOKUP(Tableau1[[#This Row],[TYPE DE PIECE]],Tableau4[MATIERE],Tableau4[SHORT TYPE],"",0,1)</f>
        <v>COP</v>
      </c>
      <c r="N3192" t="str">
        <f>IF(ISERR(FIND("DECOUPE",Tableau1[[#This Row],[DESIGNATION]])),"","NEED REF")</f>
        <v/>
      </c>
    </row>
    <row r="3193" spans="2:14">
      <c r="B3193">
        <v>34410808</v>
      </c>
      <c r="C3193" s="2">
        <v>44748</v>
      </c>
      <c r="D3193" t="s">
        <v>13</v>
      </c>
      <c r="E3193" t="s">
        <v>1857</v>
      </c>
      <c r="F3193" t="s">
        <v>1744</v>
      </c>
      <c r="G3193" t="s">
        <v>112</v>
      </c>
      <c r="H3193" t="s">
        <v>30</v>
      </c>
      <c r="J3193" t="s">
        <v>49</v>
      </c>
      <c r="K3193" t="s">
        <v>22</v>
      </c>
      <c r="L3193" t="str">
        <f>_xlfn.XLOOKUP(Tableau1[[#This Row],[TYPE DE PIECE]],Tableau4[MATIERE],Tableau4[SHORT TYPE],"",0,1)</f>
        <v>COP</v>
      </c>
      <c r="N3193" t="str">
        <f>IF(ISERR(FIND("DECOUPE",Tableau1[[#This Row],[DESIGNATION]])),"","NEED REF")</f>
        <v/>
      </c>
    </row>
    <row r="3194" spans="2:14">
      <c r="B3194">
        <v>34410807</v>
      </c>
      <c r="C3194" s="2">
        <v>44748</v>
      </c>
      <c r="D3194" t="s">
        <v>13</v>
      </c>
      <c r="E3194" t="s">
        <v>1858</v>
      </c>
      <c r="F3194" t="s">
        <v>1718</v>
      </c>
      <c r="G3194" t="s">
        <v>73</v>
      </c>
      <c r="J3194" t="s">
        <v>27</v>
      </c>
      <c r="K3194" t="s">
        <v>25</v>
      </c>
      <c r="L3194" t="str">
        <f>_xlfn.XLOOKUP(Tableau1[[#This Row],[TYPE DE PIECE]],Tableau4[MATIERE],Tableau4[SHORT TYPE],"",0,1)</f>
        <v>SMT</v>
      </c>
      <c r="N3194" t="str">
        <f>IF(ISERR(FIND("DECOUPE",Tableau1[[#This Row],[DESIGNATION]])),"","NEED REF")</f>
        <v/>
      </c>
    </row>
    <row r="3195" spans="2:14">
      <c r="B3195">
        <v>34410806</v>
      </c>
      <c r="C3195" s="2">
        <v>44748</v>
      </c>
      <c r="D3195" t="s">
        <v>13</v>
      </c>
      <c r="E3195" t="s">
        <v>1859</v>
      </c>
      <c r="F3195" t="s">
        <v>1754</v>
      </c>
      <c r="G3195" t="s">
        <v>73</v>
      </c>
      <c r="H3195" t="s">
        <v>30</v>
      </c>
      <c r="J3195" t="s">
        <v>17</v>
      </c>
      <c r="K3195" t="s">
        <v>25</v>
      </c>
      <c r="L3195" t="str">
        <f>_xlfn.XLOOKUP(Tableau1[[#This Row],[TYPE DE PIECE]],Tableau4[MATIERE],Tableau4[SHORT TYPE],"",0,1)</f>
        <v>SMT</v>
      </c>
      <c r="N3195" t="str">
        <f>IF(ISERR(FIND("DECOUPE",Tableau1[[#This Row],[DESIGNATION]])),"","NEED REF")</f>
        <v/>
      </c>
    </row>
    <row r="3196" spans="2:14">
      <c r="B3196">
        <v>34410805</v>
      </c>
      <c r="C3196" s="2">
        <v>44746</v>
      </c>
      <c r="D3196" t="s">
        <v>13</v>
      </c>
      <c r="E3196" t="s">
        <v>1653</v>
      </c>
      <c r="F3196" t="s">
        <v>1718</v>
      </c>
      <c r="G3196" t="s">
        <v>73</v>
      </c>
      <c r="J3196" t="s">
        <v>27</v>
      </c>
      <c r="K3196" t="s">
        <v>33</v>
      </c>
      <c r="L3196" t="str">
        <f>_xlfn.XLOOKUP(Tableau1[[#This Row],[TYPE DE PIECE]],Tableau4[MATIERE],Tableau4[SHORT TYPE],"",0,1)</f>
        <v>PLA</v>
      </c>
      <c r="N3196" t="str">
        <f>IF(ISERR(FIND("DECOUPE",Tableau1[[#This Row],[DESIGNATION]])),"","NEED REF")</f>
        <v/>
      </c>
    </row>
    <row r="3197" spans="2:14">
      <c r="B3197">
        <v>34410804</v>
      </c>
      <c r="C3197" s="2">
        <v>44746</v>
      </c>
      <c r="D3197" t="s">
        <v>13</v>
      </c>
      <c r="E3197" t="s">
        <v>1860</v>
      </c>
      <c r="F3197" t="s">
        <v>239</v>
      </c>
      <c r="J3197" t="s">
        <v>17</v>
      </c>
      <c r="K3197" t="s">
        <v>25</v>
      </c>
      <c r="L3197" t="str">
        <f>_xlfn.XLOOKUP(Tableau1[[#This Row],[TYPE DE PIECE]],Tableau4[MATIERE],Tableau4[SHORT TYPE],"",0,1)</f>
        <v>SMT</v>
      </c>
      <c r="N3197" t="str">
        <f>IF(ISERR(FIND("DECOUPE",Tableau1[[#This Row],[DESIGNATION]])),"","NEED REF")</f>
        <v/>
      </c>
    </row>
    <row r="3198" spans="2:14">
      <c r="B3198">
        <v>34410804</v>
      </c>
      <c r="C3198" s="2">
        <v>44746</v>
      </c>
      <c r="D3198" t="s">
        <v>13</v>
      </c>
      <c r="E3198" t="s">
        <v>1659</v>
      </c>
      <c r="F3198" t="s">
        <v>1718</v>
      </c>
      <c r="G3198" t="s">
        <v>73</v>
      </c>
      <c r="J3198" t="s">
        <v>27</v>
      </c>
      <c r="K3198" t="s">
        <v>33</v>
      </c>
      <c r="L3198" t="str">
        <f>_xlfn.XLOOKUP(Tableau1[[#This Row],[TYPE DE PIECE]],Tableau4[MATIERE],Tableau4[SHORT TYPE],"",0,1)</f>
        <v>PLA</v>
      </c>
      <c r="N3198" t="str">
        <f>IF(ISERR(FIND("DECOUPE",Tableau1[[#This Row],[DESIGNATION]])),"","NEED REF")</f>
        <v/>
      </c>
    </row>
    <row r="3199" spans="2:14">
      <c r="B3199">
        <v>34410803</v>
      </c>
      <c r="C3199" s="2">
        <v>44743</v>
      </c>
      <c r="D3199" t="s">
        <v>13</v>
      </c>
      <c r="E3199" t="s">
        <v>928</v>
      </c>
      <c r="F3199" t="s">
        <v>1754</v>
      </c>
      <c r="G3199" t="s">
        <v>73</v>
      </c>
      <c r="H3199" t="s">
        <v>30</v>
      </c>
      <c r="J3199" t="s">
        <v>17</v>
      </c>
      <c r="K3199" t="s">
        <v>22</v>
      </c>
      <c r="L3199" t="str">
        <f>_xlfn.XLOOKUP(Tableau1[[#This Row],[TYPE DE PIECE]],Tableau4[MATIERE],Tableau4[SHORT TYPE],"",0,1)</f>
        <v>COP</v>
      </c>
      <c r="N3199" t="str">
        <f>IF(ISERR(FIND("DECOUPE",Tableau1[[#This Row],[DESIGNATION]])),"","NEED REF")</f>
        <v/>
      </c>
    </row>
    <row r="3200" spans="2:14">
      <c r="B3200">
        <v>34410803</v>
      </c>
      <c r="C3200" s="2">
        <v>44743</v>
      </c>
      <c r="D3200" t="s">
        <v>13</v>
      </c>
      <c r="E3200" t="s">
        <v>1719</v>
      </c>
      <c r="F3200" t="s">
        <v>1718</v>
      </c>
      <c r="G3200" t="s">
        <v>73</v>
      </c>
      <c r="J3200" t="s">
        <v>27</v>
      </c>
      <c r="K3200" t="s">
        <v>33</v>
      </c>
      <c r="L3200" t="str">
        <f>_xlfn.XLOOKUP(Tableau1[[#This Row],[TYPE DE PIECE]],Tableau4[MATIERE],Tableau4[SHORT TYPE],"",0,1)</f>
        <v>PLA</v>
      </c>
      <c r="N3200" t="str">
        <f>IF(ISERR(FIND("DECOUPE",Tableau1[[#This Row],[DESIGNATION]])),"","NEED REF")</f>
        <v/>
      </c>
    </row>
    <row r="3201" spans="2:14">
      <c r="B3201">
        <v>34410802</v>
      </c>
      <c r="C3201" s="2">
        <v>44742</v>
      </c>
      <c r="D3201" t="s">
        <v>13</v>
      </c>
      <c r="E3201" t="s">
        <v>1861</v>
      </c>
      <c r="F3201" t="s">
        <v>1754</v>
      </c>
      <c r="G3201" t="s">
        <v>73</v>
      </c>
      <c r="H3201" t="s">
        <v>30</v>
      </c>
      <c r="J3201" t="s">
        <v>17</v>
      </c>
      <c r="K3201" t="s">
        <v>22</v>
      </c>
      <c r="L3201" t="str">
        <f>_xlfn.XLOOKUP(Tableau1[[#This Row],[TYPE DE PIECE]],Tableau4[MATIERE],Tableau4[SHORT TYPE],"",0,1)</f>
        <v>COP</v>
      </c>
      <c r="N3201" t="str">
        <f>IF(ISERR(FIND("DECOUPE",Tableau1[[#This Row],[DESIGNATION]])),"","NEED REF")</f>
        <v/>
      </c>
    </row>
    <row r="3202" spans="2:14">
      <c r="B3202">
        <v>34410802</v>
      </c>
      <c r="C3202" s="2">
        <v>44743</v>
      </c>
      <c r="D3202" t="s">
        <v>13</v>
      </c>
      <c r="E3202" t="s">
        <v>1653</v>
      </c>
      <c r="F3202" t="s">
        <v>1718</v>
      </c>
      <c r="G3202" t="s">
        <v>73</v>
      </c>
      <c r="J3202" t="s">
        <v>27</v>
      </c>
      <c r="K3202" t="s">
        <v>33</v>
      </c>
      <c r="L3202" t="str">
        <f>_xlfn.XLOOKUP(Tableau1[[#This Row],[TYPE DE PIECE]],Tableau4[MATIERE],Tableau4[SHORT TYPE],"",0,1)</f>
        <v>PLA</v>
      </c>
      <c r="N3202" t="str">
        <f>IF(ISERR(FIND("DECOUPE",Tableau1[[#This Row],[DESIGNATION]])),"","NEED REF")</f>
        <v/>
      </c>
    </row>
    <row r="3203" spans="2:14">
      <c r="B3203">
        <v>34410801</v>
      </c>
      <c r="C3203" s="2">
        <v>44742</v>
      </c>
      <c r="D3203" t="s">
        <v>13</v>
      </c>
      <c r="E3203" t="s">
        <v>1862</v>
      </c>
      <c r="F3203" t="s">
        <v>1754</v>
      </c>
      <c r="G3203" t="s">
        <v>73</v>
      </c>
      <c r="H3203" t="s">
        <v>30</v>
      </c>
      <c r="J3203" t="s">
        <v>17</v>
      </c>
      <c r="K3203" t="s">
        <v>22</v>
      </c>
      <c r="L3203" t="str">
        <f>_xlfn.XLOOKUP(Tableau1[[#This Row],[TYPE DE PIECE]],Tableau4[MATIERE],Tableau4[SHORT TYPE],"",0,1)</f>
        <v>COP</v>
      </c>
      <c r="N3203" t="str">
        <f>IF(ISERR(FIND("DECOUPE",Tableau1[[#This Row],[DESIGNATION]])),"","NEED REF")</f>
        <v/>
      </c>
    </row>
    <row r="3204" spans="2:14">
      <c r="B3204">
        <v>34410801</v>
      </c>
      <c r="C3204" s="2">
        <v>44743</v>
      </c>
      <c r="D3204" t="s">
        <v>13</v>
      </c>
      <c r="E3204" t="s">
        <v>1659</v>
      </c>
      <c r="F3204" t="s">
        <v>1718</v>
      </c>
      <c r="G3204" t="s">
        <v>73</v>
      </c>
      <c r="J3204" t="s">
        <v>27</v>
      </c>
      <c r="K3204" t="s">
        <v>33</v>
      </c>
      <c r="L3204" t="str">
        <f>_xlfn.XLOOKUP(Tableau1[[#This Row],[TYPE DE PIECE]],Tableau4[MATIERE],Tableau4[SHORT TYPE],"",0,1)</f>
        <v>PLA</v>
      </c>
      <c r="N3204" t="str">
        <f>IF(ISERR(FIND("DECOUPE",Tableau1[[#This Row],[DESIGNATION]])),"","NEED REF")</f>
        <v/>
      </c>
    </row>
    <row r="3205" spans="2:14">
      <c r="B3205">
        <v>34410800</v>
      </c>
      <c r="C3205" s="2">
        <v>44742</v>
      </c>
      <c r="D3205" t="s">
        <v>13</v>
      </c>
      <c r="E3205" t="s">
        <v>1863</v>
      </c>
      <c r="F3205" t="s">
        <v>1754</v>
      </c>
      <c r="G3205" t="s">
        <v>73</v>
      </c>
      <c r="H3205" t="s">
        <v>30</v>
      </c>
      <c r="J3205" t="s">
        <v>17</v>
      </c>
      <c r="K3205" t="s">
        <v>22</v>
      </c>
      <c r="L3205" t="str">
        <f>_xlfn.XLOOKUP(Tableau1[[#This Row],[TYPE DE PIECE]],Tableau4[MATIERE],Tableau4[SHORT TYPE],"",0,1)</f>
        <v>COP</v>
      </c>
      <c r="N3205" t="str">
        <f>IF(ISERR(FIND("DECOUPE",Tableau1[[#This Row],[DESIGNATION]])),"","NEED REF")</f>
        <v/>
      </c>
    </row>
    <row r="3206" spans="2:14">
      <c r="B3206">
        <v>34410799</v>
      </c>
      <c r="C3206" s="2">
        <v>44742</v>
      </c>
      <c r="D3206" t="s">
        <v>13</v>
      </c>
      <c r="E3206" t="s">
        <v>1864</v>
      </c>
      <c r="F3206" t="s">
        <v>1865</v>
      </c>
      <c r="G3206" t="s">
        <v>73</v>
      </c>
      <c r="H3206" t="s">
        <v>30</v>
      </c>
      <c r="J3206" t="s">
        <v>17</v>
      </c>
      <c r="K3206" t="s">
        <v>22</v>
      </c>
      <c r="L3206" t="str">
        <f>_xlfn.XLOOKUP(Tableau1[[#This Row],[TYPE DE PIECE]],Tableau4[MATIERE],Tableau4[SHORT TYPE],"",0,1)</f>
        <v>COP</v>
      </c>
      <c r="N3206" t="str">
        <f>IF(ISERR(FIND("DECOUPE",Tableau1[[#This Row],[DESIGNATION]])),"","NEED REF")</f>
        <v/>
      </c>
    </row>
    <row r="3207" spans="2:14">
      <c r="B3207">
        <v>34410798</v>
      </c>
      <c r="C3207" s="2">
        <v>44742</v>
      </c>
      <c r="D3207" t="s">
        <v>13</v>
      </c>
      <c r="E3207" t="s">
        <v>1866</v>
      </c>
      <c r="F3207" t="s">
        <v>1867</v>
      </c>
      <c r="G3207" t="s">
        <v>73</v>
      </c>
      <c r="H3207" t="s">
        <v>30</v>
      </c>
      <c r="J3207" t="s">
        <v>17</v>
      </c>
      <c r="K3207" t="s">
        <v>22</v>
      </c>
      <c r="L3207" t="str">
        <f>_xlfn.XLOOKUP(Tableau1[[#This Row],[TYPE DE PIECE]],Tableau4[MATIERE],Tableau4[SHORT TYPE],"",0,1)</f>
        <v>COP</v>
      </c>
      <c r="N3207" t="str">
        <f>IF(ISERR(FIND("DECOUPE",Tableau1[[#This Row],[DESIGNATION]])),"","NEED REF")</f>
        <v/>
      </c>
    </row>
    <row r="3208" spans="2:14">
      <c r="B3208">
        <v>34410797</v>
      </c>
      <c r="C3208" s="2">
        <v>44742</v>
      </c>
      <c r="D3208" t="s">
        <v>13</v>
      </c>
      <c r="E3208" t="s">
        <v>1868</v>
      </c>
      <c r="F3208" t="s">
        <v>1869</v>
      </c>
      <c r="G3208" t="s">
        <v>73</v>
      </c>
      <c r="H3208" t="s">
        <v>30</v>
      </c>
      <c r="J3208" t="s">
        <v>17</v>
      </c>
      <c r="K3208" t="s">
        <v>22</v>
      </c>
      <c r="L3208" t="str">
        <f>_xlfn.XLOOKUP(Tableau1[[#This Row],[TYPE DE PIECE]],Tableau4[MATIERE],Tableau4[SHORT TYPE],"",0,1)</f>
        <v>COP</v>
      </c>
      <c r="N3208" t="str">
        <f>IF(ISERR(FIND("DECOUPE",Tableau1[[#This Row],[DESIGNATION]])),"","NEED REF")</f>
        <v/>
      </c>
    </row>
    <row r="3209" spans="2:14">
      <c r="B3209">
        <v>34410796</v>
      </c>
      <c r="C3209" s="2">
        <v>44742</v>
      </c>
      <c r="D3209" t="s">
        <v>13</v>
      </c>
      <c r="E3209" t="s">
        <v>1870</v>
      </c>
      <c r="F3209" t="s">
        <v>1871</v>
      </c>
      <c r="G3209" t="s">
        <v>73</v>
      </c>
      <c r="H3209" t="s">
        <v>30</v>
      </c>
      <c r="J3209" t="s">
        <v>17</v>
      </c>
      <c r="K3209" t="s">
        <v>22</v>
      </c>
      <c r="L3209" t="str">
        <f>_xlfn.XLOOKUP(Tableau1[[#This Row],[TYPE DE PIECE]],Tableau4[MATIERE],Tableau4[SHORT TYPE],"",0,1)</f>
        <v>COP</v>
      </c>
      <c r="N3209" t="str">
        <f>IF(ISERR(FIND("DECOUPE",Tableau1[[#This Row],[DESIGNATION]])),"","NEED REF")</f>
        <v/>
      </c>
    </row>
    <row r="3210" spans="2:14">
      <c r="B3210">
        <v>34410795</v>
      </c>
      <c r="C3210" s="2">
        <v>44742</v>
      </c>
      <c r="D3210" t="s">
        <v>13</v>
      </c>
      <c r="E3210" t="s">
        <v>1872</v>
      </c>
      <c r="F3210" t="s">
        <v>1873</v>
      </c>
      <c r="G3210" t="s">
        <v>73</v>
      </c>
      <c r="H3210" t="s">
        <v>30</v>
      </c>
      <c r="J3210" t="s">
        <v>17</v>
      </c>
      <c r="K3210" t="s">
        <v>22</v>
      </c>
      <c r="L3210" t="str">
        <f>_xlfn.XLOOKUP(Tableau1[[#This Row],[TYPE DE PIECE]],Tableau4[MATIERE],Tableau4[SHORT TYPE],"",0,1)</f>
        <v>COP</v>
      </c>
      <c r="N3210" t="str">
        <f>IF(ISERR(FIND("DECOUPE",Tableau1[[#This Row],[DESIGNATION]])),"","NEED REF")</f>
        <v/>
      </c>
    </row>
    <row r="3211" spans="2:14">
      <c r="B3211">
        <v>34410794</v>
      </c>
      <c r="C3211" s="2">
        <v>44742</v>
      </c>
      <c r="D3211" t="s">
        <v>13</v>
      </c>
      <c r="E3211" t="s">
        <v>1874</v>
      </c>
      <c r="F3211" t="s">
        <v>1412</v>
      </c>
      <c r="G3211" t="s">
        <v>73</v>
      </c>
      <c r="H3211" t="s">
        <v>30</v>
      </c>
      <c r="J3211" t="s">
        <v>17</v>
      </c>
      <c r="K3211" t="s">
        <v>22</v>
      </c>
      <c r="L3211" t="str">
        <f>_xlfn.XLOOKUP(Tableau1[[#This Row],[TYPE DE PIECE]],Tableau4[MATIERE],Tableau4[SHORT TYPE],"",0,1)</f>
        <v>COP</v>
      </c>
      <c r="N3211" t="str">
        <f>IF(ISERR(FIND("DECOUPE",Tableau1[[#This Row],[DESIGNATION]])),"","NEED REF")</f>
        <v/>
      </c>
    </row>
    <row r="3212" spans="2:14">
      <c r="B3212">
        <v>34410793</v>
      </c>
      <c r="C3212" s="2">
        <v>44742</v>
      </c>
      <c r="D3212" t="s">
        <v>13</v>
      </c>
      <c r="E3212" t="s">
        <v>1875</v>
      </c>
      <c r="F3212" t="s">
        <v>1412</v>
      </c>
      <c r="G3212" t="s">
        <v>73</v>
      </c>
      <c r="H3212" t="s">
        <v>30</v>
      </c>
      <c r="J3212" t="s">
        <v>17</v>
      </c>
      <c r="K3212" t="s">
        <v>22</v>
      </c>
      <c r="L3212" t="str">
        <f>_xlfn.XLOOKUP(Tableau1[[#This Row],[TYPE DE PIECE]],Tableau4[MATIERE],Tableau4[SHORT TYPE],"",0,1)</f>
        <v>COP</v>
      </c>
      <c r="N3212" t="str">
        <f>IF(ISERR(FIND("DECOUPE",Tableau1[[#This Row],[DESIGNATION]])),"","NEED REF")</f>
        <v/>
      </c>
    </row>
    <row r="3213" spans="2:14">
      <c r="B3213">
        <v>34410792</v>
      </c>
      <c r="C3213" s="2">
        <v>44742</v>
      </c>
      <c r="D3213" t="s">
        <v>13</v>
      </c>
      <c r="E3213" t="s">
        <v>1876</v>
      </c>
      <c r="F3213" t="s">
        <v>1412</v>
      </c>
      <c r="G3213" t="s">
        <v>73</v>
      </c>
      <c r="H3213" t="s">
        <v>30</v>
      </c>
      <c r="J3213" t="s">
        <v>17</v>
      </c>
      <c r="K3213" t="s">
        <v>22</v>
      </c>
      <c r="L3213" t="str">
        <f>_xlfn.XLOOKUP(Tableau1[[#This Row],[TYPE DE PIECE]],Tableau4[MATIERE],Tableau4[SHORT TYPE],"",0,1)</f>
        <v>COP</v>
      </c>
      <c r="N3213" t="str">
        <f>IF(ISERR(FIND("DECOUPE",Tableau1[[#This Row],[DESIGNATION]])),"","NEED REF")</f>
        <v/>
      </c>
    </row>
    <row r="3214" spans="2:14">
      <c r="B3214">
        <v>34410791</v>
      </c>
      <c r="C3214" s="2">
        <v>44742</v>
      </c>
      <c r="D3214" t="s">
        <v>13</v>
      </c>
      <c r="E3214" t="s">
        <v>1877</v>
      </c>
      <c r="F3214" t="s">
        <v>1412</v>
      </c>
      <c r="G3214" t="s">
        <v>73</v>
      </c>
      <c r="H3214" t="s">
        <v>30</v>
      </c>
      <c r="J3214" t="s">
        <v>17</v>
      </c>
      <c r="K3214" t="s">
        <v>22</v>
      </c>
      <c r="L3214" t="str">
        <f>_xlfn.XLOOKUP(Tableau1[[#This Row],[TYPE DE PIECE]],Tableau4[MATIERE],Tableau4[SHORT TYPE],"",0,1)</f>
        <v>COP</v>
      </c>
      <c r="N3214" t="str">
        <f>IF(ISERR(FIND("DECOUPE",Tableau1[[#This Row],[DESIGNATION]])),"","NEED REF")</f>
        <v/>
      </c>
    </row>
    <row r="3215" spans="2:14">
      <c r="B3215">
        <v>34410790</v>
      </c>
      <c r="C3215" s="2">
        <v>44742</v>
      </c>
      <c r="D3215" t="s">
        <v>13</v>
      </c>
      <c r="E3215" t="s">
        <v>1878</v>
      </c>
      <c r="F3215" t="s">
        <v>1412</v>
      </c>
      <c r="G3215" t="s">
        <v>73</v>
      </c>
      <c r="H3215" t="s">
        <v>30</v>
      </c>
      <c r="J3215" t="s">
        <v>17</v>
      </c>
      <c r="K3215" t="s">
        <v>22</v>
      </c>
      <c r="L3215" t="str">
        <f>_xlfn.XLOOKUP(Tableau1[[#This Row],[TYPE DE PIECE]],Tableau4[MATIERE],Tableau4[SHORT TYPE],"",0,1)</f>
        <v>COP</v>
      </c>
      <c r="N3215" t="str">
        <f>IF(ISERR(FIND("DECOUPE",Tableau1[[#This Row],[DESIGNATION]])),"","NEED REF")</f>
        <v/>
      </c>
    </row>
    <row r="3216" spans="2:14">
      <c r="B3216">
        <v>34410789</v>
      </c>
      <c r="C3216" s="2">
        <v>44742</v>
      </c>
      <c r="D3216" t="s">
        <v>13</v>
      </c>
      <c r="E3216" t="s">
        <v>1879</v>
      </c>
      <c r="F3216" t="s">
        <v>1412</v>
      </c>
      <c r="G3216" t="s">
        <v>73</v>
      </c>
      <c r="H3216" t="s">
        <v>30</v>
      </c>
      <c r="J3216" t="s">
        <v>17</v>
      </c>
      <c r="K3216" t="s">
        <v>22</v>
      </c>
      <c r="L3216" t="str">
        <f>_xlfn.XLOOKUP(Tableau1[[#This Row],[TYPE DE PIECE]],Tableau4[MATIERE],Tableau4[SHORT TYPE],"",0,1)</f>
        <v>COP</v>
      </c>
      <c r="N3216" t="str">
        <f>IF(ISERR(FIND("DECOUPE",Tableau1[[#This Row],[DESIGNATION]])),"","NEED REF")</f>
        <v/>
      </c>
    </row>
    <row r="3217" spans="2:14">
      <c r="B3217">
        <v>34410788</v>
      </c>
      <c r="C3217" s="2">
        <v>44742</v>
      </c>
      <c r="D3217" t="s">
        <v>13</v>
      </c>
      <c r="E3217" t="s">
        <v>1880</v>
      </c>
      <c r="F3217" t="s">
        <v>1881</v>
      </c>
      <c r="G3217" t="s">
        <v>73</v>
      </c>
      <c r="H3217" t="s">
        <v>463</v>
      </c>
      <c r="J3217" t="s">
        <v>27</v>
      </c>
      <c r="K3217" t="s">
        <v>1745</v>
      </c>
      <c r="L3217" t="str">
        <f>_xlfn.XLOOKUP(Tableau1[[#This Row],[TYPE DE PIECE]],Tableau4[MATIERE],Tableau4[SHORT TYPE],"",0,1)</f>
        <v/>
      </c>
      <c r="M3217" t="s">
        <v>39</v>
      </c>
      <c r="N3217" t="str">
        <f>IF(ISERR(FIND("DECOUPE",Tableau1[[#This Row],[DESIGNATION]])),"","NEED REF")</f>
        <v/>
      </c>
    </row>
    <row r="3218" spans="2:14">
      <c r="B3218">
        <v>34410787</v>
      </c>
      <c r="C3218" s="2">
        <v>44742</v>
      </c>
      <c r="D3218" t="s">
        <v>13</v>
      </c>
      <c r="E3218" t="s">
        <v>669</v>
      </c>
      <c r="F3218" t="s">
        <v>1881</v>
      </c>
      <c r="G3218" t="s">
        <v>73</v>
      </c>
      <c r="H3218" t="s">
        <v>463</v>
      </c>
      <c r="J3218" t="s">
        <v>27</v>
      </c>
      <c r="K3218" t="s">
        <v>25</v>
      </c>
      <c r="L3218" t="str">
        <f>_xlfn.XLOOKUP(Tableau1[[#This Row],[TYPE DE PIECE]],Tableau4[MATIERE],Tableau4[SHORT TYPE],"",0,1)</f>
        <v>SMT</v>
      </c>
      <c r="N3218" t="str">
        <f>IF(ISERR(FIND("DECOUPE",Tableau1[[#This Row],[DESIGNATION]])),"","NEED REF")</f>
        <v/>
      </c>
    </row>
    <row r="3219" spans="2:14">
      <c r="B3219">
        <v>34410786</v>
      </c>
      <c r="C3219" s="2">
        <v>44741</v>
      </c>
      <c r="D3219" t="s">
        <v>13</v>
      </c>
      <c r="E3219" t="s">
        <v>1882</v>
      </c>
      <c r="F3219" t="s">
        <v>1412</v>
      </c>
      <c r="G3219" t="s">
        <v>73</v>
      </c>
      <c r="H3219" t="s">
        <v>30</v>
      </c>
      <c r="J3219" t="s">
        <v>17</v>
      </c>
      <c r="K3219" t="s">
        <v>25</v>
      </c>
      <c r="L3219" t="str">
        <f>_xlfn.XLOOKUP(Tableau1[[#This Row],[TYPE DE PIECE]],Tableau4[MATIERE],Tableau4[SHORT TYPE],"",0,1)</f>
        <v>SMT</v>
      </c>
      <c r="N3219" t="str">
        <f>IF(ISERR(FIND("DECOUPE",Tableau1[[#This Row],[DESIGNATION]])),"","NEED REF")</f>
        <v/>
      </c>
    </row>
    <row r="3220" spans="2:14">
      <c r="B3220">
        <v>34410785</v>
      </c>
      <c r="C3220" s="2">
        <v>44741</v>
      </c>
      <c r="D3220" t="s">
        <v>13</v>
      </c>
      <c r="E3220" t="s">
        <v>1883</v>
      </c>
      <c r="F3220" t="s">
        <v>1412</v>
      </c>
      <c r="G3220" t="s">
        <v>73</v>
      </c>
      <c r="H3220" t="s">
        <v>30</v>
      </c>
      <c r="J3220" t="s">
        <v>17</v>
      </c>
      <c r="K3220" t="s">
        <v>583</v>
      </c>
      <c r="L3220" t="str">
        <f>_xlfn.XLOOKUP(Tableau1[[#This Row],[TYPE DE PIECE]],Tableau4[MATIERE],Tableau4[SHORT TYPE],"",0,1)</f>
        <v>WOOD</v>
      </c>
      <c r="N3220" t="str">
        <f>IF(ISERR(FIND("DECOUPE",Tableau1[[#This Row],[DESIGNATION]])),"","NEED REF")</f>
        <v/>
      </c>
    </row>
    <row r="3221" spans="2:14">
      <c r="B3221">
        <v>34410784</v>
      </c>
      <c r="C3221" s="2">
        <v>44741</v>
      </c>
      <c r="D3221" t="s">
        <v>13</v>
      </c>
      <c r="E3221" t="s">
        <v>1884</v>
      </c>
      <c r="F3221" t="s">
        <v>1412</v>
      </c>
      <c r="G3221" t="s">
        <v>73</v>
      </c>
      <c r="H3221" t="s">
        <v>30</v>
      </c>
      <c r="J3221" t="s">
        <v>17</v>
      </c>
      <c r="K3221" t="s">
        <v>583</v>
      </c>
      <c r="L3221" t="str">
        <f>_xlfn.XLOOKUP(Tableau1[[#This Row],[TYPE DE PIECE]],Tableau4[MATIERE],Tableau4[SHORT TYPE],"",0,1)</f>
        <v>WOOD</v>
      </c>
      <c r="N3221" t="str">
        <f>IF(ISERR(FIND("DECOUPE",Tableau1[[#This Row],[DESIGNATION]])),"","NEED REF")</f>
        <v/>
      </c>
    </row>
    <row r="3222" spans="2:14">
      <c r="B3222">
        <v>34410783</v>
      </c>
      <c r="C3222" s="2">
        <v>44741</v>
      </c>
      <c r="D3222" t="s">
        <v>13</v>
      </c>
      <c r="E3222" t="s">
        <v>1885</v>
      </c>
      <c r="F3222" t="s">
        <v>1412</v>
      </c>
      <c r="G3222" t="s">
        <v>73</v>
      </c>
      <c r="H3222" t="s">
        <v>30</v>
      </c>
      <c r="J3222" t="s">
        <v>17</v>
      </c>
      <c r="K3222" t="s">
        <v>583</v>
      </c>
      <c r="L3222" t="str">
        <f>_xlfn.XLOOKUP(Tableau1[[#This Row],[TYPE DE PIECE]],Tableau4[MATIERE],Tableau4[SHORT TYPE],"",0,1)</f>
        <v>WOOD</v>
      </c>
      <c r="N3222" t="str">
        <f>IF(ISERR(FIND("DECOUPE",Tableau1[[#This Row],[DESIGNATION]])),"","NEED REF")</f>
        <v/>
      </c>
    </row>
    <row r="3223" spans="2:14">
      <c r="B3223">
        <v>34410782</v>
      </c>
      <c r="C3223" s="2">
        <v>44741</v>
      </c>
      <c r="D3223" t="s">
        <v>13</v>
      </c>
      <c r="F3223" t="s">
        <v>1412</v>
      </c>
      <c r="G3223" t="s">
        <v>73</v>
      </c>
      <c r="H3223" t="s">
        <v>30</v>
      </c>
      <c r="J3223" t="s">
        <v>17</v>
      </c>
      <c r="K3223" t="s">
        <v>583</v>
      </c>
      <c r="L3223" t="str">
        <f>_xlfn.XLOOKUP(Tableau1[[#This Row],[TYPE DE PIECE]],Tableau4[MATIERE],Tableau4[SHORT TYPE],"",0,1)</f>
        <v>WOOD</v>
      </c>
      <c r="N3223" t="str">
        <f>IF(ISERR(FIND("DECOUPE",Tableau1[[#This Row],[DESIGNATION]])),"","NEED REF")</f>
        <v/>
      </c>
    </row>
    <row r="3224" spans="2:14">
      <c r="B3224">
        <v>34410781</v>
      </c>
      <c r="C3224" s="2">
        <v>44740</v>
      </c>
      <c r="D3224" t="s">
        <v>13</v>
      </c>
      <c r="F3224" t="s">
        <v>1412</v>
      </c>
      <c r="G3224" t="s">
        <v>73</v>
      </c>
      <c r="H3224" t="s">
        <v>30</v>
      </c>
      <c r="J3224" t="s">
        <v>17</v>
      </c>
      <c r="K3224" t="s">
        <v>583</v>
      </c>
      <c r="L3224" t="str">
        <f>_xlfn.XLOOKUP(Tableau1[[#This Row],[TYPE DE PIECE]],Tableau4[MATIERE],Tableau4[SHORT TYPE],"",0,1)</f>
        <v>WOOD</v>
      </c>
      <c r="N3224" t="str">
        <f>IF(ISERR(FIND("DECOUPE",Tableau1[[#This Row],[DESIGNATION]])),"","NEED REF")</f>
        <v/>
      </c>
    </row>
    <row r="3225" spans="2:14">
      <c r="B3225">
        <v>34410780</v>
      </c>
      <c r="C3225" s="2">
        <v>44740</v>
      </c>
      <c r="D3225" t="s">
        <v>13</v>
      </c>
      <c r="E3225" t="s">
        <v>1886</v>
      </c>
      <c r="F3225" t="s">
        <v>1357</v>
      </c>
      <c r="J3225" t="s">
        <v>17</v>
      </c>
      <c r="L3225" t="str">
        <f>_xlfn.XLOOKUP(Tableau1[[#This Row],[TYPE DE PIECE]],Tableau4[MATIERE],Tableau4[SHORT TYPE],"",0,1)</f>
        <v/>
      </c>
      <c r="M3225" t="s">
        <v>1357</v>
      </c>
      <c r="N3225" t="str">
        <f>IF(ISERR(FIND("DECOUPE",Tableau1[[#This Row],[DESIGNATION]])),"","NEED REF")</f>
        <v/>
      </c>
    </row>
    <row r="3226" spans="2:14">
      <c r="B3226">
        <v>34410779</v>
      </c>
      <c r="C3226" s="2">
        <v>44740</v>
      </c>
      <c r="D3226" t="s">
        <v>13</v>
      </c>
      <c r="E3226" t="s">
        <v>1887</v>
      </c>
      <c r="F3226" t="s">
        <v>1357</v>
      </c>
      <c r="J3226" t="s">
        <v>17</v>
      </c>
      <c r="L3226" t="str">
        <f>_xlfn.XLOOKUP(Tableau1[[#This Row],[TYPE DE PIECE]],Tableau4[MATIERE],Tableau4[SHORT TYPE],"",0,1)</f>
        <v/>
      </c>
      <c r="M3226" t="s">
        <v>1357</v>
      </c>
      <c r="N3226" t="str">
        <f>IF(ISERR(FIND("DECOUPE",Tableau1[[#This Row],[DESIGNATION]])),"","NEED REF")</f>
        <v/>
      </c>
    </row>
    <row r="3227" spans="2:14">
      <c r="B3227">
        <v>34410778</v>
      </c>
      <c r="C3227" s="2">
        <v>44740</v>
      </c>
      <c r="D3227" t="s">
        <v>13</v>
      </c>
      <c r="E3227" t="s">
        <v>1888</v>
      </c>
      <c r="F3227" t="s">
        <v>1412</v>
      </c>
      <c r="G3227" t="s">
        <v>73</v>
      </c>
      <c r="H3227" t="s">
        <v>30</v>
      </c>
      <c r="J3227" t="s">
        <v>17</v>
      </c>
      <c r="K3227" t="s">
        <v>25</v>
      </c>
      <c r="L3227" t="str">
        <f>_xlfn.XLOOKUP(Tableau1[[#This Row],[TYPE DE PIECE]],Tableau4[MATIERE],Tableau4[SHORT TYPE],"",0,1)</f>
        <v>SMT</v>
      </c>
      <c r="N3227" t="str">
        <f>IF(ISERR(FIND("DECOUPE",Tableau1[[#This Row],[DESIGNATION]])),"","NEED REF")</f>
        <v/>
      </c>
    </row>
    <row r="3228" spans="2:14">
      <c r="B3228">
        <v>34410777</v>
      </c>
      <c r="C3228" s="2">
        <v>44740</v>
      </c>
      <c r="D3228" t="s">
        <v>13</v>
      </c>
      <c r="E3228" t="s">
        <v>1889</v>
      </c>
      <c r="F3228" t="s">
        <v>1412</v>
      </c>
      <c r="G3228" t="s">
        <v>73</v>
      </c>
      <c r="H3228" t="s">
        <v>30</v>
      </c>
      <c r="J3228" t="s">
        <v>17</v>
      </c>
      <c r="K3228" t="s">
        <v>33</v>
      </c>
      <c r="L3228" t="str">
        <f>_xlfn.XLOOKUP(Tableau1[[#This Row],[TYPE DE PIECE]],Tableau4[MATIERE],Tableau4[SHORT TYPE],"",0,1)</f>
        <v>PLA</v>
      </c>
      <c r="N3228" t="str">
        <f>IF(ISERR(FIND("DECOUPE",Tableau1[[#This Row],[DESIGNATION]])),"","NEED REF")</f>
        <v/>
      </c>
    </row>
    <row r="3229" spans="2:14">
      <c r="B3229">
        <v>34410776</v>
      </c>
      <c r="C3229" s="2">
        <v>44740</v>
      </c>
      <c r="D3229" t="s">
        <v>13</v>
      </c>
      <c r="E3229" t="s">
        <v>1890</v>
      </c>
      <c r="F3229" t="s">
        <v>1412</v>
      </c>
      <c r="G3229" t="s">
        <v>73</v>
      </c>
      <c r="H3229" t="s">
        <v>30</v>
      </c>
      <c r="J3229" t="s">
        <v>17</v>
      </c>
      <c r="K3229" t="s">
        <v>25</v>
      </c>
      <c r="L3229" t="str">
        <f>_xlfn.XLOOKUP(Tableau1[[#This Row],[TYPE DE PIECE]],Tableau4[MATIERE],Tableau4[SHORT TYPE],"",0,1)</f>
        <v>SMT</v>
      </c>
      <c r="N3229" t="str">
        <f>IF(ISERR(FIND("DECOUPE",Tableau1[[#This Row],[DESIGNATION]])),"","NEED REF")</f>
        <v/>
      </c>
    </row>
    <row r="3230" spans="2:14">
      <c r="B3230">
        <v>34410775</v>
      </c>
      <c r="C3230" s="2">
        <v>44740</v>
      </c>
      <c r="D3230" t="s">
        <v>13</v>
      </c>
      <c r="E3230" t="s">
        <v>1891</v>
      </c>
      <c r="F3230" t="s">
        <v>1412</v>
      </c>
      <c r="G3230" t="s">
        <v>73</v>
      </c>
      <c r="H3230" t="s">
        <v>30</v>
      </c>
      <c r="J3230" t="s">
        <v>17</v>
      </c>
      <c r="K3230" t="s">
        <v>25</v>
      </c>
      <c r="L3230" t="str">
        <f>_xlfn.XLOOKUP(Tableau1[[#This Row],[TYPE DE PIECE]],Tableau4[MATIERE],Tableau4[SHORT TYPE],"",0,1)</f>
        <v>SMT</v>
      </c>
      <c r="N3230" t="str">
        <f>IF(ISERR(FIND("DECOUPE",Tableau1[[#This Row],[DESIGNATION]])),"","NEED REF")</f>
        <v>NEED REF</v>
      </c>
    </row>
    <row r="3231" spans="2:14">
      <c r="B3231">
        <v>34410774</v>
      </c>
      <c r="C3231" s="2">
        <v>44740</v>
      </c>
      <c r="D3231" t="s">
        <v>13</v>
      </c>
      <c r="E3231" t="s">
        <v>1892</v>
      </c>
      <c r="F3231" t="s">
        <v>1412</v>
      </c>
      <c r="G3231" t="s">
        <v>73</v>
      </c>
      <c r="H3231" t="s">
        <v>30</v>
      </c>
      <c r="J3231" t="s">
        <v>17</v>
      </c>
      <c r="K3231" t="s">
        <v>25</v>
      </c>
      <c r="L3231" t="str">
        <f>_xlfn.XLOOKUP(Tableau1[[#This Row],[TYPE DE PIECE]],Tableau4[MATIERE],Tableau4[SHORT TYPE],"",0,1)</f>
        <v>SMT</v>
      </c>
      <c r="N3231" t="str">
        <f>IF(ISERR(FIND("DECOUPE",Tableau1[[#This Row],[DESIGNATION]])),"","NEED REF")</f>
        <v/>
      </c>
    </row>
    <row r="3232" spans="2:14">
      <c r="B3232">
        <v>34410773</v>
      </c>
      <c r="C3232" s="2">
        <v>44740</v>
      </c>
      <c r="D3232" t="s">
        <v>13</v>
      </c>
      <c r="E3232" t="s">
        <v>1893</v>
      </c>
      <c r="F3232" t="s">
        <v>1412</v>
      </c>
      <c r="G3232" t="s">
        <v>73</v>
      </c>
      <c r="H3232" t="s">
        <v>30</v>
      </c>
      <c r="J3232" t="s">
        <v>17</v>
      </c>
      <c r="K3232" t="s">
        <v>25</v>
      </c>
      <c r="L3232" t="str">
        <f>_xlfn.XLOOKUP(Tableau1[[#This Row],[TYPE DE PIECE]],Tableau4[MATIERE],Tableau4[SHORT TYPE],"",0,1)</f>
        <v>SMT</v>
      </c>
      <c r="N3232" t="str">
        <f>IF(ISERR(FIND("DECOUPE",Tableau1[[#This Row],[DESIGNATION]])),"","NEED REF")</f>
        <v/>
      </c>
    </row>
    <row r="3233" spans="2:14">
      <c r="B3233">
        <v>34410772</v>
      </c>
      <c r="C3233" s="2">
        <v>44740</v>
      </c>
      <c r="D3233" t="s">
        <v>13</v>
      </c>
      <c r="E3233" t="s">
        <v>1894</v>
      </c>
      <c r="F3233" t="s">
        <v>1412</v>
      </c>
      <c r="G3233" t="s">
        <v>73</v>
      </c>
      <c r="H3233" t="s">
        <v>30</v>
      </c>
      <c r="J3233" t="s">
        <v>17</v>
      </c>
      <c r="K3233" t="s">
        <v>25</v>
      </c>
      <c r="L3233" t="str">
        <f>_xlfn.XLOOKUP(Tableau1[[#This Row],[TYPE DE PIECE]],Tableau4[MATIERE],Tableau4[SHORT TYPE],"",0,1)</f>
        <v>SMT</v>
      </c>
      <c r="N3233" t="str">
        <f>IF(ISERR(FIND("DECOUPE",Tableau1[[#This Row],[DESIGNATION]])),"","NEED REF")</f>
        <v/>
      </c>
    </row>
    <row r="3234" spans="2:14">
      <c r="B3234">
        <v>34410771</v>
      </c>
      <c r="C3234" s="2">
        <v>44736</v>
      </c>
      <c r="D3234" t="s">
        <v>13</v>
      </c>
      <c r="E3234" t="s">
        <v>1895</v>
      </c>
      <c r="F3234" t="s">
        <v>1412</v>
      </c>
      <c r="G3234" t="s">
        <v>73</v>
      </c>
      <c r="H3234" t="s">
        <v>30</v>
      </c>
      <c r="J3234" t="s">
        <v>17</v>
      </c>
      <c r="K3234" t="s">
        <v>25</v>
      </c>
      <c r="L3234" t="str">
        <f>_xlfn.XLOOKUP(Tableau1[[#This Row],[TYPE DE PIECE]],Tableau4[MATIERE],Tableau4[SHORT TYPE],"",0,1)</f>
        <v>SMT</v>
      </c>
      <c r="N3234" t="str">
        <f>IF(ISERR(FIND("DECOUPE",Tableau1[[#This Row],[DESIGNATION]])),"","NEED REF")</f>
        <v/>
      </c>
    </row>
    <row r="3235" spans="2:14">
      <c r="B3235">
        <v>34410770</v>
      </c>
      <c r="C3235" s="2">
        <v>44736</v>
      </c>
      <c r="D3235" t="s">
        <v>13</v>
      </c>
      <c r="E3235" t="s">
        <v>1896</v>
      </c>
      <c r="F3235" t="s">
        <v>1897</v>
      </c>
      <c r="G3235" t="s">
        <v>573</v>
      </c>
      <c r="H3235" t="s">
        <v>30</v>
      </c>
      <c r="J3235" t="s">
        <v>49</v>
      </c>
      <c r="K3235" t="s">
        <v>50</v>
      </c>
      <c r="L3235" t="str">
        <f>_xlfn.XLOOKUP(Tableau1[[#This Row],[TYPE DE PIECE]],Tableau4[MATIERE],Tableau4[SHORT TYPE],"",0,1)</f>
        <v>WIR</v>
      </c>
      <c r="N3235" t="str">
        <f>IF(ISERR(FIND("DECOUPE",Tableau1[[#This Row],[DESIGNATION]])),"","NEED REF")</f>
        <v/>
      </c>
    </row>
    <row r="3236" spans="2:14">
      <c r="B3236">
        <v>34410769</v>
      </c>
      <c r="C3236" s="2">
        <v>44736</v>
      </c>
      <c r="D3236" t="s">
        <v>13</v>
      </c>
      <c r="E3236" t="s">
        <v>897</v>
      </c>
      <c r="F3236" t="s">
        <v>1412</v>
      </c>
      <c r="G3236" t="s">
        <v>73</v>
      </c>
      <c r="H3236" t="s">
        <v>30</v>
      </c>
      <c r="J3236" t="s">
        <v>17</v>
      </c>
      <c r="K3236" t="s">
        <v>25</v>
      </c>
      <c r="L3236" t="str">
        <f>_xlfn.XLOOKUP(Tableau1[[#This Row],[TYPE DE PIECE]],Tableau4[MATIERE],Tableau4[SHORT TYPE],"",0,1)</f>
        <v>SMT</v>
      </c>
      <c r="N3236" t="str">
        <f>IF(ISERR(FIND("DECOUPE",Tableau1[[#This Row],[DESIGNATION]])),"","NEED REF")</f>
        <v/>
      </c>
    </row>
    <row r="3237" spans="2:14">
      <c r="B3237">
        <v>34410768</v>
      </c>
      <c r="C3237" s="2">
        <v>44736</v>
      </c>
      <c r="D3237" t="s">
        <v>13</v>
      </c>
      <c r="E3237" t="s">
        <v>1898</v>
      </c>
      <c r="F3237" t="s">
        <v>1412</v>
      </c>
      <c r="G3237" t="s">
        <v>73</v>
      </c>
      <c r="H3237" t="s">
        <v>30</v>
      </c>
      <c r="J3237" t="s">
        <v>17</v>
      </c>
      <c r="K3237" t="s">
        <v>25</v>
      </c>
      <c r="L3237" t="str">
        <f>_xlfn.XLOOKUP(Tableau1[[#This Row],[TYPE DE PIECE]],Tableau4[MATIERE],Tableau4[SHORT TYPE],"",0,1)</f>
        <v>SMT</v>
      </c>
      <c r="N3237" t="str">
        <f>IF(ISERR(FIND("DECOUPE",Tableau1[[#This Row],[DESIGNATION]])),"","NEED REF")</f>
        <v/>
      </c>
    </row>
    <row r="3238" spans="2:14">
      <c r="B3238">
        <v>34410767</v>
      </c>
      <c r="C3238" s="2">
        <v>44736</v>
      </c>
      <c r="D3238" t="s">
        <v>13</v>
      </c>
      <c r="E3238" t="s">
        <v>1899</v>
      </c>
      <c r="F3238" t="s">
        <v>1412</v>
      </c>
      <c r="G3238" t="s">
        <v>73</v>
      </c>
      <c r="H3238" t="s">
        <v>30</v>
      </c>
      <c r="J3238" t="s">
        <v>17</v>
      </c>
      <c r="K3238" t="s">
        <v>25</v>
      </c>
      <c r="L3238" t="str">
        <f>_xlfn.XLOOKUP(Tableau1[[#This Row],[TYPE DE PIECE]],Tableau4[MATIERE],Tableau4[SHORT TYPE],"",0,1)</f>
        <v>SMT</v>
      </c>
      <c r="N3238" t="str">
        <f>IF(ISERR(FIND("DECOUPE",Tableau1[[#This Row],[DESIGNATION]])),"","NEED REF")</f>
        <v/>
      </c>
    </row>
    <row r="3239" spans="2:14">
      <c r="B3239">
        <v>34410766</v>
      </c>
      <c r="C3239" s="2">
        <v>44736</v>
      </c>
      <c r="D3239" t="s">
        <v>13</v>
      </c>
      <c r="E3239" t="s">
        <v>1900</v>
      </c>
      <c r="F3239" t="s">
        <v>1412</v>
      </c>
      <c r="G3239" t="s">
        <v>73</v>
      </c>
      <c r="H3239" t="s">
        <v>30</v>
      </c>
      <c r="J3239" t="s">
        <v>17</v>
      </c>
      <c r="K3239" t="s">
        <v>25</v>
      </c>
      <c r="L3239" t="str">
        <f>_xlfn.XLOOKUP(Tableau1[[#This Row],[TYPE DE PIECE]],Tableau4[MATIERE],Tableau4[SHORT TYPE],"",0,1)</f>
        <v>SMT</v>
      </c>
      <c r="N3239" t="str">
        <f>IF(ISERR(FIND("DECOUPE",Tableau1[[#This Row],[DESIGNATION]])),"","NEED REF")</f>
        <v/>
      </c>
    </row>
    <row r="3240" spans="2:14">
      <c r="B3240">
        <v>34410765</v>
      </c>
      <c r="C3240" s="2">
        <v>44735</v>
      </c>
      <c r="D3240" t="s">
        <v>13</v>
      </c>
      <c r="E3240" t="s">
        <v>1901</v>
      </c>
      <c r="F3240" t="s">
        <v>1412</v>
      </c>
      <c r="G3240" t="s">
        <v>73</v>
      </c>
      <c r="H3240" t="s">
        <v>30</v>
      </c>
      <c r="J3240" t="s">
        <v>17</v>
      </c>
      <c r="K3240" t="s">
        <v>33</v>
      </c>
      <c r="L3240" t="str">
        <f>_xlfn.XLOOKUP(Tableau1[[#This Row],[TYPE DE PIECE]],Tableau4[MATIERE],Tableau4[SHORT TYPE],"",0,1)</f>
        <v>PLA</v>
      </c>
      <c r="N3240" t="str">
        <f>IF(ISERR(FIND("DECOUPE",Tableau1[[#This Row],[DESIGNATION]])),"","NEED REF")</f>
        <v/>
      </c>
    </row>
    <row r="3241" spans="2:14">
      <c r="B3241">
        <v>34410764</v>
      </c>
      <c r="C3241" s="2">
        <v>44735</v>
      </c>
      <c r="D3241" t="s">
        <v>13</v>
      </c>
      <c r="E3241" t="s">
        <v>1902</v>
      </c>
      <c r="F3241" t="s">
        <v>1412</v>
      </c>
      <c r="G3241" t="s">
        <v>73</v>
      </c>
      <c r="H3241" t="s">
        <v>30</v>
      </c>
      <c r="J3241" t="s">
        <v>17</v>
      </c>
      <c r="K3241" t="s">
        <v>25</v>
      </c>
      <c r="L3241" t="str">
        <f>_xlfn.XLOOKUP(Tableau1[[#This Row],[TYPE DE PIECE]],Tableau4[MATIERE],Tableau4[SHORT TYPE],"",0,1)</f>
        <v>SMT</v>
      </c>
      <c r="N3241" t="str">
        <f>IF(ISERR(FIND("DECOUPE",Tableau1[[#This Row],[DESIGNATION]])),"","NEED REF")</f>
        <v/>
      </c>
    </row>
    <row r="3242" spans="2:14">
      <c r="B3242">
        <v>34410763</v>
      </c>
      <c r="C3242" s="2">
        <v>44735</v>
      </c>
      <c r="D3242" t="s">
        <v>13</v>
      </c>
      <c r="E3242" t="s">
        <v>834</v>
      </c>
      <c r="F3242" t="s">
        <v>1881</v>
      </c>
      <c r="G3242" t="s">
        <v>73</v>
      </c>
      <c r="H3242" t="s">
        <v>463</v>
      </c>
      <c r="J3242" t="s">
        <v>27</v>
      </c>
      <c r="K3242" t="s">
        <v>25</v>
      </c>
      <c r="L3242" t="str">
        <f>_xlfn.XLOOKUP(Tableau1[[#This Row],[TYPE DE PIECE]],Tableau4[MATIERE],Tableau4[SHORT TYPE],"",0,1)</f>
        <v>SMT</v>
      </c>
      <c r="N3242" t="str">
        <f>IF(ISERR(FIND("DECOUPE",Tableau1[[#This Row],[DESIGNATION]])),"","NEED REF")</f>
        <v/>
      </c>
    </row>
    <row r="3243" spans="2:14">
      <c r="B3243">
        <v>34410762</v>
      </c>
      <c r="C3243" s="2">
        <v>44735</v>
      </c>
      <c r="D3243" t="s">
        <v>13</v>
      </c>
      <c r="E3243" t="s">
        <v>1903</v>
      </c>
      <c r="F3243" t="s">
        <v>1412</v>
      </c>
      <c r="G3243" t="s">
        <v>73</v>
      </c>
      <c r="H3243" t="s">
        <v>30</v>
      </c>
      <c r="J3243" t="s">
        <v>17</v>
      </c>
      <c r="K3243" t="s">
        <v>25</v>
      </c>
      <c r="L3243" t="str">
        <f>_xlfn.XLOOKUP(Tableau1[[#This Row],[TYPE DE PIECE]],Tableau4[MATIERE],Tableau4[SHORT TYPE],"",0,1)</f>
        <v>SMT</v>
      </c>
      <c r="N3243" t="str">
        <f>IF(ISERR(FIND("DECOUPE",Tableau1[[#This Row],[DESIGNATION]])),"","NEED REF")</f>
        <v/>
      </c>
    </row>
    <row r="3244" spans="2:14">
      <c r="B3244">
        <v>34410761</v>
      </c>
      <c r="C3244" s="2">
        <v>44734</v>
      </c>
      <c r="D3244" t="s">
        <v>13</v>
      </c>
      <c r="E3244" t="s">
        <v>1904</v>
      </c>
      <c r="F3244" t="s">
        <v>1412</v>
      </c>
      <c r="G3244" t="s">
        <v>73</v>
      </c>
      <c r="H3244" t="s">
        <v>30</v>
      </c>
      <c r="J3244" t="s">
        <v>17</v>
      </c>
      <c r="K3244" t="s">
        <v>25</v>
      </c>
      <c r="L3244" t="str">
        <f>_xlfn.XLOOKUP(Tableau1[[#This Row],[TYPE DE PIECE]],Tableau4[MATIERE],Tableau4[SHORT TYPE],"",0,1)</f>
        <v>SMT</v>
      </c>
      <c r="N3244" t="str">
        <f>IF(ISERR(FIND("DECOUPE",Tableau1[[#This Row],[DESIGNATION]])),"","NEED REF")</f>
        <v/>
      </c>
    </row>
    <row r="3245" spans="2:14">
      <c r="B3245">
        <v>34410760</v>
      </c>
      <c r="C3245" s="2">
        <v>44734</v>
      </c>
      <c r="D3245" t="s">
        <v>13</v>
      </c>
      <c r="E3245" t="s">
        <v>1905</v>
      </c>
      <c r="F3245" t="s">
        <v>1412</v>
      </c>
      <c r="G3245" t="s">
        <v>73</v>
      </c>
      <c r="H3245" t="s">
        <v>30</v>
      </c>
      <c r="J3245" t="s">
        <v>17</v>
      </c>
      <c r="K3245" t="s">
        <v>25</v>
      </c>
      <c r="L3245" t="str">
        <f>_xlfn.XLOOKUP(Tableau1[[#This Row],[TYPE DE PIECE]],Tableau4[MATIERE],Tableau4[SHORT TYPE],"",0,1)</f>
        <v>SMT</v>
      </c>
      <c r="N3245" t="str">
        <f>IF(ISERR(FIND("DECOUPE",Tableau1[[#This Row],[DESIGNATION]])),"","NEED REF")</f>
        <v/>
      </c>
    </row>
    <row r="3246" spans="2:14">
      <c r="B3246">
        <v>34410759</v>
      </c>
      <c r="C3246" s="2">
        <v>44734</v>
      </c>
      <c r="D3246" t="s">
        <v>13</v>
      </c>
      <c r="E3246" t="s">
        <v>1906</v>
      </c>
      <c r="F3246" t="s">
        <v>1412</v>
      </c>
      <c r="G3246" t="s">
        <v>73</v>
      </c>
      <c r="H3246" t="s">
        <v>30</v>
      </c>
      <c r="J3246" t="s">
        <v>17</v>
      </c>
      <c r="K3246" t="s">
        <v>25</v>
      </c>
      <c r="L3246" t="str">
        <f>_xlfn.XLOOKUP(Tableau1[[#This Row],[TYPE DE PIECE]],Tableau4[MATIERE],Tableau4[SHORT TYPE],"",0,1)</f>
        <v>SMT</v>
      </c>
      <c r="N3246" t="str">
        <f>IF(ISERR(FIND("DECOUPE",Tableau1[[#This Row],[DESIGNATION]])),"","NEED REF")</f>
        <v/>
      </c>
    </row>
    <row r="3247" spans="2:14">
      <c r="B3247">
        <v>34410758</v>
      </c>
      <c r="C3247" s="2">
        <v>44734</v>
      </c>
      <c r="D3247" t="s">
        <v>13</v>
      </c>
      <c r="E3247" t="s">
        <v>1907</v>
      </c>
      <c r="F3247" t="s">
        <v>1412</v>
      </c>
      <c r="G3247" t="s">
        <v>73</v>
      </c>
      <c r="H3247" t="s">
        <v>30</v>
      </c>
      <c r="J3247" t="s">
        <v>17</v>
      </c>
      <c r="K3247" t="s">
        <v>25</v>
      </c>
      <c r="L3247" t="str">
        <f>_xlfn.XLOOKUP(Tableau1[[#This Row],[TYPE DE PIECE]],Tableau4[MATIERE],Tableau4[SHORT TYPE],"",0,1)</f>
        <v>SMT</v>
      </c>
      <c r="N3247" t="str">
        <f>IF(ISERR(FIND("DECOUPE",Tableau1[[#This Row],[DESIGNATION]])),"","NEED REF")</f>
        <v/>
      </c>
    </row>
    <row r="3248" spans="2:14">
      <c r="B3248">
        <v>34410757</v>
      </c>
      <c r="C3248" s="2">
        <v>44732</v>
      </c>
      <c r="D3248" t="s">
        <v>13</v>
      </c>
      <c r="E3248" t="s">
        <v>1908</v>
      </c>
      <c r="F3248" t="s">
        <v>1412</v>
      </c>
      <c r="G3248" t="s">
        <v>73</v>
      </c>
      <c r="H3248" t="s">
        <v>30</v>
      </c>
      <c r="J3248" t="s">
        <v>17</v>
      </c>
      <c r="K3248" t="s">
        <v>25</v>
      </c>
      <c r="L3248" t="str">
        <f>_xlfn.XLOOKUP(Tableau1[[#This Row],[TYPE DE PIECE]],Tableau4[MATIERE],Tableau4[SHORT TYPE],"",0,1)</f>
        <v>SMT</v>
      </c>
      <c r="N3248" t="str">
        <f>IF(ISERR(FIND("DECOUPE",Tableau1[[#This Row],[DESIGNATION]])),"","NEED REF")</f>
        <v/>
      </c>
    </row>
    <row r="3249" spans="2:14">
      <c r="B3249">
        <v>34410756</v>
      </c>
      <c r="C3249" s="2">
        <v>44732</v>
      </c>
      <c r="D3249" t="s">
        <v>13</v>
      </c>
      <c r="E3249" t="s">
        <v>1909</v>
      </c>
      <c r="F3249" t="s">
        <v>1412</v>
      </c>
      <c r="G3249" t="s">
        <v>73</v>
      </c>
      <c r="H3249" t="s">
        <v>30</v>
      </c>
      <c r="J3249" t="s">
        <v>17</v>
      </c>
      <c r="K3249" t="s">
        <v>25</v>
      </c>
      <c r="L3249" t="str">
        <f>_xlfn.XLOOKUP(Tableau1[[#This Row],[TYPE DE PIECE]],Tableau4[MATIERE],Tableau4[SHORT TYPE],"",0,1)</f>
        <v>SMT</v>
      </c>
      <c r="N3249" t="str">
        <f>IF(ISERR(FIND("DECOUPE",Tableau1[[#This Row],[DESIGNATION]])),"","NEED REF")</f>
        <v/>
      </c>
    </row>
    <row r="3250" spans="2:14">
      <c r="B3250">
        <v>34410755</v>
      </c>
      <c r="C3250" s="2">
        <v>44731</v>
      </c>
      <c r="D3250" t="s">
        <v>13</v>
      </c>
      <c r="E3250" t="s">
        <v>1433</v>
      </c>
      <c r="F3250" t="s">
        <v>1412</v>
      </c>
      <c r="G3250" t="s">
        <v>73</v>
      </c>
      <c r="H3250" t="s">
        <v>30</v>
      </c>
      <c r="J3250" t="s">
        <v>17</v>
      </c>
      <c r="K3250" t="s">
        <v>25</v>
      </c>
      <c r="L3250" t="str">
        <f>_xlfn.XLOOKUP(Tableau1[[#This Row],[TYPE DE PIECE]],Tableau4[MATIERE],Tableau4[SHORT TYPE],"",0,1)</f>
        <v>SMT</v>
      </c>
      <c r="N3250" t="str">
        <f>IF(ISERR(FIND("DECOUPE",Tableau1[[#This Row],[DESIGNATION]])),"","NEED REF")</f>
        <v/>
      </c>
    </row>
    <row r="3251" spans="2:14">
      <c r="B3251">
        <v>34410754</v>
      </c>
      <c r="C3251" s="2">
        <v>44731</v>
      </c>
      <c r="D3251" t="s">
        <v>13</v>
      </c>
      <c r="E3251" t="s">
        <v>1910</v>
      </c>
      <c r="F3251" t="s">
        <v>1412</v>
      </c>
      <c r="G3251" t="s">
        <v>73</v>
      </c>
      <c r="H3251" t="s">
        <v>30</v>
      </c>
      <c r="J3251" t="s">
        <v>17</v>
      </c>
      <c r="K3251" t="s">
        <v>25</v>
      </c>
      <c r="L3251" t="str">
        <f>_xlfn.XLOOKUP(Tableau1[[#This Row],[TYPE DE PIECE]],Tableau4[MATIERE],Tableau4[SHORT TYPE],"",0,1)</f>
        <v>SMT</v>
      </c>
      <c r="N3251" t="str">
        <f>IF(ISERR(FIND("DECOUPE",Tableau1[[#This Row],[DESIGNATION]])),"","NEED REF")</f>
        <v/>
      </c>
    </row>
    <row r="3252" spans="2:14">
      <c r="B3252">
        <v>34410753</v>
      </c>
      <c r="C3252" s="2">
        <v>44729</v>
      </c>
      <c r="D3252" t="s">
        <v>13</v>
      </c>
      <c r="E3252" t="s">
        <v>1911</v>
      </c>
      <c r="F3252" t="s">
        <v>1412</v>
      </c>
      <c r="G3252" t="s">
        <v>73</v>
      </c>
      <c r="H3252" t="s">
        <v>30</v>
      </c>
      <c r="J3252" t="s">
        <v>17</v>
      </c>
      <c r="K3252" t="s">
        <v>25</v>
      </c>
      <c r="L3252" t="str">
        <f>_xlfn.XLOOKUP(Tableau1[[#This Row],[TYPE DE PIECE]],Tableau4[MATIERE],Tableau4[SHORT TYPE],"",0,1)</f>
        <v>SMT</v>
      </c>
      <c r="N3252" t="str">
        <f>IF(ISERR(FIND("DECOUPE",Tableau1[[#This Row],[DESIGNATION]])),"","NEED REF")</f>
        <v/>
      </c>
    </row>
    <row r="3253" spans="2:14">
      <c r="B3253">
        <v>34410752</v>
      </c>
      <c r="C3253" s="2">
        <v>44729</v>
      </c>
      <c r="D3253" t="s">
        <v>13</v>
      </c>
      <c r="E3253" t="s">
        <v>1912</v>
      </c>
      <c r="F3253" t="s">
        <v>1412</v>
      </c>
      <c r="G3253" t="s">
        <v>73</v>
      </c>
      <c r="H3253" t="s">
        <v>30</v>
      </c>
      <c r="J3253" t="s">
        <v>17</v>
      </c>
      <c r="K3253" t="s">
        <v>25</v>
      </c>
      <c r="L3253" t="str">
        <f>_xlfn.XLOOKUP(Tableau1[[#This Row],[TYPE DE PIECE]],Tableau4[MATIERE],Tableau4[SHORT TYPE],"",0,1)</f>
        <v>SMT</v>
      </c>
      <c r="N3253" t="str">
        <f>IF(ISERR(FIND("DECOUPE",Tableau1[[#This Row],[DESIGNATION]])),"","NEED REF")</f>
        <v/>
      </c>
    </row>
    <row r="3254" spans="2:14">
      <c r="B3254">
        <v>34410751</v>
      </c>
      <c r="C3254" s="2">
        <v>44729</v>
      </c>
      <c r="D3254" t="s">
        <v>13</v>
      </c>
      <c r="E3254" t="s">
        <v>1913</v>
      </c>
      <c r="F3254" t="s">
        <v>1914</v>
      </c>
      <c r="G3254" t="s">
        <v>73</v>
      </c>
      <c r="H3254" t="s">
        <v>463</v>
      </c>
      <c r="J3254" t="s">
        <v>27</v>
      </c>
      <c r="K3254" t="s">
        <v>25</v>
      </c>
      <c r="L3254" t="str">
        <f>_xlfn.XLOOKUP(Tableau1[[#This Row],[TYPE DE PIECE]],Tableau4[MATIERE],Tableau4[SHORT TYPE],"",0,1)</f>
        <v>SMT</v>
      </c>
      <c r="N3254" t="str">
        <f>IF(ISERR(FIND("DECOUPE",Tableau1[[#This Row],[DESIGNATION]])),"","NEED REF")</f>
        <v/>
      </c>
    </row>
    <row r="3255" spans="2:14">
      <c r="B3255">
        <v>34410750</v>
      </c>
      <c r="C3255" s="2">
        <v>44729</v>
      </c>
      <c r="D3255" t="s">
        <v>13</v>
      </c>
      <c r="E3255" t="s">
        <v>1915</v>
      </c>
      <c r="F3255" t="s">
        <v>1412</v>
      </c>
      <c r="G3255" t="s">
        <v>73</v>
      </c>
      <c r="H3255" t="s">
        <v>30</v>
      </c>
      <c r="J3255" t="s">
        <v>17</v>
      </c>
      <c r="K3255" t="s">
        <v>25</v>
      </c>
      <c r="L3255" t="str">
        <f>_xlfn.XLOOKUP(Tableau1[[#This Row],[TYPE DE PIECE]],Tableau4[MATIERE],Tableau4[SHORT TYPE],"",0,1)</f>
        <v>SMT</v>
      </c>
      <c r="N3255" t="str">
        <f>IF(ISERR(FIND("DECOUPE",Tableau1[[#This Row],[DESIGNATION]])),"","NEED REF")</f>
        <v/>
      </c>
    </row>
    <row r="3256" spans="2:14">
      <c r="B3256">
        <v>34410749</v>
      </c>
      <c r="C3256" s="2">
        <v>44729</v>
      </c>
      <c r="D3256" t="s">
        <v>13</v>
      </c>
      <c r="E3256" t="s">
        <v>1916</v>
      </c>
      <c r="F3256" t="s">
        <v>1412</v>
      </c>
      <c r="G3256" t="s">
        <v>73</v>
      </c>
      <c r="H3256" t="s">
        <v>30</v>
      </c>
      <c r="J3256" t="s">
        <v>17</v>
      </c>
      <c r="K3256" t="s">
        <v>25</v>
      </c>
      <c r="L3256" t="str">
        <f>_xlfn.XLOOKUP(Tableau1[[#This Row],[TYPE DE PIECE]],Tableau4[MATIERE],Tableau4[SHORT TYPE],"",0,1)</f>
        <v>SMT</v>
      </c>
      <c r="N3256" t="str">
        <f>IF(ISERR(FIND("DECOUPE",Tableau1[[#This Row],[DESIGNATION]])),"","NEED REF")</f>
        <v/>
      </c>
    </row>
    <row r="3257" spans="2:14">
      <c r="B3257">
        <v>34410748</v>
      </c>
      <c r="C3257" s="2">
        <v>44728</v>
      </c>
      <c r="D3257" t="s">
        <v>13</v>
      </c>
      <c r="E3257" t="s">
        <v>1917</v>
      </c>
      <c r="F3257" t="s">
        <v>1914</v>
      </c>
      <c r="G3257" t="s">
        <v>73</v>
      </c>
      <c r="H3257" t="s">
        <v>463</v>
      </c>
      <c r="J3257" t="s">
        <v>27</v>
      </c>
      <c r="K3257" t="s">
        <v>25</v>
      </c>
      <c r="L3257" t="str">
        <f>_xlfn.XLOOKUP(Tableau1[[#This Row],[TYPE DE PIECE]],Tableau4[MATIERE],Tableau4[SHORT TYPE],"",0,1)</f>
        <v>SMT</v>
      </c>
      <c r="N3257" t="str">
        <f>IF(ISERR(FIND("DECOUPE",Tableau1[[#This Row],[DESIGNATION]])),"","NEED REF")</f>
        <v/>
      </c>
    </row>
    <row r="3258" spans="2:14">
      <c r="B3258">
        <v>34410747</v>
      </c>
      <c r="C3258" s="2">
        <v>44728</v>
      </c>
      <c r="D3258" t="s">
        <v>13</v>
      </c>
      <c r="E3258" t="s">
        <v>1918</v>
      </c>
      <c r="F3258" t="s">
        <v>1914</v>
      </c>
      <c r="G3258" t="s">
        <v>73</v>
      </c>
      <c r="H3258" t="s">
        <v>463</v>
      </c>
      <c r="J3258" t="s">
        <v>27</v>
      </c>
      <c r="K3258" t="s">
        <v>22</v>
      </c>
      <c r="L3258" t="str">
        <f>_xlfn.XLOOKUP(Tableau1[[#This Row],[TYPE DE PIECE]],Tableau4[MATIERE],Tableau4[SHORT TYPE],"",0,1)</f>
        <v>COP</v>
      </c>
      <c r="N3258" t="str">
        <f>IF(ISERR(FIND("DECOUPE",Tableau1[[#This Row],[DESIGNATION]])),"","NEED REF")</f>
        <v/>
      </c>
    </row>
    <row r="3259" spans="2:14">
      <c r="B3259">
        <v>34410746</v>
      </c>
      <c r="C3259" s="2">
        <v>44728</v>
      </c>
      <c r="D3259" t="s">
        <v>13</v>
      </c>
      <c r="E3259" t="s">
        <v>1919</v>
      </c>
      <c r="F3259" t="s">
        <v>1914</v>
      </c>
      <c r="G3259" t="s">
        <v>73</v>
      </c>
      <c r="H3259" t="s">
        <v>463</v>
      </c>
      <c r="J3259" t="s">
        <v>27</v>
      </c>
      <c r="K3259" t="s">
        <v>22</v>
      </c>
      <c r="L3259" t="str">
        <f>_xlfn.XLOOKUP(Tableau1[[#This Row],[TYPE DE PIECE]],Tableau4[MATIERE],Tableau4[SHORT TYPE],"",0,1)</f>
        <v>COP</v>
      </c>
      <c r="N3259" t="str">
        <f>IF(ISERR(FIND("DECOUPE",Tableau1[[#This Row],[DESIGNATION]])),"","NEED REF")</f>
        <v/>
      </c>
    </row>
    <row r="3260" spans="2:14">
      <c r="B3260">
        <v>34410745</v>
      </c>
      <c r="C3260" s="2">
        <v>44728</v>
      </c>
      <c r="D3260" t="s">
        <v>13</v>
      </c>
      <c r="E3260" t="s">
        <v>1920</v>
      </c>
      <c r="F3260" t="s">
        <v>1412</v>
      </c>
      <c r="G3260" t="s">
        <v>73</v>
      </c>
      <c r="H3260" t="s">
        <v>30</v>
      </c>
      <c r="J3260" t="s">
        <v>17</v>
      </c>
      <c r="K3260" t="s">
        <v>22</v>
      </c>
      <c r="L3260" t="str">
        <f>_xlfn.XLOOKUP(Tableau1[[#This Row],[TYPE DE PIECE]],Tableau4[MATIERE],Tableau4[SHORT TYPE],"",0,1)</f>
        <v>COP</v>
      </c>
      <c r="N3260" t="str">
        <f>IF(ISERR(FIND("DECOUPE",Tableau1[[#This Row],[DESIGNATION]])),"","NEED REF")</f>
        <v/>
      </c>
    </row>
    <row r="3261" spans="2:14">
      <c r="B3261">
        <v>34410744</v>
      </c>
      <c r="C3261" s="2">
        <v>44728</v>
      </c>
      <c r="D3261" t="s">
        <v>13</v>
      </c>
      <c r="E3261" t="s">
        <v>1921</v>
      </c>
      <c r="F3261" t="s">
        <v>1412</v>
      </c>
      <c r="G3261" t="s">
        <v>73</v>
      </c>
      <c r="H3261" t="s">
        <v>30</v>
      </c>
      <c r="J3261" t="s">
        <v>17</v>
      </c>
      <c r="K3261" t="s">
        <v>22</v>
      </c>
      <c r="L3261" t="str">
        <f>_xlfn.XLOOKUP(Tableau1[[#This Row],[TYPE DE PIECE]],Tableau4[MATIERE],Tableau4[SHORT TYPE],"",0,1)</f>
        <v>COP</v>
      </c>
      <c r="N3261" t="str">
        <f>IF(ISERR(FIND("DECOUPE",Tableau1[[#This Row],[DESIGNATION]])),"","NEED REF")</f>
        <v/>
      </c>
    </row>
    <row r="3262" spans="2:14">
      <c r="B3262">
        <v>34410743</v>
      </c>
      <c r="C3262" s="2">
        <v>44728</v>
      </c>
      <c r="D3262" t="s">
        <v>13</v>
      </c>
      <c r="E3262" t="s">
        <v>1922</v>
      </c>
      <c r="F3262" t="s">
        <v>1412</v>
      </c>
      <c r="G3262" t="s">
        <v>73</v>
      </c>
      <c r="H3262" t="s">
        <v>30</v>
      </c>
      <c r="J3262" t="s">
        <v>17</v>
      </c>
      <c r="K3262" t="s">
        <v>25</v>
      </c>
      <c r="L3262" t="str">
        <f>_xlfn.XLOOKUP(Tableau1[[#This Row],[TYPE DE PIECE]],Tableau4[MATIERE],Tableau4[SHORT TYPE],"",0,1)</f>
        <v>SMT</v>
      </c>
      <c r="N3262" t="str">
        <f>IF(ISERR(FIND("DECOUPE",Tableau1[[#This Row],[DESIGNATION]])),"","NEED REF")</f>
        <v/>
      </c>
    </row>
    <row r="3263" spans="2:14">
      <c r="B3263">
        <v>34410742</v>
      </c>
      <c r="C3263" s="2">
        <v>44727</v>
      </c>
      <c r="D3263" t="s">
        <v>13</v>
      </c>
      <c r="E3263" t="s">
        <v>1923</v>
      </c>
      <c r="F3263" t="s">
        <v>1914</v>
      </c>
      <c r="G3263" t="s">
        <v>73</v>
      </c>
      <c r="H3263" t="s">
        <v>463</v>
      </c>
      <c r="J3263" t="s">
        <v>27</v>
      </c>
      <c r="K3263" t="s">
        <v>25</v>
      </c>
      <c r="L3263" t="str">
        <f>_xlfn.XLOOKUP(Tableau1[[#This Row],[TYPE DE PIECE]],Tableau4[MATIERE],Tableau4[SHORT TYPE],"",0,1)</f>
        <v>SMT</v>
      </c>
      <c r="N3263" t="str">
        <f>IF(ISERR(FIND("DECOUPE",Tableau1[[#This Row],[DESIGNATION]])),"","NEED REF")</f>
        <v/>
      </c>
    </row>
    <row r="3264" spans="2:14">
      <c r="B3264">
        <v>34410741</v>
      </c>
      <c r="C3264" s="2">
        <v>44727</v>
      </c>
      <c r="D3264" t="s">
        <v>13</v>
      </c>
      <c r="E3264" t="s">
        <v>1924</v>
      </c>
      <c r="F3264" t="s">
        <v>1914</v>
      </c>
      <c r="G3264" t="s">
        <v>73</v>
      </c>
      <c r="H3264" t="s">
        <v>463</v>
      </c>
      <c r="J3264" t="s">
        <v>27</v>
      </c>
      <c r="K3264" t="s">
        <v>25</v>
      </c>
      <c r="L3264" t="str">
        <f>_xlfn.XLOOKUP(Tableau1[[#This Row],[TYPE DE PIECE]],Tableau4[MATIERE],Tableau4[SHORT TYPE],"",0,1)</f>
        <v>SMT</v>
      </c>
      <c r="N3264" t="str">
        <f>IF(ISERR(FIND("DECOUPE",Tableau1[[#This Row],[DESIGNATION]])),"","NEED REF")</f>
        <v/>
      </c>
    </row>
    <row r="3265" spans="2:14">
      <c r="B3265">
        <v>34410740</v>
      </c>
      <c r="C3265" s="2">
        <v>44727</v>
      </c>
      <c r="D3265" t="s">
        <v>13</v>
      </c>
      <c r="E3265" t="s">
        <v>1925</v>
      </c>
      <c r="F3265" t="s">
        <v>1914</v>
      </c>
      <c r="G3265" t="s">
        <v>73</v>
      </c>
      <c r="H3265" t="s">
        <v>463</v>
      </c>
      <c r="J3265" t="s">
        <v>27</v>
      </c>
      <c r="K3265" t="s">
        <v>25</v>
      </c>
      <c r="L3265" t="str">
        <f>_xlfn.XLOOKUP(Tableau1[[#This Row],[TYPE DE PIECE]],Tableau4[MATIERE],Tableau4[SHORT TYPE],"",0,1)</f>
        <v>SMT</v>
      </c>
      <c r="N3265" t="str">
        <f>IF(ISERR(FIND("DECOUPE",Tableau1[[#This Row],[DESIGNATION]])),"","NEED REF")</f>
        <v/>
      </c>
    </row>
    <row r="3266" spans="2:14">
      <c r="B3266">
        <v>34410739</v>
      </c>
      <c r="C3266" s="2">
        <v>44727</v>
      </c>
      <c r="D3266" t="s">
        <v>13</v>
      </c>
      <c r="E3266" t="s">
        <v>602</v>
      </c>
      <c r="F3266" t="s">
        <v>1914</v>
      </c>
      <c r="G3266" t="s">
        <v>73</v>
      </c>
      <c r="H3266" t="s">
        <v>463</v>
      </c>
      <c r="J3266" t="s">
        <v>27</v>
      </c>
      <c r="K3266" t="s">
        <v>25</v>
      </c>
      <c r="L3266" t="str">
        <f>_xlfn.XLOOKUP(Tableau1[[#This Row],[TYPE DE PIECE]],Tableau4[MATIERE],Tableau4[SHORT TYPE],"",0,1)</f>
        <v>SMT</v>
      </c>
      <c r="N3266" t="str">
        <f>IF(ISERR(FIND("DECOUPE",Tableau1[[#This Row],[DESIGNATION]])),"","NEED REF")</f>
        <v/>
      </c>
    </row>
    <row r="3267" spans="2:14">
      <c r="B3267">
        <v>34410738</v>
      </c>
      <c r="C3267" s="2">
        <v>44727</v>
      </c>
      <c r="D3267" t="s">
        <v>13</v>
      </c>
      <c r="E3267" t="s">
        <v>1917</v>
      </c>
      <c r="F3267" t="s">
        <v>1914</v>
      </c>
      <c r="G3267" t="s">
        <v>73</v>
      </c>
      <c r="H3267" t="s">
        <v>463</v>
      </c>
      <c r="J3267" t="s">
        <v>27</v>
      </c>
      <c r="K3267" t="s">
        <v>25</v>
      </c>
      <c r="L3267" t="str">
        <f>_xlfn.XLOOKUP(Tableau1[[#This Row],[TYPE DE PIECE]],Tableau4[MATIERE],Tableau4[SHORT TYPE],"",0,1)</f>
        <v>SMT</v>
      </c>
      <c r="N3267" t="str">
        <f>IF(ISERR(FIND("DECOUPE",Tableau1[[#This Row],[DESIGNATION]])),"","NEED REF")</f>
        <v/>
      </c>
    </row>
    <row r="3268" spans="2:14">
      <c r="B3268">
        <v>34410737</v>
      </c>
      <c r="C3268" s="2">
        <v>44727</v>
      </c>
      <c r="D3268" t="s">
        <v>13</v>
      </c>
      <c r="E3268" t="s">
        <v>1926</v>
      </c>
      <c r="F3268" t="s">
        <v>1914</v>
      </c>
      <c r="G3268" t="s">
        <v>73</v>
      </c>
      <c r="H3268" t="s">
        <v>463</v>
      </c>
      <c r="J3268" t="s">
        <v>27</v>
      </c>
      <c r="K3268" t="s">
        <v>22</v>
      </c>
      <c r="L3268" t="str">
        <f>_xlfn.XLOOKUP(Tableau1[[#This Row],[TYPE DE PIECE]],Tableau4[MATIERE],Tableau4[SHORT TYPE],"",0,1)</f>
        <v>COP</v>
      </c>
      <c r="N3268" t="str">
        <f>IF(ISERR(FIND("DECOUPE",Tableau1[[#This Row],[DESIGNATION]])),"","NEED REF")</f>
        <v/>
      </c>
    </row>
    <row r="3269" spans="2:14">
      <c r="B3269">
        <v>34410736</v>
      </c>
      <c r="C3269" s="2">
        <v>44727</v>
      </c>
      <c r="D3269" t="s">
        <v>13</v>
      </c>
      <c r="E3269" t="s">
        <v>1927</v>
      </c>
      <c r="F3269" t="s">
        <v>1914</v>
      </c>
      <c r="G3269" t="s">
        <v>73</v>
      </c>
      <c r="H3269" t="s">
        <v>463</v>
      </c>
      <c r="J3269" t="s">
        <v>27</v>
      </c>
      <c r="K3269" t="s">
        <v>22</v>
      </c>
      <c r="L3269" t="str">
        <f>_xlfn.XLOOKUP(Tableau1[[#This Row],[TYPE DE PIECE]],Tableau4[MATIERE],Tableau4[SHORT TYPE],"",0,1)</f>
        <v>COP</v>
      </c>
      <c r="N3269" t="str">
        <f>IF(ISERR(FIND("DECOUPE",Tableau1[[#This Row],[DESIGNATION]])),"","NEED REF")</f>
        <v/>
      </c>
    </row>
    <row r="3270" spans="2:14">
      <c r="B3270">
        <v>34410735</v>
      </c>
      <c r="C3270" s="2">
        <v>44727</v>
      </c>
      <c r="D3270" t="s">
        <v>13</v>
      </c>
      <c r="E3270" t="s">
        <v>1928</v>
      </c>
      <c r="F3270" t="s">
        <v>1914</v>
      </c>
      <c r="G3270" t="s">
        <v>73</v>
      </c>
      <c r="H3270" t="s">
        <v>463</v>
      </c>
      <c r="J3270" t="s">
        <v>27</v>
      </c>
      <c r="K3270" t="s">
        <v>22</v>
      </c>
      <c r="L3270" t="str">
        <f>_xlfn.XLOOKUP(Tableau1[[#This Row],[TYPE DE PIECE]],Tableau4[MATIERE],Tableau4[SHORT TYPE],"",0,1)</f>
        <v>COP</v>
      </c>
      <c r="N3270" t="str">
        <f>IF(ISERR(FIND("DECOUPE",Tableau1[[#This Row],[DESIGNATION]])),"","NEED REF")</f>
        <v/>
      </c>
    </row>
    <row r="3271" spans="2:14">
      <c r="B3271">
        <v>34410734</v>
      </c>
      <c r="C3271" s="2">
        <v>44727</v>
      </c>
      <c r="D3271" t="s">
        <v>13</v>
      </c>
      <c r="E3271" t="s">
        <v>1929</v>
      </c>
      <c r="F3271" t="s">
        <v>1914</v>
      </c>
      <c r="G3271" t="s">
        <v>73</v>
      </c>
      <c r="H3271" t="s">
        <v>463</v>
      </c>
      <c r="J3271" t="s">
        <v>27</v>
      </c>
      <c r="K3271" t="s">
        <v>25</v>
      </c>
      <c r="L3271" t="str">
        <f>_xlfn.XLOOKUP(Tableau1[[#This Row],[TYPE DE PIECE]],Tableau4[MATIERE],Tableau4[SHORT TYPE],"",0,1)</f>
        <v>SMT</v>
      </c>
      <c r="N3271" t="str">
        <f>IF(ISERR(FIND("DECOUPE",Tableau1[[#This Row],[DESIGNATION]])),"","NEED REF")</f>
        <v/>
      </c>
    </row>
    <row r="3272" spans="2:14">
      <c r="B3272">
        <v>34410733</v>
      </c>
      <c r="C3272" s="2">
        <v>44725</v>
      </c>
      <c r="D3272" t="s">
        <v>13</v>
      </c>
      <c r="E3272" t="s">
        <v>1930</v>
      </c>
      <c r="F3272" t="s">
        <v>1412</v>
      </c>
      <c r="G3272" t="s">
        <v>73</v>
      </c>
      <c r="H3272" t="s">
        <v>30</v>
      </c>
      <c r="J3272" t="s">
        <v>17</v>
      </c>
      <c r="K3272" t="s">
        <v>25</v>
      </c>
      <c r="L3272" t="str">
        <f>_xlfn.XLOOKUP(Tableau1[[#This Row],[TYPE DE PIECE]],Tableau4[MATIERE],Tableau4[SHORT TYPE],"",0,1)</f>
        <v>SMT</v>
      </c>
      <c r="N3272" t="str">
        <f>IF(ISERR(FIND("DECOUPE",Tableau1[[#This Row],[DESIGNATION]])),"","NEED REF")</f>
        <v/>
      </c>
    </row>
    <row r="3273" spans="2:14">
      <c r="B3273">
        <v>34410732</v>
      </c>
      <c r="C3273" s="2">
        <v>44725</v>
      </c>
      <c r="D3273" t="s">
        <v>13</v>
      </c>
      <c r="E3273" t="s">
        <v>706</v>
      </c>
      <c r="F3273" t="s">
        <v>1412</v>
      </c>
      <c r="G3273" t="s">
        <v>73</v>
      </c>
      <c r="H3273" t="s">
        <v>30</v>
      </c>
      <c r="J3273" t="s">
        <v>17</v>
      </c>
      <c r="K3273" t="s">
        <v>25</v>
      </c>
      <c r="L3273" t="str">
        <f>_xlfn.XLOOKUP(Tableau1[[#This Row],[TYPE DE PIECE]],Tableau4[MATIERE],Tableau4[SHORT TYPE],"",0,1)</f>
        <v>SMT</v>
      </c>
      <c r="N3273" t="str">
        <f>IF(ISERR(FIND("DECOUPE",Tableau1[[#This Row],[DESIGNATION]])),"","NEED REF")</f>
        <v/>
      </c>
    </row>
    <row r="3274" spans="2:14">
      <c r="B3274">
        <v>34410731</v>
      </c>
      <c r="C3274" s="2">
        <v>44725</v>
      </c>
      <c r="D3274" t="s">
        <v>13</v>
      </c>
      <c r="E3274" t="s">
        <v>1931</v>
      </c>
      <c r="F3274" t="s">
        <v>1412</v>
      </c>
      <c r="G3274" t="s">
        <v>73</v>
      </c>
      <c r="H3274" t="s">
        <v>30</v>
      </c>
      <c r="J3274" t="s">
        <v>17</v>
      </c>
      <c r="K3274" t="s">
        <v>25</v>
      </c>
      <c r="L3274" t="str">
        <f>_xlfn.XLOOKUP(Tableau1[[#This Row],[TYPE DE PIECE]],Tableau4[MATIERE],Tableau4[SHORT TYPE],"",0,1)</f>
        <v>SMT</v>
      </c>
      <c r="N3274" t="str">
        <f>IF(ISERR(FIND("DECOUPE",Tableau1[[#This Row],[DESIGNATION]])),"","NEED REF")</f>
        <v/>
      </c>
    </row>
    <row r="3275" spans="2:14">
      <c r="B3275">
        <v>34410730</v>
      </c>
      <c r="C3275" s="2">
        <v>44725</v>
      </c>
      <c r="D3275" t="s">
        <v>13</v>
      </c>
      <c r="E3275" t="s">
        <v>1932</v>
      </c>
      <c r="F3275" t="s">
        <v>1412</v>
      </c>
      <c r="G3275" t="s">
        <v>73</v>
      </c>
      <c r="H3275" t="s">
        <v>30</v>
      </c>
      <c r="J3275" t="s">
        <v>17</v>
      </c>
      <c r="K3275" t="s">
        <v>25</v>
      </c>
      <c r="L3275" t="str">
        <f>_xlfn.XLOOKUP(Tableau1[[#This Row],[TYPE DE PIECE]],Tableau4[MATIERE],Tableau4[SHORT TYPE],"",0,1)</f>
        <v>SMT</v>
      </c>
      <c r="N3275" t="str">
        <f>IF(ISERR(FIND("DECOUPE",Tableau1[[#This Row],[DESIGNATION]])),"","NEED REF")</f>
        <v/>
      </c>
    </row>
    <row r="3276" spans="2:14">
      <c r="B3276">
        <v>34410729</v>
      </c>
      <c r="C3276" s="2">
        <v>44725</v>
      </c>
      <c r="D3276" t="s">
        <v>13</v>
      </c>
      <c r="E3276" t="s">
        <v>1933</v>
      </c>
      <c r="F3276" t="s">
        <v>1412</v>
      </c>
      <c r="G3276" t="s">
        <v>73</v>
      </c>
      <c r="H3276" t="s">
        <v>30</v>
      </c>
      <c r="J3276" t="s">
        <v>17</v>
      </c>
      <c r="K3276" t="s">
        <v>25</v>
      </c>
      <c r="L3276" t="str">
        <f>_xlfn.XLOOKUP(Tableau1[[#This Row],[TYPE DE PIECE]],Tableau4[MATIERE],Tableau4[SHORT TYPE],"",0,1)</f>
        <v>SMT</v>
      </c>
      <c r="N3276" t="str">
        <f>IF(ISERR(FIND("DECOUPE",Tableau1[[#This Row],[DESIGNATION]])),"","NEED REF")</f>
        <v/>
      </c>
    </row>
    <row r="3277" spans="2:14">
      <c r="B3277">
        <v>34410728</v>
      </c>
      <c r="C3277" s="2">
        <v>44722</v>
      </c>
      <c r="D3277" t="s">
        <v>13</v>
      </c>
      <c r="E3277" t="s">
        <v>1934</v>
      </c>
      <c r="F3277" t="s">
        <v>1412</v>
      </c>
      <c r="G3277" t="s">
        <v>73</v>
      </c>
      <c r="H3277" t="s">
        <v>30</v>
      </c>
      <c r="J3277" t="s">
        <v>17</v>
      </c>
      <c r="K3277" t="s">
        <v>25</v>
      </c>
      <c r="L3277" t="str">
        <f>_xlfn.XLOOKUP(Tableau1[[#This Row],[TYPE DE PIECE]],Tableau4[MATIERE],Tableau4[SHORT TYPE],"",0,1)</f>
        <v>SMT</v>
      </c>
      <c r="N3277" t="str">
        <f>IF(ISERR(FIND("DECOUPE",Tableau1[[#This Row],[DESIGNATION]])),"","NEED REF")</f>
        <v/>
      </c>
    </row>
    <row r="3278" spans="2:14">
      <c r="B3278">
        <v>34410727</v>
      </c>
      <c r="C3278" s="2">
        <v>44722</v>
      </c>
      <c r="D3278" t="s">
        <v>13</v>
      </c>
      <c r="E3278" t="s">
        <v>1935</v>
      </c>
      <c r="F3278" t="s">
        <v>1412</v>
      </c>
      <c r="G3278" t="s">
        <v>73</v>
      </c>
      <c r="H3278" t="s">
        <v>30</v>
      </c>
      <c r="J3278" t="s">
        <v>17</v>
      </c>
      <c r="K3278" t="s">
        <v>25</v>
      </c>
      <c r="L3278" t="str">
        <f>_xlfn.XLOOKUP(Tableau1[[#This Row],[TYPE DE PIECE]],Tableau4[MATIERE],Tableau4[SHORT TYPE],"",0,1)</f>
        <v>SMT</v>
      </c>
      <c r="N3278" t="str">
        <f>IF(ISERR(FIND("DECOUPE",Tableau1[[#This Row],[DESIGNATION]])),"","NEED REF")</f>
        <v/>
      </c>
    </row>
    <row r="3279" spans="2:14">
      <c r="B3279">
        <v>34410726</v>
      </c>
      <c r="C3279" s="2">
        <v>44722</v>
      </c>
      <c r="D3279" t="s">
        <v>13</v>
      </c>
      <c r="E3279" t="s">
        <v>1936</v>
      </c>
      <c r="F3279" t="s">
        <v>1412</v>
      </c>
      <c r="G3279" t="s">
        <v>73</v>
      </c>
      <c r="H3279" t="s">
        <v>30</v>
      </c>
      <c r="J3279" t="s">
        <v>17</v>
      </c>
      <c r="K3279" t="s">
        <v>25</v>
      </c>
      <c r="L3279" t="str">
        <f>_xlfn.XLOOKUP(Tableau1[[#This Row],[TYPE DE PIECE]],Tableau4[MATIERE],Tableau4[SHORT TYPE],"",0,1)</f>
        <v>SMT</v>
      </c>
      <c r="N3279" t="str">
        <f>IF(ISERR(FIND("DECOUPE",Tableau1[[#This Row],[DESIGNATION]])),"","NEED REF")</f>
        <v/>
      </c>
    </row>
    <row r="3280" spans="2:14">
      <c r="B3280">
        <v>34410725</v>
      </c>
      <c r="C3280" s="2">
        <v>44722</v>
      </c>
      <c r="D3280" t="s">
        <v>13</v>
      </c>
      <c r="E3280" t="s">
        <v>1937</v>
      </c>
      <c r="F3280" t="s">
        <v>1412</v>
      </c>
      <c r="G3280" t="s">
        <v>73</v>
      </c>
      <c r="H3280" t="s">
        <v>30</v>
      </c>
      <c r="J3280" t="s">
        <v>17</v>
      </c>
      <c r="K3280" t="s">
        <v>25</v>
      </c>
      <c r="L3280" t="str">
        <f>_xlfn.XLOOKUP(Tableau1[[#This Row],[TYPE DE PIECE]],Tableau4[MATIERE],Tableau4[SHORT TYPE],"",0,1)</f>
        <v>SMT</v>
      </c>
      <c r="N3280" t="str">
        <f>IF(ISERR(FIND("DECOUPE",Tableau1[[#This Row],[DESIGNATION]])),"","NEED REF")</f>
        <v/>
      </c>
    </row>
    <row r="3281" spans="2:14">
      <c r="B3281">
        <v>34410724</v>
      </c>
      <c r="C3281" s="2">
        <v>44722</v>
      </c>
      <c r="D3281" t="s">
        <v>13</v>
      </c>
      <c r="E3281" t="s">
        <v>1938</v>
      </c>
      <c r="F3281" t="s">
        <v>1412</v>
      </c>
      <c r="G3281" t="s">
        <v>73</v>
      </c>
      <c r="H3281" t="s">
        <v>30</v>
      </c>
      <c r="J3281" t="s">
        <v>17</v>
      </c>
      <c r="K3281" t="s">
        <v>25</v>
      </c>
      <c r="L3281" t="str">
        <f>_xlfn.XLOOKUP(Tableau1[[#This Row],[TYPE DE PIECE]],Tableau4[MATIERE],Tableau4[SHORT TYPE],"",0,1)</f>
        <v>SMT</v>
      </c>
      <c r="N3281" t="str">
        <f>IF(ISERR(FIND("DECOUPE",Tableau1[[#This Row],[DESIGNATION]])),"","NEED REF")</f>
        <v/>
      </c>
    </row>
    <row r="3282" spans="2:14">
      <c r="B3282">
        <v>34410723</v>
      </c>
      <c r="C3282" s="2">
        <v>44722</v>
      </c>
      <c r="D3282" t="s">
        <v>13</v>
      </c>
      <c r="E3282" t="s">
        <v>1939</v>
      </c>
      <c r="F3282" t="s">
        <v>1412</v>
      </c>
      <c r="G3282" t="s">
        <v>73</v>
      </c>
      <c r="H3282" t="s">
        <v>30</v>
      </c>
      <c r="J3282" t="s">
        <v>17</v>
      </c>
      <c r="K3282" t="s">
        <v>25</v>
      </c>
      <c r="L3282" t="str">
        <f>_xlfn.XLOOKUP(Tableau1[[#This Row],[TYPE DE PIECE]],Tableau4[MATIERE],Tableau4[SHORT TYPE],"",0,1)</f>
        <v>SMT</v>
      </c>
      <c r="N3282" t="str">
        <f>IF(ISERR(FIND("DECOUPE",Tableau1[[#This Row],[DESIGNATION]])),"","NEED REF")</f>
        <v/>
      </c>
    </row>
    <row r="3283" spans="2:14">
      <c r="B3283">
        <v>34410722</v>
      </c>
      <c r="C3283" s="2">
        <v>44721</v>
      </c>
      <c r="D3283" t="s">
        <v>13</v>
      </c>
      <c r="E3283" t="s">
        <v>1940</v>
      </c>
      <c r="F3283" t="s">
        <v>1412</v>
      </c>
      <c r="G3283" t="s">
        <v>73</v>
      </c>
      <c r="H3283" t="s">
        <v>30</v>
      </c>
      <c r="J3283" t="s">
        <v>17</v>
      </c>
      <c r="K3283" t="s">
        <v>25</v>
      </c>
      <c r="L3283" t="str">
        <f>_xlfn.XLOOKUP(Tableau1[[#This Row],[TYPE DE PIECE]],Tableau4[MATIERE],Tableau4[SHORT TYPE],"",0,1)</f>
        <v>SMT</v>
      </c>
      <c r="N3283" t="str">
        <f>IF(ISERR(FIND("DECOUPE",Tableau1[[#This Row],[DESIGNATION]])),"","NEED REF")</f>
        <v/>
      </c>
    </row>
    <row r="3284" spans="2:14">
      <c r="B3284">
        <v>34410721</v>
      </c>
      <c r="C3284" s="2">
        <v>44721</v>
      </c>
      <c r="D3284" t="s">
        <v>13</v>
      </c>
      <c r="E3284" t="s">
        <v>1941</v>
      </c>
      <c r="F3284" t="s">
        <v>1412</v>
      </c>
      <c r="G3284" t="s">
        <v>73</v>
      </c>
      <c r="H3284" t="s">
        <v>30</v>
      </c>
      <c r="J3284" t="s">
        <v>17</v>
      </c>
      <c r="K3284" t="s">
        <v>25</v>
      </c>
      <c r="L3284" t="str">
        <f>_xlfn.XLOOKUP(Tableau1[[#This Row],[TYPE DE PIECE]],Tableau4[MATIERE],Tableau4[SHORT TYPE],"",0,1)</f>
        <v>SMT</v>
      </c>
      <c r="N3284" t="str">
        <f>IF(ISERR(FIND("DECOUPE",Tableau1[[#This Row],[DESIGNATION]])),"","NEED REF")</f>
        <v/>
      </c>
    </row>
    <row r="3285" spans="2:14">
      <c r="B3285">
        <v>34410720</v>
      </c>
      <c r="C3285" s="2">
        <v>44721</v>
      </c>
      <c r="D3285" t="s">
        <v>13</v>
      </c>
      <c r="E3285" t="s">
        <v>1942</v>
      </c>
      <c r="F3285" t="s">
        <v>1943</v>
      </c>
      <c r="H3285" t="s">
        <v>46</v>
      </c>
      <c r="J3285" t="s">
        <v>1944</v>
      </c>
      <c r="K3285" t="s">
        <v>57</v>
      </c>
      <c r="L3285" t="str">
        <f>_xlfn.XLOOKUP(Tableau1[[#This Row],[TYPE DE PIECE]],Tableau4[MATIERE],Tableau4[SHORT TYPE],"",0,1)</f>
        <v/>
      </c>
      <c r="N3285" t="str">
        <f>IF(ISERR(FIND("DECOUPE",Tableau1[[#This Row],[DESIGNATION]])),"","NEED REF")</f>
        <v/>
      </c>
    </row>
    <row r="3286" spans="2:14">
      <c r="B3286">
        <v>34410719</v>
      </c>
      <c r="C3286" s="2">
        <v>44721</v>
      </c>
      <c r="D3286" t="s">
        <v>13</v>
      </c>
      <c r="E3286" t="s">
        <v>1945</v>
      </c>
      <c r="F3286" t="s">
        <v>1943</v>
      </c>
      <c r="H3286" t="s">
        <v>46</v>
      </c>
      <c r="J3286" t="s">
        <v>1944</v>
      </c>
      <c r="K3286" t="s">
        <v>57</v>
      </c>
      <c r="L3286" t="str">
        <f>_xlfn.XLOOKUP(Tableau1[[#This Row],[TYPE DE PIECE]],Tableau4[MATIERE],Tableau4[SHORT TYPE],"",0,1)</f>
        <v/>
      </c>
      <c r="N3286" t="str">
        <f>IF(ISERR(FIND("DECOUPE",Tableau1[[#This Row],[DESIGNATION]])),"","NEED REF")</f>
        <v/>
      </c>
    </row>
    <row r="3287" spans="2:14">
      <c r="B3287">
        <v>34410718</v>
      </c>
      <c r="C3287" s="2">
        <v>44721</v>
      </c>
      <c r="D3287" t="s">
        <v>13</v>
      </c>
      <c r="E3287" t="s">
        <v>1946</v>
      </c>
      <c r="F3287" t="s">
        <v>1943</v>
      </c>
      <c r="H3287" t="s">
        <v>46</v>
      </c>
      <c r="J3287" t="s">
        <v>1944</v>
      </c>
      <c r="K3287" t="s">
        <v>57</v>
      </c>
      <c r="L3287" t="str">
        <f>_xlfn.XLOOKUP(Tableau1[[#This Row],[TYPE DE PIECE]],Tableau4[MATIERE],Tableau4[SHORT TYPE],"",0,1)</f>
        <v/>
      </c>
      <c r="N3287" t="str">
        <f>IF(ISERR(FIND("DECOUPE",Tableau1[[#This Row],[DESIGNATION]])),"","NEED REF")</f>
        <v/>
      </c>
    </row>
    <row r="3288" spans="2:14">
      <c r="B3288">
        <v>34410717</v>
      </c>
      <c r="C3288" s="2">
        <v>44720</v>
      </c>
      <c r="D3288" t="s">
        <v>13</v>
      </c>
      <c r="E3288" t="s">
        <v>1947</v>
      </c>
      <c r="F3288" t="s">
        <v>1412</v>
      </c>
      <c r="G3288" t="s">
        <v>73</v>
      </c>
      <c r="H3288" t="s">
        <v>30</v>
      </c>
      <c r="J3288" t="s">
        <v>17</v>
      </c>
      <c r="K3288" t="s">
        <v>25</v>
      </c>
      <c r="L3288" t="str">
        <f>_xlfn.XLOOKUP(Tableau1[[#This Row],[TYPE DE PIECE]],Tableau4[MATIERE],Tableau4[SHORT TYPE],"",0,1)</f>
        <v>SMT</v>
      </c>
      <c r="N3288" t="str">
        <f>IF(ISERR(FIND("DECOUPE",Tableau1[[#This Row],[DESIGNATION]])),"","NEED REF")</f>
        <v/>
      </c>
    </row>
    <row r="3289" spans="2:14">
      <c r="B3289">
        <v>34410716</v>
      </c>
      <c r="C3289" s="2">
        <v>44719</v>
      </c>
      <c r="D3289" t="s">
        <v>13</v>
      </c>
      <c r="E3289" t="s">
        <v>1948</v>
      </c>
      <c r="F3289" t="s">
        <v>1578</v>
      </c>
      <c r="G3289" t="s">
        <v>267</v>
      </c>
      <c r="H3289" t="s">
        <v>105</v>
      </c>
      <c r="J3289" t="s">
        <v>49</v>
      </c>
      <c r="K3289" t="s">
        <v>50</v>
      </c>
      <c r="L3289" t="str">
        <f>_xlfn.XLOOKUP(Tableau1[[#This Row],[TYPE DE PIECE]],Tableau4[MATIERE],Tableau4[SHORT TYPE],"",0,1)</f>
        <v>WIR</v>
      </c>
      <c r="N3289" t="str">
        <f>IF(ISERR(FIND("DECOUPE",Tableau1[[#This Row],[DESIGNATION]])),"","NEED REF")</f>
        <v/>
      </c>
    </row>
    <row r="3290" spans="2:14">
      <c r="B3290">
        <v>34410715</v>
      </c>
      <c r="C3290" s="2">
        <v>44719</v>
      </c>
      <c r="D3290" t="s">
        <v>13</v>
      </c>
      <c r="E3290" t="s">
        <v>1949</v>
      </c>
      <c r="F3290" t="s">
        <v>1950</v>
      </c>
      <c r="G3290" t="s">
        <v>346</v>
      </c>
      <c r="H3290" t="s">
        <v>463</v>
      </c>
      <c r="J3290" t="s">
        <v>49</v>
      </c>
      <c r="K3290" t="s">
        <v>25</v>
      </c>
      <c r="L3290" t="str">
        <f>_xlfn.XLOOKUP(Tableau1[[#This Row],[TYPE DE PIECE]],Tableau4[MATIERE],Tableau4[SHORT TYPE],"",0,1)</f>
        <v>SMT</v>
      </c>
      <c r="N3290" t="str">
        <f>IF(ISERR(FIND("DECOUPE",Tableau1[[#This Row],[DESIGNATION]])),"","NEED REF")</f>
        <v/>
      </c>
    </row>
    <row r="3291" spans="2:14">
      <c r="B3291">
        <v>34410714</v>
      </c>
      <c r="C3291" s="2">
        <v>44719</v>
      </c>
      <c r="D3291" t="s">
        <v>13</v>
      </c>
      <c r="E3291" t="s">
        <v>1951</v>
      </c>
      <c r="F3291" t="s">
        <v>1950</v>
      </c>
      <c r="G3291" t="s">
        <v>346</v>
      </c>
      <c r="H3291" t="s">
        <v>463</v>
      </c>
      <c r="J3291" t="s">
        <v>49</v>
      </c>
      <c r="K3291" t="s">
        <v>33</v>
      </c>
      <c r="L3291" t="str">
        <f>_xlfn.XLOOKUP(Tableau1[[#This Row],[TYPE DE PIECE]],Tableau4[MATIERE],Tableau4[SHORT TYPE],"",0,1)</f>
        <v>PLA</v>
      </c>
      <c r="N3291" t="str">
        <f>IF(ISERR(FIND("DECOUPE",Tableau1[[#This Row],[DESIGNATION]])),"","NEED REF")</f>
        <v/>
      </c>
    </row>
    <row r="3292" spans="2:14">
      <c r="B3292">
        <v>34410713</v>
      </c>
      <c r="C3292" s="2">
        <v>44719</v>
      </c>
      <c r="D3292" t="s">
        <v>13</v>
      </c>
      <c r="E3292" t="s">
        <v>1952</v>
      </c>
      <c r="F3292" t="s">
        <v>1950</v>
      </c>
      <c r="G3292" t="s">
        <v>346</v>
      </c>
      <c r="H3292" t="s">
        <v>463</v>
      </c>
      <c r="J3292" t="s">
        <v>49</v>
      </c>
      <c r="K3292" t="s">
        <v>25</v>
      </c>
      <c r="L3292" t="str">
        <f>_xlfn.XLOOKUP(Tableau1[[#This Row],[TYPE DE PIECE]],Tableau4[MATIERE],Tableau4[SHORT TYPE],"",0,1)</f>
        <v>SMT</v>
      </c>
      <c r="N3292" t="str">
        <f>IF(ISERR(FIND("DECOUPE",Tableau1[[#This Row],[DESIGNATION]])),"","NEED REF")</f>
        <v/>
      </c>
    </row>
    <row r="3293" spans="2:14">
      <c r="B3293">
        <v>34410712</v>
      </c>
      <c r="C3293" s="2">
        <v>44719</v>
      </c>
      <c r="D3293" t="s">
        <v>13</v>
      </c>
      <c r="E3293" t="s">
        <v>902</v>
      </c>
      <c r="F3293" t="s">
        <v>1950</v>
      </c>
      <c r="G3293" t="s">
        <v>346</v>
      </c>
      <c r="H3293" t="s">
        <v>463</v>
      </c>
      <c r="J3293" t="s">
        <v>49</v>
      </c>
      <c r="K3293" t="s">
        <v>25</v>
      </c>
      <c r="L3293" t="str">
        <f>_xlfn.XLOOKUP(Tableau1[[#This Row],[TYPE DE PIECE]],Tableau4[MATIERE],Tableau4[SHORT TYPE],"",0,1)</f>
        <v>SMT</v>
      </c>
      <c r="N3293" t="str">
        <f>IF(ISERR(FIND("DECOUPE",Tableau1[[#This Row],[DESIGNATION]])),"","NEED REF")</f>
        <v/>
      </c>
    </row>
    <row r="3294" spans="2:14">
      <c r="B3294">
        <v>34410711</v>
      </c>
      <c r="C3294" s="2">
        <v>44719</v>
      </c>
      <c r="D3294" t="s">
        <v>13</v>
      </c>
      <c r="E3294" t="s">
        <v>1928</v>
      </c>
      <c r="F3294" t="s">
        <v>1950</v>
      </c>
      <c r="G3294" t="s">
        <v>346</v>
      </c>
      <c r="H3294" t="s">
        <v>463</v>
      </c>
      <c r="J3294" t="s">
        <v>49</v>
      </c>
      <c r="K3294" t="s">
        <v>22</v>
      </c>
      <c r="L3294" t="str">
        <f>_xlfn.XLOOKUP(Tableau1[[#This Row],[TYPE DE PIECE]],Tableau4[MATIERE],Tableau4[SHORT TYPE],"",0,1)</f>
        <v>COP</v>
      </c>
      <c r="N3294" t="str">
        <f>IF(ISERR(FIND("DECOUPE",Tableau1[[#This Row],[DESIGNATION]])),"","NEED REF")</f>
        <v/>
      </c>
    </row>
    <row r="3295" spans="2:14">
      <c r="B3295">
        <v>34410710</v>
      </c>
      <c r="C3295" s="2">
        <v>44719</v>
      </c>
      <c r="D3295" t="s">
        <v>13</v>
      </c>
      <c r="E3295" t="s">
        <v>1953</v>
      </c>
      <c r="F3295" t="s">
        <v>1950</v>
      </c>
      <c r="G3295" t="s">
        <v>346</v>
      </c>
      <c r="H3295" t="s">
        <v>463</v>
      </c>
      <c r="J3295" t="s">
        <v>49</v>
      </c>
      <c r="K3295" t="s">
        <v>22</v>
      </c>
      <c r="L3295" t="str">
        <f>_xlfn.XLOOKUP(Tableau1[[#This Row],[TYPE DE PIECE]],Tableau4[MATIERE],Tableau4[SHORT TYPE],"",0,1)</f>
        <v>COP</v>
      </c>
      <c r="N3295" t="str">
        <f>IF(ISERR(FIND("DECOUPE",Tableau1[[#This Row],[DESIGNATION]])),"","NEED REF")</f>
        <v/>
      </c>
    </row>
    <row r="3296" spans="2:14">
      <c r="B3296">
        <v>34410709</v>
      </c>
      <c r="C3296" s="2">
        <v>44719</v>
      </c>
      <c r="D3296" t="s">
        <v>13</v>
      </c>
      <c r="E3296" t="s">
        <v>265</v>
      </c>
      <c r="F3296" t="s">
        <v>1950</v>
      </c>
      <c r="G3296" t="s">
        <v>346</v>
      </c>
      <c r="H3296" t="s">
        <v>463</v>
      </c>
      <c r="J3296" t="s">
        <v>49</v>
      </c>
      <c r="K3296" t="s">
        <v>25</v>
      </c>
      <c r="L3296" t="str">
        <f>_xlfn.XLOOKUP(Tableau1[[#This Row],[TYPE DE PIECE]],Tableau4[MATIERE],Tableau4[SHORT TYPE],"",0,1)</f>
        <v>SMT</v>
      </c>
      <c r="N3296" t="str">
        <f>IF(ISERR(FIND("DECOUPE",Tableau1[[#This Row],[DESIGNATION]])),"","NEED REF")</f>
        <v/>
      </c>
    </row>
    <row r="3297" spans="2:14">
      <c r="B3297">
        <v>34410708</v>
      </c>
      <c r="C3297" s="2">
        <v>44719</v>
      </c>
      <c r="D3297" t="s">
        <v>13</v>
      </c>
      <c r="E3297" t="s">
        <v>1954</v>
      </c>
      <c r="F3297" t="s">
        <v>1412</v>
      </c>
      <c r="G3297" t="s">
        <v>73</v>
      </c>
      <c r="H3297" t="s">
        <v>30</v>
      </c>
      <c r="J3297" t="s">
        <v>17</v>
      </c>
      <c r="K3297" t="s">
        <v>25</v>
      </c>
      <c r="L3297" t="str">
        <f>_xlfn.XLOOKUP(Tableau1[[#This Row],[TYPE DE PIECE]],Tableau4[MATIERE],Tableau4[SHORT TYPE],"",0,1)</f>
        <v>SMT</v>
      </c>
      <c r="N3297" t="str">
        <f>IF(ISERR(FIND("DECOUPE",Tableau1[[#This Row],[DESIGNATION]])),"","NEED REF")</f>
        <v/>
      </c>
    </row>
    <row r="3298" spans="2:14">
      <c r="B3298">
        <v>34410707</v>
      </c>
      <c r="C3298" s="2">
        <v>44719</v>
      </c>
      <c r="D3298" t="s">
        <v>13</v>
      </c>
      <c r="E3298" t="s">
        <v>1955</v>
      </c>
      <c r="F3298" t="s">
        <v>1412</v>
      </c>
      <c r="G3298" t="s">
        <v>73</v>
      </c>
      <c r="H3298" t="s">
        <v>30</v>
      </c>
      <c r="J3298" t="s">
        <v>17</v>
      </c>
      <c r="K3298" t="s">
        <v>25</v>
      </c>
      <c r="L3298" t="str">
        <f>_xlfn.XLOOKUP(Tableau1[[#This Row],[TYPE DE PIECE]],Tableau4[MATIERE],Tableau4[SHORT TYPE],"",0,1)</f>
        <v>SMT</v>
      </c>
      <c r="N3298" t="str">
        <f>IF(ISERR(FIND("DECOUPE",Tableau1[[#This Row],[DESIGNATION]])),"","NEED REF")</f>
        <v/>
      </c>
    </row>
    <row r="3299" spans="2:14">
      <c r="B3299">
        <v>34410706</v>
      </c>
      <c r="C3299" s="2">
        <v>44719</v>
      </c>
      <c r="D3299" t="s">
        <v>13</v>
      </c>
      <c r="E3299" t="s">
        <v>1956</v>
      </c>
      <c r="F3299" t="s">
        <v>1957</v>
      </c>
      <c r="G3299" t="s">
        <v>346</v>
      </c>
      <c r="J3299" t="s">
        <v>27</v>
      </c>
      <c r="K3299" t="s">
        <v>25</v>
      </c>
      <c r="L3299" t="str">
        <f>_xlfn.XLOOKUP(Tableau1[[#This Row],[TYPE DE PIECE]],Tableau4[MATIERE],Tableau4[SHORT TYPE],"",0,1)</f>
        <v>SMT</v>
      </c>
      <c r="N3299" t="str">
        <f>IF(ISERR(FIND("DECOUPE",Tableau1[[#This Row],[DESIGNATION]])),"","NEED REF")</f>
        <v/>
      </c>
    </row>
    <row r="3300" spans="2:14">
      <c r="B3300">
        <v>34410705</v>
      </c>
      <c r="C3300" s="2">
        <v>44719</v>
      </c>
      <c r="D3300" t="s">
        <v>13</v>
      </c>
      <c r="E3300" t="s">
        <v>1958</v>
      </c>
      <c r="F3300" t="s">
        <v>1639</v>
      </c>
      <c r="G3300" t="s">
        <v>1959</v>
      </c>
      <c r="H3300" t="s">
        <v>30</v>
      </c>
      <c r="J3300" t="s">
        <v>49</v>
      </c>
      <c r="K3300" t="s">
        <v>178</v>
      </c>
      <c r="L3300" t="str">
        <f>_xlfn.XLOOKUP(Tableau1[[#This Row],[TYPE DE PIECE]],Tableau4[MATIERE],Tableau4[SHORT TYPE],"",0,1)</f>
        <v/>
      </c>
      <c r="N3300" t="str">
        <f>IF(ISERR(FIND("DECOUPE",Tableau1[[#This Row],[DESIGNATION]])),"","NEED REF")</f>
        <v/>
      </c>
    </row>
    <row r="3301" spans="2:14">
      <c r="B3301">
        <v>34410704</v>
      </c>
      <c r="C3301" s="2">
        <v>44719</v>
      </c>
      <c r="D3301" t="s">
        <v>13</v>
      </c>
      <c r="E3301" t="s">
        <v>1960</v>
      </c>
      <c r="F3301" t="s">
        <v>1412</v>
      </c>
      <c r="G3301" t="s">
        <v>73</v>
      </c>
      <c r="H3301" t="s">
        <v>30</v>
      </c>
      <c r="J3301" t="s">
        <v>17</v>
      </c>
      <c r="K3301" t="s">
        <v>25</v>
      </c>
      <c r="L3301" t="str">
        <f>_xlfn.XLOOKUP(Tableau1[[#This Row],[TYPE DE PIECE]],Tableau4[MATIERE],Tableau4[SHORT TYPE],"",0,1)</f>
        <v>SMT</v>
      </c>
      <c r="N3301" t="str">
        <f>IF(ISERR(FIND("DECOUPE",Tableau1[[#This Row],[DESIGNATION]])),"","NEED REF")</f>
        <v/>
      </c>
    </row>
    <row r="3302" spans="2:14">
      <c r="B3302">
        <v>34410703</v>
      </c>
      <c r="C3302" s="2">
        <v>44715</v>
      </c>
      <c r="D3302" t="s">
        <v>13</v>
      </c>
      <c r="E3302" t="s">
        <v>1961</v>
      </c>
      <c r="F3302" t="s">
        <v>1412</v>
      </c>
      <c r="G3302" t="s">
        <v>73</v>
      </c>
      <c r="H3302" t="s">
        <v>30</v>
      </c>
      <c r="J3302" t="s">
        <v>17</v>
      </c>
      <c r="K3302" t="s">
        <v>25</v>
      </c>
      <c r="L3302" t="str">
        <f>_xlfn.XLOOKUP(Tableau1[[#This Row],[TYPE DE PIECE]],Tableau4[MATIERE],Tableau4[SHORT TYPE],"",0,1)</f>
        <v>SMT</v>
      </c>
      <c r="N3302" t="str">
        <f>IF(ISERR(FIND("DECOUPE",Tableau1[[#This Row],[DESIGNATION]])),"","NEED REF")</f>
        <v/>
      </c>
    </row>
    <row r="3303" spans="2:14">
      <c r="B3303">
        <v>34410702</v>
      </c>
      <c r="C3303" s="2">
        <v>44715</v>
      </c>
      <c r="D3303" t="s">
        <v>13</v>
      </c>
      <c r="E3303" t="s">
        <v>928</v>
      </c>
      <c r="F3303" t="s">
        <v>1412</v>
      </c>
      <c r="G3303" t="s">
        <v>73</v>
      </c>
      <c r="H3303" t="s">
        <v>30</v>
      </c>
      <c r="J3303" t="s">
        <v>17</v>
      </c>
      <c r="K3303" t="s">
        <v>22</v>
      </c>
      <c r="L3303" t="str">
        <f>_xlfn.XLOOKUP(Tableau1[[#This Row],[TYPE DE PIECE]],Tableau4[MATIERE],Tableau4[SHORT TYPE],"",0,1)</f>
        <v>COP</v>
      </c>
      <c r="N3303" t="str">
        <f>IF(ISERR(FIND("DECOUPE",Tableau1[[#This Row],[DESIGNATION]])),"","NEED REF")</f>
        <v/>
      </c>
    </row>
    <row r="3304" spans="2:14">
      <c r="B3304">
        <v>34410701</v>
      </c>
      <c r="C3304" s="2">
        <v>44715</v>
      </c>
      <c r="D3304" t="s">
        <v>13</v>
      </c>
      <c r="E3304" t="s">
        <v>1962</v>
      </c>
      <c r="F3304" t="s">
        <v>1963</v>
      </c>
      <c r="G3304" t="s">
        <v>73</v>
      </c>
      <c r="H3304" t="s">
        <v>595</v>
      </c>
      <c r="J3304" t="s">
        <v>49</v>
      </c>
      <c r="K3304" t="s">
        <v>1964</v>
      </c>
      <c r="L3304" t="str">
        <f>_xlfn.XLOOKUP(Tableau1[[#This Row],[TYPE DE PIECE]],Tableau4[MATIERE],Tableau4[SHORT TYPE],"",0,1)</f>
        <v/>
      </c>
      <c r="N3304" t="str">
        <f>IF(ISERR(FIND("DECOUPE",Tableau1[[#This Row],[DESIGNATION]])),"","NEED REF")</f>
        <v/>
      </c>
    </row>
    <row r="3305" spans="2:14">
      <c r="B3305">
        <v>34410700</v>
      </c>
      <c r="C3305" s="2">
        <v>44715</v>
      </c>
      <c r="D3305" t="s">
        <v>13</v>
      </c>
      <c r="E3305" t="s">
        <v>1965</v>
      </c>
      <c r="F3305" t="s">
        <v>1963</v>
      </c>
      <c r="G3305" t="s">
        <v>73</v>
      </c>
      <c r="H3305" t="s">
        <v>595</v>
      </c>
      <c r="J3305" t="s">
        <v>49</v>
      </c>
      <c r="K3305" t="s">
        <v>1964</v>
      </c>
      <c r="L3305" t="str">
        <f>_xlfn.XLOOKUP(Tableau1[[#This Row],[TYPE DE PIECE]],Tableau4[MATIERE],Tableau4[SHORT TYPE],"",0,1)</f>
        <v/>
      </c>
      <c r="N3305" t="str">
        <f>IF(ISERR(FIND("DECOUPE",Tableau1[[#This Row],[DESIGNATION]])),"","NEED REF")</f>
        <v/>
      </c>
    </row>
    <row r="3306" spans="2:14">
      <c r="B3306">
        <v>34410699</v>
      </c>
      <c r="C3306" s="2">
        <v>44715</v>
      </c>
      <c r="D3306" t="s">
        <v>13</v>
      </c>
      <c r="E3306" t="s">
        <v>1966</v>
      </c>
      <c r="F3306" t="s">
        <v>1963</v>
      </c>
      <c r="G3306" t="s">
        <v>73</v>
      </c>
      <c r="H3306" t="s">
        <v>595</v>
      </c>
      <c r="J3306" t="s">
        <v>49</v>
      </c>
      <c r="K3306" t="s">
        <v>1964</v>
      </c>
      <c r="L3306" t="str">
        <f>_xlfn.XLOOKUP(Tableau1[[#This Row],[TYPE DE PIECE]],Tableau4[MATIERE],Tableau4[SHORT TYPE],"",0,1)</f>
        <v/>
      </c>
      <c r="N3306" t="str">
        <f>IF(ISERR(FIND("DECOUPE",Tableau1[[#This Row],[DESIGNATION]])),"","NEED REF")</f>
        <v/>
      </c>
    </row>
    <row r="3307" spans="2:14">
      <c r="B3307">
        <v>34410698</v>
      </c>
      <c r="C3307" s="2">
        <v>44715</v>
      </c>
      <c r="D3307" t="s">
        <v>13</v>
      </c>
      <c r="E3307" t="s">
        <v>1967</v>
      </c>
      <c r="F3307" t="s">
        <v>1963</v>
      </c>
      <c r="G3307" t="s">
        <v>73</v>
      </c>
      <c r="H3307" t="s">
        <v>595</v>
      </c>
      <c r="J3307" t="s">
        <v>49</v>
      </c>
      <c r="K3307" t="s">
        <v>1964</v>
      </c>
      <c r="L3307" t="str">
        <f>_xlfn.XLOOKUP(Tableau1[[#This Row],[TYPE DE PIECE]],Tableau4[MATIERE],Tableau4[SHORT TYPE],"",0,1)</f>
        <v/>
      </c>
      <c r="N3307" t="str">
        <f>IF(ISERR(FIND("DECOUPE",Tableau1[[#This Row],[DESIGNATION]])),"","NEED REF")</f>
        <v/>
      </c>
    </row>
    <row r="3308" spans="2:14">
      <c r="B3308">
        <v>34410697</v>
      </c>
      <c r="C3308" s="2">
        <v>44715</v>
      </c>
      <c r="D3308" t="s">
        <v>13</v>
      </c>
      <c r="E3308" t="s">
        <v>1968</v>
      </c>
      <c r="F3308" t="s">
        <v>1412</v>
      </c>
      <c r="G3308" t="s">
        <v>73</v>
      </c>
      <c r="H3308" t="s">
        <v>30</v>
      </c>
      <c r="J3308" t="s">
        <v>17</v>
      </c>
      <c r="K3308" t="s">
        <v>25</v>
      </c>
      <c r="L3308" t="str">
        <f>_xlfn.XLOOKUP(Tableau1[[#This Row],[TYPE DE PIECE]],Tableau4[MATIERE],Tableau4[SHORT TYPE],"",0,1)</f>
        <v>SMT</v>
      </c>
      <c r="N3308" t="str">
        <f>IF(ISERR(FIND("DECOUPE",Tableau1[[#This Row],[DESIGNATION]])),"","NEED REF")</f>
        <v/>
      </c>
    </row>
    <row r="3309" spans="2:14">
      <c r="B3309">
        <v>34410696</v>
      </c>
      <c r="C3309" s="2">
        <v>44715</v>
      </c>
      <c r="D3309" t="s">
        <v>13</v>
      </c>
      <c r="E3309" t="s">
        <v>1969</v>
      </c>
      <c r="F3309" t="s">
        <v>1412</v>
      </c>
      <c r="G3309" t="s">
        <v>73</v>
      </c>
      <c r="H3309" t="s">
        <v>30</v>
      </c>
      <c r="J3309" t="s">
        <v>17</v>
      </c>
      <c r="K3309" t="s">
        <v>25</v>
      </c>
      <c r="L3309" t="str">
        <f>_xlfn.XLOOKUP(Tableau1[[#This Row],[TYPE DE PIECE]],Tableau4[MATIERE],Tableau4[SHORT TYPE],"",0,1)</f>
        <v>SMT</v>
      </c>
      <c r="N3309" t="str">
        <f>IF(ISERR(FIND("DECOUPE",Tableau1[[#This Row],[DESIGNATION]])),"","NEED REF")</f>
        <v/>
      </c>
    </row>
    <row r="3310" spans="2:14">
      <c r="B3310">
        <v>34410695</v>
      </c>
      <c r="C3310" s="2">
        <v>44715</v>
      </c>
      <c r="D3310" t="s">
        <v>13</v>
      </c>
      <c r="E3310" t="s">
        <v>1970</v>
      </c>
      <c r="F3310" t="s">
        <v>1412</v>
      </c>
      <c r="G3310" t="s">
        <v>73</v>
      </c>
      <c r="H3310" t="s">
        <v>30</v>
      </c>
      <c r="J3310" t="s">
        <v>17</v>
      </c>
      <c r="K3310" t="s">
        <v>25</v>
      </c>
      <c r="L3310" t="str">
        <f>_xlfn.XLOOKUP(Tableau1[[#This Row],[TYPE DE PIECE]],Tableau4[MATIERE],Tableau4[SHORT TYPE],"",0,1)</f>
        <v>SMT</v>
      </c>
      <c r="N3310" t="str">
        <f>IF(ISERR(FIND("DECOUPE",Tableau1[[#This Row],[DESIGNATION]])),"","NEED REF")</f>
        <v/>
      </c>
    </row>
    <row r="3311" spans="2:14">
      <c r="B3311">
        <v>34410694</v>
      </c>
      <c r="C3311" s="2">
        <v>44715</v>
      </c>
      <c r="D3311" t="s">
        <v>13</v>
      </c>
      <c r="E3311" t="s">
        <v>1971</v>
      </c>
      <c r="F3311" t="s">
        <v>1412</v>
      </c>
      <c r="G3311" t="s">
        <v>73</v>
      </c>
      <c r="H3311" t="s">
        <v>30</v>
      </c>
      <c r="J3311" t="s">
        <v>17</v>
      </c>
      <c r="K3311" t="s">
        <v>33</v>
      </c>
      <c r="L3311" t="str">
        <f>_xlfn.XLOOKUP(Tableau1[[#This Row],[TYPE DE PIECE]],Tableau4[MATIERE],Tableau4[SHORT TYPE],"",0,1)</f>
        <v>PLA</v>
      </c>
      <c r="N3311" t="str">
        <f>IF(ISERR(FIND("DECOUPE",Tableau1[[#This Row],[DESIGNATION]])),"","NEED REF")</f>
        <v/>
      </c>
    </row>
    <row r="3312" spans="2:14">
      <c r="B3312">
        <v>34410693</v>
      </c>
      <c r="C3312" s="2">
        <v>44715</v>
      </c>
      <c r="D3312" t="s">
        <v>13</v>
      </c>
      <c r="E3312" t="s">
        <v>1972</v>
      </c>
      <c r="F3312" t="s">
        <v>1412</v>
      </c>
      <c r="G3312" t="s">
        <v>73</v>
      </c>
      <c r="H3312" t="s">
        <v>30</v>
      </c>
      <c r="J3312" t="s">
        <v>17</v>
      </c>
      <c r="K3312" t="s">
        <v>25</v>
      </c>
      <c r="L3312" t="str">
        <f>_xlfn.XLOOKUP(Tableau1[[#This Row],[TYPE DE PIECE]],Tableau4[MATIERE],Tableau4[SHORT TYPE],"",0,1)</f>
        <v>SMT</v>
      </c>
      <c r="N3312" t="str">
        <f>IF(ISERR(FIND("DECOUPE",Tableau1[[#This Row],[DESIGNATION]])),"","NEED REF")</f>
        <v/>
      </c>
    </row>
    <row r="3313" spans="2:14">
      <c r="B3313">
        <v>34410692</v>
      </c>
      <c r="C3313" s="2">
        <v>44714</v>
      </c>
      <c r="D3313" t="s">
        <v>13</v>
      </c>
      <c r="E3313" t="s">
        <v>1973</v>
      </c>
      <c r="F3313" t="s">
        <v>1639</v>
      </c>
      <c r="G3313" t="s">
        <v>1959</v>
      </c>
      <c r="H3313" t="s">
        <v>30</v>
      </c>
      <c r="J3313" t="s">
        <v>49</v>
      </c>
      <c r="K3313" t="s">
        <v>25</v>
      </c>
      <c r="L3313" t="str">
        <f>_xlfn.XLOOKUP(Tableau1[[#This Row],[TYPE DE PIECE]],Tableau4[MATIERE],Tableau4[SHORT TYPE],"",0,1)</f>
        <v>SMT</v>
      </c>
      <c r="N3313" t="str">
        <f>IF(ISERR(FIND("DECOUPE",Tableau1[[#This Row],[DESIGNATION]])),"","NEED REF")</f>
        <v/>
      </c>
    </row>
    <row r="3314" spans="2:14">
      <c r="B3314">
        <v>34410691</v>
      </c>
      <c r="C3314" s="2">
        <v>44714</v>
      </c>
      <c r="D3314" t="s">
        <v>13</v>
      </c>
      <c r="E3314" t="s">
        <v>1974</v>
      </c>
      <c r="F3314" t="s">
        <v>1412</v>
      </c>
      <c r="G3314" t="s">
        <v>73</v>
      </c>
      <c r="H3314" t="s">
        <v>30</v>
      </c>
      <c r="J3314" t="s">
        <v>17</v>
      </c>
      <c r="K3314" t="s">
        <v>22</v>
      </c>
      <c r="L3314" t="str">
        <f>_xlfn.XLOOKUP(Tableau1[[#This Row],[TYPE DE PIECE]],Tableau4[MATIERE],Tableau4[SHORT TYPE],"",0,1)</f>
        <v>COP</v>
      </c>
      <c r="N3314" t="str">
        <f>IF(ISERR(FIND("DECOUPE",Tableau1[[#This Row],[DESIGNATION]])),"","NEED REF")</f>
        <v/>
      </c>
    </row>
    <row r="3315" spans="2:14">
      <c r="B3315">
        <v>34410690</v>
      </c>
      <c r="C3315" s="2">
        <v>44714</v>
      </c>
      <c r="D3315" t="s">
        <v>13</v>
      </c>
      <c r="E3315" t="s">
        <v>1975</v>
      </c>
      <c r="F3315" t="s">
        <v>1412</v>
      </c>
      <c r="G3315" t="s">
        <v>73</v>
      </c>
      <c r="H3315" t="s">
        <v>30</v>
      </c>
      <c r="J3315" t="s">
        <v>17</v>
      </c>
      <c r="K3315" t="s">
        <v>25</v>
      </c>
      <c r="L3315" t="str">
        <f>_xlfn.XLOOKUP(Tableau1[[#This Row],[TYPE DE PIECE]],Tableau4[MATIERE],Tableau4[SHORT TYPE],"",0,1)</f>
        <v>SMT</v>
      </c>
      <c r="N3315" t="str">
        <f>IF(ISERR(FIND("DECOUPE",Tableau1[[#This Row],[DESIGNATION]])),"","NEED REF")</f>
        <v/>
      </c>
    </row>
    <row r="3316" spans="2:14">
      <c r="B3316">
        <v>34410689</v>
      </c>
      <c r="C3316" s="2">
        <v>44714</v>
      </c>
      <c r="D3316" t="s">
        <v>13</v>
      </c>
      <c r="E3316" t="s">
        <v>1976</v>
      </c>
      <c r="F3316" t="s">
        <v>1412</v>
      </c>
      <c r="G3316" t="s">
        <v>73</v>
      </c>
      <c r="H3316" t="s">
        <v>30</v>
      </c>
      <c r="J3316" t="s">
        <v>17</v>
      </c>
      <c r="K3316" t="s">
        <v>25</v>
      </c>
      <c r="L3316" t="str">
        <f>_xlfn.XLOOKUP(Tableau1[[#This Row],[TYPE DE PIECE]],Tableau4[MATIERE],Tableau4[SHORT TYPE],"",0,1)</f>
        <v>SMT</v>
      </c>
      <c r="N3316" t="str">
        <f>IF(ISERR(FIND("DECOUPE",Tableau1[[#This Row],[DESIGNATION]])),"","NEED REF")</f>
        <v/>
      </c>
    </row>
    <row r="3317" spans="2:14">
      <c r="B3317">
        <v>34410688</v>
      </c>
      <c r="C3317" s="2">
        <v>44714</v>
      </c>
      <c r="D3317" t="s">
        <v>13</v>
      </c>
      <c r="E3317" t="s">
        <v>1977</v>
      </c>
      <c r="F3317" t="s">
        <v>1412</v>
      </c>
      <c r="G3317" t="s">
        <v>73</v>
      </c>
      <c r="H3317" t="s">
        <v>30</v>
      </c>
      <c r="J3317" t="s">
        <v>17</v>
      </c>
      <c r="K3317" t="s">
        <v>22</v>
      </c>
      <c r="L3317" t="str">
        <f>_xlfn.XLOOKUP(Tableau1[[#This Row],[TYPE DE PIECE]],Tableau4[MATIERE],Tableau4[SHORT TYPE],"",0,1)</f>
        <v>COP</v>
      </c>
      <c r="N3317" t="str">
        <f>IF(ISERR(FIND("DECOUPE",Tableau1[[#This Row],[DESIGNATION]])),"","NEED REF")</f>
        <v/>
      </c>
    </row>
    <row r="3318" spans="2:14">
      <c r="B3318">
        <v>34410687</v>
      </c>
      <c r="C3318" s="2">
        <v>44714</v>
      </c>
      <c r="D3318" t="s">
        <v>13</v>
      </c>
      <c r="E3318" t="s">
        <v>1978</v>
      </c>
      <c r="F3318" t="s">
        <v>1412</v>
      </c>
      <c r="G3318" t="s">
        <v>73</v>
      </c>
      <c r="H3318" t="s">
        <v>30</v>
      </c>
      <c r="J3318" t="s">
        <v>17</v>
      </c>
      <c r="K3318" t="s">
        <v>22</v>
      </c>
      <c r="L3318" t="str">
        <f>_xlfn.XLOOKUP(Tableau1[[#This Row],[TYPE DE PIECE]],Tableau4[MATIERE],Tableau4[SHORT TYPE],"",0,1)</f>
        <v>COP</v>
      </c>
      <c r="N3318" t="str">
        <f>IF(ISERR(FIND("DECOUPE",Tableau1[[#This Row],[DESIGNATION]])),"","NEED REF")</f>
        <v/>
      </c>
    </row>
    <row r="3319" spans="2:14">
      <c r="B3319">
        <v>34410686</v>
      </c>
      <c r="C3319" s="2">
        <v>44714</v>
      </c>
      <c r="D3319" t="s">
        <v>13</v>
      </c>
      <c r="E3319" t="s">
        <v>1979</v>
      </c>
      <c r="F3319" t="s">
        <v>1412</v>
      </c>
      <c r="G3319" t="s">
        <v>73</v>
      </c>
      <c r="H3319" t="s">
        <v>30</v>
      </c>
      <c r="J3319" t="s">
        <v>17</v>
      </c>
      <c r="K3319" t="s">
        <v>22</v>
      </c>
      <c r="L3319" t="str">
        <f>_xlfn.XLOOKUP(Tableau1[[#This Row],[TYPE DE PIECE]],Tableau4[MATIERE],Tableau4[SHORT TYPE],"",0,1)</f>
        <v>COP</v>
      </c>
      <c r="N3319" t="str">
        <f>IF(ISERR(FIND("DECOUPE",Tableau1[[#This Row],[DESIGNATION]])),"","NEED REF")</f>
        <v/>
      </c>
    </row>
    <row r="3320" spans="2:14">
      <c r="B3320">
        <v>34410685</v>
      </c>
      <c r="C3320" s="2">
        <v>44714</v>
      </c>
      <c r="D3320" t="s">
        <v>13</v>
      </c>
      <c r="E3320" t="s">
        <v>1980</v>
      </c>
      <c r="F3320" t="s">
        <v>1981</v>
      </c>
      <c r="G3320" t="s">
        <v>112</v>
      </c>
      <c r="J3320" t="s">
        <v>27</v>
      </c>
      <c r="K3320" t="s">
        <v>22</v>
      </c>
      <c r="L3320" t="str">
        <f>_xlfn.XLOOKUP(Tableau1[[#This Row],[TYPE DE PIECE]],Tableau4[MATIERE],Tableau4[SHORT TYPE],"",0,1)</f>
        <v>COP</v>
      </c>
      <c r="N3320" t="str">
        <f>IF(ISERR(FIND("DECOUPE",Tableau1[[#This Row],[DESIGNATION]])),"","NEED REF")</f>
        <v/>
      </c>
    </row>
    <row r="3321" spans="2:14">
      <c r="B3321">
        <v>34410684</v>
      </c>
      <c r="C3321" s="2">
        <v>44714</v>
      </c>
      <c r="D3321" t="s">
        <v>13</v>
      </c>
      <c r="E3321" t="s">
        <v>1982</v>
      </c>
      <c r="F3321" t="s">
        <v>1981</v>
      </c>
      <c r="G3321" t="s">
        <v>112</v>
      </c>
      <c r="J3321" t="s">
        <v>27</v>
      </c>
      <c r="K3321" t="s">
        <v>22</v>
      </c>
      <c r="L3321" t="str">
        <f>_xlfn.XLOOKUP(Tableau1[[#This Row],[TYPE DE PIECE]],Tableau4[MATIERE],Tableau4[SHORT TYPE],"",0,1)</f>
        <v>COP</v>
      </c>
      <c r="N3321" t="str">
        <f>IF(ISERR(FIND("DECOUPE",Tableau1[[#This Row],[DESIGNATION]])),"","NEED REF")</f>
        <v/>
      </c>
    </row>
    <row r="3322" spans="2:14">
      <c r="B3322">
        <v>34410683</v>
      </c>
      <c r="C3322" s="2">
        <v>44714</v>
      </c>
      <c r="D3322" t="s">
        <v>13</v>
      </c>
      <c r="E3322" t="s">
        <v>1983</v>
      </c>
      <c r="F3322" t="s">
        <v>1412</v>
      </c>
      <c r="G3322" t="s">
        <v>73</v>
      </c>
      <c r="H3322" t="s">
        <v>30</v>
      </c>
      <c r="J3322" t="s">
        <v>17</v>
      </c>
      <c r="K3322" t="s">
        <v>22</v>
      </c>
      <c r="L3322" t="str">
        <f>_xlfn.XLOOKUP(Tableau1[[#This Row],[TYPE DE PIECE]],Tableau4[MATIERE],Tableau4[SHORT TYPE],"",0,1)</f>
        <v>COP</v>
      </c>
      <c r="N3322" t="str">
        <f>IF(ISERR(FIND("DECOUPE",Tableau1[[#This Row],[DESIGNATION]])),"","NEED REF")</f>
        <v/>
      </c>
    </row>
    <row r="3323" spans="2:14">
      <c r="B3323">
        <v>34410682</v>
      </c>
      <c r="C3323" s="2">
        <v>44712</v>
      </c>
      <c r="D3323" t="s">
        <v>13</v>
      </c>
      <c r="E3323" t="s">
        <v>1984</v>
      </c>
      <c r="F3323" t="s">
        <v>1985</v>
      </c>
      <c r="G3323" t="s">
        <v>112</v>
      </c>
      <c r="H3323" t="s">
        <v>534</v>
      </c>
      <c r="J3323" t="s">
        <v>27</v>
      </c>
      <c r="K3323" t="s">
        <v>50</v>
      </c>
      <c r="L3323" t="str">
        <f>_xlfn.XLOOKUP(Tableau1[[#This Row],[TYPE DE PIECE]],Tableau4[MATIERE],Tableau4[SHORT TYPE],"",0,1)</f>
        <v>WIR</v>
      </c>
      <c r="N3323" t="str">
        <f>IF(ISERR(FIND("DECOUPE",Tableau1[[#This Row],[DESIGNATION]])),"","NEED REF")</f>
        <v/>
      </c>
    </row>
    <row r="3324" spans="2:14">
      <c r="B3324">
        <v>34410681</v>
      </c>
      <c r="C3324" s="2">
        <v>44712</v>
      </c>
      <c r="D3324" t="s">
        <v>13</v>
      </c>
      <c r="E3324" t="s">
        <v>1986</v>
      </c>
      <c r="F3324" t="s">
        <v>1985</v>
      </c>
      <c r="G3324" t="s">
        <v>112</v>
      </c>
      <c r="H3324" t="s">
        <v>534</v>
      </c>
      <c r="J3324" t="s">
        <v>27</v>
      </c>
      <c r="K3324" t="s">
        <v>22</v>
      </c>
      <c r="L3324" t="str">
        <f>_xlfn.XLOOKUP(Tableau1[[#This Row],[TYPE DE PIECE]],Tableau4[MATIERE],Tableau4[SHORT TYPE],"",0,1)</f>
        <v>COP</v>
      </c>
      <c r="N3324" t="str">
        <f>IF(ISERR(FIND("DECOUPE",Tableau1[[#This Row],[DESIGNATION]])),"","NEED REF")</f>
        <v/>
      </c>
    </row>
    <row r="3325" spans="2:14">
      <c r="B3325">
        <v>34410680</v>
      </c>
      <c r="C3325" s="2">
        <v>44711</v>
      </c>
      <c r="D3325" t="s">
        <v>13</v>
      </c>
      <c r="E3325" t="s">
        <v>1987</v>
      </c>
      <c r="F3325" t="s">
        <v>1412</v>
      </c>
      <c r="G3325" t="s">
        <v>73</v>
      </c>
      <c r="H3325" t="s">
        <v>30</v>
      </c>
      <c r="J3325" t="s">
        <v>17</v>
      </c>
      <c r="K3325" t="s">
        <v>33</v>
      </c>
      <c r="L3325" t="str">
        <f>_xlfn.XLOOKUP(Tableau1[[#This Row],[TYPE DE PIECE]],Tableau4[MATIERE],Tableau4[SHORT TYPE],"",0,1)</f>
        <v>PLA</v>
      </c>
      <c r="N3325" t="str">
        <f>IF(ISERR(FIND("DECOUPE",Tableau1[[#This Row],[DESIGNATION]])),"","NEED REF")</f>
        <v/>
      </c>
    </row>
    <row r="3326" spans="2:14">
      <c r="B3326">
        <v>34410679</v>
      </c>
      <c r="C3326" s="2">
        <v>44711</v>
      </c>
      <c r="D3326" t="s">
        <v>13</v>
      </c>
      <c r="E3326" t="s">
        <v>1988</v>
      </c>
      <c r="F3326" t="s">
        <v>1639</v>
      </c>
      <c r="G3326" t="s">
        <v>1959</v>
      </c>
      <c r="H3326" t="s">
        <v>30</v>
      </c>
      <c r="J3326" t="s">
        <v>49</v>
      </c>
      <c r="K3326" t="s">
        <v>25</v>
      </c>
      <c r="L3326" t="str">
        <f>_xlfn.XLOOKUP(Tableau1[[#This Row],[TYPE DE PIECE]],Tableau4[MATIERE],Tableau4[SHORT TYPE],"",0,1)</f>
        <v>SMT</v>
      </c>
      <c r="N3326" t="str">
        <f>IF(ISERR(FIND("DECOUPE",Tableau1[[#This Row],[DESIGNATION]])),"","NEED REF")</f>
        <v/>
      </c>
    </row>
    <row r="3327" spans="2:14">
      <c r="B3327">
        <v>34410678</v>
      </c>
      <c r="C3327" s="2">
        <v>44711</v>
      </c>
      <c r="D3327" t="s">
        <v>13</v>
      </c>
      <c r="E3327" t="s">
        <v>1989</v>
      </c>
      <c r="F3327" t="s">
        <v>1639</v>
      </c>
      <c r="G3327" t="s">
        <v>1959</v>
      </c>
      <c r="H3327" t="s">
        <v>30</v>
      </c>
      <c r="J3327" t="s">
        <v>49</v>
      </c>
      <c r="K3327" t="s">
        <v>33</v>
      </c>
      <c r="L3327" t="str">
        <f>_xlfn.XLOOKUP(Tableau1[[#This Row],[TYPE DE PIECE]],Tableau4[MATIERE],Tableau4[SHORT TYPE],"",0,1)</f>
        <v>PLA</v>
      </c>
      <c r="N3327" t="str">
        <f>IF(ISERR(FIND("DECOUPE",Tableau1[[#This Row],[DESIGNATION]])),"","NEED REF")</f>
        <v/>
      </c>
    </row>
    <row r="3328" spans="2:14">
      <c r="B3328">
        <v>34410677</v>
      </c>
      <c r="C3328" s="2">
        <v>44711</v>
      </c>
      <c r="D3328" t="s">
        <v>13</v>
      </c>
      <c r="E3328" t="s">
        <v>1990</v>
      </c>
      <c r="F3328" t="s">
        <v>1639</v>
      </c>
      <c r="G3328" t="s">
        <v>1959</v>
      </c>
      <c r="H3328" t="s">
        <v>30</v>
      </c>
      <c r="J3328" t="s">
        <v>49</v>
      </c>
      <c r="K3328" t="s">
        <v>22</v>
      </c>
      <c r="L3328" t="str">
        <f>_xlfn.XLOOKUP(Tableau1[[#This Row],[TYPE DE PIECE]],Tableau4[MATIERE],Tableau4[SHORT TYPE],"",0,1)</f>
        <v>COP</v>
      </c>
      <c r="N3328" t="str">
        <f>IF(ISERR(FIND("DECOUPE",Tableau1[[#This Row],[DESIGNATION]])),"","NEED REF")</f>
        <v/>
      </c>
    </row>
    <row r="3329" spans="2:14">
      <c r="B3329">
        <v>34410676</v>
      </c>
      <c r="C3329" s="2">
        <v>44711</v>
      </c>
      <c r="D3329" t="s">
        <v>13</v>
      </c>
      <c r="E3329" t="s">
        <v>488</v>
      </c>
      <c r="F3329" t="s">
        <v>1639</v>
      </c>
      <c r="G3329" t="s">
        <v>1959</v>
      </c>
      <c r="H3329" t="s">
        <v>30</v>
      </c>
      <c r="J3329" t="s">
        <v>49</v>
      </c>
      <c r="K3329" t="s">
        <v>25</v>
      </c>
      <c r="L3329" t="str">
        <f>_xlfn.XLOOKUP(Tableau1[[#This Row],[TYPE DE PIECE]],Tableau4[MATIERE],Tableau4[SHORT TYPE],"",0,1)</f>
        <v>SMT</v>
      </c>
      <c r="N3329" t="str">
        <f>IF(ISERR(FIND("DECOUPE",Tableau1[[#This Row],[DESIGNATION]])),"","NEED REF")</f>
        <v/>
      </c>
    </row>
    <row r="3330" spans="2:14">
      <c r="B3330">
        <v>34410675</v>
      </c>
      <c r="C3330" s="2">
        <v>44711</v>
      </c>
      <c r="D3330" t="s">
        <v>13</v>
      </c>
      <c r="E3330" t="s">
        <v>1991</v>
      </c>
      <c r="F3330" t="s">
        <v>1639</v>
      </c>
      <c r="G3330" t="s">
        <v>1959</v>
      </c>
      <c r="H3330" t="s">
        <v>30</v>
      </c>
      <c r="J3330" t="s">
        <v>49</v>
      </c>
      <c r="K3330" t="s">
        <v>25</v>
      </c>
      <c r="L3330" t="str">
        <f>_xlfn.XLOOKUP(Tableau1[[#This Row],[TYPE DE PIECE]],Tableau4[MATIERE],Tableau4[SHORT TYPE],"",0,1)</f>
        <v>SMT</v>
      </c>
      <c r="N3330" t="str">
        <f>IF(ISERR(FIND("DECOUPE",Tableau1[[#This Row],[DESIGNATION]])),"","NEED REF")</f>
        <v/>
      </c>
    </row>
    <row r="3331" spans="2:14">
      <c r="B3331">
        <v>34410674</v>
      </c>
      <c r="C3331" s="2">
        <v>44711</v>
      </c>
      <c r="D3331" t="s">
        <v>13</v>
      </c>
      <c r="E3331" t="s">
        <v>1992</v>
      </c>
      <c r="F3331" t="s">
        <v>1639</v>
      </c>
      <c r="G3331" t="s">
        <v>1959</v>
      </c>
      <c r="H3331" t="s">
        <v>30</v>
      </c>
      <c r="J3331" t="s">
        <v>49</v>
      </c>
      <c r="K3331" t="s">
        <v>25</v>
      </c>
      <c r="L3331" t="str">
        <f>_xlfn.XLOOKUP(Tableau1[[#This Row],[TYPE DE PIECE]],Tableau4[MATIERE],Tableau4[SHORT TYPE],"",0,1)</f>
        <v>SMT</v>
      </c>
      <c r="N3331" t="str">
        <f>IF(ISERR(FIND("DECOUPE",Tableau1[[#This Row],[DESIGNATION]])),"","NEED REF")</f>
        <v/>
      </c>
    </row>
    <row r="3332" spans="2:14">
      <c r="B3332">
        <v>34410673</v>
      </c>
      <c r="C3332" s="2">
        <v>44711</v>
      </c>
      <c r="D3332" t="s">
        <v>13</v>
      </c>
      <c r="E3332" t="s">
        <v>1993</v>
      </c>
      <c r="F3332" t="s">
        <v>1412</v>
      </c>
      <c r="G3332" t="s">
        <v>73</v>
      </c>
      <c r="H3332" t="s">
        <v>30</v>
      </c>
      <c r="J3332" t="s">
        <v>17</v>
      </c>
      <c r="K3332" t="s">
        <v>22</v>
      </c>
      <c r="L3332" t="str">
        <f>_xlfn.XLOOKUP(Tableau1[[#This Row],[TYPE DE PIECE]],Tableau4[MATIERE],Tableau4[SHORT TYPE],"",0,1)</f>
        <v>COP</v>
      </c>
      <c r="N3332" t="str">
        <f>IF(ISERR(FIND("DECOUPE",Tableau1[[#This Row],[DESIGNATION]])),"","NEED REF")</f>
        <v/>
      </c>
    </row>
    <row r="3333" spans="2:14">
      <c r="B3333">
        <v>34410672</v>
      </c>
      <c r="C3333" s="2">
        <v>44711</v>
      </c>
      <c r="D3333" t="s">
        <v>13</v>
      </c>
      <c r="E3333" t="s">
        <v>1994</v>
      </c>
      <c r="F3333" t="s">
        <v>1412</v>
      </c>
      <c r="G3333" t="s">
        <v>73</v>
      </c>
      <c r="H3333" t="s">
        <v>30</v>
      </c>
      <c r="J3333" t="s">
        <v>17</v>
      </c>
      <c r="K3333" t="s">
        <v>22</v>
      </c>
      <c r="L3333" t="str">
        <f>_xlfn.XLOOKUP(Tableau1[[#This Row],[TYPE DE PIECE]],Tableau4[MATIERE],Tableau4[SHORT TYPE],"",0,1)</f>
        <v>COP</v>
      </c>
      <c r="N3333" t="str">
        <f>IF(ISERR(FIND("DECOUPE",Tableau1[[#This Row],[DESIGNATION]])),"","NEED REF")</f>
        <v/>
      </c>
    </row>
    <row r="3334" spans="2:14">
      <c r="B3334">
        <v>34410671</v>
      </c>
      <c r="C3334" s="2">
        <v>44711</v>
      </c>
      <c r="D3334" t="s">
        <v>13</v>
      </c>
      <c r="E3334" t="s">
        <v>1995</v>
      </c>
      <c r="F3334" t="s">
        <v>1412</v>
      </c>
      <c r="G3334" t="s">
        <v>73</v>
      </c>
      <c r="H3334" t="s">
        <v>30</v>
      </c>
      <c r="J3334" t="s">
        <v>17</v>
      </c>
      <c r="K3334" t="s">
        <v>22</v>
      </c>
      <c r="L3334" t="str">
        <f>_xlfn.XLOOKUP(Tableau1[[#This Row],[TYPE DE PIECE]],Tableau4[MATIERE],Tableau4[SHORT TYPE],"",0,1)</f>
        <v>COP</v>
      </c>
      <c r="N3334" t="str">
        <f>IF(ISERR(FIND("DECOUPE",Tableau1[[#This Row],[DESIGNATION]])),"","NEED REF")</f>
        <v/>
      </c>
    </row>
    <row r="3335" spans="2:14">
      <c r="B3335">
        <v>34410670</v>
      </c>
      <c r="C3335" s="2">
        <v>44711</v>
      </c>
      <c r="D3335" t="s">
        <v>13</v>
      </c>
      <c r="E3335" t="s">
        <v>1996</v>
      </c>
      <c r="F3335" t="s">
        <v>1412</v>
      </c>
      <c r="G3335" t="s">
        <v>73</v>
      </c>
      <c r="H3335" t="s">
        <v>30</v>
      </c>
      <c r="J3335" t="s">
        <v>17</v>
      </c>
      <c r="K3335" t="s">
        <v>22</v>
      </c>
      <c r="L3335" t="str">
        <f>_xlfn.XLOOKUP(Tableau1[[#This Row],[TYPE DE PIECE]],Tableau4[MATIERE],Tableau4[SHORT TYPE],"",0,1)</f>
        <v>COP</v>
      </c>
      <c r="N3335" t="str">
        <f>IF(ISERR(FIND("DECOUPE",Tableau1[[#This Row],[DESIGNATION]])),"","NEED REF")</f>
        <v/>
      </c>
    </row>
    <row r="3336" spans="2:14">
      <c r="B3336">
        <v>34410669</v>
      </c>
      <c r="C3336" s="2">
        <v>44711</v>
      </c>
      <c r="D3336" t="s">
        <v>13</v>
      </c>
      <c r="E3336" t="s">
        <v>1997</v>
      </c>
      <c r="F3336" t="s">
        <v>1412</v>
      </c>
      <c r="G3336" t="s">
        <v>73</v>
      </c>
      <c r="H3336" t="s">
        <v>30</v>
      </c>
      <c r="J3336" t="s">
        <v>17</v>
      </c>
      <c r="K3336" t="s">
        <v>22</v>
      </c>
      <c r="L3336" t="str">
        <f>_xlfn.XLOOKUP(Tableau1[[#This Row],[TYPE DE PIECE]],Tableau4[MATIERE],Tableau4[SHORT TYPE],"",0,1)</f>
        <v>COP</v>
      </c>
      <c r="N3336" t="str">
        <f>IF(ISERR(FIND("DECOUPE",Tableau1[[#This Row],[DESIGNATION]])),"","NEED REF")</f>
        <v/>
      </c>
    </row>
    <row r="3337" spans="2:14">
      <c r="B3337">
        <v>34410668</v>
      </c>
      <c r="C3337" s="2">
        <v>44711</v>
      </c>
      <c r="D3337" t="s">
        <v>13</v>
      </c>
      <c r="E3337" t="s">
        <v>1998</v>
      </c>
      <c r="F3337" t="s">
        <v>1412</v>
      </c>
      <c r="G3337" t="s">
        <v>73</v>
      </c>
      <c r="H3337" t="s">
        <v>30</v>
      </c>
      <c r="J3337" t="s">
        <v>17</v>
      </c>
      <c r="K3337" t="s">
        <v>22</v>
      </c>
      <c r="L3337" t="str">
        <f>_xlfn.XLOOKUP(Tableau1[[#This Row],[TYPE DE PIECE]],Tableau4[MATIERE],Tableau4[SHORT TYPE],"",0,1)</f>
        <v>COP</v>
      </c>
      <c r="N3337" t="str">
        <f>IF(ISERR(FIND("DECOUPE",Tableau1[[#This Row],[DESIGNATION]])),"","NEED REF")</f>
        <v/>
      </c>
    </row>
    <row r="3338" spans="2:14">
      <c r="B3338">
        <v>34410667</v>
      </c>
      <c r="C3338" s="2">
        <v>44711</v>
      </c>
      <c r="D3338" t="s">
        <v>13</v>
      </c>
      <c r="E3338" t="s">
        <v>1999</v>
      </c>
      <c r="F3338" t="s">
        <v>1412</v>
      </c>
      <c r="G3338" t="s">
        <v>73</v>
      </c>
      <c r="H3338" t="s">
        <v>30</v>
      </c>
      <c r="J3338" t="s">
        <v>17</v>
      </c>
      <c r="K3338" t="s">
        <v>22</v>
      </c>
      <c r="L3338" t="str">
        <f>_xlfn.XLOOKUP(Tableau1[[#This Row],[TYPE DE PIECE]],Tableau4[MATIERE],Tableau4[SHORT TYPE],"",0,1)</f>
        <v>COP</v>
      </c>
      <c r="N3338" t="str">
        <f>IF(ISERR(FIND("DECOUPE",Tableau1[[#This Row],[DESIGNATION]])),"","NEED REF")</f>
        <v/>
      </c>
    </row>
    <row r="3339" spans="2:14">
      <c r="B3339">
        <v>34410666</v>
      </c>
      <c r="C3339" s="2">
        <v>44711</v>
      </c>
      <c r="D3339" t="s">
        <v>13</v>
      </c>
      <c r="E3339" t="s">
        <v>2000</v>
      </c>
      <c r="F3339" t="s">
        <v>1412</v>
      </c>
      <c r="G3339" t="s">
        <v>73</v>
      </c>
      <c r="H3339" t="s">
        <v>30</v>
      </c>
      <c r="J3339" t="s">
        <v>17</v>
      </c>
      <c r="K3339" t="s">
        <v>22</v>
      </c>
      <c r="L3339" t="str">
        <f>_xlfn.XLOOKUP(Tableau1[[#This Row],[TYPE DE PIECE]],Tableau4[MATIERE],Tableau4[SHORT TYPE],"",0,1)</f>
        <v>COP</v>
      </c>
      <c r="N3339" t="str">
        <f>IF(ISERR(FIND("DECOUPE",Tableau1[[#This Row],[DESIGNATION]])),"","NEED REF")</f>
        <v/>
      </c>
    </row>
    <row r="3340" spans="2:14">
      <c r="B3340">
        <v>34410665</v>
      </c>
      <c r="C3340" s="2">
        <v>44711</v>
      </c>
      <c r="D3340" t="s">
        <v>13</v>
      </c>
      <c r="E3340" t="s">
        <v>2001</v>
      </c>
      <c r="F3340" t="s">
        <v>1412</v>
      </c>
      <c r="G3340" t="s">
        <v>73</v>
      </c>
      <c r="H3340" t="s">
        <v>30</v>
      </c>
      <c r="J3340" t="s">
        <v>17</v>
      </c>
      <c r="K3340" t="s">
        <v>22</v>
      </c>
      <c r="L3340" t="str">
        <f>_xlfn.XLOOKUP(Tableau1[[#This Row],[TYPE DE PIECE]],Tableau4[MATIERE],Tableau4[SHORT TYPE],"",0,1)</f>
        <v>COP</v>
      </c>
      <c r="N3340" t="str">
        <f>IF(ISERR(FIND("DECOUPE",Tableau1[[#This Row],[DESIGNATION]])),"","NEED REF")</f>
        <v/>
      </c>
    </row>
    <row r="3341" spans="2:14">
      <c r="B3341">
        <v>34410664</v>
      </c>
      <c r="C3341" s="2">
        <v>44704</v>
      </c>
      <c r="D3341" t="s">
        <v>13</v>
      </c>
      <c r="E3341" t="s">
        <v>2002</v>
      </c>
      <c r="F3341" t="s">
        <v>2003</v>
      </c>
      <c r="H3341" t="s">
        <v>46</v>
      </c>
      <c r="J3341" t="s">
        <v>27</v>
      </c>
      <c r="L3341" t="str">
        <f>_xlfn.XLOOKUP(Tableau1[[#This Row],[TYPE DE PIECE]],Tableau4[MATIERE],Tableau4[SHORT TYPE],"",0,1)</f>
        <v/>
      </c>
      <c r="N3341" t="str">
        <f>IF(ISERR(FIND("DECOUPE",Tableau1[[#This Row],[DESIGNATION]])),"","NEED REF")</f>
        <v/>
      </c>
    </row>
    <row r="3342" spans="2:14">
      <c r="B3342">
        <v>34410663</v>
      </c>
      <c r="C3342" s="2">
        <v>44704</v>
      </c>
      <c r="D3342" t="s">
        <v>13</v>
      </c>
      <c r="E3342" t="s">
        <v>2004</v>
      </c>
      <c r="F3342" t="s">
        <v>2003</v>
      </c>
      <c r="H3342" t="s">
        <v>46</v>
      </c>
      <c r="J3342" t="s">
        <v>27</v>
      </c>
      <c r="L3342" t="str">
        <f>_xlfn.XLOOKUP(Tableau1[[#This Row],[TYPE DE PIECE]],Tableau4[MATIERE],Tableau4[SHORT TYPE],"",0,1)</f>
        <v/>
      </c>
      <c r="N3342" t="str">
        <f>IF(ISERR(FIND("DECOUPE",Tableau1[[#This Row],[DESIGNATION]])),"","NEED REF")</f>
        <v/>
      </c>
    </row>
    <row r="3343" spans="2:14">
      <c r="B3343">
        <v>34410662</v>
      </c>
      <c r="C3343" s="2">
        <v>44704</v>
      </c>
      <c r="D3343" t="s">
        <v>13</v>
      </c>
      <c r="E3343" t="s">
        <v>2005</v>
      </c>
      <c r="F3343" t="s">
        <v>2003</v>
      </c>
      <c r="H3343" t="s">
        <v>46</v>
      </c>
      <c r="J3343" t="s">
        <v>27</v>
      </c>
      <c r="L3343" t="str">
        <f>_xlfn.XLOOKUP(Tableau1[[#This Row],[TYPE DE PIECE]],Tableau4[MATIERE],Tableau4[SHORT TYPE],"",0,1)</f>
        <v/>
      </c>
      <c r="N3343" t="str">
        <f>IF(ISERR(FIND("DECOUPE",Tableau1[[#This Row],[DESIGNATION]])),"","NEED REF")</f>
        <v/>
      </c>
    </row>
    <row r="3344" spans="2:14">
      <c r="B3344">
        <v>34410661</v>
      </c>
      <c r="C3344" s="2">
        <v>44704</v>
      </c>
      <c r="D3344" t="s">
        <v>13</v>
      </c>
      <c r="E3344" t="s">
        <v>2006</v>
      </c>
      <c r="F3344" t="s">
        <v>2003</v>
      </c>
      <c r="H3344" t="s">
        <v>46</v>
      </c>
      <c r="J3344" t="s">
        <v>27</v>
      </c>
      <c r="L3344" t="str">
        <f>_xlfn.XLOOKUP(Tableau1[[#This Row],[TYPE DE PIECE]],Tableau4[MATIERE],Tableau4[SHORT TYPE],"",0,1)</f>
        <v/>
      </c>
      <c r="N3344" t="str">
        <f>IF(ISERR(FIND("DECOUPE",Tableau1[[#This Row],[DESIGNATION]])),"","NEED REF")</f>
        <v/>
      </c>
    </row>
    <row r="3345" spans="2:14">
      <c r="B3345">
        <v>34410660</v>
      </c>
      <c r="C3345" s="2">
        <v>44704</v>
      </c>
      <c r="D3345" t="s">
        <v>13</v>
      </c>
      <c r="E3345" t="s">
        <v>2007</v>
      </c>
      <c r="F3345" t="s">
        <v>2003</v>
      </c>
      <c r="H3345" t="s">
        <v>46</v>
      </c>
      <c r="J3345" t="s">
        <v>27</v>
      </c>
      <c r="L3345" t="str">
        <f>_xlfn.XLOOKUP(Tableau1[[#This Row],[TYPE DE PIECE]],Tableau4[MATIERE],Tableau4[SHORT TYPE],"",0,1)</f>
        <v/>
      </c>
      <c r="N3345" t="str">
        <f>IF(ISERR(FIND("DECOUPE",Tableau1[[#This Row],[DESIGNATION]])),"","NEED REF")</f>
        <v/>
      </c>
    </row>
    <row r="3346" spans="2:14">
      <c r="B3346">
        <v>34410659</v>
      </c>
      <c r="C3346" s="2">
        <v>44704</v>
      </c>
      <c r="D3346" t="s">
        <v>13</v>
      </c>
      <c r="E3346" t="s">
        <v>2008</v>
      </c>
      <c r="F3346" t="s">
        <v>2003</v>
      </c>
      <c r="H3346" t="s">
        <v>46</v>
      </c>
      <c r="J3346" t="s">
        <v>27</v>
      </c>
      <c r="L3346" t="str">
        <f>_xlfn.XLOOKUP(Tableau1[[#This Row],[TYPE DE PIECE]],Tableau4[MATIERE],Tableau4[SHORT TYPE],"",0,1)</f>
        <v/>
      </c>
      <c r="N3346" t="str">
        <f>IF(ISERR(FIND("DECOUPE",Tableau1[[#This Row],[DESIGNATION]])),"","NEED REF")</f>
        <v/>
      </c>
    </row>
    <row r="3347" spans="2:14">
      <c r="B3347">
        <v>34410658</v>
      </c>
      <c r="C3347" s="2">
        <v>44701</v>
      </c>
      <c r="D3347" t="s">
        <v>13</v>
      </c>
      <c r="E3347" t="s">
        <v>2009</v>
      </c>
      <c r="F3347" t="s">
        <v>1985</v>
      </c>
      <c r="G3347" t="s">
        <v>112</v>
      </c>
      <c r="H3347" t="s">
        <v>534</v>
      </c>
      <c r="J3347" t="s">
        <v>27</v>
      </c>
      <c r="K3347" t="s">
        <v>25</v>
      </c>
      <c r="L3347" t="str">
        <f>_xlfn.XLOOKUP(Tableau1[[#This Row],[TYPE DE PIECE]],Tableau4[MATIERE],Tableau4[SHORT TYPE],"",0,1)</f>
        <v>SMT</v>
      </c>
      <c r="N3347" t="str">
        <f>IF(ISERR(FIND("DECOUPE",Tableau1[[#This Row],[DESIGNATION]])),"","NEED REF")</f>
        <v/>
      </c>
    </row>
    <row r="3348" spans="2:14">
      <c r="B3348">
        <v>34410657</v>
      </c>
      <c r="C3348" s="2">
        <v>44701</v>
      </c>
      <c r="D3348" t="s">
        <v>13</v>
      </c>
      <c r="E3348" t="s">
        <v>2010</v>
      </c>
      <c r="F3348" t="s">
        <v>1985</v>
      </c>
      <c r="G3348" t="s">
        <v>112</v>
      </c>
      <c r="H3348" t="s">
        <v>534</v>
      </c>
      <c r="J3348" t="s">
        <v>27</v>
      </c>
      <c r="K3348" t="s">
        <v>25</v>
      </c>
      <c r="L3348" t="str">
        <f>_xlfn.XLOOKUP(Tableau1[[#This Row],[TYPE DE PIECE]],Tableau4[MATIERE],Tableau4[SHORT TYPE],"",0,1)</f>
        <v>SMT</v>
      </c>
      <c r="N3348" t="str">
        <f>IF(ISERR(FIND("DECOUPE",Tableau1[[#This Row],[DESIGNATION]])),"","NEED REF")</f>
        <v/>
      </c>
    </row>
    <row r="3349" spans="2:14">
      <c r="B3349">
        <v>34410656</v>
      </c>
      <c r="C3349" s="2">
        <v>44701</v>
      </c>
      <c r="D3349" t="s">
        <v>13</v>
      </c>
      <c r="E3349" t="s">
        <v>2011</v>
      </c>
      <c r="F3349" t="s">
        <v>1985</v>
      </c>
      <c r="G3349" t="s">
        <v>112</v>
      </c>
      <c r="H3349" t="s">
        <v>534</v>
      </c>
      <c r="J3349" t="s">
        <v>27</v>
      </c>
      <c r="K3349" t="s">
        <v>25</v>
      </c>
      <c r="L3349" t="str">
        <f>_xlfn.XLOOKUP(Tableau1[[#This Row],[TYPE DE PIECE]],Tableau4[MATIERE],Tableau4[SHORT TYPE],"",0,1)</f>
        <v>SMT</v>
      </c>
      <c r="N3349" t="str">
        <f>IF(ISERR(FIND("DECOUPE",Tableau1[[#This Row],[DESIGNATION]])),"","NEED REF")</f>
        <v/>
      </c>
    </row>
    <row r="3350" spans="2:14">
      <c r="B3350">
        <v>34410655</v>
      </c>
      <c r="C3350" s="2">
        <v>44701</v>
      </c>
      <c r="D3350" t="s">
        <v>13</v>
      </c>
      <c r="E3350" t="s">
        <v>2012</v>
      </c>
      <c r="F3350" t="s">
        <v>1985</v>
      </c>
      <c r="G3350" t="s">
        <v>112</v>
      </c>
      <c r="H3350" t="s">
        <v>534</v>
      </c>
      <c r="J3350" t="s">
        <v>27</v>
      </c>
      <c r="K3350" t="s">
        <v>25</v>
      </c>
      <c r="L3350" t="str">
        <f>_xlfn.XLOOKUP(Tableau1[[#This Row],[TYPE DE PIECE]],Tableau4[MATIERE],Tableau4[SHORT TYPE],"",0,1)</f>
        <v>SMT</v>
      </c>
      <c r="N3350" t="str">
        <f>IF(ISERR(FIND("DECOUPE",Tableau1[[#This Row],[DESIGNATION]])),"","NEED REF")</f>
        <v/>
      </c>
    </row>
    <row r="3351" spans="2:14">
      <c r="B3351">
        <v>34410654</v>
      </c>
      <c r="C3351" s="2">
        <v>44700</v>
      </c>
      <c r="D3351" t="s">
        <v>13</v>
      </c>
      <c r="E3351" t="s">
        <v>2013</v>
      </c>
      <c r="J3351" t="s">
        <v>17</v>
      </c>
      <c r="K3351" t="s">
        <v>50</v>
      </c>
      <c r="L3351" t="str">
        <f>_xlfn.XLOOKUP(Tableau1[[#This Row],[TYPE DE PIECE]],Tableau4[MATIERE],Tableau4[SHORT TYPE],"",0,1)</f>
        <v>WIR</v>
      </c>
      <c r="N3351" t="str">
        <f>IF(ISERR(FIND("DECOUPE",Tableau1[[#This Row],[DESIGNATION]])),"","NEED REF")</f>
        <v/>
      </c>
    </row>
    <row r="3352" spans="2:14">
      <c r="B3352">
        <v>34410653</v>
      </c>
      <c r="C3352" s="2">
        <v>44700</v>
      </c>
      <c r="D3352" t="s">
        <v>13</v>
      </c>
      <c r="F3352" t="s">
        <v>1412</v>
      </c>
      <c r="G3352" t="s">
        <v>73</v>
      </c>
      <c r="H3352" t="s">
        <v>30</v>
      </c>
      <c r="J3352" t="s">
        <v>17</v>
      </c>
      <c r="L3352" t="str">
        <f>_xlfn.XLOOKUP(Tableau1[[#This Row],[TYPE DE PIECE]],Tableau4[MATIERE],Tableau4[SHORT TYPE],"",0,1)</f>
        <v/>
      </c>
      <c r="N3352" t="str">
        <f>IF(ISERR(FIND("DECOUPE",Tableau1[[#This Row],[DESIGNATION]])),"","NEED REF")</f>
        <v/>
      </c>
    </row>
    <row r="3353" spans="2:14">
      <c r="B3353">
        <v>34410652</v>
      </c>
      <c r="C3353" s="2">
        <v>44700</v>
      </c>
      <c r="D3353" t="s">
        <v>13</v>
      </c>
      <c r="E3353" t="s">
        <v>2014</v>
      </c>
      <c r="F3353" t="s">
        <v>1412</v>
      </c>
      <c r="G3353" t="s">
        <v>73</v>
      </c>
      <c r="H3353" t="s">
        <v>30</v>
      </c>
      <c r="J3353" t="s">
        <v>17</v>
      </c>
      <c r="L3353" t="str">
        <f>_xlfn.XLOOKUP(Tableau1[[#This Row],[TYPE DE PIECE]],Tableau4[MATIERE],Tableau4[SHORT TYPE],"",0,1)</f>
        <v/>
      </c>
      <c r="N3353" t="str">
        <f>IF(ISERR(FIND("DECOUPE",Tableau1[[#This Row],[DESIGNATION]])),"","NEED REF")</f>
        <v/>
      </c>
    </row>
    <row r="3354" spans="2:14">
      <c r="B3354">
        <v>34410651</v>
      </c>
      <c r="C3354" s="2">
        <v>44700</v>
      </c>
      <c r="D3354" t="s">
        <v>13</v>
      </c>
      <c r="F3354" t="s">
        <v>1412</v>
      </c>
      <c r="G3354" t="s">
        <v>73</v>
      </c>
      <c r="H3354" t="s">
        <v>30</v>
      </c>
      <c r="J3354" t="s">
        <v>17</v>
      </c>
      <c r="L3354" t="str">
        <f>_xlfn.XLOOKUP(Tableau1[[#This Row],[TYPE DE PIECE]],Tableau4[MATIERE],Tableau4[SHORT TYPE],"",0,1)</f>
        <v/>
      </c>
      <c r="N3354" t="str">
        <f>IF(ISERR(FIND("DECOUPE",Tableau1[[#This Row],[DESIGNATION]])),"","NEED REF")</f>
        <v/>
      </c>
    </row>
    <row r="3355" spans="2:14">
      <c r="B3355">
        <v>34410650</v>
      </c>
      <c r="C3355" s="2">
        <v>44700</v>
      </c>
      <c r="D3355" t="s">
        <v>13</v>
      </c>
      <c r="F3355" t="s">
        <v>1412</v>
      </c>
      <c r="G3355" t="s">
        <v>73</v>
      </c>
      <c r="H3355" t="s">
        <v>30</v>
      </c>
      <c r="J3355" t="s">
        <v>17</v>
      </c>
      <c r="L3355" t="str">
        <f>_xlfn.XLOOKUP(Tableau1[[#This Row],[TYPE DE PIECE]],Tableau4[MATIERE],Tableau4[SHORT TYPE],"",0,1)</f>
        <v/>
      </c>
      <c r="N3355" t="str">
        <f>IF(ISERR(FIND("DECOUPE",Tableau1[[#This Row],[DESIGNATION]])),"","NEED REF")</f>
        <v/>
      </c>
    </row>
    <row r="3356" spans="2:14">
      <c r="B3356">
        <v>34410649</v>
      </c>
      <c r="C3356" s="2">
        <v>44699</v>
      </c>
      <c r="D3356" t="s">
        <v>13</v>
      </c>
      <c r="F3356" t="s">
        <v>1412</v>
      </c>
      <c r="G3356" t="s">
        <v>73</v>
      </c>
      <c r="H3356" t="s">
        <v>30</v>
      </c>
      <c r="J3356" t="s">
        <v>17</v>
      </c>
      <c r="L3356" t="str">
        <f>_xlfn.XLOOKUP(Tableau1[[#This Row],[TYPE DE PIECE]],Tableau4[MATIERE],Tableau4[SHORT TYPE],"",0,1)</f>
        <v/>
      </c>
      <c r="N3356" t="str">
        <f>IF(ISERR(FIND("DECOUPE",Tableau1[[#This Row],[DESIGNATION]])),"","NEED REF")</f>
        <v/>
      </c>
    </row>
    <row r="3357" spans="2:14">
      <c r="B3357">
        <v>34410648</v>
      </c>
      <c r="C3357" s="2">
        <v>44699</v>
      </c>
      <c r="D3357" t="s">
        <v>13</v>
      </c>
      <c r="F3357" t="s">
        <v>1412</v>
      </c>
      <c r="G3357" t="s">
        <v>73</v>
      </c>
      <c r="H3357" t="s">
        <v>30</v>
      </c>
      <c r="J3357" t="s">
        <v>17</v>
      </c>
      <c r="L3357" t="str">
        <f>_xlfn.XLOOKUP(Tableau1[[#This Row],[TYPE DE PIECE]],Tableau4[MATIERE],Tableau4[SHORT TYPE],"",0,1)</f>
        <v/>
      </c>
      <c r="N3357" t="str">
        <f>IF(ISERR(FIND("DECOUPE",Tableau1[[#This Row],[DESIGNATION]])),"","NEED REF")</f>
        <v/>
      </c>
    </row>
    <row r="3358" spans="2:14">
      <c r="B3358">
        <v>34410647</v>
      </c>
      <c r="C3358" s="2">
        <v>44699</v>
      </c>
      <c r="D3358" t="s">
        <v>13</v>
      </c>
      <c r="E3358" t="s">
        <v>2015</v>
      </c>
      <c r="F3358" t="s">
        <v>1412</v>
      </c>
      <c r="G3358" t="s">
        <v>73</v>
      </c>
      <c r="H3358" t="s">
        <v>30</v>
      </c>
      <c r="J3358" t="s">
        <v>17</v>
      </c>
      <c r="L3358" t="str">
        <f>_xlfn.XLOOKUP(Tableau1[[#This Row],[TYPE DE PIECE]],Tableau4[MATIERE],Tableau4[SHORT TYPE],"",0,1)</f>
        <v/>
      </c>
      <c r="N3358" t="str">
        <f>IF(ISERR(FIND("DECOUPE",Tableau1[[#This Row],[DESIGNATION]])),"","NEED REF")</f>
        <v/>
      </c>
    </row>
    <row r="3359" spans="2:14">
      <c r="B3359">
        <v>34410646</v>
      </c>
      <c r="C3359" s="2">
        <v>44699</v>
      </c>
      <c r="D3359" t="s">
        <v>13</v>
      </c>
      <c r="E3359" t="s">
        <v>2016</v>
      </c>
      <c r="F3359" t="s">
        <v>1412</v>
      </c>
      <c r="G3359" t="s">
        <v>73</v>
      </c>
      <c r="H3359" t="s">
        <v>30</v>
      </c>
      <c r="J3359" t="s">
        <v>17</v>
      </c>
      <c r="L3359" t="str">
        <f>_xlfn.XLOOKUP(Tableau1[[#This Row],[TYPE DE PIECE]],Tableau4[MATIERE],Tableau4[SHORT TYPE],"",0,1)</f>
        <v/>
      </c>
      <c r="N3359" t="str">
        <f>IF(ISERR(FIND("DECOUPE",Tableau1[[#This Row],[DESIGNATION]])),"","NEED REF")</f>
        <v/>
      </c>
    </row>
    <row r="3360" spans="2:14">
      <c r="B3360">
        <v>34410645</v>
      </c>
      <c r="C3360" s="2">
        <v>44698</v>
      </c>
      <c r="D3360" t="s">
        <v>13</v>
      </c>
      <c r="F3360" t="s">
        <v>1412</v>
      </c>
      <c r="G3360" t="s">
        <v>73</v>
      </c>
      <c r="H3360" t="s">
        <v>30</v>
      </c>
      <c r="J3360" t="s">
        <v>17</v>
      </c>
      <c r="L3360" t="str">
        <f>_xlfn.XLOOKUP(Tableau1[[#This Row],[TYPE DE PIECE]],Tableau4[MATIERE],Tableau4[SHORT TYPE],"",0,1)</f>
        <v/>
      </c>
      <c r="N3360" t="str">
        <f>IF(ISERR(FIND("DECOUPE",Tableau1[[#This Row],[DESIGNATION]])),"","NEED REF")</f>
        <v/>
      </c>
    </row>
    <row r="3361" spans="2:14">
      <c r="B3361">
        <v>34410644</v>
      </c>
      <c r="C3361" s="2">
        <v>44698</v>
      </c>
      <c r="D3361" t="s">
        <v>13</v>
      </c>
      <c r="F3361" t="s">
        <v>1412</v>
      </c>
      <c r="G3361" t="s">
        <v>73</v>
      </c>
      <c r="H3361" t="s">
        <v>30</v>
      </c>
      <c r="J3361" t="s">
        <v>17</v>
      </c>
      <c r="L3361" t="str">
        <f>_xlfn.XLOOKUP(Tableau1[[#This Row],[TYPE DE PIECE]],Tableau4[MATIERE],Tableau4[SHORT TYPE],"",0,1)</f>
        <v/>
      </c>
      <c r="N3361" t="str">
        <f>IF(ISERR(FIND("DECOUPE",Tableau1[[#This Row],[DESIGNATION]])),"","NEED REF")</f>
        <v/>
      </c>
    </row>
    <row r="3362" spans="2:14">
      <c r="B3362">
        <v>34410643</v>
      </c>
      <c r="C3362" s="2">
        <v>44698</v>
      </c>
      <c r="D3362" t="s">
        <v>13</v>
      </c>
      <c r="F3362" t="s">
        <v>1412</v>
      </c>
      <c r="G3362" t="s">
        <v>73</v>
      </c>
      <c r="H3362" t="s">
        <v>30</v>
      </c>
      <c r="J3362" t="s">
        <v>17</v>
      </c>
      <c r="L3362" t="str">
        <f>_xlfn.XLOOKUP(Tableau1[[#This Row],[TYPE DE PIECE]],Tableau4[MATIERE],Tableau4[SHORT TYPE],"",0,1)</f>
        <v/>
      </c>
      <c r="N3362" t="str">
        <f>IF(ISERR(FIND("DECOUPE",Tableau1[[#This Row],[DESIGNATION]])),"","NEED REF")</f>
        <v/>
      </c>
    </row>
    <row r="3363" spans="2:14">
      <c r="B3363">
        <v>34410642</v>
      </c>
      <c r="C3363" s="2">
        <v>44698</v>
      </c>
      <c r="D3363" t="s">
        <v>13</v>
      </c>
      <c r="F3363" t="s">
        <v>1412</v>
      </c>
      <c r="G3363" t="s">
        <v>73</v>
      </c>
      <c r="H3363" t="s">
        <v>30</v>
      </c>
      <c r="J3363" t="s">
        <v>17</v>
      </c>
      <c r="L3363" t="str">
        <f>_xlfn.XLOOKUP(Tableau1[[#This Row],[TYPE DE PIECE]],Tableau4[MATIERE],Tableau4[SHORT TYPE],"",0,1)</f>
        <v/>
      </c>
      <c r="N3363" t="str">
        <f>IF(ISERR(FIND("DECOUPE",Tableau1[[#This Row],[DESIGNATION]])),"","NEED REF")</f>
        <v/>
      </c>
    </row>
    <row r="3364" spans="2:14">
      <c r="B3364">
        <v>34410641</v>
      </c>
      <c r="C3364" s="2">
        <v>44698</v>
      </c>
      <c r="D3364" t="s">
        <v>13</v>
      </c>
      <c r="F3364" t="s">
        <v>1412</v>
      </c>
      <c r="G3364" t="s">
        <v>73</v>
      </c>
      <c r="H3364" t="s">
        <v>30</v>
      </c>
      <c r="J3364" t="s">
        <v>17</v>
      </c>
      <c r="L3364" t="str">
        <f>_xlfn.XLOOKUP(Tableau1[[#This Row],[TYPE DE PIECE]],Tableau4[MATIERE],Tableau4[SHORT TYPE],"",0,1)</f>
        <v/>
      </c>
      <c r="N3364" t="str">
        <f>IF(ISERR(FIND("DECOUPE",Tableau1[[#This Row],[DESIGNATION]])),"","NEED REF")</f>
        <v/>
      </c>
    </row>
    <row r="3365" spans="2:14">
      <c r="B3365">
        <v>34410640</v>
      </c>
      <c r="C3365" s="2">
        <v>44698</v>
      </c>
      <c r="D3365" t="s">
        <v>13</v>
      </c>
      <c r="F3365" t="s">
        <v>1412</v>
      </c>
      <c r="G3365" t="s">
        <v>73</v>
      </c>
      <c r="H3365" t="s">
        <v>30</v>
      </c>
      <c r="J3365" t="s">
        <v>17</v>
      </c>
      <c r="L3365" t="str">
        <f>_xlfn.XLOOKUP(Tableau1[[#This Row],[TYPE DE PIECE]],Tableau4[MATIERE],Tableau4[SHORT TYPE],"",0,1)</f>
        <v/>
      </c>
      <c r="N3365" t="str">
        <f>IF(ISERR(FIND("DECOUPE",Tableau1[[#This Row],[DESIGNATION]])),"","NEED REF")</f>
        <v/>
      </c>
    </row>
    <row r="3366" spans="2:14">
      <c r="B3366">
        <v>34410639</v>
      </c>
      <c r="C3366" s="2">
        <v>44698</v>
      </c>
      <c r="D3366" t="s">
        <v>13</v>
      </c>
      <c r="F3366" t="s">
        <v>1412</v>
      </c>
      <c r="G3366" t="s">
        <v>73</v>
      </c>
      <c r="H3366" t="s">
        <v>30</v>
      </c>
      <c r="J3366" t="s">
        <v>17</v>
      </c>
      <c r="L3366" t="str">
        <f>_xlfn.XLOOKUP(Tableau1[[#This Row],[TYPE DE PIECE]],Tableau4[MATIERE],Tableau4[SHORT TYPE],"",0,1)</f>
        <v/>
      </c>
      <c r="N3366" t="str">
        <f>IF(ISERR(FIND("DECOUPE",Tableau1[[#This Row],[DESIGNATION]])),"","NEED REF")</f>
        <v/>
      </c>
    </row>
    <row r="3367" spans="2:14">
      <c r="B3367">
        <v>34410638</v>
      </c>
      <c r="C3367" s="2">
        <v>44698</v>
      </c>
      <c r="D3367" t="s">
        <v>13</v>
      </c>
      <c r="E3367" t="s">
        <v>1370</v>
      </c>
      <c r="F3367" t="s">
        <v>1371</v>
      </c>
      <c r="G3367" t="s">
        <v>112</v>
      </c>
      <c r="J3367" t="s">
        <v>27</v>
      </c>
      <c r="K3367" t="s">
        <v>22</v>
      </c>
      <c r="L3367" t="str">
        <f>_xlfn.XLOOKUP(Tableau1[[#This Row],[TYPE DE PIECE]],Tableau4[MATIERE],Tableau4[SHORT TYPE],"",0,1)</f>
        <v>COP</v>
      </c>
      <c r="N3367" t="str">
        <f>IF(ISERR(FIND("DECOUPE",Tableau1[[#This Row],[DESIGNATION]])),"","NEED REF")</f>
        <v/>
      </c>
    </row>
    <row r="3368" spans="2:14">
      <c r="B3368">
        <v>34410637</v>
      </c>
      <c r="C3368" s="2">
        <v>44698</v>
      </c>
      <c r="D3368" t="s">
        <v>13</v>
      </c>
      <c r="F3368" t="s">
        <v>1412</v>
      </c>
      <c r="G3368" t="s">
        <v>73</v>
      </c>
      <c r="H3368" t="s">
        <v>30</v>
      </c>
      <c r="J3368" t="s">
        <v>17</v>
      </c>
      <c r="L3368" t="str">
        <f>_xlfn.XLOOKUP(Tableau1[[#This Row],[TYPE DE PIECE]],Tableau4[MATIERE],Tableau4[SHORT TYPE],"",0,1)</f>
        <v/>
      </c>
      <c r="N3368" t="str">
        <f>IF(ISERR(FIND("DECOUPE",Tableau1[[#This Row],[DESIGNATION]])),"","NEED REF")</f>
        <v/>
      </c>
    </row>
    <row r="3369" spans="2:14">
      <c r="B3369">
        <v>34410636</v>
      </c>
      <c r="C3369" s="2">
        <v>44698</v>
      </c>
      <c r="D3369" t="s">
        <v>13</v>
      </c>
      <c r="F3369" t="s">
        <v>1412</v>
      </c>
      <c r="G3369" t="s">
        <v>73</v>
      </c>
      <c r="H3369" t="s">
        <v>30</v>
      </c>
      <c r="J3369" t="s">
        <v>17</v>
      </c>
      <c r="L3369" t="str">
        <f>_xlfn.XLOOKUP(Tableau1[[#This Row],[TYPE DE PIECE]],Tableau4[MATIERE],Tableau4[SHORT TYPE],"",0,1)</f>
        <v/>
      </c>
      <c r="N3369" t="str">
        <f>IF(ISERR(FIND("DECOUPE",Tableau1[[#This Row],[DESIGNATION]])),"","NEED REF")</f>
        <v/>
      </c>
    </row>
    <row r="3370" spans="2:14">
      <c r="B3370">
        <v>34410635</v>
      </c>
      <c r="C3370" s="2">
        <v>44698</v>
      </c>
      <c r="D3370" t="s">
        <v>13</v>
      </c>
      <c r="F3370" t="s">
        <v>1412</v>
      </c>
      <c r="G3370" t="s">
        <v>73</v>
      </c>
      <c r="H3370" t="s">
        <v>30</v>
      </c>
      <c r="J3370" t="s">
        <v>17</v>
      </c>
      <c r="L3370" t="str">
        <f>_xlfn.XLOOKUP(Tableau1[[#This Row],[TYPE DE PIECE]],Tableau4[MATIERE],Tableau4[SHORT TYPE],"",0,1)</f>
        <v/>
      </c>
      <c r="N3370" t="str">
        <f>IF(ISERR(FIND("DECOUPE",Tableau1[[#This Row],[DESIGNATION]])),"","NEED REF")</f>
        <v/>
      </c>
    </row>
    <row r="3371" spans="2:14">
      <c r="B3371">
        <v>34410634</v>
      </c>
      <c r="C3371" s="2">
        <v>44698</v>
      </c>
      <c r="D3371" t="s">
        <v>13</v>
      </c>
      <c r="F3371" t="s">
        <v>1412</v>
      </c>
      <c r="G3371" t="s">
        <v>73</v>
      </c>
      <c r="H3371" t="s">
        <v>30</v>
      </c>
      <c r="J3371" t="s">
        <v>17</v>
      </c>
      <c r="L3371" t="str">
        <f>_xlfn.XLOOKUP(Tableau1[[#This Row],[TYPE DE PIECE]],Tableau4[MATIERE],Tableau4[SHORT TYPE],"",0,1)</f>
        <v/>
      </c>
      <c r="N3371" t="str">
        <f>IF(ISERR(FIND("DECOUPE",Tableau1[[#This Row],[DESIGNATION]])),"","NEED REF")</f>
        <v/>
      </c>
    </row>
    <row r="3372" spans="2:14">
      <c r="B3372">
        <v>34410633</v>
      </c>
      <c r="C3372" s="2">
        <v>44698</v>
      </c>
      <c r="D3372" t="s">
        <v>13</v>
      </c>
      <c r="F3372" t="s">
        <v>1412</v>
      </c>
      <c r="G3372" t="s">
        <v>73</v>
      </c>
      <c r="H3372" t="s">
        <v>30</v>
      </c>
      <c r="J3372" t="s">
        <v>17</v>
      </c>
      <c r="L3372" t="str">
        <f>_xlfn.XLOOKUP(Tableau1[[#This Row],[TYPE DE PIECE]],Tableau4[MATIERE],Tableau4[SHORT TYPE],"",0,1)</f>
        <v/>
      </c>
      <c r="N3372" t="str">
        <f>IF(ISERR(FIND("DECOUPE",Tableau1[[#This Row],[DESIGNATION]])),"","NEED REF")</f>
        <v/>
      </c>
    </row>
    <row r="3373" spans="2:14">
      <c r="B3373">
        <v>34410632</v>
      </c>
      <c r="C3373" s="2">
        <v>44698</v>
      </c>
      <c r="D3373" t="s">
        <v>13</v>
      </c>
      <c r="F3373" t="s">
        <v>1412</v>
      </c>
      <c r="G3373" t="s">
        <v>73</v>
      </c>
      <c r="H3373" t="s">
        <v>30</v>
      </c>
      <c r="J3373" t="s">
        <v>17</v>
      </c>
      <c r="L3373" t="str">
        <f>_xlfn.XLOOKUP(Tableau1[[#This Row],[TYPE DE PIECE]],Tableau4[MATIERE],Tableau4[SHORT TYPE],"",0,1)</f>
        <v/>
      </c>
      <c r="N3373" t="str">
        <f>IF(ISERR(FIND("DECOUPE",Tableau1[[#This Row],[DESIGNATION]])),"","NEED REF")</f>
        <v/>
      </c>
    </row>
    <row r="3374" spans="2:14">
      <c r="B3374">
        <v>34410631</v>
      </c>
      <c r="C3374" s="2">
        <v>44698</v>
      </c>
      <c r="D3374" t="s">
        <v>13</v>
      </c>
      <c r="E3374" t="s">
        <v>1370</v>
      </c>
      <c r="F3374" t="s">
        <v>1371</v>
      </c>
      <c r="G3374" t="s">
        <v>112</v>
      </c>
      <c r="J3374" t="s">
        <v>27</v>
      </c>
      <c r="K3374" t="s">
        <v>22</v>
      </c>
      <c r="L3374" t="str">
        <f>_xlfn.XLOOKUP(Tableau1[[#This Row],[TYPE DE PIECE]],Tableau4[MATIERE],Tableau4[SHORT TYPE],"",0,1)</f>
        <v>COP</v>
      </c>
      <c r="N3374" t="str">
        <f>IF(ISERR(FIND("DECOUPE",Tableau1[[#This Row],[DESIGNATION]])),"","NEED REF")</f>
        <v/>
      </c>
    </row>
    <row r="3375" spans="2:14">
      <c r="B3375">
        <v>34410630</v>
      </c>
      <c r="C3375" s="2">
        <v>44698</v>
      </c>
      <c r="D3375" t="s">
        <v>13</v>
      </c>
      <c r="E3375" t="s">
        <v>2017</v>
      </c>
      <c r="F3375" t="s">
        <v>1371</v>
      </c>
      <c r="G3375" t="s">
        <v>112</v>
      </c>
      <c r="J3375" t="s">
        <v>27</v>
      </c>
      <c r="K3375" t="s">
        <v>1402</v>
      </c>
      <c r="L3375" t="str">
        <f>_xlfn.XLOOKUP(Tableau1[[#This Row],[TYPE DE PIECE]],Tableau4[MATIERE],Tableau4[SHORT TYPE],"",0,1)</f>
        <v/>
      </c>
      <c r="N3375" t="str">
        <f>IF(ISERR(FIND("DECOUPE",Tableau1[[#This Row],[DESIGNATION]])),"","NEED REF")</f>
        <v/>
      </c>
    </row>
    <row r="3376" spans="2:14">
      <c r="B3376">
        <v>34410629</v>
      </c>
      <c r="C3376" s="2">
        <v>44698</v>
      </c>
      <c r="D3376" t="s">
        <v>13</v>
      </c>
      <c r="E3376" t="s">
        <v>2018</v>
      </c>
      <c r="F3376" t="s">
        <v>1371</v>
      </c>
      <c r="G3376" t="s">
        <v>112</v>
      </c>
      <c r="J3376" t="s">
        <v>27</v>
      </c>
      <c r="K3376" t="s">
        <v>22</v>
      </c>
      <c r="L3376" t="str">
        <f>_xlfn.XLOOKUP(Tableau1[[#This Row],[TYPE DE PIECE]],Tableau4[MATIERE],Tableau4[SHORT TYPE],"",0,1)</f>
        <v>COP</v>
      </c>
      <c r="N3376" t="str">
        <f>IF(ISERR(FIND("DECOUPE",Tableau1[[#This Row],[DESIGNATION]])),"","NEED REF")</f>
        <v/>
      </c>
    </row>
    <row r="3377" spans="2:14">
      <c r="B3377">
        <v>34410628</v>
      </c>
      <c r="C3377" s="2">
        <v>44697</v>
      </c>
      <c r="D3377" t="s">
        <v>13</v>
      </c>
      <c r="E3377" t="s">
        <v>2019</v>
      </c>
      <c r="F3377" t="s">
        <v>1371</v>
      </c>
      <c r="G3377" t="s">
        <v>112</v>
      </c>
      <c r="J3377" t="s">
        <v>27</v>
      </c>
      <c r="K3377" t="s">
        <v>25</v>
      </c>
      <c r="L3377" t="str">
        <f>_xlfn.XLOOKUP(Tableau1[[#This Row],[TYPE DE PIECE]],Tableau4[MATIERE],Tableau4[SHORT TYPE],"",0,1)</f>
        <v>SMT</v>
      </c>
      <c r="N3377" t="str">
        <f>IF(ISERR(FIND("DECOUPE",Tableau1[[#This Row],[DESIGNATION]])),"","NEED REF")</f>
        <v/>
      </c>
    </row>
    <row r="3378" spans="2:14">
      <c r="B3378">
        <v>34410627</v>
      </c>
      <c r="C3378" s="2">
        <v>44697</v>
      </c>
      <c r="D3378" t="s">
        <v>13</v>
      </c>
      <c r="E3378" t="s">
        <v>2019</v>
      </c>
      <c r="F3378" t="s">
        <v>1371</v>
      </c>
      <c r="G3378" t="s">
        <v>112</v>
      </c>
      <c r="J3378" t="s">
        <v>27</v>
      </c>
      <c r="K3378" t="s">
        <v>25</v>
      </c>
      <c r="L3378" t="str">
        <f>_xlfn.XLOOKUP(Tableau1[[#This Row],[TYPE DE PIECE]],Tableau4[MATIERE],Tableau4[SHORT TYPE],"",0,1)</f>
        <v>SMT</v>
      </c>
      <c r="N3378" t="str">
        <f>IF(ISERR(FIND("DECOUPE",Tableau1[[#This Row],[DESIGNATION]])),"","NEED REF")</f>
        <v/>
      </c>
    </row>
    <row r="3379" spans="2:14">
      <c r="B3379">
        <v>34410626</v>
      </c>
      <c r="C3379" s="2">
        <v>44694</v>
      </c>
      <c r="D3379" t="s">
        <v>13</v>
      </c>
      <c r="E3379" t="s">
        <v>2020</v>
      </c>
      <c r="F3379" t="s">
        <v>2021</v>
      </c>
      <c r="G3379" t="s">
        <v>73</v>
      </c>
      <c r="H3379" t="s">
        <v>463</v>
      </c>
      <c r="J3379" t="s">
        <v>49</v>
      </c>
      <c r="K3379" t="s">
        <v>25</v>
      </c>
      <c r="L3379" t="str">
        <f>_xlfn.XLOOKUP(Tableau1[[#This Row],[TYPE DE PIECE]],Tableau4[MATIERE],Tableau4[SHORT TYPE],"",0,1)</f>
        <v>SMT</v>
      </c>
      <c r="N3379" t="str">
        <f>IF(ISERR(FIND("DECOUPE",Tableau1[[#This Row],[DESIGNATION]])),"","NEED REF")</f>
        <v/>
      </c>
    </row>
    <row r="3380" spans="2:14">
      <c r="B3380">
        <v>34410625</v>
      </c>
      <c r="C3380" s="2">
        <v>44694</v>
      </c>
      <c r="D3380" t="s">
        <v>13</v>
      </c>
      <c r="E3380" t="s">
        <v>2022</v>
      </c>
      <c r="F3380" t="s">
        <v>2021</v>
      </c>
      <c r="G3380" t="s">
        <v>73</v>
      </c>
      <c r="H3380" t="s">
        <v>463</v>
      </c>
      <c r="J3380" t="s">
        <v>49</v>
      </c>
      <c r="K3380" t="s">
        <v>25</v>
      </c>
      <c r="L3380" t="str">
        <f>_xlfn.XLOOKUP(Tableau1[[#This Row],[TYPE DE PIECE]],Tableau4[MATIERE],Tableau4[SHORT TYPE],"",0,1)</f>
        <v>SMT</v>
      </c>
      <c r="N3380" t="str">
        <f>IF(ISERR(FIND("DECOUPE",Tableau1[[#This Row],[DESIGNATION]])),"","NEED REF")</f>
        <v/>
      </c>
    </row>
    <row r="3381" spans="2:14">
      <c r="B3381">
        <v>34410624</v>
      </c>
      <c r="C3381" s="2">
        <v>44694</v>
      </c>
      <c r="D3381" t="s">
        <v>13</v>
      </c>
      <c r="E3381" t="s">
        <v>2023</v>
      </c>
      <c r="F3381" t="s">
        <v>2021</v>
      </c>
      <c r="G3381" t="s">
        <v>73</v>
      </c>
      <c r="H3381" t="s">
        <v>463</v>
      </c>
      <c r="J3381" t="s">
        <v>49</v>
      </c>
      <c r="K3381" t="s">
        <v>22</v>
      </c>
      <c r="L3381" t="str">
        <f>_xlfn.XLOOKUP(Tableau1[[#This Row],[TYPE DE PIECE]],Tableau4[MATIERE],Tableau4[SHORT TYPE],"",0,1)</f>
        <v>COP</v>
      </c>
      <c r="N3381" t="str">
        <f>IF(ISERR(FIND("DECOUPE",Tableau1[[#This Row],[DESIGNATION]])),"","NEED REF")</f>
        <v/>
      </c>
    </row>
    <row r="3382" spans="2:14">
      <c r="B3382">
        <v>34410623</v>
      </c>
      <c r="C3382" s="2">
        <v>44694</v>
      </c>
      <c r="D3382" t="s">
        <v>13</v>
      </c>
      <c r="E3382" t="s">
        <v>2024</v>
      </c>
      <c r="F3382" t="s">
        <v>1371</v>
      </c>
      <c r="G3382" t="s">
        <v>112</v>
      </c>
      <c r="J3382" t="s">
        <v>27</v>
      </c>
      <c r="K3382" t="s">
        <v>33</v>
      </c>
      <c r="L3382" t="str">
        <f>_xlfn.XLOOKUP(Tableau1[[#This Row],[TYPE DE PIECE]],Tableau4[MATIERE],Tableau4[SHORT TYPE],"",0,1)</f>
        <v>PLA</v>
      </c>
      <c r="N3382" t="str">
        <f>IF(ISERR(FIND("DECOUPE",Tableau1[[#This Row],[DESIGNATION]])),"","NEED REF")</f>
        <v/>
      </c>
    </row>
    <row r="3383" spans="2:14">
      <c r="B3383">
        <v>34410622</v>
      </c>
      <c r="C3383" s="2">
        <v>44694</v>
      </c>
      <c r="D3383" t="s">
        <v>13</v>
      </c>
      <c r="E3383" t="s">
        <v>2025</v>
      </c>
      <c r="F3383" t="s">
        <v>1371</v>
      </c>
      <c r="G3383" t="s">
        <v>112</v>
      </c>
      <c r="J3383" t="s">
        <v>27</v>
      </c>
      <c r="K3383" t="s">
        <v>22</v>
      </c>
      <c r="L3383" t="str">
        <f>_xlfn.XLOOKUP(Tableau1[[#This Row],[TYPE DE PIECE]],Tableau4[MATIERE],Tableau4[SHORT TYPE],"",0,1)</f>
        <v>COP</v>
      </c>
      <c r="N3383" t="str">
        <f>IF(ISERR(FIND("DECOUPE",Tableau1[[#This Row],[DESIGNATION]])),"","NEED REF")</f>
        <v/>
      </c>
    </row>
    <row r="3384" spans="2:14">
      <c r="B3384">
        <v>34410621</v>
      </c>
      <c r="C3384" s="2">
        <v>44694</v>
      </c>
      <c r="D3384" t="s">
        <v>13</v>
      </c>
      <c r="E3384" t="s">
        <v>2026</v>
      </c>
      <c r="F3384" t="s">
        <v>1371</v>
      </c>
      <c r="G3384" t="s">
        <v>112</v>
      </c>
      <c r="J3384" t="s">
        <v>27</v>
      </c>
      <c r="K3384" t="s">
        <v>22</v>
      </c>
      <c r="L3384" t="str">
        <f>_xlfn.XLOOKUP(Tableau1[[#This Row],[TYPE DE PIECE]],Tableau4[MATIERE],Tableau4[SHORT TYPE],"",0,1)</f>
        <v>COP</v>
      </c>
      <c r="N3384" t="str">
        <f>IF(ISERR(FIND("DECOUPE",Tableau1[[#This Row],[DESIGNATION]])),"","NEED REF")</f>
        <v/>
      </c>
    </row>
    <row r="3385" spans="2:14">
      <c r="B3385">
        <v>34410620</v>
      </c>
      <c r="C3385" s="2">
        <v>44694</v>
      </c>
      <c r="D3385" t="s">
        <v>13</v>
      </c>
      <c r="E3385" t="s">
        <v>2027</v>
      </c>
      <c r="F3385" t="s">
        <v>2021</v>
      </c>
      <c r="G3385" t="s">
        <v>73</v>
      </c>
      <c r="H3385" t="s">
        <v>463</v>
      </c>
      <c r="J3385" t="s">
        <v>49</v>
      </c>
      <c r="K3385" t="s">
        <v>25</v>
      </c>
      <c r="L3385" t="str">
        <f>_xlfn.XLOOKUP(Tableau1[[#This Row],[TYPE DE PIECE]],Tableau4[MATIERE],Tableau4[SHORT TYPE],"",0,1)</f>
        <v>SMT</v>
      </c>
      <c r="N3385" t="str">
        <f>IF(ISERR(FIND("DECOUPE",Tableau1[[#This Row],[DESIGNATION]])),"","NEED REF")</f>
        <v/>
      </c>
    </row>
    <row r="3386" spans="2:14">
      <c r="B3386">
        <v>34410619</v>
      </c>
      <c r="C3386" s="2">
        <v>44694</v>
      </c>
      <c r="D3386" t="s">
        <v>13</v>
      </c>
      <c r="E3386" t="s">
        <v>2028</v>
      </c>
      <c r="F3386" t="s">
        <v>2021</v>
      </c>
      <c r="G3386" t="s">
        <v>73</v>
      </c>
      <c r="H3386" t="s">
        <v>463</v>
      </c>
      <c r="J3386" t="s">
        <v>49</v>
      </c>
      <c r="K3386" t="s">
        <v>25</v>
      </c>
      <c r="L3386" t="str">
        <f>_xlfn.XLOOKUP(Tableau1[[#This Row],[TYPE DE PIECE]],Tableau4[MATIERE],Tableau4[SHORT TYPE],"",0,1)</f>
        <v>SMT</v>
      </c>
      <c r="N3386" t="str">
        <f>IF(ISERR(FIND("DECOUPE",Tableau1[[#This Row],[DESIGNATION]])),"","NEED REF")</f>
        <v/>
      </c>
    </row>
    <row r="3387" spans="2:14">
      <c r="B3387">
        <v>34410618</v>
      </c>
      <c r="C3387" s="2">
        <v>44694</v>
      </c>
      <c r="D3387" t="s">
        <v>13</v>
      </c>
      <c r="E3387" t="s">
        <v>2029</v>
      </c>
      <c r="F3387" t="s">
        <v>2021</v>
      </c>
      <c r="G3387" t="s">
        <v>73</v>
      </c>
      <c r="H3387" t="s">
        <v>463</v>
      </c>
      <c r="J3387" t="s">
        <v>49</v>
      </c>
      <c r="K3387" t="s">
        <v>25</v>
      </c>
      <c r="L3387" t="str">
        <f>_xlfn.XLOOKUP(Tableau1[[#This Row],[TYPE DE PIECE]],Tableau4[MATIERE],Tableau4[SHORT TYPE],"",0,1)</f>
        <v>SMT</v>
      </c>
      <c r="N3387" t="str">
        <f>IF(ISERR(FIND("DECOUPE",Tableau1[[#This Row],[DESIGNATION]])),"","NEED REF")</f>
        <v/>
      </c>
    </row>
    <row r="3388" spans="2:14">
      <c r="B3388">
        <v>34410617</v>
      </c>
      <c r="C3388" s="2">
        <v>44694</v>
      </c>
      <c r="D3388" t="s">
        <v>13</v>
      </c>
      <c r="E3388" t="s">
        <v>2030</v>
      </c>
      <c r="F3388" t="s">
        <v>2021</v>
      </c>
      <c r="G3388" t="s">
        <v>73</v>
      </c>
      <c r="H3388" t="s">
        <v>463</v>
      </c>
      <c r="J3388" t="s">
        <v>49</v>
      </c>
      <c r="K3388" t="s">
        <v>25</v>
      </c>
      <c r="L3388" t="str">
        <f>_xlfn.XLOOKUP(Tableau1[[#This Row],[TYPE DE PIECE]],Tableau4[MATIERE],Tableau4[SHORT TYPE],"",0,1)</f>
        <v>SMT</v>
      </c>
      <c r="N3388" t="str">
        <f>IF(ISERR(FIND("DECOUPE",Tableau1[[#This Row],[DESIGNATION]])),"","NEED REF")</f>
        <v/>
      </c>
    </row>
    <row r="3389" spans="2:14">
      <c r="B3389">
        <v>34410616</v>
      </c>
      <c r="C3389" s="2">
        <v>44694</v>
      </c>
      <c r="D3389" t="s">
        <v>13</v>
      </c>
      <c r="E3389" t="s">
        <v>2031</v>
      </c>
      <c r="F3389" t="s">
        <v>2021</v>
      </c>
      <c r="G3389" t="s">
        <v>73</v>
      </c>
      <c r="H3389" t="s">
        <v>463</v>
      </c>
      <c r="J3389" t="s">
        <v>49</v>
      </c>
      <c r="K3389" t="s">
        <v>25</v>
      </c>
      <c r="L3389" t="str">
        <f>_xlfn.XLOOKUP(Tableau1[[#This Row],[TYPE DE PIECE]],Tableau4[MATIERE],Tableau4[SHORT TYPE],"",0,1)</f>
        <v>SMT</v>
      </c>
      <c r="N3389" t="str">
        <f>IF(ISERR(FIND("DECOUPE",Tableau1[[#This Row],[DESIGNATION]])),"","NEED REF")</f>
        <v/>
      </c>
    </row>
    <row r="3390" spans="2:14">
      <c r="B3390">
        <v>34410615</v>
      </c>
      <c r="C3390" s="2">
        <v>44693</v>
      </c>
      <c r="D3390" t="s">
        <v>13</v>
      </c>
      <c r="E3390" t="s">
        <v>2032</v>
      </c>
      <c r="G3390" t="s">
        <v>573</v>
      </c>
      <c r="J3390" t="s">
        <v>27</v>
      </c>
      <c r="K3390" t="s">
        <v>1402</v>
      </c>
      <c r="L3390" t="str">
        <f>_xlfn.XLOOKUP(Tableau1[[#This Row],[TYPE DE PIECE]],Tableau4[MATIERE],Tableau4[SHORT TYPE],"",0,1)</f>
        <v/>
      </c>
      <c r="N3390" t="str">
        <f>IF(ISERR(FIND("DECOUPE",Tableau1[[#This Row],[DESIGNATION]])),"","NEED REF")</f>
        <v/>
      </c>
    </row>
    <row r="3391" spans="2:14">
      <c r="B3391">
        <v>34410614</v>
      </c>
      <c r="C3391" s="2">
        <v>44693</v>
      </c>
      <c r="D3391" t="s">
        <v>13</v>
      </c>
      <c r="E3391" t="s">
        <v>2033</v>
      </c>
      <c r="F3391" t="s">
        <v>2021</v>
      </c>
      <c r="G3391" t="s">
        <v>73</v>
      </c>
      <c r="H3391" t="s">
        <v>463</v>
      </c>
      <c r="J3391" t="s">
        <v>49</v>
      </c>
      <c r="K3391" t="s">
        <v>22</v>
      </c>
      <c r="L3391" t="str">
        <f>_xlfn.XLOOKUP(Tableau1[[#This Row],[TYPE DE PIECE]],Tableau4[MATIERE],Tableau4[SHORT TYPE],"",0,1)</f>
        <v>COP</v>
      </c>
      <c r="N3391" t="str">
        <f>IF(ISERR(FIND("DECOUPE",Tableau1[[#This Row],[DESIGNATION]])),"","NEED REF")</f>
        <v/>
      </c>
    </row>
    <row r="3392" spans="2:14">
      <c r="B3392">
        <v>34410613</v>
      </c>
      <c r="C3392" s="2">
        <v>44693</v>
      </c>
      <c r="D3392" t="s">
        <v>13</v>
      </c>
      <c r="E3392" t="s">
        <v>2034</v>
      </c>
      <c r="F3392" t="s">
        <v>2021</v>
      </c>
      <c r="G3392" t="s">
        <v>73</v>
      </c>
      <c r="H3392" t="s">
        <v>463</v>
      </c>
      <c r="J3392" t="s">
        <v>49</v>
      </c>
      <c r="K3392" t="s">
        <v>22</v>
      </c>
      <c r="L3392" t="str">
        <f>_xlfn.XLOOKUP(Tableau1[[#This Row],[TYPE DE PIECE]],Tableau4[MATIERE],Tableau4[SHORT TYPE],"",0,1)</f>
        <v>COP</v>
      </c>
      <c r="N3392" t="str">
        <f>IF(ISERR(FIND("DECOUPE",Tableau1[[#This Row],[DESIGNATION]])),"","NEED REF")</f>
        <v/>
      </c>
    </row>
    <row r="3393" spans="2:14">
      <c r="B3393">
        <v>34410612</v>
      </c>
      <c r="C3393" s="2">
        <v>44693</v>
      </c>
      <c r="D3393" t="s">
        <v>13</v>
      </c>
      <c r="E3393" t="s">
        <v>2035</v>
      </c>
      <c r="F3393" t="s">
        <v>2021</v>
      </c>
      <c r="G3393" t="s">
        <v>73</v>
      </c>
      <c r="H3393" t="s">
        <v>463</v>
      </c>
      <c r="J3393" t="s">
        <v>49</v>
      </c>
      <c r="K3393" t="s">
        <v>22</v>
      </c>
      <c r="L3393" t="str">
        <f>_xlfn.XLOOKUP(Tableau1[[#This Row],[TYPE DE PIECE]],Tableau4[MATIERE],Tableau4[SHORT TYPE],"",0,1)</f>
        <v>COP</v>
      </c>
      <c r="N3393" t="str">
        <f>IF(ISERR(FIND("DECOUPE",Tableau1[[#This Row],[DESIGNATION]])),"","NEED REF")</f>
        <v/>
      </c>
    </row>
    <row r="3394" spans="2:14">
      <c r="B3394">
        <v>34410611</v>
      </c>
      <c r="C3394" s="2">
        <v>44693</v>
      </c>
      <c r="D3394" t="s">
        <v>13</v>
      </c>
      <c r="E3394" t="s">
        <v>2036</v>
      </c>
      <c r="F3394" t="s">
        <v>1412</v>
      </c>
      <c r="G3394" t="s">
        <v>73</v>
      </c>
      <c r="H3394" t="s">
        <v>30</v>
      </c>
      <c r="J3394" t="s">
        <v>17</v>
      </c>
      <c r="K3394" t="s">
        <v>33</v>
      </c>
      <c r="L3394" t="str">
        <f>_xlfn.XLOOKUP(Tableau1[[#This Row],[TYPE DE PIECE]],Tableau4[MATIERE],Tableau4[SHORT TYPE],"",0,1)</f>
        <v>PLA</v>
      </c>
      <c r="N3394" t="str">
        <f>IF(ISERR(FIND("DECOUPE",Tableau1[[#This Row],[DESIGNATION]])),"","NEED REF")</f>
        <v/>
      </c>
    </row>
    <row r="3395" spans="2:14">
      <c r="B3395">
        <v>34410610</v>
      </c>
      <c r="C3395" s="2">
        <v>44693</v>
      </c>
      <c r="D3395" t="s">
        <v>13</v>
      </c>
      <c r="E3395" t="s">
        <v>2037</v>
      </c>
      <c r="F3395" t="s">
        <v>1412</v>
      </c>
      <c r="G3395" t="s">
        <v>73</v>
      </c>
      <c r="H3395" t="s">
        <v>30</v>
      </c>
      <c r="J3395" t="s">
        <v>17</v>
      </c>
      <c r="K3395" t="s">
        <v>22</v>
      </c>
      <c r="L3395" t="str">
        <f>_xlfn.XLOOKUP(Tableau1[[#This Row],[TYPE DE PIECE]],Tableau4[MATIERE],Tableau4[SHORT TYPE],"",0,1)</f>
        <v>COP</v>
      </c>
      <c r="N3395" t="str">
        <f>IF(ISERR(FIND("DECOUPE",Tableau1[[#This Row],[DESIGNATION]])),"","NEED REF")</f>
        <v/>
      </c>
    </row>
    <row r="3396" spans="2:14">
      <c r="B3396">
        <v>34410609</v>
      </c>
      <c r="C3396" s="2">
        <v>44693</v>
      </c>
      <c r="D3396" t="s">
        <v>13</v>
      </c>
      <c r="E3396" t="s">
        <v>737</v>
      </c>
      <c r="F3396" t="s">
        <v>1412</v>
      </c>
      <c r="G3396" t="s">
        <v>73</v>
      </c>
      <c r="H3396" t="s">
        <v>30</v>
      </c>
      <c r="J3396" t="s">
        <v>17</v>
      </c>
      <c r="K3396" t="s">
        <v>25</v>
      </c>
      <c r="L3396" t="str">
        <f>_xlfn.XLOOKUP(Tableau1[[#This Row],[TYPE DE PIECE]],Tableau4[MATIERE],Tableau4[SHORT TYPE],"",0,1)</f>
        <v>SMT</v>
      </c>
      <c r="N3396" t="str">
        <f>IF(ISERR(FIND("DECOUPE",Tableau1[[#This Row],[DESIGNATION]])),"","NEED REF")</f>
        <v/>
      </c>
    </row>
    <row r="3397" spans="2:14">
      <c r="B3397">
        <v>34410608</v>
      </c>
      <c r="C3397" s="2">
        <v>44693</v>
      </c>
      <c r="D3397" t="s">
        <v>13</v>
      </c>
      <c r="E3397" t="s">
        <v>2038</v>
      </c>
      <c r="F3397" t="s">
        <v>1412</v>
      </c>
      <c r="G3397" t="s">
        <v>73</v>
      </c>
      <c r="H3397" t="s">
        <v>30</v>
      </c>
      <c r="J3397" t="s">
        <v>17</v>
      </c>
      <c r="K3397" t="s">
        <v>22</v>
      </c>
      <c r="L3397" t="str">
        <f>_xlfn.XLOOKUP(Tableau1[[#This Row],[TYPE DE PIECE]],Tableau4[MATIERE],Tableau4[SHORT TYPE],"",0,1)</f>
        <v>COP</v>
      </c>
      <c r="N3397" t="str">
        <f>IF(ISERR(FIND("DECOUPE",Tableau1[[#This Row],[DESIGNATION]])),"","NEED REF")</f>
        <v/>
      </c>
    </row>
    <row r="3398" spans="2:14">
      <c r="B3398">
        <v>34410607</v>
      </c>
      <c r="C3398" s="2">
        <v>44693</v>
      </c>
      <c r="D3398" t="s">
        <v>13</v>
      </c>
      <c r="E3398" t="s">
        <v>2039</v>
      </c>
      <c r="F3398" t="s">
        <v>1412</v>
      </c>
      <c r="G3398" t="s">
        <v>73</v>
      </c>
      <c r="H3398" t="s">
        <v>30</v>
      </c>
      <c r="J3398" t="s">
        <v>17</v>
      </c>
      <c r="K3398" t="s">
        <v>22</v>
      </c>
      <c r="L3398" t="str">
        <f>_xlfn.XLOOKUP(Tableau1[[#This Row],[TYPE DE PIECE]],Tableau4[MATIERE],Tableau4[SHORT TYPE],"",0,1)</f>
        <v>COP</v>
      </c>
      <c r="N3398" t="str">
        <f>IF(ISERR(FIND("DECOUPE",Tableau1[[#This Row],[DESIGNATION]])),"","NEED REF")</f>
        <v/>
      </c>
    </row>
    <row r="3399" spans="2:14">
      <c r="B3399">
        <v>34410606</v>
      </c>
      <c r="C3399" s="2">
        <v>44693</v>
      </c>
      <c r="D3399" t="s">
        <v>13</v>
      </c>
      <c r="E3399" t="s">
        <v>2040</v>
      </c>
      <c r="F3399" t="s">
        <v>1412</v>
      </c>
      <c r="G3399" t="s">
        <v>73</v>
      </c>
      <c r="H3399" t="s">
        <v>30</v>
      </c>
      <c r="J3399" t="s">
        <v>17</v>
      </c>
      <c r="K3399" t="s">
        <v>22</v>
      </c>
      <c r="L3399" t="str">
        <f>_xlfn.XLOOKUP(Tableau1[[#This Row],[TYPE DE PIECE]],Tableau4[MATIERE],Tableau4[SHORT TYPE],"",0,1)</f>
        <v>COP</v>
      </c>
      <c r="N3399" t="str">
        <f>IF(ISERR(FIND("DECOUPE",Tableau1[[#This Row],[DESIGNATION]])),"","NEED REF")</f>
        <v/>
      </c>
    </row>
    <row r="3400" spans="2:14">
      <c r="B3400">
        <v>34410605</v>
      </c>
      <c r="C3400" s="2">
        <v>44693</v>
      </c>
      <c r="D3400" t="s">
        <v>13</v>
      </c>
      <c r="E3400" t="s">
        <v>2041</v>
      </c>
      <c r="F3400" t="s">
        <v>1412</v>
      </c>
      <c r="G3400" t="s">
        <v>73</v>
      </c>
      <c r="H3400" t="s">
        <v>30</v>
      </c>
      <c r="J3400" t="s">
        <v>17</v>
      </c>
      <c r="K3400" t="s">
        <v>22</v>
      </c>
      <c r="L3400" t="str">
        <f>_xlfn.XLOOKUP(Tableau1[[#This Row],[TYPE DE PIECE]],Tableau4[MATIERE],Tableau4[SHORT TYPE],"",0,1)</f>
        <v>COP</v>
      </c>
      <c r="N3400" t="str">
        <f>IF(ISERR(FIND("DECOUPE",Tableau1[[#This Row],[DESIGNATION]])),"","NEED REF")</f>
        <v/>
      </c>
    </row>
    <row r="3401" spans="2:14">
      <c r="B3401">
        <v>34410604</v>
      </c>
      <c r="C3401" s="2">
        <v>44693</v>
      </c>
      <c r="D3401" t="s">
        <v>13</v>
      </c>
      <c r="E3401" t="s">
        <v>2042</v>
      </c>
      <c r="F3401" t="s">
        <v>1412</v>
      </c>
      <c r="G3401" t="s">
        <v>73</v>
      </c>
      <c r="H3401" t="s">
        <v>30</v>
      </c>
      <c r="J3401" t="s">
        <v>17</v>
      </c>
      <c r="K3401" t="s">
        <v>33</v>
      </c>
      <c r="L3401" t="str">
        <f>_xlfn.XLOOKUP(Tableau1[[#This Row],[TYPE DE PIECE]],Tableau4[MATIERE],Tableau4[SHORT TYPE],"",0,1)</f>
        <v>PLA</v>
      </c>
      <c r="N3401" t="str">
        <f>IF(ISERR(FIND("DECOUPE",Tableau1[[#This Row],[DESIGNATION]])),"","NEED REF")</f>
        <v/>
      </c>
    </row>
    <row r="3402" spans="2:14">
      <c r="B3402">
        <v>34410603</v>
      </c>
      <c r="C3402" s="2">
        <v>44693</v>
      </c>
      <c r="D3402" t="s">
        <v>13</v>
      </c>
      <c r="E3402" t="s">
        <v>2043</v>
      </c>
      <c r="F3402" t="s">
        <v>1412</v>
      </c>
      <c r="G3402" t="s">
        <v>73</v>
      </c>
      <c r="H3402" t="s">
        <v>30</v>
      </c>
      <c r="J3402" t="s">
        <v>17</v>
      </c>
      <c r="K3402" t="s">
        <v>25</v>
      </c>
      <c r="L3402" t="str">
        <f>_xlfn.XLOOKUP(Tableau1[[#This Row],[TYPE DE PIECE]],Tableau4[MATIERE],Tableau4[SHORT TYPE],"",0,1)</f>
        <v>SMT</v>
      </c>
      <c r="N3402" t="str">
        <f>IF(ISERR(FIND("DECOUPE",Tableau1[[#This Row],[DESIGNATION]])),"","NEED REF")</f>
        <v/>
      </c>
    </row>
    <row r="3403" spans="2:14">
      <c r="B3403">
        <v>34410602</v>
      </c>
      <c r="C3403" s="2">
        <v>44693</v>
      </c>
      <c r="D3403" t="s">
        <v>13</v>
      </c>
      <c r="E3403" t="s">
        <v>2044</v>
      </c>
      <c r="F3403" t="s">
        <v>1412</v>
      </c>
      <c r="G3403" t="s">
        <v>73</v>
      </c>
      <c r="H3403" t="s">
        <v>30</v>
      </c>
      <c r="J3403" t="s">
        <v>17</v>
      </c>
      <c r="K3403" t="s">
        <v>33</v>
      </c>
      <c r="L3403" t="str">
        <f>_xlfn.XLOOKUP(Tableau1[[#This Row],[TYPE DE PIECE]],Tableau4[MATIERE],Tableau4[SHORT TYPE],"",0,1)</f>
        <v>PLA</v>
      </c>
      <c r="N3403" t="str">
        <f>IF(ISERR(FIND("DECOUPE",Tableau1[[#This Row],[DESIGNATION]])),"","NEED REF")</f>
        <v/>
      </c>
    </row>
    <row r="3404" spans="2:14">
      <c r="B3404">
        <v>34410601</v>
      </c>
      <c r="C3404" s="2">
        <v>44693</v>
      </c>
      <c r="D3404" t="s">
        <v>13</v>
      </c>
      <c r="E3404" t="s">
        <v>2045</v>
      </c>
      <c r="F3404" t="s">
        <v>1412</v>
      </c>
      <c r="G3404" t="s">
        <v>73</v>
      </c>
      <c r="H3404" t="s">
        <v>30</v>
      </c>
      <c r="J3404" t="s">
        <v>17</v>
      </c>
      <c r="K3404" t="s">
        <v>25</v>
      </c>
      <c r="L3404" t="str">
        <f>_xlfn.XLOOKUP(Tableau1[[#This Row],[TYPE DE PIECE]],Tableau4[MATIERE],Tableau4[SHORT TYPE],"",0,1)</f>
        <v>SMT</v>
      </c>
      <c r="N3404" t="s">
        <v>2046</v>
      </c>
    </row>
    <row r="3405" spans="2:14">
      <c r="B3405">
        <v>34410600</v>
      </c>
      <c r="C3405" s="2">
        <v>44693</v>
      </c>
      <c r="D3405" t="s">
        <v>13</v>
      </c>
      <c r="E3405" t="s">
        <v>2045</v>
      </c>
      <c r="F3405" t="s">
        <v>1412</v>
      </c>
      <c r="G3405" t="s">
        <v>73</v>
      </c>
      <c r="H3405" t="s">
        <v>30</v>
      </c>
      <c r="J3405" t="s">
        <v>17</v>
      </c>
      <c r="K3405" t="s">
        <v>25</v>
      </c>
      <c r="L3405" t="str">
        <f>_xlfn.XLOOKUP(Tableau1[[#This Row],[TYPE DE PIECE]],Tableau4[MATIERE],Tableau4[SHORT TYPE],"",0,1)</f>
        <v>SMT</v>
      </c>
      <c r="N3405" t="s">
        <v>2046</v>
      </c>
    </row>
    <row r="3406" spans="2:14">
      <c r="B3406">
        <v>34410599</v>
      </c>
      <c r="C3406" s="2">
        <v>44692</v>
      </c>
      <c r="D3406" t="s">
        <v>13</v>
      </c>
      <c r="E3406" t="s">
        <v>2047</v>
      </c>
      <c r="F3406" t="s">
        <v>1412</v>
      </c>
      <c r="G3406" t="s">
        <v>73</v>
      </c>
      <c r="H3406" t="s">
        <v>30</v>
      </c>
      <c r="J3406" t="s">
        <v>17</v>
      </c>
      <c r="K3406" t="s">
        <v>25</v>
      </c>
      <c r="L3406" t="str">
        <f>_xlfn.XLOOKUP(Tableau1[[#This Row],[TYPE DE PIECE]],Tableau4[MATIERE],Tableau4[SHORT TYPE],"",0,1)</f>
        <v>SMT</v>
      </c>
      <c r="N3406" t="str">
        <f>IF(ISERR(FIND("DECOUPE",Tableau1[[#This Row],[DESIGNATION]])),"","NEED REF")</f>
        <v/>
      </c>
    </row>
    <row r="3407" spans="2:14">
      <c r="B3407">
        <v>34410598</v>
      </c>
      <c r="C3407" s="2">
        <v>44692</v>
      </c>
      <c r="D3407" t="s">
        <v>13</v>
      </c>
      <c r="E3407" t="s">
        <v>2048</v>
      </c>
      <c r="F3407" t="s">
        <v>1412</v>
      </c>
      <c r="G3407" t="s">
        <v>73</v>
      </c>
      <c r="H3407" t="s">
        <v>30</v>
      </c>
      <c r="J3407" t="s">
        <v>17</v>
      </c>
      <c r="K3407" t="s">
        <v>25</v>
      </c>
      <c r="L3407" t="str">
        <f>_xlfn.XLOOKUP(Tableau1[[#This Row],[TYPE DE PIECE]],Tableau4[MATIERE],Tableau4[SHORT TYPE],"",0,1)</f>
        <v>SMT</v>
      </c>
      <c r="N3407" t="str">
        <f>IF(ISERR(FIND("DECOUPE",Tableau1[[#This Row],[DESIGNATION]])),"","NEED REF")</f>
        <v/>
      </c>
    </row>
    <row r="3408" spans="2:14">
      <c r="B3408">
        <v>34410597</v>
      </c>
      <c r="C3408" s="2">
        <v>44692</v>
      </c>
      <c r="D3408" t="s">
        <v>13</v>
      </c>
      <c r="E3408" t="s">
        <v>2049</v>
      </c>
      <c r="F3408" t="s">
        <v>1412</v>
      </c>
      <c r="G3408" t="s">
        <v>73</v>
      </c>
      <c r="H3408" t="s">
        <v>30</v>
      </c>
      <c r="J3408" t="s">
        <v>17</v>
      </c>
      <c r="K3408" t="s">
        <v>25</v>
      </c>
      <c r="L3408" t="str">
        <f>_xlfn.XLOOKUP(Tableau1[[#This Row],[TYPE DE PIECE]],Tableau4[MATIERE],Tableau4[SHORT TYPE],"",0,1)</f>
        <v>SMT</v>
      </c>
      <c r="N3408" t="str">
        <f>IF(ISERR(FIND("DECOUPE",Tableau1[[#This Row],[DESIGNATION]])),"","NEED REF")</f>
        <v/>
      </c>
    </row>
    <row r="3409" spans="2:14">
      <c r="B3409">
        <v>34410596</v>
      </c>
      <c r="C3409" s="2">
        <v>44686</v>
      </c>
      <c r="D3409" t="s">
        <v>13</v>
      </c>
      <c r="E3409" t="s">
        <v>2050</v>
      </c>
      <c r="F3409" t="s">
        <v>310</v>
      </c>
      <c r="G3409" t="s">
        <v>112</v>
      </c>
      <c r="H3409" t="s">
        <v>534</v>
      </c>
      <c r="J3409" t="s">
        <v>17</v>
      </c>
      <c r="K3409" t="s">
        <v>33</v>
      </c>
      <c r="L3409" t="str">
        <f>_xlfn.XLOOKUP(Tableau1[[#This Row],[TYPE DE PIECE]],Tableau4[MATIERE],Tableau4[SHORT TYPE],"",0,1)</f>
        <v>PLA</v>
      </c>
      <c r="N3409" t="str">
        <f>IF(ISERR(FIND("DECOUPE",Tableau1[[#This Row],[DESIGNATION]])),"","NEED REF")</f>
        <v/>
      </c>
    </row>
    <row r="3410" spans="2:14">
      <c r="B3410">
        <v>34410595</v>
      </c>
      <c r="C3410" s="2">
        <v>44686</v>
      </c>
      <c r="D3410" t="s">
        <v>13</v>
      </c>
      <c r="E3410" t="s">
        <v>2011</v>
      </c>
      <c r="F3410" t="s">
        <v>310</v>
      </c>
      <c r="G3410" t="s">
        <v>112</v>
      </c>
      <c r="H3410" t="s">
        <v>534</v>
      </c>
      <c r="J3410" t="s">
        <v>27</v>
      </c>
      <c r="K3410" t="s">
        <v>25</v>
      </c>
      <c r="L3410" t="str">
        <f>_xlfn.XLOOKUP(Tableau1[[#This Row],[TYPE DE PIECE]],Tableau4[MATIERE],Tableau4[SHORT TYPE],"",0,1)</f>
        <v>SMT</v>
      </c>
      <c r="N3410" t="str">
        <f>IF(ISERR(FIND("DECOUPE",Tableau1[[#This Row],[DESIGNATION]])),"","NEED REF")</f>
        <v/>
      </c>
    </row>
    <row r="3411" spans="2:14">
      <c r="B3411">
        <v>34410594</v>
      </c>
      <c r="C3411" s="2">
        <v>44686</v>
      </c>
      <c r="D3411" t="s">
        <v>13</v>
      </c>
      <c r="E3411" t="s">
        <v>2012</v>
      </c>
      <c r="F3411" t="s">
        <v>310</v>
      </c>
      <c r="G3411" t="s">
        <v>112</v>
      </c>
      <c r="H3411" t="s">
        <v>534</v>
      </c>
      <c r="J3411" t="s">
        <v>27</v>
      </c>
      <c r="K3411" t="s">
        <v>25</v>
      </c>
      <c r="L3411" t="str">
        <f>_xlfn.XLOOKUP(Tableau1[[#This Row],[TYPE DE PIECE]],Tableau4[MATIERE],Tableau4[SHORT TYPE],"",0,1)</f>
        <v>SMT</v>
      </c>
      <c r="N3411" t="str">
        <f>IF(ISERR(FIND("DECOUPE",Tableau1[[#This Row],[DESIGNATION]])),"","NEED REF")</f>
        <v/>
      </c>
    </row>
    <row r="3412" spans="2:14">
      <c r="B3412">
        <v>34410593</v>
      </c>
      <c r="C3412" s="2">
        <v>44686</v>
      </c>
      <c r="D3412" t="s">
        <v>13</v>
      </c>
      <c r="E3412" t="s">
        <v>2051</v>
      </c>
      <c r="F3412" t="s">
        <v>1412</v>
      </c>
      <c r="G3412" t="s">
        <v>73</v>
      </c>
      <c r="H3412" t="s">
        <v>30</v>
      </c>
      <c r="J3412" t="s">
        <v>17</v>
      </c>
      <c r="K3412" t="s">
        <v>22</v>
      </c>
      <c r="L3412" t="str">
        <f>_xlfn.XLOOKUP(Tableau1[[#This Row],[TYPE DE PIECE]],Tableau4[MATIERE],Tableau4[SHORT TYPE],"",0,1)</f>
        <v>COP</v>
      </c>
      <c r="N3412" t="str">
        <f>IF(ISERR(FIND("DECOUPE",Tableau1[[#This Row],[DESIGNATION]])),"","NEED REF")</f>
        <v/>
      </c>
    </row>
    <row r="3413" spans="2:14">
      <c r="B3413">
        <v>34410592</v>
      </c>
      <c r="C3413" s="2">
        <v>44686</v>
      </c>
      <c r="D3413" t="s">
        <v>13</v>
      </c>
      <c r="E3413" t="s">
        <v>2052</v>
      </c>
      <c r="F3413" t="s">
        <v>1412</v>
      </c>
      <c r="G3413" t="s">
        <v>73</v>
      </c>
      <c r="H3413" t="s">
        <v>30</v>
      </c>
      <c r="J3413" t="s">
        <v>17</v>
      </c>
      <c r="K3413" t="s">
        <v>22</v>
      </c>
      <c r="L3413" t="str">
        <f>_xlfn.XLOOKUP(Tableau1[[#This Row],[TYPE DE PIECE]],Tableau4[MATIERE],Tableau4[SHORT TYPE],"",0,1)</f>
        <v>COP</v>
      </c>
      <c r="N3413" t="str">
        <f>IF(ISERR(FIND("DECOUPE",Tableau1[[#This Row],[DESIGNATION]])),"","NEED REF")</f>
        <v/>
      </c>
    </row>
    <row r="3414" spans="2:14">
      <c r="B3414">
        <v>34410591</v>
      </c>
      <c r="C3414" s="2">
        <v>44686</v>
      </c>
      <c r="D3414" t="s">
        <v>13</v>
      </c>
      <c r="E3414" t="s">
        <v>2053</v>
      </c>
      <c r="F3414" t="s">
        <v>1412</v>
      </c>
      <c r="G3414" t="s">
        <v>73</v>
      </c>
      <c r="H3414" t="s">
        <v>30</v>
      </c>
      <c r="J3414" t="s">
        <v>17</v>
      </c>
      <c r="K3414" t="s">
        <v>22</v>
      </c>
      <c r="L3414" t="str">
        <f>_xlfn.XLOOKUP(Tableau1[[#This Row],[TYPE DE PIECE]],Tableau4[MATIERE],Tableau4[SHORT TYPE],"",0,1)</f>
        <v>COP</v>
      </c>
      <c r="N3414" t="str">
        <f>IF(ISERR(FIND("DECOUPE",Tableau1[[#This Row],[DESIGNATION]])),"","NEED REF")</f>
        <v/>
      </c>
    </row>
    <row r="3415" spans="2:14">
      <c r="B3415">
        <v>34410590</v>
      </c>
      <c r="C3415" s="2">
        <v>44686</v>
      </c>
      <c r="D3415" t="s">
        <v>13</v>
      </c>
      <c r="E3415" t="s">
        <v>2054</v>
      </c>
      <c r="F3415" t="s">
        <v>1412</v>
      </c>
      <c r="G3415" t="s">
        <v>73</v>
      </c>
      <c r="H3415" t="s">
        <v>30</v>
      </c>
      <c r="J3415" t="s">
        <v>17</v>
      </c>
      <c r="K3415" t="s">
        <v>22</v>
      </c>
      <c r="L3415" t="str">
        <f>_xlfn.XLOOKUP(Tableau1[[#This Row],[TYPE DE PIECE]],Tableau4[MATIERE],Tableau4[SHORT TYPE],"",0,1)</f>
        <v>COP</v>
      </c>
      <c r="N3415" t="str">
        <f>IF(ISERR(FIND("DECOUPE",Tableau1[[#This Row],[DESIGNATION]])),"","NEED REF")</f>
        <v/>
      </c>
    </row>
    <row r="3416" spans="2:14">
      <c r="B3416">
        <v>34410589</v>
      </c>
      <c r="C3416" s="2">
        <v>44686</v>
      </c>
      <c r="D3416" t="s">
        <v>13</v>
      </c>
      <c r="E3416" t="s">
        <v>2055</v>
      </c>
      <c r="F3416" t="s">
        <v>1412</v>
      </c>
      <c r="G3416" t="s">
        <v>73</v>
      </c>
      <c r="H3416" t="s">
        <v>30</v>
      </c>
      <c r="J3416" t="s">
        <v>17</v>
      </c>
      <c r="K3416" t="s">
        <v>22</v>
      </c>
      <c r="L3416" t="str">
        <f>_xlfn.XLOOKUP(Tableau1[[#This Row],[TYPE DE PIECE]],Tableau4[MATIERE],Tableau4[SHORT TYPE],"",0,1)</f>
        <v>COP</v>
      </c>
      <c r="N3416" t="str">
        <f>IF(ISERR(FIND("DECOUPE",Tableau1[[#This Row],[DESIGNATION]])),"","NEED REF")</f>
        <v/>
      </c>
    </row>
    <row r="3417" spans="2:14">
      <c r="B3417">
        <v>34410588</v>
      </c>
      <c r="C3417" s="2">
        <v>44686</v>
      </c>
      <c r="D3417" t="s">
        <v>13</v>
      </c>
      <c r="E3417" t="s">
        <v>2056</v>
      </c>
      <c r="F3417" t="s">
        <v>1412</v>
      </c>
      <c r="G3417" t="s">
        <v>73</v>
      </c>
      <c r="H3417" t="s">
        <v>30</v>
      </c>
      <c r="J3417" t="s">
        <v>17</v>
      </c>
      <c r="K3417" t="s">
        <v>22</v>
      </c>
      <c r="L3417" t="str">
        <f>_xlfn.XLOOKUP(Tableau1[[#This Row],[TYPE DE PIECE]],Tableau4[MATIERE],Tableau4[SHORT TYPE],"",0,1)</f>
        <v>COP</v>
      </c>
      <c r="N3417" t="str">
        <f>IF(ISERR(FIND("DECOUPE",Tableau1[[#This Row],[DESIGNATION]])),"","NEED REF")</f>
        <v/>
      </c>
    </row>
    <row r="3418" spans="2:14">
      <c r="B3418">
        <v>34410587</v>
      </c>
      <c r="C3418" s="2">
        <v>44686</v>
      </c>
      <c r="D3418" t="s">
        <v>13</v>
      </c>
      <c r="E3418" t="s">
        <v>2057</v>
      </c>
      <c r="F3418" t="s">
        <v>310</v>
      </c>
      <c r="G3418" t="s">
        <v>112</v>
      </c>
      <c r="H3418" t="s">
        <v>534</v>
      </c>
      <c r="J3418" t="s">
        <v>27</v>
      </c>
      <c r="K3418" t="s">
        <v>25</v>
      </c>
      <c r="L3418" t="str">
        <f>_xlfn.XLOOKUP(Tableau1[[#This Row],[TYPE DE PIECE]],Tableau4[MATIERE],Tableau4[SHORT TYPE],"",0,1)</f>
        <v>SMT</v>
      </c>
      <c r="N3418" t="str">
        <f>IF(ISERR(FIND("DECOUPE",Tableau1[[#This Row],[DESIGNATION]])),"","NEED REF")</f>
        <v/>
      </c>
    </row>
    <row r="3419" spans="2:14">
      <c r="B3419">
        <v>34410586</v>
      </c>
      <c r="C3419" s="2">
        <v>44686</v>
      </c>
      <c r="D3419" t="s">
        <v>13</v>
      </c>
      <c r="E3419" t="s">
        <v>2058</v>
      </c>
      <c r="F3419" t="s">
        <v>310</v>
      </c>
      <c r="G3419" t="s">
        <v>112</v>
      </c>
      <c r="H3419" t="s">
        <v>534</v>
      </c>
      <c r="J3419" t="s">
        <v>27</v>
      </c>
      <c r="K3419" t="s">
        <v>25</v>
      </c>
      <c r="L3419" t="str">
        <f>_xlfn.XLOOKUP(Tableau1[[#This Row],[TYPE DE PIECE]],Tableau4[MATIERE],Tableau4[SHORT TYPE],"",0,1)</f>
        <v>SMT</v>
      </c>
      <c r="N3419" t="str">
        <f>IF(ISERR(FIND("DECOUPE",Tableau1[[#This Row],[DESIGNATION]])),"","NEED REF")</f>
        <v/>
      </c>
    </row>
    <row r="3420" spans="2:14">
      <c r="B3420">
        <v>34410585</v>
      </c>
      <c r="C3420" s="2">
        <v>44686</v>
      </c>
      <c r="D3420" t="s">
        <v>13</v>
      </c>
      <c r="E3420" t="s">
        <v>2059</v>
      </c>
      <c r="F3420" t="s">
        <v>1412</v>
      </c>
      <c r="G3420" t="s">
        <v>73</v>
      </c>
      <c r="H3420" t="s">
        <v>30</v>
      </c>
      <c r="J3420" t="s">
        <v>17</v>
      </c>
      <c r="K3420" t="s">
        <v>22</v>
      </c>
      <c r="L3420" t="str">
        <f>_xlfn.XLOOKUP(Tableau1[[#This Row],[TYPE DE PIECE]],Tableau4[MATIERE],Tableau4[SHORT TYPE],"",0,1)</f>
        <v>COP</v>
      </c>
      <c r="N3420" t="str">
        <f>IF(ISERR(FIND("DECOUPE",Tableau1[[#This Row],[DESIGNATION]])),"","NEED REF")</f>
        <v/>
      </c>
    </row>
    <row r="3421" spans="2:14">
      <c r="B3421">
        <v>34410584</v>
      </c>
      <c r="C3421" s="2">
        <v>44686</v>
      </c>
      <c r="D3421" t="s">
        <v>13</v>
      </c>
      <c r="E3421" t="s">
        <v>2060</v>
      </c>
      <c r="F3421" t="s">
        <v>1412</v>
      </c>
      <c r="G3421" t="s">
        <v>73</v>
      </c>
      <c r="H3421" t="s">
        <v>30</v>
      </c>
      <c r="J3421" t="s">
        <v>17</v>
      </c>
      <c r="K3421" t="s">
        <v>22</v>
      </c>
      <c r="L3421" t="str">
        <f>_xlfn.XLOOKUP(Tableau1[[#This Row],[TYPE DE PIECE]],Tableau4[MATIERE],Tableau4[SHORT TYPE],"",0,1)</f>
        <v>COP</v>
      </c>
      <c r="N3421" t="str">
        <f>IF(ISERR(FIND("DECOUPE",Tableau1[[#This Row],[DESIGNATION]])),"","NEED REF")</f>
        <v/>
      </c>
    </row>
    <row r="3422" spans="2:14">
      <c r="B3422">
        <v>34410583</v>
      </c>
      <c r="C3422" s="2">
        <v>44686</v>
      </c>
      <c r="D3422" t="s">
        <v>13</v>
      </c>
      <c r="E3422" t="s">
        <v>2061</v>
      </c>
      <c r="F3422" t="s">
        <v>1412</v>
      </c>
      <c r="G3422" t="s">
        <v>73</v>
      </c>
      <c r="H3422" t="s">
        <v>30</v>
      </c>
      <c r="J3422" t="s">
        <v>17</v>
      </c>
      <c r="K3422" t="s">
        <v>22</v>
      </c>
      <c r="L3422" t="str">
        <f>_xlfn.XLOOKUP(Tableau1[[#This Row],[TYPE DE PIECE]],Tableau4[MATIERE],Tableau4[SHORT TYPE],"",0,1)</f>
        <v>COP</v>
      </c>
      <c r="N3422" t="str">
        <f>IF(ISERR(FIND("DECOUPE",Tableau1[[#This Row],[DESIGNATION]])),"","NEED REF")</f>
        <v/>
      </c>
    </row>
    <row r="3423" spans="2:14">
      <c r="B3423">
        <v>34410582</v>
      </c>
      <c r="C3423" s="2">
        <v>44686</v>
      </c>
      <c r="D3423" t="s">
        <v>13</v>
      </c>
      <c r="E3423" t="s">
        <v>2062</v>
      </c>
      <c r="F3423" t="s">
        <v>1412</v>
      </c>
      <c r="G3423" t="s">
        <v>73</v>
      </c>
      <c r="H3423" t="s">
        <v>30</v>
      </c>
      <c r="J3423" t="s">
        <v>17</v>
      </c>
      <c r="K3423" t="s">
        <v>22</v>
      </c>
      <c r="L3423" t="str">
        <f>_xlfn.XLOOKUP(Tableau1[[#This Row],[TYPE DE PIECE]],Tableau4[MATIERE],Tableau4[SHORT TYPE],"",0,1)</f>
        <v>COP</v>
      </c>
      <c r="N3423" t="str">
        <f>IF(ISERR(FIND("DECOUPE",Tableau1[[#This Row],[DESIGNATION]])),"","NEED REF")</f>
        <v/>
      </c>
    </row>
    <row r="3424" spans="2:14">
      <c r="B3424">
        <v>34410581</v>
      </c>
      <c r="C3424" s="2">
        <v>44686</v>
      </c>
      <c r="D3424" t="s">
        <v>13</v>
      </c>
      <c r="E3424" t="s">
        <v>2063</v>
      </c>
      <c r="F3424" t="s">
        <v>1412</v>
      </c>
      <c r="G3424" t="s">
        <v>73</v>
      </c>
      <c r="H3424" t="s">
        <v>30</v>
      </c>
      <c r="J3424" t="s">
        <v>17</v>
      </c>
      <c r="K3424" t="s">
        <v>22</v>
      </c>
      <c r="L3424" t="str">
        <f>_xlfn.XLOOKUP(Tableau1[[#This Row],[TYPE DE PIECE]],Tableau4[MATIERE],Tableau4[SHORT TYPE],"",0,1)</f>
        <v>COP</v>
      </c>
      <c r="N3424" t="str">
        <f>IF(ISERR(FIND("DECOUPE",Tableau1[[#This Row],[DESIGNATION]])),"","NEED REF")</f>
        <v/>
      </c>
    </row>
    <row r="3425" spans="2:14">
      <c r="B3425">
        <v>34410580</v>
      </c>
      <c r="C3425" s="2">
        <v>44686</v>
      </c>
      <c r="D3425" t="s">
        <v>13</v>
      </c>
      <c r="E3425" t="s">
        <v>2064</v>
      </c>
      <c r="F3425" t="s">
        <v>1412</v>
      </c>
      <c r="G3425" t="s">
        <v>73</v>
      </c>
      <c r="H3425" t="s">
        <v>30</v>
      </c>
      <c r="J3425" t="s">
        <v>17</v>
      </c>
      <c r="K3425" t="s">
        <v>22</v>
      </c>
      <c r="L3425" t="str">
        <f>_xlfn.XLOOKUP(Tableau1[[#This Row],[TYPE DE PIECE]],Tableau4[MATIERE],Tableau4[SHORT TYPE],"",0,1)</f>
        <v>COP</v>
      </c>
      <c r="N3425" t="str">
        <f>IF(ISERR(FIND("DECOUPE",Tableau1[[#This Row],[DESIGNATION]])),"","NEED REF")</f>
        <v/>
      </c>
    </row>
    <row r="3426" spans="2:14">
      <c r="B3426">
        <v>34410579</v>
      </c>
      <c r="C3426" s="2">
        <v>44686</v>
      </c>
      <c r="D3426" t="s">
        <v>13</v>
      </c>
      <c r="E3426" t="s">
        <v>2065</v>
      </c>
      <c r="F3426" t="s">
        <v>1412</v>
      </c>
      <c r="G3426" t="s">
        <v>73</v>
      </c>
      <c r="H3426" t="s">
        <v>30</v>
      </c>
      <c r="J3426" t="s">
        <v>17</v>
      </c>
      <c r="K3426" t="s">
        <v>22</v>
      </c>
      <c r="L3426" t="str">
        <f>_xlfn.XLOOKUP(Tableau1[[#This Row],[TYPE DE PIECE]],Tableau4[MATIERE],Tableau4[SHORT TYPE],"",0,1)</f>
        <v>COP</v>
      </c>
      <c r="N3426" t="str">
        <f>IF(ISERR(FIND("DECOUPE",Tableau1[[#This Row],[DESIGNATION]])),"","NEED REF")</f>
        <v/>
      </c>
    </row>
    <row r="3427" spans="2:14">
      <c r="B3427">
        <v>34410578</v>
      </c>
      <c r="C3427" s="2">
        <v>44686</v>
      </c>
      <c r="D3427" t="s">
        <v>13</v>
      </c>
      <c r="E3427" t="s">
        <v>2066</v>
      </c>
      <c r="F3427" t="s">
        <v>1412</v>
      </c>
      <c r="G3427" t="s">
        <v>73</v>
      </c>
      <c r="H3427" t="s">
        <v>30</v>
      </c>
      <c r="J3427" t="s">
        <v>17</v>
      </c>
      <c r="K3427" t="s">
        <v>22</v>
      </c>
      <c r="L3427" t="str">
        <f>_xlfn.XLOOKUP(Tableau1[[#This Row],[TYPE DE PIECE]],Tableau4[MATIERE],Tableau4[SHORT TYPE],"",0,1)</f>
        <v>COP</v>
      </c>
      <c r="N3427" t="str">
        <f>IF(ISERR(FIND("DECOUPE",Tableau1[[#This Row],[DESIGNATION]])),"","NEED REF")</f>
        <v/>
      </c>
    </row>
    <row r="3428" spans="2:14">
      <c r="B3428">
        <v>34410577</v>
      </c>
      <c r="C3428" s="2">
        <v>44686</v>
      </c>
      <c r="D3428" t="s">
        <v>13</v>
      </c>
      <c r="E3428" t="s">
        <v>2067</v>
      </c>
      <c r="F3428" t="s">
        <v>1412</v>
      </c>
      <c r="G3428" t="s">
        <v>73</v>
      </c>
      <c r="H3428" t="s">
        <v>30</v>
      </c>
      <c r="J3428" t="s">
        <v>17</v>
      </c>
      <c r="K3428" t="s">
        <v>22</v>
      </c>
      <c r="L3428" t="str">
        <f>_xlfn.XLOOKUP(Tableau1[[#This Row],[TYPE DE PIECE]],Tableau4[MATIERE],Tableau4[SHORT TYPE],"",0,1)</f>
        <v>COP</v>
      </c>
      <c r="N3428" t="str">
        <f>IF(ISERR(FIND("DECOUPE",Tableau1[[#This Row],[DESIGNATION]])),"","NEED REF")</f>
        <v/>
      </c>
    </row>
    <row r="3429" spans="2:14">
      <c r="B3429">
        <v>34410576</v>
      </c>
      <c r="C3429" s="2">
        <v>44686</v>
      </c>
      <c r="D3429" t="s">
        <v>13</v>
      </c>
      <c r="E3429" t="s">
        <v>2068</v>
      </c>
      <c r="F3429" t="s">
        <v>1412</v>
      </c>
      <c r="G3429" t="s">
        <v>73</v>
      </c>
      <c r="H3429" t="s">
        <v>30</v>
      </c>
      <c r="J3429" t="s">
        <v>17</v>
      </c>
      <c r="K3429" t="s">
        <v>22</v>
      </c>
      <c r="L3429" t="str">
        <f>_xlfn.XLOOKUP(Tableau1[[#This Row],[TYPE DE PIECE]],Tableau4[MATIERE],Tableau4[SHORT TYPE],"",0,1)</f>
        <v>COP</v>
      </c>
      <c r="N3429" t="str">
        <f>IF(ISERR(FIND("DECOUPE",Tableau1[[#This Row],[DESIGNATION]])),"","NEED REF")</f>
        <v/>
      </c>
    </row>
    <row r="3430" spans="2:14">
      <c r="B3430">
        <v>34410575</v>
      </c>
      <c r="C3430" s="2">
        <v>44686</v>
      </c>
      <c r="D3430" t="s">
        <v>13</v>
      </c>
      <c r="E3430" t="s">
        <v>2069</v>
      </c>
      <c r="F3430" t="s">
        <v>1412</v>
      </c>
      <c r="G3430" t="s">
        <v>73</v>
      </c>
      <c r="H3430" t="s">
        <v>30</v>
      </c>
      <c r="J3430" t="s">
        <v>17</v>
      </c>
      <c r="K3430" t="s">
        <v>22</v>
      </c>
      <c r="L3430" t="str">
        <f>_xlfn.XLOOKUP(Tableau1[[#This Row],[TYPE DE PIECE]],Tableau4[MATIERE],Tableau4[SHORT TYPE],"",0,1)</f>
        <v>COP</v>
      </c>
      <c r="N3430" t="str">
        <f>IF(ISERR(FIND("DECOUPE",Tableau1[[#This Row],[DESIGNATION]])),"","NEED REF")</f>
        <v/>
      </c>
    </row>
    <row r="3431" spans="2:14">
      <c r="B3431">
        <v>34410574</v>
      </c>
      <c r="C3431" s="2">
        <v>44686</v>
      </c>
      <c r="D3431" t="s">
        <v>13</v>
      </c>
      <c r="E3431" t="s">
        <v>2070</v>
      </c>
      <c r="F3431" t="s">
        <v>1412</v>
      </c>
      <c r="G3431" t="s">
        <v>73</v>
      </c>
      <c r="H3431" t="s">
        <v>30</v>
      </c>
      <c r="J3431" t="s">
        <v>17</v>
      </c>
      <c r="K3431" t="s">
        <v>22</v>
      </c>
      <c r="L3431" t="str">
        <f>_xlfn.XLOOKUP(Tableau1[[#This Row],[TYPE DE PIECE]],Tableau4[MATIERE],Tableau4[SHORT TYPE],"",0,1)</f>
        <v>COP</v>
      </c>
      <c r="N3431" t="str">
        <f>IF(ISERR(FIND("DECOUPE",Tableau1[[#This Row],[DESIGNATION]])),"","NEED REF")</f>
        <v/>
      </c>
    </row>
    <row r="3432" spans="2:14">
      <c r="B3432">
        <v>34410573</v>
      </c>
      <c r="C3432" s="2">
        <v>44686</v>
      </c>
      <c r="D3432" t="s">
        <v>13</v>
      </c>
      <c r="E3432" t="s">
        <v>2071</v>
      </c>
      <c r="F3432" t="s">
        <v>1412</v>
      </c>
      <c r="G3432" t="s">
        <v>73</v>
      </c>
      <c r="H3432" t="s">
        <v>30</v>
      </c>
      <c r="J3432" t="s">
        <v>17</v>
      </c>
      <c r="K3432" t="s">
        <v>22</v>
      </c>
      <c r="L3432" t="str">
        <f>_xlfn.XLOOKUP(Tableau1[[#This Row],[TYPE DE PIECE]],Tableau4[MATIERE],Tableau4[SHORT TYPE],"",0,1)</f>
        <v>COP</v>
      </c>
      <c r="N3432" t="str">
        <f>IF(ISERR(FIND("DECOUPE",Tableau1[[#This Row],[DESIGNATION]])),"","NEED REF")</f>
        <v/>
      </c>
    </row>
    <row r="3433" spans="2:14">
      <c r="B3433">
        <v>34410572</v>
      </c>
      <c r="C3433" s="2">
        <v>44686</v>
      </c>
      <c r="D3433" t="s">
        <v>13</v>
      </c>
      <c r="E3433" t="s">
        <v>2072</v>
      </c>
      <c r="F3433" t="s">
        <v>1412</v>
      </c>
      <c r="G3433" t="s">
        <v>73</v>
      </c>
      <c r="H3433" t="s">
        <v>30</v>
      </c>
      <c r="J3433" t="s">
        <v>17</v>
      </c>
      <c r="K3433" t="s">
        <v>22</v>
      </c>
      <c r="L3433" t="str">
        <f>_xlfn.XLOOKUP(Tableau1[[#This Row],[TYPE DE PIECE]],Tableau4[MATIERE],Tableau4[SHORT TYPE],"",0,1)</f>
        <v>COP</v>
      </c>
      <c r="N3433" t="str">
        <f>IF(ISERR(FIND("DECOUPE",Tableau1[[#This Row],[DESIGNATION]])),"","NEED REF")</f>
        <v/>
      </c>
    </row>
    <row r="3434" spans="2:14">
      <c r="B3434">
        <v>34410571</v>
      </c>
      <c r="C3434" s="2">
        <v>44686</v>
      </c>
      <c r="D3434" t="s">
        <v>13</v>
      </c>
      <c r="E3434" t="s">
        <v>2073</v>
      </c>
      <c r="F3434" t="s">
        <v>1412</v>
      </c>
      <c r="G3434" t="s">
        <v>73</v>
      </c>
      <c r="H3434" t="s">
        <v>30</v>
      </c>
      <c r="J3434" t="s">
        <v>17</v>
      </c>
      <c r="K3434" t="s">
        <v>22</v>
      </c>
      <c r="L3434" t="str">
        <f>_xlfn.XLOOKUP(Tableau1[[#This Row],[TYPE DE PIECE]],Tableau4[MATIERE],Tableau4[SHORT TYPE],"",0,1)</f>
        <v>COP</v>
      </c>
      <c r="N3434" t="str">
        <f>IF(ISERR(FIND("DECOUPE",Tableau1[[#This Row],[DESIGNATION]])),"","NEED REF")</f>
        <v/>
      </c>
    </row>
    <row r="3435" spans="2:14">
      <c r="B3435">
        <v>34410570</v>
      </c>
      <c r="C3435" s="2">
        <v>44686</v>
      </c>
      <c r="D3435" t="s">
        <v>13</v>
      </c>
      <c r="E3435" t="s">
        <v>2074</v>
      </c>
      <c r="F3435" t="s">
        <v>1412</v>
      </c>
      <c r="G3435" t="s">
        <v>73</v>
      </c>
      <c r="H3435" t="s">
        <v>30</v>
      </c>
      <c r="J3435" t="s">
        <v>17</v>
      </c>
      <c r="K3435" t="s">
        <v>22</v>
      </c>
      <c r="L3435" t="str">
        <f>_xlfn.XLOOKUP(Tableau1[[#This Row],[TYPE DE PIECE]],Tableau4[MATIERE],Tableau4[SHORT TYPE],"",0,1)</f>
        <v>COP</v>
      </c>
      <c r="N3435" t="str">
        <f>IF(ISERR(FIND("DECOUPE",Tableau1[[#This Row],[DESIGNATION]])),"","NEED REF")</f>
        <v/>
      </c>
    </row>
    <row r="3436" spans="2:14">
      <c r="B3436">
        <v>34410569</v>
      </c>
      <c r="C3436" s="2">
        <v>44686</v>
      </c>
      <c r="D3436" t="s">
        <v>13</v>
      </c>
      <c r="E3436" t="s">
        <v>2075</v>
      </c>
      <c r="F3436" t="s">
        <v>1412</v>
      </c>
      <c r="G3436" t="s">
        <v>73</v>
      </c>
      <c r="H3436" t="s">
        <v>30</v>
      </c>
      <c r="J3436" t="s">
        <v>17</v>
      </c>
      <c r="K3436" t="s">
        <v>22</v>
      </c>
      <c r="L3436" t="str">
        <f>_xlfn.XLOOKUP(Tableau1[[#This Row],[TYPE DE PIECE]],Tableau4[MATIERE],Tableau4[SHORT TYPE],"",0,1)</f>
        <v>COP</v>
      </c>
      <c r="N3436" t="str">
        <f>IF(ISERR(FIND("DECOUPE",Tableau1[[#This Row],[DESIGNATION]])),"","NEED REF")</f>
        <v/>
      </c>
    </row>
    <row r="3437" spans="2:14">
      <c r="B3437">
        <v>34410568</v>
      </c>
      <c r="C3437" s="2">
        <v>44686</v>
      </c>
      <c r="D3437" t="s">
        <v>13</v>
      </c>
      <c r="E3437" t="s">
        <v>2076</v>
      </c>
      <c r="F3437" t="s">
        <v>1412</v>
      </c>
      <c r="G3437" t="s">
        <v>73</v>
      </c>
      <c r="H3437" t="s">
        <v>30</v>
      </c>
      <c r="J3437" t="s">
        <v>17</v>
      </c>
      <c r="K3437" t="s">
        <v>22</v>
      </c>
      <c r="L3437" t="str">
        <f>_xlfn.XLOOKUP(Tableau1[[#This Row],[TYPE DE PIECE]],Tableau4[MATIERE],Tableau4[SHORT TYPE],"",0,1)</f>
        <v>COP</v>
      </c>
      <c r="N3437" t="str">
        <f>IF(ISERR(FIND("DECOUPE",Tableau1[[#This Row],[DESIGNATION]])),"","NEED REF")</f>
        <v/>
      </c>
    </row>
    <row r="3438" spans="2:14">
      <c r="B3438">
        <v>34410567</v>
      </c>
      <c r="C3438" s="2">
        <v>44686</v>
      </c>
      <c r="D3438" t="s">
        <v>13</v>
      </c>
      <c r="E3438" t="s">
        <v>2077</v>
      </c>
      <c r="F3438" t="s">
        <v>1412</v>
      </c>
      <c r="G3438" t="s">
        <v>73</v>
      </c>
      <c r="H3438" t="s">
        <v>30</v>
      </c>
      <c r="J3438" t="s">
        <v>17</v>
      </c>
      <c r="K3438" t="s">
        <v>22</v>
      </c>
      <c r="L3438" t="str">
        <f>_xlfn.XLOOKUP(Tableau1[[#This Row],[TYPE DE PIECE]],Tableau4[MATIERE],Tableau4[SHORT TYPE],"",0,1)</f>
        <v>COP</v>
      </c>
      <c r="N3438" t="str">
        <f>IF(ISERR(FIND("DECOUPE",Tableau1[[#This Row],[DESIGNATION]])),"","NEED REF")</f>
        <v/>
      </c>
    </row>
    <row r="3439" spans="2:14">
      <c r="B3439">
        <v>34410566</v>
      </c>
      <c r="C3439" s="2">
        <v>44685</v>
      </c>
      <c r="D3439" t="s">
        <v>13</v>
      </c>
      <c r="E3439" t="s">
        <v>2078</v>
      </c>
      <c r="F3439" t="s">
        <v>1412</v>
      </c>
      <c r="G3439" t="s">
        <v>73</v>
      </c>
      <c r="H3439" t="s">
        <v>30</v>
      </c>
      <c r="J3439" t="s">
        <v>17</v>
      </c>
      <c r="K3439" t="s">
        <v>22</v>
      </c>
      <c r="L3439" t="str">
        <f>_xlfn.XLOOKUP(Tableau1[[#This Row],[TYPE DE PIECE]],Tableau4[MATIERE],Tableau4[SHORT TYPE],"",0,1)</f>
        <v>COP</v>
      </c>
      <c r="N3439" t="str">
        <f>IF(ISERR(FIND("DECOUPE",Tableau1[[#This Row],[DESIGNATION]])),"","NEED REF")</f>
        <v/>
      </c>
    </row>
    <row r="3440" spans="2:14">
      <c r="B3440">
        <v>34410565</v>
      </c>
      <c r="C3440" s="2">
        <v>44685</v>
      </c>
      <c r="D3440" t="s">
        <v>13</v>
      </c>
      <c r="E3440" t="s">
        <v>2079</v>
      </c>
      <c r="F3440" t="s">
        <v>1412</v>
      </c>
      <c r="G3440" t="s">
        <v>73</v>
      </c>
      <c r="H3440" t="s">
        <v>30</v>
      </c>
      <c r="J3440" t="s">
        <v>17</v>
      </c>
      <c r="K3440" t="s">
        <v>22</v>
      </c>
      <c r="L3440" t="str">
        <f>_xlfn.XLOOKUP(Tableau1[[#This Row],[TYPE DE PIECE]],Tableau4[MATIERE],Tableau4[SHORT TYPE],"",0,1)</f>
        <v>COP</v>
      </c>
      <c r="N3440" t="str">
        <f>IF(ISERR(FIND("DECOUPE",Tableau1[[#This Row],[DESIGNATION]])),"","NEED REF")</f>
        <v/>
      </c>
    </row>
    <row r="3441" spans="2:14">
      <c r="B3441">
        <v>34410564</v>
      </c>
      <c r="C3441" s="2">
        <v>44684</v>
      </c>
      <c r="D3441" t="s">
        <v>13</v>
      </c>
      <c r="E3441" t="s">
        <v>2080</v>
      </c>
      <c r="F3441" t="s">
        <v>1412</v>
      </c>
      <c r="G3441" t="s">
        <v>73</v>
      </c>
      <c r="H3441" t="s">
        <v>30</v>
      </c>
      <c r="J3441" t="s">
        <v>17</v>
      </c>
      <c r="K3441" t="s">
        <v>22</v>
      </c>
      <c r="L3441" t="str">
        <f>_xlfn.XLOOKUP(Tableau1[[#This Row],[TYPE DE PIECE]],Tableau4[MATIERE],Tableau4[SHORT TYPE],"",0,1)</f>
        <v>COP</v>
      </c>
      <c r="N3441" t="str">
        <f>IF(ISERR(FIND("DECOUPE",Tableau1[[#This Row],[DESIGNATION]])),"","NEED REF")</f>
        <v/>
      </c>
    </row>
    <row r="3442" spans="2:14">
      <c r="B3442">
        <v>34410563</v>
      </c>
      <c r="C3442" s="2">
        <v>44684</v>
      </c>
      <c r="D3442" t="s">
        <v>13</v>
      </c>
      <c r="E3442" t="s">
        <v>2081</v>
      </c>
      <c r="F3442" t="s">
        <v>1412</v>
      </c>
      <c r="G3442" t="s">
        <v>73</v>
      </c>
      <c r="H3442" t="s">
        <v>30</v>
      </c>
      <c r="J3442" t="s">
        <v>17</v>
      </c>
      <c r="K3442" t="s">
        <v>22</v>
      </c>
      <c r="L3442" t="str">
        <f>_xlfn.XLOOKUP(Tableau1[[#This Row],[TYPE DE PIECE]],Tableau4[MATIERE],Tableau4[SHORT TYPE],"",0,1)</f>
        <v>COP</v>
      </c>
      <c r="N3442" t="str">
        <f>IF(ISERR(FIND("DECOUPE",Tableau1[[#This Row],[DESIGNATION]])),"","NEED REF")</f>
        <v/>
      </c>
    </row>
    <row r="3443" spans="2:14">
      <c r="B3443">
        <v>34410562</v>
      </c>
      <c r="C3443" s="2">
        <v>44684</v>
      </c>
      <c r="D3443" t="s">
        <v>13</v>
      </c>
      <c r="E3443" t="s">
        <v>2082</v>
      </c>
      <c r="F3443" t="s">
        <v>1412</v>
      </c>
      <c r="G3443" t="s">
        <v>73</v>
      </c>
      <c r="H3443" t="s">
        <v>30</v>
      </c>
      <c r="J3443" t="s">
        <v>17</v>
      </c>
      <c r="K3443" t="s">
        <v>22</v>
      </c>
      <c r="L3443" t="str">
        <f>_xlfn.XLOOKUP(Tableau1[[#This Row],[TYPE DE PIECE]],Tableau4[MATIERE],Tableau4[SHORT TYPE],"",0,1)</f>
        <v>COP</v>
      </c>
      <c r="N3443" t="str">
        <f>IF(ISERR(FIND("DECOUPE",Tableau1[[#This Row],[DESIGNATION]])),"","NEED REF")</f>
        <v/>
      </c>
    </row>
    <row r="3444" spans="2:14">
      <c r="B3444">
        <v>34410561</v>
      </c>
      <c r="C3444" s="2">
        <v>44684</v>
      </c>
      <c r="D3444" t="s">
        <v>13</v>
      </c>
      <c r="E3444" t="s">
        <v>2083</v>
      </c>
      <c r="F3444" t="s">
        <v>1412</v>
      </c>
      <c r="G3444" t="s">
        <v>73</v>
      </c>
      <c r="H3444" t="s">
        <v>30</v>
      </c>
      <c r="J3444" t="s">
        <v>17</v>
      </c>
      <c r="K3444" t="s">
        <v>22</v>
      </c>
      <c r="L3444" t="str">
        <f>_xlfn.XLOOKUP(Tableau1[[#This Row],[TYPE DE PIECE]],Tableau4[MATIERE],Tableau4[SHORT TYPE],"",0,1)</f>
        <v>COP</v>
      </c>
      <c r="N3444" t="str">
        <f>IF(ISERR(FIND("DECOUPE",Tableau1[[#This Row],[DESIGNATION]])),"","NEED REF")</f>
        <v/>
      </c>
    </row>
    <row r="3445" spans="2:14">
      <c r="B3445">
        <v>34410560</v>
      </c>
      <c r="C3445" s="2">
        <v>44684</v>
      </c>
      <c r="D3445" t="s">
        <v>13</v>
      </c>
      <c r="E3445" t="s">
        <v>2084</v>
      </c>
      <c r="F3445" t="s">
        <v>1412</v>
      </c>
      <c r="G3445" t="s">
        <v>73</v>
      </c>
      <c r="H3445" t="s">
        <v>30</v>
      </c>
      <c r="J3445" t="s">
        <v>17</v>
      </c>
      <c r="K3445" t="s">
        <v>22</v>
      </c>
      <c r="L3445" t="str">
        <f>_xlfn.XLOOKUP(Tableau1[[#This Row],[TYPE DE PIECE]],Tableau4[MATIERE],Tableau4[SHORT TYPE],"",0,1)</f>
        <v>COP</v>
      </c>
      <c r="N3445" t="str">
        <f>IF(ISERR(FIND("DECOUPE",Tableau1[[#This Row],[DESIGNATION]])),"","NEED REF")</f>
        <v/>
      </c>
    </row>
    <row r="3446" spans="2:14">
      <c r="B3446">
        <v>34410559</v>
      </c>
      <c r="C3446" s="2">
        <v>44684</v>
      </c>
      <c r="D3446" t="s">
        <v>13</v>
      </c>
      <c r="E3446" t="s">
        <v>2085</v>
      </c>
      <c r="F3446" t="s">
        <v>1412</v>
      </c>
      <c r="G3446" t="s">
        <v>73</v>
      </c>
      <c r="H3446" t="s">
        <v>30</v>
      </c>
      <c r="J3446" t="s">
        <v>17</v>
      </c>
      <c r="K3446" t="s">
        <v>22</v>
      </c>
      <c r="L3446" t="str">
        <f>_xlfn.XLOOKUP(Tableau1[[#This Row],[TYPE DE PIECE]],Tableau4[MATIERE],Tableau4[SHORT TYPE],"",0,1)</f>
        <v>COP</v>
      </c>
      <c r="N3446" t="str">
        <f>IF(ISERR(FIND("DECOUPE",Tableau1[[#This Row],[DESIGNATION]])),"","NEED REF")</f>
        <v/>
      </c>
    </row>
    <row r="3447" spans="2:14">
      <c r="B3447">
        <v>34410558</v>
      </c>
      <c r="C3447" s="2">
        <v>44684</v>
      </c>
      <c r="D3447" t="s">
        <v>13</v>
      </c>
      <c r="E3447" t="s">
        <v>2086</v>
      </c>
      <c r="F3447" t="s">
        <v>1412</v>
      </c>
      <c r="G3447" t="s">
        <v>73</v>
      </c>
      <c r="H3447" t="s">
        <v>30</v>
      </c>
      <c r="J3447" t="s">
        <v>17</v>
      </c>
      <c r="K3447" t="s">
        <v>22</v>
      </c>
      <c r="L3447" t="str">
        <f>_xlfn.XLOOKUP(Tableau1[[#This Row],[TYPE DE PIECE]],Tableau4[MATIERE],Tableau4[SHORT TYPE],"",0,1)</f>
        <v>COP</v>
      </c>
      <c r="N3447" t="str">
        <f>IF(ISERR(FIND("DECOUPE",Tableau1[[#This Row],[DESIGNATION]])),"","NEED REF")</f>
        <v/>
      </c>
    </row>
    <row r="3448" spans="2:14">
      <c r="B3448">
        <v>34410557</v>
      </c>
      <c r="C3448" s="2">
        <v>44684</v>
      </c>
      <c r="D3448" t="s">
        <v>13</v>
      </c>
      <c r="E3448" t="s">
        <v>2087</v>
      </c>
      <c r="F3448" t="s">
        <v>1412</v>
      </c>
      <c r="G3448" t="s">
        <v>73</v>
      </c>
      <c r="H3448" t="s">
        <v>30</v>
      </c>
      <c r="J3448" t="s">
        <v>17</v>
      </c>
      <c r="K3448" t="s">
        <v>22</v>
      </c>
      <c r="L3448" t="str">
        <f>_xlfn.XLOOKUP(Tableau1[[#This Row],[TYPE DE PIECE]],Tableau4[MATIERE],Tableau4[SHORT TYPE],"",0,1)</f>
        <v>COP</v>
      </c>
      <c r="N3448" t="str">
        <f>IF(ISERR(FIND("DECOUPE",Tableau1[[#This Row],[DESIGNATION]])),"","NEED REF")</f>
        <v/>
      </c>
    </row>
    <row r="3449" spans="2:14">
      <c r="B3449">
        <v>34410556</v>
      </c>
      <c r="C3449" s="2">
        <v>44684</v>
      </c>
      <c r="D3449" t="s">
        <v>13</v>
      </c>
      <c r="E3449" t="s">
        <v>2088</v>
      </c>
      <c r="F3449" t="s">
        <v>1412</v>
      </c>
      <c r="G3449" t="s">
        <v>73</v>
      </c>
      <c r="H3449" t="s">
        <v>30</v>
      </c>
      <c r="J3449" t="s">
        <v>17</v>
      </c>
      <c r="K3449" t="s">
        <v>22</v>
      </c>
      <c r="L3449" t="str">
        <f>_xlfn.XLOOKUP(Tableau1[[#This Row],[TYPE DE PIECE]],Tableau4[MATIERE],Tableau4[SHORT TYPE],"",0,1)</f>
        <v>COP</v>
      </c>
      <c r="N3449" t="str">
        <f>IF(ISERR(FIND("DECOUPE",Tableau1[[#This Row],[DESIGNATION]])),"","NEED REF")</f>
        <v/>
      </c>
    </row>
    <row r="3450" spans="2:14">
      <c r="B3450">
        <v>34410555</v>
      </c>
      <c r="C3450" s="2">
        <v>44684</v>
      </c>
      <c r="D3450" t="s">
        <v>13</v>
      </c>
      <c r="E3450" t="s">
        <v>2089</v>
      </c>
      <c r="F3450" t="s">
        <v>1412</v>
      </c>
      <c r="G3450" t="s">
        <v>73</v>
      </c>
      <c r="H3450" t="s">
        <v>30</v>
      </c>
      <c r="J3450" t="s">
        <v>17</v>
      </c>
      <c r="K3450" t="s">
        <v>22</v>
      </c>
      <c r="L3450" t="str">
        <f>_xlfn.XLOOKUP(Tableau1[[#This Row],[TYPE DE PIECE]],Tableau4[MATIERE],Tableau4[SHORT TYPE],"",0,1)</f>
        <v>COP</v>
      </c>
      <c r="N3450" t="str">
        <f>IF(ISERR(FIND("DECOUPE",Tableau1[[#This Row],[DESIGNATION]])),"","NEED REF")</f>
        <v/>
      </c>
    </row>
    <row r="3451" spans="2:14">
      <c r="B3451">
        <v>34410554</v>
      </c>
      <c r="C3451" s="2">
        <v>44684</v>
      </c>
      <c r="D3451" t="s">
        <v>13</v>
      </c>
      <c r="E3451" t="s">
        <v>2090</v>
      </c>
      <c r="H3451" t="s">
        <v>46</v>
      </c>
      <c r="J3451" t="s">
        <v>27</v>
      </c>
      <c r="K3451" t="s">
        <v>25</v>
      </c>
      <c r="L3451" t="str">
        <f>_xlfn.XLOOKUP(Tableau1[[#This Row],[TYPE DE PIECE]],Tableau4[MATIERE],Tableau4[SHORT TYPE],"",0,1)</f>
        <v>SMT</v>
      </c>
      <c r="N3451" t="str">
        <f>IF(ISERR(FIND("DECOUPE",Tableau1[[#This Row],[DESIGNATION]])),"","NEED REF")</f>
        <v/>
      </c>
    </row>
    <row r="3452" spans="2:14">
      <c r="B3452">
        <v>34410553</v>
      </c>
      <c r="C3452" s="2">
        <v>44683</v>
      </c>
      <c r="D3452" t="s">
        <v>13</v>
      </c>
      <c r="E3452" t="s">
        <v>2091</v>
      </c>
      <c r="F3452" t="s">
        <v>1412</v>
      </c>
      <c r="G3452" t="s">
        <v>73</v>
      </c>
      <c r="H3452" t="s">
        <v>30</v>
      </c>
      <c r="J3452" t="s">
        <v>49</v>
      </c>
      <c r="K3452" t="s">
        <v>25</v>
      </c>
      <c r="L3452" t="str">
        <f>_xlfn.XLOOKUP(Tableau1[[#This Row],[TYPE DE PIECE]],Tableau4[MATIERE],Tableau4[SHORT TYPE],"",0,1)</f>
        <v>SMT</v>
      </c>
      <c r="N3452" t="str">
        <f>IF(ISERR(FIND("DECOUPE",Tableau1[[#This Row],[DESIGNATION]])),"","NEED REF")</f>
        <v/>
      </c>
    </row>
    <row r="3453" spans="2:14">
      <c r="B3453">
        <v>34410552</v>
      </c>
      <c r="C3453" s="2">
        <v>44678</v>
      </c>
      <c r="D3453" t="s">
        <v>13</v>
      </c>
      <c r="E3453" t="s">
        <v>2092</v>
      </c>
      <c r="F3453" t="s">
        <v>1412</v>
      </c>
      <c r="G3453" t="s">
        <v>73</v>
      </c>
      <c r="H3453" t="s">
        <v>30</v>
      </c>
      <c r="J3453" t="s">
        <v>17</v>
      </c>
      <c r="K3453" t="s">
        <v>25</v>
      </c>
      <c r="L3453" t="str">
        <f>_xlfn.XLOOKUP(Tableau1[[#This Row],[TYPE DE PIECE]],Tableau4[MATIERE],Tableau4[SHORT TYPE],"",0,1)</f>
        <v>SMT</v>
      </c>
      <c r="N3453" t="str">
        <f>IF(ISERR(FIND("DECOUPE",Tableau1[[#This Row],[DESIGNATION]])),"","NEED REF")</f>
        <v/>
      </c>
    </row>
    <row r="3454" spans="2:14">
      <c r="B3454">
        <v>34410551</v>
      </c>
      <c r="C3454" s="2">
        <v>44678</v>
      </c>
      <c r="D3454" t="s">
        <v>13</v>
      </c>
      <c r="E3454" t="s">
        <v>2093</v>
      </c>
      <c r="F3454" t="s">
        <v>1412</v>
      </c>
      <c r="G3454" t="s">
        <v>73</v>
      </c>
      <c r="H3454" t="s">
        <v>30</v>
      </c>
      <c r="J3454" t="s">
        <v>17</v>
      </c>
      <c r="K3454" t="s">
        <v>25</v>
      </c>
      <c r="L3454" t="str">
        <f>_xlfn.XLOOKUP(Tableau1[[#This Row],[TYPE DE PIECE]],Tableau4[MATIERE],Tableau4[SHORT TYPE],"",0,1)</f>
        <v>SMT</v>
      </c>
      <c r="N3454" t="str">
        <f>IF(ISERR(FIND("DECOUPE",Tableau1[[#This Row],[DESIGNATION]])),"","NEED REF")</f>
        <v/>
      </c>
    </row>
    <row r="3455" spans="2:14">
      <c r="B3455">
        <v>34410550</v>
      </c>
      <c r="C3455" s="2">
        <v>44678</v>
      </c>
      <c r="D3455" t="s">
        <v>13</v>
      </c>
      <c r="E3455" t="s">
        <v>2094</v>
      </c>
      <c r="F3455" t="s">
        <v>1412</v>
      </c>
      <c r="G3455" t="s">
        <v>73</v>
      </c>
      <c r="H3455" t="s">
        <v>30</v>
      </c>
      <c r="J3455" t="s">
        <v>17</v>
      </c>
      <c r="K3455" t="s">
        <v>25</v>
      </c>
      <c r="L3455" t="str">
        <f>_xlfn.XLOOKUP(Tableau1[[#This Row],[TYPE DE PIECE]],Tableau4[MATIERE],Tableau4[SHORT TYPE],"",0,1)</f>
        <v>SMT</v>
      </c>
      <c r="N3455" t="str">
        <f>IF(ISERR(FIND("DECOUPE",Tableau1[[#This Row],[DESIGNATION]])),"","NEED REF")</f>
        <v/>
      </c>
    </row>
    <row r="3456" spans="2:14">
      <c r="B3456">
        <v>34410549</v>
      </c>
      <c r="C3456" s="2">
        <v>44678</v>
      </c>
      <c r="D3456" t="s">
        <v>13</v>
      </c>
      <c r="E3456" t="s">
        <v>2095</v>
      </c>
      <c r="F3456" t="s">
        <v>1412</v>
      </c>
      <c r="G3456" t="s">
        <v>73</v>
      </c>
      <c r="H3456" t="s">
        <v>30</v>
      </c>
      <c r="J3456" t="s">
        <v>17</v>
      </c>
      <c r="K3456" t="s">
        <v>25</v>
      </c>
      <c r="L3456" t="str">
        <f>_xlfn.XLOOKUP(Tableau1[[#This Row],[TYPE DE PIECE]],Tableau4[MATIERE],Tableau4[SHORT TYPE],"",0,1)</f>
        <v>SMT</v>
      </c>
      <c r="N3456" t="str">
        <f>IF(ISERR(FIND("DECOUPE",Tableau1[[#This Row],[DESIGNATION]])),"","NEED REF")</f>
        <v/>
      </c>
    </row>
    <row r="3457" spans="2:14">
      <c r="B3457">
        <v>34410548</v>
      </c>
      <c r="C3457" s="2">
        <v>44678</v>
      </c>
      <c r="D3457" t="s">
        <v>13</v>
      </c>
      <c r="E3457" t="s">
        <v>2095</v>
      </c>
      <c r="F3457" t="s">
        <v>1412</v>
      </c>
      <c r="G3457" t="s">
        <v>73</v>
      </c>
      <c r="H3457" t="s">
        <v>30</v>
      </c>
      <c r="J3457" t="s">
        <v>17</v>
      </c>
      <c r="K3457" t="s">
        <v>25</v>
      </c>
      <c r="L3457" t="str">
        <f>_xlfn.XLOOKUP(Tableau1[[#This Row],[TYPE DE PIECE]],Tableau4[MATIERE],Tableau4[SHORT TYPE],"",0,1)</f>
        <v>SMT</v>
      </c>
      <c r="N3457" t="str">
        <f>IF(ISERR(FIND("DECOUPE",Tableau1[[#This Row],[DESIGNATION]])),"","NEED REF")</f>
        <v/>
      </c>
    </row>
    <row r="3458" spans="2:14">
      <c r="B3458">
        <v>34410547</v>
      </c>
      <c r="C3458" s="2">
        <v>44678</v>
      </c>
      <c r="D3458" t="s">
        <v>13</v>
      </c>
      <c r="E3458" t="s">
        <v>2096</v>
      </c>
      <c r="F3458" t="s">
        <v>1412</v>
      </c>
      <c r="G3458" t="s">
        <v>73</v>
      </c>
      <c r="H3458" t="s">
        <v>30</v>
      </c>
      <c r="J3458" t="s">
        <v>17</v>
      </c>
      <c r="K3458" t="s">
        <v>25</v>
      </c>
      <c r="L3458" t="str">
        <f>_xlfn.XLOOKUP(Tableau1[[#This Row],[TYPE DE PIECE]],Tableau4[MATIERE],Tableau4[SHORT TYPE],"",0,1)</f>
        <v>SMT</v>
      </c>
      <c r="N3458" t="str">
        <f>IF(ISERR(FIND("DECOUPE",Tableau1[[#This Row],[DESIGNATION]])),"","NEED REF")</f>
        <v/>
      </c>
    </row>
    <row r="3459" spans="2:14">
      <c r="B3459">
        <v>34410546</v>
      </c>
      <c r="C3459" s="2">
        <v>44677</v>
      </c>
      <c r="D3459" t="s">
        <v>13</v>
      </c>
      <c r="E3459" t="s">
        <v>2097</v>
      </c>
      <c r="G3459" t="s">
        <v>73</v>
      </c>
      <c r="H3459" t="s">
        <v>15</v>
      </c>
      <c r="J3459" t="s">
        <v>17</v>
      </c>
      <c r="K3459" t="s">
        <v>50</v>
      </c>
      <c r="L3459" t="str">
        <f>_xlfn.XLOOKUP(Tableau1[[#This Row],[TYPE DE PIECE]],Tableau4[MATIERE],Tableau4[SHORT TYPE],"",0,1)</f>
        <v>WIR</v>
      </c>
      <c r="N3459" t="str">
        <f>IF(ISERR(FIND("DECOUPE",Tableau1[[#This Row],[DESIGNATION]])),"","NEED REF")</f>
        <v/>
      </c>
    </row>
    <row r="3460" spans="2:14">
      <c r="B3460">
        <v>34410545</v>
      </c>
      <c r="C3460" s="2">
        <v>44677</v>
      </c>
      <c r="D3460" t="s">
        <v>13</v>
      </c>
      <c r="E3460" t="s">
        <v>2098</v>
      </c>
      <c r="F3460" t="s">
        <v>1412</v>
      </c>
      <c r="G3460" t="s">
        <v>73</v>
      </c>
      <c r="H3460" t="s">
        <v>30</v>
      </c>
      <c r="J3460" t="s">
        <v>17</v>
      </c>
      <c r="K3460" t="s">
        <v>25</v>
      </c>
      <c r="L3460" t="str">
        <f>_xlfn.XLOOKUP(Tableau1[[#This Row],[TYPE DE PIECE]],Tableau4[MATIERE],Tableau4[SHORT TYPE],"",0,1)</f>
        <v>SMT</v>
      </c>
      <c r="N3460" t="str">
        <f>IF(ISERR(FIND("DECOUPE",Tableau1[[#This Row],[DESIGNATION]])),"","NEED REF")</f>
        <v/>
      </c>
    </row>
    <row r="3461" spans="2:14">
      <c r="B3461">
        <v>34410544</v>
      </c>
      <c r="C3461" s="2">
        <v>44677</v>
      </c>
      <c r="D3461" t="s">
        <v>13</v>
      </c>
      <c r="E3461" t="s">
        <v>2099</v>
      </c>
      <c r="F3461" t="s">
        <v>2003</v>
      </c>
      <c r="H3461" t="s">
        <v>46</v>
      </c>
      <c r="J3461" t="s">
        <v>27</v>
      </c>
      <c r="K3461" t="s">
        <v>25</v>
      </c>
      <c r="L3461" t="str">
        <f>_xlfn.XLOOKUP(Tableau1[[#This Row],[TYPE DE PIECE]],Tableau4[MATIERE],Tableau4[SHORT TYPE],"",0,1)</f>
        <v>SMT</v>
      </c>
      <c r="N3461" t="str">
        <f>IF(ISERR(FIND("DECOUPE",Tableau1[[#This Row],[DESIGNATION]])),"","NEED REF")</f>
        <v/>
      </c>
    </row>
    <row r="3462" spans="2:14">
      <c r="B3462">
        <v>34410543</v>
      </c>
      <c r="C3462" s="2">
        <v>44677</v>
      </c>
      <c r="D3462" t="s">
        <v>13</v>
      </c>
      <c r="E3462" t="s">
        <v>2100</v>
      </c>
      <c r="F3462" t="s">
        <v>2003</v>
      </c>
      <c r="H3462" t="s">
        <v>46</v>
      </c>
      <c r="J3462" t="s">
        <v>27</v>
      </c>
      <c r="K3462" t="s">
        <v>25</v>
      </c>
      <c r="L3462" t="str">
        <f>_xlfn.XLOOKUP(Tableau1[[#This Row],[TYPE DE PIECE]],Tableau4[MATIERE],Tableau4[SHORT TYPE],"",0,1)</f>
        <v>SMT</v>
      </c>
      <c r="N3462" t="str">
        <f>IF(ISERR(FIND("DECOUPE",Tableau1[[#This Row],[DESIGNATION]])),"","NEED REF")</f>
        <v>NEED REF</v>
      </c>
    </row>
    <row r="3463" spans="2:14">
      <c r="B3463">
        <v>34410542</v>
      </c>
      <c r="C3463" s="2">
        <v>44677</v>
      </c>
      <c r="D3463" t="s">
        <v>13</v>
      </c>
      <c r="E3463" t="s">
        <v>2101</v>
      </c>
      <c r="H3463" t="s">
        <v>46</v>
      </c>
      <c r="J3463" t="s">
        <v>27</v>
      </c>
      <c r="K3463" t="s">
        <v>25</v>
      </c>
      <c r="L3463" t="str">
        <f>_xlfn.XLOOKUP(Tableau1[[#This Row],[TYPE DE PIECE]],Tableau4[MATIERE],Tableau4[SHORT TYPE],"",0,1)</f>
        <v>SMT</v>
      </c>
      <c r="N3463" t="str">
        <f>IF(ISERR(FIND("DECOUPE",Tableau1[[#This Row],[DESIGNATION]])),"","NEED REF")</f>
        <v/>
      </c>
    </row>
    <row r="3464" spans="2:14">
      <c r="B3464">
        <v>34410541</v>
      </c>
      <c r="C3464" s="2">
        <v>44676</v>
      </c>
      <c r="D3464" t="s">
        <v>13</v>
      </c>
      <c r="E3464" t="s">
        <v>2102</v>
      </c>
      <c r="G3464" t="s">
        <v>112</v>
      </c>
      <c r="H3464" t="s">
        <v>30</v>
      </c>
      <c r="J3464" t="s">
        <v>177</v>
      </c>
      <c r="K3464" t="s">
        <v>178</v>
      </c>
      <c r="L3464" t="str">
        <f>_xlfn.XLOOKUP(Tableau1[[#This Row],[TYPE DE PIECE]],Tableau4[MATIERE],Tableau4[SHORT TYPE],"",0,1)</f>
        <v/>
      </c>
      <c r="N3464" t="str">
        <f>IF(ISERR(FIND("DECOUPE",Tableau1[[#This Row],[DESIGNATION]])),"","NEED REF")</f>
        <v/>
      </c>
    </row>
    <row r="3465" spans="2:14">
      <c r="B3465">
        <v>34410540</v>
      </c>
      <c r="C3465" s="2">
        <v>44676</v>
      </c>
      <c r="D3465" t="s">
        <v>13</v>
      </c>
      <c r="E3465" t="s">
        <v>2103</v>
      </c>
      <c r="G3465" t="s">
        <v>112</v>
      </c>
      <c r="H3465" t="s">
        <v>30</v>
      </c>
      <c r="J3465" t="s">
        <v>177</v>
      </c>
      <c r="K3465" t="s">
        <v>178</v>
      </c>
      <c r="L3465" t="str">
        <f>_xlfn.XLOOKUP(Tableau1[[#This Row],[TYPE DE PIECE]],Tableau4[MATIERE],Tableau4[SHORT TYPE],"",0,1)</f>
        <v/>
      </c>
      <c r="N3465" t="str">
        <f>IF(ISERR(FIND("DECOUPE",Tableau1[[#This Row],[DESIGNATION]])),"","NEED REF")</f>
        <v/>
      </c>
    </row>
    <row r="3466" spans="2:14">
      <c r="B3466">
        <v>34410539</v>
      </c>
      <c r="C3466" s="2">
        <v>44676</v>
      </c>
      <c r="D3466" t="s">
        <v>13</v>
      </c>
      <c r="E3466" t="s">
        <v>2104</v>
      </c>
      <c r="G3466" t="s">
        <v>112</v>
      </c>
      <c r="H3466" t="s">
        <v>30</v>
      </c>
      <c r="J3466" t="s">
        <v>177</v>
      </c>
      <c r="K3466" t="s">
        <v>178</v>
      </c>
      <c r="L3466" t="str">
        <f>_xlfn.XLOOKUP(Tableau1[[#This Row],[TYPE DE PIECE]],Tableau4[MATIERE],Tableau4[SHORT TYPE],"",0,1)</f>
        <v/>
      </c>
      <c r="N3466" t="str">
        <f>IF(ISERR(FIND("DECOUPE",Tableau1[[#This Row],[DESIGNATION]])),"","NEED REF")</f>
        <v/>
      </c>
    </row>
    <row r="3467" spans="2:14">
      <c r="B3467">
        <v>34410538</v>
      </c>
      <c r="C3467" s="2">
        <v>44676</v>
      </c>
      <c r="D3467" t="s">
        <v>13</v>
      </c>
      <c r="E3467" t="s">
        <v>2105</v>
      </c>
      <c r="F3467" t="s">
        <v>1412</v>
      </c>
      <c r="G3467" t="s">
        <v>73</v>
      </c>
      <c r="H3467" t="s">
        <v>30</v>
      </c>
      <c r="J3467" t="s">
        <v>17</v>
      </c>
      <c r="K3467" t="s">
        <v>25</v>
      </c>
      <c r="L3467" t="str">
        <f>_xlfn.XLOOKUP(Tableau1[[#This Row],[TYPE DE PIECE]],Tableau4[MATIERE],Tableau4[SHORT TYPE],"",0,1)</f>
        <v>SMT</v>
      </c>
      <c r="N3467" t="str">
        <f>IF(ISERR(FIND("DECOUPE",Tableau1[[#This Row],[DESIGNATION]])),"","NEED REF")</f>
        <v/>
      </c>
    </row>
    <row r="3468" spans="2:14">
      <c r="B3468">
        <v>34410537</v>
      </c>
      <c r="C3468" s="2">
        <v>44676</v>
      </c>
      <c r="D3468" t="s">
        <v>13</v>
      </c>
      <c r="E3468" t="s">
        <v>2106</v>
      </c>
      <c r="F3468" t="s">
        <v>1412</v>
      </c>
      <c r="G3468" t="s">
        <v>73</v>
      </c>
      <c r="H3468" t="s">
        <v>30</v>
      </c>
      <c r="J3468" t="s">
        <v>17</v>
      </c>
      <c r="K3468" t="s">
        <v>25</v>
      </c>
      <c r="L3468" t="str">
        <f>_xlfn.XLOOKUP(Tableau1[[#This Row],[TYPE DE PIECE]],Tableau4[MATIERE],Tableau4[SHORT TYPE],"",0,1)</f>
        <v>SMT</v>
      </c>
      <c r="N3468" t="str">
        <f>IF(ISERR(FIND("DECOUPE",Tableau1[[#This Row],[DESIGNATION]])),"","NEED REF")</f>
        <v/>
      </c>
    </row>
    <row r="3469" spans="2:14">
      <c r="B3469">
        <v>34410536</v>
      </c>
      <c r="C3469" s="2">
        <v>44676</v>
      </c>
      <c r="D3469" t="s">
        <v>13</v>
      </c>
      <c r="E3469" t="s">
        <v>2107</v>
      </c>
      <c r="F3469" t="s">
        <v>1412</v>
      </c>
      <c r="G3469" t="s">
        <v>73</v>
      </c>
      <c r="H3469" t="s">
        <v>30</v>
      </c>
      <c r="J3469" t="s">
        <v>17</v>
      </c>
      <c r="K3469" t="s">
        <v>25</v>
      </c>
      <c r="L3469" t="str">
        <f>_xlfn.XLOOKUP(Tableau1[[#This Row],[TYPE DE PIECE]],Tableau4[MATIERE],Tableau4[SHORT TYPE],"",0,1)</f>
        <v>SMT</v>
      </c>
      <c r="N3469" t="str">
        <f>IF(ISERR(FIND("DECOUPE",Tableau1[[#This Row],[DESIGNATION]])),"","NEED REF")</f>
        <v/>
      </c>
    </row>
    <row r="3470" spans="2:14">
      <c r="B3470">
        <v>34410535</v>
      </c>
      <c r="C3470" s="2">
        <v>44676</v>
      </c>
      <c r="D3470" t="s">
        <v>13</v>
      </c>
      <c r="E3470" t="s">
        <v>2108</v>
      </c>
      <c r="F3470" t="s">
        <v>1412</v>
      </c>
      <c r="G3470" t="s">
        <v>73</v>
      </c>
      <c r="H3470" t="s">
        <v>30</v>
      </c>
      <c r="J3470" t="s">
        <v>17</v>
      </c>
      <c r="K3470" t="s">
        <v>25</v>
      </c>
      <c r="L3470" t="str">
        <f>_xlfn.XLOOKUP(Tableau1[[#This Row],[TYPE DE PIECE]],Tableau4[MATIERE],Tableau4[SHORT TYPE],"",0,1)</f>
        <v>SMT</v>
      </c>
      <c r="N3470" t="str">
        <f>IF(ISERR(FIND("DECOUPE",Tableau1[[#This Row],[DESIGNATION]])),"","NEED REF")</f>
        <v/>
      </c>
    </row>
    <row r="3471" spans="2:14">
      <c r="B3471">
        <v>34410534</v>
      </c>
      <c r="C3471" s="2">
        <v>44676</v>
      </c>
      <c r="D3471" t="s">
        <v>13</v>
      </c>
      <c r="E3471" t="s">
        <v>2109</v>
      </c>
      <c r="F3471" t="s">
        <v>1412</v>
      </c>
      <c r="G3471" t="s">
        <v>73</v>
      </c>
      <c r="H3471" t="s">
        <v>30</v>
      </c>
      <c r="J3471" t="s">
        <v>17</v>
      </c>
      <c r="K3471" t="s">
        <v>25</v>
      </c>
      <c r="L3471" t="str">
        <f>_xlfn.XLOOKUP(Tableau1[[#This Row],[TYPE DE PIECE]],Tableau4[MATIERE],Tableau4[SHORT TYPE],"",0,1)</f>
        <v>SMT</v>
      </c>
      <c r="N3471" t="str">
        <f>IF(ISERR(FIND("DECOUPE",Tableau1[[#This Row],[DESIGNATION]])),"","NEED REF")</f>
        <v/>
      </c>
    </row>
    <row r="3472" spans="2:14">
      <c r="B3472">
        <v>34410533</v>
      </c>
      <c r="C3472" s="2">
        <v>44676</v>
      </c>
      <c r="D3472" t="s">
        <v>13</v>
      </c>
      <c r="E3472" t="s">
        <v>2110</v>
      </c>
      <c r="F3472" t="s">
        <v>1412</v>
      </c>
      <c r="G3472" t="s">
        <v>73</v>
      </c>
      <c r="H3472" t="s">
        <v>30</v>
      </c>
      <c r="J3472" t="s">
        <v>17</v>
      </c>
      <c r="K3472" t="s">
        <v>25</v>
      </c>
      <c r="L3472" t="str">
        <f>_xlfn.XLOOKUP(Tableau1[[#This Row],[TYPE DE PIECE]],Tableau4[MATIERE],Tableau4[SHORT TYPE],"",0,1)</f>
        <v>SMT</v>
      </c>
      <c r="N3472" t="str">
        <f>IF(ISERR(FIND("DECOUPE",Tableau1[[#This Row],[DESIGNATION]])),"","NEED REF")</f>
        <v/>
      </c>
    </row>
    <row r="3473" spans="2:14">
      <c r="B3473">
        <v>34410532</v>
      </c>
      <c r="C3473" s="2">
        <v>44676</v>
      </c>
      <c r="D3473" t="s">
        <v>13</v>
      </c>
      <c r="E3473" t="s">
        <v>2111</v>
      </c>
      <c r="F3473" t="s">
        <v>1412</v>
      </c>
      <c r="G3473" t="s">
        <v>73</v>
      </c>
      <c r="H3473" t="s">
        <v>30</v>
      </c>
      <c r="J3473" t="s">
        <v>17</v>
      </c>
      <c r="K3473" t="s">
        <v>25</v>
      </c>
      <c r="L3473" t="str">
        <f>_xlfn.XLOOKUP(Tableau1[[#This Row],[TYPE DE PIECE]],Tableau4[MATIERE],Tableau4[SHORT TYPE],"",0,1)</f>
        <v>SMT</v>
      </c>
      <c r="N3473" t="str">
        <f>IF(ISERR(FIND("DECOUPE",Tableau1[[#This Row],[DESIGNATION]])),"","NEED REF")</f>
        <v/>
      </c>
    </row>
    <row r="3474" spans="2:14">
      <c r="B3474">
        <v>34410531</v>
      </c>
      <c r="C3474" s="2">
        <v>44676</v>
      </c>
      <c r="D3474" t="s">
        <v>13</v>
      </c>
      <c r="E3474" t="s">
        <v>2112</v>
      </c>
      <c r="F3474" t="s">
        <v>1412</v>
      </c>
      <c r="G3474" t="s">
        <v>73</v>
      </c>
      <c r="H3474" t="s">
        <v>30</v>
      </c>
      <c r="J3474" t="s">
        <v>17</v>
      </c>
      <c r="K3474" t="s">
        <v>25</v>
      </c>
      <c r="L3474" t="str">
        <f>_xlfn.XLOOKUP(Tableau1[[#This Row],[TYPE DE PIECE]],Tableau4[MATIERE],Tableau4[SHORT TYPE],"",0,1)</f>
        <v>SMT</v>
      </c>
      <c r="N3474" t="str">
        <f>IF(ISERR(FIND("DECOUPE",Tableau1[[#This Row],[DESIGNATION]])),"","NEED REF")</f>
        <v/>
      </c>
    </row>
    <row r="3475" spans="2:14">
      <c r="B3475">
        <v>34410530</v>
      </c>
      <c r="C3475" s="2">
        <v>44676</v>
      </c>
      <c r="D3475" t="s">
        <v>13</v>
      </c>
      <c r="E3475" t="s">
        <v>2113</v>
      </c>
      <c r="F3475" t="s">
        <v>1412</v>
      </c>
      <c r="G3475" t="s">
        <v>73</v>
      </c>
      <c r="H3475" t="s">
        <v>30</v>
      </c>
      <c r="J3475" t="s">
        <v>17</v>
      </c>
      <c r="K3475" t="s">
        <v>25</v>
      </c>
      <c r="L3475" t="str">
        <f>_xlfn.XLOOKUP(Tableau1[[#This Row],[TYPE DE PIECE]],Tableau4[MATIERE],Tableau4[SHORT TYPE],"",0,1)</f>
        <v>SMT</v>
      </c>
      <c r="N3475" t="str">
        <f>IF(ISERR(FIND("DECOUPE",Tableau1[[#This Row],[DESIGNATION]])),"","NEED REF")</f>
        <v/>
      </c>
    </row>
    <row r="3476" spans="2:14">
      <c r="B3476">
        <v>34410529</v>
      </c>
      <c r="C3476" s="2">
        <v>44676</v>
      </c>
      <c r="D3476" t="s">
        <v>13</v>
      </c>
      <c r="E3476" t="s">
        <v>2114</v>
      </c>
      <c r="F3476" t="s">
        <v>1412</v>
      </c>
      <c r="G3476" t="s">
        <v>73</v>
      </c>
      <c r="H3476" t="s">
        <v>30</v>
      </c>
      <c r="J3476" t="s">
        <v>17</v>
      </c>
      <c r="K3476" t="s">
        <v>25</v>
      </c>
      <c r="L3476" t="str">
        <f>_xlfn.XLOOKUP(Tableau1[[#This Row],[TYPE DE PIECE]],Tableau4[MATIERE],Tableau4[SHORT TYPE],"",0,1)</f>
        <v>SMT</v>
      </c>
      <c r="N3476" t="str">
        <f>IF(ISERR(FIND("DECOUPE",Tableau1[[#This Row],[DESIGNATION]])),"","NEED REF")</f>
        <v/>
      </c>
    </row>
    <row r="3477" spans="2:14">
      <c r="B3477">
        <v>34410528</v>
      </c>
      <c r="C3477" s="2">
        <v>44676</v>
      </c>
      <c r="D3477" t="s">
        <v>13</v>
      </c>
      <c r="E3477" t="s">
        <v>2115</v>
      </c>
      <c r="F3477" t="s">
        <v>1412</v>
      </c>
      <c r="G3477" t="s">
        <v>73</v>
      </c>
      <c r="H3477" t="s">
        <v>30</v>
      </c>
      <c r="J3477" t="s">
        <v>17</v>
      </c>
      <c r="K3477" t="s">
        <v>25</v>
      </c>
      <c r="L3477" t="str">
        <f>_xlfn.XLOOKUP(Tableau1[[#This Row],[TYPE DE PIECE]],Tableau4[MATIERE],Tableau4[SHORT TYPE],"",0,1)</f>
        <v>SMT</v>
      </c>
      <c r="N3477" t="str">
        <f>IF(ISERR(FIND("DECOUPE",Tableau1[[#This Row],[DESIGNATION]])),"","NEED REF")</f>
        <v/>
      </c>
    </row>
    <row r="3478" spans="2:14">
      <c r="B3478">
        <v>34410527</v>
      </c>
      <c r="C3478" s="2">
        <v>44672</v>
      </c>
      <c r="D3478" t="s">
        <v>13</v>
      </c>
      <c r="E3478" t="s">
        <v>2116</v>
      </c>
      <c r="F3478" t="s">
        <v>1412</v>
      </c>
      <c r="G3478" t="s">
        <v>73</v>
      </c>
      <c r="H3478" t="s">
        <v>30</v>
      </c>
      <c r="J3478" t="s">
        <v>17</v>
      </c>
      <c r="K3478" t="s">
        <v>25</v>
      </c>
      <c r="L3478" t="str">
        <f>_xlfn.XLOOKUP(Tableau1[[#This Row],[TYPE DE PIECE]],Tableau4[MATIERE],Tableau4[SHORT TYPE],"",0,1)</f>
        <v>SMT</v>
      </c>
      <c r="N3478" t="str">
        <f>IF(ISERR(FIND("DECOUPE",Tableau1[[#This Row],[DESIGNATION]])),"","NEED REF")</f>
        <v/>
      </c>
    </row>
    <row r="3479" spans="2:14">
      <c r="B3479">
        <v>34410526</v>
      </c>
      <c r="C3479" s="2">
        <v>44672</v>
      </c>
      <c r="D3479" t="s">
        <v>13</v>
      </c>
      <c r="E3479" t="s">
        <v>2117</v>
      </c>
      <c r="F3479" t="s">
        <v>1412</v>
      </c>
      <c r="G3479" t="s">
        <v>73</v>
      </c>
      <c r="H3479" t="s">
        <v>30</v>
      </c>
      <c r="J3479" t="s">
        <v>17</v>
      </c>
      <c r="K3479" t="s">
        <v>25</v>
      </c>
      <c r="L3479" t="str">
        <f>_xlfn.XLOOKUP(Tableau1[[#This Row],[TYPE DE PIECE]],Tableau4[MATIERE],Tableau4[SHORT TYPE],"",0,1)</f>
        <v>SMT</v>
      </c>
      <c r="N3479" t="str">
        <f>IF(ISERR(FIND("DECOUPE",Tableau1[[#This Row],[DESIGNATION]])),"","NEED REF")</f>
        <v/>
      </c>
    </row>
    <row r="3480" spans="2:14">
      <c r="B3480">
        <v>34410525</v>
      </c>
      <c r="C3480" s="2">
        <v>44672</v>
      </c>
      <c r="D3480" t="s">
        <v>13</v>
      </c>
      <c r="E3480" t="s">
        <v>2118</v>
      </c>
      <c r="F3480" t="s">
        <v>1412</v>
      </c>
      <c r="G3480" t="s">
        <v>73</v>
      </c>
      <c r="H3480" t="s">
        <v>30</v>
      </c>
      <c r="J3480" t="s">
        <v>17</v>
      </c>
      <c r="K3480" t="s">
        <v>25</v>
      </c>
      <c r="L3480" t="str">
        <f>_xlfn.XLOOKUP(Tableau1[[#This Row],[TYPE DE PIECE]],Tableau4[MATIERE],Tableau4[SHORT TYPE],"",0,1)</f>
        <v>SMT</v>
      </c>
      <c r="N3480" t="str">
        <f>IF(ISERR(FIND("DECOUPE",Tableau1[[#This Row],[DESIGNATION]])),"","NEED REF")</f>
        <v/>
      </c>
    </row>
    <row r="3481" spans="2:14">
      <c r="B3481">
        <v>34410524</v>
      </c>
      <c r="C3481" s="2">
        <v>44672</v>
      </c>
      <c r="D3481" t="s">
        <v>13</v>
      </c>
      <c r="F3481" t="s">
        <v>1412</v>
      </c>
      <c r="G3481" t="s">
        <v>73</v>
      </c>
      <c r="H3481" t="s">
        <v>30</v>
      </c>
      <c r="J3481" t="s">
        <v>17</v>
      </c>
      <c r="K3481" t="s">
        <v>25</v>
      </c>
      <c r="L3481" t="str">
        <f>_xlfn.XLOOKUP(Tableau1[[#This Row],[TYPE DE PIECE]],Tableau4[MATIERE],Tableau4[SHORT TYPE],"",0,1)</f>
        <v>SMT</v>
      </c>
      <c r="N3481" t="str">
        <f>IF(ISERR(FIND("DECOUPE",Tableau1[[#This Row],[DESIGNATION]])),"","NEED REF")</f>
        <v/>
      </c>
    </row>
    <row r="3482" spans="2:14">
      <c r="B3482">
        <v>34410523</v>
      </c>
      <c r="C3482" s="2">
        <v>44672</v>
      </c>
      <c r="D3482" t="s">
        <v>13</v>
      </c>
      <c r="F3482" t="s">
        <v>1412</v>
      </c>
      <c r="G3482" t="s">
        <v>73</v>
      </c>
      <c r="H3482" t="s">
        <v>30</v>
      </c>
      <c r="J3482" t="s">
        <v>17</v>
      </c>
      <c r="K3482" t="s">
        <v>25</v>
      </c>
      <c r="L3482" t="str">
        <f>_xlfn.XLOOKUP(Tableau1[[#This Row],[TYPE DE PIECE]],Tableau4[MATIERE],Tableau4[SHORT TYPE],"",0,1)</f>
        <v>SMT</v>
      </c>
      <c r="N3482" t="str">
        <f>IF(ISERR(FIND("DECOUPE",Tableau1[[#This Row],[DESIGNATION]])),"","NEED REF")</f>
        <v/>
      </c>
    </row>
    <row r="3483" spans="2:14">
      <c r="B3483">
        <v>34410522</v>
      </c>
      <c r="C3483" s="2">
        <v>44671</v>
      </c>
      <c r="D3483" t="s">
        <v>13</v>
      </c>
      <c r="F3483" t="s">
        <v>1412</v>
      </c>
      <c r="G3483" t="s">
        <v>73</v>
      </c>
      <c r="H3483" t="s">
        <v>30</v>
      </c>
      <c r="J3483" t="s">
        <v>17</v>
      </c>
      <c r="K3483" t="s">
        <v>25</v>
      </c>
      <c r="L3483" t="str">
        <f>_xlfn.XLOOKUP(Tableau1[[#This Row],[TYPE DE PIECE]],Tableau4[MATIERE],Tableau4[SHORT TYPE],"",0,1)</f>
        <v>SMT</v>
      </c>
      <c r="N3483" t="str">
        <f>IF(ISERR(FIND("DECOUPE",Tableau1[[#This Row],[DESIGNATION]])),"","NEED REF")</f>
        <v/>
      </c>
    </row>
    <row r="3484" spans="2:14">
      <c r="B3484">
        <v>34410521</v>
      </c>
      <c r="C3484" s="2">
        <v>44671</v>
      </c>
      <c r="D3484" t="s">
        <v>13</v>
      </c>
      <c r="F3484" t="s">
        <v>1412</v>
      </c>
      <c r="G3484" t="s">
        <v>73</v>
      </c>
      <c r="H3484" t="s">
        <v>30</v>
      </c>
      <c r="J3484" t="s">
        <v>17</v>
      </c>
      <c r="K3484" t="s">
        <v>25</v>
      </c>
      <c r="L3484" t="str">
        <f>_xlfn.XLOOKUP(Tableau1[[#This Row],[TYPE DE PIECE]],Tableau4[MATIERE],Tableau4[SHORT TYPE],"",0,1)</f>
        <v>SMT</v>
      </c>
      <c r="N3484" t="str">
        <f>IF(ISERR(FIND("DECOUPE",Tableau1[[#This Row],[DESIGNATION]])),"","NEED REF")</f>
        <v/>
      </c>
    </row>
    <row r="3485" spans="2:14">
      <c r="B3485">
        <v>34410520</v>
      </c>
      <c r="C3485" s="2">
        <v>44671</v>
      </c>
      <c r="D3485" t="s">
        <v>13</v>
      </c>
      <c r="F3485" t="s">
        <v>1412</v>
      </c>
      <c r="G3485" t="s">
        <v>73</v>
      </c>
      <c r="H3485" t="s">
        <v>30</v>
      </c>
      <c r="J3485" t="s">
        <v>17</v>
      </c>
      <c r="K3485" t="s">
        <v>25</v>
      </c>
      <c r="L3485" t="str">
        <f>_xlfn.XLOOKUP(Tableau1[[#This Row],[TYPE DE PIECE]],Tableau4[MATIERE],Tableau4[SHORT TYPE],"",0,1)</f>
        <v>SMT</v>
      </c>
      <c r="N3485" t="str">
        <f>IF(ISERR(FIND("DECOUPE",Tableau1[[#This Row],[DESIGNATION]])),"","NEED REF")</f>
        <v/>
      </c>
    </row>
    <row r="3486" spans="2:14">
      <c r="B3486">
        <v>34410519</v>
      </c>
      <c r="C3486" s="2">
        <v>44671</v>
      </c>
      <c r="D3486" t="s">
        <v>13</v>
      </c>
      <c r="F3486" t="s">
        <v>1412</v>
      </c>
      <c r="G3486" t="s">
        <v>73</v>
      </c>
      <c r="H3486" t="s">
        <v>30</v>
      </c>
      <c r="J3486" t="s">
        <v>49</v>
      </c>
      <c r="L3486" t="str">
        <f>_xlfn.XLOOKUP(Tableau1[[#This Row],[TYPE DE PIECE]],Tableau4[MATIERE],Tableau4[SHORT TYPE],"",0,1)</f>
        <v/>
      </c>
      <c r="N3486" t="str">
        <f>IF(ISERR(FIND("DECOUPE",Tableau1[[#This Row],[DESIGNATION]])),"","NEED REF")</f>
        <v/>
      </c>
    </row>
    <row r="3487" spans="2:14">
      <c r="B3487">
        <v>34410518</v>
      </c>
      <c r="C3487" s="2">
        <v>44671</v>
      </c>
      <c r="D3487" t="s">
        <v>13</v>
      </c>
      <c r="E3487" t="s">
        <v>2119</v>
      </c>
      <c r="F3487" t="s">
        <v>1412</v>
      </c>
      <c r="G3487" t="s">
        <v>73</v>
      </c>
      <c r="H3487" t="s">
        <v>30</v>
      </c>
      <c r="J3487" t="s">
        <v>49</v>
      </c>
      <c r="L3487" t="str">
        <f>_xlfn.XLOOKUP(Tableau1[[#This Row],[TYPE DE PIECE]],Tableau4[MATIERE],Tableau4[SHORT TYPE],"",0,1)</f>
        <v/>
      </c>
      <c r="N3487" t="str">
        <f>IF(ISERR(FIND("DECOUPE",Tableau1[[#This Row],[DESIGNATION]])),"","NEED REF")</f>
        <v/>
      </c>
    </row>
    <row r="3488" spans="2:14">
      <c r="B3488">
        <v>34410517</v>
      </c>
      <c r="C3488" s="2">
        <v>44671</v>
      </c>
      <c r="D3488" t="s">
        <v>13</v>
      </c>
      <c r="E3488" t="s">
        <v>2120</v>
      </c>
      <c r="F3488" t="s">
        <v>1412</v>
      </c>
      <c r="G3488" t="s">
        <v>73</v>
      </c>
      <c r="H3488" t="s">
        <v>30</v>
      </c>
      <c r="J3488" t="s">
        <v>49</v>
      </c>
      <c r="L3488" t="str">
        <f>_xlfn.XLOOKUP(Tableau1[[#This Row],[TYPE DE PIECE]],Tableau4[MATIERE],Tableau4[SHORT TYPE],"",0,1)</f>
        <v/>
      </c>
      <c r="N3488" t="str">
        <f>IF(ISERR(FIND("DECOUPE",Tableau1[[#This Row],[DESIGNATION]])),"","NEED REF")</f>
        <v/>
      </c>
    </row>
    <row r="3489" spans="2:14">
      <c r="B3489">
        <v>34410516</v>
      </c>
      <c r="C3489" s="2">
        <v>44671</v>
      </c>
      <c r="D3489" t="s">
        <v>13</v>
      </c>
      <c r="E3489" t="s">
        <v>2121</v>
      </c>
      <c r="F3489" t="s">
        <v>1412</v>
      </c>
      <c r="G3489" t="s">
        <v>73</v>
      </c>
      <c r="H3489" t="s">
        <v>30</v>
      </c>
      <c r="J3489" t="s">
        <v>49</v>
      </c>
      <c r="L3489" t="str">
        <f>_xlfn.XLOOKUP(Tableau1[[#This Row],[TYPE DE PIECE]],Tableau4[MATIERE],Tableau4[SHORT TYPE],"",0,1)</f>
        <v/>
      </c>
      <c r="N3489" t="str">
        <f>IF(ISERR(FIND("DECOUPE",Tableau1[[#This Row],[DESIGNATION]])),"","NEED REF")</f>
        <v/>
      </c>
    </row>
    <row r="3490" spans="2:14">
      <c r="B3490">
        <v>34410515</v>
      </c>
      <c r="C3490" s="2">
        <v>44671</v>
      </c>
      <c r="D3490" t="s">
        <v>13</v>
      </c>
      <c r="E3490" t="s">
        <v>2115</v>
      </c>
      <c r="F3490" t="s">
        <v>1412</v>
      </c>
      <c r="G3490" t="s">
        <v>73</v>
      </c>
      <c r="H3490" t="s">
        <v>30</v>
      </c>
      <c r="J3490" t="s">
        <v>49</v>
      </c>
      <c r="L3490" t="str">
        <f>_xlfn.XLOOKUP(Tableau1[[#This Row],[TYPE DE PIECE]],Tableau4[MATIERE],Tableau4[SHORT TYPE],"",0,1)</f>
        <v/>
      </c>
      <c r="N3490" t="str">
        <f>IF(ISERR(FIND("DECOUPE",Tableau1[[#This Row],[DESIGNATION]])),"","NEED REF")</f>
        <v/>
      </c>
    </row>
    <row r="3491" spans="2:14">
      <c r="B3491">
        <v>34410514</v>
      </c>
      <c r="C3491" s="2">
        <v>44671</v>
      </c>
      <c r="D3491" t="s">
        <v>13</v>
      </c>
      <c r="E3491" t="s">
        <v>2122</v>
      </c>
      <c r="F3491" t="s">
        <v>1412</v>
      </c>
      <c r="G3491" t="s">
        <v>73</v>
      </c>
      <c r="H3491" t="s">
        <v>30</v>
      </c>
      <c r="J3491" t="s">
        <v>49</v>
      </c>
      <c r="L3491" t="str">
        <f>_xlfn.XLOOKUP(Tableau1[[#This Row],[TYPE DE PIECE]],Tableau4[MATIERE],Tableau4[SHORT TYPE],"",0,1)</f>
        <v/>
      </c>
      <c r="N3491" t="str">
        <f>IF(ISERR(FIND("DECOUPE",Tableau1[[#This Row],[DESIGNATION]])),"","NEED REF")</f>
        <v/>
      </c>
    </row>
    <row r="3492" spans="2:14">
      <c r="B3492">
        <v>34410513</v>
      </c>
      <c r="C3492" s="2">
        <v>44666</v>
      </c>
      <c r="D3492" t="s">
        <v>13</v>
      </c>
      <c r="E3492" t="s">
        <v>2123</v>
      </c>
      <c r="J3492" t="s">
        <v>27</v>
      </c>
      <c r="K3492" t="s">
        <v>583</v>
      </c>
      <c r="L3492" t="str">
        <f>_xlfn.XLOOKUP(Tableau1[[#This Row],[TYPE DE PIECE]],Tableau4[MATIERE],Tableau4[SHORT TYPE],"",0,1)</f>
        <v>WOOD</v>
      </c>
      <c r="N3492" t="str">
        <f>IF(ISERR(FIND("DECOUPE",Tableau1[[#This Row],[DESIGNATION]])),"","NEED REF")</f>
        <v/>
      </c>
    </row>
    <row r="3493" spans="2:14">
      <c r="B3493">
        <v>34410512</v>
      </c>
      <c r="C3493" s="2">
        <v>44665</v>
      </c>
      <c r="D3493" t="s">
        <v>13</v>
      </c>
      <c r="E3493" t="s">
        <v>2124</v>
      </c>
      <c r="J3493" t="s">
        <v>27</v>
      </c>
      <c r="K3493" t="s">
        <v>583</v>
      </c>
      <c r="L3493" t="str">
        <f>_xlfn.XLOOKUP(Tableau1[[#This Row],[TYPE DE PIECE]],Tableau4[MATIERE],Tableau4[SHORT TYPE],"",0,1)</f>
        <v>WOOD</v>
      </c>
      <c r="N3493" t="str">
        <f>IF(ISERR(FIND("DECOUPE",Tableau1[[#This Row],[DESIGNATION]])),"","NEED REF")</f>
        <v/>
      </c>
    </row>
    <row r="3494" spans="2:14">
      <c r="B3494">
        <v>34410511</v>
      </c>
      <c r="C3494" s="2">
        <v>44665</v>
      </c>
      <c r="D3494" t="s">
        <v>13</v>
      </c>
      <c r="E3494" t="s">
        <v>2124</v>
      </c>
      <c r="J3494" t="s">
        <v>27</v>
      </c>
      <c r="K3494" t="s">
        <v>583</v>
      </c>
      <c r="L3494" t="str">
        <f>_xlfn.XLOOKUP(Tableau1[[#This Row],[TYPE DE PIECE]],Tableau4[MATIERE],Tableau4[SHORT TYPE],"",0,1)</f>
        <v>WOOD</v>
      </c>
      <c r="N3494" t="str">
        <f>IF(ISERR(FIND("DECOUPE",Tableau1[[#This Row],[DESIGNATION]])),"","NEED REF")</f>
        <v/>
      </c>
    </row>
    <row r="3495" spans="2:14">
      <c r="B3495">
        <v>34410510</v>
      </c>
      <c r="C3495" s="2">
        <v>44665</v>
      </c>
      <c r="D3495" t="s">
        <v>13</v>
      </c>
      <c r="E3495" t="s">
        <v>2125</v>
      </c>
      <c r="F3495" t="s">
        <v>1412</v>
      </c>
      <c r="G3495" t="s">
        <v>73</v>
      </c>
      <c r="H3495" t="s">
        <v>30</v>
      </c>
      <c r="J3495" t="s">
        <v>17</v>
      </c>
      <c r="K3495" t="s">
        <v>33</v>
      </c>
      <c r="L3495" t="str">
        <f>_xlfn.XLOOKUP(Tableau1[[#This Row],[TYPE DE PIECE]],Tableau4[MATIERE],Tableau4[SHORT TYPE],"",0,1)</f>
        <v>PLA</v>
      </c>
      <c r="N3495" t="str">
        <f>IF(ISERR(FIND("DECOUPE",Tableau1[[#This Row],[DESIGNATION]])),"","NEED REF")</f>
        <v/>
      </c>
    </row>
    <row r="3496" spans="2:14">
      <c r="B3496">
        <v>34410509</v>
      </c>
      <c r="C3496" s="2">
        <v>44665</v>
      </c>
      <c r="D3496" t="s">
        <v>13</v>
      </c>
      <c r="E3496" t="s">
        <v>2126</v>
      </c>
      <c r="F3496" t="s">
        <v>1412</v>
      </c>
      <c r="G3496" t="s">
        <v>73</v>
      </c>
      <c r="H3496" t="s">
        <v>30</v>
      </c>
      <c r="J3496" t="s">
        <v>17</v>
      </c>
      <c r="K3496" t="s">
        <v>22</v>
      </c>
      <c r="L3496" t="str">
        <f>_xlfn.XLOOKUP(Tableau1[[#This Row],[TYPE DE PIECE]],Tableau4[MATIERE],Tableau4[SHORT TYPE],"",0,1)</f>
        <v>COP</v>
      </c>
      <c r="N3496" t="str">
        <f>IF(ISERR(FIND("DECOUPE",Tableau1[[#This Row],[DESIGNATION]])),"","NEED REF")</f>
        <v/>
      </c>
    </row>
    <row r="3497" spans="2:14">
      <c r="B3497">
        <v>34410508</v>
      </c>
      <c r="C3497" s="2">
        <v>44663</v>
      </c>
      <c r="D3497" t="s">
        <v>13</v>
      </c>
      <c r="E3497" t="s">
        <v>2127</v>
      </c>
      <c r="F3497" t="s">
        <v>310</v>
      </c>
      <c r="G3497" t="s">
        <v>112</v>
      </c>
      <c r="H3497" t="s">
        <v>534</v>
      </c>
      <c r="J3497" t="s">
        <v>17</v>
      </c>
      <c r="K3497" t="s">
        <v>22</v>
      </c>
      <c r="L3497" t="str">
        <f>_xlfn.XLOOKUP(Tableau1[[#This Row],[TYPE DE PIECE]],Tableau4[MATIERE],Tableau4[SHORT TYPE],"",0,1)</f>
        <v>COP</v>
      </c>
      <c r="N3497" t="str">
        <f>IF(ISERR(FIND("DECOUPE",Tableau1[[#This Row],[DESIGNATION]])),"","NEED REF")</f>
        <v/>
      </c>
    </row>
    <row r="3498" spans="2:14">
      <c r="B3498">
        <v>34410507</v>
      </c>
      <c r="C3498" s="2">
        <v>44663</v>
      </c>
      <c r="D3498" t="s">
        <v>13</v>
      </c>
      <c r="E3498" t="s">
        <v>2038</v>
      </c>
      <c r="F3498" t="s">
        <v>1412</v>
      </c>
      <c r="G3498" t="s">
        <v>73</v>
      </c>
      <c r="H3498" t="s">
        <v>30</v>
      </c>
      <c r="J3498" t="s">
        <v>17</v>
      </c>
      <c r="K3498" t="s">
        <v>22</v>
      </c>
      <c r="L3498" t="str">
        <f>_xlfn.XLOOKUP(Tableau1[[#This Row],[TYPE DE PIECE]],Tableau4[MATIERE],Tableau4[SHORT TYPE],"",0,1)</f>
        <v>COP</v>
      </c>
      <c r="N3498" t="str">
        <f>IF(ISERR(FIND("DECOUPE",Tableau1[[#This Row],[DESIGNATION]])),"","NEED REF")</f>
        <v/>
      </c>
    </row>
    <row r="3499" spans="2:14">
      <c r="B3499">
        <v>34410506</v>
      </c>
      <c r="C3499" s="2">
        <v>44663</v>
      </c>
      <c r="D3499" t="s">
        <v>13</v>
      </c>
      <c r="E3499" t="s">
        <v>2039</v>
      </c>
      <c r="F3499" t="s">
        <v>1412</v>
      </c>
      <c r="G3499" t="s">
        <v>73</v>
      </c>
      <c r="H3499" t="s">
        <v>30</v>
      </c>
      <c r="J3499" t="s">
        <v>17</v>
      </c>
      <c r="K3499" t="s">
        <v>22</v>
      </c>
      <c r="L3499" t="str">
        <f>_xlfn.XLOOKUP(Tableau1[[#This Row],[TYPE DE PIECE]],Tableau4[MATIERE],Tableau4[SHORT TYPE],"",0,1)</f>
        <v>COP</v>
      </c>
      <c r="N3499" t="str">
        <f>IF(ISERR(FIND("DECOUPE",Tableau1[[#This Row],[DESIGNATION]])),"","NEED REF")</f>
        <v/>
      </c>
    </row>
    <row r="3500" spans="2:14">
      <c r="B3500">
        <v>34410505</v>
      </c>
      <c r="C3500" s="2">
        <v>44663</v>
      </c>
      <c r="D3500" t="s">
        <v>13</v>
      </c>
      <c r="E3500" t="s">
        <v>2040</v>
      </c>
      <c r="F3500" t="s">
        <v>1412</v>
      </c>
      <c r="G3500" t="s">
        <v>73</v>
      </c>
      <c r="H3500" t="s">
        <v>30</v>
      </c>
      <c r="J3500" t="s">
        <v>17</v>
      </c>
      <c r="K3500" t="s">
        <v>22</v>
      </c>
      <c r="L3500" t="str">
        <f>_xlfn.XLOOKUP(Tableau1[[#This Row],[TYPE DE PIECE]],Tableau4[MATIERE],Tableau4[SHORT TYPE],"",0,1)</f>
        <v>COP</v>
      </c>
      <c r="N3500" t="str">
        <f>IF(ISERR(FIND("DECOUPE",Tableau1[[#This Row],[DESIGNATION]])),"","NEED REF")</f>
        <v/>
      </c>
    </row>
    <row r="3501" spans="2:14">
      <c r="B3501">
        <v>34410504</v>
      </c>
      <c r="C3501" s="2">
        <v>44663</v>
      </c>
      <c r="D3501" t="s">
        <v>13</v>
      </c>
      <c r="E3501" t="s">
        <v>2041</v>
      </c>
      <c r="F3501" t="s">
        <v>1412</v>
      </c>
      <c r="G3501" t="s">
        <v>73</v>
      </c>
      <c r="H3501" t="s">
        <v>30</v>
      </c>
      <c r="J3501" t="s">
        <v>17</v>
      </c>
      <c r="K3501" t="s">
        <v>22</v>
      </c>
      <c r="L3501" t="str">
        <f>_xlfn.XLOOKUP(Tableau1[[#This Row],[TYPE DE PIECE]],Tableau4[MATIERE],Tableau4[SHORT TYPE],"",0,1)</f>
        <v>COP</v>
      </c>
      <c r="N3501" t="str">
        <f>IF(ISERR(FIND("DECOUPE",Tableau1[[#This Row],[DESIGNATION]])),"","NEED REF")</f>
        <v/>
      </c>
    </row>
    <row r="3502" spans="2:14">
      <c r="B3502">
        <v>34410503</v>
      </c>
      <c r="C3502" s="2">
        <v>44662</v>
      </c>
      <c r="D3502" t="s">
        <v>13</v>
      </c>
      <c r="E3502" t="s">
        <v>2128</v>
      </c>
      <c r="F3502" t="s">
        <v>1412</v>
      </c>
      <c r="G3502" t="s">
        <v>73</v>
      </c>
      <c r="H3502" t="s">
        <v>30</v>
      </c>
      <c r="J3502" t="s">
        <v>17</v>
      </c>
      <c r="K3502" t="s">
        <v>25</v>
      </c>
      <c r="L3502" t="str">
        <f>_xlfn.XLOOKUP(Tableau1[[#This Row],[TYPE DE PIECE]],Tableau4[MATIERE],Tableau4[SHORT TYPE],"",0,1)</f>
        <v>SMT</v>
      </c>
      <c r="M3502" t="s">
        <v>2129</v>
      </c>
      <c r="N3502" t="str">
        <f>IF(ISERR(FIND("DECOUPE",Tableau1[[#This Row],[DESIGNATION]])),"","NEED REF")</f>
        <v/>
      </c>
    </row>
    <row r="3503" spans="2:14">
      <c r="B3503">
        <v>34410502</v>
      </c>
      <c r="C3503" s="2">
        <v>44658</v>
      </c>
      <c r="D3503" t="s">
        <v>13</v>
      </c>
      <c r="E3503" t="s">
        <v>2130</v>
      </c>
      <c r="F3503" t="s">
        <v>1412</v>
      </c>
      <c r="G3503" t="s">
        <v>73</v>
      </c>
      <c r="H3503" t="s">
        <v>30</v>
      </c>
      <c r="J3503" t="s">
        <v>17</v>
      </c>
      <c r="K3503" t="s">
        <v>25</v>
      </c>
      <c r="L3503" t="str">
        <f>_xlfn.XLOOKUP(Tableau1[[#This Row],[TYPE DE PIECE]],Tableau4[MATIERE],Tableau4[SHORT TYPE],"",0,1)</f>
        <v>SMT</v>
      </c>
      <c r="N3503" t="str">
        <f>IF(ISERR(FIND("DECOUPE",Tableau1[[#This Row],[DESIGNATION]])),"","NEED REF")</f>
        <v/>
      </c>
    </row>
    <row r="3504" spans="2:14">
      <c r="B3504">
        <v>34410501</v>
      </c>
      <c r="C3504" s="2">
        <v>44658</v>
      </c>
      <c r="D3504" t="s">
        <v>13</v>
      </c>
      <c r="E3504" t="s">
        <v>2131</v>
      </c>
      <c r="F3504" t="s">
        <v>1412</v>
      </c>
      <c r="G3504" t="s">
        <v>73</v>
      </c>
      <c r="H3504" t="s">
        <v>30</v>
      </c>
      <c r="J3504" t="s">
        <v>17</v>
      </c>
      <c r="K3504" t="s">
        <v>25</v>
      </c>
      <c r="L3504" t="str">
        <f>_xlfn.XLOOKUP(Tableau1[[#This Row],[TYPE DE PIECE]],Tableau4[MATIERE],Tableau4[SHORT TYPE],"",0,1)</f>
        <v>SMT</v>
      </c>
      <c r="N3504" t="str">
        <f>IF(ISERR(FIND("DECOUPE",Tableau1[[#This Row],[DESIGNATION]])),"","NEED REF")</f>
        <v/>
      </c>
    </row>
    <row r="3505" spans="2:14">
      <c r="B3505">
        <v>34410500</v>
      </c>
      <c r="C3505" s="2">
        <v>44658</v>
      </c>
      <c r="D3505" t="s">
        <v>13</v>
      </c>
      <c r="E3505" t="s">
        <v>737</v>
      </c>
      <c r="F3505" t="s">
        <v>1412</v>
      </c>
      <c r="G3505" t="s">
        <v>73</v>
      </c>
      <c r="H3505" t="s">
        <v>30</v>
      </c>
      <c r="J3505" t="s">
        <v>17</v>
      </c>
      <c r="K3505" t="s">
        <v>25</v>
      </c>
      <c r="L3505" t="str">
        <f>_xlfn.XLOOKUP(Tableau1[[#This Row],[TYPE DE PIECE]],Tableau4[MATIERE],Tableau4[SHORT TYPE],"",0,1)</f>
        <v>SMT</v>
      </c>
      <c r="N3505" t="str">
        <f>IF(ISERR(FIND("DECOUPE",Tableau1[[#This Row],[DESIGNATION]])),"","NEED REF")</f>
        <v/>
      </c>
    </row>
    <row r="3506" spans="2:14">
      <c r="B3506">
        <v>34410499</v>
      </c>
      <c r="C3506" s="2">
        <v>44658</v>
      </c>
      <c r="D3506" t="s">
        <v>13</v>
      </c>
      <c r="F3506" t="s">
        <v>1412</v>
      </c>
      <c r="G3506" t="s">
        <v>73</v>
      </c>
      <c r="H3506" t="s">
        <v>30</v>
      </c>
      <c r="J3506" t="s">
        <v>17</v>
      </c>
      <c r="K3506" t="s">
        <v>22</v>
      </c>
      <c r="L3506" t="str">
        <f>_xlfn.XLOOKUP(Tableau1[[#This Row],[TYPE DE PIECE]],Tableau4[MATIERE],Tableau4[SHORT TYPE],"",0,1)</f>
        <v>COP</v>
      </c>
      <c r="N3506" t="str">
        <f>IF(ISERR(FIND("DECOUPE",Tableau1[[#This Row],[DESIGNATION]])),"","NEED REF")</f>
        <v/>
      </c>
    </row>
    <row r="3507" spans="2:14">
      <c r="B3507">
        <v>34410498</v>
      </c>
      <c r="C3507" s="2">
        <v>44658</v>
      </c>
      <c r="D3507" t="s">
        <v>13</v>
      </c>
      <c r="F3507" t="s">
        <v>1412</v>
      </c>
      <c r="G3507" t="s">
        <v>73</v>
      </c>
      <c r="H3507" t="s">
        <v>30</v>
      </c>
      <c r="J3507" t="s">
        <v>17</v>
      </c>
      <c r="K3507" t="s">
        <v>22</v>
      </c>
      <c r="L3507" t="str">
        <f>_xlfn.XLOOKUP(Tableau1[[#This Row],[TYPE DE PIECE]],Tableau4[MATIERE],Tableau4[SHORT TYPE],"",0,1)</f>
        <v>COP</v>
      </c>
      <c r="N3507" t="str">
        <f>IF(ISERR(FIND("DECOUPE",Tableau1[[#This Row],[DESIGNATION]])),"","NEED REF")</f>
        <v/>
      </c>
    </row>
    <row r="3508" spans="2:14">
      <c r="B3508">
        <v>34410497</v>
      </c>
      <c r="C3508" s="2">
        <v>44658</v>
      </c>
      <c r="D3508" t="s">
        <v>13</v>
      </c>
      <c r="F3508" t="s">
        <v>1412</v>
      </c>
      <c r="G3508" t="s">
        <v>73</v>
      </c>
      <c r="H3508" t="s">
        <v>30</v>
      </c>
      <c r="J3508" t="s">
        <v>17</v>
      </c>
      <c r="K3508" t="s">
        <v>22</v>
      </c>
      <c r="L3508" t="str">
        <f>_xlfn.XLOOKUP(Tableau1[[#This Row],[TYPE DE PIECE]],Tableau4[MATIERE],Tableau4[SHORT TYPE],"",0,1)</f>
        <v>COP</v>
      </c>
      <c r="N3508" t="str">
        <f>IF(ISERR(FIND("DECOUPE",Tableau1[[#This Row],[DESIGNATION]])),"","NEED REF")</f>
        <v/>
      </c>
    </row>
    <row r="3509" spans="2:14">
      <c r="B3509">
        <v>34410496</v>
      </c>
      <c r="C3509" s="2">
        <v>44658</v>
      </c>
      <c r="D3509" t="s">
        <v>13</v>
      </c>
      <c r="F3509" t="s">
        <v>1412</v>
      </c>
      <c r="G3509" t="s">
        <v>73</v>
      </c>
      <c r="H3509" t="s">
        <v>30</v>
      </c>
      <c r="J3509" t="s">
        <v>17</v>
      </c>
      <c r="K3509" t="s">
        <v>22</v>
      </c>
      <c r="L3509" t="str">
        <f>_xlfn.XLOOKUP(Tableau1[[#This Row],[TYPE DE PIECE]],Tableau4[MATIERE],Tableau4[SHORT TYPE],"",0,1)</f>
        <v>COP</v>
      </c>
      <c r="N3509" t="str">
        <f>IF(ISERR(FIND("DECOUPE",Tableau1[[#This Row],[DESIGNATION]])),"","NEED REF")</f>
        <v/>
      </c>
    </row>
    <row r="3510" spans="2:14">
      <c r="B3510">
        <v>34410495</v>
      </c>
      <c r="C3510" s="2">
        <v>44658</v>
      </c>
      <c r="D3510" t="s">
        <v>13</v>
      </c>
      <c r="F3510" t="s">
        <v>1412</v>
      </c>
      <c r="G3510" t="s">
        <v>73</v>
      </c>
      <c r="H3510" t="s">
        <v>30</v>
      </c>
      <c r="J3510" t="s">
        <v>17</v>
      </c>
      <c r="K3510" t="s">
        <v>22</v>
      </c>
      <c r="L3510" t="str">
        <f>_xlfn.XLOOKUP(Tableau1[[#This Row],[TYPE DE PIECE]],Tableau4[MATIERE],Tableau4[SHORT TYPE],"",0,1)</f>
        <v>COP</v>
      </c>
      <c r="N3510" t="str">
        <f>IF(ISERR(FIND("DECOUPE",Tableau1[[#This Row],[DESIGNATION]])),"","NEED REF")</f>
        <v/>
      </c>
    </row>
    <row r="3511" spans="2:14">
      <c r="B3511">
        <v>34410494</v>
      </c>
      <c r="C3511" s="2">
        <v>44658</v>
      </c>
      <c r="D3511" t="s">
        <v>13</v>
      </c>
      <c r="F3511" t="s">
        <v>1412</v>
      </c>
      <c r="G3511" t="s">
        <v>73</v>
      </c>
      <c r="H3511" t="s">
        <v>30</v>
      </c>
      <c r="J3511" t="s">
        <v>17</v>
      </c>
      <c r="K3511" t="s">
        <v>22</v>
      </c>
      <c r="L3511" t="str">
        <f>_xlfn.XLOOKUP(Tableau1[[#This Row],[TYPE DE PIECE]],Tableau4[MATIERE],Tableau4[SHORT TYPE],"",0,1)</f>
        <v>COP</v>
      </c>
      <c r="N3511" t="str">
        <f>IF(ISERR(FIND("DECOUPE",Tableau1[[#This Row],[DESIGNATION]])),"","NEED REF")</f>
        <v/>
      </c>
    </row>
    <row r="3512" spans="2:14">
      <c r="B3512">
        <v>34410493</v>
      </c>
      <c r="C3512" s="2">
        <v>44658</v>
      </c>
      <c r="D3512" t="s">
        <v>13</v>
      </c>
      <c r="F3512" t="s">
        <v>1412</v>
      </c>
      <c r="G3512" t="s">
        <v>73</v>
      </c>
      <c r="H3512" t="s">
        <v>30</v>
      </c>
      <c r="J3512" t="s">
        <v>17</v>
      </c>
      <c r="K3512" t="s">
        <v>22</v>
      </c>
      <c r="L3512" t="str">
        <f>_xlfn.XLOOKUP(Tableau1[[#This Row],[TYPE DE PIECE]],Tableau4[MATIERE],Tableau4[SHORT TYPE],"",0,1)</f>
        <v>COP</v>
      </c>
      <c r="N3512" t="str">
        <f>IF(ISERR(FIND("DECOUPE",Tableau1[[#This Row],[DESIGNATION]])),"","NEED REF")</f>
        <v/>
      </c>
    </row>
    <row r="3513" spans="2:14">
      <c r="B3513">
        <v>34410492</v>
      </c>
      <c r="C3513" s="2">
        <v>44657</v>
      </c>
      <c r="D3513" t="s">
        <v>13</v>
      </c>
      <c r="F3513" t="s">
        <v>1412</v>
      </c>
      <c r="G3513" t="s">
        <v>73</v>
      </c>
      <c r="H3513" t="s">
        <v>30</v>
      </c>
      <c r="J3513" t="s">
        <v>17</v>
      </c>
      <c r="K3513" t="s">
        <v>22</v>
      </c>
      <c r="L3513" t="str">
        <f>_xlfn.XLOOKUP(Tableau1[[#This Row],[TYPE DE PIECE]],Tableau4[MATIERE],Tableau4[SHORT TYPE],"",0,1)</f>
        <v>COP</v>
      </c>
      <c r="N3513" t="str">
        <f>IF(ISERR(FIND("DECOUPE",Tableau1[[#This Row],[DESIGNATION]])),"","NEED REF")</f>
        <v/>
      </c>
    </row>
    <row r="3514" spans="2:14">
      <c r="B3514">
        <v>34410491</v>
      </c>
      <c r="C3514" s="2">
        <v>44657</v>
      </c>
      <c r="D3514" t="s">
        <v>13</v>
      </c>
      <c r="F3514" t="s">
        <v>1412</v>
      </c>
      <c r="G3514" t="s">
        <v>73</v>
      </c>
      <c r="H3514" t="s">
        <v>30</v>
      </c>
      <c r="J3514" t="s">
        <v>17</v>
      </c>
      <c r="K3514" t="s">
        <v>22</v>
      </c>
      <c r="L3514" t="str">
        <f>_xlfn.XLOOKUP(Tableau1[[#This Row],[TYPE DE PIECE]],Tableau4[MATIERE],Tableau4[SHORT TYPE],"",0,1)</f>
        <v>COP</v>
      </c>
      <c r="N3514" t="str">
        <f>IF(ISERR(FIND("DECOUPE",Tableau1[[#This Row],[DESIGNATION]])),"","NEED REF")</f>
        <v/>
      </c>
    </row>
    <row r="3515" spans="2:14">
      <c r="B3515">
        <v>34410490</v>
      </c>
      <c r="C3515" s="2">
        <v>44657</v>
      </c>
      <c r="D3515" t="s">
        <v>13</v>
      </c>
      <c r="F3515" t="s">
        <v>1412</v>
      </c>
      <c r="G3515" t="s">
        <v>73</v>
      </c>
      <c r="H3515" t="s">
        <v>30</v>
      </c>
      <c r="J3515" t="s">
        <v>17</v>
      </c>
      <c r="K3515" t="s">
        <v>22</v>
      </c>
      <c r="L3515" t="str">
        <f>_xlfn.XLOOKUP(Tableau1[[#This Row],[TYPE DE PIECE]],Tableau4[MATIERE],Tableau4[SHORT TYPE],"",0,1)</f>
        <v>COP</v>
      </c>
      <c r="N3515" t="str">
        <f>IF(ISERR(FIND("DECOUPE",Tableau1[[#This Row],[DESIGNATION]])),"","NEED REF")</f>
        <v/>
      </c>
    </row>
    <row r="3516" spans="2:14">
      <c r="B3516">
        <v>34410489</v>
      </c>
      <c r="C3516" s="2">
        <v>44657</v>
      </c>
      <c r="D3516" t="s">
        <v>13</v>
      </c>
      <c r="F3516" t="s">
        <v>1412</v>
      </c>
      <c r="G3516" t="s">
        <v>73</v>
      </c>
      <c r="H3516" t="s">
        <v>30</v>
      </c>
      <c r="J3516" t="s">
        <v>17</v>
      </c>
      <c r="K3516" t="s">
        <v>22</v>
      </c>
      <c r="L3516" t="str">
        <f>_xlfn.XLOOKUP(Tableau1[[#This Row],[TYPE DE PIECE]],Tableau4[MATIERE],Tableau4[SHORT TYPE],"",0,1)</f>
        <v>COP</v>
      </c>
      <c r="N3516" t="str">
        <f>IF(ISERR(FIND("DECOUPE",Tableau1[[#This Row],[DESIGNATION]])),"","NEED REF")</f>
        <v/>
      </c>
    </row>
    <row r="3517" spans="2:14">
      <c r="B3517">
        <v>34410488</v>
      </c>
      <c r="C3517" s="2">
        <v>44657</v>
      </c>
      <c r="D3517" t="s">
        <v>13</v>
      </c>
      <c r="F3517" t="s">
        <v>1412</v>
      </c>
      <c r="G3517" t="s">
        <v>73</v>
      </c>
      <c r="H3517" t="s">
        <v>30</v>
      </c>
      <c r="J3517" t="s">
        <v>17</v>
      </c>
      <c r="K3517" t="s">
        <v>22</v>
      </c>
      <c r="L3517" t="str">
        <f>_xlfn.XLOOKUP(Tableau1[[#This Row],[TYPE DE PIECE]],Tableau4[MATIERE],Tableau4[SHORT TYPE],"",0,1)</f>
        <v>COP</v>
      </c>
      <c r="N3517" t="str">
        <f>IF(ISERR(FIND("DECOUPE",Tableau1[[#This Row],[DESIGNATION]])),"","NEED REF")</f>
        <v/>
      </c>
    </row>
    <row r="3518" spans="2:14">
      <c r="B3518">
        <v>34410487</v>
      </c>
      <c r="C3518" s="2">
        <v>44657</v>
      </c>
      <c r="D3518" t="s">
        <v>13</v>
      </c>
      <c r="F3518" t="s">
        <v>1412</v>
      </c>
      <c r="G3518" t="s">
        <v>73</v>
      </c>
      <c r="H3518" t="s">
        <v>30</v>
      </c>
      <c r="J3518" t="s">
        <v>17</v>
      </c>
      <c r="K3518" t="s">
        <v>22</v>
      </c>
      <c r="L3518" t="str">
        <f>_xlfn.XLOOKUP(Tableau1[[#This Row],[TYPE DE PIECE]],Tableau4[MATIERE],Tableau4[SHORT TYPE],"",0,1)</f>
        <v>COP</v>
      </c>
      <c r="N3518" t="str">
        <f>IF(ISERR(FIND("DECOUPE",Tableau1[[#This Row],[DESIGNATION]])),"","NEED REF")</f>
        <v/>
      </c>
    </row>
    <row r="3519" spans="2:14">
      <c r="B3519">
        <v>34410486</v>
      </c>
      <c r="C3519" s="2">
        <v>44657</v>
      </c>
      <c r="D3519" t="s">
        <v>13</v>
      </c>
      <c r="F3519" t="s">
        <v>1412</v>
      </c>
      <c r="G3519" t="s">
        <v>73</v>
      </c>
      <c r="H3519" t="s">
        <v>30</v>
      </c>
      <c r="J3519" t="s">
        <v>17</v>
      </c>
      <c r="K3519" t="s">
        <v>22</v>
      </c>
      <c r="L3519" t="str">
        <f>_xlfn.XLOOKUP(Tableau1[[#This Row],[TYPE DE PIECE]],Tableau4[MATIERE],Tableau4[SHORT TYPE],"",0,1)</f>
        <v>COP</v>
      </c>
      <c r="N3519" t="str">
        <f>IF(ISERR(FIND("DECOUPE",Tableau1[[#This Row],[DESIGNATION]])),"","NEED REF")</f>
        <v/>
      </c>
    </row>
    <row r="3520" spans="2:14">
      <c r="B3520">
        <v>34410485</v>
      </c>
      <c r="C3520" s="2">
        <v>44656</v>
      </c>
      <c r="D3520" t="s">
        <v>13</v>
      </c>
      <c r="E3520" t="s">
        <v>2132</v>
      </c>
      <c r="F3520" t="s">
        <v>1412</v>
      </c>
      <c r="G3520" t="s">
        <v>73</v>
      </c>
      <c r="H3520" t="s">
        <v>30</v>
      </c>
      <c r="J3520" t="s">
        <v>17</v>
      </c>
      <c r="K3520" t="s">
        <v>22</v>
      </c>
      <c r="L3520" t="str">
        <f>_xlfn.XLOOKUP(Tableau1[[#This Row],[TYPE DE PIECE]],Tableau4[MATIERE],Tableau4[SHORT TYPE],"",0,1)</f>
        <v>COP</v>
      </c>
      <c r="N3520" t="str">
        <f>IF(ISERR(FIND("DECOUPE",Tableau1[[#This Row],[DESIGNATION]])),"","NEED REF")</f>
        <v/>
      </c>
    </row>
    <row r="3521" spans="2:14">
      <c r="B3521">
        <v>34410484</v>
      </c>
      <c r="C3521" s="2">
        <v>44656</v>
      </c>
      <c r="D3521" t="s">
        <v>13</v>
      </c>
      <c r="F3521" t="s">
        <v>1412</v>
      </c>
      <c r="G3521" t="s">
        <v>73</v>
      </c>
      <c r="H3521" t="s">
        <v>30</v>
      </c>
      <c r="J3521" t="s">
        <v>17</v>
      </c>
      <c r="K3521" t="s">
        <v>22</v>
      </c>
      <c r="L3521" t="str">
        <f>_xlfn.XLOOKUP(Tableau1[[#This Row],[TYPE DE PIECE]],Tableau4[MATIERE],Tableau4[SHORT TYPE],"",0,1)</f>
        <v>COP</v>
      </c>
      <c r="N3521" t="str">
        <f>IF(ISERR(FIND("DECOUPE",Tableau1[[#This Row],[DESIGNATION]])),"","NEED REF")</f>
        <v/>
      </c>
    </row>
    <row r="3522" spans="2:14">
      <c r="B3522">
        <v>34410483</v>
      </c>
      <c r="C3522" s="2">
        <v>44656</v>
      </c>
      <c r="D3522" t="s">
        <v>13</v>
      </c>
      <c r="F3522" t="s">
        <v>1412</v>
      </c>
      <c r="G3522" t="s">
        <v>73</v>
      </c>
      <c r="H3522" t="s">
        <v>30</v>
      </c>
      <c r="J3522" t="s">
        <v>17</v>
      </c>
      <c r="K3522" t="s">
        <v>22</v>
      </c>
      <c r="L3522" t="str">
        <f>_xlfn.XLOOKUP(Tableau1[[#This Row],[TYPE DE PIECE]],Tableau4[MATIERE],Tableau4[SHORT TYPE],"",0,1)</f>
        <v>COP</v>
      </c>
      <c r="N3522" t="str">
        <f>IF(ISERR(FIND("DECOUPE",Tableau1[[#This Row],[DESIGNATION]])),"","NEED REF")</f>
        <v/>
      </c>
    </row>
    <row r="3523" spans="2:14">
      <c r="B3523">
        <v>34410482</v>
      </c>
      <c r="C3523" s="2">
        <v>44656</v>
      </c>
      <c r="D3523" t="s">
        <v>13</v>
      </c>
      <c r="F3523" t="s">
        <v>1412</v>
      </c>
      <c r="G3523" t="s">
        <v>73</v>
      </c>
      <c r="H3523" t="s">
        <v>30</v>
      </c>
      <c r="J3523" t="s">
        <v>17</v>
      </c>
      <c r="K3523" t="s">
        <v>22</v>
      </c>
      <c r="L3523" t="str">
        <f>_xlfn.XLOOKUP(Tableau1[[#This Row],[TYPE DE PIECE]],Tableau4[MATIERE],Tableau4[SHORT TYPE],"",0,1)</f>
        <v>COP</v>
      </c>
      <c r="N3523" t="str">
        <f>IF(ISERR(FIND("DECOUPE",Tableau1[[#This Row],[DESIGNATION]])),"","NEED REF")</f>
        <v/>
      </c>
    </row>
    <row r="3524" spans="2:14">
      <c r="B3524">
        <v>34410481</v>
      </c>
      <c r="C3524" s="2">
        <v>44656</v>
      </c>
      <c r="D3524" t="s">
        <v>13</v>
      </c>
      <c r="F3524" t="s">
        <v>1412</v>
      </c>
      <c r="G3524" t="s">
        <v>73</v>
      </c>
      <c r="H3524" t="s">
        <v>30</v>
      </c>
      <c r="J3524" t="s">
        <v>17</v>
      </c>
      <c r="K3524" t="s">
        <v>22</v>
      </c>
      <c r="L3524" t="str">
        <f>_xlfn.XLOOKUP(Tableau1[[#This Row],[TYPE DE PIECE]],Tableau4[MATIERE],Tableau4[SHORT TYPE],"",0,1)</f>
        <v>COP</v>
      </c>
      <c r="N3524" t="str">
        <f>IF(ISERR(FIND("DECOUPE",Tableau1[[#This Row],[DESIGNATION]])),"","NEED REF")</f>
        <v/>
      </c>
    </row>
    <row r="3525" spans="2:14">
      <c r="B3525">
        <v>34410480</v>
      </c>
      <c r="C3525" s="2">
        <v>44656</v>
      </c>
      <c r="D3525" t="s">
        <v>13</v>
      </c>
      <c r="F3525" t="s">
        <v>1412</v>
      </c>
      <c r="G3525" t="s">
        <v>73</v>
      </c>
      <c r="H3525" t="s">
        <v>30</v>
      </c>
      <c r="J3525" t="s">
        <v>17</v>
      </c>
      <c r="K3525" t="s">
        <v>22</v>
      </c>
      <c r="L3525" t="str">
        <f>_xlfn.XLOOKUP(Tableau1[[#This Row],[TYPE DE PIECE]],Tableau4[MATIERE],Tableau4[SHORT TYPE],"",0,1)</f>
        <v>COP</v>
      </c>
      <c r="N3525" t="str">
        <f>IF(ISERR(FIND("DECOUPE",Tableau1[[#This Row],[DESIGNATION]])),"","NEED REF")</f>
        <v/>
      </c>
    </row>
    <row r="3526" spans="2:14">
      <c r="B3526">
        <v>34410479</v>
      </c>
      <c r="C3526" s="2">
        <v>44656</v>
      </c>
      <c r="D3526" t="s">
        <v>13</v>
      </c>
      <c r="F3526" t="s">
        <v>1412</v>
      </c>
      <c r="G3526" t="s">
        <v>73</v>
      </c>
      <c r="H3526" t="s">
        <v>30</v>
      </c>
      <c r="J3526" t="s">
        <v>17</v>
      </c>
      <c r="K3526" t="s">
        <v>22</v>
      </c>
      <c r="L3526" t="str">
        <f>_xlfn.XLOOKUP(Tableau1[[#This Row],[TYPE DE PIECE]],Tableau4[MATIERE],Tableau4[SHORT TYPE],"",0,1)</f>
        <v>COP</v>
      </c>
      <c r="N3526" t="str">
        <f>IF(ISERR(FIND("DECOUPE",Tableau1[[#This Row],[DESIGNATION]])),"","NEED REF")</f>
        <v/>
      </c>
    </row>
    <row r="3527" spans="2:14">
      <c r="B3527">
        <v>34410478</v>
      </c>
      <c r="C3527" s="2">
        <v>44656</v>
      </c>
      <c r="D3527" t="s">
        <v>13</v>
      </c>
      <c r="F3527" t="s">
        <v>1412</v>
      </c>
      <c r="G3527" t="s">
        <v>73</v>
      </c>
      <c r="H3527" t="s">
        <v>30</v>
      </c>
      <c r="J3527" t="s">
        <v>17</v>
      </c>
      <c r="K3527" t="s">
        <v>22</v>
      </c>
      <c r="L3527" t="str">
        <f>_xlfn.XLOOKUP(Tableau1[[#This Row],[TYPE DE PIECE]],Tableau4[MATIERE],Tableau4[SHORT TYPE],"",0,1)</f>
        <v>COP</v>
      </c>
      <c r="N3527" t="str">
        <f>IF(ISERR(FIND("DECOUPE",Tableau1[[#This Row],[DESIGNATION]])),"","NEED REF")</f>
        <v/>
      </c>
    </row>
    <row r="3528" spans="2:14">
      <c r="B3528">
        <v>34410477</v>
      </c>
      <c r="C3528" s="2">
        <v>44656</v>
      </c>
      <c r="D3528" t="s">
        <v>13</v>
      </c>
      <c r="F3528" t="s">
        <v>1412</v>
      </c>
      <c r="G3528" t="s">
        <v>73</v>
      </c>
      <c r="H3528" t="s">
        <v>30</v>
      </c>
      <c r="J3528" t="s">
        <v>17</v>
      </c>
      <c r="K3528" t="s">
        <v>22</v>
      </c>
      <c r="L3528" t="str">
        <f>_xlfn.XLOOKUP(Tableau1[[#This Row],[TYPE DE PIECE]],Tableau4[MATIERE],Tableau4[SHORT TYPE],"",0,1)</f>
        <v>COP</v>
      </c>
      <c r="N3528" t="str">
        <f>IF(ISERR(FIND("DECOUPE",Tableau1[[#This Row],[DESIGNATION]])),"","NEED REF")</f>
        <v/>
      </c>
    </row>
    <row r="3529" spans="2:14">
      <c r="B3529">
        <v>34410476</v>
      </c>
      <c r="C3529" s="2">
        <v>44656</v>
      </c>
      <c r="D3529" t="s">
        <v>13</v>
      </c>
      <c r="E3529" t="s">
        <v>2133</v>
      </c>
      <c r="J3529" t="s">
        <v>17</v>
      </c>
      <c r="K3529" t="s">
        <v>22</v>
      </c>
      <c r="L3529" t="str">
        <f>_xlfn.XLOOKUP(Tableau1[[#This Row],[TYPE DE PIECE]],Tableau4[MATIERE],Tableau4[SHORT TYPE],"",0,1)</f>
        <v>COP</v>
      </c>
      <c r="N3529" t="str">
        <f>IF(ISERR(FIND("DECOUPE",Tableau1[[#This Row],[DESIGNATION]])),"","NEED REF")</f>
        <v/>
      </c>
    </row>
    <row r="3530" spans="2:14">
      <c r="B3530">
        <v>34410475</v>
      </c>
      <c r="C3530" s="2">
        <v>44656</v>
      </c>
      <c r="D3530" t="s">
        <v>13</v>
      </c>
      <c r="F3530" t="s">
        <v>1412</v>
      </c>
      <c r="G3530" t="s">
        <v>73</v>
      </c>
      <c r="H3530" t="s">
        <v>30</v>
      </c>
      <c r="J3530" t="s">
        <v>17</v>
      </c>
      <c r="K3530" t="s">
        <v>22</v>
      </c>
      <c r="L3530" t="str">
        <f>_xlfn.XLOOKUP(Tableau1[[#This Row],[TYPE DE PIECE]],Tableau4[MATIERE],Tableau4[SHORT TYPE],"",0,1)</f>
        <v>COP</v>
      </c>
      <c r="N3530" t="str">
        <f>IF(ISERR(FIND("DECOUPE",Tableau1[[#This Row],[DESIGNATION]])),"","NEED REF")</f>
        <v/>
      </c>
    </row>
    <row r="3531" spans="2:14">
      <c r="B3531">
        <v>34410474</v>
      </c>
      <c r="C3531" s="2">
        <v>44656</v>
      </c>
      <c r="D3531" t="s">
        <v>13</v>
      </c>
      <c r="F3531" t="s">
        <v>1412</v>
      </c>
      <c r="G3531" t="s">
        <v>73</v>
      </c>
      <c r="H3531" t="s">
        <v>30</v>
      </c>
      <c r="J3531" t="s">
        <v>17</v>
      </c>
      <c r="K3531" t="s">
        <v>22</v>
      </c>
      <c r="L3531" t="str">
        <f>_xlfn.XLOOKUP(Tableau1[[#This Row],[TYPE DE PIECE]],Tableau4[MATIERE],Tableau4[SHORT TYPE],"",0,1)</f>
        <v>COP</v>
      </c>
      <c r="N3531" t="str">
        <f>IF(ISERR(FIND("DECOUPE",Tableau1[[#This Row],[DESIGNATION]])),"","NEED REF")</f>
        <v/>
      </c>
    </row>
    <row r="3532" spans="2:14">
      <c r="B3532">
        <v>34410473</v>
      </c>
      <c r="C3532" s="2">
        <v>44656</v>
      </c>
      <c r="D3532" t="s">
        <v>13</v>
      </c>
      <c r="F3532" t="s">
        <v>1412</v>
      </c>
      <c r="G3532" t="s">
        <v>73</v>
      </c>
      <c r="H3532" t="s">
        <v>30</v>
      </c>
      <c r="J3532" t="s">
        <v>17</v>
      </c>
      <c r="K3532" t="s">
        <v>22</v>
      </c>
      <c r="L3532" t="str">
        <f>_xlfn.XLOOKUP(Tableau1[[#This Row],[TYPE DE PIECE]],Tableau4[MATIERE],Tableau4[SHORT TYPE],"",0,1)</f>
        <v>COP</v>
      </c>
      <c r="N3532" t="str">
        <f>IF(ISERR(FIND("DECOUPE",Tableau1[[#This Row],[DESIGNATION]])),"","NEED REF")</f>
        <v/>
      </c>
    </row>
    <row r="3533" spans="2:14">
      <c r="B3533">
        <v>34410472</v>
      </c>
      <c r="C3533" s="2">
        <v>44656</v>
      </c>
      <c r="D3533" t="s">
        <v>13</v>
      </c>
      <c r="F3533" t="s">
        <v>1412</v>
      </c>
      <c r="G3533" t="s">
        <v>73</v>
      </c>
      <c r="H3533" t="s">
        <v>30</v>
      </c>
      <c r="J3533" t="s">
        <v>17</v>
      </c>
      <c r="K3533" t="s">
        <v>25</v>
      </c>
      <c r="L3533" t="str">
        <f>_xlfn.XLOOKUP(Tableau1[[#This Row],[TYPE DE PIECE]],Tableau4[MATIERE],Tableau4[SHORT TYPE],"",0,1)</f>
        <v>SMT</v>
      </c>
      <c r="N3533" t="str">
        <f>IF(ISERR(FIND("DECOUPE",Tableau1[[#This Row],[DESIGNATION]])),"","NEED REF")</f>
        <v/>
      </c>
    </row>
    <row r="3534" spans="2:14">
      <c r="B3534">
        <v>34410471</v>
      </c>
      <c r="C3534" s="2">
        <v>44655</v>
      </c>
      <c r="D3534" t="s">
        <v>13</v>
      </c>
      <c r="F3534" t="s">
        <v>1412</v>
      </c>
      <c r="G3534" t="s">
        <v>73</v>
      </c>
      <c r="H3534" t="s">
        <v>30</v>
      </c>
      <c r="J3534" t="s">
        <v>17</v>
      </c>
      <c r="K3534" t="s">
        <v>22</v>
      </c>
      <c r="L3534" t="str">
        <f>_xlfn.XLOOKUP(Tableau1[[#This Row],[TYPE DE PIECE]],Tableau4[MATIERE],Tableau4[SHORT TYPE],"",0,1)</f>
        <v>COP</v>
      </c>
      <c r="N3534" t="str">
        <f>IF(ISERR(FIND("DECOUPE",Tableau1[[#This Row],[DESIGNATION]])),"","NEED REF")</f>
        <v/>
      </c>
    </row>
    <row r="3535" spans="2:14">
      <c r="B3535">
        <v>34410470</v>
      </c>
      <c r="C3535" s="2">
        <v>44655</v>
      </c>
      <c r="D3535" t="s">
        <v>13</v>
      </c>
      <c r="F3535" t="s">
        <v>1412</v>
      </c>
      <c r="G3535" t="s">
        <v>73</v>
      </c>
      <c r="H3535" t="s">
        <v>30</v>
      </c>
      <c r="J3535" t="s">
        <v>17</v>
      </c>
      <c r="K3535" t="s">
        <v>22</v>
      </c>
      <c r="L3535" t="str">
        <f>_xlfn.XLOOKUP(Tableau1[[#This Row],[TYPE DE PIECE]],Tableau4[MATIERE],Tableau4[SHORT TYPE],"",0,1)</f>
        <v>COP</v>
      </c>
      <c r="N3535" t="str">
        <f>IF(ISERR(FIND("DECOUPE",Tableau1[[#This Row],[DESIGNATION]])),"","NEED REF")</f>
        <v/>
      </c>
    </row>
    <row r="3536" spans="2:14">
      <c r="B3536">
        <v>34410469</v>
      </c>
      <c r="C3536" s="2">
        <v>44651</v>
      </c>
      <c r="D3536" t="s">
        <v>13</v>
      </c>
      <c r="E3536" t="s">
        <v>2134</v>
      </c>
      <c r="F3536" t="s">
        <v>2135</v>
      </c>
      <c r="G3536" t="s">
        <v>73</v>
      </c>
      <c r="H3536" t="s">
        <v>30</v>
      </c>
      <c r="J3536" t="s">
        <v>49</v>
      </c>
      <c r="K3536" t="s">
        <v>50</v>
      </c>
      <c r="L3536" t="str">
        <f>_xlfn.XLOOKUP(Tableau1[[#This Row],[TYPE DE PIECE]],Tableau4[MATIERE],Tableau4[SHORT TYPE],"",0,1)</f>
        <v>WIR</v>
      </c>
      <c r="N3536" t="str">
        <f>IF(ISERR(FIND("DECOUPE",Tableau1[[#This Row],[DESIGNATION]])),"","NEED REF")</f>
        <v/>
      </c>
    </row>
    <row r="3537" spans="2:14">
      <c r="B3537">
        <v>34410468</v>
      </c>
      <c r="C3537" s="2">
        <v>44651</v>
      </c>
      <c r="D3537" t="s">
        <v>13</v>
      </c>
      <c r="E3537" t="s">
        <v>2136</v>
      </c>
      <c r="J3537" t="s">
        <v>27</v>
      </c>
      <c r="K3537" t="s">
        <v>123</v>
      </c>
      <c r="L3537" t="str">
        <f>_xlfn.XLOOKUP(Tableau1[[#This Row],[TYPE DE PIECE]],Tableau4[MATIERE],Tableau4[SHORT TYPE],"",0,1)</f>
        <v>ETO</v>
      </c>
      <c r="N3537" t="str">
        <f>IF(ISERR(FIND("DECOUPE",Tableau1[[#This Row],[DESIGNATION]])),"","NEED REF")</f>
        <v>NEED REF</v>
      </c>
    </row>
    <row r="3538" spans="2:14">
      <c r="B3538">
        <v>34410467</v>
      </c>
      <c r="C3538" s="2">
        <v>44651</v>
      </c>
      <c r="D3538" t="s">
        <v>13</v>
      </c>
      <c r="E3538" t="s">
        <v>2137</v>
      </c>
      <c r="F3538" t="s">
        <v>2135</v>
      </c>
      <c r="G3538" t="s">
        <v>267</v>
      </c>
      <c r="H3538" t="s">
        <v>30</v>
      </c>
      <c r="J3538" t="s">
        <v>49</v>
      </c>
      <c r="K3538" t="s">
        <v>50</v>
      </c>
      <c r="L3538" t="str">
        <f>_xlfn.XLOOKUP(Tableau1[[#This Row],[TYPE DE PIECE]],Tableau4[MATIERE],Tableau4[SHORT TYPE],"",0,1)</f>
        <v>WIR</v>
      </c>
      <c r="N3538" t="str">
        <f>IF(ISERR(FIND("DECOUPE",Tableau1[[#This Row],[DESIGNATION]])),"","NEED REF")</f>
        <v/>
      </c>
    </row>
    <row r="3539" spans="2:14">
      <c r="B3539">
        <v>34410466</v>
      </c>
      <c r="C3539" s="2">
        <v>44650</v>
      </c>
      <c r="D3539" t="s">
        <v>13</v>
      </c>
      <c r="F3539" t="s">
        <v>1412</v>
      </c>
      <c r="G3539" t="s">
        <v>73</v>
      </c>
      <c r="H3539" t="s">
        <v>30</v>
      </c>
      <c r="J3539" t="s">
        <v>17</v>
      </c>
      <c r="K3539" t="s">
        <v>22</v>
      </c>
      <c r="L3539" t="str">
        <f>_xlfn.XLOOKUP(Tableau1[[#This Row],[TYPE DE PIECE]],Tableau4[MATIERE],Tableau4[SHORT TYPE],"",0,1)</f>
        <v>COP</v>
      </c>
      <c r="N3539" t="str">
        <f>IF(ISERR(FIND("DECOUPE",Tableau1[[#This Row],[DESIGNATION]])),"","NEED REF")</f>
        <v/>
      </c>
    </row>
    <row r="3540" spans="2:14">
      <c r="B3540">
        <v>34410465</v>
      </c>
      <c r="C3540" s="2">
        <v>44650</v>
      </c>
      <c r="D3540" t="s">
        <v>13</v>
      </c>
      <c r="F3540" t="s">
        <v>1412</v>
      </c>
      <c r="G3540" t="s">
        <v>73</v>
      </c>
      <c r="H3540" t="s">
        <v>30</v>
      </c>
      <c r="J3540" t="s">
        <v>17</v>
      </c>
      <c r="K3540" t="s">
        <v>22</v>
      </c>
      <c r="L3540" t="str">
        <f>_xlfn.XLOOKUP(Tableau1[[#This Row],[TYPE DE PIECE]],Tableau4[MATIERE],Tableau4[SHORT TYPE],"",0,1)</f>
        <v>COP</v>
      </c>
      <c r="N3540" t="str">
        <f>IF(ISERR(FIND("DECOUPE",Tableau1[[#This Row],[DESIGNATION]])),"","NEED REF")</f>
        <v/>
      </c>
    </row>
    <row r="3541" spans="2:14">
      <c r="B3541">
        <v>34410464</v>
      </c>
      <c r="C3541" s="2">
        <v>44650</v>
      </c>
      <c r="D3541" t="s">
        <v>13</v>
      </c>
      <c r="F3541" t="s">
        <v>1412</v>
      </c>
      <c r="G3541" t="s">
        <v>73</v>
      </c>
      <c r="H3541" t="s">
        <v>30</v>
      </c>
      <c r="J3541" t="s">
        <v>17</v>
      </c>
      <c r="K3541" t="s">
        <v>22</v>
      </c>
      <c r="L3541" t="str">
        <f>_xlfn.XLOOKUP(Tableau1[[#This Row],[TYPE DE PIECE]],Tableau4[MATIERE],Tableau4[SHORT TYPE],"",0,1)</f>
        <v>COP</v>
      </c>
      <c r="N3541" t="str">
        <f>IF(ISERR(FIND("DECOUPE",Tableau1[[#This Row],[DESIGNATION]])),"","NEED REF")</f>
        <v/>
      </c>
    </row>
    <row r="3542" spans="2:14">
      <c r="B3542">
        <v>34410463</v>
      </c>
      <c r="C3542" s="2">
        <v>44650</v>
      </c>
      <c r="D3542" t="s">
        <v>13</v>
      </c>
      <c r="F3542" t="s">
        <v>1412</v>
      </c>
      <c r="G3542" t="s">
        <v>73</v>
      </c>
      <c r="H3542" t="s">
        <v>30</v>
      </c>
      <c r="J3542" t="s">
        <v>17</v>
      </c>
      <c r="K3542" t="s">
        <v>22</v>
      </c>
      <c r="L3542" t="str">
        <f>_xlfn.XLOOKUP(Tableau1[[#This Row],[TYPE DE PIECE]],Tableau4[MATIERE],Tableau4[SHORT TYPE],"",0,1)</f>
        <v>COP</v>
      </c>
      <c r="N3542" t="str">
        <f>IF(ISERR(FIND("DECOUPE",Tableau1[[#This Row],[DESIGNATION]])),"","NEED REF")</f>
        <v/>
      </c>
    </row>
    <row r="3543" spans="2:14">
      <c r="B3543">
        <v>34410462</v>
      </c>
      <c r="C3543" s="2">
        <v>44650</v>
      </c>
      <c r="D3543" t="s">
        <v>13</v>
      </c>
      <c r="F3543" t="s">
        <v>1412</v>
      </c>
      <c r="G3543" t="s">
        <v>73</v>
      </c>
      <c r="H3543" t="s">
        <v>30</v>
      </c>
      <c r="J3543" t="s">
        <v>17</v>
      </c>
      <c r="K3543" t="s">
        <v>22</v>
      </c>
      <c r="L3543" t="str">
        <f>_xlfn.XLOOKUP(Tableau1[[#This Row],[TYPE DE PIECE]],Tableau4[MATIERE],Tableau4[SHORT TYPE],"",0,1)</f>
        <v>COP</v>
      </c>
      <c r="N3543" t="str">
        <f>IF(ISERR(FIND("DECOUPE",Tableau1[[#This Row],[DESIGNATION]])),"","NEED REF")</f>
        <v/>
      </c>
    </row>
    <row r="3544" spans="2:14">
      <c r="B3544">
        <v>34410461</v>
      </c>
      <c r="C3544" s="2">
        <v>44650</v>
      </c>
      <c r="D3544" t="s">
        <v>13</v>
      </c>
      <c r="E3544" t="s">
        <v>2138</v>
      </c>
      <c r="F3544" t="s">
        <v>2135</v>
      </c>
      <c r="G3544" t="s">
        <v>73</v>
      </c>
      <c r="H3544" t="s">
        <v>105</v>
      </c>
      <c r="J3544" t="s">
        <v>49</v>
      </c>
      <c r="K3544" t="s">
        <v>50</v>
      </c>
      <c r="L3544" t="str">
        <f>_xlfn.XLOOKUP(Tableau1[[#This Row],[TYPE DE PIECE]],Tableau4[MATIERE],Tableau4[SHORT TYPE],"",0,1)</f>
        <v>WIR</v>
      </c>
      <c r="N3544" t="str">
        <f>IF(ISERR(FIND("DECOUPE",Tableau1[[#This Row],[DESIGNATION]])),"","NEED REF")</f>
        <v/>
      </c>
    </row>
    <row r="3545" spans="2:14">
      <c r="B3545">
        <v>34410460</v>
      </c>
      <c r="C3545" s="2">
        <v>44649</v>
      </c>
      <c r="D3545" t="s">
        <v>13</v>
      </c>
      <c r="F3545" t="s">
        <v>1412</v>
      </c>
      <c r="G3545" t="s">
        <v>73</v>
      </c>
      <c r="H3545" t="s">
        <v>30</v>
      </c>
      <c r="J3545" t="s">
        <v>17</v>
      </c>
      <c r="K3545" t="s">
        <v>22</v>
      </c>
      <c r="L3545" t="str">
        <f>_xlfn.XLOOKUP(Tableau1[[#This Row],[TYPE DE PIECE]],Tableau4[MATIERE],Tableau4[SHORT TYPE],"",0,1)</f>
        <v>COP</v>
      </c>
      <c r="N3545" t="str">
        <f>IF(ISERR(FIND("DECOUPE",Tableau1[[#This Row],[DESIGNATION]])),"","NEED REF")</f>
        <v/>
      </c>
    </row>
    <row r="3546" spans="2:14">
      <c r="B3546">
        <v>34410459</v>
      </c>
      <c r="C3546" s="2">
        <v>44649</v>
      </c>
      <c r="D3546" t="s">
        <v>13</v>
      </c>
      <c r="F3546" t="s">
        <v>1412</v>
      </c>
      <c r="G3546" t="s">
        <v>73</v>
      </c>
      <c r="H3546" t="s">
        <v>30</v>
      </c>
      <c r="J3546" t="s">
        <v>17</v>
      </c>
      <c r="K3546" t="s">
        <v>22</v>
      </c>
      <c r="L3546" t="str">
        <f>_xlfn.XLOOKUP(Tableau1[[#This Row],[TYPE DE PIECE]],Tableau4[MATIERE],Tableau4[SHORT TYPE],"",0,1)</f>
        <v>COP</v>
      </c>
      <c r="N3546" t="str">
        <f>IF(ISERR(FIND("DECOUPE",Tableau1[[#This Row],[DESIGNATION]])),"","NEED REF")</f>
        <v/>
      </c>
    </row>
    <row r="3547" spans="2:14">
      <c r="B3547">
        <v>34410458</v>
      </c>
      <c r="C3547" s="2">
        <v>44649</v>
      </c>
      <c r="D3547" t="s">
        <v>13</v>
      </c>
      <c r="F3547" t="s">
        <v>1412</v>
      </c>
      <c r="G3547" t="s">
        <v>73</v>
      </c>
      <c r="H3547" t="s">
        <v>30</v>
      </c>
      <c r="J3547" t="s">
        <v>17</v>
      </c>
      <c r="K3547" t="s">
        <v>22</v>
      </c>
      <c r="L3547" t="str">
        <f>_xlfn.XLOOKUP(Tableau1[[#This Row],[TYPE DE PIECE]],Tableau4[MATIERE],Tableau4[SHORT TYPE],"",0,1)</f>
        <v>COP</v>
      </c>
      <c r="N3547" t="str">
        <f>IF(ISERR(FIND("DECOUPE",Tableau1[[#This Row],[DESIGNATION]])),"","NEED REF")</f>
        <v/>
      </c>
    </row>
    <row r="3548" spans="2:14">
      <c r="B3548">
        <v>34410457</v>
      </c>
      <c r="C3548" s="2">
        <v>44649</v>
      </c>
      <c r="D3548" t="s">
        <v>13</v>
      </c>
      <c r="F3548" t="s">
        <v>1412</v>
      </c>
      <c r="G3548" t="s">
        <v>73</v>
      </c>
      <c r="H3548" t="s">
        <v>30</v>
      </c>
      <c r="J3548" t="s">
        <v>17</v>
      </c>
      <c r="K3548" t="s">
        <v>22</v>
      </c>
      <c r="L3548" t="str">
        <f>_xlfn.XLOOKUP(Tableau1[[#This Row],[TYPE DE PIECE]],Tableau4[MATIERE],Tableau4[SHORT TYPE],"",0,1)</f>
        <v>COP</v>
      </c>
      <c r="N3548" t="str">
        <f>IF(ISERR(FIND("DECOUPE",Tableau1[[#This Row],[DESIGNATION]])),"","NEED REF")</f>
        <v/>
      </c>
    </row>
    <row r="3549" spans="2:14">
      <c r="B3549">
        <v>34410456</v>
      </c>
      <c r="C3549" s="2">
        <v>44648</v>
      </c>
      <c r="D3549" t="s">
        <v>13</v>
      </c>
      <c r="E3549" t="s">
        <v>2139</v>
      </c>
      <c r="F3549" t="s">
        <v>2140</v>
      </c>
      <c r="J3549" t="s">
        <v>27</v>
      </c>
      <c r="K3549" t="s">
        <v>25</v>
      </c>
      <c r="L3549" t="str">
        <f>_xlfn.XLOOKUP(Tableau1[[#This Row],[TYPE DE PIECE]],Tableau4[MATIERE],Tableau4[SHORT TYPE],"",0,1)</f>
        <v>SMT</v>
      </c>
      <c r="N3549" t="str">
        <f>IF(ISERR(FIND("DECOUPE",Tableau1[[#This Row],[DESIGNATION]])),"","NEED REF")</f>
        <v/>
      </c>
    </row>
    <row r="3550" spans="2:14">
      <c r="B3550">
        <v>34410455</v>
      </c>
      <c r="C3550" s="2">
        <v>44648</v>
      </c>
      <c r="D3550" t="s">
        <v>13</v>
      </c>
      <c r="E3550" t="s">
        <v>2141</v>
      </c>
      <c r="F3550" t="s">
        <v>2140</v>
      </c>
      <c r="J3550" t="s">
        <v>27</v>
      </c>
      <c r="K3550" t="s">
        <v>25</v>
      </c>
      <c r="L3550" t="str">
        <f>_xlfn.XLOOKUP(Tableau1[[#This Row],[TYPE DE PIECE]],Tableau4[MATIERE],Tableau4[SHORT TYPE],"",0,1)</f>
        <v>SMT</v>
      </c>
      <c r="N3550" t="str">
        <f>IF(ISERR(FIND("DECOUPE",Tableau1[[#This Row],[DESIGNATION]])),"","NEED REF")</f>
        <v/>
      </c>
    </row>
    <row r="3551" spans="2:14">
      <c r="B3551">
        <v>34410454</v>
      </c>
      <c r="C3551" s="2">
        <v>44648</v>
      </c>
      <c r="D3551" t="s">
        <v>13</v>
      </c>
      <c r="E3551" t="s">
        <v>2142</v>
      </c>
      <c r="F3551" t="s">
        <v>2140</v>
      </c>
      <c r="J3551" t="s">
        <v>27</v>
      </c>
      <c r="K3551" t="s">
        <v>25</v>
      </c>
      <c r="L3551" t="str">
        <f>_xlfn.XLOOKUP(Tableau1[[#This Row],[TYPE DE PIECE]],Tableau4[MATIERE],Tableau4[SHORT TYPE],"",0,1)</f>
        <v>SMT</v>
      </c>
      <c r="N3551" t="str">
        <f>IF(ISERR(FIND("DECOUPE",Tableau1[[#This Row],[DESIGNATION]])),"","NEED REF")</f>
        <v/>
      </c>
    </row>
    <row r="3552" spans="2:14">
      <c r="B3552">
        <v>34410453</v>
      </c>
      <c r="C3552" s="2">
        <v>44648</v>
      </c>
      <c r="D3552" t="s">
        <v>13</v>
      </c>
      <c r="E3552" t="s">
        <v>2142</v>
      </c>
      <c r="F3552" t="s">
        <v>2140</v>
      </c>
      <c r="J3552" t="s">
        <v>27</v>
      </c>
      <c r="K3552" t="s">
        <v>25</v>
      </c>
      <c r="L3552" t="str">
        <f>_xlfn.XLOOKUP(Tableau1[[#This Row],[TYPE DE PIECE]],Tableau4[MATIERE],Tableau4[SHORT TYPE],"",0,1)</f>
        <v>SMT</v>
      </c>
      <c r="N3552" t="str">
        <f>IF(ISERR(FIND("DECOUPE",Tableau1[[#This Row],[DESIGNATION]])),"","NEED REF")</f>
        <v/>
      </c>
    </row>
    <row r="3553" spans="2:14">
      <c r="B3553">
        <v>34410452</v>
      </c>
      <c r="C3553" s="2">
        <v>44644</v>
      </c>
      <c r="D3553" t="s">
        <v>13</v>
      </c>
      <c r="E3553" t="s">
        <v>2143</v>
      </c>
      <c r="F3553" t="s">
        <v>310</v>
      </c>
      <c r="G3553" t="s">
        <v>112</v>
      </c>
      <c r="J3553" t="s">
        <v>177</v>
      </c>
      <c r="K3553" t="s">
        <v>50</v>
      </c>
      <c r="L3553" t="str">
        <f>_xlfn.XLOOKUP(Tableau1[[#This Row],[TYPE DE PIECE]],Tableau4[MATIERE],Tableau4[SHORT TYPE],"",0,1)</f>
        <v>WIR</v>
      </c>
      <c r="N3553" t="str">
        <f>IF(ISERR(FIND("DECOUPE",Tableau1[[#This Row],[DESIGNATION]])),"","NEED REF")</f>
        <v/>
      </c>
    </row>
    <row r="3554" spans="2:14">
      <c r="B3554">
        <v>34410451</v>
      </c>
      <c r="C3554" s="2">
        <v>44644</v>
      </c>
      <c r="D3554" t="s">
        <v>13</v>
      </c>
      <c r="E3554" t="s">
        <v>2144</v>
      </c>
      <c r="F3554" t="s">
        <v>2145</v>
      </c>
      <c r="G3554" t="s">
        <v>112</v>
      </c>
      <c r="J3554" t="s">
        <v>27</v>
      </c>
      <c r="K3554" t="s">
        <v>22</v>
      </c>
      <c r="L3554" t="str">
        <f>_xlfn.XLOOKUP(Tableau1[[#This Row],[TYPE DE PIECE]],Tableau4[MATIERE],Tableau4[SHORT TYPE],"",0,1)</f>
        <v>COP</v>
      </c>
      <c r="N3554" t="str">
        <f>IF(ISERR(FIND("DECOUPE",Tableau1[[#This Row],[DESIGNATION]])),"","NEED REF")</f>
        <v/>
      </c>
    </row>
    <row r="3555" spans="2:14">
      <c r="B3555">
        <v>34410450</v>
      </c>
      <c r="C3555" s="2">
        <v>44643</v>
      </c>
      <c r="D3555" t="s">
        <v>13</v>
      </c>
      <c r="E3555" t="s">
        <v>2146</v>
      </c>
      <c r="F3555" t="s">
        <v>310</v>
      </c>
      <c r="G3555" t="s">
        <v>112</v>
      </c>
      <c r="H3555" t="s">
        <v>534</v>
      </c>
      <c r="J3555" t="s">
        <v>17</v>
      </c>
      <c r="K3555" t="s">
        <v>22</v>
      </c>
      <c r="L3555" t="str">
        <f>_xlfn.XLOOKUP(Tableau1[[#This Row],[TYPE DE PIECE]],Tableau4[MATIERE],Tableau4[SHORT TYPE],"",0,1)</f>
        <v>COP</v>
      </c>
      <c r="N3555" t="str">
        <f>IF(ISERR(FIND("DECOUPE",Tableau1[[#This Row],[DESIGNATION]])),"","NEED REF")</f>
        <v/>
      </c>
    </row>
    <row r="3556" spans="2:14">
      <c r="B3556">
        <v>34410449</v>
      </c>
      <c r="C3556" s="2">
        <v>44643</v>
      </c>
      <c r="D3556" t="s">
        <v>13</v>
      </c>
      <c r="E3556" t="s">
        <v>2147</v>
      </c>
      <c r="F3556" t="s">
        <v>310</v>
      </c>
      <c r="G3556" t="s">
        <v>112</v>
      </c>
      <c r="H3556" t="s">
        <v>534</v>
      </c>
      <c r="J3556" t="s">
        <v>17</v>
      </c>
      <c r="K3556" t="s">
        <v>22</v>
      </c>
      <c r="L3556" t="str">
        <f>_xlfn.XLOOKUP(Tableau1[[#This Row],[TYPE DE PIECE]],Tableau4[MATIERE],Tableau4[SHORT TYPE],"",0,1)</f>
        <v>COP</v>
      </c>
      <c r="N3556" t="str">
        <f>IF(ISERR(FIND("DECOUPE",Tableau1[[#This Row],[DESIGNATION]])),"","NEED REF")</f>
        <v/>
      </c>
    </row>
    <row r="3557" spans="2:14">
      <c r="B3557">
        <v>34410448</v>
      </c>
      <c r="C3557" s="2">
        <v>44643</v>
      </c>
      <c r="D3557" t="s">
        <v>13</v>
      </c>
      <c r="E3557" t="s">
        <v>2148</v>
      </c>
      <c r="F3557" t="s">
        <v>310</v>
      </c>
      <c r="G3557" t="s">
        <v>112</v>
      </c>
      <c r="H3557" t="s">
        <v>534</v>
      </c>
      <c r="J3557" t="s">
        <v>17</v>
      </c>
      <c r="K3557" t="s">
        <v>22</v>
      </c>
      <c r="L3557" t="str">
        <f>_xlfn.XLOOKUP(Tableau1[[#This Row],[TYPE DE PIECE]],Tableau4[MATIERE],Tableau4[SHORT TYPE],"",0,1)</f>
        <v>COP</v>
      </c>
      <c r="N3557" t="str">
        <f>IF(ISERR(FIND("DECOUPE",Tableau1[[#This Row],[DESIGNATION]])),"","NEED REF")</f>
        <v/>
      </c>
    </row>
    <row r="3558" spans="2:14">
      <c r="B3558">
        <v>34410447</v>
      </c>
      <c r="C3558" s="2">
        <v>44643</v>
      </c>
      <c r="D3558" t="s">
        <v>13</v>
      </c>
      <c r="E3558" t="s">
        <v>2149</v>
      </c>
      <c r="F3558" t="s">
        <v>310</v>
      </c>
      <c r="G3558" t="s">
        <v>112</v>
      </c>
      <c r="H3558" t="s">
        <v>534</v>
      </c>
      <c r="J3558" t="s">
        <v>17</v>
      </c>
      <c r="K3558" t="s">
        <v>22</v>
      </c>
      <c r="L3558" t="str">
        <f>_xlfn.XLOOKUP(Tableau1[[#This Row],[TYPE DE PIECE]],Tableau4[MATIERE],Tableau4[SHORT TYPE],"",0,1)</f>
        <v>COP</v>
      </c>
      <c r="N3558" t="str">
        <f>IF(ISERR(FIND("DECOUPE",Tableau1[[#This Row],[DESIGNATION]])),"","NEED REF")</f>
        <v/>
      </c>
    </row>
    <row r="3559" spans="2:14">
      <c r="B3559">
        <v>34410446</v>
      </c>
      <c r="C3559" s="2">
        <v>44642</v>
      </c>
      <c r="D3559" t="s">
        <v>13</v>
      </c>
      <c r="E3559" t="s">
        <v>2150</v>
      </c>
      <c r="F3559" t="s">
        <v>2145</v>
      </c>
      <c r="G3559" t="s">
        <v>112</v>
      </c>
      <c r="J3559" t="s">
        <v>27</v>
      </c>
      <c r="K3559" t="s">
        <v>25</v>
      </c>
      <c r="L3559" t="str">
        <f>_xlfn.XLOOKUP(Tableau1[[#This Row],[TYPE DE PIECE]],Tableau4[MATIERE],Tableau4[SHORT TYPE],"",0,1)</f>
        <v>SMT</v>
      </c>
      <c r="N3559" t="str">
        <f>IF(ISERR(FIND("DECOUPE",Tableau1[[#This Row],[DESIGNATION]])),"","NEED REF")</f>
        <v/>
      </c>
    </row>
    <row r="3560" spans="2:14">
      <c r="B3560">
        <v>34410445</v>
      </c>
      <c r="C3560" s="2">
        <v>44641</v>
      </c>
      <c r="D3560" t="s">
        <v>13</v>
      </c>
      <c r="E3560" t="s">
        <v>2151</v>
      </c>
      <c r="F3560" t="s">
        <v>2145</v>
      </c>
      <c r="G3560" t="s">
        <v>112</v>
      </c>
      <c r="J3560" t="s">
        <v>27</v>
      </c>
      <c r="K3560" t="s">
        <v>22</v>
      </c>
      <c r="L3560" t="str">
        <f>_xlfn.XLOOKUP(Tableau1[[#This Row],[TYPE DE PIECE]],Tableau4[MATIERE],Tableau4[SHORT TYPE],"",0,1)</f>
        <v>COP</v>
      </c>
      <c r="N3560" t="str">
        <f>IF(ISERR(FIND("DECOUPE",Tableau1[[#This Row],[DESIGNATION]])),"","NEED REF")</f>
        <v/>
      </c>
    </row>
    <row r="3561" spans="2:14">
      <c r="B3561">
        <v>34410444</v>
      </c>
      <c r="C3561" s="2">
        <v>44641</v>
      </c>
      <c r="D3561" t="s">
        <v>13</v>
      </c>
      <c r="E3561" t="s">
        <v>2152</v>
      </c>
      <c r="F3561" t="s">
        <v>2145</v>
      </c>
      <c r="G3561" t="s">
        <v>112</v>
      </c>
      <c r="J3561" t="s">
        <v>27</v>
      </c>
      <c r="K3561" t="s">
        <v>22</v>
      </c>
      <c r="L3561" t="str">
        <f>_xlfn.XLOOKUP(Tableau1[[#This Row],[TYPE DE PIECE]],Tableau4[MATIERE],Tableau4[SHORT TYPE],"",0,1)</f>
        <v>COP</v>
      </c>
      <c r="N3561" t="str">
        <f>IF(ISERR(FIND("DECOUPE",Tableau1[[#This Row],[DESIGNATION]])),"","NEED REF")</f>
        <v/>
      </c>
    </row>
    <row r="3562" spans="2:14">
      <c r="B3562">
        <v>34410443</v>
      </c>
      <c r="C3562" s="2">
        <v>44641</v>
      </c>
      <c r="D3562" t="s">
        <v>13</v>
      </c>
      <c r="E3562" t="s">
        <v>2153</v>
      </c>
      <c r="H3562" t="s">
        <v>595</v>
      </c>
      <c r="J3562" t="s">
        <v>17</v>
      </c>
      <c r="K3562" t="s">
        <v>33</v>
      </c>
      <c r="L3562" t="str">
        <f>_xlfn.XLOOKUP(Tableau1[[#This Row],[TYPE DE PIECE]],Tableau4[MATIERE],Tableau4[SHORT TYPE],"",0,1)</f>
        <v>PLA</v>
      </c>
      <c r="N3562" t="str">
        <f>IF(ISERR(FIND("DECOUPE",Tableau1[[#This Row],[DESIGNATION]])),"","NEED REF")</f>
        <v/>
      </c>
    </row>
    <row r="3563" spans="2:14">
      <c r="B3563">
        <v>34410442</v>
      </c>
      <c r="C3563" s="2">
        <v>44641</v>
      </c>
      <c r="D3563" t="s">
        <v>13</v>
      </c>
      <c r="E3563" t="s">
        <v>2154</v>
      </c>
      <c r="F3563" t="s">
        <v>2145</v>
      </c>
      <c r="G3563" t="s">
        <v>112</v>
      </c>
      <c r="J3563" t="s">
        <v>27</v>
      </c>
      <c r="K3563" t="s">
        <v>22</v>
      </c>
      <c r="L3563" t="str">
        <f>_xlfn.XLOOKUP(Tableau1[[#This Row],[TYPE DE PIECE]],Tableau4[MATIERE],Tableau4[SHORT TYPE],"",0,1)</f>
        <v>COP</v>
      </c>
      <c r="N3563" t="str">
        <f>IF(ISERR(FIND("DECOUPE",Tableau1[[#This Row],[DESIGNATION]])),"","NEED REF")</f>
        <v/>
      </c>
    </row>
    <row r="3564" spans="2:14">
      <c r="B3564">
        <v>34410441</v>
      </c>
      <c r="C3564" s="2">
        <v>44641</v>
      </c>
      <c r="D3564" t="s">
        <v>13</v>
      </c>
      <c r="E3564" t="s">
        <v>2155</v>
      </c>
      <c r="F3564" t="s">
        <v>2145</v>
      </c>
      <c r="G3564" t="s">
        <v>112</v>
      </c>
      <c r="J3564" t="s">
        <v>27</v>
      </c>
      <c r="K3564" t="s">
        <v>22</v>
      </c>
      <c r="L3564" t="str">
        <f>_xlfn.XLOOKUP(Tableau1[[#This Row],[TYPE DE PIECE]],Tableau4[MATIERE],Tableau4[SHORT TYPE],"",0,1)</f>
        <v>COP</v>
      </c>
      <c r="N3564" t="str">
        <f>IF(ISERR(FIND("DECOUPE",Tableau1[[#This Row],[DESIGNATION]])),"","NEED REF")</f>
        <v/>
      </c>
    </row>
    <row r="3565" spans="2:14">
      <c r="B3565">
        <v>34410440</v>
      </c>
      <c r="C3565" s="2">
        <v>44641</v>
      </c>
      <c r="D3565" t="s">
        <v>13</v>
      </c>
      <c r="E3565" t="s">
        <v>2156</v>
      </c>
      <c r="F3565" t="s">
        <v>2135</v>
      </c>
      <c r="G3565" t="s">
        <v>267</v>
      </c>
      <c r="H3565" t="s">
        <v>105</v>
      </c>
      <c r="J3565" t="s">
        <v>49</v>
      </c>
      <c r="K3565" t="s">
        <v>178</v>
      </c>
      <c r="L3565" t="str">
        <f>_xlfn.XLOOKUP(Tableau1[[#This Row],[TYPE DE PIECE]],Tableau4[MATIERE],Tableau4[SHORT TYPE],"",0,1)</f>
        <v/>
      </c>
      <c r="N3565" t="str">
        <f>IF(ISERR(FIND("DECOUPE",Tableau1[[#This Row],[DESIGNATION]])),"","NEED REF")</f>
        <v/>
      </c>
    </row>
    <row r="3566" spans="2:14">
      <c r="B3566">
        <v>34410439</v>
      </c>
      <c r="C3566" s="2">
        <v>44641</v>
      </c>
      <c r="D3566" t="s">
        <v>13</v>
      </c>
      <c r="E3566" t="s">
        <v>2157</v>
      </c>
      <c r="F3566" t="s">
        <v>2135</v>
      </c>
      <c r="G3566" t="s">
        <v>267</v>
      </c>
      <c r="H3566" t="s">
        <v>105</v>
      </c>
      <c r="J3566" t="s">
        <v>49</v>
      </c>
      <c r="K3566" t="s">
        <v>178</v>
      </c>
      <c r="L3566" t="str">
        <f>_xlfn.XLOOKUP(Tableau1[[#This Row],[TYPE DE PIECE]],Tableau4[MATIERE],Tableau4[SHORT TYPE],"",0,1)</f>
        <v/>
      </c>
      <c r="N3566" t="str">
        <f>IF(ISERR(FIND("DECOUPE",Tableau1[[#This Row],[DESIGNATION]])),"","NEED REF")</f>
        <v/>
      </c>
    </row>
    <row r="3567" spans="2:14">
      <c r="B3567">
        <v>34410438</v>
      </c>
      <c r="C3567" s="2">
        <v>44641</v>
      </c>
      <c r="D3567" t="s">
        <v>13</v>
      </c>
      <c r="E3567" t="s">
        <v>2158</v>
      </c>
      <c r="F3567" t="s">
        <v>2145</v>
      </c>
      <c r="G3567" t="s">
        <v>112</v>
      </c>
      <c r="J3567" t="s">
        <v>27</v>
      </c>
      <c r="K3567" t="s">
        <v>22</v>
      </c>
      <c r="L3567" t="str">
        <f>_xlfn.XLOOKUP(Tableau1[[#This Row],[TYPE DE PIECE]],Tableau4[MATIERE],Tableau4[SHORT TYPE],"",0,1)</f>
        <v>COP</v>
      </c>
      <c r="N3567" t="str">
        <f>IF(ISERR(FIND("DECOUPE",Tableau1[[#This Row],[DESIGNATION]])),"","NEED REF")</f>
        <v/>
      </c>
    </row>
    <row r="3568" spans="2:14">
      <c r="B3568">
        <v>34410437</v>
      </c>
      <c r="C3568" s="2">
        <v>44638</v>
      </c>
      <c r="D3568" t="s">
        <v>13</v>
      </c>
      <c r="E3568" t="s">
        <v>2159</v>
      </c>
      <c r="H3568" t="s">
        <v>595</v>
      </c>
      <c r="J3568" t="s">
        <v>17</v>
      </c>
      <c r="K3568" t="s">
        <v>178</v>
      </c>
      <c r="L3568" t="str">
        <f>_xlfn.XLOOKUP(Tableau1[[#This Row],[TYPE DE PIECE]],Tableau4[MATIERE],Tableau4[SHORT TYPE],"",0,1)</f>
        <v/>
      </c>
      <c r="N3568" t="str">
        <f>IF(ISERR(FIND("DECOUPE",Tableau1[[#This Row],[DESIGNATION]])),"","NEED REF")</f>
        <v/>
      </c>
    </row>
    <row r="3569" spans="2:14">
      <c r="B3569">
        <v>34410436</v>
      </c>
      <c r="C3569" s="2">
        <v>44638</v>
      </c>
      <c r="D3569" t="s">
        <v>13</v>
      </c>
      <c r="E3569" t="s">
        <v>2160</v>
      </c>
      <c r="F3569" t="s">
        <v>2145</v>
      </c>
      <c r="G3569" t="s">
        <v>112</v>
      </c>
      <c r="J3569" t="s">
        <v>27</v>
      </c>
      <c r="K3569" t="s">
        <v>22</v>
      </c>
      <c r="L3569" t="str">
        <f>_xlfn.XLOOKUP(Tableau1[[#This Row],[TYPE DE PIECE]],Tableau4[MATIERE],Tableau4[SHORT TYPE],"",0,1)</f>
        <v>COP</v>
      </c>
      <c r="N3569" t="str">
        <f>IF(ISERR(FIND("DECOUPE",Tableau1[[#This Row],[DESIGNATION]])),"","NEED REF")</f>
        <v/>
      </c>
    </row>
    <row r="3570" spans="2:14">
      <c r="B3570">
        <v>34410435</v>
      </c>
      <c r="C3570" s="2">
        <v>44638</v>
      </c>
      <c r="D3570" t="s">
        <v>13</v>
      </c>
      <c r="E3570" t="s">
        <v>2161</v>
      </c>
      <c r="F3570" t="s">
        <v>2145</v>
      </c>
      <c r="G3570" t="s">
        <v>112</v>
      </c>
      <c r="J3570" t="s">
        <v>27</v>
      </c>
      <c r="K3570" t="s">
        <v>22</v>
      </c>
      <c r="L3570" t="str">
        <f>_xlfn.XLOOKUP(Tableau1[[#This Row],[TYPE DE PIECE]],Tableau4[MATIERE],Tableau4[SHORT TYPE],"",0,1)</f>
        <v>COP</v>
      </c>
      <c r="N3570" t="str">
        <f>IF(ISERR(FIND("DECOUPE",Tableau1[[#This Row],[DESIGNATION]])),"","NEED REF")</f>
        <v/>
      </c>
    </row>
    <row r="3571" spans="2:14">
      <c r="B3571">
        <v>34410434</v>
      </c>
      <c r="C3571" s="2">
        <v>44638</v>
      </c>
      <c r="D3571" t="s">
        <v>13</v>
      </c>
      <c r="E3571" t="s">
        <v>2162</v>
      </c>
      <c r="F3571" t="s">
        <v>2145</v>
      </c>
      <c r="G3571" t="s">
        <v>112</v>
      </c>
      <c r="J3571" t="s">
        <v>27</v>
      </c>
      <c r="K3571" t="s">
        <v>22</v>
      </c>
      <c r="L3571" t="str">
        <f>_xlfn.XLOOKUP(Tableau1[[#This Row],[TYPE DE PIECE]],Tableau4[MATIERE],Tableau4[SHORT TYPE],"",0,1)</f>
        <v>COP</v>
      </c>
      <c r="N3571" t="str">
        <f>IF(ISERR(FIND("DECOUPE",Tableau1[[#This Row],[DESIGNATION]])),"","NEED REF")</f>
        <v/>
      </c>
    </row>
    <row r="3572" spans="2:14">
      <c r="B3572">
        <v>34410433</v>
      </c>
      <c r="C3572" s="2">
        <v>44638</v>
      </c>
      <c r="D3572" t="s">
        <v>13</v>
      </c>
      <c r="E3572" t="s">
        <v>2163</v>
      </c>
      <c r="F3572" t="s">
        <v>2145</v>
      </c>
      <c r="G3572" t="s">
        <v>112</v>
      </c>
      <c r="J3572" t="s">
        <v>27</v>
      </c>
      <c r="K3572" t="s">
        <v>22</v>
      </c>
      <c r="L3572" t="str">
        <f>_xlfn.XLOOKUP(Tableau1[[#This Row],[TYPE DE PIECE]],Tableau4[MATIERE],Tableau4[SHORT TYPE],"",0,1)</f>
        <v>COP</v>
      </c>
      <c r="N3572" t="str">
        <f>IF(ISERR(FIND("DECOUPE",Tableau1[[#This Row],[DESIGNATION]])),"","NEED REF")</f>
        <v/>
      </c>
    </row>
    <row r="3573" spans="2:14">
      <c r="B3573">
        <v>34410432</v>
      </c>
      <c r="C3573" s="2">
        <v>44638</v>
      </c>
      <c r="D3573" t="s">
        <v>13</v>
      </c>
      <c r="E3573" t="s">
        <v>2164</v>
      </c>
      <c r="F3573" t="s">
        <v>2145</v>
      </c>
      <c r="G3573" t="s">
        <v>112</v>
      </c>
      <c r="J3573" t="s">
        <v>27</v>
      </c>
      <c r="K3573" t="s">
        <v>22</v>
      </c>
      <c r="L3573" t="str">
        <f>_xlfn.XLOOKUP(Tableau1[[#This Row],[TYPE DE PIECE]],Tableau4[MATIERE],Tableau4[SHORT TYPE],"",0,1)</f>
        <v>COP</v>
      </c>
      <c r="N3573" t="str">
        <f>IF(ISERR(FIND("DECOUPE",Tableau1[[#This Row],[DESIGNATION]])),"","NEED REF")</f>
        <v/>
      </c>
    </row>
    <row r="3574" spans="2:14">
      <c r="B3574">
        <v>34410431</v>
      </c>
      <c r="C3574" s="2">
        <v>44638</v>
      </c>
      <c r="D3574" t="s">
        <v>13</v>
      </c>
      <c r="E3574" t="s">
        <v>2165</v>
      </c>
      <c r="H3574" t="s">
        <v>595</v>
      </c>
      <c r="J3574" t="s">
        <v>17</v>
      </c>
      <c r="K3574" t="s">
        <v>25</v>
      </c>
      <c r="L3574" t="str">
        <f>_xlfn.XLOOKUP(Tableau1[[#This Row],[TYPE DE PIECE]],Tableau4[MATIERE],Tableau4[SHORT TYPE],"",0,1)</f>
        <v>SMT</v>
      </c>
      <c r="N3574" t="str">
        <f>IF(ISERR(FIND("DECOUPE",Tableau1[[#This Row],[DESIGNATION]])),"","NEED REF")</f>
        <v/>
      </c>
    </row>
    <row r="3575" spans="2:14">
      <c r="B3575">
        <v>34410430</v>
      </c>
      <c r="C3575" s="2">
        <v>44638</v>
      </c>
      <c r="D3575" t="s">
        <v>13</v>
      </c>
      <c r="E3575" t="s">
        <v>2166</v>
      </c>
      <c r="H3575" t="s">
        <v>595</v>
      </c>
      <c r="J3575" t="s">
        <v>17</v>
      </c>
      <c r="K3575" t="s">
        <v>25</v>
      </c>
      <c r="L3575" t="str">
        <f>_xlfn.XLOOKUP(Tableau1[[#This Row],[TYPE DE PIECE]],Tableau4[MATIERE],Tableau4[SHORT TYPE],"",0,1)</f>
        <v>SMT</v>
      </c>
      <c r="N3575" t="str">
        <f>IF(ISERR(FIND("DECOUPE",Tableau1[[#This Row],[DESIGNATION]])),"","NEED REF")</f>
        <v/>
      </c>
    </row>
    <row r="3576" spans="2:14">
      <c r="B3576">
        <v>34410429</v>
      </c>
      <c r="C3576" s="2">
        <v>44638</v>
      </c>
      <c r="D3576" t="s">
        <v>13</v>
      </c>
      <c r="E3576" t="s">
        <v>2167</v>
      </c>
      <c r="H3576" t="s">
        <v>595</v>
      </c>
      <c r="J3576" t="s">
        <v>17</v>
      </c>
      <c r="K3576" t="s">
        <v>25</v>
      </c>
      <c r="L3576" t="str">
        <f>_xlfn.XLOOKUP(Tableau1[[#This Row],[TYPE DE PIECE]],Tableau4[MATIERE],Tableau4[SHORT TYPE],"",0,1)</f>
        <v>SMT</v>
      </c>
      <c r="N3576" t="str">
        <f>IF(ISERR(FIND("DECOUPE",Tableau1[[#This Row],[DESIGNATION]])),"","NEED REF")</f>
        <v/>
      </c>
    </row>
    <row r="3577" spans="2:14">
      <c r="B3577">
        <v>34410428</v>
      </c>
      <c r="C3577" s="2">
        <v>44638</v>
      </c>
      <c r="D3577" t="s">
        <v>13</v>
      </c>
      <c r="E3577" t="s">
        <v>2168</v>
      </c>
      <c r="H3577" t="s">
        <v>595</v>
      </c>
      <c r="J3577" t="s">
        <v>17</v>
      </c>
      <c r="K3577" t="s">
        <v>25</v>
      </c>
      <c r="L3577" t="str">
        <f>_xlfn.XLOOKUP(Tableau1[[#This Row],[TYPE DE PIECE]],Tableau4[MATIERE],Tableau4[SHORT TYPE],"",0,1)</f>
        <v>SMT</v>
      </c>
      <c r="N3577" t="str">
        <f>IF(ISERR(FIND("DECOUPE",Tableau1[[#This Row],[DESIGNATION]])),"","NEED REF")</f>
        <v/>
      </c>
    </row>
    <row r="3578" spans="2:14">
      <c r="B3578">
        <v>34410427</v>
      </c>
      <c r="C3578" s="2">
        <v>44637</v>
      </c>
      <c r="D3578" t="s">
        <v>13</v>
      </c>
      <c r="G3578" t="s">
        <v>2169</v>
      </c>
      <c r="H3578" t="s">
        <v>595</v>
      </c>
      <c r="J3578" t="s">
        <v>27</v>
      </c>
      <c r="L3578" t="str">
        <f>_xlfn.XLOOKUP(Tableau1[[#This Row],[TYPE DE PIECE]],Tableau4[MATIERE],Tableau4[SHORT TYPE],"",0,1)</f>
        <v/>
      </c>
      <c r="N3578" t="str">
        <f>IF(ISERR(FIND("DECOUPE",Tableau1[[#This Row],[DESIGNATION]])),"","NEED REF")</f>
        <v/>
      </c>
    </row>
    <row r="3579" spans="2:14">
      <c r="B3579">
        <v>34410426</v>
      </c>
      <c r="C3579" s="2">
        <v>44635</v>
      </c>
      <c r="D3579" t="s">
        <v>13</v>
      </c>
      <c r="G3579" t="s">
        <v>2169</v>
      </c>
      <c r="H3579" t="s">
        <v>595</v>
      </c>
      <c r="J3579" t="s">
        <v>27</v>
      </c>
      <c r="L3579" t="str">
        <f>_xlfn.XLOOKUP(Tableau1[[#This Row],[TYPE DE PIECE]],Tableau4[MATIERE],Tableau4[SHORT TYPE],"",0,1)</f>
        <v/>
      </c>
      <c r="N3579" t="str">
        <f>IF(ISERR(FIND("DECOUPE",Tableau1[[#This Row],[DESIGNATION]])),"","NEED REF")</f>
        <v/>
      </c>
    </row>
    <row r="3580" spans="2:14">
      <c r="B3580">
        <v>34410425</v>
      </c>
      <c r="C3580" s="2">
        <v>44634</v>
      </c>
      <c r="D3580" t="s">
        <v>13</v>
      </c>
      <c r="E3580" t="s">
        <v>1567</v>
      </c>
      <c r="J3580" t="s">
        <v>17</v>
      </c>
      <c r="L3580" t="str">
        <f>_xlfn.XLOOKUP(Tableau1[[#This Row],[TYPE DE PIECE]],Tableau4[MATIERE],Tableau4[SHORT TYPE],"",0,1)</f>
        <v/>
      </c>
      <c r="N3580" t="str">
        <f>IF(ISERR(FIND("DECOUPE",Tableau1[[#This Row],[DESIGNATION]])),"","NEED REF")</f>
        <v/>
      </c>
    </row>
    <row r="3581" spans="2:14">
      <c r="B3581">
        <v>34410424</v>
      </c>
      <c r="C3581" s="2">
        <v>44634</v>
      </c>
      <c r="D3581" t="s">
        <v>13</v>
      </c>
      <c r="J3581" t="s">
        <v>17</v>
      </c>
      <c r="L3581" t="str">
        <f>_xlfn.XLOOKUP(Tableau1[[#This Row],[TYPE DE PIECE]],Tableau4[MATIERE],Tableau4[SHORT TYPE],"",0,1)</f>
        <v/>
      </c>
      <c r="N3581" t="str">
        <f>IF(ISERR(FIND("DECOUPE",Tableau1[[#This Row],[DESIGNATION]])),"","NEED REF")</f>
        <v/>
      </c>
    </row>
    <row r="3582" spans="2:14">
      <c r="B3582">
        <v>34410423</v>
      </c>
      <c r="C3582" s="2">
        <v>44634</v>
      </c>
      <c r="D3582" t="s">
        <v>13</v>
      </c>
      <c r="J3582" t="s">
        <v>17</v>
      </c>
      <c r="L3582" t="str">
        <f>_xlfn.XLOOKUP(Tableau1[[#This Row],[TYPE DE PIECE]],Tableau4[MATIERE],Tableau4[SHORT TYPE],"",0,1)</f>
        <v/>
      </c>
      <c r="N3582" t="str">
        <f>IF(ISERR(FIND("DECOUPE",Tableau1[[#This Row],[DESIGNATION]])),"","NEED REF")</f>
        <v/>
      </c>
    </row>
    <row r="3583" spans="2:14">
      <c r="B3583">
        <v>34410422</v>
      </c>
      <c r="C3583" s="2">
        <v>44634</v>
      </c>
      <c r="D3583" t="s">
        <v>13</v>
      </c>
      <c r="E3583" t="s">
        <v>1567</v>
      </c>
      <c r="J3583" t="s">
        <v>17</v>
      </c>
      <c r="L3583" t="str">
        <f>_xlfn.XLOOKUP(Tableau1[[#This Row],[TYPE DE PIECE]],Tableau4[MATIERE],Tableau4[SHORT TYPE],"",0,1)</f>
        <v/>
      </c>
      <c r="N3583" t="str">
        <f>IF(ISERR(FIND("DECOUPE",Tableau1[[#This Row],[DESIGNATION]])),"","NEED REF")</f>
        <v/>
      </c>
    </row>
    <row r="3584" spans="2:14">
      <c r="B3584">
        <v>34410421</v>
      </c>
      <c r="C3584" s="2">
        <v>44634</v>
      </c>
      <c r="D3584" t="s">
        <v>13</v>
      </c>
      <c r="E3584" t="s">
        <v>2170</v>
      </c>
      <c r="J3584" t="s">
        <v>17</v>
      </c>
      <c r="L3584" t="str">
        <f>_xlfn.XLOOKUP(Tableau1[[#This Row],[TYPE DE PIECE]],Tableau4[MATIERE],Tableau4[SHORT TYPE],"",0,1)</f>
        <v/>
      </c>
      <c r="N3584" t="str">
        <f>IF(ISERR(FIND("DECOUPE",Tableau1[[#This Row],[DESIGNATION]])),"","NEED REF")</f>
        <v/>
      </c>
    </row>
    <row r="3585" spans="2:14">
      <c r="B3585">
        <v>34410420</v>
      </c>
      <c r="C3585" s="2">
        <v>44634</v>
      </c>
      <c r="D3585" t="s">
        <v>13</v>
      </c>
      <c r="E3585" t="s">
        <v>349</v>
      </c>
      <c r="J3585" t="s">
        <v>17</v>
      </c>
      <c r="L3585" t="str">
        <f>_xlfn.XLOOKUP(Tableau1[[#This Row],[TYPE DE PIECE]],Tableau4[MATIERE],Tableau4[SHORT TYPE],"",0,1)</f>
        <v/>
      </c>
      <c r="N3585" t="str">
        <f>IF(ISERR(FIND("DECOUPE",Tableau1[[#This Row],[DESIGNATION]])),"","NEED REF")</f>
        <v/>
      </c>
    </row>
    <row r="3586" spans="2:14">
      <c r="B3586">
        <v>34410419</v>
      </c>
      <c r="C3586" s="2">
        <v>44634</v>
      </c>
      <c r="D3586" t="s">
        <v>13</v>
      </c>
      <c r="E3586" t="s">
        <v>2171</v>
      </c>
      <c r="J3586" t="s">
        <v>17</v>
      </c>
      <c r="L3586" t="str">
        <f>_xlfn.XLOOKUP(Tableau1[[#This Row],[TYPE DE PIECE]],Tableau4[MATIERE],Tableau4[SHORT TYPE],"",0,1)</f>
        <v/>
      </c>
      <c r="N3586" t="str">
        <f>IF(ISERR(FIND("DECOUPE",Tableau1[[#This Row],[DESIGNATION]])),"","NEED REF")</f>
        <v/>
      </c>
    </row>
    <row r="3587" spans="2:14">
      <c r="B3587">
        <v>34410418</v>
      </c>
      <c r="C3587" s="2">
        <v>44634</v>
      </c>
      <c r="D3587" t="s">
        <v>13</v>
      </c>
      <c r="E3587" t="s">
        <v>344</v>
      </c>
      <c r="J3587" t="s">
        <v>17</v>
      </c>
      <c r="L3587" t="str">
        <f>_xlfn.XLOOKUP(Tableau1[[#This Row],[TYPE DE PIECE]],Tableau4[MATIERE],Tableau4[SHORT TYPE],"",0,1)</f>
        <v/>
      </c>
      <c r="N3587" t="str">
        <f>IF(ISERR(FIND("DECOUPE",Tableau1[[#This Row],[DESIGNATION]])),"","NEED REF")</f>
        <v/>
      </c>
    </row>
    <row r="3588" spans="2:14">
      <c r="B3588">
        <v>34410417</v>
      </c>
      <c r="C3588" s="2">
        <v>44634</v>
      </c>
      <c r="D3588" t="s">
        <v>13</v>
      </c>
      <c r="E3588" t="s">
        <v>349</v>
      </c>
      <c r="J3588" t="s">
        <v>17</v>
      </c>
      <c r="L3588" t="str">
        <f>_xlfn.XLOOKUP(Tableau1[[#This Row],[TYPE DE PIECE]],Tableau4[MATIERE],Tableau4[SHORT TYPE],"",0,1)</f>
        <v/>
      </c>
      <c r="N3588" t="str">
        <f>IF(ISERR(FIND("DECOUPE",Tableau1[[#This Row],[DESIGNATION]])),"","NEED REF")</f>
        <v/>
      </c>
    </row>
    <row r="3589" spans="2:14">
      <c r="B3589">
        <v>34410416</v>
      </c>
      <c r="C3589" s="2">
        <v>44634</v>
      </c>
      <c r="D3589" t="s">
        <v>13</v>
      </c>
      <c r="E3589" t="s">
        <v>349</v>
      </c>
      <c r="J3589" t="s">
        <v>17</v>
      </c>
      <c r="L3589" t="str">
        <f>_xlfn.XLOOKUP(Tableau1[[#This Row],[TYPE DE PIECE]],Tableau4[MATIERE],Tableau4[SHORT TYPE],"",0,1)</f>
        <v/>
      </c>
      <c r="N3589" t="str">
        <f>IF(ISERR(FIND("DECOUPE",Tableau1[[#This Row],[DESIGNATION]])),"","NEED REF")</f>
        <v/>
      </c>
    </row>
    <row r="3590" spans="2:14">
      <c r="B3590">
        <v>34410415</v>
      </c>
      <c r="C3590" s="2">
        <v>44634</v>
      </c>
      <c r="D3590" t="s">
        <v>13</v>
      </c>
      <c r="E3590" t="s">
        <v>2172</v>
      </c>
      <c r="J3590" t="s">
        <v>17</v>
      </c>
      <c r="L3590" t="str">
        <f>_xlfn.XLOOKUP(Tableau1[[#This Row],[TYPE DE PIECE]],Tableau4[MATIERE],Tableau4[SHORT TYPE],"",0,1)</f>
        <v/>
      </c>
      <c r="N3590" t="str">
        <f>IF(ISERR(FIND("DECOUPE",Tableau1[[#This Row],[DESIGNATION]])),"","NEED REF")</f>
        <v/>
      </c>
    </row>
    <row r="3591" spans="2:14">
      <c r="B3591">
        <v>34410414</v>
      </c>
      <c r="C3591" s="2">
        <v>44631</v>
      </c>
      <c r="D3591" t="s">
        <v>13</v>
      </c>
      <c r="E3591" t="s">
        <v>2172</v>
      </c>
      <c r="H3591" t="s">
        <v>30</v>
      </c>
      <c r="J3591" t="s">
        <v>17</v>
      </c>
      <c r="K3591" t="s">
        <v>25</v>
      </c>
      <c r="L3591" t="str">
        <f>_xlfn.XLOOKUP(Tableau1[[#This Row],[TYPE DE PIECE]],Tableau4[MATIERE],Tableau4[SHORT TYPE],"",0,1)</f>
        <v>SMT</v>
      </c>
      <c r="N3591" t="str">
        <f>IF(ISERR(FIND("DECOUPE",Tableau1[[#This Row],[DESIGNATION]])),"","NEED REF")</f>
        <v/>
      </c>
    </row>
    <row r="3592" spans="2:14">
      <c r="B3592">
        <v>34410413</v>
      </c>
      <c r="C3592" s="2">
        <v>44631</v>
      </c>
      <c r="D3592" t="s">
        <v>13</v>
      </c>
      <c r="E3592" t="s">
        <v>344</v>
      </c>
      <c r="H3592" t="s">
        <v>30</v>
      </c>
      <c r="J3592" t="s">
        <v>17</v>
      </c>
      <c r="K3592" t="s">
        <v>25</v>
      </c>
      <c r="L3592" t="str">
        <f>_xlfn.XLOOKUP(Tableau1[[#This Row],[TYPE DE PIECE]],Tableau4[MATIERE],Tableau4[SHORT TYPE],"",0,1)</f>
        <v>SMT</v>
      </c>
      <c r="N3592" t="str">
        <f>IF(ISERR(FIND("DECOUPE",Tableau1[[#This Row],[DESIGNATION]])),"","NEED REF")</f>
        <v/>
      </c>
    </row>
    <row r="3593" spans="2:14">
      <c r="B3593">
        <v>34410412</v>
      </c>
      <c r="C3593" s="2">
        <v>44631</v>
      </c>
      <c r="D3593" t="s">
        <v>13</v>
      </c>
      <c r="E3593" t="s">
        <v>349</v>
      </c>
      <c r="H3593" t="s">
        <v>30</v>
      </c>
      <c r="J3593" t="s">
        <v>17</v>
      </c>
      <c r="K3593" t="s">
        <v>25</v>
      </c>
      <c r="L3593" t="str">
        <f>_xlfn.XLOOKUP(Tableau1[[#This Row],[TYPE DE PIECE]],Tableau4[MATIERE],Tableau4[SHORT TYPE],"",0,1)</f>
        <v>SMT</v>
      </c>
      <c r="N3593" t="str">
        <f>IF(ISERR(FIND("DECOUPE",Tableau1[[#This Row],[DESIGNATION]])),"","NEED REF")</f>
        <v/>
      </c>
    </row>
    <row r="3594" spans="2:14">
      <c r="B3594">
        <v>34410411</v>
      </c>
      <c r="C3594" s="2">
        <v>44631</v>
      </c>
      <c r="D3594" t="s">
        <v>13</v>
      </c>
      <c r="E3594" t="s">
        <v>2173</v>
      </c>
      <c r="H3594" t="s">
        <v>30</v>
      </c>
      <c r="J3594" t="s">
        <v>17</v>
      </c>
      <c r="K3594" t="s">
        <v>25</v>
      </c>
      <c r="L3594" t="str">
        <f>_xlfn.XLOOKUP(Tableau1[[#This Row],[TYPE DE PIECE]],Tableau4[MATIERE],Tableau4[SHORT TYPE],"",0,1)</f>
        <v>SMT</v>
      </c>
      <c r="N3594" t="str">
        <f>IF(ISERR(FIND("DECOUPE",Tableau1[[#This Row],[DESIGNATION]])),"","NEED REF")</f>
        <v/>
      </c>
    </row>
    <row r="3595" spans="2:14">
      <c r="B3595">
        <v>34410410</v>
      </c>
      <c r="C3595" s="2">
        <v>44631</v>
      </c>
      <c r="D3595" t="s">
        <v>13</v>
      </c>
      <c r="E3595" t="s">
        <v>344</v>
      </c>
      <c r="H3595" t="s">
        <v>30</v>
      </c>
      <c r="J3595" t="s">
        <v>17</v>
      </c>
      <c r="K3595" t="s">
        <v>25</v>
      </c>
      <c r="L3595" t="str">
        <f>_xlfn.XLOOKUP(Tableau1[[#This Row],[TYPE DE PIECE]],Tableau4[MATIERE],Tableau4[SHORT TYPE],"",0,1)</f>
        <v>SMT</v>
      </c>
      <c r="N3595" t="str">
        <f>IF(ISERR(FIND("DECOUPE",Tableau1[[#This Row],[DESIGNATION]])),"","NEED REF")</f>
        <v/>
      </c>
    </row>
    <row r="3596" spans="2:14">
      <c r="B3596">
        <v>34410409</v>
      </c>
      <c r="C3596" s="2">
        <v>44631</v>
      </c>
      <c r="D3596" t="s">
        <v>13</v>
      </c>
      <c r="E3596" t="s">
        <v>349</v>
      </c>
      <c r="H3596" t="s">
        <v>30</v>
      </c>
      <c r="J3596" t="s">
        <v>17</v>
      </c>
      <c r="K3596" t="s">
        <v>25</v>
      </c>
      <c r="L3596" t="str">
        <f>_xlfn.XLOOKUP(Tableau1[[#This Row],[TYPE DE PIECE]],Tableau4[MATIERE],Tableau4[SHORT TYPE],"",0,1)</f>
        <v>SMT</v>
      </c>
      <c r="N3596" t="str">
        <f>IF(ISERR(FIND("DECOUPE",Tableau1[[#This Row],[DESIGNATION]])),"","NEED REF")</f>
        <v/>
      </c>
    </row>
    <row r="3597" spans="2:14">
      <c r="B3597">
        <v>34410408</v>
      </c>
      <c r="C3597" s="2">
        <v>44631</v>
      </c>
      <c r="D3597" t="s">
        <v>13</v>
      </c>
      <c r="E3597" t="s">
        <v>2174</v>
      </c>
      <c r="F3597" t="s">
        <v>662</v>
      </c>
      <c r="G3597" t="s">
        <v>2175</v>
      </c>
      <c r="H3597" t="s">
        <v>15</v>
      </c>
      <c r="J3597" t="s">
        <v>49</v>
      </c>
      <c r="K3597" t="s">
        <v>25</v>
      </c>
      <c r="L3597" t="str">
        <f>_xlfn.XLOOKUP(Tableau1[[#This Row],[TYPE DE PIECE]],Tableau4[MATIERE],Tableau4[SHORT TYPE],"",0,1)</f>
        <v>SMT</v>
      </c>
      <c r="N3597" t="str">
        <f>IF(ISERR(FIND("DECOUPE",Tableau1[[#This Row],[DESIGNATION]])),"","NEED REF")</f>
        <v/>
      </c>
    </row>
    <row r="3598" spans="2:14">
      <c r="B3598">
        <v>34410407</v>
      </c>
      <c r="C3598" s="2">
        <v>44631</v>
      </c>
      <c r="D3598" t="s">
        <v>13</v>
      </c>
      <c r="E3598" t="s">
        <v>2176</v>
      </c>
      <c r="F3598" t="s">
        <v>662</v>
      </c>
      <c r="G3598" t="s">
        <v>2175</v>
      </c>
      <c r="H3598" t="s">
        <v>15</v>
      </c>
      <c r="J3598" t="s">
        <v>49</v>
      </c>
      <c r="K3598" t="s">
        <v>25</v>
      </c>
      <c r="L3598" t="str">
        <f>_xlfn.XLOOKUP(Tableau1[[#This Row],[TYPE DE PIECE]],Tableau4[MATIERE],Tableau4[SHORT TYPE],"",0,1)</f>
        <v>SMT</v>
      </c>
      <c r="N3598" t="str">
        <f>IF(ISERR(FIND("DECOUPE",Tableau1[[#This Row],[DESIGNATION]])),"","NEED REF")</f>
        <v/>
      </c>
    </row>
    <row r="3599" spans="2:14">
      <c r="B3599">
        <v>34410406</v>
      </c>
      <c r="C3599" s="2">
        <v>44631</v>
      </c>
      <c r="D3599" t="s">
        <v>13</v>
      </c>
      <c r="E3599" t="s">
        <v>2177</v>
      </c>
      <c r="H3599" t="s">
        <v>30</v>
      </c>
      <c r="J3599" t="s">
        <v>17</v>
      </c>
      <c r="K3599" t="s">
        <v>25</v>
      </c>
      <c r="L3599" t="str">
        <f>_xlfn.XLOOKUP(Tableau1[[#This Row],[TYPE DE PIECE]],Tableau4[MATIERE],Tableau4[SHORT TYPE],"",0,1)</f>
        <v>SMT</v>
      </c>
      <c r="N3599" t="str">
        <f>IF(ISERR(FIND("DECOUPE",Tableau1[[#This Row],[DESIGNATION]])),"","NEED REF")</f>
        <v/>
      </c>
    </row>
    <row r="3600" spans="2:14">
      <c r="B3600">
        <v>34410405</v>
      </c>
      <c r="C3600" s="2">
        <v>44631</v>
      </c>
      <c r="D3600" t="s">
        <v>13</v>
      </c>
      <c r="E3600" t="s">
        <v>2178</v>
      </c>
      <c r="H3600" t="s">
        <v>30</v>
      </c>
      <c r="J3600" t="s">
        <v>17</v>
      </c>
      <c r="K3600" t="s">
        <v>25</v>
      </c>
      <c r="L3600" t="str">
        <f>_xlfn.XLOOKUP(Tableau1[[#This Row],[TYPE DE PIECE]],Tableau4[MATIERE],Tableau4[SHORT TYPE],"",0,1)</f>
        <v>SMT</v>
      </c>
      <c r="N3600" t="str">
        <f>IF(ISERR(FIND("DECOUPE",Tableau1[[#This Row],[DESIGNATION]])),"","NEED REF")</f>
        <v/>
      </c>
    </row>
    <row r="3601" spans="2:14">
      <c r="B3601">
        <v>34410404</v>
      </c>
      <c r="C3601" s="2">
        <v>44631</v>
      </c>
      <c r="D3601" t="s">
        <v>13</v>
      </c>
      <c r="E3601" t="s">
        <v>2179</v>
      </c>
      <c r="H3601" t="s">
        <v>30</v>
      </c>
      <c r="J3601" t="s">
        <v>17</v>
      </c>
      <c r="K3601" t="s">
        <v>25</v>
      </c>
      <c r="L3601" t="str">
        <f>_xlfn.XLOOKUP(Tableau1[[#This Row],[TYPE DE PIECE]],Tableau4[MATIERE],Tableau4[SHORT TYPE],"",0,1)</f>
        <v>SMT</v>
      </c>
      <c r="N3601" t="str">
        <f>IF(ISERR(FIND("DECOUPE",Tableau1[[#This Row],[DESIGNATION]])),"","NEED REF")</f>
        <v/>
      </c>
    </row>
    <row r="3602" spans="2:14">
      <c r="B3602">
        <v>34410403</v>
      </c>
      <c r="C3602" s="2">
        <v>44631</v>
      </c>
      <c r="D3602" t="s">
        <v>13</v>
      </c>
      <c r="E3602" t="s">
        <v>2180</v>
      </c>
      <c r="H3602" t="s">
        <v>30</v>
      </c>
      <c r="J3602" t="s">
        <v>17</v>
      </c>
      <c r="K3602" t="s">
        <v>25</v>
      </c>
      <c r="L3602" t="str">
        <f>_xlfn.XLOOKUP(Tableau1[[#This Row],[TYPE DE PIECE]],Tableau4[MATIERE],Tableau4[SHORT TYPE],"",0,1)</f>
        <v>SMT</v>
      </c>
      <c r="N3602" t="str">
        <f>IF(ISERR(FIND("DECOUPE",Tableau1[[#This Row],[DESIGNATION]])),"","NEED REF")</f>
        <v/>
      </c>
    </row>
    <row r="3603" spans="2:14">
      <c r="B3603">
        <v>34410402</v>
      </c>
      <c r="C3603" s="2">
        <v>44630</v>
      </c>
      <c r="D3603" t="s">
        <v>13</v>
      </c>
      <c r="E3603" t="s">
        <v>2181</v>
      </c>
      <c r="G3603" t="s">
        <v>573</v>
      </c>
      <c r="H3603" t="s">
        <v>30</v>
      </c>
      <c r="J3603" t="s">
        <v>49</v>
      </c>
      <c r="K3603" t="s">
        <v>50</v>
      </c>
      <c r="L3603" t="str">
        <f>_xlfn.XLOOKUP(Tableau1[[#This Row],[TYPE DE PIECE]],Tableau4[MATIERE],Tableau4[SHORT TYPE],"",0,1)</f>
        <v>WIR</v>
      </c>
      <c r="N3603" t="str">
        <f>IF(ISERR(FIND("DECOUPE",Tableau1[[#This Row],[DESIGNATION]])),"","NEED REF")</f>
        <v/>
      </c>
    </row>
    <row r="3604" spans="2:14">
      <c r="B3604">
        <v>34410401</v>
      </c>
      <c r="C3604" s="2">
        <v>44630</v>
      </c>
      <c r="D3604" t="s">
        <v>13</v>
      </c>
      <c r="E3604" t="s">
        <v>2182</v>
      </c>
      <c r="H3604" t="s">
        <v>30</v>
      </c>
      <c r="J3604" t="s">
        <v>17</v>
      </c>
      <c r="K3604" t="s">
        <v>25</v>
      </c>
      <c r="L3604" t="str">
        <f>_xlfn.XLOOKUP(Tableau1[[#This Row],[TYPE DE PIECE]],Tableau4[MATIERE],Tableau4[SHORT TYPE],"",0,1)</f>
        <v>SMT</v>
      </c>
      <c r="N3604" t="str">
        <f>IF(ISERR(FIND("DECOUPE",Tableau1[[#This Row],[DESIGNATION]])),"","NEED REF")</f>
        <v/>
      </c>
    </row>
    <row r="3605" spans="2:14">
      <c r="B3605">
        <v>34410400</v>
      </c>
      <c r="C3605" s="2">
        <v>44630</v>
      </c>
      <c r="D3605" t="s">
        <v>13</v>
      </c>
      <c r="E3605" t="s">
        <v>2183</v>
      </c>
      <c r="H3605" t="s">
        <v>30</v>
      </c>
      <c r="J3605" t="s">
        <v>17</v>
      </c>
      <c r="K3605" t="s">
        <v>33</v>
      </c>
      <c r="L3605" t="str">
        <f>_xlfn.XLOOKUP(Tableau1[[#This Row],[TYPE DE PIECE]],Tableau4[MATIERE],Tableau4[SHORT TYPE],"",0,1)</f>
        <v>PLA</v>
      </c>
      <c r="N3605" t="str">
        <f>IF(ISERR(FIND("DECOUPE",Tableau1[[#This Row],[DESIGNATION]])),"","NEED REF")</f>
        <v/>
      </c>
    </row>
    <row r="3606" spans="2:14">
      <c r="B3606">
        <v>34410399</v>
      </c>
      <c r="C3606" s="2">
        <v>44630</v>
      </c>
      <c r="D3606" t="s">
        <v>13</v>
      </c>
      <c r="E3606" t="s">
        <v>2184</v>
      </c>
      <c r="H3606" t="s">
        <v>30</v>
      </c>
      <c r="J3606" t="s">
        <v>17</v>
      </c>
      <c r="K3606" t="s">
        <v>22</v>
      </c>
      <c r="L3606" t="str">
        <f>_xlfn.XLOOKUP(Tableau1[[#This Row],[TYPE DE PIECE]],Tableau4[MATIERE],Tableau4[SHORT TYPE],"",0,1)</f>
        <v>COP</v>
      </c>
      <c r="N3606" t="str">
        <f>IF(ISERR(FIND("DECOUPE",Tableau1[[#This Row],[DESIGNATION]])),"","NEED REF")</f>
        <v/>
      </c>
    </row>
    <row r="3607" spans="2:14">
      <c r="B3607">
        <v>34410398</v>
      </c>
      <c r="C3607" s="2">
        <v>44630</v>
      </c>
      <c r="D3607" t="s">
        <v>13</v>
      </c>
      <c r="E3607" t="s">
        <v>2185</v>
      </c>
      <c r="H3607" t="s">
        <v>30</v>
      </c>
      <c r="J3607" t="s">
        <v>17</v>
      </c>
      <c r="K3607" t="s">
        <v>22</v>
      </c>
      <c r="L3607" t="str">
        <f>_xlfn.XLOOKUP(Tableau1[[#This Row],[TYPE DE PIECE]],Tableau4[MATIERE],Tableau4[SHORT TYPE],"",0,1)</f>
        <v>COP</v>
      </c>
      <c r="N3607" t="str">
        <f>IF(ISERR(FIND("DECOUPE",Tableau1[[#This Row],[DESIGNATION]])),"","NEED REF")</f>
        <v/>
      </c>
    </row>
    <row r="3608" spans="2:14">
      <c r="B3608">
        <v>34410397</v>
      </c>
      <c r="C3608" s="2">
        <v>44630</v>
      </c>
      <c r="D3608" t="s">
        <v>13</v>
      </c>
      <c r="E3608" t="s">
        <v>2019</v>
      </c>
      <c r="J3608" t="s">
        <v>27</v>
      </c>
      <c r="K3608" t="s">
        <v>25</v>
      </c>
      <c r="L3608" t="str">
        <f>_xlfn.XLOOKUP(Tableau1[[#This Row],[TYPE DE PIECE]],Tableau4[MATIERE],Tableau4[SHORT TYPE],"",0,1)</f>
        <v>SMT</v>
      </c>
      <c r="N3608" t="str">
        <f>IF(ISERR(FIND("DECOUPE",Tableau1[[#This Row],[DESIGNATION]])),"","NEED REF")</f>
        <v/>
      </c>
    </row>
    <row r="3609" spans="2:14">
      <c r="B3609">
        <v>34410396</v>
      </c>
      <c r="C3609" s="2">
        <v>44629</v>
      </c>
      <c r="D3609" t="s">
        <v>13</v>
      </c>
      <c r="E3609" t="s">
        <v>2186</v>
      </c>
      <c r="F3609" t="s">
        <v>2187</v>
      </c>
      <c r="G3609" t="s">
        <v>239</v>
      </c>
      <c r="H3609" t="s">
        <v>30</v>
      </c>
      <c r="J3609" t="s">
        <v>49</v>
      </c>
      <c r="K3609" t="s">
        <v>25</v>
      </c>
      <c r="L3609" t="str">
        <f>_xlfn.XLOOKUP(Tableau1[[#This Row],[TYPE DE PIECE]],Tableau4[MATIERE],Tableau4[SHORT TYPE],"",0,1)</f>
        <v>SMT</v>
      </c>
      <c r="N3609" t="str">
        <f>IF(ISERR(FIND("DECOUPE",Tableau1[[#This Row],[DESIGNATION]])),"","NEED REF")</f>
        <v/>
      </c>
    </row>
    <row r="3610" spans="2:14">
      <c r="B3610">
        <v>34410395</v>
      </c>
      <c r="C3610" s="2">
        <v>44629</v>
      </c>
      <c r="D3610" t="s">
        <v>13</v>
      </c>
      <c r="E3610" t="s">
        <v>2188</v>
      </c>
      <c r="H3610" t="s">
        <v>30</v>
      </c>
      <c r="J3610" t="s">
        <v>17</v>
      </c>
      <c r="K3610" t="s">
        <v>22</v>
      </c>
      <c r="L3610" t="str">
        <f>_xlfn.XLOOKUP(Tableau1[[#This Row],[TYPE DE PIECE]],Tableau4[MATIERE],Tableau4[SHORT TYPE],"",0,1)</f>
        <v>COP</v>
      </c>
      <c r="N3610" t="str">
        <f>IF(ISERR(FIND("DECOUPE",Tableau1[[#This Row],[DESIGNATION]])),"","NEED REF")</f>
        <v/>
      </c>
    </row>
    <row r="3611" spans="2:14">
      <c r="B3611">
        <v>34410394</v>
      </c>
      <c r="C3611" s="2">
        <v>44629</v>
      </c>
      <c r="D3611" t="s">
        <v>13</v>
      </c>
      <c r="E3611" t="s">
        <v>2189</v>
      </c>
      <c r="H3611" t="s">
        <v>30</v>
      </c>
      <c r="J3611" t="s">
        <v>17</v>
      </c>
      <c r="K3611" t="s">
        <v>22</v>
      </c>
      <c r="L3611" t="str">
        <f>_xlfn.XLOOKUP(Tableau1[[#This Row],[TYPE DE PIECE]],Tableau4[MATIERE],Tableau4[SHORT TYPE],"",0,1)</f>
        <v>COP</v>
      </c>
      <c r="N3611" t="str">
        <f>IF(ISERR(FIND("DECOUPE",Tableau1[[#This Row],[DESIGNATION]])),"","NEED REF")</f>
        <v/>
      </c>
    </row>
    <row r="3612" spans="2:14">
      <c r="B3612">
        <v>34410393</v>
      </c>
      <c r="C3612" s="2">
        <v>44629</v>
      </c>
      <c r="D3612" t="s">
        <v>13</v>
      </c>
      <c r="E3612" t="s">
        <v>2190</v>
      </c>
      <c r="H3612" t="s">
        <v>30</v>
      </c>
      <c r="J3612" t="s">
        <v>17</v>
      </c>
      <c r="K3612" t="s">
        <v>22</v>
      </c>
      <c r="L3612" t="str">
        <f>_xlfn.XLOOKUP(Tableau1[[#This Row],[TYPE DE PIECE]],Tableau4[MATIERE],Tableau4[SHORT TYPE],"",0,1)</f>
        <v>COP</v>
      </c>
      <c r="N3612" t="str">
        <f>IF(ISERR(FIND("DECOUPE",Tableau1[[#This Row],[DESIGNATION]])),"","NEED REF")</f>
        <v/>
      </c>
    </row>
    <row r="3613" spans="2:14">
      <c r="B3613">
        <v>34410392</v>
      </c>
      <c r="C3613" s="2">
        <v>44629</v>
      </c>
      <c r="D3613" t="s">
        <v>13</v>
      </c>
      <c r="E3613" t="s">
        <v>2191</v>
      </c>
      <c r="H3613" t="s">
        <v>30</v>
      </c>
      <c r="J3613" t="s">
        <v>17</v>
      </c>
      <c r="K3613" t="s">
        <v>22</v>
      </c>
      <c r="L3613" t="str">
        <f>_xlfn.XLOOKUP(Tableau1[[#This Row],[TYPE DE PIECE]],Tableau4[MATIERE],Tableau4[SHORT TYPE],"",0,1)</f>
        <v>COP</v>
      </c>
      <c r="N3613" t="str">
        <f>IF(ISERR(FIND("DECOUPE",Tableau1[[#This Row],[DESIGNATION]])),"","NEED REF")</f>
        <v/>
      </c>
    </row>
    <row r="3614" spans="2:14">
      <c r="B3614">
        <v>34410391</v>
      </c>
      <c r="C3614" s="2">
        <v>44629</v>
      </c>
      <c r="D3614" t="s">
        <v>13</v>
      </c>
      <c r="E3614" t="s">
        <v>2192</v>
      </c>
      <c r="H3614" t="s">
        <v>30</v>
      </c>
      <c r="J3614" t="s">
        <v>17</v>
      </c>
      <c r="K3614" t="s">
        <v>22</v>
      </c>
      <c r="L3614" t="str">
        <f>_xlfn.XLOOKUP(Tableau1[[#This Row],[TYPE DE PIECE]],Tableau4[MATIERE],Tableau4[SHORT TYPE],"",0,1)</f>
        <v>COP</v>
      </c>
      <c r="N3614" t="str">
        <f>IF(ISERR(FIND("DECOUPE",Tableau1[[#This Row],[DESIGNATION]])),"","NEED REF")</f>
        <v/>
      </c>
    </row>
    <row r="3615" spans="2:14">
      <c r="B3615">
        <v>34410390</v>
      </c>
      <c r="C3615" s="2">
        <v>44629</v>
      </c>
      <c r="D3615" t="s">
        <v>13</v>
      </c>
      <c r="E3615" t="s">
        <v>2193</v>
      </c>
      <c r="H3615" t="s">
        <v>30</v>
      </c>
      <c r="J3615" t="s">
        <v>17</v>
      </c>
      <c r="K3615" t="s">
        <v>22</v>
      </c>
      <c r="L3615" t="str">
        <f>_xlfn.XLOOKUP(Tableau1[[#This Row],[TYPE DE PIECE]],Tableau4[MATIERE],Tableau4[SHORT TYPE],"",0,1)</f>
        <v>COP</v>
      </c>
      <c r="N3615" t="str">
        <f>IF(ISERR(FIND("DECOUPE",Tableau1[[#This Row],[DESIGNATION]])),"","NEED REF")</f>
        <v/>
      </c>
    </row>
    <row r="3616" spans="2:14">
      <c r="B3616">
        <v>34410389</v>
      </c>
      <c r="C3616" s="2">
        <v>44629</v>
      </c>
      <c r="D3616" t="s">
        <v>13</v>
      </c>
      <c r="E3616" t="s">
        <v>2194</v>
      </c>
      <c r="H3616" t="s">
        <v>30</v>
      </c>
      <c r="J3616" t="s">
        <v>17</v>
      </c>
      <c r="K3616" t="s">
        <v>22</v>
      </c>
      <c r="L3616" t="str">
        <f>_xlfn.XLOOKUP(Tableau1[[#This Row],[TYPE DE PIECE]],Tableau4[MATIERE],Tableau4[SHORT TYPE],"",0,1)</f>
        <v>COP</v>
      </c>
      <c r="N3616" t="str">
        <f>IF(ISERR(FIND("DECOUPE",Tableau1[[#This Row],[DESIGNATION]])),"","NEED REF")</f>
        <v/>
      </c>
    </row>
    <row r="3617" spans="2:14">
      <c r="B3617">
        <v>34410388</v>
      </c>
      <c r="C3617" s="2">
        <v>44627</v>
      </c>
      <c r="D3617" t="s">
        <v>13</v>
      </c>
      <c r="E3617" t="s">
        <v>305</v>
      </c>
      <c r="F3617" t="s">
        <v>2135</v>
      </c>
      <c r="G3617" t="s">
        <v>267</v>
      </c>
      <c r="H3617" t="s">
        <v>105</v>
      </c>
      <c r="J3617" t="s">
        <v>49</v>
      </c>
      <c r="K3617" t="s">
        <v>25</v>
      </c>
      <c r="L3617" t="str">
        <f>_xlfn.XLOOKUP(Tableau1[[#This Row],[TYPE DE PIECE]],Tableau4[MATIERE],Tableau4[SHORT TYPE],"",0,1)</f>
        <v>SMT</v>
      </c>
      <c r="N3617" t="str">
        <f>IF(ISERR(FIND("DECOUPE",Tableau1[[#This Row],[DESIGNATION]])),"","NEED REF")</f>
        <v/>
      </c>
    </row>
    <row r="3618" spans="2:14">
      <c r="B3618">
        <v>34410387</v>
      </c>
      <c r="C3618" s="2">
        <v>44627</v>
      </c>
      <c r="D3618" t="s">
        <v>13</v>
      </c>
      <c r="E3618" t="s">
        <v>2195</v>
      </c>
      <c r="J3618" t="s">
        <v>27</v>
      </c>
      <c r="K3618" t="s">
        <v>22</v>
      </c>
      <c r="L3618" t="str">
        <f>_xlfn.XLOOKUP(Tableau1[[#This Row],[TYPE DE PIECE]],Tableau4[MATIERE],Tableau4[SHORT TYPE],"",0,1)</f>
        <v>COP</v>
      </c>
      <c r="N3618" t="str">
        <f>IF(ISERR(FIND("DECOUPE",Tableau1[[#This Row],[DESIGNATION]])),"","NEED REF")</f>
        <v/>
      </c>
    </row>
    <row r="3619" spans="2:14">
      <c r="B3619">
        <v>34410386</v>
      </c>
      <c r="C3619" s="2">
        <v>44627</v>
      </c>
      <c r="D3619" t="s">
        <v>13</v>
      </c>
      <c r="E3619" t="s">
        <v>2196</v>
      </c>
      <c r="J3619" t="s">
        <v>27</v>
      </c>
      <c r="K3619" t="s">
        <v>22</v>
      </c>
      <c r="L3619" t="str">
        <f>_xlfn.XLOOKUP(Tableau1[[#This Row],[TYPE DE PIECE]],Tableau4[MATIERE],Tableau4[SHORT TYPE],"",0,1)</f>
        <v>COP</v>
      </c>
      <c r="N3619" t="str">
        <f>IF(ISERR(FIND("DECOUPE",Tableau1[[#This Row],[DESIGNATION]])),"","NEED REF")</f>
        <v/>
      </c>
    </row>
    <row r="3620" spans="2:14">
      <c r="B3620">
        <v>34410385</v>
      </c>
      <c r="C3620" s="2">
        <v>44627</v>
      </c>
      <c r="D3620" t="s">
        <v>13</v>
      </c>
      <c r="E3620" t="s">
        <v>2019</v>
      </c>
      <c r="J3620" t="s">
        <v>27</v>
      </c>
      <c r="K3620" t="s">
        <v>25</v>
      </c>
      <c r="L3620" t="str">
        <f>_xlfn.XLOOKUP(Tableau1[[#This Row],[TYPE DE PIECE]],Tableau4[MATIERE],Tableau4[SHORT TYPE],"",0,1)</f>
        <v>SMT</v>
      </c>
      <c r="N3620" t="str">
        <f>IF(ISERR(FIND("DECOUPE",Tableau1[[#This Row],[DESIGNATION]])),"","NEED REF")</f>
        <v/>
      </c>
    </row>
    <row r="3621" spans="2:14">
      <c r="B3621">
        <v>34410384</v>
      </c>
      <c r="C3621" s="2">
        <v>44627</v>
      </c>
      <c r="D3621" t="s">
        <v>13</v>
      </c>
      <c r="E3621" t="s">
        <v>2197</v>
      </c>
      <c r="H3621" t="s">
        <v>30</v>
      </c>
      <c r="J3621" t="s">
        <v>17</v>
      </c>
      <c r="K3621" t="s">
        <v>25</v>
      </c>
      <c r="L3621" t="str">
        <f>_xlfn.XLOOKUP(Tableau1[[#This Row],[TYPE DE PIECE]],Tableau4[MATIERE],Tableau4[SHORT TYPE],"",0,1)</f>
        <v>SMT</v>
      </c>
      <c r="N3621" t="str">
        <f>IF(ISERR(FIND("DECOUPE",Tableau1[[#This Row],[DESIGNATION]])),"","NEED REF")</f>
        <v/>
      </c>
    </row>
    <row r="3622" spans="2:14">
      <c r="B3622">
        <v>34410383</v>
      </c>
      <c r="C3622" s="2">
        <v>44624</v>
      </c>
      <c r="D3622" t="s">
        <v>13</v>
      </c>
      <c r="E3622" t="s">
        <v>2198</v>
      </c>
      <c r="J3622" t="s">
        <v>27</v>
      </c>
      <c r="K3622" t="s">
        <v>1745</v>
      </c>
      <c r="L3622" t="str">
        <f>_xlfn.XLOOKUP(Tableau1[[#This Row],[TYPE DE PIECE]],Tableau4[MATIERE],Tableau4[SHORT TYPE],"",0,1)</f>
        <v/>
      </c>
      <c r="N3622" t="str">
        <f>IF(ISERR(FIND("DECOUPE",Tableau1[[#This Row],[DESIGNATION]])),"","NEED REF")</f>
        <v/>
      </c>
    </row>
    <row r="3623" spans="2:14">
      <c r="B3623">
        <v>34410382</v>
      </c>
      <c r="C3623" s="2">
        <v>44624</v>
      </c>
      <c r="D3623" t="s">
        <v>13</v>
      </c>
      <c r="E3623" t="s">
        <v>2018</v>
      </c>
      <c r="J3623" t="s">
        <v>27</v>
      </c>
      <c r="K3623" t="s">
        <v>22</v>
      </c>
      <c r="L3623" t="str">
        <f>_xlfn.XLOOKUP(Tableau1[[#This Row],[TYPE DE PIECE]],Tableau4[MATIERE],Tableau4[SHORT TYPE],"",0,1)</f>
        <v>COP</v>
      </c>
      <c r="N3623" t="str">
        <f>IF(ISERR(FIND("DECOUPE",Tableau1[[#This Row],[DESIGNATION]])),"","NEED REF")</f>
        <v/>
      </c>
    </row>
    <row r="3624" spans="2:14">
      <c r="B3624">
        <v>34410381</v>
      </c>
      <c r="C3624" s="2">
        <v>44624</v>
      </c>
      <c r="D3624" t="s">
        <v>13</v>
      </c>
      <c r="E3624" t="s">
        <v>245</v>
      </c>
      <c r="J3624" t="s">
        <v>27</v>
      </c>
      <c r="K3624" t="s">
        <v>22</v>
      </c>
      <c r="L3624" t="str">
        <f>_xlfn.XLOOKUP(Tableau1[[#This Row],[TYPE DE PIECE]],Tableau4[MATIERE],Tableau4[SHORT TYPE],"",0,1)</f>
        <v>COP</v>
      </c>
      <c r="N3624" t="str">
        <f>IF(ISERR(FIND("DECOUPE",Tableau1[[#This Row],[DESIGNATION]])),"","NEED REF")</f>
        <v/>
      </c>
    </row>
    <row r="3625" spans="2:14">
      <c r="B3625">
        <v>34410380</v>
      </c>
      <c r="C3625" s="2">
        <v>44624</v>
      </c>
      <c r="D3625" t="s">
        <v>13</v>
      </c>
      <c r="E3625" t="s">
        <v>2199</v>
      </c>
      <c r="H3625" t="s">
        <v>30</v>
      </c>
      <c r="J3625" t="s">
        <v>17</v>
      </c>
      <c r="K3625" t="s">
        <v>22</v>
      </c>
      <c r="L3625" t="str">
        <f>_xlfn.XLOOKUP(Tableau1[[#This Row],[TYPE DE PIECE]],Tableau4[MATIERE],Tableau4[SHORT TYPE],"",0,1)</f>
        <v>COP</v>
      </c>
      <c r="N3625" t="str">
        <f>IF(ISERR(FIND("DECOUPE",Tableau1[[#This Row],[DESIGNATION]])),"","NEED REF")</f>
        <v/>
      </c>
    </row>
    <row r="3626" spans="2:14">
      <c r="B3626">
        <v>34410379</v>
      </c>
      <c r="C3626" s="2">
        <v>44624</v>
      </c>
      <c r="D3626" t="s">
        <v>13</v>
      </c>
      <c r="E3626" t="s">
        <v>2200</v>
      </c>
      <c r="H3626" t="s">
        <v>30</v>
      </c>
      <c r="J3626" t="s">
        <v>17</v>
      </c>
      <c r="K3626" t="s">
        <v>22</v>
      </c>
      <c r="L3626" t="str">
        <f>_xlfn.XLOOKUP(Tableau1[[#This Row],[TYPE DE PIECE]],Tableau4[MATIERE],Tableau4[SHORT TYPE],"",0,1)</f>
        <v>COP</v>
      </c>
      <c r="N3626" t="str">
        <f>IF(ISERR(FIND("DECOUPE",Tableau1[[#This Row],[DESIGNATION]])),"","NEED REF")</f>
        <v/>
      </c>
    </row>
    <row r="3627" spans="2:14">
      <c r="B3627">
        <v>34410378</v>
      </c>
      <c r="C3627" s="2">
        <v>44624</v>
      </c>
      <c r="D3627" t="s">
        <v>13</v>
      </c>
      <c r="E3627" t="s">
        <v>2201</v>
      </c>
      <c r="H3627" t="s">
        <v>30</v>
      </c>
      <c r="J3627" t="s">
        <v>17</v>
      </c>
      <c r="K3627" t="s">
        <v>22</v>
      </c>
      <c r="L3627" t="str">
        <f>_xlfn.XLOOKUP(Tableau1[[#This Row],[TYPE DE PIECE]],Tableau4[MATIERE],Tableau4[SHORT TYPE],"",0,1)</f>
        <v>COP</v>
      </c>
      <c r="N3627" t="str">
        <f>IF(ISERR(FIND("DECOUPE",Tableau1[[#This Row],[DESIGNATION]])),"","NEED REF")</f>
        <v/>
      </c>
    </row>
    <row r="3628" spans="2:14">
      <c r="B3628">
        <v>34410377</v>
      </c>
      <c r="C3628" s="2">
        <v>44624</v>
      </c>
      <c r="D3628" t="s">
        <v>13</v>
      </c>
      <c r="E3628" t="s">
        <v>2202</v>
      </c>
      <c r="H3628" t="s">
        <v>30</v>
      </c>
      <c r="J3628" t="s">
        <v>17</v>
      </c>
      <c r="K3628" t="s">
        <v>22</v>
      </c>
      <c r="L3628" t="str">
        <f>_xlfn.XLOOKUP(Tableau1[[#This Row],[TYPE DE PIECE]],Tableau4[MATIERE],Tableau4[SHORT TYPE],"",0,1)</f>
        <v>COP</v>
      </c>
      <c r="N3628" t="str">
        <f>IF(ISERR(FIND("DECOUPE",Tableau1[[#This Row],[DESIGNATION]])),"","NEED REF")</f>
        <v/>
      </c>
    </row>
    <row r="3629" spans="2:14">
      <c r="B3629">
        <v>34410376</v>
      </c>
      <c r="C3629" s="2">
        <v>44624</v>
      </c>
      <c r="D3629" t="s">
        <v>13</v>
      </c>
      <c r="E3629" t="s">
        <v>2203</v>
      </c>
      <c r="H3629" t="s">
        <v>30</v>
      </c>
      <c r="J3629" t="s">
        <v>17</v>
      </c>
      <c r="K3629" t="s">
        <v>25</v>
      </c>
      <c r="L3629" t="str">
        <f>_xlfn.XLOOKUP(Tableau1[[#This Row],[TYPE DE PIECE]],Tableau4[MATIERE],Tableau4[SHORT TYPE],"",0,1)</f>
        <v>SMT</v>
      </c>
      <c r="N3629" t="str">
        <f>IF(ISERR(FIND("DECOUPE",Tableau1[[#This Row],[DESIGNATION]])),"","NEED REF")</f>
        <v/>
      </c>
    </row>
    <row r="3630" spans="2:14">
      <c r="B3630">
        <v>34410375</v>
      </c>
      <c r="C3630" s="2">
        <v>44623</v>
      </c>
      <c r="D3630" t="s">
        <v>13</v>
      </c>
      <c r="E3630" t="s">
        <v>2188</v>
      </c>
      <c r="H3630" t="s">
        <v>30</v>
      </c>
      <c r="J3630" t="s">
        <v>17</v>
      </c>
      <c r="K3630" t="s">
        <v>22</v>
      </c>
      <c r="L3630" t="str">
        <f>_xlfn.XLOOKUP(Tableau1[[#This Row],[TYPE DE PIECE]],Tableau4[MATIERE],Tableau4[SHORT TYPE],"",0,1)</f>
        <v>COP</v>
      </c>
      <c r="N3630" t="str">
        <f>IF(ISERR(FIND("DECOUPE",Tableau1[[#This Row],[DESIGNATION]])),"","NEED REF")</f>
        <v/>
      </c>
    </row>
    <row r="3631" spans="2:14">
      <c r="B3631">
        <v>34410374</v>
      </c>
      <c r="C3631" s="2">
        <v>44623</v>
      </c>
      <c r="D3631" t="s">
        <v>13</v>
      </c>
      <c r="E3631" t="s">
        <v>2189</v>
      </c>
      <c r="H3631" t="s">
        <v>30</v>
      </c>
      <c r="J3631" t="s">
        <v>17</v>
      </c>
      <c r="K3631" t="s">
        <v>22</v>
      </c>
      <c r="L3631" t="str">
        <f>_xlfn.XLOOKUP(Tableau1[[#This Row],[TYPE DE PIECE]],Tableau4[MATIERE],Tableau4[SHORT TYPE],"",0,1)</f>
        <v>COP</v>
      </c>
      <c r="N3631" t="str">
        <f>IF(ISERR(FIND("DECOUPE",Tableau1[[#This Row],[DESIGNATION]])),"","NEED REF")</f>
        <v/>
      </c>
    </row>
    <row r="3632" spans="2:14">
      <c r="B3632">
        <v>34410373</v>
      </c>
      <c r="C3632" s="2">
        <v>44623</v>
      </c>
      <c r="D3632" t="s">
        <v>13</v>
      </c>
      <c r="E3632" t="s">
        <v>2190</v>
      </c>
      <c r="H3632" t="s">
        <v>30</v>
      </c>
      <c r="J3632" t="s">
        <v>17</v>
      </c>
      <c r="K3632" t="s">
        <v>22</v>
      </c>
      <c r="L3632" t="str">
        <f>_xlfn.XLOOKUP(Tableau1[[#This Row],[TYPE DE PIECE]],Tableau4[MATIERE],Tableau4[SHORT TYPE],"",0,1)</f>
        <v>COP</v>
      </c>
      <c r="N3632" t="str">
        <f>IF(ISERR(FIND("DECOUPE",Tableau1[[#This Row],[DESIGNATION]])),"","NEED REF")</f>
        <v/>
      </c>
    </row>
    <row r="3633" spans="2:14">
      <c r="B3633">
        <v>34410372</v>
      </c>
      <c r="C3633" s="2">
        <v>44623</v>
      </c>
      <c r="D3633" t="s">
        <v>13</v>
      </c>
      <c r="E3633" t="s">
        <v>2204</v>
      </c>
      <c r="H3633" t="s">
        <v>30</v>
      </c>
      <c r="J3633" t="s">
        <v>17</v>
      </c>
      <c r="K3633" t="s">
        <v>22</v>
      </c>
      <c r="L3633" t="str">
        <f>_xlfn.XLOOKUP(Tableau1[[#This Row],[TYPE DE PIECE]],Tableau4[MATIERE],Tableau4[SHORT TYPE],"",0,1)</f>
        <v>COP</v>
      </c>
      <c r="N3633" t="str">
        <f>IF(ISERR(FIND("DECOUPE",Tableau1[[#This Row],[DESIGNATION]])),"","NEED REF")</f>
        <v/>
      </c>
    </row>
    <row r="3634" spans="2:14">
      <c r="B3634">
        <v>34410371</v>
      </c>
      <c r="C3634" s="2">
        <v>44623</v>
      </c>
      <c r="D3634" t="s">
        <v>13</v>
      </c>
      <c r="E3634" t="s">
        <v>2205</v>
      </c>
      <c r="H3634" t="s">
        <v>30</v>
      </c>
      <c r="J3634" t="s">
        <v>17</v>
      </c>
      <c r="K3634" t="s">
        <v>22</v>
      </c>
      <c r="L3634" t="str">
        <f>_xlfn.XLOOKUP(Tableau1[[#This Row],[TYPE DE PIECE]],Tableau4[MATIERE],Tableau4[SHORT TYPE],"",0,1)</f>
        <v>COP</v>
      </c>
      <c r="N3634" t="str">
        <f>IF(ISERR(FIND("DECOUPE",Tableau1[[#This Row],[DESIGNATION]])),"","NEED REF")</f>
        <v/>
      </c>
    </row>
    <row r="3635" spans="2:14">
      <c r="B3635">
        <v>34410370</v>
      </c>
      <c r="C3635" s="2">
        <v>44623</v>
      </c>
      <c r="D3635" t="s">
        <v>13</v>
      </c>
      <c r="E3635" t="s">
        <v>2206</v>
      </c>
      <c r="H3635" t="s">
        <v>30</v>
      </c>
      <c r="J3635" t="s">
        <v>17</v>
      </c>
      <c r="K3635" t="s">
        <v>22</v>
      </c>
      <c r="L3635" t="str">
        <f>_xlfn.XLOOKUP(Tableau1[[#This Row],[TYPE DE PIECE]],Tableau4[MATIERE],Tableau4[SHORT TYPE],"",0,1)</f>
        <v>COP</v>
      </c>
      <c r="N3635" t="str">
        <f>IF(ISERR(FIND("DECOUPE",Tableau1[[#This Row],[DESIGNATION]])),"","NEED REF")</f>
        <v/>
      </c>
    </row>
    <row r="3636" spans="2:14">
      <c r="B3636">
        <v>34410369</v>
      </c>
      <c r="C3636" s="2">
        <v>44623</v>
      </c>
      <c r="D3636" t="s">
        <v>13</v>
      </c>
      <c r="E3636" t="s">
        <v>2207</v>
      </c>
      <c r="H3636" t="s">
        <v>30</v>
      </c>
      <c r="J3636" t="s">
        <v>17</v>
      </c>
      <c r="K3636" t="s">
        <v>22</v>
      </c>
      <c r="L3636" t="str">
        <f>_xlfn.XLOOKUP(Tableau1[[#This Row],[TYPE DE PIECE]],Tableau4[MATIERE],Tableau4[SHORT TYPE],"",0,1)</f>
        <v>COP</v>
      </c>
      <c r="N3636" t="str">
        <f>IF(ISERR(FIND("DECOUPE",Tableau1[[#This Row],[DESIGNATION]])),"","NEED REF")</f>
        <v/>
      </c>
    </row>
    <row r="3637" spans="2:14">
      <c r="B3637">
        <v>34410368</v>
      </c>
      <c r="C3637" s="2">
        <v>44622</v>
      </c>
      <c r="D3637" t="s">
        <v>13</v>
      </c>
      <c r="E3637" t="s">
        <v>2208</v>
      </c>
      <c r="F3637" t="s">
        <v>2209</v>
      </c>
      <c r="G3637" t="s">
        <v>73</v>
      </c>
      <c r="H3637" t="s">
        <v>30</v>
      </c>
      <c r="J3637" t="s">
        <v>49</v>
      </c>
      <c r="K3637" t="s">
        <v>1745</v>
      </c>
      <c r="L3637" t="str">
        <f>_xlfn.XLOOKUP(Tableau1[[#This Row],[TYPE DE PIECE]],Tableau4[MATIERE],Tableau4[SHORT TYPE],"",0,1)</f>
        <v/>
      </c>
      <c r="N3637" t="str">
        <f>IF(ISERR(FIND("DECOUPE",Tableau1[[#This Row],[DESIGNATION]])),"","NEED REF")</f>
        <v/>
      </c>
    </row>
    <row r="3638" spans="2:14">
      <c r="B3638">
        <v>34410367</v>
      </c>
      <c r="C3638" s="2">
        <v>44622</v>
      </c>
      <c r="D3638" t="s">
        <v>13</v>
      </c>
      <c r="E3638" t="s">
        <v>2210</v>
      </c>
      <c r="F3638" t="s">
        <v>2209</v>
      </c>
      <c r="G3638" t="s">
        <v>73</v>
      </c>
      <c r="H3638" t="s">
        <v>30</v>
      </c>
      <c r="J3638" t="s">
        <v>49</v>
      </c>
      <c r="K3638" t="s">
        <v>1745</v>
      </c>
      <c r="L3638" t="str">
        <f>_xlfn.XLOOKUP(Tableau1[[#This Row],[TYPE DE PIECE]],Tableau4[MATIERE],Tableau4[SHORT TYPE],"",0,1)</f>
        <v/>
      </c>
      <c r="N3638" t="str">
        <f>IF(ISERR(FIND("DECOUPE",Tableau1[[#This Row],[DESIGNATION]])),"","NEED REF")</f>
        <v/>
      </c>
    </row>
    <row r="3639" spans="2:14">
      <c r="B3639">
        <v>34410366</v>
      </c>
      <c r="C3639" s="2">
        <v>44622</v>
      </c>
      <c r="D3639" t="s">
        <v>13</v>
      </c>
      <c r="E3639" t="s">
        <v>2211</v>
      </c>
      <c r="F3639" t="s">
        <v>2209</v>
      </c>
      <c r="G3639" t="s">
        <v>73</v>
      </c>
      <c r="H3639" t="s">
        <v>30</v>
      </c>
      <c r="J3639" t="s">
        <v>49</v>
      </c>
      <c r="K3639" t="s">
        <v>1745</v>
      </c>
      <c r="L3639" t="str">
        <f>_xlfn.XLOOKUP(Tableau1[[#This Row],[TYPE DE PIECE]],Tableau4[MATIERE],Tableau4[SHORT TYPE],"",0,1)</f>
        <v/>
      </c>
      <c r="N3639" t="str">
        <f>IF(ISERR(FIND("DECOUPE",Tableau1[[#This Row],[DESIGNATION]])),"","NEED REF")</f>
        <v/>
      </c>
    </row>
    <row r="3640" spans="2:14">
      <c r="B3640">
        <v>34410365</v>
      </c>
      <c r="C3640" s="2">
        <v>44622</v>
      </c>
      <c r="D3640" t="s">
        <v>13</v>
      </c>
      <c r="E3640" t="s">
        <v>2212</v>
      </c>
      <c r="G3640" t="s">
        <v>112</v>
      </c>
      <c r="H3640" t="s">
        <v>534</v>
      </c>
      <c r="J3640" t="s">
        <v>27</v>
      </c>
      <c r="K3640" t="s">
        <v>50</v>
      </c>
      <c r="L3640" t="str">
        <f>_xlfn.XLOOKUP(Tableau1[[#This Row],[TYPE DE PIECE]],Tableau4[MATIERE],Tableau4[SHORT TYPE],"",0,1)</f>
        <v>WIR</v>
      </c>
      <c r="N3640" t="str">
        <f>IF(ISERR(FIND("DECOUPE",Tableau1[[#This Row],[DESIGNATION]])),"","NEED REF")</f>
        <v/>
      </c>
    </row>
    <row r="3641" spans="2:14">
      <c r="B3641">
        <v>34410364</v>
      </c>
      <c r="C3641" s="2">
        <v>44622</v>
      </c>
      <c r="D3641" t="s">
        <v>13</v>
      </c>
      <c r="E3641" t="s">
        <v>2213</v>
      </c>
      <c r="G3641" t="s">
        <v>73</v>
      </c>
      <c r="H3641" t="s">
        <v>30</v>
      </c>
      <c r="J3641" t="s">
        <v>17</v>
      </c>
      <c r="K3641" t="s">
        <v>33</v>
      </c>
      <c r="L3641" t="str">
        <f>_xlfn.XLOOKUP(Tableau1[[#This Row],[TYPE DE PIECE]],Tableau4[MATIERE],Tableau4[SHORT TYPE],"",0,1)</f>
        <v>PLA</v>
      </c>
      <c r="N3641" t="str">
        <f>IF(ISERR(FIND("DECOUPE",Tableau1[[#This Row],[DESIGNATION]])),"","NEED REF")</f>
        <v/>
      </c>
    </row>
    <row r="3642" spans="2:14">
      <c r="B3642">
        <v>34410363</v>
      </c>
      <c r="C3642" s="2">
        <v>44622</v>
      </c>
      <c r="D3642" t="s">
        <v>13</v>
      </c>
      <c r="E3642" t="s">
        <v>2214</v>
      </c>
      <c r="G3642" t="s">
        <v>73</v>
      </c>
      <c r="H3642" t="s">
        <v>30</v>
      </c>
      <c r="J3642" t="s">
        <v>17</v>
      </c>
      <c r="K3642" t="s">
        <v>25</v>
      </c>
      <c r="L3642" t="str">
        <f>_xlfn.XLOOKUP(Tableau1[[#This Row],[TYPE DE PIECE]],Tableau4[MATIERE],Tableau4[SHORT TYPE],"",0,1)</f>
        <v>SMT</v>
      </c>
      <c r="N3642" t="str">
        <f>IF(ISERR(FIND("DECOUPE",Tableau1[[#This Row],[DESIGNATION]])),"","NEED REF")</f>
        <v/>
      </c>
    </row>
    <row r="3643" spans="2:14">
      <c r="B3643">
        <v>34410362</v>
      </c>
      <c r="C3643" s="2">
        <v>44621</v>
      </c>
      <c r="D3643" t="s">
        <v>13</v>
      </c>
      <c r="E3643" t="s">
        <v>2215</v>
      </c>
      <c r="F3643" t="s">
        <v>2216</v>
      </c>
      <c r="G3643" t="s">
        <v>675</v>
      </c>
      <c r="J3643" t="s">
        <v>17</v>
      </c>
      <c r="L3643" t="str">
        <f>_xlfn.XLOOKUP(Tableau1[[#This Row],[TYPE DE PIECE]],Tableau4[MATIERE],Tableau4[SHORT TYPE],"",0,1)</f>
        <v/>
      </c>
      <c r="M3643" t="s">
        <v>2217</v>
      </c>
      <c r="N3643" t="str">
        <f>IF(ISERR(FIND("DECOUPE",Tableau1[[#This Row],[DESIGNATION]])),"","NEED REF")</f>
        <v/>
      </c>
    </row>
    <row r="3644" spans="2:14">
      <c r="B3644">
        <v>34410361</v>
      </c>
      <c r="C3644" s="2">
        <v>44621</v>
      </c>
      <c r="D3644" t="s">
        <v>13</v>
      </c>
      <c r="E3644" t="s">
        <v>2218</v>
      </c>
      <c r="G3644" t="s">
        <v>2169</v>
      </c>
      <c r="H3644" t="s">
        <v>30</v>
      </c>
      <c r="J3644" t="s">
        <v>17</v>
      </c>
      <c r="K3644" t="s">
        <v>25</v>
      </c>
      <c r="L3644" t="str">
        <f>_xlfn.XLOOKUP(Tableau1[[#This Row],[TYPE DE PIECE]],Tableau4[MATIERE],Tableau4[SHORT TYPE],"",0,1)</f>
        <v>SMT</v>
      </c>
      <c r="N3644" t="str">
        <f>IF(ISERR(FIND("DECOUPE",Tableau1[[#This Row],[DESIGNATION]])),"","NEED REF")</f>
        <v/>
      </c>
    </row>
    <row r="3645" spans="2:14">
      <c r="B3645">
        <v>34410360</v>
      </c>
      <c r="C3645" s="2">
        <v>44620</v>
      </c>
      <c r="D3645" t="s">
        <v>13</v>
      </c>
      <c r="E3645" t="s">
        <v>2219</v>
      </c>
      <c r="H3645" t="s">
        <v>46</v>
      </c>
      <c r="J3645" t="s">
        <v>17</v>
      </c>
      <c r="K3645" t="s">
        <v>25</v>
      </c>
      <c r="L3645" t="str">
        <f>_xlfn.XLOOKUP(Tableau1[[#This Row],[TYPE DE PIECE]],Tableau4[MATIERE],Tableau4[SHORT TYPE],"",0,1)</f>
        <v>SMT</v>
      </c>
      <c r="N3645" t="str">
        <f>IF(ISERR(FIND("DECOUPE",Tableau1[[#This Row],[DESIGNATION]])),"","NEED REF")</f>
        <v/>
      </c>
    </row>
    <row r="3646" spans="2:14">
      <c r="B3646">
        <v>34410359</v>
      </c>
      <c r="C3646" s="2">
        <v>44616</v>
      </c>
      <c r="D3646" t="s">
        <v>13</v>
      </c>
      <c r="E3646" t="s">
        <v>2220</v>
      </c>
      <c r="F3646" t="s">
        <v>2221</v>
      </c>
      <c r="J3646" t="s">
        <v>27</v>
      </c>
      <c r="K3646" t="s">
        <v>298</v>
      </c>
      <c r="L3646" t="str">
        <f>_xlfn.XLOOKUP(Tableau1[[#This Row],[TYPE DE PIECE]],Tableau4[MATIERE],Tableau4[SHORT TYPE],"",0,1)</f>
        <v/>
      </c>
      <c r="N3646" t="str">
        <f>IF(ISERR(FIND("DECOUPE",Tableau1[[#This Row],[DESIGNATION]])),"","NEED REF")</f>
        <v/>
      </c>
    </row>
    <row r="3647" spans="2:14">
      <c r="B3647">
        <v>34410358</v>
      </c>
      <c r="C3647" s="2">
        <v>44616</v>
      </c>
      <c r="D3647" t="s">
        <v>13</v>
      </c>
      <c r="E3647" t="s">
        <v>2222</v>
      </c>
      <c r="F3647" t="s">
        <v>2221</v>
      </c>
      <c r="J3647" t="s">
        <v>27</v>
      </c>
      <c r="K3647" t="s">
        <v>298</v>
      </c>
      <c r="L3647" t="str">
        <f>_xlfn.XLOOKUP(Tableau1[[#This Row],[TYPE DE PIECE]],Tableau4[MATIERE],Tableau4[SHORT TYPE],"",0,1)</f>
        <v/>
      </c>
      <c r="N3647" t="str">
        <f>IF(ISERR(FIND("DECOUPE",Tableau1[[#This Row],[DESIGNATION]])),"","NEED REF")</f>
        <v/>
      </c>
    </row>
    <row r="3648" spans="2:14">
      <c r="B3648">
        <v>34410357</v>
      </c>
      <c r="C3648" s="2">
        <v>44616</v>
      </c>
      <c r="D3648" t="s">
        <v>13</v>
      </c>
      <c r="E3648" t="s">
        <v>2223</v>
      </c>
      <c r="F3648" t="s">
        <v>2224</v>
      </c>
      <c r="G3648" t="s">
        <v>112</v>
      </c>
      <c r="H3648" t="s">
        <v>595</v>
      </c>
      <c r="J3648" t="s">
        <v>49</v>
      </c>
      <c r="K3648" t="s">
        <v>2225</v>
      </c>
      <c r="L3648" t="str">
        <f>_xlfn.XLOOKUP(Tableau1[[#This Row],[TYPE DE PIECE]],Tableau4[MATIERE],Tableau4[SHORT TYPE],"",0,1)</f>
        <v/>
      </c>
      <c r="N3648" t="str">
        <f>IF(ISERR(FIND("DECOUPE",Tableau1[[#This Row],[DESIGNATION]])),"","NEED REF")</f>
        <v/>
      </c>
    </row>
    <row r="3649" spans="2:14">
      <c r="B3649">
        <v>34410356</v>
      </c>
      <c r="C3649" s="2">
        <v>44615</v>
      </c>
      <c r="D3649" t="s">
        <v>13</v>
      </c>
      <c r="E3649" t="s">
        <v>2226</v>
      </c>
      <c r="F3649" t="s">
        <v>1578</v>
      </c>
      <c r="G3649" t="s">
        <v>267</v>
      </c>
      <c r="H3649" t="s">
        <v>105</v>
      </c>
      <c r="J3649" t="s">
        <v>49</v>
      </c>
      <c r="K3649" t="s">
        <v>25</v>
      </c>
      <c r="L3649" t="str">
        <f>_xlfn.XLOOKUP(Tableau1[[#This Row],[TYPE DE PIECE]],Tableau4[MATIERE],Tableau4[SHORT TYPE],"",0,1)</f>
        <v>SMT</v>
      </c>
      <c r="N3649" t="str">
        <f>IF(ISERR(FIND("DECOUPE",Tableau1[[#This Row],[DESIGNATION]])),"","NEED REF")</f>
        <v/>
      </c>
    </row>
    <row r="3650" spans="2:14">
      <c r="B3650">
        <v>34410355</v>
      </c>
      <c r="C3650" s="2">
        <v>44615</v>
      </c>
      <c r="D3650" t="s">
        <v>13</v>
      </c>
      <c r="E3650" t="s">
        <v>2227</v>
      </c>
      <c r="F3650" t="s">
        <v>2228</v>
      </c>
      <c r="G3650" t="s">
        <v>1290</v>
      </c>
      <c r="J3650" t="s">
        <v>27</v>
      </c>
      <c r="K3650" t="s">
        <v>33</v>
      </c>
      <c r="L3650" t="str">
        <f>_xlfn.XLOOKUP(Tableau1[[#This Row],[TYPE DE PIECE]],Tableau4[MATIERE],Tableau4[SHORT TYPE],"",0,1)</f>
        <v>PLA</v>
      </c>
      <c r="N3650" t="str">
        <f>IF(ISERR(FIND("DECOUPE",Tableau1[[#This Row],[DESIGNATION]])),"","NEED REF")</f>
        <v/>
      </c>
    </row>
    <row r="3651" spans="2:14">
      <c r="B3651">
        <v>34410354</v>
      </c>
      <c r="C3651" s="2">
        <v>44615</v>
      </c>
      <c r="D3651" t="s">
        <v>13</v>
      </c>
      <c r="E3651" t="s">
        <v>305</v>
      </c>
      <c r="F3651" t="s">
        <v>1578</v>
      </c>
      <c r="G3651" t="s">
        <v>267</v>
      </c>
      <c r="H3651" t="s">
        <v>105</v>
      </c>
      <c r="J3651" t="s">
        <v>49</v>
      </c>
      <c r="K3651" t="s">
        <v>25</v>
      </c>
      <c r="L3651" t="str">
        <f>_xlfn.XLOOKUP(Tableau1[[#This Row],[TYPE DE PIECE]],Tableau4[MATIERE],Tableau4[SHORT TYPE],"",0,1)</f>
        <v>SMT</v>
      </c>
      <c r="N3651" t="str">
        <f>IF(ISERR(FIND("DECOUPE",Tableau1[[#This Row],[DESIGNATION]])),"","NEED REF")</f>
        <v/>
      </c>
    </row>
    <row r="3652" spans="2:14">
      <c r="B3652">
        <v>34410353</v>
      </c>
      <c r="C3652" s="2">
        <v>44614</v>
      </c>
      <c r="D3652" t="s">
        <v>13</v>
      </c>
      <c r="E3652" t="s">
        <v>1613</v>
      </c>
      <c r="F3652" t="s">
        <v>1578</v>
      </c>
      <c r="G3652" t="s">
        <v>267</v>
      </c>
      <c r="H3652" t="s">
        <v>105</v>
      </c>
      <c r="J3652" t="s">
        <v>49</v>
      </c>
      <c r="K3652" t="s">
        <v>25</v>
      </c>
      <c r="L3652" t="str">
        <f>_xlfn.XLOOKUP(Tableau1[[#This Row],[TYPE DE PIECE]],Tableau4[MATIERE],Tableau4[SHORT TYPE],"",0,1)</f>
        <v>SMT</v>
      </c>
      <c r="N3652" t="str">
        <f>IF(ISERR(FIND("DECOUPE",Tableau1[[#This Row],[DESIGNATION]])),"","NEED REF")</f>
        <v/>
      </c>
    </row>
    <row r="3653" spans="2:14">
      <c r="B3653">
        <v>34410352</v>
      </c>
      <c r="C3653" s="2">
        <v>44614</v>
      </c>
      <c r="D3653" t="s">
        <v>13</v>
      </c>
      <c r="E3653" t="s">
        <v>2229</v>
      </c>
      <c r="F3653" t="s">
        <v>1578</v>
      </c>
      <c r="G3653" t="s">
        <v>267</v>
      </c>
      <c r="H3653" t="s">
        <v>105</v>
      </c>
      <c r="J3653" t="s">
        <v>49</v>
      </c>
      <c r="K3653" t="s">
        <v>25</v>
      </c>
      <c r="L3653" t="str">
        <f>_xlfn.XLOOKUP(Tableau1[[#This Row],[TYPE DE PIECE]],Tableau4[MATIERE],Tableau4[SHORT TYPE],"",0,1)</f>
        <v>SMT</v>
      </c>
      <c r="N3653" t="str">
        <f>IF(ISERR(FIND("DECOUPE",Tableau1[[#This Row],[DESIGNATION]])),"","NEED REF")</f>
        <v/>
      </c>
    </row>
    <row r="3654" spans="2:14">
      <c r="B3654">
        <v>34410351</v>
      </c>
      <c r="C3654" s="2">
        <v>44614</v>
      </c>
      <c r="D3654" t="s">
        <v>13</v>
      </c>
      <c r="E3654" t="s">
        <v>2230</v>
      </c>
      <c r="F3654" t="s">
        <v>2228</v>
      </c>
      <c r="G3654" t="s">
        <v>1290</v>
      </c>
      <c r="J3654" t="s">
        <v>27</v>
      </c>
      <c r="L3654" t="str">
        <f>_xlfn.XLOOKUP(Tableau1[[#This Row],[TYPE DE PIECE]],Tableau4[MATIERE],Tableau4[SHORT TYPE],"",0,1)</f>
        <v/>
      </c>
      <c r="N3654" t="str">
        <f>IF(ISERR(FIND("DECOUPE",Tableau1[[#This Row],[DESIGNATION]])),"","NEED REF")</f>
        <v/>
      </c>
    </row>
    <row r="3655" spans="2:14">
      <c r="B3655">
        <v>34410350</v>
      </c>
      <c r="C3655" s="2">
        <v>44614</v>
      </c>
      <c r="D3655" t="s">
        <v>13</v>
      </c>
      <c r="E3655" t="s">
        <v>2231</v>
      </c>
      <c r="F3655" t="s">
        <v>2232</v>
      </c>
      <c r="G3655" t="s">
        <v>346</v>
      </c>
      <c r="H3655" t="s">
        <v>463</v>
      </c>
      <c r="J3655" t="s">
        <v>17</v>
      </c>
      <c r="K3655" t="s">
        <v>22</v>
      </c>
      <c r="L3655" t="str">
        <f>_xlfn.XLOOKUP(Tableau1[[#This Row],[TYPE DE PIECE]],Tableau4[MATIERE],Tableau4[SHORT TYPE],"",0,1)</f>
        <v>COP</v>
      </c>
      <c r="N3655" t="str">
        <f>IF(ISERR(FIND("DECOUPE",Tableau1[[#This Row],[DESIGNATION]])),"","NEED REF")</f>
        <v/>
      </c>
    </row>
    <row r="3656" spans="2:14">
      <c r="B3656">
        <v>34410349</v>
      </c>
      <c r="C3656" s="2">
        <v>44614</v>
      </c>
      <c r="D3656" t="s">
        <v>13</v>
      </c>
      <c r="E3656" t="s">
        <v>2233</v>
      </c>
      <c r="F3656" t="s">
        <v>2228</v>
      </c>
      <c r="G3656" t="s">
        <v>1290</v>
      </c>
      <c r="J3656" t="s">
        <v>27</v>
      </c>
      <c r="L3656" t="str">
        <f>_xlfn.XLOOKUP(Tableau1[[#This Row],[TYPE DE PIECE]],Tableau4[MATIERE],Tableau4[SHORT TYPE],"",0,1)</f>
        <v/>
      </c>
      <c r="N3656" t="str">
        <f>IF(ISERR(FIND("DECOUPE",Tableau1[[#This Row],[DESIGNATION]])),"","NEED REF")</f>
        <v/>
      </c>
    </row>
    <row r="3657" spans="2:14">
      <c r="B3657">
        <v>34410348</v>
      </c>
      <c r="C3657" s="2">
        <v>44614</v>
      </c>
      <c r="D3657" t="s">
        <v>13</v>
      </c>
      <c r="E3657" t="s">
        <v>2234</v>
      </c>
      <c r="F3657" t="s">
        <v>2228</v>
      </c>
      <c r="G3657" t="s">
        <v>1290</v>
      </c>
      <c r="J3657" t="s">
        <v>27</v>
      </c>
      <c r="L3657" t="str">
        <f>_xlfn.XLOOKUP(Tableau1[[#This Row],[TYPE DE PIECE]],Tableau4[MATIERE],Tableau4[SHORT TYPE],"",0,1)</f>
        <v/>
      </c>
      <c r="N3657" t="str">
        <f>IF(ISERR(FIND("DECOUPE",Tableau1[[#This Row],[DESIGNATION]])),"","NEED REF")</f>
        <v/>
      </c>
    </row>
    <row r="3658" spans="2:14">
      <c r="B3658">
        <v>34410347</v>
      </c>
      <c r="C3658" s="2">
        <v>44614</v>
      </c>
      <c r="D3658" t="s">
        <v>13</v>
      </c>
      <c r="E3658" t="s">
        <v>764</v>
      </c>
      <c r="F3658" t="s">
        <v>2228</v>
      </c>
      <c r="G3658" t="s">
        <v>1290</v>
      </c>
      <c r="J3658" t="s">
        <v>27</v>
      </c>
      <c r="L3658" t="str">
        <f>_xlfn.XLOOKUP(Tableau1[[#This Row],[TYPE DE PIECE]],Tableau4[MATIERE],Tableau4[SHORT TYPE],"",0,1)</f>
        <v/>
      </c>
      <c r="N3658" t="str">
        <f>IF(ISERR(FIND("DECOUPE",Tableau1[[#This Row],[DESIGNATION]])),"","NEED REF")</f>
        <v/>
      </c>
    </row>
    <row r="3659" spans="2:14">
      <c r="B3659">
        <v>34410346</v>
      </c>
      <c r="C3659" s="2">
        <v>44614</v>
      </c>
      <c r="D3659" t="s">
        <v>13</v>
      </c>
      <c r="E3659" t="s">
        <v>2235</v>
      </c>
      <c r="F3659" t="s">
        <v>2228</v>
      </c>
      <c r="G3659" t="s">
        <v>1290</v>
      </c>
      <c r="J3659" t="s">
        <v>27</v>
      </c>
      <c r="K3659" t="s">
        <v>25</v>
      </c>
      <c r="L3659" t="str">
        <f>_xlfn.XLOOKUP(Tableau1[[#This Row],[TYPE DE PIECE]],Tableau4[MATIERE],Tableau4[SHORT TYPE],"",0,1)</f>
        <v>SMT</v>
      </c>
      <c r="N3659" t="str">
        <f>IF(ISERR(FIND("DECOUPE",Tableau1[[#This Row],[DESIGNATION]])),"","NEED REF")</f>
        <v/>
      </c>
    </row>
    <row r="3660" spans="2:14">
      <c r="B3660">
        <v>34410345</v>
      </c>
      <c r="C3660" s="2">
        <v>44614</v>
      </c>
      <c r="D3660" t="s">
        <v>13</v>
      </c>
      <c r="E3660" t="s">
        <v>2236</v>
      </c>
      <c r="F3660" t="s">
        <v>2232</v>
      </c>
      <c r="G3660" t="s">
        <v>346</v>
      </c>
      <c r="H3660" t="s">
        <v>463</v>
      </c>
      <c r="J3660" t="s">
        <v>17</v>
      </c>
      <c r="K3660" t="s">
        <v>22</v>
      </c>
      <c r="L3660" t="str">
        <f>_xlfn.XLOOKUP(Tableau1[[#This Row],[TYPE DE PIECE]],Tableau4[MATIERE],Tableau4[SHORT TYPE],"",0,1)</f>
        <v>COP</v>
      </c>
      <c r="N3660" t="str">
        <f>IF(ISERR(FIND("DECOUPE",Tableau1[[#This Row],[DESIGNATION]])),"","NEED REF")</f>
        <v/>
      </c>
    </row>
    <row r="3661" spans="2:14">
      <c r="B3661">
        <v>34410344</v>
      </c>
      <c r="C3661" s="2">
        <v>44614</v>
      </c>
      <c r="D3661" t="s">
        <v>13</v>
      </c>
      <c r="E3661" t="s">
        <v>2237</v>
      </c>
      <c r="F3661" t="s">
        <v>2232</v>
      </c>
      <c r="G3661" t="s">
        <v>346</v>
      </c>
      <c r="H3661" t="s">
        <v>463</v>
      </c>
      <c r="J3661" t="s">
        <v>17</v>
      </c>
      <c r="K3661" t="s">
        <v>22</v>
      </c>
      <c r="L3661" t="str">
        <f>_xlfn.XLOOKUP(Tableau1[[#This Row],[TYPE DE PIECE]],Tableau4[MATIERE],Tableau4[SHORT TYPE],"",0,1)</f>
        <v>COP</v>
      </c>
      <c r="N3661" t="str">
        <f>IF(ISERR(FIND("DECOUPE",Tableau1[[#This Row],[DESIGNATION]])),"","NEED REF")</f>
        <v/>
      </c>
    </row>
    <row r="3662" spans="2:14">
      <c r="B3662">
        <v>34410343</v>
      </c>
      <c r="C3662" s="2">
        <v>44614</v>
      </c>
      <c r="D3662" t="s">
        <v>13</v>
      </c>
      <c r="E3662" t="s">
        <v>2238</v>
      </c>
      <c r="F3662" t="s">
        <v>2232</v>
      </c>
      <c r="G3662" t="s">
        <v>346</v>
      </c>
      <c r="H3662" t="s">
        <v>463</v>
      </c>
      <c r="J3662" t="s">
        <v>17</v>
      </c>
      <c r="K3662" t="s">
        <v>22</v>
      </c>
      <c r="L3662" t="str">
        <f>_xlfn.XLOOKUP(Tableau1[[#This Row],[TYPE DE PIECE]],Tableau4[MATIERE],Tableau4[SHORT TYPE],"",0,1)</f>
        <v>COP</v>
      </c>
      <c r="N3662" t="str">
        <f>IF(ISERR(FIND("DECOUPE",Tableau1[[#This Row],[DESIGNATION]])),"","NEED REF")</f>
        <v/>
      </c>
    </row>
    <row r="3663" spans="2:14">
      <c r="B3663">
        <v>34410342</v>
      </c>
      <c r="C3663" s="2">
        <v>44614</v>
      </c>
      <c r="D3663" t="s">
        <v>13</v>
      </c>
      <c r="E3663" t="s">
        <v>2239</v>
      </c>
      <c r="F3663" t="s">
        <v>2232</v>
      </c>
      <c r="G3663" t="s">
        <v>346</v>
      </c>
      <c r="H3663" t="s">
        <v>463</v>
      </c>
      <c r="J3663" t="s">
        <v>17</v>
      </c>
      <c r="K3663" t="s">
        <v>22</v>
      </c>
      <c r="L3663" t="str">
        <f>_xlfn.XLOOKUP(Tableau1[[#This Row],[TYPE DE PIECE]],Tableau4[MATIERE],Tableau4[SHORT TYPE],"",0,1)</f>
        <v>COP</v>
      </c>
      <c r="N3663" t="str">
        <f>IF(ISERR(FIND("DECOUPE",Tableau1[[#This Row],[DESIGNATION]])),"","NEED REF")</f>
        <v/>
      </c>
    </row>
    <row r="3664" spans="2:14">
      <c r="B3664">
        <v>34410341</v>
      </c>
      <c r="C3664" s="2">
        <v>44614</v>
      </c>
      <c r="D3664" t="s">
        <v>13</v>
      </c>
      <c r="E3664" t="s">
        <v>2238</v>
      </c>
      <c r="F3664" t="s">
        <v>2240</v>
      </c>
      <c r="G3664" t="s">
        <v>346</v>
      </c>
      <c r="H3664" t="s">
        <v>463</v>
      </c>
      <c r="J3664" t="s">
        <v>17</v>
      </c>
      <c r="K3664" t="s">
        <v>22</v>
      </c>
      <c r="L3664" t="str">
        <f>_xlfn.XLOOKUP(Tableau1[[#This Row],[TYPE DE PIECE]],Tableau4[MATIERE],Tableau4[SHORT TYPE],"",0,1)</f>
        <v>COP</v>
      </c>
      <c r="N3664" t="str">
        <f>IF(ISERR(FIND("DECOUPE",Tableau1[[#This Row],[DESIGNATION]])),"","NEED REF")</f>
        <v/>
      </c>
    </row>
    <row r="3665" spans="2:14">
      <c r="B3665">
        <v>34410340</v>
      </c>
      <c r="C3665" s="2">
        <v>44614</v>
      </c>
      <c r="D3665" t="s">
        <v>13</v>
      </c>
      <c r="E3665" t="s">
        <v>2239</v>
      </c>
      <c r="F3665" t="s">
        <v>2240</v>
      </c>
      <c r="G3665" t="s">
        <v>346</v>
      </c>
      <c r="H3665" t="s">
        <v>463</v>
      </c>
      <c r="J3665" t="s">
        <v>17</v>
      </c>
      <c r="K3665" t="s">
        <v>22</v>
      </c>
      <c r="L3665" t="str">
        <f>_xlfn.XLOOKUP(Tableau1[[#This Row],[TYPE DE PIECE]],Tableau4[MATIERE],Tableau4[SHORT TYPE],"",0,1)</f>
        <v>COP</v>
      </c>
      <c r="N3665" t="str">
        <f>IF(ISERR(FIND("DECOUPE",Tableau1[[#This Row],[DESIGNATION]])),"","NEED REF")</f>
        <v/>
      </c>
    </row>
    <row r="3666" spans="2:14">
      <c r="B3666">
        <v>34410339</v>
      </c>
      <c r="C3666" s="2">
        <v>44614</v>
      </c>
      <c r="D3666" t="s">
        <v>13</v>
      </c>
      <c r="E3666" t="s">
        <v>2241</v>
      </c>
      <c r="F3666" t="s">
        <v>1578</v>
      </c>
      <c r="G3666" t="s">
        <v>267</v>
      </c>
      <c r="H3666" t="s">
        <v>105</v>
      </c>
      <c r="J3666" t="s">
        <v>49</v>
      </c>
      <c r="K3666" t="s">
        <v>25</v>
      </c>
      <c r="L3666" t="str">
        <f>_xlfn.XLOOKUP(Tableau1[[#This Row],[TYPE DE PIECE]],Tableau4[MATIERE],Tableau4[SHORT TYPE],"",0,1)</f>
        <v>SMT</v>
      </c>
      <c r="N3666" t="str">
        <f>IF(ISERR(FIND("DECOUPE",Tableau1[[#This Row],[DESIGNATION]])),"","NEED REF")</f>
        <v/>
      </c>
    </row>
    <row r="3667" spans="2:14">
      <c r="B3667">
        <v>34410338</v>
      </c>
      <c r="C3667" s="2">
        <v>44614</v>
      </c>
      <c r="D3667" t="s">
        <v>13</v>
      </c>
      <c r="E3667" t="s">
        <v>265</v>
      </c>
      <c r="F3667" t="s">
        <v>2228</v>
      </c>
      <c r="G3667" t="s">
        <v>1290</v>
      </c>
      <c r="J3667" t="s">
        <v>27</v>
      </c>
      <c r="K3667" t="s">
        <v>25</v>
      </c>
      <c r="L3667" t="str">
        <f>_xlfn.XLOOKUP(Tableau1[[#This Row],[TYPE DE PIECE]],Tableau4[MATIERE],Tableau4[SHORT TYPE],"",0,1)</f>
        <v>SMT</v>
      </c>
      <c r="N3667" t="str">
        <f>IF(ISERR(FIND("DECOUPE",Tableau1[[#This Row],[DESIGNATION]])),"","NEED REF")</f>
        <v/>
      </c>
    </row>
    <row r="3668" spans="2:14">
      <c r="B3668">
        <v>34410337</v>
      </c>
      <c r="C3668" s="2">
        <v>44613</v>
      </c>
      <c r="D3668" t="s">
        <v>13</v>
      </c>
      <c r="E3668" t="s">
        <v>2242</v>
      </c>
      <c r="F3668" t="s">
        <v>1578</v>
      </c>
      <c r="G3668" t="s">
        <v>267</v>
      </c>
      <c r="H3668" t="s">
        <v>105</v>
      </c>
      <c r="J3668" t="s">
        <v>49</v>
      </c>
      <c r="K3668" t="s">
        <v>25</v>
      </c>
      <c r="L3668" t="str">
        <f>_xlfn.XLOOKUP(Tableau1[[#This Row],[TYPE DE PIECE]],Tableau4[MATIERE],Tableau4[SHORT TYPE],"",0,1)</f>
        <v>SMT</v>
      </c>
      <c r="N3668" t="str">
        <f>IF(ISERR(FIND("DECOUPE",Tableau1[[#This Row],[DESIGNATION]])),"","NEED REF")</f>
        <v/>
      </c>
    </row>
    <row r="3669" spans="2:14">
      <c r="B3669">
        <v>34410336</v>
      </c>
      <c r="C3669" s="2">
        <v>44613</v>
      </c>
      <c r="D3669" t="s">
        <v>13</v>
      </c>
      <c r="E3669" t="s">
        <v>2243</v>
      </c>
      <c r="F3669" t="s">
        <v>2244</v>
      </c>
      <c r="G3669" t="s">
        <v>1621</v>
      </c>
      <c r="H3669" t="s">
        <v>30</v>
      </c>
      <c r="J3669" t="s">
        <v>2245</v>
      </c>
      <c r="K3669" t="s">
        <v>1622</v>
      </c>
      <c r="L3669" t="str">
        <f>_xlfn.XLOOKUP(Tableau1[[#This Row],[TYPE DE PIECE]],Tableau4[MATIERE],Tableau4[SHORT TYPE],"",0,1)</f>
        <v/>
      </c>
      <c r="N3669" t="str">
        <f>IF(ISERR(FIND("DECOUPE",Tableau1[[#This Row],[DESIGNATION]])),"","NEED REF")</f>
        <v/>
      </c>
    </row>
    <row r="3670" spans="2:14">
      <c r="B3670">
        <v>34410335</v>
      </c>
      <c r="C3670" s="2">
        <v>44610</v>
      </c>
      <c r="D3670" t="s">
        <v>13</v>
      </c>
      <c r="E3670" t="s">
        <v>2246</v>
      </c>
      <c r="F3670" t="s">
        <v>2247</v>
      </c>
      <c r="G3670" t="s">
        <v>112</v>
      </c>
      <c r="H3670" t="s">
        <v>534</v>
      </c>
      <c r="J3670" t="s">
        <v>17</v>
      </c>
      <c r="K3670" t="s">
        <v>33</v>
      </c>
      <c r="L3670" t="str">
        <f>_xlfn.XLOOKUP(Tableau1[[#This Row],[TYPE DE PIECE]],Tableau4[MATIERE],Tableau4[SHORT TYPE],"",0,1)</f>
        <v>PLA</v>
      </c>
      <c r="N3670" t="str">
        <f>IF(ISERR(FIND("DECOUPE",Tableau1[[#This Row],[DESIGNATION]])),"","NEED REF")</f>
        <v/>
      </c>
    </row>
    <row r="3671" spans="2:14">
      <c r="B3671">
        <v>34410334</v>
      </c>
      <c r="C3671" s="2">
        <v>44608</v>
      </c>
      <c r="D3671" t="s">
        <v>13</v>
      </c>
      <c r="E3671" t="s">
        <v>2248</v>
      </c>
      <c r="F3671" t="s">
        <v>2247</v>
      </c>
      <c r="G3671" t="s">
        <v>112</v>
      </c>
      <c r="H3671" t="s">
        <v>534</v>
      </c>
      <c r="J3671" t="s">
        <v>17</v>
      </c>
      <c r="K3671" t="s">
        <v>25</v>
      </c>
      <c r="L3671" t="str">
        <f>_xlfn.XLOOKUP(Tableau1[[#This Row],[TYPE DE PIECE]],Tableau4[MATIERE],Tableau4[SHORT TYPE],"",0,1)</f>
        <v>SMT</v>
      </c>
      <c r="N3671" t="str">
        <f>IF(ISERR(FIND("DECOUPE",Tableau1[[#This Row],[DESIGNATION]])),"","NEED REF")</f>
        <v/>
      </c>
    </row>
    <row r="3672" spans="2:14">
      <c r="B3672">
        <v>34410333</v>
      </c>
      <c r="C3672" s="2">
        <v>44607</v>
      </c>
      <c r="D3672" t="s">
        <v>13</v>
      </c>
      <c r="E3672" t="s">
        <v>2249</v>
      </c>
      <c r="F3672" t="s">
        <v>2250</v>
      </c>
      <c r="H3672" t="s">
        <v>30</v>
      </c>
      <c r="J3672" t="s">
        <v>27</v>
      </c>
      <c r="K3672" t="s">
        <v>25</v>
      </c>
      <c r="L3672" t="str">
        <f>_xlfn.XLOOKUP(Tableau1[[#This Row],[TYPE DE PIECE]],Tableau4[MATIERE],Tableau4[SHORT TYPE],"",0,1)</f>
        <v>SMT</v>
      </c>
      <c r="N3672" t="str">
        <f>IF(ISERR(FIND("DECOUPE",Tableau1[[#This Row],[DESIGNATION]])),"","NEED REF")</f>
        <v/>
      </c>
    </row>
    <row r="3673" spans="2:14">
      <c r="B3673">
        <v>34410332</v>
      </c>
      <c r="C3673" s="2">
        <v>44607</v>
      </c>
      <c r="D3673" t="s">
        <v>13</v>
      </c>
      <c r="E3673" t="s">
        <v>2251</v>
      </c>
      <c r="F3673" t="s">
        <v>2247</v>
      </c>
      <c r="G3673" t="s">
        <v>112</v>
      </c>
      <c r="H3673" t="s">
        <v>534</v>
      </c>
      <c r="J3673" t="s">
        <v>17</v>
      </c>
      <c r="K3673" t="s">
        <v>25</v>
      </c>
      <c r="L3673" t="str">
        <f>_xlfn.XLOOKUP(Tableau1[[#This Row],[TYPE DE PIECE]],Tableau4[MATIERE],Tableau4[SHORT TYPE],"",0,1)</f>
        <v>SMT</v>
      </c>
      <c r="N3673" t="str">
        <f>IF(ISERR(FIND("DECOUPE",Tableau1[[#This Row],[DESIGNATION]])),"","NEED REF")</f>
        <v/>
      </c>
    </row>
    <row r="3674" spans="2:14">
      <c r="B3674">
        <v>34410331</v>
      </c>
      <c r="C3674" s="2">
        <v>44607</v>
      </c>
      <c r="D3674" t="s">
        <v>13</v>
      </c>
      <c r="E3674" t="s">
        <v>2252</v>
      </c>
      <c r="F3674" t="s">
        <v>2247</v>
      </c>
      <c r="G3674" t="s">
        <v>112</v>
      </c>
      <c r="H3674" t="s">
        <v>534</v>
      </c>
      <c r="J3674" t="s">
        <v>17</v>
      </c>
      <c r="K3674" t="s">
        <v>25</v>
      </c>
      <c r="L3674" t="str">
        <f>_xlfn.XLOOKUP(Tableau1[[#This Row],[TYPE DE PIECE]],Tableau4[MATIERE],Tableau4[SHORT TYPE],"",0,1)</f>
        <v>SMT</v>
      </c>
      <c r="N3674" t="str">
        <f>IF(ISERR(FIND("DECOUPE",Tableau1[[#This Row],[DESIGNATION]])),"","NEED REF")</f>
        <v/>
      </c>
    </row>
    <row r="3675" spans="2:14">
      <c r="B3675">
        <v>34410330</v>
      </c>
      <c r="C3675" s="2">
        <v>44607</v>
      </c>
      <c r="D3675" t="s">
        <v>13</v>
      </c>
      <c r="E3675" t="s">
        <v>2253</v>
      </c>
      <c r="F3675" t="s">
        <v>2247</v>
      </c>
      <c r="G3675" t="s">
        <v>112</v>
      </c>
      <c r="H3675" t="s">
        <v>534</v>
      </c>
      <c r="J3675" t="s">
        <v>17</v>
      </c>
      <c r="K3675" t="s">
        <v>25</v>
      </c>
      <c r="L3675" t="str">
        <f>_xlfn.XLOOKUP(Tableau1[[#This Row],[TYPE DE PIECE]],Tableau4[MATIERE],Tableau4[SHORT TYPE],"",0,1)</f>
        <v>SMT</v>
      </c>
      <c r="N3675" t="str">
        <f>IF(ISERR(FIND("DECOUPE",Tableau1[[#This Row],[DESIGNATION]])),"","NEED REF")</f>
        <v/>
      </c>
    </row>
    <row r="3676" spans="2:14">
      <c r="B3676">
        <v>34410329</v>
      </c>
      <c r="C3676" s="2">
        <v>44607</v>
      </c>
      <c r="D3676" t="s">
        <v>13</v>
      </c>
      <c r="E3676" t="s">
        <v>2254</v>
      </c>
      <c r="F3676" t="s">
        <v>2247</v>
      </c>
      <c r="G3676" t="s">
        <v>112</v>
      </c>
      <c r="H3676" t="s">
        <v>534</v>
      </c>
      <c r="J3676" t="s">
        <v>17</v>
      </c>
      <c r="K3676" t="s">
        <v>25</v>
      </c>
      <c r="L3676" t="str">
        <f>_xlfn.XLOOKUP(Tableau1[[#This Row],[TYPE DE PIECE]],Tableau4[MATIERE],Tableau4[SHORT TYPE],"",0,1)</f>
        <v>SMT</v>
      </c>
      <c r="N3676" t="str">
        <f>IF(ISERR(FIND("DECOUPE",Tableau1[[#This Row],[DESIGNATION]])),"","NEED REF")</f>
        <v/>
      </c>
    </row>
    <row r="3677" spans="2:14">
      <c r="B3677">
        <v>34410328</v>
      </c>
      <c r="C3677" s="2">
        <v>44607</v>
      </c>
      <c r="D3677" t="s">
        <v>13</v>
      </c>
      <c r="E3677" t="s">
        <v>2255</v>
      </c>
      <c r="F3677" t="s">
        <v>2250</v>
      </c>
      <c r="H3677" t="s">
        <v>30</v>
      </c>
      <c r="J3677" t="s">
        <v>27</v>
      </c>
      <c r="K3677" t="s">
        <v>25</v>
      </c>
      <c r="L3677" t="str">
        <f>_xlfn.XLOOKUP(Tableau1[[#This Row],[TYPE DE PIECE]],Tableau4[MATIERE],Tableau4[SHORT TYPE],"",0,1)</f>
        <v>SMT</v>
      </c>
      <c r="N3677" t="str">
        <f>IF(ISERR(FIND("DECOUPE",Tableau1[[#This Row],[DESIGNATION]])),"","NEED REF")</f>
        <v/>
      </c>
    </row>
    <row r="3678" spans="2:14">
      <c r="B3678">
        <v>34410327</v>
      </c>
      <c r="C3678" s="2">
        <v>44607</v>
      </c>
      <c r="D3678" t="s">
        <v>13</v>
      </c>
      <c r="E3678" t="s">
        <v>344</v>
      </c>
      <c r="F3678" t="s">
        <v>2209</v>
      </c>
      <c r="G3678" t="s">
        <v>73</v>
      </c>
      <c r="H3678" t="s">
        <v>30</v>
      </c>
      <c r="J3678" t="s">
        <v>49</v>
      </c>
      <c r="K3678" t="s">
        <v>25</v>
      </c>
      <c r="L3678" t="str">
        <f>_xlfn.XLOOKUP(Tableau1[[#This Row],[TYPE DE PIECE]],Tableau4[MATIERE],Tableau4[SHORT TYPE],"",0,1)</f>
        <v>SMT</v>
      </c>
      <c r="N3678" t="str">
        <f>IF(ISERR(FIND("DECOUPE",Tableau1[[#This Row],[DESIGNATION]])),"","NEED REF")</f>
        <v/>
      </c>
    </row>
    <row r="3679" spans="2:14">
      <c r="B3679">
        <v>34410326</v>
      </c>
      <c r="C3679" s="2">
        <v>44606</v>
      </c>
      <c r="D3679" t="s">
        <v>13</v>
      </c>
      <c r="E3679" t="s">
        <v>2256</v>
      </c>
      <c r="F3679" t="s">
        <v>2209</v>
      </c>
      <c r="G3679" t="s">
        <v>73</v>
      </c>
      <c r="H3679" t="s">
        <v>30</v>
      </c>
      <c r="J3679" t="s">
        <v>49</v>
      </c>
      <c r="K3679" t="s">
        <v>25</v>
      </c>
      <c r="L3679" t="str">
        <f>_xlfn.XLOOKUP(Tableau1[[#This Row],[TYPE DE PIECE]],Tableau4[MATIERE],Tableau4[SHORT TYPE],"",0,1)</f>
        <v>SMT</v>
      </c>
      <c r="N3679" t="str">
        <f>IF(ISERR(FIND("DECOUPE",Tableau1[[#This Row],[DESIGNATION]])),"","NEED REF")</f>
        <v/>
      </c>
    </row>
    <row r="3680" spans="2:14">
      <c r="B3680">
        <v>34410325</v>
      </c>
      <c r="C3680" s="2">
        <v>44606</v>
      </c>
      <c r="D3680" t="s">
        <v>13</v>
      </c>
      <c r="E3680" t="s">
        <v>1767</v>
      </c>
      <c r="F3680" t="s">
        <v>2209</v>
      </c>
      <c r="G3680" t="s">
        <v>73</v>
      </c>
      <c r="H3680" t="s">
        <v>30</v>
      </c>
      <c r="J3680" t="s">
        <v>49</v>
      </c>
      <c r="K3680" t="s">
        <v>25</v>
      </c>
      <c r="L3680" t="str">
        <f>_xlfn.XLOOKUP(Tableau1[[#This Row],[TYPE DE PIECE]],Tableau4[MATIERE],Tableau4[SHORT TYPE],"",0,1)</f>
        <v>SMT</v>
      </c>
      <c r="N3680" t="str">
        <f>IF(ISERR(FIND("DECOUPE",Tableau1[[#This Row],[DESIGNATION]])),"","NEED REF")</f>
        <v/>
      </c>
    </row>
    <row r="3681" spans="2:14">
      <c r="B3681">
        <v>34410324</v>
      </c>
      <c r="C3681" s="2">
        <v>44606</v>
      </c>
      <c r="D3681" t="s">
        <v>13</v>
      </c>
      <c r="E3681" t="s">
        <v>2257</v>
      </c>
      <c r="F3681" t="s">
        <v>2247</v>
      </c>
      <c r="G3681" t="s">
        <v>112</v>
      </c>
      <c r="H3681" t="s">
        <v>534</v>
      </c>
      <c r="J3681" t="s">
        <v>17</v>
      </c>
      <c r="K3681" t="s">
        <v>25</v>
      </c>
      <c r="L3681" t="str">
        <f>_xlfn.XLOOKUP(Tableau1[[#This Row],[TYPE DE PIECE]],Tableau4[MATIERE],Tableau4[SHORT TYPE],"",0,1)</f>
        <v>SMT</v>
      </c>
      <c r="N3681" t="str">
        <f>IF(ISERR(FIND("DECOUPE",Tableau1[[#This Row],[DESIGNATION]])),"","NEED REF")</f>
        <v/>
      </c>
    </row>
    <row r="3682" spans="2:14">
      <c r="B3682">
        <v>34410323</v>
      </c>
      <c r="C3682" s="2">
        <v>44606</v>
      </c>
      <c r="D3682" t="s">
        <v>13</v>
      </c>
      <c r="E3682" t="s">
        <v>2258</v>
      </c>
      <c r="F3682" t="s">
        <v>2247</v>
      </c>
      <c r="G3682" t="s">
        <v>112</v>
      </c>
      <c r="H3682" t="s">
        <v>534</v>
      </c>
      <c r="J3682" t="s">
        <v>17</v>
      </c>
      <c r="K3682" t="s">
        <v>25</v>
      </c>
      <c r="L3682" t="str">
        <f>_xlfn.XLOOKUP(Tableau1[[#This Row],[TYPE DE PIECE]],Tableau4[MATIERE],Tableau4[SHORT TYPE],"",0,1)</f>
        <v>SMT</v>
      </c>
      <c r="N3682" t="str">
        <f>IF(ISERR(FIND("DECOUPE",Tableau1[[#This Row],[DESIGNATION]])),"","NEED REF")</f>
        <v/>
      </c>
    </row>
    <row r="3683" spans="2:14">
      <c r="B3683">
        <v>34410322</v>
      </c>
      <c r="C3683" s="2">
        <v>44606</v>
      </c>
      <c r="D3683" t="s">
        <v>13</v>
      </c>
      <c r="E3683" t="s">
        <v>2259</v>
      </c>
      <c r="F3683" t="s">
        <v>2247</v>
      </c>
      <c r="G3683" t="s">
        <v>112</v>
      </c>
      <c r="H3683" t="s">
        <v>534</v>
      </c>
      <c r="J3683" t="s">
        <v>17</v>
      </c>
      <c r="K3683" t="s">
        <v>25</v>
      </c>
      <c r="L3683" t="str">
        <f>_xlfn.XLOOKUP(Tableau1[[#This Row],[TYPE DE PIECE]],Tableau4[MATIERE],Tableau4[SHORT TYPE],"",0,1)</f>
        <v>SMT</v>
      </c>
      <c r="N3683" t="str">
        <f>IF(ISERR(FIND("DECOUPE",Tableau1[[#This Row],[DESIGNATION]])),"","NEED REF")</f>
        <v/>
      </c>
    </row>
    <row r="3684" spans="2:14">
      <c r="B3684">
        <v>34410321</v>
      </c>
      <c r="C3684" s="2">
        <v>44606</v>
      </c>
      <c r="D3684" t="s">
        <v>13</v>
      </c>
      <c r="E3684" t="s">
        <v>2260</v>
      </c>
      <c r="F3684" t="s">
        <v>2247</v>
      </c>
      <c r="G3684" t="s">
        <v>112</v>
      </c>
      <c r="H3684" t="s">
        <v>534</v>
      </c>
      <c r="J3684" t="s">
        <v>17</v>
      </c>
      <c r="K3684" t="s">
        <v>25</v>
      </c>
      <c r="L3684" t="str">
        <f>_xlfn.XLOOKUP(Tableau1[[#This Row],[TYPE DE PIECE]],Tableau4[MATIERE],Tableau4[SHORT TYPE],"",0,1)</f>
        <v>SMT</v>
      </c>
      <c r="N3684" t="str">
        <f>IF(ISERR(FIND("DECOUPE",Tableau1[[#This Row],[DESIGNATION]])),"","NEED REF")</f>
        <v/>
      </c>
    </row>
    <row r="3685" spans="2:14">
      <c r="B3685">
        <v>34410320</v>
      </c>
      <c r="C3685" s="2">
        <v>44606</v>
      </c>
      <c r="D3685" t="s">
        <v>13</v>
      </c>
      <c r="E3685" t="s">
        <v>2261</v>
      </c>
      <c r="F3685" t="s">
        <v>2247</v>
      </c>
      <c r="G3685" t="s">
        <v>112</v>
      </c>
      <c r="H3685" t="s">
        <v>534</v>
      </c>
      <c r="J3685" t="s">
        <v>17</v>
      </c>
      <c r="K3685" t="s">
        <v>25</v>
      </c>
      <c r="L3685" t="str">
        <f>_xlfn.XLOOKUP(Tableau1[[#This Row],[TYPE DE PIECE]],Tableau4[MATIERE],Tableau4[SHORT TYPE],"",0,1)</f>
        <v>SMT</v>
      </c>
      <c r="N3685" t="str">
        <f>IF(ISERR(FIND("DECOUPE",Tableau1[[#This Row],[DESIGNATION]])),"","NEED REF")</f>
        <v/>
      </c>
    </row>
    <row r="3686" spans="2:14">
      <c r="B3686">
        <v>34410319</v>
      </c>
      <c r="C3686" s="2">
        <v>44606</v>
      </c>
      <c r="D3686" t="s">
        <v>13</v>
      </c>
      <c r="E3686" t="s">
        <v>2262</v>
      </c>
      <c r="F3686" t="s">
        <v>2247</v>
      </c>
      <c r="G3686" t="s">
        <v>112</v>
      </c>
      <c r="H3686" t="s">
        <v>534</v>
      </c>
      <c r="J3686" t="s">
        <v>17</v>
      </c>
      <c r="K3686" t="s">
        <v>25</v>
      </c>
      <c r="L3686" t="str">
        <f>_xlfn.XLOOKUP(Tableau1[[#This Row],[TYPE DE PIECE]],Tableau4[MATIERE],Tableau4[SHORT TYPE],"",0,1)</f>
        <v>SMT</v>
      </c>
      <c r="N3686" t="str">
        <f>IF(ISERR(FIND("DECOUPE",Tableau1[[#This Row],[DESIGNATION]])),"","NEED REF")</f>
        <v/>
      </c>
    </row>
    <row r="3687" spans="2:14">
      <c r="B3687">
        <v>34410318</v>
      </c>
      <c r="C3687" s="2">
        <v>44606</v>
      </c>
      <c r="D3687" t="s">
        <v>13</v>
      </c>
      <c r="E3687" t="s">
        <v>2263</v>
      </c>
      <c r="F3687" t="s">
        <v>2247</v>
      </c>
      <c r="G3687" t="s">
        <v>112</v>
      </c>
      <c r="H3687" t="s">
        <v>534</v>
      </c>
      <c r="J3687" t="s">
        <v>17</v>
      </c>
      <c r="K3687" t="s">
        <v>25</v>
      </c>
      <c r="L3687" t="str">
        <f>_xlfn.XLOOKUP(Tableau1[[#This Row],[TYPE DE PIECE]],Tableau4[MATIERE],Tableau4[SHORT TYPE],"",0,1)</f>
        <v>SMT</v>
      </c>
      <c r="N3687" t="str">
        <f>IF(ISERR(FIND("DECOUPE",Tableau1[[#This Row],[DESIGNATION]])),"","NEED REF")</f>
        <v/>
      </c>
    </row>
    <row r="3688" spans="2:14">
      <c r="B3688">
        <v>34410317</v>
      </c>
      <c r="C3688" s="2">
        <v>44606</v>
      </c>
      <c r="D3688" t="s">
        <v>13</v>
      </c>
      <c r="E3688" t="s">
        <v>2264</v>
      </c>
      <c r="F3688" t="s">
        <v>2247</v>
      </c>
      <c r="G3688" t="s">
        <v>112</v>
      </c>
      <c r="H3688" t="s">
        <v>534</v>
      </c>
      <c r="J3688" t="s">
        <v>17</v>
      </c>
      <c r="K3688" t="s">
        <v>25</v>
      </c>
      <c r="L3688" t="str">
        <f>_xlfn.XLOOKUP(Tableau1[[#This Row],[TYPE DE PIECE]],Tableau4[MATIERE],Tableau4[SHORT TYPE],"",0,1)</f>
        <v>SMT</v>
      </c>
      <c r="N3688" t="str">
        <f>IF(ISERR(FIND("DECOUPE",Tableau1[[#This Row],[DESIGNATION]])),"","NEED REF")</f>
        <v/>
      </c>
    </row>
    <row r="3689" spans="2:14">
      <c r="B3689">
        <v>34410316</v>
      </c>
      <c r="C3689" s="2">
        <v>44606</v>
      </c>
      <c r="D3689" t="s">
        <v>13</v>
      </c>
      <c r="E3689" t="s">
        <v>2265</v>
      </c>
      <c r="F3689" t="s">
        <v>2247</v>
      </c>
      <c r="G3689" t="s">
        <v>112</v>
      </c>
      <c r="H3689" t="s">
        <v>534</v>
      </c>
      <c r="J3689" t="s">
        <v>17</v>
      </c>
      <c r="K3689" t="s">
        <v>25</v>
      </c>
      <c r="L3689" t="str">
        <f>_xlfn.XLOOKUP(Tableau1[[#This Row],[TYPE DE PIECE]],Tableau4[MATIERE],Tableau4[SHORT TYPE],"",0,1)</f>
        <v>SMT</v>
      </c>
      <c r="N3689" t="str">
        <f>IF(ISERR(FIND("DECOUPE",Tableau1[[#This Row],[DESIGNATION]])),"","NEED REF")</f>
        <v/>
      </c>
    </row>
    <row r="3690" spans="2:14">
      <c r="B3690">
        <v>34410315</v>
      </c>
      <c r="C3690" s="2">
        <v>44603</v>
      </c>
      <c r="D3690" t="s">
        <v>13</v>
      </c>
      <c r="E3690" t="s">
        <v>2182</v>
      </c>
      <c r="F3690" t="s">
        <v>2209</v>
      </c>
      <c r="G3690" t="s">
        <v>73</v>
      </c>
      <c r="H3690" t="s">
        <v>30</v>
      </c>
      <c r="J3690" t="s">
        <v>49</v>
      </c>
      <c r="K3690" t="s">
        <v>25</v>
      </c>
      <c r="L3690" t="str">
        <f>_xlfn.XLOOKUP(Tableau1[[#This Row],[TYPE DE PIECE]],Tableau4[MATIERE],Tableau4[SHORT TYPE],"",0,1)</f>
        <v>SMT</v>
      </c>
      <c r="N3690" t="str">
        <f>IF(ISERR(FIND("DECOUPE",Tableau1[[#This Row],[DESIGNATION]])),"","NEED REF")</f>
        <v/>
      </c>
    </row>
    <row r="3691" spans="2:14">
      <c r="B3691">
        <v>34410314</v>
      </c>
      <c r="C3691" s="2">
        <v>44603</v>
      </c>
      <c r="D3691" t="s">
        <v>13</v>
      </c>
      <c r="E3691" t="s">
        <v>2266</v>
      </c>
      <c r="F3691" t="s">
        <v>2247</v>
      </c>
      <c r="G3691" t="s">
        <v>112</v>
      </c>
      <c r="H3691" t="s">
        <v>534</v>
      </c>
      <c r="J3691" t="s">
        <v>17</v>
      </c>
      <c r="K3691" t="s">
        <v>25</v>
      </c>
      <c r="L3691" t="str">
        <f>_xlfn.XLOOKUP(Tableau1[[#This Row],[TYPE DE PIECE]],Tableau4[MATIERE],Tableau4[SHORT TYPE],"",0,1)</f>
        <v>SMT</v>
      </c>
      <c r="N3691" t="str">
        <f>IF(ISERR(FIND("DECOUPE",Tableau1[[#This Row],[DESIGNATION]])),"","NEED REF")</f>
        <v/>
      </c>
    </row>
    <row r="3692" spans="2:14">
      <c r="B3692">
        <v>34410313</v>
      </c>
      <c r="C3692" s="2">
        <v>44603</v>
      </c>
      <c r="D3692" t="s">
        <v>13</v>
      </c>
      <c r="E3692" t="s">
        <v>2267</v>
      </c>
      <c r="F3692" t="s">
        <v>2247</v>
      </c>
      <c r="G3692" t="s">
        <v>112</v>
      </c>
      <c r="H3692" t="s">
        <v>534</v>
      </c>
      <c r="J3692" t="s">
        <v>17</v>
      </c>
      <c r="K3692" t="s">
        <v>25</v>
      </c>
      <c r="L3692" t="str">
        <f>_xlfn.XLOOKUP(Tableau1[[#This Row],[TYPE DE PIECE]],Tableau4[MATIERE],Tableau4[SHORT TYPE],"",0,1)</f>
        <v>SMT</v>
      </c>
      <c r="N3692" t="str">
        <f>IF(ISERR(FIND("DECOUPE",Tableau1[[#This Row],[DESIGNATION]])),"","NEED REF")</f>
        <v/>
      </c>
    </row>
    <row r="3693" spans="2:14">
      <c r="B3693">
        <v>34410312</v>
      </c>
      <c r="C3693" s="2">
        <v>44603</v>
      </c>
      <c r="D3693" t="s">
        <v>13</v>
      </c>
      <c r="E3693" t="s">
        <v>2268</v>
      </c>
      <c r="F3693" t="s">
        <v>2269</v>
      </c>
      <c r="H3693" t="s">
        <v>105</v>
      </c>
      <c r="J3693" t="s">
        <v>17</v>
      </c>
      <c r="K3693" t="s">
        <v>50</v>
      </c>
      <c r="L3693" t="str">
        <f>_xlfn.XLOOKUP(Tableau1[[#This Row],[TYPE DE PIECE]],Tableau4[MATIERE],Tableau4[SHORT TYPE],"",0,1)</f>
        <v>WIR</v>
      </c>
      <c r="N3693" t="str">
        <f>IF(ISERR(FIND("DECOUPE",Tableau1[[#This Row],[DESIGNATION]])),"","NEED REF")</f>
        <v/>
      </c>
    </row>
    <row r="3694" spans="2:14">
      <c r="B3694">
        <v>34410311</v>
      </c>
      <c r="C3694" s="2">
        <v>44603</v>
      </c>
      <c r="D3694" t="s">
        <v>13</v>
      </c>
      <c r="E3694" t="s">
        <v>2270</v>
      </c>
      <c r="G3694" t="s">
        <v>2169</v>
      </c>
      <c r="H3694" t="s">
        <v>595</v>
      </c>
      <c r="J3694" t="s">
        <v>27</v>
      </c>
      <c r="K3694" t="s">
        <v>583</v>
      </c>
      <c r="L3694" t="str">
        <f>_xlfn.XLOOKUP(Tableau1[[#This Row],[TYPE DE PIECE]],Tableau4[MATIERE],Tableau4[SHORT TYPE],"",0,1)</f>
        <v>WOOD</v>
      </c>
      <c r="N3694" t="str">
        <f>IF(ISERR(FIND("DECOUPE",Tableau1[[#This Row],[DESIGNATION]])),"","NEED REF")</f>
        <v/>
      </c>
    </row>
    <row r="3695" spans="2:14">
      <c r="B3695">
        <v>34410310</v>
      </c>
      <c r="C3695" s="2">
        <v>44603</v>
      </c>
      <c r="D3695" t="s">
        <v>13</v>
      </c>
      <c r="E3695" t="s">
        <v>2271</v>
      </c>
      <c r="F3695" t="s">
        <v>2209</v>
      </c>
      <c r="G3695" t="s">
        <v>73</v>
      </c>
      <c r="H3695" t="s">
        <v>30</v>
      </c>
      <c r="J3695" t="s">
        <v>49</v>
      </c>
      <c r="K3695" t="s">
        <v>33</v>
      </c>
      <c r="L3695" t="str">
        <f>_xlfn.XLOOKUP(Tableau1[[#This Row],[TYPE DE PIECE]],Tableau4[MATIERE],Tableau4[SHORT TYPE],"",0,1)</f>
        <v>PLA</v>
      </c>
      <c r="N3695" t="str">
        <f>IF(ISERR(FIND("DECOUPE",Tableau1[[#This Row],[DESIGNATION]])),"","NEED REF")</f>
        <v/>
      </c>
    </row>
    <row r="3696" spans="2:14">
      <c r="B3696">
        <v>34410309</v>
      </c>
      <c r="C3696" s="2">
        <v>44603</v>
      </c>
      <c r="D3696" t="s">
        <v>13</v>
      </c>
      <c r="E3696" t="s">
        <v>2272</v>
      </c>
      <c r="F3696" t="s">
        <v>2247</v>
      </c>
      <c r="G3696" t="s">
        <v>112</v>
      </c>
      <c r="H3696" t="s">
        <v>534</v>
      </c>
      <c r="J3696" t="s">
        <v>17</v>
      </c>
      <c r="K3696" t="s">
        <v>25</v>
      </c>
      <c r="L3696" t="str">
        <f>_xlfn.XLOOKUP(Tableau1[[#This Row],[TYPE DE PIECE]],Tableau4[MATIERE],Tableau4[SHORT TYPE],"",0,1)</f>
        <v>SMT</v>
      </c>
      <c r="N3696" t="str">
        <f>IF(ISERR(FIND("DECOUPE",Tableau1[[#This Row],[DESIGNATION]])),"","NEED REF")</f>
        <v/>
      </c>
    </row>
    <row r="3697" spans="2:14">
      <c r="B3697">
        <v>34410308</v>
      </c>
      <c r="C3697" s="2">
        <v>44603</v>
      </c>
      <c r="D3697" t="s">
        <v>13</v>
      </c>
      <c r="E3697" t="s">
        <v>2273</v>
      </c>
      <c r="F3697" t="s">
        <v>2247</v>
      </c>
      <c r="G3697" t="s">
        <v>112</v>
      </c>
      <c r="H3697" t="s">
        <v>534</v>
      </c>
      <c r="J3697" t="s">
        <v>17</v>
      </c>
      <c r="K3697" t="s">
        <v>25</v>
      </c>
      <c r="L3697" t="str">
        <f>_xlfn.XLOOKUP(Tableau1[[#This Row],[TYPE DE PIECE]],Tableau4[MATIERE],Tableau4[SHORT TYPE],"",0,1)</f>
        <v>SMT</v>
      </c>
      <c r="N3697" t="str">
        <f>IF(ISERR(FIND("DECOUPE",Tableau1[[#This Row],[DESIGNATION]])),"","NEED REF")</f>
        <v/>
      </c>
    </row>
    <row r="3698" spans="2:14">
      <c r="B3698">
        <v>34410307</v>
      </c>
      <c r="C3698" s="2">
        <v>44603</v>
      </c>
      <c r="D3698" t="s">
        <v>13</v>
      </c>
      <c r="E3698" t="s">
        <v>2274</v>
      </c>
      <c r="F3698" t="s">
        <v>2247</v>
      </c>
      <c r="G3698" t="s">
        <v>112</v>
      </c>
      <c r="H3698" t="s">
        <v>534</v>
      </c>
      <c r="J3698" t="s">
        <v>17</v>
      </c>
      <c r="K3698" t="s">
        <v>25</v>
      </c>
      <c r="L3698" t="str">
        <f>_xlfn.XLOOKUP(Tableau1[[#This Row],[TYPE DE PIECE]],Tableau4[MATIERE],Tableau4[SHORT TYPE],"",0,1)</f>
        <v>SMT</v>
      </c>
      <c r="N3698" t="str">
        <f>IF(ISERR(FIND("DECOUPE",Tableau1[[#This Row],[DESIGNATION]])),"","NEED REF")</f>
        <v/>
      </c>
    </row>
    <row r="3699" spans="2:14">
      <c r="B3699">
        <v>34410306</v>
      </c>
      <c r="C3699" s="2">
        <v>44603</v>
      </c>
      <c r="D3699" t="s">
        <v>13</v>
      </c>
      <c r="E3699" t="s">
        <v>2275</v>
      </c>
      <c r="F3699" t="s">
        <v>2247</v>
      </c>
      <c r="G3699" t="s">
        <v>112</v>
      </c>
      <c r="H3699" t="s">
        <v>534</v>
      </c>
      <c r="J3699" t="s">
        <v>17</v>
      </c>
      <c r="K3699" t="s">
        <v>25</v>
      </c>
      <c r="L3699" t="str">
        <f>_xlfn.XLOOKUP(Tableau1[[#This Row],[TYPE DE PIECE]],Tableau4[MATIERE],Tableau4[SHORT TYPE],"",0,1)</f>
        <v>SMT</v>
      </c>
      <c r="N3699" t="str">
        <f>IF(ISERR(FIND("DECOUPE",Tableau1[[#This Row],[DESIGNATION]])),"","NEED REF")</f>
        <v/>
      </c>
    </row>
    <row r="3700" spans="2:14">
      <c r="B3700">
        <v>34410305</v>
      </c>
      <c r="C3700" s="2">
        <v>44603</v>
      </c>
      <c r="D3700" t="s">
        <v>13</v>
      </c>
      <c r="E3700" t="s">
        <v>2276</v>
      </c>
      <c r="F3700" t="s">
        <v>2247</v>
      </c>
      <c r="G3700" t="s">
        <v>112</v>
      </c>
      <c r="H3700" t="s">
        <v>534</v>
      </c>
      <c r="J3700" t="s">
        <v>17</v>
      </c>
      <c r="K3700" t="s">
        <v>25</v>
      </c>
      <c r="L3700" t="str">
        <f>_xlfn.XLOOKUP(Tableau1[[#This Row],[TYPE DE PIECE]],Tableau4[MATIERE],Tableau4[SHORT TYPE],"",0,1)</f>
        <v>SMT</v>
      </c>
      <c r="N3700" t="str">
        <f>IF(ISERR(FIND("DECOUPE",Tableau1[[#This Row],[DESIGNATION]])),"","NEED REF")</f>
        <v/>
      </c>
    </row>
    <row r="3701" spans="2:14">
      <c r="B3701">
        <v>34410304</v>
      </c>
      <c r="C3701" s="2">
        <v>44603</v>
      </c>
      <c r="D3701" t="s">
        <v>13</v>
      </c>
      <c r="E3701" t="s">
        <v>2182</v>
      </c>
      <c r="F3701" t="s">
        <v>2209</v>
      </c>
      <c r="G3701" t="s">
        <v>73</v>
      </c>
      <c r="H3701" t="s">
        <v>30</v>
      </c>
      <c r="J3701" t="s">
        <v>49</v>
      </c>
      <c r="K3701" t="s">
        <v>25</v>
      </c>
      <c r="L3701" t="str">
        <f>_xlfn.XLOOKUP(Tableau1[[#This Row],[TYPE DE PIECE]],Tableau4[MATIERE],Tableau4[SHORT TYPE],"",0,1)</f>
        <v>SMT</v>
      </c>
      <c r="N3701" t="str">
        <f>IF(ISERR(FIND("DECOUPE",Tableau1[[#This Row],[DESIGNATION]])),"","NEED REF")</f>
        <v/>
      </c>
    </row>
    <row r="3702" spans="2:14">
      <c r="B3702">
        <v>34410303</v>
      </c>
      <c r="C3702" s="2">
        <v>44603</v>
      </c>
      <c r="D3702" t="s">
        <v>13</v>
      </c>
      <c r="E3702" t="s">
        <v>2189</v>
      </c>
      <c r="F3702" t="s">
        <v>2209</v>
      </c>
      <c r="G3702" t="s">
        <v>73</v>
      </c>
      <c r="H3702" t="s">
        <v>30</v>
      </c>
      <c r="J3702" t="s">
        <v>49</v>
      </c>
      <c r="K3702" t="s">
        <v>22</v>
      </c>
      <c r="L3702" t="str">
        <f>_xlfn.XLOOKUP(Tableau1[[#This Row],[TYPE DE PIECE]],Tableau4[MATIERE],Tableau4[SHORT TYPE],"",0,1)</f>
        <v>COP</v>
      </c>
      <c r="N3702" t="str">
        <f>IF(ISERR(FIND("DECOUPE",Tableau1[[#This Row],[DESIGNATION]])),"","NEED REF")</f>
        <v/>
      </c>
    </row>
    <row r="3703" spans="2:14">
      <c r="B3703">
        <v>34410302</v>
      </c>
      <c r="C3703" s="2">
        <v>44603</v>
      </c>
      <c r="D3703" t="s">
        <v>13</v>
      </c>
      <c r="E3703" t="s">
        <v>1984</v>
      </c>
      <c r="F3703" t="s">
        <v>2247</v>
      </c>
      <c r="G3703" t="s">
        <v>112</v>
      </c>
      <c r="H3703" t="s">
        <v>534</v>
      </c>
      <c r="J3703" t="s">
        <v>17</v>
      </c>
      <c r="K3703" t="s">
        <v>50</v>
      </c>
      <c r="L3703" t="str">
        <f>_xlfn.XLOOKUP(Tableau1[[#This Row],[TYPE DE PIECE]],Tableau4[MATIERE],Tableau4[SHORT TYPE],"",0,1)</f>
        <v>WIR</v>
      </c>
      <c r="N3703" t="str">
        <f>IF(ISERR(FIND("DECOUPE",Tableau1[[#This Row],[DESIGNATION]])),"","NEED REF")</f>
        <v/>
      </c>
    </row>
    <row r="3704" spans="2:14">
      <c r="B3704">
        <v>34410301</v>
      </c>
      <c r="C3704" s="2">
        <v>44603</v>
      </c>
      <c r="D3704" t="s">
        <v>13</v>
      </c>
      <c r="E3704" t="s">
        <v>2277</v>
      </c>
      <c r="F3704" t="s">
        <v>2247</v>
      </c>
      <c r="G3704" t="s">
        <v>112</v>
      </c>
      <c r="H3704" t="s">
        <v>534</v>
      </c>
      <c r="J3704" t="s">
        <v>17</v>
      </c>
      <c r="K3704" t="s">
        <v>33</v>
      </c>
      <c r="L3704" t="str">
        <f>_xlfn.XLOOKUP(Tableau1[[#This Row],[TYPE DE PIECE]],Tableau4[MATIERE],Tableau4[SHORT TYPE],"",0,1)</f>
        <v>PLA</v>
      </c>
      <c r="N3704" t="str">
        <f>IF(ISERR(FIND("DECOUPE",Tableau1[[#This Row],[DESIGNATION]])),"","NEED REF")</f>
        <v/>
      </c>
    </row>
    <row r="3705" spans="2:14">
      <c r="B3705">
        <v>34410300</v>
      </c>
      <c r="C3705" s="2">
        <v>44603</v>
      </c>
      <c r="D3705" t="s">
        <v>13</v>
      </c>
      <c r="E3705" t="s">
        <v>2278</v>
      </c>
      <c r="F3705" t="s">
        <v>2247</v>
      </c>
      <c r="G3705" t="s">
        <v>112</v>
      </c>
      <c r="H3705" t="s">
        <v>534</v>
      </c>
      <c r="J3705" t="s">
        <v>17</v>
      </c>
      <c r="K3705" t="s">
        <v>33</v>
      </c>
      <c r="L3705" t="str">
        <f>_xlfn.XLOOKUP(Tableau1[[#This Row],[TYPE DE PIECE]],Tableau4[MATIERE],Tableau4[SHORT TYPE],"",0,1)</f>
        <v>PLA</v>
      </c>
      <c r="N3705" t="str">
        <f>IF(ISERR(FIND("DECOUPE",Tableau1[[#This Row],[DESIGNATION]])),"","NEED REF")</f>
        <v/>
      </c>
    </row>
    <row r="3706" spans="2:14">
      <c r="B3706">
        <v>34410299</v>
      </c>
      <c r="C3706" s="2">
        <v>44603</v>
      </c>
      <c r="D3706" t="s">
        <v>13</v>
      </c>
      <c r="E3706" t="s">
        <v>2279</v>
      </c>
      <c r="F3706" t="s">
        <v>2247</v>
      </c>
      <c r="G3706" t="s">
        <v>112</v>
      </c>
      <c r="H3706" t="s">
        <v>534</v>
      </c>
      <c r="J3706" t="s">
        <v>17</v>
      </c>
      <c r="K3706" t="s">
        <v>33</v>
      </c>
      <c r="L3706" t="str">
        <f>_xlfn.XLOOKUP(Tableau1[[#This Row],[TYPE DE PIECE]],Tableau4[MATIERE],Tableau4[SHORT TYPE],"",0,1)</f>
        <v>PLA</v>
      </c>
      <c r="N3706" t="str">
        <f>IF(ISERR(FIND("DECOUPE",Tableau1[[#This Row],[DESIGNATION]])),"","NEED REF")</f>
        <v/>
      </c>
    </row>
    <row r="3707" spans="2:14">
      <c r="B3707">
        <v>34410298</v>
      </c>
      <c r="C3707" s="2">
        <v>44603</v>
      </c>
      <c r="D3707" t="s">
        <v>13</v>
      </c>
      <c r="E3707" t="s">
        <v>2279</v>
      </c>
      <c r="F3707" t="s">
        <v>2247</v>
      </c>
      <c r="G3707" t="s">
        <v>112</v>
      </c>
      <c r="H3707" t="s">
        <v>534</v>
      </c>
      <c r="J3707" t="s">
        <v>17</v>
      </c>
      <c r="K3707" t="s">
        <v>33</v>
      </c>
      <c r="L3707" t="str">
        <f>_xlfn.XLOOKUP(Tableau1[[#This Row],[TYPE DE PIECE]],Tableau4[MATIERE],Tableau4[SHORT TYPE],"",0,1)</f>
        <v>PLA</v>
      </c>
      <c r="N3707" t="str">
        <f>IF(ISERR(FIND("DECOUPE",Tableau1[[#This Row],[DESIGNATION]])),"","NEED REF")</f>
        <v/>
      </c>
    </row>
    <row r="3708" spans="2:14">
      <c r="B3708">
        <v>34410297</v>
      </c>
      <c r="C3708" s="2">
        <v>44603</v>
      </c>
      <c r="D3708" t="s">
        <v>13</v>
      </c>
      <c r="E3708" t="s">
        <v>2280</v>
      </c>
      <c r="F3708" t="s">
        <v>2247</v>
      </c>
      <c r="G3708" t="s">
        <v>112</v>
      </c>
      <c r="H3708" t="s">
        <v>534</v>
      </c>
      <c r="J3708" t="s">
        <v>17</v>
      </c>
      <c r="K3708" t="s">
        <v>33</v>
      </c>
      <c r="L3708" t="str">
        <f>_xlfn.XLOOKUP(Tableau1[[#This Row],[TYPE DE PIECE]],Tableau4[MATIERE],Tableau4[SHORT TYPE],"",0,1)</f>
        <v>PLA</v>
      </c>
      <c r="N3708" t="str">
        <f>IF(ISERR(FIND("DECOUPE",Tableau1[[#This Row],[DESIGNATION]])),"","NEED REF")</f>
        <v/>
      </c>
    </row>
    <row r="3709" spans="2:14">
      <c r="B3709">
        <v>34410296</v>
      </c>
      <c r="C3709" s="2">
        <v>44603</v>
      </c>
      <c r="D3709" t="s">
        <v>13</v>
      </c>
      <c r="E3709" t="s">
        <v>2281</v>
      </c>
      <c r="F3709" t="s">
        <v>2247</v>
      </c>
      <c r="G3709" t="s">
        <v>112</v>
      </c>
      <c r="H3709" t="s">
        <v>534</v>
      </c>
      <c r="J3709" t="s">
        <v>17</v>
      </c>
      <c r="K3709" t="s">
        <v>33</v>
      </c>
      <c r="L3709" t="str">
        <f>_xlfn.XLOOKUP(Tableau1[[#This Row],[TYPE DE PIECE]],Tableau4[MATIERE],Tableau4[SHORT TYPE],"",0,1)</f>
        <v>PLA</v>
      </c>
      <c r="N3709" t="str">
        <f>IF(ISERR(FIND("DECOUPE",Tableau1[[#This Row],[DESIGNATION]])),"","NEED REF")</f>
        <v/>
      </c>
    </row>
    <row r="3710" spans="2:14">
      <c r="B3710">
        <v>34410295</v>
      </c>
      <c r="C3710" s="2">
        <v>44602</v>
      </c>
      <c r="D3710" t="s">
        <v>13</v>
      </c>
      <c r="E3710" t="s">
        <v>2282</v>
      </c>
      <c r="F3710" t="s">
        <v>2247</v>
      </c>
      <c r="G3710" t="s">
        <v>112</v>
      </c>
      <c r="H3710" t="s">
        <v>534</v>
      </c>
      <c r="J3710" t="s">
        <v>17</v>
      </c>
      <c r="K3710" t="s">
        <v>25</v>
      </c>
      <c r="L3710" t="str">
        <f>_xlfn.XLOOKUP(Tableau1[[#This Row],[TYPE DE PIECE]],Tableau4[MATIERE],Tableau4[SHORT TYPE],"",0,1)</f>
        <v>SMT</v>
      </c>
      <c r="N3710" t="str">
        <f>IF(ISERR(FIND("DECOUPE",Tableau1[[#This Row],[DESIGNATION]])),"","NEED REF")</f>
        <v/>
      </c>
    </row>
    <row r="3711" spans="2:14">
      <c r="B3711">
        <v>34410294</v>
      </c>
      <c r="C3711" s="2">
        <v>44602</v>
      </c>
      <c r="D3711" t="s">
        <v>13</v>
      </c>
      <c r="E3711" t="s">
        <v>2283</v>
      </c>
      <c r="F3711" t="s">
        <v>2247</v>
      </c>
      <c r="G3711" t="s">
        <v>112</v>
      </c>
      <c r="H3711" t="s">
        <v>534</v>
      </c>
      <c r="J3711" t="s">
        <v>17</v>
      </c>
      <c r="K3711" t="s">
        <v>25</v>
      </c>
      <c r="L3711" t="str">
        <f>_xlfn.XLOOKUP(Tableau1[[#This Row],[TYPE DE PIECE]],Tableau4[MATIERE],Tableau4[SHORT TYPE],"",0,1)</f>
        <v>SMT</v>
      </c>
      <c r="N3711" t="str">
        <f>IF(ISERR(FIND("DECOUPE",Tableau1[[#This Row],[DESIGNATION]])),"","NEED REF")</f>
        <v/>
      </c>
    </row>
    <row r="3712" spans="2:14">
      <c r="B3712">
        <v>34410293</v>
      </c>
      <c r="C3712" s="2">
        <v>44602</v>
      </c>
      <c r="D3712" t="s">
        <v>13</v>
      </c>
      <c r="E3712" t="s">
        <v>2182</v>
      </c>
      <c r="F3712" t="s">
        <v>2209</v>
      </c>
      <c r="G3712" t="s">
        <v>73</v>
      </c>
      <c r="H3712" t="s">
        <v>30</v>
      </c>
      <c r="J3712" t="s">
        <v>49</v>
      </c>
      <c r="K3712" t="s">
        <v>25</v>
      </c>
      <c r="L3712" t="str">
        <f>_xlfn.XLOOKUP(Tableau1[[#This Row],[TYPE DE PIECE]],Tableau4[MATIERE],Tableau4[SHORT TYPE],"",0,1)</f>
        <v>SMT</v>
      </c>
      <c r="N3712" t="str">
        <f>IF(ISERR(FIND("DECOUPE",Tableau1[[#This Row],[DESIGNATION]])),"","NEED REF")</f>
        <v/>
      </c>
    </row>
    <row r="3713" spans="2:14">
      <c r="B3713">
        <v>34410292</v>
      </c>
      <c r="C3713" s="2">
        <v>44602</v>
      </c>
      <c r="D3713" t="s">
        <v>13</v>
      </c>
      <c r="E3713" t="s">
        <v>2284</v>
      </c>
      <c r="F3713" t="s">
        <v>2247</v>
      </c>
      <c r="G3713" t="s">
        <v>112</v>
      </c>
      <c r="H3713" t="s">
        <v>534</v>
      </c>
      <c r="J3713" t="s">
        <v>17</v>
      </c>
      <c r="K3713" t="s">
        <v>22</v>
      </c>
      <c r="L3713" t="str">
        <f>_xlfn.XLOOKUP(Tableau1[[#This Row],[TYPE DE PIECE]],Tableau4[MATIERE],Tableau4[SHORT TYPE],"",0,1)</f>
        <v>COP</v>
      </c>
      <c r="N3713" t="str">
        <f>IF(ISERR(FIND("DECOUPE",Tableau1[[#This Row],[DESIGNATION]])),"","NEED REF")</f>
        <v/>
      </c>
    </row>
    <row r="3714" spans="2:14">
      <c r="B3714">
        <v>34410291</v>
      </c>
      <c r="C3714" s="2">
        <v>44602</v>
      </c>
      <c r="D3714" t="s">
        <v>13</v>
      </c>
      <c r="E3714" t="s">
        <v>2285</v>
      </c>
      <c r="F3714" t="s">
        <v>2247</v>
      </c>
      <c r="G3714" t="s">
        <v>112</v>
      </c>
      <c r="H3714" t="s">
        <v>534</v>
      </c>
      <c r="J3714" t="s">
        <v>17</v>
      </c>
      <c r="K3714" t="s">
        <v>25</v>
      </c>
      <c r="L3714" t="str">
        <f>_xlfn.XLOOKUP(Tableau1[[#This Row],[TYPE DE PIECE]],Tableau4[MATIERE],Tableau4[SHORT TYPE],"",0,1)</f>
        <v>SMT</v>
      </c>
      <c r="N3714" t="str">
        <f>IF(ISERR(FIND("DECOUPE",Tableau1[[#This Row],[DESIGNATION]])),"","NEED REF")</f>
        <v/>
      </c>
    </row>
    <row r="3715" spans="2:14">
      <c r="B3715">
        <v>34410290</v>
      </c>
      <c r="C3715" s="2">
        <v>44602</v>
      </c>
      <c r="D3715" t="s">
        <v>13</v>
      </c>
      <c r="E3715" t="s">
        <v>2191</v>
      </c>
      <c r="F3715" t="s">
        <v>2209</v>
      </c>
      <c r="G3715" t="s">
        <v>73</v>
      </c>
      <c r="H3715" t="s">
        <v>30</v>
      </c>
      <c r="J3715" t="s">
        <v>49</v>
      </c>
      <c r="K3715" t="s">
        <v>22</v>
      </c>
      <c r="L3715" t="str">
        <f>_xlfn.XLOOKUP(Tableau1[[#This Row],[TYPE DE PIECE]],Tableau4[MATIERE],Tableau4[SHORT TYPE],"",0,1)</f>
        <v>COP</v>
      </c>
      <c r="N3715" t="str">
        <f>IF(ISERR(FIND("DECOUPE",Tableau1[[#This Row],[DESIGNATION]])),"","NEED REF")</f>
        <v/>
      </c>
    </row>
    <row r="3716" spans="2:14">
      <c r="B3716">
        <v>34410289</v>
      </c>
      <c r="C3716" s="2">
        <v>44602</v>
      </c>
      <c r="D3716" t="s">
        <v>13</v>
      </c>
      <c r="E3716" t="s">
        <v>2192</v>
      </c>
      <c r="F3716" t="s">
        <v>2209</v>
      </c>
      <c r="G3716" t="s">
        <v>73</v>
      </c>
      <c r="H3716" t="s">
        <v>30</v>
      </c>
      <c r="J3716" t="s">
        <v>49</v>
      </c>
      <c r="K3716" t="s">
        <v>22</v>
      </c>
      <c r="L3716" t="str">
        <f>_xlfn.XLOOKUP(Tableau1[[#This Row],[TYPE DE PIECE]],Tableau4[MATIERE],Tableau4[SHORT TYPE],"",0,1)</f>
        <v>COP</v>
      </c>
      <c r="N3716" t="str">
        <f>IF(ISERR(FIND("DECOUPE",Tableau1[[#This Row],[DESIGNATION]])),"","NEED REF")</f>
        <v/>
      </c>
    </row>
    <row r="3717" spans="2:14">
      <c r="B3717">
        <v>34410288</v>
      </c>
      <c r="C3717" s="2">
        <v>44602</v>
      </c>
      <c r="D3717" t="s">
        <v>13</v>
      </c>
      <c r="E3717" t="s">
        <v>2193</v>
      </c>
      <c r="F3717" t="s">
        <v>2209</v>
      </c>
      <c r="G3717" t="s">
        <v>73</v>
      </c>
      <c r="H3717" t="s">
        <v>30</v>
      </c>
      <c r="J3717" t="s">
        <v>49</v>
      </c>
      <c r="K3717" t="s">
        <v>22</v>
      </c>
      <c r="L3717" t="str">
        <f>_xlfn.XLOOKUP(Tableau1[[#This Row],[TYPE DE PIECE]],Tableau4[MATIERE],Tableau4[SHORT TYPE],"",0,1)</f>
        <v>COP</v>
      </c>
      <c r="N3717" t="str">
        <f>IF(ISERR(FIND("DECOUPE",Tableau1[[#This Row],[DESIGNATION]])),"","NEED REF")</f>
        <v/>
      </c>
    </row>
    <row r="3718" spans="2:14">
      <c r="B3718">
        <v>34410287</v>
      </c>
      <c r="C3718" s="2">
        <v>44602</v>
      </c>
      <c r="D3718" t="s">
        <v>13</v>
      </c>
      <c r="E3718" t="s">
        <v>2194</v>
      </c>
      <c r="F3718" t="s">
        <v>2209</v>
      </c>
      <c r="G3718" t="s">
        <v>73</v>
      </c>
      <c r="H3718" t="s">
        <v>30</v>
      </c>
      <c r="J3718" t="s">
        <v>49</v>
      </c>
      <c r="K3718" t="s">
        <v>22</v>
      </c>
      <c r="L3718" t="str">
        <f>_xlfn.XLOOKUP(Tableau1[[#This Row],[TYPE DE PIECE]],Tableau4[MATIERE],Tableau4[SHORT TYPE],"",0,1)</f>
        <v>COP</v>
      </c>
      <c r="N3718" t="str">
        <f>IF(ISERR(FIND("DECOUPE",Tableau1[[#This Row],[DESIGNATION]])),"","NEED REF")</f>
        <v/>
      </c>
    </row>
    <row r="3719" spans="2:14">
      <c r="B3719">
        <v>34410286</v>
      </c>
      <c r="C3719" s="2">
        <v>44602</v>
      </c>
      <c r="D3719" t="s">
        <v>13</v>
      </c>
      <c r="E3719" t="s">
        <v>2190</v>
      </c>
      <c r="F3719" t="s">
        <v>2209</v>
      </c>
      <c r="G3719" t="s">
        <v>73</v>
      </c>
      <c r="H3719" t="s">
        <v>30</v>
      </c>
      <c r="J3719" t="s">
        <v>49</v>
      </c>
      <c r="K3719" t="s">
        <v>22</v>
      </c>
      <c r="L3719" t="str">
        <f>_xlfn.XLOOKUP(Tableau1[[#This Row],[TYPE DE PIECE]],Tableau4[MATIERE],Tableau4[SHORT TYPE],"",0,1)</f>
        <v>COP</v>
      </c>
      <c r="N3719" t="str">
        <f>IF(ISERR(FIND("DECOUPE",Tableau1[[#This Row],[DESIGNATION]])),"","NEED REF")</f>
        <v/>
      </c>
    </row>
    <row r="3720" spans="2:14">
      <c r="B3720">
        <v>34410285</v>
      </c>
      <c r="C3720" s="2">
        <v>44601</v>
      </c>
      <c r="D3720" t="s">
        <v>13</v>
      </c>
      <c r="E3720" t="s">
        <v>2263</v>
      </c>
      <c r="F3720" t="s">
        <v>2247</v>
      </c>
      <c r="G3720" t="s">
        <v>112</v>
      </c>
      <c r="H3720" t="s">
        <v>534</v>
      </c>
      <c r="J3720" t="s">
        <v>17</v>
      </c>
      <c r="K3720" t="s">
        <v>25</v>
      </c>
      <c r="L3720" t="str">
        <f>_xlfn.XLOOKUP(Tableau1[[#This Row],[TYPE DE PIECE]],Tableau4[MATIERE],Tableau4[SHORT TYPE],"",0,1)</f>
        <v>SMT</v>
      </c>
      <c r="N3720" t="str">
        <f>IF(ISERR(FIND("DECOUPE",Tableau1[[#This Row],[DESIGNATION]])),"","NEED REF")</f>
        <v/>
      </c>
    </row>
    <row r="3721" spans="2:14">
      <c r="B3721">
        <v>34410284</v>
      </c>
      <c r="C3721" s="2">
        <v>44601</v>
      </c>
      <c r="D3721" t="s">
        <v>13</v>
      </c>
      <c r="E3721" t="s">
        <v>2264</v>
      </c>
      <c r="F3721" t="s">
        <v>2247</v>
      </c>
      <c r="G3721" t="s">
        <v>112</v>
      </c>
      <c r="H3721" t="s">
        <v>534</v>
      </c>
      <c r="J3721" t="s">
        <v>17</v>
      </c>
      <c r="K3721" t="s">
        <v>25</v>
      </c>
      <c r="L3721" t="str">
        <f>_xlfn.XLOOKUP(Tableau1[[#This Row],[TYPE DE PIECE]],Tableau4[MATIERE],Tableau4[SHORT TYPE],"",0,1)</f>
        <v>SMT</v>
      </c>
      <c r="N3721" t="str">
        <f>IF(ISERR(FIND("DECOUPE",Tableau1[[#This Row],[DESIGNATION]])),"","NEED REF")</f>
        <v/>
      </c>
    </row>
    <row r="3722" spans="2:14">
      <c r="B3722">
        <v>34410283</v>
      </c>
      <c r="C3722" s="2">
        <v>44601</v>
      </c>
      <c r="D3722" t="s">
        <v>13</v>
      </c>
      <c r="E3722" t="s">
        <v>2286</v>
      </c>
      <c r="F3722" t="s">
        <v>2247</v>
      </c>
      <c r="G3722" t="s">
        <v>112</v>
      </c>
      <c r="H3722" t="s">
        <v>534</v>
      </c>
      <c r="J3722" t="s">
        <v>17</v>
      </c>
      <c r="K3722" t="s">
        <v>25</v>
      </c>
      <c r="L3722" t="str">
        <f>_xlfn.XLOOKUP(Tableau1[[#This Row],[TYPE DE PIECE]],Tableau4[MATIERE],Tableau4[SHORT TYPE],"",0,1)</f>
        <v>SMT</v>
      </c>
      <c r="N3722" t="str">
        <f>IF(ISERR(FIND("DECOUPE",Tableau1[[#This Row],[DESIGNATION]])),"","NEED REF")</f>
        <v/>
      </c>
    </row>
    <row r="3723" spans="2:14">
      <c r="B3723">
        <v>34410282</v>
      </c>
      <c r="C3723" s="2">
        <v>44601</v>
      </c>
      <c r="D3723" t="s">
        <v>13</v>
      </c>
      <c r="E3723" t="s">
        <v>2287</v>
      </c>
      <c r="F3723" t="s">
        <v>2247</v>
      </c>
      <c r="G3723" t="s">
        <v>112</v>
      </c>
      <c r="H3723" t="s">
        <v>534</v>
      </c>
      <c r="J3723" t="s">
        <v>17</v>
      </c>
      <c r="K3723" t="s">
        <v>25</v>
      </c>
      <c r="L3723" t="str">
        <f>_xlfn.XLOOKUP(Tableau1[[#This Row],[TYPE DE PIECE]],Tableau4[MATIERE],Tableau4[SHORT TYPE],"",0,1)</f>
        <v>SMT</v>
      </c>
      <c r="N3723" t="str">
        <f>IF(ISERR(FIND("DECOUPE",Tableau1[[#This Row],[DESIGNATION]])),"","NEED REF")</f>
        <v/>
      </c>
    </row>
    <row r="3724" spans="2:14">
      <c r="B3724">
        <v>34410281</v>
      </c>
      <c r="C3724" s="2">
        <v>44601</v>
      </c>
      <c r="D3724" t="s">
        <v>13</v>
      </c>
      <c r="E3724" t="s">
        <v>2204</v>
      </c>
      <c r="F3724" t="s">
        <v>2209</v>
      </c>
      <c r="G3724" t="s">
        <v>73</v>
      </c>
      <c r="H3724" t="s">
        <v>30</v>
      </c>
      <c r="J3724" t="s">
        <v>49</v>
      </c>
      <c r="K3724" t="s">
        <v>22</v>
      </c>
      <c r="L3724" t="str">
        <f>_xlfn.XLOOKUP(Tableau1[[#This Row],[TYPE DE PIECE]],Tableau4[MATIERE],Tableau4[SHORT TYPE],"",0,1)</f>
        <v>COP</v>
      </c>
      <c r="N3724" t="str">
        <f>IF(ISERR(FIND("DECOUPE",Tableau1[[#This Row],[DESIGNATION]])),"","NEED REF")</f>
        <v/>
      </c>
    </row>
    <row r="3725" spans="2:14">
      <c r="B3725">
        <v>34410280</v>
      </c>
      <c r="C3725" s="2">
        <v>44601</v>
      </c>
      <c r="D3725" t="s">
        <v>13</v>
      </c>
      <c r="E3725" t="s">
        <v>2205</v>
      </c>
      <c r="F3725" t="s">
        <v>2209</v>
      </c>
      <c r="G3725" t="s">
        <v>73</v>
      </c>
      <c r="H3725" t="s">
        <v>30</v>
      </c>
      <c r="J3725" t="s">
        <v>49</v>
      </c>
      <c r="K3725" t="s">
        <v>22</v>
      </c>
      <c r="L3725" t="str">
        <f>_xlfn.XLOOKUP(Tableau1[[#This Row],[TYPE DE PIECE]],Tableau4[MATIERE],Tableau4[SHORT TYPE],"",0,1)</f>
        <v>COP</v>
      </c>
      <c r="N3725" t="str">
        <f>IF(ISERR(FIND("DECOUPE",Tableau1[[#This Row],[DESIGNATION]])),"","NEED REF")</f>
        <v/>
      </c>
    </row>
    <row r="3726" spans="2:14">
      <c r="B3726">
        <v>34410279</v>
      </c>
      <c r="C3726" s="2">
        <v>44601</v>
      </c>
      <c r="D3726" t="s">
        <v>13</v>
      </c>
      <c r="E3726" t="s">
        <v>2206</v>
      </c>
      <c r="F3726" t="s">
        <v>2209</v>
      </c>
      <c r="G3726" t="s">
        <v>73</v>
      </c>
      <c r="H3726" t="s">
        <v>30</v>
      </c>
      <c r="J3726" t="s">
        <v>49</v>
      </c>
      <c r="K3726" t="s">
        <v>22</v>
      </c>
      <c r="L3726" t="str">
        <f>_xlfn.XLOOKUP(Tableau1[[#This Row],[TYPE DE PIECE]],Tableau4[MATIERE],Tableau4[SHORT TYPE],"",0,1)</f>
        <v>COP</v>
      </c>
      <c r="N3726" t="str">
        <f>IF(ISERR(FIND("DECOUPE",Tableau1[[#This Row],[DESIGNATION]])),"","NEED REF")</f>
        <v/>
      </c>
    </row>
    <row r="3727" spans="2:14">
      <c r="B3727">
        <v>34410278</v>
      </c>
      <c r="C3727" s="2">
        <v>44601</v>
      </c>
      <c r="D3727" t="s">
        <v>13</v>
      </c>
      <c r="E3727" t="s">
        <v>2207</v>
      </c>
      <c r="F3727" t="s">
        <v>2209</v>
      </c>
      <c r="G3727" t="s">
        <v>73</v>
      </c>
      <c r="H3727" t="s">
        <v>30</v>
      </c>
      <c r="J3727" t="s">
        <v>49</v>
      </c>
      <c r="K3727" t="s">
        <v>22</v>
      </c>
      <c r="L3727" t="str">
        <f>_xlfn.XLOOKUP(Tableau1[[#This Row],[TYPE DE PIECE]],Tableau4[MATIERE],Tableau4[SHORT TYPE],"",0,1)</f>
        <v>COP</v>
      </c>
      <c r="N3727" t="str">
        <f>IF(ISERR(FIND("DECOUPE",Tableau1[[#This Row],[DESIGNATION]])),"","NEED REF")</f>
        <v/>
      </c>
    </row>
    <row r="3728" spans="2:14">
      <c r="B3728">
        <v>34410277</v>
      </c>
      <c r="C3728" s="2">
        <v>44601</v>
      </c>
      <c r="D3728" t="s">
        <v>13</v>
      </c>
      <c r="E3728" t="s">
        <v>2288</v>
      </c>
      <c r="F3728" t="s">
        <v>310</v>
      </c>
      <c r="G3728" t="s">
        <v>112</v>
      </c>
      <c r="H3728" t="s">
        <v>534</v>
      </c>
      <c r="J3728" t="s">
        <v>27</v>
      </c>
      <c r="K3728" t="s">
        <v>22</v>
      </c>
      <c r="L3728" t="str">
        <f>_xlfn.XLOOKUP(Tableau1[[#This Row],[TYPE DE PIECE]],Tableau4[MATIERE],Tableau4[SHORT TYPE],"",0,1)</f>
        <v>COP</v>
      </c>
      <c r="N3728" t="str">
        <f>IF(ISERR(FIND("DECOUPE",Tableau1[[#This Row],[DESIGNATION]])),"","NEED REF")</f>
        <v/>
      </c>
    </row>
    <row r="3729" spans="2:14">
      <c r="B3729">
        <v>34410276</v>
      </c>
      <c r="C3729" s="2">
        <v>44601</v>
      </c>
      <c r="D3729" t="s">
        <v>13</v>
      </c>
      <c r="E3729" t="s">
        <v>2289</v>
      </c>
      <c r="F3729" t="s">
        <v>2209</v>
      </c>
      <c r="G3729" t="s">
        <v>73</v>
      </c>
      <c r="H3729" t="s">
        <v>30</v>
      </c>
      <c r="J3729" t="s">
        <v>49</v>
      </c>
      <c r="K3729" t="s">
        <v>25</v>
      </c>
      <c r="L3729" t="str">
        <f>_xlfn.XLOOKUP(Tableau1[[#This Row],[TYPE DE PIECE]],Tableau4[MATIERE],Tableau4[SHORT TYPE],"",0,1)</f>
        <v>SMT</v>
      </c>
      <c r="N3729" t="str">
        <f>IF(ISERR(FIND("DECOUPE",Tableau1[[#This Row],[DESIGNATION]])),"","NEED REF")</f>
        <v/>
      </c>
    </row>
    <row r="3730" spans="2:14">
      <c r="B3730">
        <v>34410275</v>
      </c>
      <c r="C3730" s="2">
        <v>44601</v>
      </c>
      <c r="D3730" t="s">
        <v>13</v>
      </c>
      <c r="E3730" t="s">
        <v>2290</v>
      </c>
      <c r="F3730" t="s">
        <v>2247</v>
      </c>
      <c r="G3730" t="s">
        <v>112</v>
      </c>
      <c r="H3730" t="s">
        <v>534</v>
      </c>
      <c r="J3730" t="s">
        <v>17</v>
      </c>
      <c r="K3730" t="s">
        <v>22</v>
      </c>
      <c r="L3730" t="str">
        <f>_xlfn.XLOOKUP(Tableau1[[#This Row],[TYPE DE PIECE]],Tableau4[MATIERE],Tableau4[SHORT TYPE],"",0,1)</f>
        <v>COP</v>
      </c>
      <c r="N3730" t="str">
        <f>IF(ISERR(FIND("DECOUPE",Tableau1[[#This Row],[DESIGNATION]])),"","NEED REF")</f>
        <v/>
      </c>
    </row>
    <row r="3731" spans="2:14">
      <c r="B3731">
        <v>34410274</v>
      </c>
      <c r="C3731" s="2">
        <v>44601</v>
      </c>
      <c r="D3731" t="s">
        <v>13</v>
      </c>
      <c r="E3731" t="s">
        <v>2291</v>
      </c>
      <c r="F3731" t="s">
        <v>2247</v>
      </c>
      <c r="G3731" t="s">
        <v>112</v>
      </c>
      <c r="H3731" t="s">
        <v>534</v>
      </c>
      <c r="J3731" t="s">
        <v>17</v>
      </c>
      <c r="K3731" t="s">
        <v>22</v>
      </c>
      <c r="L3731" t="str">
        <f>_xlfn.XLOOKUP(Tableau1[[#This Row],[TYPE DE PIECE]],Tableau4[MATIERE],Tableau4[SHORT TYPE],"",0,1)</f>
        <v>COP</v>
      </c>
      <c r="N3731" t="str">
        <f>IF(ISERR(FIND("DECOUPE",Tableau1[[#This Row],[DESIGNATION]])),"","NEED REF")</f>
        <v/>
      </c>
    </row>
    <row r="3732" spans="2:14">
      <c r="B3732">
        <v>34410273</v>
      </c>
      <c r="C3732" s="2">
        <v>44600</v>
      </c>
      <c r="D3732" t="s">
        <v>13</v>
      </c>
      <c r="E3732" t="s">
        <v>2188</v>
      </c>
      <c r="F3732" t="s">
        <v>2209</v>
      </c>
      <c r="G3732" t="s">
        <v>73</v>
      </c>
      <c r="H3732" t="s">
        <v>30</v>
      </c>
      <c r="J3732" t="s">
        <v>49</v>
      </c>
      <c r="K3732" t="s">
        <v>22</v>
      </c>
      <c r="L3732" t="str">
        <f>_xlfn.XLOOKUP(Tableau1[[#This Row],[TYPE DE PIECE]],Tableau4[MATIERE],Tableau4[SHORT TYPE],"",0,1)</f>
        <v>COP</v>
      </c>
      <c r="N3732" t="str">
        <f>IF(ISERR(FIND("DECOUPE",Tableau1[[#This Row],[DESIGNATION]])),"","NEED REF")</f>
        <v/>
      </c>
    </row>
    <row r="3733" spans="2:14">
      <c r="B3733">
        <v>34410272</v>
      </c>
      <c r="C3733" s="2">
        <v>44600</v>
      </c>
      <c r="D3733" t="s">
        <v>13</v>
      </c>
      <c r="E3733" t="s">
        <v>2292</v>
      </c>
      <c r="F3733" t="s">
        <v>2247</v>
      </c>
      <c r="G3733" t="s">
        <v>112</v>
      </c>
      <c r="H3733" t="s">
        <v>534</v>
      </c>
      <c r="J3733" t="s">
        <v>17</v>
      </c>
      <c r="K3733" t="s">
        <v>22</v>
      </c>
      <c r="L3733" t="str">
        <f>_xlfn.XLOOKUP(Tableau1[[#This Row],[TYPE DE PIECE]],Tableau4[MATIERE],Tableau4[SHORT TYPE],"",0,1)</f>
        <v>COP</v>
      </c>
      <c r="N3733" t="str">
        <f>IF(ISERR(FIND("DECOUPE",Tableau1[[#This Row],[DESIGNATION]])),"","NEED REF")</f>
        <v/>
      </c>
    </row>
    <row r="3734" spans="2:14">
      <c r="B3734">
        <v>34410271</v>
      </c>
      <c r="C3734" s="2">
        <v>44600</v>
      </c>
      <c r="D3734" t="s">
        <v>13</v>
      </c>
      <c r="E3734" t="s">
        <v>2293</v>
      </c>
      <c r="F3734" t="s">
        <v>2247</v>
      </c>
      <c r="G3734" t="s">
        <v>112</v>
      </c>
      <c r="H3734" t="s">
        <v>534</v>
      </c>
      <c r="J3734" t="s">
        <v>17</v>
      </c>
      <c r="K3734" t="s">
        <v>22</v>
      </c>
      <c r="L3734" t="str">
        <f>_xlfn.XLOOKUP(Tableau1[[#This Row],[TYPE DE PIECE]],Tableau4[MATIERE],Tableau4[SHORT TYPE],"",0,1)</f>
        <v>COP</v>
      </c>
      <c r="N3734" t="str">
        <f>IF(ISERR(FIND("DECOUPE",Tableau1[[#This Row],[DESIGNATION]])),"","NEED REF")</f>
        <v/>
      </c>
    </row>
    <row r="3735" spans="2:14">
      <c r="B3735">
        <v>34410270</v>
      </c>
      <c r="C3735" s="2">
        <v>44600</v>
      </c>
      <c r="D3735" t="s">
        <v>13</v>
      </c>
      <c r="E3735" t="s">
        <v>2294</v>
      </c>
      <c r="F3735" t="s">
        <v>2247</v>
      </c>
      <c r="G3735" t="s">
        <v>112</v>
      </c>
      <c r="H3735" t="s">
        <v>534</v>
      </c>
      <c r="J3735" t="s">
        <v>17</v>
      </c>
      <c r="K3735" t="s">
        <v>22</v>
      </c>
      <c r="L3735" t="str">
        <f>_xlfn.XLOOKUP(Tableau1[[#This Row],[TYPE DE PIECE]],Tableau4[MATIERE],Tableau4[SHORT TYPE],"",0,1)</f>
        <v>COP</v>
      </c>
      <c r="N3735" t="str">
        <f>IF(ISERR(FIND("DECOUPE",Tableau1[[#This Row],[DESIGNATION]])),"","NEED REF")</f>
        <v/>
      </c>
    </row>
    <row r="3736" spans="2:14">
      <c r="B3736">
        <v>34410269</v>
      </c>
      <c r="C3736" s="2">
        <v>44600</v>
      </c>
      <c r="D3736" t="s">
        <v>13</v>
      </c>
      <c r="E3736" t="s">
        <v>2295</v>
      </c>
      <c r="F3736" t="s">
        <v>2247</v>
      </c>
      <c r="G3736" t="s">
        <v>112</v>
      </c>
      <c r="H3736" t="s">
        <v>534</v>
      </c>
      <c r="J3736" t="s">
        <v>17</v>
      </c>
      <c r="K3736" t="s">
        <v>22</v>
      </c>
      <c r="L3736" t="str">
        <f>_xlfn.XLOOKUP(Tableau1[[#This Row],[TYPE DE PIECE]],Tableau4[MATIERE],Tableau4[SHORT TYPE],"",0,1)</f>
        <v>COP</v>
      </c>
      <c r="N3736" t="str">
        <f>IF(ISERR(FIND("DECOUPE",Tableau1[[#This Row],[DESIGNATION]])),"","NEED REF")</f>
        <v/>
      </c>
    </row>
    <row r="3737" spans="2:14">
      <c r="B3737">
        <v>34410268</v>
      </c>
      <c r="C3737" s="2">
        <v>44600</v>
      </c>
      <c r="D3737" t="s">
        <v>13</v>
      </c>
      <c r="E3737" t="s">
        <v>2296</v>
      </c>
      <c r="F3737" t="s">
        <v>2247</v>
      </c>
      <c r="G3737" t="s">
        <v>112</v>
      </c>
      <c r="H3737" t="s">
        <v>534</v>
      </c>
      <c r="J3737" t="s">
        <v>17</v>
      </c>
      <c r="K3737" t="s">
        <v>22</v>
      </c>
      <c r="L3737" t="str">
        <f>_xlfn.XLOOKUP(Tableau1[[#This Row],[TYPE DE PIECE]],Tableau4[MATIERE],Tableau4[SHORT TYPE],"",0,1)</f>
        <v>COP</v>
      </c>
      <c r="N3737" t="str">
        <f>IF(ISERR(FIND("DECOUPE",Tableau1[[#This Row],[DESIGNATION]])),"","NEED REF")</f>
        <v/>
      </c>
    </row>
    <row r="3738" spans="2:14">
      <c r="B3738">
        <v>34410267</v>
      </c>
      <c r="C3738" s="2">
        <v>44600</v>
      </c>
      <c r="D3738" t="s">
        <v>13</v>
      </c>
      <c r="E3738" t="s">
        <v>2297</v>
      </c>
      <c r="F3738" t="s">
        <v>2247</v>
      </c>
      <c r="G3738" t="s">
        <v>112</v>
      </c>
      <c r="H3738" t="s">
        <v>534</v>
      </c>
      <c r="J3738" t="s">
        <v>17</v>
      </c>
      <c r="K3738" t="s">
        <v>22</v>
      </c>
      <c r="L3738" t="str">
        <f>_xlfn.XLOOKUP(Tableau1[[#This Row],[TYPE DE PIECE]],Tableau4[MATIERE],Tableau4[SHORT TYPE],"",0,1)</f>
        <v>COP</v>
      </c>
      <c r="N3738" t="str">
        <f>IF(ISERR(FIND("DECOUPE",Tableau1[[#This Row],[DESIGNATION]])),"","NEED REF")</f>
        <v/>
      </c>
    </row>
    <row r="3739" spans="2:14">
      <c r="B3739">
        <v>34410266</v>
      </c>
      <c r="C3739" s="2">
        <v>44600</v>
      </c>
      <c r="D3739" t="s">
        <v>13</v>
      </c>
      <c r="E3739" t="s">
        <v>2298</v>
      </c>
      <c r="F3739" t="s">
        <v>2247</v>
      </c>
      <c r="G3739" t="s">
        <v>112</v>
      </c>
      <c r="H3739" t="s">
        <v>534</v>
      </c>
      <c r="J3739" t="s">
        <v>17</v>
      </c>
      <c r="K3739" t="s">
        <v>22</v>
      </c>
      <c r="L3739" t="str">
        <f>_xlfn.XLOOKUP(Tableau1[[#This Row],[TYPE DE PIECE]],Tableau4[MATIERE],Tableau4[SHORT TYPE],"",0,1)</f>
        <v>COP</v>
      </c>
      <c r="N3739" t="str">
        <f>IF(ISERR(FIND("DECOUPE",Tableau1[[#This Row],[DESIGNATION]])),"","NEED REF")</f>
        <v/>
      </c>
    </row>
    <row r="3740" spans="2:14">
      <c r="B3740">
        <v>34410265</v>
      </c>
      <c r="C3740" s="2">
        <v>44600</v>
      </c>
      <c r="D3740" t="s">
        <v>13</v>
      </c>
      <c r="E3740" t="s">
        <v>2215</v>
      </c>
      <c r="F3740" t="s">
        <v>2216</v>
      </c>
      <c r="G3740" t="s">
        <v>675</v>
      </c>
      <c r="J3740" t="s">
        <v>17</v>
      </c>
      <c r="L3740" t="str">
        <f>_xlfn.XLOOKUP(Tableau1[[#This Row],[TYPE DE PIECE]],Tableau4[MATIERE],Tableau4[SHORT TYPE],"",0,1)</f>
        <v/>
      </c>
      <c r="M3740" t="s">
        <v>2217</v>
      </c>
      <c r="N3740" t="str">
        <f>IF(ISERR(FIND("DECOUPE",Tableau1[[#This Row],[DESIGNATION]])),"","NEED REF")</f>
        <v/>
      </c>
    </row>
    <row r="3741" spans="2:14">
      <c r="B3741">
        <v>34410264</v>
      </c>
      <c r="C3741" s="2">
        <v>44600</v>
      </c>
      <c r="D3741" t="s">
        <v>13</v>
      </c>
      <c r="E3741" t="s">
        <v>2299</v>
      </c>
      <c r="F3741" t="s">
        <v>2209</v>
      </c>
      <c r="G3741" t="s">
        <v>73</v>
      </c>
      <c r="H3741" t="s">
        <v>30</v>
      </c>
      <c r="J3741" t="s">
        <v>49</v>
      </c>
      <c r="K3741" t="s">
        <v>33</v>
      </c>
      <c r="L3741" t="str">
        <f>_xlfn.XLOOKUP(Tableau1[[#This Row],[TYPE DE PIECE]],Tableau4[MATIERE],Tableau4[SHORT TYPE],"",0,1)</f>
        <v>PLA</v>
      </c>
      <c r="N3741" t="str">
        <f>IF(ISERR(FIND("DECOUPE",Tableau1[[#This Row],[DESIGNATION]])),"","NEED REF")</f>
        <v/>
      </c>
    </row>
    <row r="3742" spans="2:14">
      <c r="B3742">
        <v>34410263</v>
      </c>
      <c r="C3742" s="2">
        <v>44600</v>
      </c>
      <c r="D3742" t="s">
        <v>13</v>
      </c>
      <c r="E3742" t="s">
        <v>2300</v>
      </c>
      <c r="F3742" t="s">
        <v>2247</v>
      </c>
      <c r="G3742" t="s">
        <v>112</v>
      </c>
      <c r="H3742" t="s">
        <v>534</v>
      </c>
      <c r="J3742" t="s">
        <v>17</v>
      </c>
      <c r="K3742" t="s">
        <v>22</v>
      </c>
      <c r="L3742" t="str">
        <f>_xlfn.XLOOKUP(Tableau1[[#This Row],[TYPE DE PIECE]],Tableau4[MATIERE],Tableau4[SHORT TYPE],"",0,1)</f>
        <v>COP</v>
      </c>
      <c r="N3742" t="str">
        <f>IF(ISERR(FIND("DECOUPE",Tableau1[[#This Row],[DESIGNATION]])),"","NEED REF")</f>
        <v/>
      </c>
    </row>
    <row r="3743" spans="2:14">
      <c r="B3743">
        <v>34410262</v>
      </c>
      <c r="C3743" s="2">
        <v>44600</v>
      </c>
      <c r="D3743" t="s">
        <v>13</v>
      </c>
      <c r="E3743" t="s">
        <v>2301</v>
      </c>
      <c r="F3743" t="s">
        <v>2247</v>
      </c>
      <c r="G3743" t="s">
        <v>112</v>
      </c>
      <c r="H3743" t="s">
        <v>534</v>
      </c>
      <c r="J3743" t="s">
        <v>17</v>
      </c>
      <c r="K3743" t="s">
        <v>22</v>
      </c>
      <c r="L3743" t="str">
        <f>_xlfn.XLOOKUP(Tableau1[[#This Row],[TYPE DE PIECE]],Tableau4[MATIERE],Tableau4[SHORT TYPE],"",0,1)</f>
        <v>COP</v>
      </c>
      <c r="N3743" t="str">
        <f>IF(ISERR(FIND("DECOUPE",Tableau1[[#This Row],[DESIGNATION]])),"","NEED REF")</f>
        <v/>
      </c>
    </row>
    <row r="3744" spans="2:14">
      <c r="B3744">
        <v>34410261</v>
      </c>
      <c r="C3744" s="2">
        <v>44600</v>
      </c>
      <c r="D3744" t="s">
        <v>13</v>
      </c>
      <c r="E3744" t="s">
        <v>2302</v>
      </c>
      <c r="F3744" t="s">
        <v>2247</v>
      </c>
      <c r="G3744" t="s">
        <v>112</v>
      </c>
      <c r="H3744" t="s">
        <v>534</v>
      </c>
      <c r="J3744" t="s">
        <v>17</v>
      </c>
      <c r="K3744" t="s">
        <v>22</v>
      </c>
      <c r="L3744" t="str">
        <f>_xlfn.XLOOKUP(Tableau1[[#This Row],[TYPE DE PIECE]],Tableau4[MATIERE],Tableau4[SHORT TYPE],"",0,1)</f>
        <v>COP</v>
      </c>
      <c r="N3744" t="str">
        <f>IF(ISERR(FIND("DECOUPE",Tableau1[[#This Row],[DESIGNATION]])),"","NEED REF")</f>
        <v/>
      </c>
    </row>
    <row r="3745" spans="2:14">
      <c r="B3745">
        <v>34410260</v>
      </c>
      <c r="C3745" s="2">
        <v>44600</v>
      </c>
      <c r="D3745" t="s">
        <v>13</v>
      </c>
      <c r="E3745" t="s">
        <v>2303</v>
      </c>
      <c r="F3745" t="s">
        <v>2247</v>
      </c>
      <c r="G3745" t="s">
        <v>112</v>
      </c>
      <c r="H3745" t="s">
        <v>534</v>
      </c>
      <c r="J3745" t="s">
        <v>17</v>
      </c>
      <c r="K3745" t="s">
        <v>22</v>
      </c>
      <c r="L3745" t="str">
        <f>_xlfn.XLOOKUP(Tableau1[[#This Row],[TYPE DE PIECE]],Tableau4[MATIERE],Tableau4[SHORT TYPE],"",0,1)</f>
        <v>COP</v>
      </c>
      <c r="N3745" t="str">
        <f>IF(ISERR(FIND("DECOUPE",Tableau1[[#This Row],[DESIGNATION]])),"","NEED REF")</f>
        <v/>
      </c>
    </row>
    <row r="3746" spans="2:14">
      <c r="B3746">
        <v>34410259</v>
      </c>
      <c r="C3746" s="2">
        <v>44600</v>
      </c>
      <c r="D3746" t="s">
        <v>13</v>
      </c>
      <c r="E3746" t="s">
        <v>2304</v>
      </c>
      <c r="F3746" t="s">
        <v>2247</v>
      </c>
      <c r="G3746" t="s">
        <v>112</v>
      </c>
      <c r="H3746" t="s">
        <v>534</v>
      </c>
      <c r="J3746" t="s">
        <v>17</v>
      </c>
      <c r="K3746" t="s">
        <v>22</v>
      </c>
      <c r="L3746" t="str">
        <f>_xlfn.XLOOKUP(Tableau1[[#This Row],[TYPE DE PIECE]],Tableau4[MATIERE],Tableau4[SHORT TYPE],"",0,1)</f>
        <v>COP</v>
      </c>
      <c r="N3746" t="str">
        <f>IF(ISERR(FIND("DECOUPE",Tableau1[[#This Row],[DESIGNATION]])),"","NEED REF")</f>
        <v/>
      </c>
    </row>
    <row r="3747" spans="2:14">
      <c r="B3747">
        <v>34410258</v>
      </c>
      <c r="C3747" s="2">
        <v>44600</v>
      </c>
      <c r="D3747" t="s">
        <v>13</v>
      </c>
      <c r="E3747" t="s">
        <v>2305</v>
      </c>
      <c r="F3747" t="s">
        <v>2247</v>
      </c>
      <c r="G3747" t="s">
        <v>112</v>
      </c>
      <c r="H3747" t="s">
        <v>534</v>
      </c>
      <c r="J3747" t="s">
        <v>17</v>
      </c>
      <c r="K3747" t="s">
        <v>22</v>
      </c>
      <c r="L3747" t="str">
        <f>_xlfn.XLOOKUP(Tableau1[[#This Row],[TYPE DE PIECE]],Tableau4[MATIERE],Tableau4[SHORT TYPE],"",0,1)</f>
        <v>COP</v>
      </c>
      <c r="N3747" t="str">
        <f>IF(ISERR(FIND("DECOUPE",Tableau1[[#This Row],[DESIGNATION]])),"","NEED REF")</f>
        <v/>
      </c>
    </row>
    <row r="3748" spans="2:14">
      <c r="B3748">
        <v>34410257</v>
      </c>
      <c r="C3748" s="2">
        <v>44600</v>
      </c>
      <c r="D3748" t="s">
        <v>13</v>
      </c>
      <c r="E3748" t="s">
        <v>2306</v>
      </c>
      <c r="F3748" t="s">
        <v>2247</v>
      </c>
      <c r="G3748" t="s">
        <v>112</v>
      </c>
      <c r="H3748" t="s">
        <v>534</v>
      </c>
      <c r="J3748" t="s">
        <v>17</v>
      </c>
      <c r="K3748" t="s">
        <v>22</v>
      </c>
      <c r="L3748" t="str">
        <f>_xlfn.XLOOKUP(Tableau1[[#This Row],[TYPE DE PIECE]],Tableau4[MATIERE],Tableau4[SHORT TYPE],"",0,1)</f>
        <v>COP</v>
      </c>
      <c r="N3748" t="str">
        <f>IF(ISERR(FIND("DECOUPE",Tableau1[[#This Row],[DESIGNATION]])),"","NEED REF")</f>
        <v/>
      </c>
    </row>
    <row r="3749" spans="2:14">
      <c r="B3749">
        <v>34410256</v>
      </c>
      <c r="C3749" s="2">
        <v>44600</v>
      </c>
      <c r="D3749" t="s">
        <v>13</v>
      </c>
      <c r="E3749" t="s">
        <v>2307</v>
      </c>
      <c r="F3749" t="s">
        <v>2247</v>
      </c>
      <c r="G3749" t="s">
        <v>112</v>
      </c>
      <c r="H3749" t="s">
        <v>534</v>
      </c>
      <c r="J3749" t="s">
        <v>17</v>
      </c>
      <c r="K3749" t="s">
        <v>22</v>
      </c>
      <c r="L3749" t="str">
        <f>_xlfn.XLOOKUP(Tableau1[[#This Row],[TYPE DE PIECE]],Tableau4[MATIERE],Tableau4[SHORT TYPE],"",0,1)</f>
        <v>COP</v>
      </c>
      <c r="N3749" t="str">
        <f>IF(ISERR(FIND("DECOUPE",Tableau1[[#This Row],[DESIGNATION]])),"","NEED REF")</f>
        <v/>
      </c>
    </row>
    <row r="3750" spans="2:14">
      <c r="B3750">
        <v>34410255</v>
      </c>
      <c r="C3750" s="2">
        <v>44600</v>
      </c>
      <c r="D3750" t="s">
        <v>13</v>
      </c>
      <c r="E3750" t="s">
        <v>2308</v>
      </c>
      <c r="F3750" t="s">
        <v>2247</v>
      </c>
      <c r="G3750" t="s">
        <v>112</v>
      </c>
      <c r="H3750" t="s">
        <v>534</v>
      </c>
      <c r="J3750" t="s">
        <v>17</v>
      </c>
      <c r="K3750" t="s">
        <v>22</v>
      </c>
      <c r="L3750" t="str">
        <f>_xlfn.XLOOKUP(Tableau1[[#This Row],[TYPE DE PIECE]],Tableau4[MATIERE],Tableau4[SHORT TYPE],"",0,1)</f>
        <v>COP</v>
      </c>
      <c r="N3750" t="str">
        <f>IF(ISERR(FIND("DECOUPE",Tableau1[[#This Row],[DESIGNATION]])),"","NEED REF")</f>
        <v/>
      </c>
    </row>
    <row r="3751" spans="2:14">
      <c r="B3751">
        <v>34410254</v>
      </c>
      <c r="C3751" s="2">
        <v>44600</v>
      </c>
      <c r="D3751" t="s">
        <v>13</v>
      </c>
      <c r="E3751" t="s">
        <v>2183</v>
      </c>
      <c r="F3751" t="s">
        <v>2209</v>
      </c>
      <c r="G3751" t="s">
        <v>73</v>
      </c>
      <c r="H3751" t="s">
        <v>30</v>
      </c>
      <c r="J3751" t="s">
        <v>49</v>
      </c>
      <c r="K3751" t="s">
        <v>33</v>
      </c>
      <c r="L3751" t="str">
        <f>_xlfn.XLOOKUP(Tableau1[[#This Row],[TYPE DE PIECE]],Tableau4[MATIERE],Tableau4[SHORT TYPE],"",0,1)</f>
        <v>PLA</v>
      </c>
      <c r="N3751" t="str">
        <f>IF(ISERR(FIND("DECOUPE",Tableau1[[#This Row],[DESIGNATION]])),"","NEED REF")</f>
        <v/>
      </c>
    </row>
    <row r="3752" spans="2:14">
      <c r="B3752">
        <v>34410253</v>
      </c>
      <c r="C3752" s="2">
        <v>44600</v>
      </c>
      <c r="D3752" t="s">
        <v>13</v>
      </c>
      <c r="E3752" t="s">
        <v>2309</v>
      </c>
      <c r="F3752" t="s">
        <v>2209</v>
      </c>
      <c r="G3752" t="s">
        <v>73</v>
      </c>
      <c r="H3752" t="s">
        <v>30</v>
      </c>
      <c r="J3752" t="s">
        <v>49</v>
      </c>
      <c r="K3752" t="s">
        <v>25</v>
      </c>
      <c r="L3752" t="str">
        <f>_xlfn.XLOOKUP(Tableau1[[#This Row],[TYPE DE PIECE]],Tableau4[MATIERE],Tableau4[SHORT TYPE],"",0,1)</f>
        <v>SMT</v>
      </c>
      <c r="N3752" t="str">
        <f>IF(ISERR(FIND("DECOUPE",Tableau1[[#This Row],[DESIGNATION]])),"","NEED REF")</f>
        <v/>
      </c>
    </row>
    <row r="3753" spans="2:14">
      <c r="B3753">
        <v>34410252</v>
      </c>
      <c r="C3753" s="2">
        <v>44600</v>
      </c>
      <c r="D3753" t="s">
        <v>13</v>
      </c>
      <c r="E3753" t="s">
        <v>2310</v>
      </c>
      <c r="F3753" t="s">
        <v>2247</v>
      </c>
      <c r="G3753" t="s">
        <v>112</v>
      </c>
      <c r="H3753" t="s">
        <v>534</v>
      </c>
      <c r="J3753" t="s">
        <v>17</v>
      </c>
      <c r="K3753" t="s">
        <v>22</v>
      </c>
      <c r="L3753" t="str">
        <f>_xlfn.XLOOKUP(Tableau1[[#This Row],[TYPE DE PIECE]],Tableau4[MATIERE],Tableau4[SHORT TYPE],"",0,1)</f>
        <v>COP</v>
      </c>
      <c r="N3753" t="str">
        <f>IF(ISERR(FIND("DECOUPE",Tableau1[[#This Row],[DESIGNATION]])),"","NEED REF")</f>
        <v/>
      </c>
    </row>
    <row r="3754" spans="2:14">
      <c r="B3754">
        <v>34410251</v>
      </c>
      <c r="C3754" s="2">
        <v>44600</v>
      </c>
      <c r="D3754" t="s">
        <v>13</v>
      </c>
      <c r="E3754" t="s">
        <v>2311</v>
      </c>
      <c r="F3754" t="s">
        <v>2247</v>
      </c>
      <c r="G3754" t="s">
        <v>112</v>
      </c>
      <c r="H3754" t="s">
        <v>534</v>
      </c>
      <c r="J3754" t="s">
        <v>17</v>
      </c>
      <c r="K3754" t="s">
        <v>22</v>
      </c>
      <c r="L3754" t="str">
        <f>_xlfn.XLOOKUP(Tableau1[[#This Row],[TYPE DE PIECE]],Tableau4[MATIERE],Tableau4[SHORT TYPE],"",0,1)</f>
        <v>COP</v>
      </c>
      <c r="N3754" t="str">
        <f>IF(ISERR(FIND("DECOUPE",Tableau1[[#This Row],[DESIGNATION]])),"","NEED REF")</f>
        <v/>
      </c>
    </row>
    <row r="3755" spans="2:14">
      <c r="B3755">
        <v>34410250</v>
      </c>
      <c r="C3755" s="2">
        <v>44600</v>
      </c>
      <c r="D3755" t="s">
        <v>13</v>
      </c>
      <c r="E3755" t="s">
        <v>2312</v>
      </c>
      <c r="F3755" t="s">
        <v>2247</v>
      </c>
      <c r="G3755" t="s">
        <v>112</v>
      </c>
      <c r="H3755" t="s">
        <v>534</v>
      </c>
      <c r="J3755" t="s">
        <v>17</v>
      </c>
      <c r="K3755" t="s">
        <v>22</v>
      </c>
      <c r="L3755" t="str">
        <f>_xlfn.XLOOKUP(Tableau1[[#This Row],[TYPE DE PIECE]],Tableau4[MATIERE],Tableau4[SHORT TYPE],"",0,1)</f>
        <v>COP</v>
      </c>
      <c r="N3755" t="str">
        <f>IF(ISERR(FIND("DECOUPE",Tableau1[[#This Row],[DESIGNATION]])),"","NEED REF")</f>
        <v/>
      </c>
    </row>
    <row r="3756" spans="2:14">
      <c r="B3756">
        <v>34410249</v>
      </c>
      <c r="C3756" s="2">
        <v>44600</v>
      </c>
      <c r="D3756" t="s">
        <v>13</v>
      </c>
      <c r="E3756" t="s">
        <v>2313</v>
      </c>
      <c r="F3756" t="s">
        <v>2209</v>
      </c>
      <c r="G3756" t="s">
        <v>73</v>
      </c>
      <c r="H3756" t="s">
        <v>30</v>
      </c>
      <c r="J3756" t="s">
        <v>49</v>
      </c>
      <c r="K3756" t="s">
        <v>25</v>
      </c>
      <c r="L3756" t="str">
        <f>_xlfn.XLOOKUP(Tableau1[[#This Row],[TYPE DE PIECE]],Tableau4[MATIERE],Tableau4[SHORT TYPE],"",0,1)</f>
        <v>SMT</v>
      </c>
      <c r="N3756" t="str">
        <f>IF(ISERR(FIND("DECOUPE",Tableau1[[#This Row],[DESIGNATION]])),"","NEED REF")</f>
        <v/>
      </c>
    </row>
    <row r="3757" spans="2:14">
      <c r="B3757">
        <v>34410248</v>
      </c>
      <c r="C3757" s="2">
        <v>44599</v>
      </c>
      <c r="D3757" t="s">
        <v>13</v>
      </c>
      <c r="E3757" t="s">
        <v>2314</v>
      </c>
      <c r="F3757" t="s">
        <v>310</v>
      </c>
      <c r="G3757" t="s">
        <v>112</v>
      </c>
      <c r="H3757" t="s">
        <v>534</v>
      </c>
      <c r="J3757" t="s">
        <v>27</v>
      </c>
      <c r="K3757" t="s">
        <v>22</v>
      </c>
      <c r="L3757" t="str">
        <f>_xlfn.XLOOKUP(Tableau1[[#This Row],[TYPE DE PIECE]],Tableau4[MATIERE],Tableau4[SHORT TYPE],"",0,1)</f>
        <v>COP</v>
      </c>
      <c r="N3757" t="str">
        <f>IF(ISERR(FIND("DECOUPE",Tableau1[[#This Row],[DESIGNATION]])),"","NEED REF")</f>
        <v/>
      </c>
    </row>
    <row r="3758" spans="2:14">
      <c r="B3758">
        <v>34410247</v>
      </c>
      <c r="C3758" s="2">
        <v>44599</v>
      </c>
      <c r="D3758" t="s">
        <v>13</v>
      </c>
      <c r="E3758" t="s">
        <v>2288</v>
      </c>
      <c r="F3758" t="s">
        <v>310</v>
      </c>
      <c r="G3758" t="s">
        <v>112</v>
      </c>
      <c r="H3758" t="s">
        <v>534</v>
      </c>
      <c r="J3758" t="s">
        <v>27</v>
      </c>
      <c r="K3758" t="s">
        <v>22</v>
      </c>
      <c r="L3758" t="str">
        <f>_xlfn.XLOOKUP(Tableau1[[#This Row],[TYPE DE PIECE]],Tableau4[MATIERE],Tableau4[SHORT TYPE],"",0,1)</f>
        <v>COP</v>
      </c>
      <c r="N3758" t="str">
        <f>IF(ISERR(FIND("DECOUPE",Tableau1[[#This Row],[DESIGNATION]])),"","NEED REF")</f>
        <v/>
      </c>
    </row>
    <row r="3759" spans="2:14">
      <c r="B3759">
        <v>34410246</v>
      </c>
      <c r="C3759" s="2">
        <v>44599</v>
      </c>
      <c r="D3759" t="s">
        <v>13</v>
      </c>
      <c r="E3759" t="s">
        <v>2183</v>
      </c>
      <c r="F3759" t="s">
        <v>2209</v>
      </c>
      <c r="G3759" t="s">
        <v>73</v>
      </c>
      <c r="H3759" t="s">
        <v>30</v>
      </c>
      <c r="J3759" t="s">
        <v>49</v>
      </c>
      <c r="K3759" t="s">
        <v>33</v>
      </c>
      <c r="L3759" t="str">
        <f>_xlfn.XLOOKUP(Tableau1[[#This Row],[TYPE DE PIECE]],Tableau4[MATIERE],Tableau4[SHORT TYPE],"",0,1)</f>
        <v>PLA</v>
      </c>
      <c r="N3759" t="str">
        <f>IF(ISERR(FIND("DECOUPE",Tableau1[[#This Row],[DESIGNATION]])),"","NEED REF")</f>
        <v/>
      </c>
    </row>
    <row r="3760" spans="2:14">
      <c r="B3760">
        <v>34410245</v>
      </c>
      <c r="C3760" s="2">
        <v>44599</v>
      </c>
      <c r="D3760" t="s">
        <v>13</v>
      </c>
      <c r="E3760" t="s">
        <v>2315</v>
      </c>
      <c r="F3760" t="s">
        <v>310</v>
      </c>
      <c r="G3760" t="s">
        <v>112</v>
      </c>
      <c r="H3760" t="s">
        <v>534</v>
      </c>
      <c r="J3760" t="s">
        <v>27</v>
      </c>
      <c r="K3760" t="s">
        <v>25</v>
      </c>
      <c r="L3760" t="str">
        <f>_xlfn.XLOOKUP(Tableau1[[#This Row],[TYPE DE PIECE]],Tableau4[MATIERE],Tableau4[SHORT TYPE],"",0,1)</f>
        <v>SMT</v>
      </c>
      <c r="N3760" t="str">
        <f>IF(ISERR(FIND("DECOUPE",Tableau1[[#This Row],[DESIGNATION]])),"","NEED REF")</f>
        <v/>
      </c>
    </row>
    <row r="3761" spans="2:14">
      <c r="B3761">
        <v>34410244</v>
      </c>
      <c r="C3761" s="2">
        <v>44599</v>
      </c>
      <c r="D3761" t="s">
        <v>13</v>
      </c>
      <c r="E3761" t="s">
        <v>2316</v>
      </c>
      <c r="F3761" t="s">
        <v>310</v>
      </c>
      <c r="G3761" t="s">
        <v>112</v>
      </c>
      <c r="H3761" t="s">
        <v>534</v>
      </c>
      <c r="J3761" t="s">
        <v>27</v>
      </c>
      <c r="K3761" t="s">
        <v>25</v>
      </c>
      <c r="L3761" t="str">
        <f>_xlfn.XLOOKUP(Tableau1[[#This Row],[TYPE DE PIECE]],Tableau4[MATIERE],Tableau4[SHORT TYPE],"",0,1)</f>
        <v>SMT</v>
      </c>
      <c r="N3761" t="str">
        <f>IF(ISERR(FIND("DECOUPE",Tableau1[[#This Row],[DESIGNATION]])),"","NEED REF")</f>
        <v/>
      </c>
    </row>
    <row r="3762" spans="2:14">
      <c r="B3762">
        <v>34410243</v>
      </c>
      <c r="C3762" s="2">
        <v>44599</v>
      </c>
      <c r="D3762" t="s">
        <v>13</v>
      </c>
      <c r="E3762" t="s">
        <v>2057</v>
      </c>
      <c r="F3762" t="s">
        <v>310</v>
      </c>
      <c r="G3762" t="s">
        <v>112</v>
      </c>
      <c r="H3762" t="s">
        <v>534</v>
      </c>
      <c r="J3762" t="s">
        <v>27</v>
      </c>
      <c r="K3762" t="s">
        <v>25</v>
      </c>
      <c r="L3762" t="str">
        <f>_xlfn.XLOOKUP(Tableau1[[#This Row],[TYPE DE PIECE]],Tableau4[MATIERE],Tableau4[SHORT TYPE],"",0,1)</f>
        <v>SMT</v>
      </c>
      <c r="N3762" t="str">
        <f>IF(ISERR(FIND("DECOUPE",Tableau1[[#This Row],[DESIGNATION]])),"","NEED REF")</f>
        <v/>
      </c>
    </row>
    <row r="3763" spans="2:14">
      <c r="B3763">
        <v>34410242</v>
      </c>
      <c r="C3763" s="2">
        <v>44599</v>
      </c>
      <c r="D3763" t="s">
        <v>13</v>
      </c>
      <c r="E3763" t="s">
        <v>2058</v>
      </c>
      <c r="F3763" t="s">
        <v>310</v>
      </c>
      <c r="G3763" t="s">
        <v>112</v>
      </c>
      <c r="H3763" t="s">
        <v>534</v>
      </c>
      <c r="J3763" t="s">
        <v>27</v>
      </c>
      <c r="K3763" t="s">
        <v>25</v>
      </c>
      <c r="L3763" t="str">
        <f>_xlfn.XLOOKUP(Tableau1[[#This Row],[TYPE DE PIECE]],Tableau4[MATIERE],Tableau4[SHORT TYPE],"",0,1)</f>
        <v>SMT</v>
      </c>
      <c r="N3763" t="str">
        <f>IF(ISERR(FIND("DECOUPE",Tableau1[[#This Row],[DESIGNATION]])),"","NEED REF")</f>
        <v/>
      </c>
    </row>
    <row r="3764" spans="2:14">
      <c r="B3764">
        <v>34410241</v>
      </c>
      <c r="C3764" s="2">
        <v>44599</v>
      </c>
      <c r="D3764" t="s">
        <v>13</v>
      </c>
      <c r="E3764" t="s">
        <v>2317</v>
      </c>
      <c r="F3764" t="s">
        <v>2209</v>
      </c>
      <c r="G3764" t="s">
        <v>73</v>
      </c>
      <c r="H3764" t="s">
        <v>30</v>
      </c>
      <c r="J3764" t="s">
        <v>49</v>
      </c>
      <c r="K3764" t="s">
        <v>25</v>
      </c>
      <c r="L3764" t="str">
        <f>_xlfn.XLOOKUP(Tableau1[[#This Row],[TYPE DE PIECE]],Tableau4[MATIERE],Tableau4[SHORT TYPE],"",0,1)</f>
        <v>SMT</v>
      </c>
      <c r="N3764" t="str">
        <f>IF(ISERR(FIND("DECOUPE",Tableau1[[#This Row],[DESIGNATION]])),"","NEED REF")</f>
        <v/>
      </c>
    </row>
    <row r="3765" spans="2:14">
      <c r="B3765">
        <v>34410240</v>
      </c>
      <c r="C3765" s="2">
        <v>44599</v>
      </c>
      <c r="D3765" t="s">
        <v>13</v>
      </c>
      <c r="E3765" t="s">
        <v>2313</v>
      </c>
      <c r="F3765" t="s">
        <v>2209</v>
      </c>
      <c r="G3765" t="s">
        <v>73</v>
      </c>
      <c r="H3765" t="s">
        <v>30</v>
      </c>
      <c r="J3765" t="s">
        <v>49</v>
      </c>
      <c r="K3765" t="s">
        <v>25</v>
      </c>
      <c r="L3765" t="str">
        <f>_xlfn.XLOOKUP(Tableau1[[#This Row],[TYPE DE PIECE]],Tableau4[MATIERE],Tableau4[SHORT TYPE],"",0,1)</f>
        <v>SMT</v>
      </c>
      <c r="N3765" t="str">
        <f>IF(ISERR(FIND("DECOUPE",Tableau1[[#This Row],[DESIGNATION]])),"","NEED REF")</f>
        <v/>
      </c>
    </row>
    <row r="3766" spans="2:14">
      <c r="B3766">
        <v>34410239</v>
      </c>
      <c r="C3766" s="2">
        <v>44599</v>
      </c>
      <c r="D3766" t="s">
        <v>13</v>
      </c>
      <c r="E3766" t="s">
        <v>2318</v>
      </c>
      <c r="F3766" t="s">
        <v>1656</v>
      </c>
      <c r="G3766" t="s">
        <v>96</v>
      </c>
      <c r="H3766" t="s">
        <v>30</v>
      </c>
      <c r="J3766" t="s">
        <v>2245</v>
      </c>
      <c r="K3766" t="s">
        <v>2319</v>
      </c>
      <c r="L3766" t="str">
        <f>_xlfn.XLOOKUP(Tableau1[[#This Row],[TYPE DE PIECE]],Tableau4[MATIERE],Tableau4[SHORT TYPE],"",0,1)</f>
        <v/>
      </c>
      <c r="N3766" t="str">
        <f>IF(ISERR(FIND("DECOUPE",Tableau1[[#This Row],[DESIGNATION]])),"","NEED REF")</f>
        <v/>
      </c>
    </row>
    <row r="3767" spans="2:14">
      <c r="B3767">
        <v>34410238</v>
      </c>
      <c r="C3767" s="2">
        <v>44599</v>
      </c>
      <c r="D3767" t="s">
        <v>13</v>
      </c>
      <c r="E3767" t="s">
        <v>2320</v>
      </c>
      <c r="F3767" t="s">
        <v>2321</v>
      </c>
      <c r="G3767" t="s">
        <v>73</v>
      </c>
      <c r="H3767" t="s">
        <v>30</v>
      </c>
      <c r="J3767" t="s">
        <v>27</v>
      </c>
      <c r="K3767" t="s">
        <v>583</v>
      </c>
      <c r="L3767" t="str">
        <f>_xlfn.XLOOKUP(Tableau1[[#This Row],[TYPE DE PIECE]],Tableau4[MATIERE],Tableau4[SHORT TYPE],"",0,1)</f>
        <v>WOOD</v>
      </c>
      <c r="N3767" t="str">
        <f>IF(ISERR(FIND("DECOUPE",Tableau1[[#This Row],[DESIGNATION]])),"","NEED REF")</f>
        <v/>
      </c>
    </row>
    <row r="3768" spans="2:14">
      <c r="B3768">
        <v>34410237</v>
      </c>
      <c r="C3768" s="2">
        <v>44599</v>
      </c>
      <c r="D3768" t="s">
        <v>13</v>
      </c>
      <c r="E3768" t="s">
        <v>2322</v>
      </c>
      <c r="F3768" t="s">
        <v>2321</v>
      </c>
      <c r="G3768" t="s">
        <v>73</v>
      </c>
      <c r="H3768" t="s">
        <v>30</v>
      </c>
      <c r="J3768" t="s">
        <v>27</v>
      </c>
      <c r="K3768" t="s">
        <v>583</v>
      </c>
      <c r="L3768" t="str">
        <f>_xlfn.XLOOKUP(Tableau1[[#This Row],[TYPE DE PIECE]],Tableau4[MATIERE],Tableau4[SHORT TYPE],"",0,1)</f>
        <v>WOOD</v>
      </c>
      <c r="N3768" t="str">
        <f>IF(ISERR(FIND("DECOUPE",Tableau1[[#This Row],[DESIGNATION]])),"","NEED REF")</f>
        <v/>
      </c>
    </row>
    <row r="3769" spans="2:14">
      <c r="B3769">
        <v>34410236</v>
      </c>
      <c r="C3769" s="2">
        <v>44599</v>
      </c>
      <c r="D3769" t="s">
        <v>13</v>
      </c>
      <c r="E3769" t="s">
        <v>2323</v>
      </c>
      <c r="F3769" t="s">
        <v>2321</v>
      </c>
      <c r="G3769" t="s">
        <v>73</v>
      </c>
      <c r="H3769" t="s">
        <v>30</v>
      </c>
      <c r="J3769" t="s">
        <v>27</v>
      </c>
      <c r="K3769" t="s">
        <v>22</v>
      </c>
      <c r="L3769" t="str">
        <f>_xlfn.XLOOKUP(Tableau1[[#This Row],[TYPE DE PIECE]],Tableau4[MATIERE],Tableau4[SHORT TYPE],"",0,1)</f>
        <v>COP</v>
      </c>
      <c r="N3769" t="str">
        <f>IF(ISERR(FIND("DECOUPE",Tableau1[[#This Row],[DESIGNATION]])),"","NEED REF")</f>
        <v/>
      </c>
    </row>
    <row r="3770" spans="2:14">
      <c r="B3770">
        <v>34410235</v>
      </c>
      <c r="C3770" s="2">
        <v>44599</v>
      </c>
      <c r="D3770" t="s">
        <v>13</v>
      </c>
      <c r="E3770" t="s">
        <v>2324</v>
      </c>
      <c r="F3770" t="s">
        <v>2321</v>
      </c>
      <c r="G3770" t="s">
        <v>73</v>
      </c>
      <c r="H3770" t="s">
        <v>30</v>
      </c>
      <c r="J3770" t="s">
        <v>27</v>
      </c>
      <c r="K3770" t="s">
        <v>22</v>
      </c>
      <c r="L3770" t="str">
        <f>_xlfn.XLOOKUP(Tableau1[[#This Row],[TYPE DE PIECE]],Tableau4[MATIERE],Tableau4[SHORT TYPE],"",0,1)</f>
        <v>COP</v>
      </c>
      <c r="N3770" t="str">
        <f>IF(ISERR(FIND("DECOUPE",Tableau1[[#This Row],[DESIGNATION]])),"","NEED REF")</f>
        <v/>
      </c>
    </row>
    <row r="3771" spans="2:14">
      <c r="B3771">
        <v>34410234</v>
      </c>
      <c r="C3771" s="2">
        <v>44596</v>
      </c>
      <c r="D3771" t="s">
        <v>13</v>
      </c>
      <c r="E3771" t="s">
        <v>2325</v>
      </c>
      <c r="F3771" t="s">
        <v>1656</v>
      </c>
      <c r="G3771" t="s">
        <v>112</v>
      </c>
      <c r="J3771" t="s">
        <v>27</v>
      </c>
      <c r="K3771" t="s">
        <v>33</v>
      </c>
      <c r="L3771" t="str">
        <f>_xlfn.XLOOKUP(Tableau1[[#This Row],[TYPE DE PIECE]],Tableau4[MATIERE],Tableau4[SHORT TYPE],"",0,1)</f>
        <v>PLA</v>
      </c>
      <c r="N3771" t="str">
        <f>IF(ISERR(FIND("DECOUPE",Tableau1[[#This Row],[DESIGNATION]])),"","NEED REF")</f>
        <v/>
      </c>
    </row>
    <row r="3772" spans="2:14">
      <c r="B3772">
        <v>34410233</v>
      </c>
      <c r="C3772" s="2">
        <v>44596</v>
      </c>
      <c r="D3772" t="s">
        <v>13</v>
      </c>
      <c r="E3772" t="s">
        <v>2325</v>
      </c>
      <c r="F3772" t="s">
        <v>1656</v>
      </c>
      <c r="G3772" t="s">
        <v>112</v>
      </c>
      <c r="J3772" t="s">
        <v>27</v>
      </c>
      <c r="K3772" t="s">
        <v>33</v>
      </c>
      <c r="L3772" t="str">
        <f>_xlfn.XLOOKUP(Tableau1[[#This Row],[TYPE DE PIECE]],Tableau4[MATIERE],Tableau4[SHORT TYPE],"",0,1)</f>
        <v>PLA</v>
      </c>
      <c r="N3772" t="str">
        <f>IF(ISERR(FIND("DECOUPE",Tableau1[[#This Row],[DESIGNATION]])),"","NEED REF")</f>
        <v/>
      </c>
    </row>
    <row r="3773" spans="2:14">
      <c r="B3773">
        <v>34410232</v>
      </c>
      <c r="C3773" s="2">
        <v>44596</v>
      </c>
      <c r="D3773" t="s">
        <v>13</v>
      </c>
      <c r="E3773" t="s">
        <v>2325</v>
      </c>
      <c r="F3773" t="s">
        <v>1656</v>
      </c>
      <c r="G3773" t="s">
        <v>112</v>
      </c>
      <c r="J3773" t="s">
        <v>27</v>
      </c>
      <c r="K3773" t="s">
        <v>33</v>
      </c>
      <c r="L3773" t="str">
        <f>_xlfn.XLOOKUP(Tableau1[[#This Row],[TYPE DE PIECE]],Tableau4[MATIERE],Tableau4[SHORT TYPE],"",0,1)</f>
        <v>PLA</v>
      </c>
      <c r="N3773" t="str">
        <f>IF(ISERR(FIND("DECOUPE",Tableau1[[#This Row],[DESIGNATION]])),"","NEED REF")</f>
        <v/>
      </c>
    </row>
    <row r="3774" spans="2:14">
      <c r="B3774">
        <v>34410231</v>
      </c>
      <c r="C3774" s="2">
        <v>44595</v>
      </c>
      <c r="D3774" t="s">
        <v>13</v>
      </c>
      <c r="E3774" t="s">
        <v>2326</v>
      </c>
      <c r="F3774" t="s">
        <v>2209</v>
      </c>
      <c r="G3774" t="s">
        <v>73</v>
      </c>
      <c r="H3774" t="s">
        <v>30</v>
      </c>
      <c r="J3774" t="s">
        <v>49</v>
      </c>
      <c r="K3774" t="s">
        <v>25</v>
      </c>
      <c r="L3774" t="str">
        <f>_xlfn.XLOOKUP(Tableau1[[#This Row],[TYPE DE PIECE]],Tableau4[MATIERE],Tableau4[SHORT TYPE],"",0,1)</f>
        <v>SMT</v>
      </c>
      <c r="N3774" t="str">
        <f>IF(ISERR(FIND("DECOUPE",Tableau1[[#This Row],[DESIGNATION]])),"","NEED REF")</f>
        <v/>
      </c>
    </row>
    <row r="3775" spans="2:14">
      <c r="B3775">
        <v>34410230</v>
      </c>
      <c r="C3775" s="2">
        <v>44595</v>
      </c>
      <c r="D3775" t="s">
        <v>13</v>
      </c>
      <c r="E3775" t="s">
        <v>2327</v>
      </c>
      <c r="F3775" t="s">
        <v>2209</v>
      </c>
      <c r="G3775" t="s">
        <v>73</v>
      </c>
      <c r="H3775" t="s">
        <v>30</v>
      </c>
      <c r="J3775" t="s">
        <v>49</v>
      </c>
      <c r="K3775" t="s">
        <v>25</v>
      </c>
      <c r="L3775" t="str">
        <f>_xlfn.XLOOKUP(Tableau1[[#This Row],[TYPE DE PIECE]],Tableau4[MATIERE],Tableau4[SHORT TYPE],"",0,1)</f>
        <v>SMT</v>
      </c>
      <c r="N3775" t="str">
        <f>IF(ISERR(FIND("DECOUPE",Tableau1[[#This Row],[DESIGNATION]])),"","NEED REF")</f>
        <v/>
      </c>
    </row>
    <row r="3776" spans="2:14">
      <c r="B3776">
        <v>34410229</v>
      </c>
      <c r="C3776" s="2">
        <v>44592</v>
      </c>
      <c r="D3776" t="s">
        <v>13</v>
      </c>
      <c r="E3776" t="s">
        <v>2328</v>
      </c>
      <c r="F3776" t="s">
        <v>2329</v>
      </c>
      <c r="G3776" t="s">
        <v>96</v>
      </c>
      <c r="H3776" t="s">
        <v>595</v>
      </c>
      <c r="J3776" t="s">
        <v>2245</v>
      </c>
      <c r="K3776" t="s">
        <v>307</v>
      </c>
      <c r="L3776" t="str">
        <f>_xlfn.XLOOKUP(Tableau1[[#This Row],[TYPE DE PIECE]],Tableau4[MATIERE],Tableau4[SHORT TYPE],"",0,1)</f>
        <v/>
      </c>
      <c r="N3776" t="str">
        <f>IF(ISERR(FIND("DECOUPE",Tableau1[[#This Row],[DESIGNATION]])),"","NEED REF")</f>
        <v/>
      </c>
    </row>
    <row r="3777" spans="2:14">
      <c r="B3777">
        <v>34410228</v>
      </c>
      <c r="C3777" s="2">
        <v>44592</v>
      </c>
      <c r="D3777" t="s">
        <v>13</v>
      </c>
      <c r="E3777" t="s">
        <v>2330</v>
      </c>
      <c r="G3777" t="s">
        <v>96</v>
      </c>
      <c r="J3777" t="s">
        <v>27</v>
      </c>
      <c r="K3777" t="s">
        <v>33</v>
      </c>
      <c r="L3777" t="str">
        <f>_xlfn.XLOOKUP(Tableau1[[#This Row],[TYPE DE PIECE]],Tableau4[MATIERE],Tableau4[SHORT TYPE],"",0,1)</f>
        <v>PLA</v>
      </c>
      <c r="N3777" t="str">
        <f>IF(ISERR(FIND("DECOUPE",Tableau1[[#This Row],[DESIGNATION]])),"","NEED REF")</f>
        <v/>
      </c>
    </row>
    <row r="3778" spans="2:14">
      <c r="B3778">
        <v>34410227</v>
      </c>
      <c r="C3778" s="2">
        <v>44592</v>
      </c>
      <c r="D3778" t="s">
        <v>13</v>
      </c>
      <c r="E3778" t="s">
        <v>2331</v>
      </c>
      <c r="G3778" t="s">
        <v>96</v>
      </c>
      <c r="J3778" t="s">
        <v>27</v>
      </c>
      <c r="K3778" t="s">
        <v>33</v>
      </c>
      <c r="L3778" t="str">
        <f>_xlfn.XLOOKUP(Tableau1[[#This Row],[TYPE DE PIECE]],Tableau4[MATIERE],Tableau4[SHORT TYPE],"",0,1)</f>
        <v>PLA</v>
      </c>
      <c r="N3778" t="str">
        <f>IF(ISERR(FIND("DECOUPE",Tableau1[[#This Row],[DESIGNATION]])),"","NEED REF")</f>
        <v/>
      </c>
    </row>
    <row r="3779" spans="2:14">
      <c r="B3779">
        <v>34410226</v>
      </c>
      <c r="C3779" s="2">
        <v>44592</v>
      </c>
      <c r="D3779" t="s">
        <v>13</v>
      </c>
      <c r="E3779" t="s">
        <v>593</v>
      </c>
      <c r="G3779" t="s">
        <v>96</v>
      </c>
      <c r="J3779" t="s">
        <v>27</v>
      </c>
      <c r="K3779" t="s">
        <v>25</v>
      </c>
      <c r="L3779" t="str">
        <f>_xlfn.XLOOKUP(Tableau1[[#This Row],[TYPE DE PIECE]],Tableau4[MATIERE],Tableau4[SHORT TYPE],"",0,1)</f>
        <v>SMT</v>
      </c>
      <c r="N3779" t="str">
        <f>IF(ISERR(FIND("DECOUPE",Tableau1[[#This Row],[DESIGNATION]])),"","NEED REF")</f>
        <v/>
      </c>
    </row>
    <row r="3780" spans="2:14">
      <c r="B3780">
        <v>34410225</v>
      </c>
      <c r="C3780" s="2">
        <v>44592</v>
      </c>
      <c r="D3780" t="s">
        <v>13</v>
      </c>
      <c r="E3780" t="s">
        <v>593</v>
      </c>
      <c r="G3780" t="s">
        <v>96</v>
      </c>
      <c r="J3780" t="s">
        <v>27</v>
      </c>
      <c r="K3780" t="s">
        <v>25</v>
      </c>
      <c r="L3780" t="str">
        <f>_xlfn.XLOOKUP(Tableau1[[#This Row],[TYPE DE PIECE]],Tableau4[MATIERE],Tableau4[SHORT TYPE],"",0,1)</f>
        <v>SMT</v>
      </c>
      <c r="N3780" t="str">
        <f>IF(ISERR(FIND("DECOUPE",Tableau1[[#This Row],[DESIGNATION]])),"","NEED REF")</f>
        <v/>
      </c>
    </row>
    <row r="3781" spans="2:14">
      <c r="B3781">
        <v>34410224</v>
      </c>
      <c r="C3781" s="2">
        <v>44589</v>
      </c>
      <c r="D3781" t="s">
        <v>13</v>
      </c>
      <c r="E3781" t="s">
        <v>2332</v>
      </c>
      <c r="F3781" t="s">
        <v>310</v>
      </c>
      <c r="G3781" t="s">
        <v>112</v>
      </c>
      <c r="J3781" t="s">
        <v>17</v>
      </c>
      <c r="K3781" t="s">
        <v>22</v>
      </c>
      <c r="L3781" t="str">
        <f>_xlfn.XLOOKUP(Tableau1[[#This Row],[TYPE DE PIECE]],Tableau4[MATIERE],Tableau4[SHORT TYPE],"",0,1)</f>
        <v>COP</v>
      </c>
      <c r="N3781" t="str">
        <f>IF(ISERR(FIND("DECOUPE",Tableau1[[#This Row],[DESIGNATION]])),"","NEED REF")</f>
        <v/>
      </c>
    </row>
    <row r="3782" spans="2:14">
      <c r="B3782">
        <v>34410223</v>
      </c>
      <c r="C3782" s="2">
        <v>44589</v>
      </c>
      <c r="D3782" t="s">
        <v>13</v>
      </c>
      <c r="E3782" t="s">
        <v>2333</v>
      </c>
      <c r="F3782" t="s">
        <v>310</v>
      </c>
      <c r="G3782" t="s">
        <v>112</v>
      </c>
      <c r="J3782" t="s">
        <v>17</v>
      </c>
      <c r="K3782" t="s">
        <v>22</v>
      </c>
      <c r="L3782" t="str">
        <f>_xlfn.XLOOKUP(Tableau1[[#This Row],[TYPE DE PIECE]],Tableau4[MATIERE],Tableau4[SHORT TYPE],"",0,1)</f>
        <v>COP</v>
      </c>
      <c r="N3782" t="str">
        <f>IF(ISERR(FIND("DECOUPE",Tableau1[[#This Row],[DESIGNATION]])),"","NEED REF")</f>
        <v/>
      </c>
    </row>
    <row r="3783" spans="2:14">
      <c r="B3783">
        <v>34410222</v>
      </c>
      <c r="C3783" s="2">
        <v>44589</v>
      </c>
      <c r="D3783" t="s">
        <v>13</v>
      </c>
      <c r="E3783" t="s">
        <v>2334</v>
      </c>
      <c r="F3783" t="s">
        <v>310</v>
      </c>
      <c r="G3783" t="s">
        <v>112</v>
      </c>
      <c r="J3783" t="s">
        <v>17</v>
      </c>
      <c r="K3783" t="s">
        <v>22</v>
      </c>
      <c r="L3783" t="str">
        <f>_xlfn.XLOOKUP(Tableau1[[#This Row],[TYPE DE PIECE]],Tableau4[MATIERE],Tableau4[SHORT TYPE],"",0,1)</f>
        <v>COP</v>
      </c>
      <c r="N3783" t="str">
        <f>IF(ISERR(FIND("DECOUPE",Tableau1[[#This Row],[DESIGNATION]])),"","NEED REF")</f>
        <v/>
      </c>
    </row>
    <row r="3784" spans="2:14">
      <c r="B3784">
        <v>34410221</v>
      </c>
      <c r="C3784" s="2">
        <v>44589</v>
      </c>
      <c r="D3784" t="s">
        <v>13</v>
      </c>
      <c r="E3784" t="s">
        <v>2335</v>
      </c>
      <c r="F3784" t="s">
        <v>310</v>
      </c>
      <c r="G3784" t="s">
        <v>112</v>
      </c>
      <c r="J3784" t="s">
        <v>17</v>
      </c>
      <c r="K3784" t="s">
        <v>22</v>
      </c>
      <c r="L3784" t="str">
        <f>_xlfn.XLOOKUP(Tableau1[[#This Row],[TYPE DE PIECE]],Tableau4[MATIERE],Tableau4[SHORT TYPE],"",0,1)</f>
        <v>COP</v>
      </c>
      <c r="N3784" t="str">
        <f>IF(ISERR(FIND("DECOUPE",Tableau1[[#This Row],[DESIGNATION]])),"","NEED REF")</f>
        <v/>
      </c>
    </row>
    <row r="3785" spans="2:14">
      <c r="B3785">
        <v>34410220</v>
      </c>
      <c r="C3785" s="2">
        <v>44589</v>
      </c>
      <c r="D3785" t="s">
        <v>13</v>
      </c>
      <c r="E3785" t="s">
        <v>2336</v>
      </c>
      <c r="F3785" t="s">
        <v>310</v>
      </c>
      <c r="G3785" t="s">
        <v>112</v>
      </c>
      <c r="J3785" t="s">
        <v>17</v>
      </c>
      <c r="K3785" t="s">
        <v>22</v>
      </c>
      <c r="L3785" t="str">
        <f>_xlfn.XLOOKUP(Tableau1[[#This Row],[TYPE DE PIECE]],Tableau4[MATIERE],Tableau4[SHORT TYPE],"",0,1)</f>
        <v>COP</v>
      </c>
      <c r="N3785" t="str">
        <f>IF(ISERR(FIND("DECOUPE",Tableau1[[#This Row],[DESIGNATION]])),"","NEED REF")</f>
        <v/>
      </c>
    </row>
    <row r="3786" spans="2:14">
      <c r="B3786">
        <v>34410219</v>
      </c>
      <c r="C3786" s="2">
        <v>44589</v>
      </c>
      <c r="D3786" t="s">
        <v>13</v>
      </c>
      <c r="E3786" t="s">
        <v>2337</v>
      </c>
      <c r="F3786" t="s">
        <v>310</v>
      </c>
      <c r="G3786" t="s">
        <v>112</v>
      </c>
      <c r="J3786" t="s">
        <v>17</v>
      </c>
      <c r="K3786" t="s">
        <v>22</v>
      </c>
      <c r="L3786" t="str">
        <f>_xlfn.XLOOKUP(Tableau1[[#This Row],[TYPE DE PIECE]],Tableau4[MATIERE],Tableau4[SHORT TYPE],"",0,1)</f>
        <v>COP</v>
      </c>
      <c r="N3786" t="str">
        <f>IF(ISERR(FIND("DECOUPE",Tableau1[[#This Row],[DESIGNATION]])),"","NEED REF")</f>
        <v/>
      </c>
    </row>
    <row r="3787" spans="2:14">
      <c r="B3787">
        <v>34410218</v>
      </c>
      <c r="C3787" s="2">
        <v>44588</v>
      </c>
      <c r="D3787" t="s">
        <v>13</v>
      </c>
      <c r="E3787" t="s">
        <v>2338</v>
      </c>
      <c r="F3787" t="s">
        <v>2321</v>
      </c>
      <c r="G3787" t="s">
        <v>73</v>
      </c>
      <c r="H3787" t="s">
        <v>30</v>
      </c>
      <c r="J3787" t="s">
        <v>27</v>
      </c>
      <c r="K3787" t="s">
        <v>33</v>
      </c>
      <c r="L3787" t="str">
        <f>_xlfn.XLOOKUP(Tableau1[[#This Row],[TYPE DE PIECE]],Tableau4[MATIERE],Tableau4[SHORT TYPE],"",0,1)</f>
        <v>PLA</v>
      </c>
      <c r="N3787" t="str">
        <f>IF(ISERR(FIND("DECOUPE",Tableau1[[#This Row],[DESIGNATION]])),"","NEED REF")</f>
        <v/>
      </c>
    </row>
    <row r="3788" spans="2:14">
      <c r="B3788">
        <v>34410217</v>
      </c>
      <c r="C3788" s="2">
        <v>44588</v>
      </c>
      <c r="D3788" t="s">
        <v>13</v>
      </c>
      <c r="E3788" t="s">
        <v>2339</v>
      </c>
      <c r="F3788" t="s">
        <v>2321</v>
      </c>
      <c r="G3788" t="s">
        <v>73</v>
      </c>
      <c r="H3788" t="s">
        <v>30</v>
      </c>
      <c r="J3788" t="s">
        <v>27</v>
      </c>
      <c r="K3788" t="s">
        <v>33</v>
      </c>
      <c r="L3788" t="str">
        <f>_xlfn.XLOOKUP(Tableau1[[#This Row],[TYPE DE PIECE]],Tableau4[MATIERE],Tableau4[SHORT TYPE],"",0,1)</f>
        <v>PLA</v>
      </c>
      <c r="N3788" t="str">
        <f>IF(ISERR(FIND("DECOUPE",Tableau1[[#This Row],[DESIGNATION]])),"","NEED REF")</f>
        <v/>
      </c>
    </row>
    <row r="3789" spans="2:14">
      <c r="B3789">
        <v>34410216</v>
      </c>
      <c r="C3789" s="2">
        <v>44588</v>
      </c>
      <c r="D3789" t="s">
        <v>13</v>
      </c>
      <c r="J3789" t="s">
        <v>17</v>
      </c>
      <c r="L3789" t="str">
        <f>_xlfn.XLOOKUP(Tableau1[[#This Row],[TYPE DE PIECE]],Tableau4[MATIERE],Tableau4[SHORT TYPE],"",0,1)</f>
        <v/>
      </c>
      <c r="N3789" t="str">
        <f>IF(ISERR(FIND("DECOUPE",Tableau1[[#This Row],[DESIGNATION]])),"","NEED REF")</f>
        <v/>
      </c>
    </row>
    <row r="3790" spans="2:14">
      <c r="B3790">
        <v>34410215</v>
      </c>
      <c r="C3790" s="2">
        <v>44588</v>
      </c>
      <c r="D3790" t="s">
        <v>13</v>
      </c>
      <c r="E3790" t="s">
        <v>2340</v>
      </c>
      <c r="G3790" t="s">
        <v>112</v>
      </c>
      <c r="H3790" t="s">
        <v>534</v>
      </c>
      <c r="J3790" t="s">
        <v>17</v>
      </c>
      <c r="K3790" t="s">
        <v>22</v>
      </c>
      <c r="L3790" t="str">
        <f>_xlfn.XLOOKUP(Tableau1[[#This Row],[TYPE DE PIECE]],Tableau4[MATIERE],Tableau4[SHORT TYPE],"",0,1)</f>
        <v>COP</v>
      </c>
      <c r="N3790" t="str">
        <f>IF(ISERR(FIND("DECOUPE",Tableau1[[#This Row],[DESIGNATION]])),"","NEED REF")</f>
        <v/>
      </c>
    </row>
    <row r="3791" spans="2:14">
      <c r="B3791">
        <v>34410214</v>
      </c>
      <c r="C3791" s="2">
        <v>44588</v>
      </c>
      <c r="D3791" t="s">
        <v>13</v>
      </c>
      <c r="E3791" t="s">
        <v>2340</v>
      </c>
      <c r="G3791" t="s">
        <v>112</v>
      </c>
      <c r="H3791" t="s">
        <v>534</v>
      </c>
      <c r="J3791" t="s">
        <v>17</v>
      </c>
      <c r="K3791" t="s">
        <v>22</v>
      </c>
      <c r="L3791" t="str">
        <f>_xlfn.XLOOKUP(Tableau1[[#This Row],[TYPE DE PIECE]],Tableau4[MATIERE],Tableau4[SHORT TYPE],"",0,1)</f>
        <v>COP</v>
      </c>
      <c r="N3791" t="str">
        <f>IF(ISERR(FIND("DECOUPE",Tableau1[[#This Row],[DESIGNATION]])),"","NEED REF")</f>
        <v/>
      </c>
    </row>
    <row r="3792" spans="2:14">
      <c r="B3792">
        <v>34410213</v>
      </c>
      <c r="C3792" s="2">
        <v>44588</v>
      </c>
      <c r="D3792" t="s">
        <v>13</v>
      </c>
      <c r="E3792" t="s">
        <v>2341</v>
      </c>
      <c r="G3792" t="s">
        <v>112</v>
      </c>
      <c r="H3792" t="s">
        <v>534</v>
      </c>
      <c r="J3792" t="s">
        <v>17</v>
      </c>
      <c r="K3792" t="s">
        <v>25</v>
      </c>
      <c r="L3792" t="str">
        <f>_xlfn.XLOOKUP(Tableau1[[#This Row],[TYPE DE PIECE]],Tableau4[MATIERE],Tableau4[SHORT TYPE],"",0,1)</f>
        <v>SMT</v>
      </c>
      <c r="N3792" t="str">
        <f>IF(ISERR(FIND("DECOUPE",Tableau1[[#This Row],[DESIGNATION]])),"","NEED REF")</f>
        <v/>
      </c>
    </row>
    <row r="3793" spans="2:14">
      <c r="B3793">
        <v>34410212</v>
      </c>
      <c r="C3793" s="2">
        <v>44588</v>
      </c>
      <c r="D3793" t="s">
        <v>13</v>
      </c>
      <c r="E3793" t="s">
        <v>2340</v>
      </c>
      <c r="G3793" t="s">
        <v>112</v>
      </c>
      <c r="H3793" t="s">
        <v>534</v>
      </c>
      <c r="J3793" t="s">
        <v>17</v>
      </c>
      <c r="K3793" t="s">
        <v>22</v>
      </c>
      <c r="L3793" t="str">
        <f>_xlfn.XLOOKUP(Tableau1[[#This Row],[TYPE DE PIECE]],Tableau4[MATIERE],Tableau4[SHORT TYPE],"",0,1)</f>
        <v>COP</v>
      </c>
      <c r="N3793" t="str">
        <f>IF(ISERR(FIND("DECOUPE",Tableau1[[#This Row],[DESIGNATION]])),"","NEED REF")</f>
        <v/>
      </c>
    </row>
    <row r="3794" spans="2:14">
      <c r="B3794">
        <v>34410211</v>
      </c>
      <c r="C3794" s="2">
        <v>44588</v>
      </c>
      <c r="D3794" t="s">
        <v>13</v>
      </c>
      <c r="E3794" t="s">
        <v>2342</v>
      </c>
      <c r="G3794" t="s">
        <v>112</v>
      </c>
      <c r="H3794" t="s">
        <v>534</v>
      </c>
      <c r="J3794" t="s">
        <v>17</v>
      </c>
      <c r="K3794" t="s">
        <v>22</v>
      </c>
      <c r="L3794" t="str">
        <f>_xlfn.XLOOKUP(Tableau1[[#This Row],[TYPE DE PIECE]],Tableau4[MATIERE],Tableau4[SHORT TYPE],"",0,1)</f>
        <v>COP</v>
      </c>
      <c r="N3794" t="str">
        <f>IF(ISERR(FIND("DECOUPE",Tableau1[[#This Row],[DESIGNATION]])),"","NEED REF")</f>
        <v/>
      </c>
    </row>
    <row r="3795" spans="2:14">
      <c r="B3795">
        <v>34410210</v>
      </c>
      <c r="C3795" s="2">
        <v>44588</v>
      </c>
      <c r="D3795" t="s">
        <v>13</v>
      </c>
      <c r="E3795" t="s">
        <v>2343</v>
      </c>
      <c r="F3795" t="s">
        <v>2321</v>
      </c>
      <c r="G3795" t="s">
        <v>73</v>
      </c>
      <c r="H3795" t="s">
        <v>30</v>
      </c>
      <c r="J3795" t="s">
        <v>27</v>
      </c>
      <c r="K3795" t="s">
        <v>25</v>
      </c>
      <c r="L3795" t="str">
        <f>_xlfn.XLOOKUP(Tableau1[[#This Row],[TYPE DE PIECE]],Tableau4[MATIERE],Tableau4[SHORT TYPE],"",0,1)</f>
        <v>SMT</v>
      </c>
      <c r="N3795" t="str">
        <f>IF(ISERR(FIND("DECOUPE",Tableau1[[#This Row],[DESIGNATION]])),"","NEED REF")</f>
        <v/>
      </c>
    </row>
    <row r="3796" spans="2:14">
      <c r="B3796">
        <v>34410209</v>
      </c>
      <c r="C3796" s="2">
        <v>44587</v>
      </c>
      <c r="D3796" t="s">
        <v>13</v>
      </c>
      <c r="E3796" t="s">
        <v>2344</v>
      </c>
      <c r="J3796" t="s">
        <v>27</v>
      </c>
      <c r="K3796" t="s">
        <v>25</v>
      </c>
      <c r="L3796" t="str">
        <f>_xlfn.XLOOKUP(Tableau1[[#This Row],[TYPE DE PIECE]],Tableau4[MATIERE],Tableau4[SHORT TYPE],"",0,1)</f>
        <v>SMT</v>
      </c>
      <c r="N3796" t="str">
        <f>IF(ISERR(FIND("DECOUPE",Tableau1[[#This Row],[DESIGNATION]])),"","NEED REF")</f>
        <v/>
      </c>
    </row>
    <row r="3797" spans="2:14">
      <c r="B3797">
        <v>34410208</v>
      </c>
      <c r="C3797" s="2">
        <v>44587</v>
      </c>
      <c r="D3797" t="s">
        <v>13</v>
      </c>
      <c r="E3797" t="s">
        <v>896</v>
      </c>
      <c r="F3797" t="s">
        <v>2321</v>
      </c>
      <c r="G3797" t="s">
        <v>73</v>
      </c>
      <c r="H3797" t="s">
        <v>30</v>
      </c>
      <c r="J3797" t="s">
        <v>27</v>
      </c>
      <c r="K3797" t="s">
        <v>25</v>
      </c>
      <c r="L3797" t="str">
        <f>_xlfn.XLOOKUP(Tableau1[[#This Row],[TYPE DE PIECE]],Tableau4[MATIERE],Tableau4[SHORT TYPE],"",0,1)</f>
        <v>SMT</v>
      </c>
      <c r="N3797" t="str">
        <f>IF(ISERR(FIND("DECOUPE",Tableau1[[#This Row],[DESIGNATION]])),"","NEED REF")</f>
        <v/>
      </c>
    </row>
    <row r="3798" spans="2:14">
      <c r="B3798">
        <v>34410207</v>
      </c>
      <c r="C3798" s="2">
        <v>44586</v>
      </c>
      <c r="D3798" t="s">
        <v>13</v>
      </c>
      <c r="E3798" t="s">
        <v>2345</v>
      </c>
      <c r="F3798" t="s">
        <v>2346</v>
      </c>
      <c r="G3798" t="s">
        <v>112</v>
      </c>
      <c r="H3798" t="s">
        <v>30</v>
      </c>
      <c r="J3798" t="s">
        <v>49</v>
      </c>
      <c r="K3798" t="s">
        <v>1745</v>
      </c>
      <c r="L3798" t="str">
        <f>_xlfn.XLOOKUP(Tableau1[[#This Row],[TYPE DE PIECE]],Tableau4[MATIERE],Tableau4[SHORT TYPE],"",0,1)</f>
        <v/>
      </c>
      <c r="N3798" t="str">
        <f>IF(ISERR(FIND("DECOUPE",Tableau1[[#This Row],[DESIGNATION]])),"","NEED REF")</f>
        <v/>
      </c>
    </row>
    <row r="3799" spans="2:14">
      <c r="B3799">
        <v>34410206</v>
      </c>
      <c r="C3799" s="2">
        <v>44586</v>
      </c>
      <c r="D3799" t="s">
        <v>13</v>
      </c>
      <c r="E3799" t="s">
        <v>2347</v>
      </c>
      <c r="F3799" t="s">
        <v>2346</v>
      </c>
      <c r="G3799" t="s">
        <v>112</v>
      </c>
      <c r="H3799" t="s">
        <v>30</v>
      </c>
      <c r="J3799" t="s">
        <v>49</v>
      </c>
      <c r="K3799" t="s">
        <v>1745</v>
      </c>
      <c r="L3799" t="str">
        <f>_xlfn.XLOOKUP(Tableau1[[#This Row],[TYPE DE PIECE]],Tableau4[MATIERE],Tableau4[SHORT TYPE],"",0,1)</f>
        <v/>
      </c>
      <c r="N3799" t="str">
        <f>IF(ISERR(FIND("DECOUPE",Tableau1[[#This Row],[DESIGNATION]])),"","NEED REF")</f>
        <v/>
      </c>
    </row>
    <row r="3800" spans="2:14">
      <c r="B3800">
        <v>34410205</v>
      </c>
      <c r="C3800" s="2">
        <v>44586</v>
      </c>
      <c r="D3800" t="s">
        <v>13</v>
      </c>
      <c r="E3800" t="s">
        <v>2348</v>
      </c>
      <c r="F3800" t="s">
        <v>2346</v>
      </c>
      <c r="G3800" t="s">
        <v>112</v>
      </c>
      <c r="H3800" t="s">
        <v>30</v>
      </c>
      <c r="J3800" t="s">
        <v>49</v>
      </c>
      <c r="K3800" t="s">
        <v>50</v>
      </c>
      <c r="L3800" t="str">
        <f>_xlfn.XLOOKUP(Tableau1[[#This Row],[TYPE DE PIECE]],Tableau4[MATIERE],Tableau4[SHORT TYPE],"",0,1)</f>
        <v>WIR</v>
      </c>
      <c r="N3800" t="str">
        <f>IF(ISERR(FIND("DECOUPE",Tableau1[[#This Row],[DESIGNATION]])),"","NEED REF")</f>
        <v/>
      </c>
    </row>
    <row r="3801" spans="2:14">
      <c r="B3801">
        <v>34410204</v>
      </c>
      <c r="C3801" s="2">
        <v>44586</v>
      </c>
      <c r="D3801" t="s">
        <v>13</v>
      </c>
      <c r="E3801" t="s">
        <v>2349</v>
      </c>
      <c r="F3801" t="s">
        <v>2346</v>
      </c>
      <c r="G3801" t="s">
        <v>112</v>
      </c>
      <c r="H3801" t="s">
        <v>30</v>
      </c>
      <c r="J3801" t="s">
        <v>49</v>
      </c>
      <c r="K3801" t="s">
        <v>25</v>
      </c>
      <c r="L3801" t="str">
        <f>_xlfn.XLOOKUP(Tableau1[[#This Row],[TYPE DE PIECE]],Tableau4[MATIERE],Tableau4[SHORT TYPE],"",0,1)</f>
        <v>SMT</v>
      </c>
      <c r="N3801" t="str">
        <f>IF(ISERR(FIND("DECOUPE",Tableau1[[#This Row],[DESIGNATION]])),"","NEED REF")</f>
        <v/>
      </c>
    </row>
    <row r="3802" spans="2:14">
      <c r="B3802">
        <v>34410203</v>
      </c>
      <c r="C3802" s="2">
        <v>44585</v>
      </c>
      <c r="D3802" t="s">
        <v>13</v>
      </c>
      <c r="E3802" t="s">
        <v>2350</v>
      </c>
      <c r="F3802" t="s">
        <v>2351</v>
      </c>
      <c r="J3802" t="s">
        <v>27</v>
      </c>
      <c r="L3802" t="str">
        <f>_xlfn.XLOOKUP(Tableau1[[#This Row],[TYPE DE PIECE]],Tableau4[MATIERE],Tableau4[SHORT TYPE],"",0,1)</f>
        <v/>
      </c>
      <c r="N3802" t="str">
        <f>IF(ISERR(FIND("DECOUPE",Tableau1[[#This Row],[DESIGNATION]])),"","NEED REF")</f>
        <v/>
      </c>
    </row>
    <row r="3803" spans="2:14">
      <c r="B3803">
        <v>34410202</v>
      </c>
      <c r="C3803" s="2">
        <v>44585</v>
      </c>
      <c r="D3803" t="s">
        <v>13</v>
      </c>
      <c r="E3803" t="s">
        <v>2352</v>
      </c>
      <c r="F3803" t="s">
        <v>2351</v>
      </c>
      <c r="J3803" t="s">
        <v>27</v>
      </c>
      <c r="K3803" t="s">
        <v>25</v>
      </c>
      <c r="L3803" t="str">
        <f>_xlfn.XLOOKUP(Tableau1[[#This Row],[TYPE DE PIECE]],Tableau4[MATIERE],Tableau4[SHORT TYPE],"",0,1)</f>
        <v>SMT</v>
      </c>
      <c r="N3803" t="str">
        <f>IF(ISERR(FIND("DECOUPE",Tableau1[[#This Row],[DESIGNATION]])),"","NEED REF")</f>
        <v/>
      </c>
    </row>
    <row r="3804" spans="2:14">
      <c r="B3804">
        <v>34410201</v>
      </c>
      <c r="C3804" s="2">
        <v>44582</v>
      </c>
      <c r="D3804" t="s">
        <v>13</v>
      </c>
      <c r="E3804" t="s">
        <v>2353</v>
      </c>
      <c r="F3804" t="s">
        <v>2354</v>
      </c>
      <c r="G3804" t="s">
        <v>267</v>
      </c>
      <c r="J3804" t="s">
        <v>27</v>
      </c>
      <c r="K3804" t="s">
        <v>25</v>
      </c>
      <c r="L3804" t="str">
        <f>_xlfn.XLOOKUP(Tableau1[[#This Row],[TYPE DE PIECE]],Tableau4[MATIERE],Tableau4[SHORT TYPE],"",0,1)</f>
        <v>SMT</v>
      </c>
      <c r="N3804" t="str">
        <f>IF(ISERR(FIND("DECOUPE",Tableau1[[#This Row],[DESIGNATION]])),"","NEED REF")</f>
        <v/>
      </c>
    </row>
    <row r="3805" spans="2:14">
      <c r="B3805">
        <v>34410200</v>
      </c>
      <c r="C3805" s="2">
        <v>44582</v>
      </c>
      <c r="D3805" t="s">
        <v>13</v>
      </c>
      <c r="E3805" t="s">
        <v>2355</v>
      </c>
      <c r="F3805" t="s">
        <v>2321</v>
      </c>
      <c r="G3805" t="s">
        <v>73</v>
      </c>
      <c r="H3805" t="s">
        <v>30</v>
      </c>
      <c r="J3805" t="s">
        <v>27</v>
      </c>
      <c r="K3805" t="s">
        <v>25</v>
      </c>
      <c r="L3805" t="str">
        <f>_xlfn.XLOOKUP(Tableau1[[#This Row],[TYPE DE PIECE]],Tableau4[MATIERE],Tableau4[SHORT TYPE],"",0,1)</f>
        <v>SMT</v>
      </c>
      <c r="N3805" t="str">
        <f>IF(ISERR(FIND("DECOUPE",Tableau1[[#This Row],[DESIGNATION]])),"","NEED REF")</f>
        <v/>
      </c>
    </row>
    <row r="3806" spans="2:14">
      <c r="B3806">
        <v>34410199</v>
      </c>
      <c r="C3806" s="2">
        <v>44581</v>
      </c>
      <c r="D3806" t="s">
        <v>13</v>
      </c>
      <c r="E3806" t="s">
        <v>2356</v>
      </c>
      <c r="F3806" t="s">
        <v>2321</v>
      </c>
      <c r="G3806" t="s">
        <v>73</v>
      </c>
      <c r="H3806" t="s">
        <v>30</v>
      </c>
      <c r="J3806" t="s">
        <v>27</v>
      </c>
      <c r="K3806" t="s">
        <v>25</v>
      </c>
      <c r="L3806" t="str">
        <f>_xlfn.XLOOKUP(Tableau1[[#This Row],[TYPE DE PIECE]],Tableau4[MATIERE],Tableau4[SHORT TYPE],"",0,1)</f>
        <v>SMT</v>
      </c>
      <c r="N3806" t="str">
        <f>IF(ISERR(FIND("DECOUPE",Tableau1[[#This Row],[DESIGNATION]])),"","NEED REF")</f>
        <v/>
      </c>
    </row>
    <row r="3807" spans="2:14">
      <c r="B3807">
        <v>34410198</v>
      </c>
      <c r="C3807" s="2">
        <v>44581</v>
      </c>
      <c r="D3807" t="s">
        <v>13</v>
      </c>
      <c r="E3807" t="s">
        <v>2356</v>
      </c>
      <c r="F3807" t="s">
        <v>2321</v>
      </c>
      <c r="G3807" t="s">
        <v>73</v>
      </c>
      <c r="H3807" t="s">
        <v>30</v>
      </c>
      <c r="J3807" t="s">
        <v>27</v>
      </c>
      <c r="K3807" t="s">
        <v>25</v>
      </c>
      <c r="L3807" t="str">
        <f>_xlfn.XLOOKUP(Tableau1[[#This Row],[TYPE DE PIECE]],Tableau4[MATIERE],Tableau4[SHORT TYPE],"",0,1)</f>
        <v>SMT</v>
      </c>
      <c r="N3807" t="str">
        <f>IF(ISERR(FIND("DECOUPE",Tableau1[[#This Row],[DESIGNATION]])),"","NEED REF")</f>
        <v/>
      </c>
    </row>
    <row r="3808" spans="2:14">
      <c r="B3808">
        <v>34410197</v>
      </c>
      <c r="C3808" s="2">
        <v>44581</v>
      </c>
      <c r="D3808" t="s">
        <v>13</v>
      </c>
      <c r="E3808" t="s">
        <v>2355</v>
      </c>
      <c r="F3808" t="s">
        <v>2321</v>
      </c>
      <c r="G3808" t="s">
        <v>73</v>
      </c>
      <c r="H3808" t="s">
        <v>30</v>
      </c>
      <c r="J3808" t="s">
        <v>27</v>
      </c>
      <c r="K3808" t="s">
        <v>25</v>
      </c>
      <c r="L3808" t="str">
        <f>_xlfn.XLOOKUP(Tableau1[[#This Row],[TYPE DE PIECE]],Tableau4[MATIERE],Tableau4[SHORT TYPE],"",0,1)</f>
        <v>SMT</v>
      </c>
      <c r="N3808" t="str">
        <f>IF(ISERR(FIND("DECOUPE",Tableau1[[#This Row],[DESIGNATION]])),"","NEED REF")</f>
        <v/>
      </c>
    </row>
    <row r="3809" spans="2:14">
      <c r="B3809">
        <v>34410196</v>
      </c>
      <c r="C3809" s="2">
        <v>44581</v>
      </c>
      <c r="D3809" t="s">
        <v>13</v>
      </c>
      <c r="E3809" t="s">
        <v>2357</v>
      </c>
      <c r="F3809" t="s">
        <v>2321</v>
      </c>
      <c r="G3809" t="s">
        <v>73</v>
      </c>
      <c r="H3809" t="s">
        <v>30</v>
      </c>
      <c r="J3809" t="s">
        <v>27</v>
      </c>
      <c r="K3809" t="s">
        <v>22</v>
      </c>
      <c r="L3809" t="str">
        <f>_xlfn.XLOOKUP(Tableau1[[#This Row],[TYPE DE PIECE]],Tableau4[MATIERE],Tableau4[SHORT TYPE],"",0,1)</f>
        <v>COP</v>
      </c>
      <c r="N3809" t="str">
        <f>IF(ISERR(FIND("DECOUPE",Tableau1[[#This Row],[DESIGNATION]])),"","NEED REF")</f>
        <v/>
      </c>
    </row>
    <row r="3810" spans="2:14">
      <c r="B3810">
        <v>34410195</v>
      </c>
      <c r="C3810" s="2">
        <v>44581</v>
      </c>
      <c r="D3810" t="s">
        <v>13</v>
      </c>
      <c r="E3810" t="s">
        <v>2358</v>
      </c>
      <c r="F3810" t="s">
        <v>2321</v>
      </c>
      <c r="G3810" t="s">
        <v>73</v>
      </c>
      <c r="H3810" t="s">
        <v>30</v>
      </c>
      <c r="J3810" t="s">
        <v>27</v>
      </c>
      <c r="K3810" t="s">
        <v>22</v>
      </c>
      <c r="L3810" t="str">
        <f>_xlfn.XLOOKUP(Tableau1[[#This Row],[TYPE DE PIECE]],Tableau4[MATIERE],Tableau4[SHORT TYPE],"",0,1)</f>
        <v>COP</v>
      </c>
      <c r="N3810" t="str">
        <f>IF(ISERR(FIND("DECOUPE",Tableau1[[#This Row],[DESIGNATION]])),"","NEED REF")</f>
        <v/>
      </c>
    </row>
    <row r="3811" spans="2:14">
      <c r="B3811">
        <v>34410194</v>
      </c>
      <c r="C3811" s="2">
        <v>44581</v>
      </c>
      <c r="D3811" t="s">
        <v>13</v>
      </c>
      <c r="E3811" t="s">
        <v>2359</v>
      </c>
      <c r="F3811" t="s">
        <v>2321</v>
      </c>
      <c r="G3811" t="s">
        <v>73</v>
      </c>
      <c r="H3811" t="s">
        <v>30</v>
      </c>
      <c r="J3811" t="s">
        <v>27</v>
      </c>
      <c r="K3811" t="s">
        <v>22</v>
      </c>
      <c r="L3811" t="str">
        <f>_xlfn.XLOOKUP(Tableau1[[#This Row],[TYPE DE PIECE]],Tableau4[MATIERE],Tableau4[SHORT TYPE],"",0,1)</f>
        <v>COP</v>
      </c>
      <c r="N3811" t="str">
        <f>IF(ISERR(FIND("DECOUPE",Tableau1[[#This Row],[DESIGNATION]])),"","NEED REF")</f>
        <v/>
      </c>
    </row>
    <row r="3812" spans="2:14">
      <c r="B3812">
        <v>34410193</v>
      </c>
      <c r="C3812" s="2">
        <v>44581</v>
      </c>
      <c r="D3812" t="s">
        <v>13</v>
      </c>
      <c r="E3812" t="s">
        <v>2360</v>
      </c>
      <c r="F3812" t="s">
        <v>2321</v>
      </c>
      <c r="G3812" t="s">
        <v>73</v>
      </c>
      <c r="H3812" t="s">
        <v>30</v>
      </c>
      <c r="J3812" t="s">
        <v>27</v>
      </c>
      <c r="K3812" t="s">
        <v>22</v>
      </c>
      <c r="L3812" t="str">
        <f>_xlfn.XLOOKUP(Tableau1[[#This Row],[TYPE DE PIECE]],Tableau4[MATIERE],Tableau4[SHORT TYPE],"",0,1)</f>
        <v>COP</v>
      </c>
      <c r="N3812" t="str">
        <f>IF(ISERR(FIND("DECOUPE",Tableau1[[#This Row],[DESIGNATION]])),"","NEED REF")</f>
        <v/>
      </c>
    </row>
    <row r="3813" spans="2:14">
      <c r="B3813">
        <v>34410192</v>
      </c>
      <c r="C3813" s="2">
        <v>44581</v>
      </c>
      <c r="D3813" t="s">
        <v>13</v>
      </c>
      <c r="E3813" t="s">
        <v>2361</v>
      </c>
      <c r="F3813" t="s">
        <v>2321</v>
      </c>
      <c r="G3813" t="s">
        <v>73</v>
      </c>
      <c r="H3813" t="s">
        <v>30</v>
      </c>
      <c r="J3813" t="s">
        <v>27</v>
      </c>
      <c r="K3813" t="s">
        <v>22</v>
      </c>
      <c r="L3813" t="str">
        <f>_xlfn.XLOOKUP(Tableau1[[#This Row],[TYPE DE PIECE]],Tableau4[MATIERE],Tableau4[SHORT TYPE],"",0,1)</f>
        <v>COP</v>
      </c>
      <c r="N3813" t="str">
        <f>IF(ISERR(FIND("DECOUPE",Tableau1[[#This Row],[DESIGNATION]])),"","NEED REF")</f>
        <v/>
      </c>
    </row>
    <row r="3814" spans="2:14">
      <c r="B3814">
        <v>34410191</v>
      </c>
      <c r="C3814" s="2">
        <v>44581</v>
      </c>
      <c r="D3814" t="s">
        <v>13</v>
      </c>
      <c r="E3814" t="s">
        <v>2362</v>
      </c>
      <c r="F3814" t="s">
        <v>2321</v>
      </c>
      <c r="G3814" t="s">
        <v>73</v>
      </c>
      <c r="H3814" t="s">
        <v>30</v>
      </c>
      <c r="J3814" t="s">
        <v>27</v>
      </c>
      <c r="K3814" t="s">
        <v>25</v>
      </c>
      <c r="L3814" t="str">
        <f>_xlfn.XLOOKUP(Tableau1[[#This Row],[TYPE DE PIECE]],Tableau4[MATIERE],Tableau4[SHORT TYPE],"",0,1)</f>
        <v>SMT</v>
      </c>
      <c r="N3814" t="str">
        <f>IF(ISERR(FIND("DECOUPE",Tableau1[[#This Row],[DESIGNATION]])),"","NEED REF")</f>
        <v/>
      </c>
    </row>
    <row r="3815" spans="2:14">
      <c r="B3815">
        <v>34410190</v>
      </c>
      <c r="C3815" s="2">
        <v>44581</v>
      </c>
      <c r="D3815" t="s">
        <v>13</v>
      </c>
      <c r="E3815" t="s">
        <v>2363</v>
      </c>
      <c r="F3815" t="s">
        <v>2321</v>
      </c>
      <c r="G3815" t="s">
        <v>73</v>
      </c>
      <c r="H3815" t="s">
        <v>30</v>
      </c>
      <c r="J3815" t="s">
        <v>27</v>
      </c>
      <c r="K3815" t="s">
        <v>22</v>
      </c>
      <c r="L3815" t="str">
        <f>_xlfn.XLOOKUP(Tableau1[[#This Row],[TYPE DE PIECE]],Tableau4[MATIERE],Tableau4[SHORT TYPE],"",0,1)</f>
        <v>COP</v>
      </c>
      <c r="N3815" t="str">
        <f>IF(ISERR(FIND("DECOUPE",Tableau1[[#This Row],[DESIGNATION]])),"","NEED REF")</f>
        <v/>
      </c>
    </row>
    <row r="3816" spans="2:14">
      <c r="B3816">
        <v>34410189</v>
      </c>
      <c r="C3816" s="2">
        <v>44581</v>
      </c>
      <c r="D3816" t="s">
        <v>13</v>
      </c>
      <c r="E3816" t="s">
        <v>2364</v>
      </c>
      <c r="F3816" t="s">
        <v>2321</v>
      </c>
      <c r="G3816" t="s">
        <v>73</v>
      </c>
      <c r="H3816" t="s">
        <v>30</v>
      </c>
      <c r="J3816" t="s">
        <v>27</v>
      </c>
      <c r="K3816" t="s">
        <v>22</v>
      </c>
      <c r="L3816" t="str">
        <f>_xlfn.XLOOKUP(Tableau1[[#This Row],[TYPE DE PIECE]],Tableau4[MATIERE],Tableau4[SHORT TYPE],"",0,1)</f>
        <v>COP</v>
      </c>
      <c r="N3816" t="str">
        <f>IF(ISERR(FIND("DECOUPE",Tableau1[[#This Row],[DESIGNATION]])),"","NEED REF")</f>
        <v/>
      </c>
    </row>
    <row r="3817" spans="2:14">
      <c r="B3817">
        <v>34410188</v>
      </c>
      <c r="C3817" s="2">
        <v>44581</v>
      </c>
      <c r="D3817" t="s">
        <v>13</v>
      </c>
      <c r="E3817" t="s">
        <v>2365</v>
      </c>
      <c r="F3817" t="s">
        <v>2321</v>
      </c>
      <c r="G3817" t="s">
        <v>73</v>
      </c>
      <c r="H3817" t="s">
        <v>30</v>
      </c>
      <c r="J3817" t="s">
        <v>27</v>
      </c>
      <c r="K3817" t="s">
        <v>22</v>
      </c>
      <c r="L3817" t="str">
        <f>_xlfn.XLOOKUP(Tableau1[[#This Row],[TYPE DE PIECE]],Tableau4[MATIERE],Tableau4[SHORT TYPE],"",0,1)</f>
        <v>COP</v>
      </c>
      <c r="N3817" t="str">
        <f>IF(ISERR(FIND("DECOUPE",Tableau1[[#This Row],[DESIGNATION]])),"","NEED REF")</f>
        <v/>
      </c>
    </row>
    <row r="3818" spans="2:14">
      <c r="B3818">
        <v>34410187</v>
      </c>
      <c r="C3818" s="2">
        <v>44581</v>
      </c>
      <c r="D3818" t="s">
        <v>13</v>
      </c>
      <c r="E3818" t="s">
        <v>2366</v>
      </c>
      <c r="F3818" t="s">
        <v>2321</v>
      </c>
      <c r="G3818" t="s">
        <v>73</v>
      </c>
      <c r="H3818" t="s">
        <v>30</v>
      </c>
      <c r="J3818" t="s">
        <v>27</v>
      </c>
      <c r="K3818" t="s">
        <v>22</v>
      </c>
      <c r="L3818" t="str">
        <f>_xlfn.XLOOKUP(Tableau1[[#This Row],[TYPE DE PIECE]],Tableau4[MATIERE],Tableau4[SHORT TYPE],"",0,1)</f>
        <v>COP</v>
      </c>
      <c r="N3818" t="str">
        <f>IF(ISERR(FIND("DECOUPE",Tableau1[[#This Row],[DESIGNATION]])),"","NEED REF")</f>
        <v/>
      </c>
    </row>
    <row r="3819" spans="2:14">
      <c r="B3819">
        <v>34410186</v>
      </c>
      <c r="C3819" s="2">
        <v>44581</v>
      </c>
      <c r="D3819" t="s">
        <v>13</v>
      </c>
      <c r="E3819" t="s">
        <v>2367</v>
      </c>
      <c r="F3819" t="s">
        <v>2187</v>
      </c>
      <c r="G3819" t="s">
        <v>239</v>
      </c>
      <c r="H3819" t="s">
        <v>30</v>
      </c>
      <c r="J3819" t="s">
        <v>17</v>
      </c>
      <c r="K3819" t="s">
        <v>1745</v>
      </c>
      <c r="L3819" t="str">
        <f>_xlfn.XLOOKUP(Tableau1[[#This Row],[TYPE DE PIECE]],Tableau4[MATIERE],Tableau4[SHORT TYPE],"",0,1)</f>
        <v/>
      </c>
      <c r="N3819" t="str">
        <f>IF(ISERR(FIND("DECOUPE",Tableau1[[#This Row],[DESIGNATION]])),"","NEED REF")</f>
        <v/>
      </c>
    </row>
    <row r="3820" spans="2:14">
      <c r="B3820">
        <v>34410185</v>
      </c>
      <c r="C3820" s="2">
        <v>44581</v>
      </c>
      <c r="D3820" t="s">
        <v>13</v>
      </c>
      <c r="E3820" t="s">
        <v>2368</v>
      </c>
      <c r="F3820" t="s">
        <v>2187</v>
      </c>
      <c r="G3820" t="s">
        <v>239</v>
      </c>
      <c r="H3820" t="s">
        <v>30</v>
      </c>
      <c r="J3820" t="s">
        <v>17</v>
      </c>
      <c r="K3820" t="s">
        <v>1745</v>
      </c>
      <c r="L3820" t="str">
        <f>_xlfn.XLOOKUP(Tableau1[[#This Row],[TYPE DE PIECE]],Tableau4[MATIERE],Tableau4[SHORT TYPE],"",0,1)</f>
        <v/>
      </c>
      <c r="N3820" t="str">
        <f>IF(ISERR(FIND("DECOUPE",Tableau1[[#This Row],[DESIGNATION]])),"","NEED REF")</f>
        <v/>
      </c>
    </row>
    <row r="3821" spans="2:14">
      <c r="B3821">
        <v>34410184</v>
      </c>
      <c r="C3821" s="2">
        <v>44581</v>
      </c>
      <c r="D3821" t="s">
        <v>13</v>
      </c>
      <c r="E3821" t="s">
        <v>2369</v>
      </c>
      <c r="F3821" t="s">
        <v>2187</v>
      </c>
      <c r="G3821" t="s">
        <v>239</v>
      </c>
      <c r="H3821" t="s">
        <v>30</v>
      </c>
      <c r="J3821" t="s">
        <v>17</v>
      </c>
      <c r="K3821" t="s">
        <v>1745</v>
      </c>
      <c r="L3821" t="str">
        <f>_xlfn.XLOOKUP(Tableau1[[#This Row],[TYPE DE PIECE]],Tableau4[MATIERE],Tableau4[SHORT TYPE],"",0,1)</f>
        <v/>
      </c>
      <c r="N3821" t="str">
        <f>IF(ISERR(FIND("DECOUPE",Tableau1[[#This Row],[DESIGNATION]])),"","NEED REF")</f>
        <v/>
      </c>
    </row>
    <row r="3822" spans="2:14">
      <c r="B3822">
        <v>34410183</v>
      </c>
      <c r="C3822" s="2">
        <v>44580</v>
      </c>
      <c r="D3822" t="s">
        <v>13</v>
      </c>
      <c r="E3822" t="s">
        <v>2370</v>
      </c>
      <c r="F3822" t="s">
        <v>2321</v>
      </c>
      <c r="G3822" t="s">
        <v>73</v>
      </c>
      <c r="H3822" t="s">
        <v>30</v>
      </c>
      <c r="J3822" t="s">
        <v>27</v>
      </c>
      <c r="K3822" t="s">
        <v>22</v>
      </c>
      <c r="L3822" t="str">
        <f>_xlfn.XLOOKUP(Tableau1[[#This Row],[TYPE DE PIECE]],Tableau4[MATIERE],Tableau4[SHORT TYPE],"",0,1)</f>
        <v>COP</v>
      </c>
      <c r="N3822" t="str">
        <f>IF(ISERR(FIND("DECOUPE",Tableau1[[#This Row],[DESIGNATION]])),"","NEED REF")</f>
        <v/>
      </c>
    </row>
    <row r="3823" spans="2:14">
      <c r="B3823">
        <v>34410182</v>
      </c>
      <c r="C3823" s="2">
        <v>44580</v>
      </c>
      <c r="D3823" t="s">
        <v>13</v>
      </c>
      <c r="E3823" t="s">
        <v>2371</v>
      </c>
      <c r="F3823" t="s">
        <v>2321</v>
      </c>
      <c r="G3823" t="s">
        <v>73</v>
      </c>
      <c r="H3823" t="s">
        <v>30</v>
      </c>
      <c r="J3823" t="s">
        <v>27</v>
      </c>
      <c r="K3823" t="s">
        <v>22</v>
      </c>
      <c r="L3823" t="str">
        <f>_xlfn.XLOOKUP(Tableau1[[#This Row],[TYPE DE PIECE]],Tableau4[MATIERE],Tableau4[SHORT TYPE],"",0,1)</f>
        <v>COP</v>
      </c>
      <c r="N3823" t="str">
        <f>IF(ISERR(FIND("DECOUPE",Tableau1[[#This Row],[DESIGNATION]])),"","NEED REF")</f>
        <v/>
      </c>
    </row>
    <row r="3824" spans="2:14">
      <c r="B3824">
        <v>34410181</v>
      </c>
      <c r="C3824" s="2">
        <v>44580</v>
      </c>
      <c r="D3824" t="s">
        <v>13</v>
      </c>
      <c r="E3824" t="s">
        <v>2372</v>
      </c>
      <c r="F3824" t="s">
        <v>2321</v>
      </c>
      <c r="G3824" t="s">
        <v>73</v>
      </c>
      <c r="H3824" t="s">
        <v>30</v>
      </c>
      <c r="J3824" t="s">
        <v>27</v>
      </c>
      <c r="K3824" t="s">
        <v>22</v>
      </c>
      <c r="L3824" t="str">
        <f>_xlfn.XLOOKUP(Tableau1[[#This Row],[TYPE DE PIECE]],Tableau4[MATIERE],Tableau4[SHORT TYPE],"",0,1)</f>
        <v>COP</v>
      </c>
      <c r="N3824" t="str">
        <f>IF(ISERR(FIND("DECOUPE",Tableau1[[#This Row],[DESIGNATION]])),"","NEED REF")</f>
        <v/>
      </c>
    </row>
    <row r="3825" spans="2:14">
      <c r="B3825">
        <v>34410180</v>
      </c>
      <c r="C3825" s="2">
        <v>44580</v>
      </c>
      <c r="D3825" t="s">
        <v>13</v>
      </c>
      <c r="E3825" t="s">
        <v>2373</v>
      </c>
      <c r="F3825" t="s">
        <v>2321</v>
      </c>
      <c r="G3825" t="s">
        <v>73</v>
      </c>
      <c r="H3825" t="s">
        <v>30</v>
      </c>
      <c r="J3825" t="s">
        <v>27</v>
      </c>
      <c r="K3825" t="s">
        <v>22</v>
      </c>
      <c r="L3825" t="str">
        <f>_xlfn.XLOOKUP(Tableau1[[#This Row],[TYPE DE PIECE]],Tableau4[MATIERE],Tableau4[SHORT TYPE],"",0,1)</f>
        <v>COP</v>
      </c>
      <c r="N3825" t="str">
        <f>IF(ISERR(FIND("DECOUPE",Tableau1[[#This Row],[DESIGNATION]])),"","NEED REF")</f>
        <v/>
      </c>
    </row>
    <row r="3826" spans="2:14">
      <c r="B3826">
        <v>34410179</v>
      </c>
      <c r="C3826" s="2">
        <v>44580</v>
      </c>
      <c r="D3826" t="s">
        <v>13</v>
      </c>
      <c r="E3826" t="s">
        <v>2357</v>
      </c>
      <c r="F3826" t="s">
        <v>2321</v>
      </c>
      <c r="G3826" t="s">
        <v>73</v>
      </c>
      <c r="H3826" t="s">
        <v>30</v>
      </c>
      <c r="J3826" t="s">
        <v>27</v>
      </c>
      <c r="K3826" t="s">
        <v>22</v>
      </c>
      <c r="L3826" t="str">
        <f>_xlfn.XLOOKUP(Tableau1[[#This Row],[TYPE DE PIECE]],Tableau4[MATIERE],Tableau4[SHORT TYPE],"",0,1)</f>
        <v>COP</v>
      </c>
      <c r="N3826" t="str">
        <f>IF(ISERR(FIND("DECOUPE",Tableau1[[#This Row],[DESIGNATION]])),"","NEED REF")</f>
        <v/>
      </c>
    </row>
    <row r="3827" spans="2:14">
      <c r="B3827">
        <v>34410178</v>
      </c>
      <c r="C3827" s="2">
        <v>44580</v>
      </c>
      <c r="D3827" t="s">
        <v>13</v>
      </c>
      <c r="E3827" t="s">
        <v>2374</v>
      </c>
      <c r="F3827" t="s">
        <v>2321</v>
      </c>
      <c r="G3827" t="s">
        <v>73</v>
      </c>
      <c r="H3827" t="s">
        <v>30</v>
      </c>
      <c r="J3827" t="s">
        <v>27</v>
      </c>
      <c r="K3827" t="s">
        <v>25</v>
      </c>
      <c r="L3827" t="str">
        <f>_xlfn.XLOOKUP(Tableau1[[#This Row],[TYPE DE PIECE]],Tableau4[MATIERE],Tableau4[SHORT TYPE],"",0,1)</f>
        <v>SMT</v>
      </c>
      <c r="N3827" t="str">
        <f>IF(ISERR(FIND("DECOUPE",Tableau1[[#This Row],[DESIGNATION]])),"","NEED REF")</f>
        <v/>
      </c>
    </row>
    <row r="3828" spans="2:14">
      <c r="B3828">
        <v>34410177</v>
      </c>
      <c r="C3828" s="2">
        <v>44579</v>
      </c>
      <c r="D3828" t="s">
        <v>13</v>
      </c>
      <c r="E3828" t="s">
        <v>2375</v>
      </c>
      <c r="F3828" t="s">
        <v>2321</v>
      </c>
      <c r="G3828" t="s">
        <v>73</v>
      </c>
      <c r="H3828" t="s">
        <v>30</v>
      </c>
      <c r="J3828" t="s">
        <v>27</v>
      </c>
      <c r="K3828" t="s">
        <v>1745</v>
      </c>
      <c r="L3828" t="str">
        <f>_xlfn.XLOOKUP(Tableau1[[#This Row],[TYPE DE PIECE]],Tableau4[MATIERE],Tableau4[SHORT TYPE],"",0,1)</f>
        <v/>
      </c>
      <c r="M3828" t="s">
        <v>2376</v>
      </c>
      <c r="N3828" t="str">
        <f>IF(ISERR(FIND("DECOUPE",Tableau1[[#This Row],[DESIGNATION]])),"","NEED REF")</f>
        <v/>
      </c>
    </row>
    <row r="3829" spans="2:14">
      <c r="B3829">
        <v>34410176</v>
      </c>
      <c r="C3829" s="2">
        <v>44579</v>
      </c>
      <c r="D3829" t="s">
        <v>13</v>
      </c>
      <c r="E3829" t="s">
        <v>2377</v>
      </c>
      <c r="F3829" t="s">
        <v>2321</v>
      </c>
      <c r="G3829" t="s">
        <v>73</v>
      </c>
      <c r="H3829" t="s">
        <v>30</v>
      </c>
      <c r="J3829" t="s">
        <v>27</v>
      </c>
      <c r="K3829" t="s">
        <v>25</v>
      </c>
      <c r="L3829" t="str">
        <f>_xlfn.XLOOKUP(Tableau1[[#This Row],[TYPE DE PIECE]],Tableau4[MATIERE],Tableau4[SHORT TYPE],"",0,1)</f>
        <v>SMT</v>
      </c>
      <c r="N3829" t="str">
        <f>IF(ISERR(FIND("DECOUPE",Tableau1[[#This Row],[DESIGNATION]])),"","NEED REF")</f>
        <v/>
      </c>
    </row>
    <row r="3830" spans="2:14">
      <c r="B3830">
        <v>34410175</v>
      </c>
      <c r="C3830" s="2">
        <v>44578</v>
      </c>
      <c r="D3830" t="s">
        <v>13</v>
      </c>
      <c r="E3830" t="s">
        <v>2378</v>
      </c>
      <c r="F3830" t="s">
        <v>2321</v>
      </c>
      <c r="G3830" t="s">
        <v>73</v>
      </c>
      <c r="H3830" t="s">
        <v>30</v>
      </c>
      <c r="J3830" t="s">
        <v>27</v>
      </c>
      <c r="K3830" t="s">
        <v>1745</v>
      </c>
      <c r="L3830" t="str">
        <f>_xlfn.XLOOKUP(Tableau1[[#This Row],[TYPE DE PIECE]],Tableau4[MATIERE],Tableau4[SHORT TYPE],"",0,1)</f>
        <v/>
      </c>
      <c r="M3830" t="s">
        <v>2376</v>
      </c>
      <c r="N3830" t="str">
        <f>IF(ISERR(FIND("DECOUPE",Tableau1[[#This Row],[DESIGNATION]])),"","NEED REF")</f>
        <v/>
      </c>
    </row>
    <row r="3831" spans="2:14">
      <c r="B3831">
        <v>34410174</v>
      </c>
      <c r="C3831" s="2">
        <v>44578</v>
      </c>
      <c r="D3831" t="s">
        <v>13</v>
      </c>
      <c r="E3831" t="s">
        <v>2379</v>
      </c>
      <c r="F3831" t="s">
        <v>2187</v>
      </c>
      <c r="G3831" t="s">
        <v>239</v>
      </c>
      <c r="H3831" t="s">
        <v>30</v>
      </c>
      <c r="J3831" t="s">
        <v>17</v>
      </c>
      <c r="K3831" t="s">
        <v>25</v>
      </c>
      <c r="L3831" t="str">
        <f>_xlfn.XLOOKUP(Tableau1[[#This Row],[TYPE DE PIECE]],Tableau4[MATIERE],Tableau4[SHORT TYPE],"",0,1)</f>
        <v>SMT</v>
      </c>
      <c r="M3831" t="s">
        <v>2380</v>
      </c>
      <c r="N3831" t="str">
        <f>IF(ISERR(FIND("DECOUPE",Tableau1[[#This Row],[DESIGNATION]])),"","NEED REF")</f>
        <v/>
      </c>
    </row>
    <row r="3832" spans="2:14">
      <c r="B3832">
        <v>34410173</v>
      </c>
      <c r="C3832" s="2">
        <v>44578</v>
      </c>
      <c r="D3832" t="s">
        <v>13</v>
      </c>
      <c r="E3832" t="s">
        <v>2381</v>
      </c>
      <c r="F3832" t="s">
        <v>2187</v>
      </c>
      <c r="G3832" t="s">
        <v>239</v>
      </c>
      <c r="H3832" t="s">
        <v>30</v>
      </c>
      <c r="J3832" t="s">
        <v>17</v>
      </c>
      <c r="K3832" t="s">
        <v>25</v>
      </c>
      <c r="L3832" t="str">
        <f>_xlfn.XLOOKUP(Tableau1[[#This Row],[TYPE DE PIECE]],Tableau4[MATIERE],Tableau4[SHORT TYPE],"",0,1)</f>
        <v>SMT</v>
      </c>
      <c r="M3832" t="s">
        <v>2380</v>
      </c>
      <c r="N3832" t="str">
        <f>IF(ISERR(FIND("DECOUPE",Tableau1[[#This Row],[DESIGNATION]])),"","NEED REF")</f>
        <v/>
      </c>
    </row>
    <row r="3833" spans="2:14">
      <c r="B3833">
        <v>34410172</v>
      </c>
      <c r="C3833" s="2">
        <v>44578</v>
      </c>
      <c r="D3833" t="s">
        <v>13</v>
      </c>
      <c r="E3833" t="s">
        <v>2382</v>
      </c>
      <c r="F3833" t="s">
        <v>2187</v>
      </c>
      <c r="G3833" t="s">
        <v>239</v>
      </c>
      <c r="H3833" t="s">
        <v>30</v>
      </c>
      <c r="J3833" t="s">
        <v>17</v>
      </c>
      <c r="K3833" t="s">
        <v>25</v>
      </c>
      <c r="L3833" t="str">
        <f>_xlfn.XLOOKUP(Tableau1[[#This Row],[TYPE DE PIECE]],Tableau4[MATIERE],Tableau4[SHORT TYPE],"",0,1)</f>
        <v>SMT</v>
      </c>
      <c r="M3833" t="s">
        <v>2380</v>
      </c>
      <c r="N3833" t="str">
        <f>IF(ISERR(FIND("DECOUPE",Tableau1[[#This Row],[DESIGNATION]])),"","NEED REF")</f>
        <v/>
      </c>
    </row>
    <row r="3834" spans="2:14">
      <c r="B3834">
        <v>34410171</v>
      </c>
      <c r="C3834" s="2">
        <v>44578</v>
      </c>
      <c r="D3834" t="s">
        <v>13</v>
      </c>
      <c r="E3834" t="s">
        <v>2383</v>
      </c>
      <c r="F3834" t="s">
        <v>2187</v>
      </c>
      <c r="G3834" t="s">
        <v>239</v>
      </c>
      <c r="H3834" t="s">
        <v>30</v>
      </c>
      <c r="J3834" t="s">
        <v>17</v>
      </c>
      <c r="K3834" t="s">
        <v>25</v>
      </c>
      <c r="L3834" t="str">
        <f>_xlfn.XLOOKUP(Tableau1[[#This Row],[TYPE DE PIECE]],Tableau4[MATIERE],Tableau4[SHORT TYPE],"",0,1)</f>
        <v>SMT</v>
      </c>
      <c r="N3834" t="str">
        <f>IF(ISERR(FIND("DECOUPE",Tableau1[[#This Row],[DESIGNATION]])),"","NEED REF")</f>
        <v/>
      </c>
    </row>
    <row r="3835" spans="2:14">
      <c r="B3835">
        <v>34410170</v>
      </c>
      <c r="C3835" s="2">
        <v>44578</v>
      </c>
      <c r="D3835" t="s">
        <v>13</v>
      </c>
      <c r="E3835" t="s">
        <v>2384</v>
      </c>
      <c r="F3835" t="s">
        <v>2187</v>
      </c>
      <c r="G3835" t="s">
        <v>239</v>
      </c>
      <c r="H3835" t="s">
        <v>30</v>
      </c>
      <c r="J3835" t="s">
        <v>17</v>
      </c>
      <c r="K3835" t="s">
        <v>25</v>
      </c>
      <c r="L3835" t="str">
        <f>_xlfn.XLOOKUP(Tableau1[[#This Row],[TYPE DE PIECE]],Tableau4[MATIERE],Tableau4[SHORT TYPE],"",0,1)</f>
        <v>SMT</v>
      </c>
      <c r="N3835" t="str">
        <f>IF(ISERR(FIND("DECOUPE",Tableau1[[#This Row],[DESIGNATION]])),"","NEED REF")</f>
        <v/>
      </c>
    </row>
    <row r="3836" spans="2:14">
      <c r="B3836">
        <v>34410169</v>
      </c>
      <c r="C3836" s="2">
        <v>44578</v>
      </c>
      <c r="D3836" t="s">
        <v>13</v>
      </c>
      <c r="E3836" t="s">
        <v>2385</v>
      </c>
      <c r="F3836" t="s">
        <v>2187</v>
      </c>
      <c r="G3836" t="s">
        <v>239</v>
      </c>
      <c r="H3836" t="s">
        <v>30</v>
      </c>
      <c r="J3836" t="s">
        <v>17</v>
      </c>
      <c r="K3836" t="s">
        <v>25</v>
      </c>
      <c r="L3836" t="str">
        <f>_xlfn.XLOOKUP(Tableau1[[#This Row],[TYPE DE PIECE]],Tableau4[MATIERE],Tableau4[SHORT TYPE],"",0,1)</f>
        <v>SMT</v>
      </c>
      <c r="N3836" t="str">
        <f>IF(ISERR(FIND("DECOUPE",Tableau1[[#This Row],[DESIGNATION]])),"","NEED REF")</f>
        <v/>
      </c>
    </row>
    <row r="3837" spans="2:14">
      <c r="B3837">
        <v>34410168</v>
      </c>
      <c r="C3837" s="2">
        <v>44578</v>
      </c>
      <c r="D3837" t="s">
        <v>13</v>
      </c>
      <c r="F3837" t="s">
        <v>2187</v>
      </c>
      <c r="G3837" t="s">
        <v>239</v>
      </c>
      <c r="H3837" t="s">
        <v>30</v>
      </c>
      <c r="J3837" t="s">
        <v>17</v>
      </c>
      <c r="K3837" t="s">
        <v>25</v>
      </c>
      <c r="L3837" t="str">
        <f>_xlfn.XLOOKUP(Tableau1[[#This Row],[TYPE DE PIECE]],Tableau4[MATIERE],Tableau4[SHORT TYPE],"",0,1)</f>
        <v>SMT</v>
      </c>
      <c r="N3837" t="str">
        <f>IF(ISERR(FIND("DECOUPE",Tableau1[[#This Row],[DESIGNATION]])),"","NEED REF")</f>
        <v/>
      </c>
    </row>
    <row r="3838" spans="2:14">
      <c r="B3838">
        <v>34410167</v>
      </c>
      <c r="C3838" s="2">
        <v>44578</v>
      </c>
      <c r="D3838" t="s">
        <v>13</v>
      </c>
      <c r="E3838" t="s">
        <v>1973</v>
      </c>
      <c r="F3838" t="s">
        <v>2187</v>
      </c>
      <c r="G3838" t="s">
        <v>239</v>
      </c>
      <c r="H3838" t="s">
        <v>30</v>
      </c>
      <c r="J3838" t="s">
        <v>17</v>
      </c>
      <c r="K3838" t="s">
        <v>25</v>
      </c>
      <c r="L3838" t="str">
        <f>_xlfn.XLOOKUP(Tableau1[[#This Row],[TYPE DE PIECE]],Tableau4[MATIERE],Tableau4[SHORT TYPE],"",0,1)</f>
        <v>SMT</v>
      </c>
      <c r="M3838" t="s">
        <v>657</v>
      </c>
      <c r="N3838" t="str">
        <f>IF(ISERR(FIND("DECOUPE",Tableau1[[#This Row],[DESIGNATION]])),"","NEED REF")</f>
        <v/>
      </c>
    </row>
    <row r="3839" spans="2:14">
      <c r="B3839">
        <v>34410166</v>
      </c>
      <c r="C3839" s="2">
        <v>44578</v>
      </c>
      <c r="D3839" t="s">
        <v>13</v>
      </c>
      <c r="E3839" t="s">
        <v>488</v>
      </c>
      <c r="F3839" t="s">
        <v>2187</v>
      </c>
      <c r="G3839" t="s">
        <v>239</v>
      </c>
      <c r="H3839" t="s">
        <v>30</v>
      </c>
      <c r="J3839" t="s">
        <v>17</v>
      </c>
      <c r="K3839" t="s">
        <v>25</v>
      </c>
      <c r="L3839" t="str">
        <f>_xlfn.XLOOKUP(Tableau1[[#This Row],[TYPE DE PIECE]],Tableau4[MATIERE],Tableau4[SHORT TYPE],"",0,1)</f>
        <v>SMT</v>
      </c>
      <c r="M3839" t="s">
        <v>2380</v>
      </c>
      <c r="N3839" t="str">
        <f>IF(ISERR(FIND("DECOUPE",Tableau1[[#This Row],[DESIGNATION]])),"","NEED REF")</f>
        <v/>
      </c>
    </row>
    <row r="3840" spans="2:14">
      <c r="B3840">
        <v>34410165</v>
      </c>
      <c r="C3840" s="2">
        <v>44578</v>
      </c>
      <c r="D3840" t="s">
        <v>13</v>
      </c>
      <c r="E3840" t="s">
        <v>2386</v>
      </c>
      <c r="F3840" t="s">
        <v>2187</v>
      </c>
      <c r="G3840" t="s">
        <v>239</v>
      </c>
      <c r="H3840" t="s">
        <v>30</v>
      </c>
      <c r="J3840" t="s">
        <v>17</v>
      </c>
      <c r="K3840" t="s">
        <v>25</v>
      </c>
      <c r="L3840" t="str">
        <f>_xlfn.XLOOKUP(Tableau1[[#This Row],[TYPE DE PIECE]],Tableau4[MATIERE],Tableau4[SHORT TYPE],"",0,1)</f>
        <v>SMT</v>
      </c>
      <c r="M3840" t="s">
        <v>2380</v>
      </c>
      <c r="N3840" t="str">
        <f>IF(ISERR(FIND("DECOUPE",Tableau1[[#This Row],[DESIGNATION]])),"","NEED REF")</f>
        <v/>
      </c>
    </row>
    <row r="3841" spans="2:14">
      <c r="B3841">
        <v>34410164</v>
      </c>
      <c r="C3841" s="2">
        <v>44578</v>
      </c>
      <c r="D3841" t="s">
        <v>13</v>
      </c>
      <c r="E3841" t="s">
        <v>2387</v>
      </c>
      <c r="F3841" t="s">
        <v>2187</v>
      </c>
      <c r="G3841" t="s">
        <v>239</v>
      </c>
      <c r="H3841" t="s">
        <v>30</v>
      </c>
      <c r="J3841" t="s">
        <v>17</v>
      </c>
      <c r="K3841" t="s">
        <v>25</v>
      </c>
      <c r="L3841" t="str">
        <f>_xlfn.XLOOKUP(Tableau1[[#This Row],[TYPE DE PIECE]],Tableau4[MATIERE],Tableau4[SHORT TYPE],"",0,1)</f>
        <v>SMT</v>
      </c>
      <c r="M3841" t="s">
        <v>2380</v>
      </c>
      <c r="N3841" t="str">
        <f>IF(ISERR(FIND("DECOUPE",Tableau1[[#This Row],[DESIGNATION]])),"","NEED REF")</f>
        <v/>
      </c>
    </row>
    <row r="3842" spans="2:14">
      <c r="B3842">
        <v>34410163</v>
      </c>
      <c r="C3842" s="2">
        <v>44578</v>
      </c>
      <c r="D3842" t="s">
        <v>13</v>
      </c>
      <c r="E3842" t="s">
        <v>1989</v>
      </c>
      <c r="F3842" t="s">
        <v>2187</v>
      </c>
      <c r="G3842" t="s">
        <v>239</v>
      </c>
      <c r="H3842" t="s">
        <v>30</v>
      </c>
      <c r="J3842" t="s">
        <v>17</v>
      </c>
      <c r="K3842" t="s">
        <v>33</v>
      </c>
      <c r="L3842" t="str">
        <f>_xlfn.XLOOKUP(Tableau1[[#This Row],[TYPE DE PIECE]],Tableau4[MATIERE],Tableau4[SHORT TYPE],"",0,1)</f>
        <v>PLA</v>
      </c>
      <c r="M3842" t="s">
        <v>2388</v>
      </c>
      <c r="N3842" t="str">
        <f>IF(ISERR(FIND("DECOUPE",Tableau1[[#This Row],[DESIGNATION]])),"","NEED REF")</f>
        <v/>
      </c>
    </row>
    <row r="3843" spans="2:14">
      <c r="B3843">
        <v>34410162</v>
      </c>
      <c r="C3843" s="2">
        <v>44578</v>
      </c>
      <c r="D3843" t="s">
        <v>13</v>
      </c>
      <c r="E3843" t="s">
        <v>2389</v>
      </c>
      <c r="F3843" t="s">
        <v>2187</v>
      </c>
      <c r="G3843" t="s">
        <v>239</v>
      </c>
      <c r="H3843" t="s">
        <v>30</v>
      </c>
      <c r="J3843" t="s">
        <v>17</v>
      </c>
      <c r="K3843" t="s">
        <v>25</v>
      </c>
      <c r="L3843" t="str">
        <f>_xlfn.XLOOKUP(Tableau1[[#This Row],[TYPE DE PIECE]],Tableau4[MATIERE],Tableau4[SHORT TYPE],"",0,1)</f>
        <v>SMT</v>
      </c>
      <c r="M3843" t="s">
        <v>2388</v>
      </c>
      <c r="N3843" t="str">
        <f>IF(ISERR(FIND("DECOUPE",Tableau1[[#This Row],[DESIGNATION]])),"","NEED REF")</f>
        <v/>
      </c>
    </row>
    <row r="3844" spans="2:14">
      <c r="B3844">
        <v>34410161</v>
      </c>
      <c r="C3844" s="2">
        <v>44578</v>
      </c>
      <c r="D3844" t="s">
        <v>13</v>
      </c>
      <c r="E3844" t="s">
        <v>2390</v>
      </c>
      <c r="F3844" t="s">
        <v>2187</v>
      </c>
      <c r="G3844" t="s">
        <v>239</v>
      </c>
      <c r="H3844" t="s">
        <v>30</v>
      </c>
      <c r="J3844" t="s">
        <v>17</v>
      </c>
      <c r="K3844" t="s">
        <v>25</v>
      </c>
      <c r="L3844" t="str">
        <f>_xlfn.XLOOKUP(Tableau1[[#This Row],[TYPE DE PIECE]],Tableau4[MATIERE],Tableau4[SHORT TYPE],"",0,1)</f>
        <v>SMT</v>
      </c>
      <c r="N3844" t="str">
        <f>IF(ISERR(FIND("DECOUPE",Tableau1[[#This Row],[DESIGNATION]])),"","NEED REF")</f>
        <v/>
      </c>
    </row>
    <row r="3845" spans="2:14">
      <c r="B3845">
        <v>34410160</v>
      </c>
      <c r="C3845" s="2">
        <v>44578</v>
      </c>
      <c r="D3845" t="s">
        <v>13</v>
      </c>
      <c r="E3845" t="s">
        <v>2391</v>
      </c>
      <c r="F3845" t="s">
        <v>2187</v>
      </c>
      <c r="G3845" t="s">
        <v>239</v>
      </c>
      <c r="H3845" t="s">
        <v>30</v>
      </c>
      <c r="J3845" t="s">
        <v>17</v>
      </c>
      <c r="K3845" t="s">
        <v>22</v>
      </c>
      <c r="L3845" t="str">
        <f>_xlfn.XLOOKUP(Tableau1[[#This Row],[TYPE DE PIECE]],Tableau4[MATIERE],Tableau4[SHORT TYPE],"",0,1)</f>
        <v>COP</v>
      </c>
      <c r="N3845" t="str">
        <f>IF(ISERR(FIND("DECOUPE",Tableau1[[#This Row],[DESIGNATION]])),"","NEED REF")</f>
        <v/>
      </c>
    </row>
    <row r="3846" spans="2:14">
      <c r="B3846">
        <v>34410159</v>
      </c>
      <c r="C3846" s="2">
        <v>44578</v>
      </c>
      <c r="D3846" t="s">
        <v>13</v>
      </c>
      <c r="F3846" t="s">
        <v>2187</v>
      </c>
      <c r="G3846" t="s">
        <v>239</v>
      </c>
      <c r="H3846" t="s">
        <v>30</v>
      </c>
      <c r="J3846" t="s">
        <v>17</v>
      </c>
      <c r="K3846" t="s">
        <v>22</v>
      </c>
      <c r="L3846" t="str">
        <f>_xlfn.XLOOKUP(Tableau1[[#This Row],[TYPE DE PIECE]],Tableau4[MATIERE],Tableau4[SHORT TYPE],"",0,1)</f>
        <v>COP</v>
      </c>
      <c r="N3846" t="str">
        <f>IF(ISERR(FIND("DECOUPE",Tableau1[[#This Row],[DESIGNATION]])),"","NEED REF")</f>
        <v/>
      </c>
    </row>
    <row r="3847" spans="2:14">
      <c r="B3847">
        <v>34410158</v>
      </c>
      <c r="C3847" s="2">
        <v>44578</v>
      </c>
      <c r="D3847" t="s">
        <v>13</v>
      </c>
      <c r="E3847" t="s">
        <v>2392</v>
      </c>
      <c r="F3847" t="s">
        <v>2187</v>
      </c>
      <c r="G3847" t="s">
        <v>239</v>
      </c>
      <c r="H3847" t="s">
        <v>30</v>
      </c>
      <c r="J3847" t="s">
        <v>17</v>
      </c>
      <c r="K3847" t="s">
        <v>22</v>
      </c>
      <c r="L3847" t="str">
        <f>_xlfn.XLOOKUP(Tableau1[[#This Row],[TYPE DE PIECE]],Tableau4[MATIERE],Tableau4[SHORT TYPE],"",0,1)</f>
        <v>COP</v>
      </c>
      <c r="N3847" t="str">
        <f>IF(ISERR(FIND("DECOUPE",Tableau1[[#This Row],[DESIGNATION]])),"","NEED REF")</f>
        <v/>
      </c>
    </row>
    <row r="3848" spans="2:14">
      <c r="B3848">
        <v>34410157</v>
      </c>
      <c r="C3848" s="2">
        <v>44578</v>
      </c>
      <c r="D3848" t="s">
        <v>13</v>
      </c>
      <c r="E3848" t="s">
        <v>2393</v>
      </c>
      <c r="F3848" t="s">
        <v>2135</v>
      </c>
      <c r="G3848" t="s">
        <v>267</v>
      </c>
      <c r="H3848" t="s">
        <v>105</v>
      </c>
      <c r="J3848" t="s">
        <v>49</v>
      </c>
      <c r="K3848" t="s">
        <v>33</v>
      </c>
      <c r="L3848" t="str">
        <f>_xlfn.XLOOKUP(Tableau1[[#This Row],[TYPE DE PIECE]],Tableau4[MATIERE],Tableau4[SHORT TYPE],"",0,1)</f>
        <v>PLA</v>
      </c>
      <c r="N3848" t="str">
        <f>IF(ISERR(FIND("DECOUPE",Tableau1[[#This Row],[DESIGNATION]])),"","NEED REF")</f>
        <v/>
      </c>
    </row>
    <row r="3849" spans="2:14">
      <c r="B3849">
        <v>34410156</v>
      </c>
      <c r="C3849" s="2">
        <v>44578</v>
      </c>
      <c r="D3849" t="s">
        <v>13</v>
      </c>
      <c r="E3849" t="s">
        <v>1265</v>
      </c>
      <c r="F3849" t="s">
        <v>2135</v>
      </c>
      <c r="G3849" t="s">
        <v>267</v>
      </c>
      <c r="H3849" t="s">
        <v>105</v>
      </c>
      <c r="J3849" t="s">
        <v>49</v>
      </c>
      <c r="K3849" t="s">
        <v>25</v>
      </c>
      <c r="L3849" t="str">
        <f>_xlfn.XLOOKUP(Tableau1[[#This Row],[TYPE DE PIECE]],Tableau4[MATIERE],Tableau4[SHORT TYPE],"",0,1)</f>
        <v>SMT</v>
      </c>
      <c r="N3849" t="str">
        <f>IF(ISERR(FIND("DECOUPE",Tableau1[[#This Row],[DESIGNATION]])),"","NEED REF")</f>
        <v/>
      </c>
    </row>
    <row r="3850" spans="2:14">
      <c r="B3850">
        <v>34410155</v>
      </c>
      <c r="C3850" s="2">
        <v>44578</v>
      </c>
      <c r="D3850" t="s">
        <v>13</v>
      </c>
      <c r="E3850" t="s">
        <v>2394</v>
      </c>
      <c r="F3850" t="s">
        <v>2135</v>
      </c>
      <c r="G3850" t="s">
        <v>267</v>
      </c>
      <c r="H3850" t="s">
        <v>105</v>
      </c>
      <c r="J3850" t="s">
        <v>49</v>
      </c>
      <c r="K3850" t="s">
        <v>25</v>
      </c>
      <c r="L3850" t="str">
        <f>_xlfn.XLOOKUP(Tableau1[[#This Row],[TYPE DE PIECE]],Tableau4[MATIERE],Tableau4[SHORT TYPE],"",0,1)</f>
        <v>SMT</v>
      </c>
      <c r="N3850" t="str">
        <f>IF(ISERR(FIND("DECOUPE",Tableau1[[#This Row],[DESIGNATION]])),"","NEED REF")</f>
        <v/>
      </c>
    </row>
    <row r="3851" spans="2:14">
      <c r="B3851">
        <v>34410154</v>
      </c>
      <c r="C3851" s="2">
        <v>44578</v>
      </c>
      <c r="D3851" t="s">
        <v>13</v>
      </c>
      <c r="E3851" t="s">
        <v>2395</v>
      </c>
      <c r="F3851" t="s">
        <v>2135</v>
      </c>
      <c r="G3851" t="s">
        <v>267</v>
      </c>
      <c r="H3851" t="s">
        <v>105</v>
      </c>
      <c r="J3851" t="s">
        <v>49</v>
      </c>
      <c r="K3851" t="s">
        <v>25</v>
      </c>
      <c r="L3851" t="str">
        <f>_xlfn.XLOOKUP(Tableau1[[#This Row],[TYPE DE PIECE]],Tableau4[MATIERE],Tableau4[SHORT TYPE],"",0,1)</f>
        <v>SMT</v>
      </c>
      <c r="N3851" t="str">
        <f>IF(ISERR(FIND("DECOUPE",Tableau1[[#This Row],[DESIGNATION]])),"","NEED REF")</f>
        <v/>
      </c>
    </row>
    <row r="3852" spans="2:14">
      <c r="B3852">
        <v>34410153</v>
      </c>
      <c r="C3852" s="2">
        <v>44578</v>
      </c>
      <c r="D3852" t="s">
        <v>13</v>
      </c>
      <c r="E3852" t="s">
        <v>2396</v>
      </c>
      <c r="F3852" t="s">
        <v>2135</v>
      </c>
      <c r="G3852" t="s">
        <v>267</v>
      </c>
      <c r="H3852" t="s">
        <v>105</v>
      </c>
      <c r="J3852" t="s">
        <v>49</v>
      </c>
      <c r="K3852" t="s">
        <v>25</v>
      </c>
      <c r="L3852" t="str">
        <f>_xlfn.XLOOKUP(Tableau1[[#This Row],[TYPE DE PIECE]],Tableau4[MATIERE],Tableau4[SHORT TYPE],"",0,1)</f>
        <v>SMT</v>
      </c>
      <c r="N3852" t="str">
        <f>IF(ISERR(FIND("DECOUPE",Tableau1[[#This Row],[DESIGNATION]])),"","NEED REF")</f>
        <v/>
      </c>
    </row>
    <row r="3853" spans="2:14">
      <c r="B3853">
        <v>34410152</v>
      </c>
      <c r="C3853" s="2">
        <v>44578</v>
      </c>
      <c r="D3853" t="s">
        <v>13</v>
      </c>
      <c r="E3853" t="s">
        <v>901</v>
      </c>
      <c r="F3853" t="s">
        <v>2135</v>
      </c>
      <c r="G3853" t="s">
        <v>267</v>
      </c>
      <c r="H3853" t="s">
        <v>105</v>
      </c>
      <c r="J3853" t="s">
        <v>49</v>
      </c>
      <c r="K3853" t="s">
        <v>33</v>
      </c>
      <c r="L3853" t="str">
        <f>_xlfn.XLOOKUP(Tableau1[[#This Row],[TYPE DE PIECE]],Tableau4[MATIERE],Tableau4[SHORT TYPE],"",0,1)</f>
        <v>PLA</v>
      </c>
      <c r="N3853" t="str">
        <f>IF(ISERR(FIND("DECOUPE",Tableau1[[#This Row],[DESIGNATION]])),"","NEED REF")</f>
        <v/>
      </c>
    </row>
    <row r="3854" spans="2:14">
      <c r="B3854">
        <v>34410151</v>
      </c>
      <c r="C3854" s="2">
        <v>44578</v>
      </c>
      <c r="D3854" t="s">
        <v>13</v>
      </c>
      <c r="E3854" t="s">
        <v>2397</v>
      </c>
      <c r="F3854" t="s">
        <v>2135</v>
      </c>
      <c r="G3854" t="s">
        <v>267</v>
      </c>
      <c r="H3854" t="s">
        <v>105</v>
      </c>
      <c r="J3854" t="s">
        <v>49</v>
      </c>
      <c r="K3854" t="s">
        <v>25</v>
      </c>
      <c r="L3854" t="str">
        <f>_xlfn.XLOOKUP(Tableau1[[#This Row],[TYPE DE PIECE]],Tableau4[MATIERE],Tableau4[SHORT TYPE],"",0,1)</f>
        <v>SMT</v>
      </c>
      <c r="N3854" t="str">
        <f>IF(ISERR(FIND("DECOUPE",Tableau1[[#This Row],[DESIGNATION]])),"","NEED REF")</f>
        <v/>
      </c>
    </row>
    <row r="3855" spans="2:14">
      <c r="B3855">
        <v>34410150</v>
      </c>
      <c r="C3855" s="2">
        <v>44578</v>
      </c>
      <c r="D3855" t="s">
        <v>13</v>
      </c>
      <c r="E3855" t="s">
        <v>2398</v>
      </c>
      <c r="F3855" t="s">
        <v>2135</v>
      </c>
      <c r="G3855" t="s">
        <v>267</v>
      </c>
      <c r="H3855" t="s">
        <v>105</v>
      </c>
      <c r="J3855" t="s">
        <v>49</v>
      </c>
      <c r="K3855" t="s">
        <v>22</v>
      </c>
      <c r="L3855" t="str">
        <f>_xlfn.XLOOKUP(Tableau1[[#This Row],[TYPE DE PIECE]],Tableau4[MATIERE],Tableau4[SHORT TYPE],"",0,1)</f>
        <v>COP</v>
      </c>
      <c r="N3855" t="str">
        <f>IF(ISERR(FIND("DECOUPE",Tableau1[[#This Row],[DESIGNATION]])),"","NEED REF")</f>
        <v/>
      </c>
    </row>
    <row r="3856" spans="2:14">
      <c r="B3856">
        <v>34410149</v>
      </c>
      <c r="C3856" s="2">
        <v>44578</v>
      </c>
      <c r="D3856" t="s">
        <v>13</v>
      </c>
      <c r="E3856" t="s">
        <v>2399</v>
      </c>
      <c r="F3856" t="s">
        <v>2135</v>
      </c>
      <c r="G3856" t="s">
        <v>267</v>
      </c>
      <c r="H3856" t="s">
        <v>105</v>
      </c>
      <c r="J3856" t="s">
        <v>49</v>
      </c>
      <c r="K3856" t="s">
        <v>22</v>
      </c>
      <c r="L3856" t="str">
        <f>_xlfn.XLOOKUP(Tableau1[[#This Row],[TYPE DE PIECE]],Tableau4[MATIERE],Tableau4[SHORT TYPE],"",0,1)</f>
        <v>COP</v>
      </c>
      <c r="N3856" t="str">
        <f>IF(ISERR(FIND("DECOUPE",Tableau1[[#This Row],[DESIGNATION]])),"","NEED REF")</f>
        <v/>
      </c>
    </row>
    <row r="3857" spans="2:14">
      <c r="B3857">
        <v>34410148</v>
      </c>
      <c r="C3857" s="2">
        <v>44578</v>
      </c>
      <c r="D3857" t="s">
        <v>13</v>
      </c>
      <c r="E3857" t="s">
        <v>2400</v>
      </c>
      <c r="F3857" t="s">
        <v>2135</v>
      </c>
      <c r="G3857" t="s">
        <v>267</v>
      </c>
      <c r="H3857" t="s">
        <v>105</v>
      </c>
      <c r="J3857" t="s">
        <v>49</v>
      </c>
      <c r="K3857" t="s">
        <v>25</v>
      </c>
      <c r="L3857" t="str">
        <f>_xlfn.XLOOKUP(Tableau1[[#This Row],[TYPE DE PIECE]],Tableau4[MATIERE],Tableau4[SHORT TYPE],"",0,1)</f>
        <v>SMT</v>
      </c>
      <c r="N3857" t="str">
        <f>IF(ISERR(FIND("DECOUPE",Tableau1[[#This Row],[DESIGNATION]])),"","NEED REF")</f>
        <v/>
      </c>
    </row>
    <row r="3858" spans="2:14">
      <c r="B3858">
        <v>34410147</v>
      </c>
      <c r="C3858" s="2">
        <v>44578</v>
      </c>
      <c r="D3858" t="s">
        <v>13</v>
      </c>
      <c r="E3858" t="s">
        <v>2401</v>
      </c>
      <c r="F3858" t="s">
        <v>2135</v>
      </c>
      <c r="G3858" t="s">
        <v>267</v>
      </c>
      <c r="H3858" t="s">
        <v>105</v>
      </c>
      <c r="J3858" t="s">
        <v>49</v>
      </c>
      <c r="K3858" t="s">
        <v>33</v>
      </c>
      <c r="L3858" t="str">
        <f>_xlfn.XLOOKUP(Tableau1[[#This Row],[TYPE DE PIECE]],Tableau4[MATIERE],Tableau4[SHORT TYPE],"",0,1)</f>
        <v>PLA</v>
      </c>
      <c r="N3858" t="str">
        <f>IF(ISERR(FIND("DECOUPE",Tableau1[[#This Row],[DESIGNATION]])),"","NEED REF")</f>
        <v/>
      </c>
    </row>
    <row r="3859" spans="2:14">
      <c r="B3859">
        <v>34410146</v>
      </c>
      <c r="C3859" s="2">
        <v>44578</v>
      </c>
      <c r="D3859" t="s">
        <v>13</v>
      </c>
      <c r="E3859" t="s">
        <v>2402</v>
      </c>
      <c r="F3859" t="s">
        <v>2135</v>
      </c>
      <c r="G3859" t="s">
        <v>267</v>
      </c>
      <c r="H3859" t="s">
        <v>105</v>
      </c>
      <c r="J3859" t="s">
        <v>49</v>
      </c>
      <c r="K3859" t="s">
        <v>25</v>
      </c>
      <c r="L3859" t="str">
        <f>_xlfn.XLOOKUP(Tableau1[[#This Row],[TYPE DE PIECE]],Tableau4[MATIERE],Tableau4[SHORT TYPE],"",0,1)</f>
        <v>SMT</v>
      </c>
      <c r="N3859" t="str">
        <f>IF(ISERR(FIND("DECOUPE",Tableau1[[#This Row],[DESIGNATION]])),"","NEED REF")</f>
        <v/>
      </c>
    </row>
    <row r="3860" spans="2:14">
      <c r="B3860">
        <v>34410145</v>
      </c>
      <c r="C3860" s="2">
        <v>44578</v>
      </c>
      <c r="D3860" t="s">
        <v>13</v>
      </c>
      <c r="E3860" t="s">
        <v>265</v>
      </c>
      <c r="F3860" t="s">
        <v>2135</v>
      </c>
      <c r="G3860" t="s">
        <v>267</v>
      </c>
      <c r="H3860" t="s">
        <v>105</v>
      </c>
      <c r="J3860" t="s">
        <v>49</v>
      </c>
      <c r="K3860" t="s">
        <v>25</v>
      </c>
      <c r="L3860" t="str">
        <f>_xlfn.XLOOKUP(Tableau1[[#This Row],[TYPE DE PIECE]],Tableau4[MATIERE],Tableau4[SHORT TYPE],"",0,1)</f>
        <v>SMT</v>
      </c>
      <c r="N3860" t="str">
        <f>IF(ISERR(FIND("DECOUPE",Tableau1[[#This Row],[DESIGNATION]])),"","NEED REF")</f>
        <v/>
      </c>
    </row>
    <row r="3861" spans="2:14">
      <c r="B3861">
        <v>34410144</v>
      </c>
      <c r="C3861" s="2">
        <v>44574</v>
      </c>
      <c r="D3861" t="s">
        <v>13</v>
      </c>
      <c r="E3861" t="s">
        <v>2403</v>
      </c>
      <c r="J3861" t="s">
        <v>27</v>
      </c>
      <c r="K3861" t="s">
        <v>1207</v>
      </c>
      <c r="L3861" t="str">
        <f>_xlfn.XLOOKUP(Tableau1[[#This Row],[TYPE DE PIECE]],Tableau4[MATIERE],Tableau4[SHORT TYPE],"",0,1)</f>
        <v>SMT</v>
      </c>
      <c r="N3861" t="str">
        <f>IF(ISERR(FIND("DECOUPE",Tableau1[[#This Row],[DESIGNATION]])),"","NEED REF")</f>
        <v/>
      </c>
    </row>
    <row r="3862" spans="2:14">
      <c r="B3862">
        <v>34410143</v>
      </c>
      <c r="C3862" s="2">
        <v>44574</v>
      </c>
      <c r="D3862" t="s">
        <v>13</v>
      </c>
      <c r="E3862" t="s">
        <v>2404</v>
      </c>
      <c r="J3862" t="s">
        <v>27</v>
      </c>
      <c r="K3862" t="s">
        <v>1207</v>
      </c>
      <c r="L3862" t="str">
        <f>_xlfn.XLOOKUP(Tableau1[[#This Row],[TYPE DE PIECE]],Tableau4[MATIERE],Tableau4[SHORT TYPE],"",0,1)</f>
        <v>SMT</v>
      </c>
      <c r="N3862" t="str">
        <f>IF(ISERR(FIND("DECOUPE",Tableau1[[#This Row],[DESIGNATION]])),"","NEED REF")</f>
        <v/>
      </c>
    </row>
    <row r="3863" spans="2:14">
      <c r="B3863">
        <v>34410142</v>
      </c>
      <c r="C3863" s="2">
        <v>44574</v>
      </c>
      <c r="D3863" t="s">
        <v>13</v>
      </c>
      <c r="E3863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34410142 GVX BYPASS </v>
      </c>
      <c r="F3863" t="s">
        <v>1657</v>
      </c>
      <c r="G3863" t="s">
        <v>112</v>
      </c>
      <c r="H3863" t="s">
        <v>30</v>
      </c>
      <c r="J3863" t="s">
        <v>27</v>
      </c>
      <c r="K3863" t="s">
        <v>22</v>
      </c>
      <c r="L3863" t="str">
        <f>_xlfn.XLOOKUP(Tableau1[[#This Row],[TYPE DE PIECE]],Tableau4[MATIERE],Tableau4[SHORT TYPE],"",0,1)</f>
        <v>COP</v>
      </c>
      <c r="N3863" t="str">
        <f>IF(ISERR(FIND("DECOUPE",Tableau1[[#This Row],[DESIGNATION]])),"","NEED REF")</f>
        <v/>
      </c>
    </row>
    <row r="3864" spans="2:14">
      <c r="B3864">
        <v>34410141</v>
      </c>
      <c r="C3864" s="2">
        <v>44574</v>
      </c>
      <c r="D3864" t="s">
        <v>13</v>
      </c>
      <c r="E3864" t="s">
        <v>2405</v>
      </c>
      <c r="J3864" t="s">
        <v>27</v>
      </c>
      <c r="K3864" t="s">
        <v>1207</v>
      </c>
      <c r="L3864" t="str">
        <f>_xlfn.XLOOKUP(Tableau1[[#This Row],[TYPE DE PIECE]],Tableau4[MATIERE],Tableau4[SHORT TYPE],"",0,1)</f>
        <v>SMT</v>
      </c>
      <c r="N3864" t="str">
        <f>IF(ISERR(FIND("DECOUPE",Tableau1[[#This Row],[DESIGNATION]])),"","NEED REF")</f>
        <v/>
      </c>
    </row>
    <row r="3865" spans="2:14">
      <c r="B3865">
        <v>34410140</v>
      </c>
      <c r="C3865" s="2">
        <v>44573</v>
      </c>
      <c r="D3865" t="s">
        <v>13</v>
      </c>
      <c r="E3865" t="s">
        <v>2406</v>
      </c>
      <c r="J3865" t="s">
        <v>27</v>
      </c>
      <c r="K3865" t="s">
        <v>1207</v>
      </c>
      <c r="L3865" t="str">
        <f>_xlfn.XLOOKUP(Tableau1[[#This Row],[TYPE DE PIECE]],Tableau4[MATIERE],Tableau4[SHORT TYPE],"",0,1)</f>
        <v>SMT</v>
      </c>
      <c r="N3865" t="str">
        <f>IF(ISERR(FIND("DECOUPE",Tableau1[[#This Row],[DESIGNATION]])),"","NEED REF")</f>
        <v/>
      </c>
    </row>
    <row r="3866" spans="2:14">
      <c r="B3866">
        <v>34410139</v>
      </c>
      <c r="C3866" s="2">
        <v>44573</v>
      </c>
      <c r="D3866" t="s">
        <v>13</v>
      </c>
      <c r="E3866" t="s">
        <v>2407</v>
      </c>
      <c r="J3866" t="s">
        <v>27</v>
      </c>
      <c r="K3866" t="s">
        <v>1207</v>
      </c>
      <c r="L3866" t="str">
        <f>_xlfn.XLOOKUP(Tableau1[[#This Row],[TYPE DE PIECE]],Tableau4[MATIERE],Tableau4[SHORT TYPE],"",0,1)</f>
        <v>SMT</v>
      </c>
      <c r="N3866" t="str">
        <f>IF(ISERR(FIND("DECOUPE",Tableau1[[#This Row],[DESIGNATION]])),"","NEED REF")</f>
        <v/>
      </c>
    </row>
    <row r="3867" spans="2:14">
      <c r="B3867">
        <v>34410138</v>
      </c>
      <c r="C3867" s="2">
        <v>44573</v>
      </c>
      <c r="D3867" t="s">
        <v>13</v>
      </c>
      <c r="E3867" t="s">
        <v>2408</v>
      </c>
      <c r="J3867" t="s">
        <v>27</v>
      </c>
      <c r="K3867" t="s">
        <v>22</v>
      </c>
      <c r="L3867" t="str">
        <f>_xlfn.XLOOKUP(Tableau1[[#This Row],[TYPE DE PIECE]],Tableau4[MATIERE],Tableau4[SHORT TYPE],"",0,1)</f>
        <v>COP</v>
      </c>
      <c r="N3867" t="str">
        <f>IF(ISERR(FIND("DECOUPE",Tableau1[[#This Row],[DESIGNATION]])),"","NEED REF")</f>
        <v/>
      </c>
    </row>
    <row r="3868" spans="2:14">
      <c r="B3868">
        <v>34410137</v>
      </c>
      <c r="C3868" s="2">
        <v>44573</v>
      </c>
      <c r="D3868" t="s">
        <v>13</v>
      </c>
      <c r="E3868" t="s">
        <v>2409</v>
      </c>
      <c r="J3868" t="s">
        <v>27</v>
      </c>
      <c r="K3868" t="s">
        <v>123</v>
      </c>
      <c r="L3868" t="str">
        <f>_xlfn.XLOOKUP(Tableau1[[#This Row],[TYPE DE PIECE]],Tableau4[MATIERE],Tableau4[SHORT TYPE],"",0,1)</f>
        <v>ETO</v>
      </c>
      <c r="N3868" t="s">
        <v>464</v>
      </c>
    </row>
    <row r="3869" spans="2:14">
      <c r="B3869">
        <v>34410136</v>
      </c>
      <c r="C3869" s="2">
        <v>44573</v>
      </c>
      <c r="D3869" t="s">
        <v>13</v>
      </c>
      <c r="E3869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34410136 GVX BYPASS </v>
      </c>
      <c r="F3869" t="s">
        <v>1657</v>
      </c>
      <c r="G3869" t="s">
        <v>112</v>
      </c>
      <c r="H3869" t="s">
        <v>30</v>
      </c>
      <c r="J3869" t="s">
        <v>27</v>
      </c>
      <c r="K3869" t="s">
        <v>22</v>
      </c>
      <c r="L3869" t="str">
        <f>_xlfn.XLOOKUP(Tableau1[[#This Row],[TYPE DE PIECE]],Tableau4[MATIERE],Tableau4[SHORT TYPE],"",0,1)</f>
        <v>COP</v>
      </c>
      <c r="N3869" t="str">
        <f>IF(ISERR(FIND("DECOUPE",Tableau1[[#This Row],[DESIGNATION]])),"","NEED REF")</f>
        <v/>
      </c>
    </row>
    <row r="3870" spans="2:14">
      <c r="B3870">
        <v>34410135</v>
      </c>
      <c r="C3870" s="2">
        <v>44572</v>
      </c>
      <c r="D3870" t="s">
        <v>13</v>
      </c>
      <c r="E3870" t="s">
        <v>2410</v>
      </c>
      <c r="J3870" t="s">
        <v>27</v>
      </c>
      <c r="K3870" t="s">
        <v>22</v>
      </c>
      <c r="L3870" t="str">
        <f>_xlfn.XLOOKUP(Tableau1[[#This Row],[TYPE DE PIECE]],Tableau4[MATIERE],Tableau4[SHORT TYPE],"",0,1)</f>
        <v>COP</v>
      </c>
      <c r="N3870" t="str">
        <f>IF(ISERR(FIND("DECOUPE",Tableau1[[#This Row],[DESIGNATION]])),"","NEED REF")</f>
        <v/>
      </c>
    </row>
    <row r="3871" spans="2:14">
      <c r="B3871">
        <v>34410134</v>
      </c>
      <c r="C3871" s="2">
        <v>44572</v>
      </c>
      <c r="D3871" t="s">
        <v>13</v>
      </c>
      <c r="E3871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34410134 GVX BYPASS </v>
      </c>
      <c r="F3871" t="s">
        <v>1657</v>
      </c>
      <c r="G3871" t="s">
        <v>112</v>
      </c>
      <c r="H3871" t="s">
        <v>30</v>
      </c>
      <c r="J3871" t="s">
        <v>27</v>
      </c>
      <c r="K3871" t="s">
        <v>22</v>
      </c>
      <c r="L3871" t="str">
        <f>_xlfn.XLOOKUP(Tableau1[[#This Row],[TYPE DE PIECE]],Tableau4[MATIERE],Tableau4[SHORT TYPE],"",0,1)</f>
        <v>COP</v>
      </c>
      <c r="N3871" t="str">
        <f>IF(ISERR(FIND("DECOUPE",Tableau1[[#This Row],[DESIGNATION]])),"","NEED REF")</f>
        <v/>
      </c>
    </row>
    <row r="3872" spans="2:14">
      <c r="B3872">
        <v>34410133</v>
      </c>
      <c r="C3872" s="2">
        <v>44571</v>
      </c>
      <c r="D3872" t="s">
        <v>13</v>
      </c>
      <c r="E3872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34410133 GVX BYPASS </v>
      </c>
      <c r="F3872" t="s">
        <v>1657</v>
      </c>
      <c r="G3872" t="s">
        <v>112</v>
      </c>
      <c r="H3872" t="s">
        <v>30</v>
      </c>
      <c r="J3872" t="s">
        <v>27</v>
      </c>
      <c r="K3872" t="s">
        <v>22</v>
      </c>
      <c r="L3872" t="str">
        <f>_xlfn.XLOOKUP(Tableau1[[#This Row],[TYPE DE PIECE]],Tableau4[MATIERE],Tableau4[SHORT TYPE],"",0,1)</f>
        <v>COP</v>
      </c>
      <c r="N3872" t="str">
        <f>IF(ISERR(FIND("DECOUPE",Tableau1[[#This Row],[DESIGNATION]])),"","NEED REF")</f>
        <v/>
      </c>
    </row>
    <row r="3873" spans="2:14">
      <c r="B3873">
        <v>34410132</v>
      </c>
      <c r="C3873" s="2">
        <v>44571</v>
      </c>
      <c r="D3873" t="s">
        <v>13</v>
      </c>
      <c r="E3873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34410132 GVX BYPASS </v>
      </c>
      <c r="F3873" t="s">
        <v>1657</v>
      </c>
      <c r="G3873" t="s">
        <v>112</v>
      </c>
      <c r="H3873" t="s">
        <v>30</v>
      </c>
      <c r="J3873" t="s">
        <v>27</v>
      </c>
      <c r="K3873" t="s">
        <v>22</v>
      </c>
      <c r="L3873" t="str">
        <f>_xlfn.XLOOKUP(Tableau1[[#This Row],[TYPE DE PIECE]],Tableau4[MATIERE],Tableau4[SHORT TYPE],"",0,1)</f>
        <v>COP</v>
      </c>
      <c r="N3873" t="str">
        <f>IF(ISERR(FIND("DECOUPE",Tableau1[[#This Row],[DESIGNATION]])),"","NEED REF")</f>
        <v/>
      </c>
    </row>
    <row r="3874" spans="2:14">
      <c r="B3874">
        <v>34410131</v>
      </c>
      <c r="C3874" s="2">
        <v>44571</v>
      </c>
      <c r="D3874" t="s">
        <v>13</v>
      </c>
      <c r="E3874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34410131 GVX BYPASS </v>
      </c>
      <c r="F3874" t="s">
        <v>1657</v>
      </c>
      <c r="G3874" t="s">
        <v>112</v>
      </c>
      <c r="H3874" t="s">
        <v>30</v>
      </c>
      <c r="J3874" t="s">
        <v>27</v>
      </c>
      <c r="K3874" t="s">
        <v>22</v>
      </c>
      <c r="L3874" t="str">
        <f>_xlfn.XLOOKUP(Tableau1[[#This Row],[TYPE DE PIECE]],Tableau4[MATIERE],Tableau4[SHORT TYPE],"",0,1)</f>
        <v>COP</v>
      </c>
      <c r="N3874" t="str">
        <f>IF(ISERR(FIND("DECOUPE",Tableau1[[#This Row],[DESIGNATION]])),"","NEED REF")</f>
        <v/>
      </c>
    </row>
    <row r="3875" spans="2:14">
      <c r="B3875">
        <v>34410130</v>
      </c>
      <c r="C3875" s="2">
        <v>44571</v>
      </c>
      <c r="D3875" t="s">
        <v>13</v>
      </c>
      <c r="E3875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34410130 GVX BYPASS </v>
      </c>
      <c r="F3875" t="s">
        <v>1657</v>
      </c>
      <c r="G3875" t="s">
        <v>112</v>
      </c>
      <c r="H3875" t="s">
        <v>30</v>
      </c>
      <c r="J3875" t="s">
        <v>27</v>
      </c>
      <c r="K3875" t="s">
        <v>22</v>
      </c>
      <c r="L3875" t="str">
        <f>_xlfn.XLOOKUP(Tableau1[[#This Row],[TYPE DE PIECE]],Tableau4[MATIERE],Tableau4[SHORT TYPE],"",0,1)</f>
        <v>COP</v>
      </c>
      <c r="N3875" t="str">
        <f>IF(ISERR(FIND("DECOUPE",Tableau1[[#This Row],[DESIGNATION]])),"","NEED REF")</f>
        <v/>
      </c>
    </row>
    <row r="3876" spans="2:14">
      <c r="B3876">
        <v>34410129</v>
      </c>
      <c r="C3876" s="2">
        <v>44571</v>
      </c>
      <c r="D3876" t="s">
        <v>13</v>
      </c>
      <c r="E3876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34410129 GVX BYPASS </v>
      </c>
      <c r="F3876" t="s">
        <v>1657</v>
      </c>
      <c r="G3876" t="s">
        <v>112</v>
      </c>
      <c r="H3876" t="s">
        <v>30</v>
      </c>
      <c r="J3876" t="s">
        <v>27</v>
      </c>
      <c r="K3876" t="s">
        <v>22</v>
      </c>
      <c r="L3876" t="str">
        <f>_xlfn.XLOOKUP(Tableau1[[#This Row],[TYPE DE PIECE]],Tableau4[MATIERE],Tableau4[SHORT TYPE],"",0,1)</f>
        <v>COP</v>
      </c>
      <c r="N3876" t="str">
        <f>IF(ISERR(FIND("DECOUPE",Tableau1[[#This Row],[DESIGNATION]])),"","NEED REF")</f>
        <v/>
      </c>
    </row>
    <row r="3877" spans="2:14">
      <c r="B3877">
        <v>34410128</v>
      </c>
      <c r="C3877" s="2">
        <v>44571</v>
      </c>
      <c r="D3877" t="s">
        <v>13</v>
      </c>
      <c r="E3877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34410128 GVX BYPASS </v>
      </c>
      <c r="F3877" t="s">
        <v>1657</v>
      </c>
      <c r="G3877" t="s">
        <v>112</v>
      </c>
      <c r="H3877" t="s">
        <v>30</v>
      </c>
      <c r="J3877" t="s">
        <v>27</v>
      </c>
      <c r="K3877" t="s">
        <v>22</v>
      </c>
      <c r="L3877" t="str">
        <f>_xlfn.XLOOKUP(Tableau1[[#This Row],[TYPE DE PIECE]],Tableau4[MATIERE],Tableau4[SHORT TYPE],"",0,1)</f>
        <v>COP</v>
      </c>
      <c r="N3877" t="str">
        <f>IF(ISERR(FIND("DECOUPE",Tableau1[[#This Row],[DESIGNATION]])),"","NEED REF")</f>
        <v/>
      </c>
    </row>
    <row r="3878" spans="2:14">
      <c r="B3878">
        <v>34410127</v>
      </c>
      <c r="C3878" s="2">
        <v>44571</v>
      </c>
      <c r="D3878" t="s">
        <v>13</v>
      </c>
      <c r="E3878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34410127 GVX BYPASS </v>
      </c>
      <c r="F3878" t="s">
        <v>1657</v>
      </c>
      <c r="G3878" t="s">
        <v>112</v>
      </c>
      <c r="H3878" t="s">
        <v>30</v>
      </c>
      <c r="J3878" t="s">
        <v>27</v>
      </c>
      <c r="K3878" t="s">
        <v>22</v>
      </c>
      <c r="L3878" t="str">
        <f>_xlfn.XLOOKUP(Tableau1[[#This Row],[TYPE DE PIECE]],Tableau4[MATIERE],Tableau4[SHORT TYPE],"",0,1)</f>
        <v>COP</v>
      </c>
      <c r="N3878" t="str">
        <f>IF(ISERR(FIND("DECOUPE",Tableau1[[#This Row],[DESIGNATION]])),"","NEED REF")</f>
        <v/>
      </c>
    </row>
    <row r="3879" spans="2:14">
      <c r="B3879">
        <v>34410126</v>
      </c>
      <c r="C3879" s="2">
        <v>44571</v>
      </c>
      <c r="D3879" t="s">
        <v>13</v>
      </c>
      <c r="E3879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34410126 GVX BYPASS </v>
      </c>
      <c r="F3879" t="s">
        <v>1657</v>
      </c>
      <c r="G3879" t="s">
        <v>112</v>
      </c>
      <c r="H3879" t="s">
        <v>30</v>
      </c>
      <c r="J3879" t="s">
        <v>27</v>
      </c>
      <c r="K3879" t="s">
        <v>22</v>
      </c>
      <c r="L3879" t="str">
        <f>_xlfn.XLOOKUP(Tableau1[[#This Row],[TYPE DE PIECE]],Tableau4[MATIERE],Tableau4[SHORT TYPE],"",0,1)</f>
        <v>COP</v>
      </c>
      <c r="N3879" t="str">
        <f>IF(ISERR(FIND("DECOUPE",Tableau1[[#This Row],[DESIGNATION]])),"","NEED REF")</f>
        <v/>
      </c>
    </row>
    <row r="3880" spans="2:14">
      <c r="B3880">
        <v>34410125</v>
      </c>
      <c r="C3880" s="2">
        <v>44571</v>
      </c>
      <c r="D3880" t="s">
        <v>13</v>
      </c>
      <c r="E3880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34410125 GVX BYPASS </v>
      </c>
      <c r="F3880" t="s">
        <v>1657</v>
      </c>
      <c r="G3880" t="s">
        <v>112</v>
      </c>
      <c r="H3880" t="s">
        <v>30</v>
      </c>
      <c r="J3880" t="s">
        <v>27</v>
      </c>
      <c r="K3880" t="s">
        <v>22</v>
      </c>
      <c r="L3880" t="str">
        <f>_xlfn.XLOOKUP(Tableau1[[#This Row],[TYPE DE PIECE]],Tableau4[MATIERE],Tableau4[SHORT TYPE],"",0,1)</f>
        <v>COP</v>
      </c>
      <c r="N3880" t="str">
        <f>IF(ISERR(FIND("DECOUPE",Tableau1[[#This Row],[DESIGNATION]])),"","NEED REF")</f>
        <v/>
      </c>
    </row>
    <row r="3881" spans="2:14">
      <c r="B3881">
        <v>34410124</v>
      </c>
      <c r="C3881" s="2">
        <v>44571</v>
      </c>
      <c r="D3881" t="s">
        <v>13</v>
      </c>
      <c r="E3881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34410124 GVX BYPASS </v>
      </c>
      <c r="F3881" t="s">
        <v>1657</v>
      </c>
      <c r="G3881" t="s">
        <v>112</v>
      </c>
      <c r="H3881" t="s">
        <v>30</v>
      </c>
      <c r="J3881" t="s">
        <v>27</v>
      </c>
      <c r="K3881" t="s">
        <v>22</v>
      </c>
      <c r="L3881" t="str">
        <f>_xlfn.XLOOKUP(Tableau1[[#This Row],[TYPE DE PIECE]],Tableau4[MATIERE],Tableau4[SHORT TYPE],"",0,1)</f>
        <v>COP</v>
      </c>
      <c r="N3881" t="str">
        <f>IF(ISERR(FIND("DECOUPE",Tableau1[[#This Row],[DESIGNATION]])),"","NEED REF")</f>
        <v/>
      </c>
    </row>
    <row r="3882" spans="2:14">
      <c r="B3882">
        <v>34410123</v>
      </c>
      <c r="C3882" s="2">
        <v>44571</v>
      </c>
      <c r="D3882" t="s">
        <v>13</v>
      </c>
      <c r="E3882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34410123 GVX BYPASS </v>
      </c>
      <c r="F3882" t="s">
        <v>1657</v>
      </c>
      <c r="G3882" t="s">
        <v>112</v>
      </c>
      <c r="H3882" t="s">
        <v>30</v>
      </c>
      <c r="J3882" t="s">
        <v>27</v>
      </c>
      <c r="K3882" t="s">
        <v>22</v>
      </c>
      <c r="L3882" t="str">
        <f>_xlfn.XLOOKUP(Tableau1[[#This Row],[TYPE DE PIECE]],Tableau4[MATIERE],Tableau4[SHORT TYPE],"",0,1)</f>
        <v>COP</v>
      </c>
      <c r="N3882" t="str">
        <f>IF(ISERR(FIND("DECOUPE",Tableau1[[#This Row],[DESIGNATION]])),"","NEED REF")</f>
        <v/>
      </c>
    </row>
    <row r="3883" spans="2:14">
      <c r="B3883">
        <v>34410122</v>
      </c>
      <c r="C3883" s="2">
        <v>44571</v>
      </c>
      <c r="D3883" t="s">
        <v>13</v>
      </c>
      <c r="E3883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34410122 GVX BYPASS </v>
      </c>
      <c r="F3883" t="s">
        <v>1657</v>
      </c>
      <c r="G3883" t="s">
        <v>112</v>
      </c>
      <c r="H3883" t="s">
        <v>30</v>
      </c>
      <c r="J3883" t="s">
        <v>27</v>
      </c>
      <c r="K3883" t="s">
        <v>22</v>
      </c>
      <c r="L3883" t="str">
        <f>_xlfn.XLOOKUP(Tableau1[[#This Row],[TYPE DE PIECE]],Tableau4[MATIERE],Tableau4[SHORT TYPE],"",0,1)</f>
        <v>COP</v>
      </c>
      <c r="N3883" t="str">
        <f>IF(ISERR(FIND("DECOUPE",Tableau1[[#This Row],[DESIGNATION]])),"","NEED REF")</f>
        <v/>
      </c>
    </row>
    <row r="3884" spans="2:14">
      <c r="B3884">
        <v>34410121</v>
      </c>
      <c r="C3884" s="2">
        <v>44571</v>
      </c>
      <c r="D3884" t="s">
        <v>13</v>
      </c>
      <c r="E3884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34410121 GVX BYPASS </v>
      </c>
      <c r="F3884" t="s">
        <v>1657</v>
      </c>
      <c r="G3884" t="s">
        <v>112</v>
      </c>
      <c r="H3884" t="s">
        <v>30</v>
      </c>
      <c r="J3884" t="s">
        <v>27</v>
      </c>
      <c r="K3884" t="s">
        <v>22</v>
      </c>
      <c r="L3884" t="str">
        <f>_xlfn.XLOOKUP(Tableau1[[#This Row],[TYPE DE PIECE]],Tableau4[MATIERE],Tableau4[SHORT TYPE],"",0,1)</f>
        <v>COP</v>
      </c>
      <c r="N3884" t="str">
        <f>IF(ISERR(FIND("DECOUPE",Tableau1[[#This Row],[DESIGNATION]])),"","NEED REF")</f>
        <v/>
      </c>
    </row>
    <row r="3885" spans="2:14">
      <c r="B3885">
        <v>34410120</v>
      </c>
      <c r="C3885" s="2">
        <v>44571</v>
      </c>
      <c r="D3885" t="s">
        <v>13</v>
      </c>
      <c r="E3885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34410120 GVX BYPASS </v>
      </c>
      <c r="F3885" t="s">
        <v>1657</v>
      </c>
      <c r="G3885" t="s">
        <v>112</v>
      </c>
      <c r="H3885" t="s">
        <v>30</v>
      </c>
      <c r="J3885" t="s">
        <v>27</v>
      </c>
      <c r="K3885" t="s">
        <v>22</v>
      </c>
      <c r="L3885" t="str">
        <f>_xlfn.XLOOKUP(Tableau1[[#This Row],[TYPE DE PIECE]],Tableau4[MATIERE],Tableau4[SHORT TYPE],"",0,1)</f>
        <v>COP</v>
      </c>
      <c r="N3885" t="str">
        <f>IF(ISERR(FIND("DECOUPE",Tableau1[[#This Row],[DESIGNATION]])),"","NEED REF")</f>
        <v/>
      </c>
    </row>
    <row r="3886" spans="2:14">
      <c r="B3886">
        <v>34410119</v>
      </c>
      <c r="C3886" s="2">
        <v>44571</v>
      </c>
      <c r="D3886" t="s">
        <v>13</v>
      </c>
      <c r="E3886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34410119 GVX BYPASS </v>
      </c>
      <c r="F3886" t="s">
        <v>1657</v>
      </c>
      <c r="G3886" t="s">
        <v>112</v>
      </c>
      <c r="H3886" t="s">
        <v>30</v>
      </c>
      <c r="J3886" t="s">
        <v>27</v>
      </c>
      <c r="K3886" t="s">
        <v>22</v>
      </c>
      <c r="L3886" t="str">
        <f>_xlfn.XLOOKUP(Tableau1[[#This Row],[TYPE DE PIECE]],Tableau4[MATIERE],Tableau4[SHORT TYPE],"",0,1)</f>
        <v>COP</v>
      </c>
      <c r="N3886" t="str">
        <f>IF(ISERR(FIND("DECOUPE",Tableau1[[#This Row],[DESIGNATION]])),"","NEED REF")</f>
        <v/>
      </c>
    </row>
    <row r="3887" spans="2:14">
      <c r="B3887">
        <v>34410118</v>
      </c>
      <c r="C3887" s="2">
        <v>44571</v>
      </c>
      <c r="D3887" t="s">
        <v>13</v>
      </c>
      <c r="E3887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34410118 GVX BYPASS </v>
      </c>
      <c r="F3887" t="s">
        <v>1657</v>
      </c>
      <c r="G3887" t="s">
        <v>112</v>
      </c>
      <c r="H3887" t="s">
        <v>30</v>
      </c>
      <c r="J3887" t="s">
        <v>27</v>
      </c>
      <c r="K3887" t="s">
        <v>22</v>
      </c>
      <c r="L3887" t="str">
        <f>_xlfn.XLOOKUP(Tableau1[[#This Row],[TYPE DE PIECE]],Tableau4[MATIERE],Tableau4[SHORT TYPE],"",0,1)</f>
        <v>COP</v>
      </c>
      <c r="N3887" t="str">
        <f>IF(ISERR(FIND("DECOUPE",Tableau1[[#This Row],[DESIGNATION]])),"","NEED REF")</f>
        <v/>
      </c>
    </row>
    <row r="3888" spans="2:14">
      <c r="B3888">
        <v>34410117</v>
      </c>
      <c r="C3888" s="2">
        <v>44568</v>
      </c>
      <c r="D3888" t="s">
        <v>13</v>
      </c>
      <c r="E3888" t="s">
        <v>2411</v>
      </c>
      <c r="J3888" t="s">
        <v>27</v>
      </c>
      <c r="K3888" t="s">
        <v>1207</v>
      </c>
      <c r="L3888" t="str">
        <f>_xlfn.XLOOKUP(Tableau1[[#This Row],[TYPE DE PIECE]],Tableau4[MATIERE],Tableau4[SHORT TYPE],"",0,1)</f>
        <v>SMT</v>
      </c>
      <c r="N3888" t="str">
        <f>IF(ISERR(FIND("DECOUPE",Tableau1[[#This Row],[DESIGNATION]])),"","NEED REF")</f>
        <v/>
      </c>
    </row>
    <row r="3889" spans="2:14">
      <c r="B3889">
        <v>34410116</v>
      </c>
      <c r="C3889" s="2">
        <v>44568</v>
      </c>
      <c r="D3889" t="s">
        <v>13</v>
      </c>
      <c r="E3889" t="s">
        <v>2412</v>
      </c>
      <c r="J3889" t="s">
        <v>27</v>
      </c>
      <c r="K3889" t="s">
        <v>1207</v>
      </c>
      <c r="L3889" t="str">
        <f>_xlfn.XLOOKUP(Tableau1[[#This Row],[TYPE DE PIECE]],Tableau4[MATIERE],Tableau4[SHORT TYPE],"",0,1)</f>
        <v>SMT</v>
      </c>
      <c r="N3889" t="str">
        <f>IF(ISERR(FIND("DECOUPE",Tableau1[[#This Row],[DESIGNATION]])),"","NEED REF")</f>
        <v/>
      </c>
    </row>
    <row r="3890" spans="2:14">
      <c r="B3890">
        <v>34410115</v>
      </c>
      <c r="C3890" s="2">
        <v>44568</v>
      </c>
      <c r="D3890" t="s">
        <v>13</v>
      </c>
      <c r="E3890" t="s">
        <v>764</v>
      </c>
      <c r="J3890" t="s">
        <v>27</v>
      </c>
      <c r="K3890" t="s">
        <v>1207</v>
      </c>
      <c r="L3890" t="str">
        <f>_xlfn.XLOOKUP(Tableau1[[#This Row],[TYPE DE PIECE]],Tableau4[MATIERE],Tableau4[SHORT TYPE],"",0,1)</f>
        <v>SMT</v>
      </c>
      <c r="N3890" t="str">
        <f>IF(ISERR(FIND("DECOUPE",Tableau1[[#This Row],[DESIGNATION]])),"","NEED REF")</f>
        <v/>
      </c>
    </row>
    <row r="3891" spans="2:14">
      <c r="B3891">
        <v>34410114</v>
      </c>
      <c r="C3891" s="2">
        <v>44566</v>
      </c>
      <c r="D3891" t="s">
        <v>13</v>
      </c>
      <c r="E3891" t="s">
        <v>2404</v>
      </c>
      <c r="J3891" t="s">
        <v>27</v>
      </c>
      <c r="K3891" t="s">
        <v>25</v>
      </c>
      <c r="L3891" t="str">
        <f>_xlfn.XLOOKUP(Tableau1[[#This Row],[TYPE DE PIECE]],Tableau4[MATIERE],Tableau4[SHORT TYPE],"",0,1)</f>
        <v>SMT</v>
      </c>
      <c r="N3891" t="str">
        <f>IF(ISERR(FIND("DECOUPE",Tableau1[[#This Row],[DESIGNATION]])),"","NEED REF")</f>
        <v/>
      </c>
    </row>
    <row r="3892" spans="2:14">
      <c r="B3892">
        <v>34410113</v>
      </c>
      <c r="C3892" s="2">
        <v>44565</v>
      </c>
      <c r="D3892" t="s">
        <v>13</v>
      </c>
      <c r="E3892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34410113 GVX BYPASS </v>
      </c>
      <c r="F3892" t="s">
        <v>1657</v>
      </c>
      <c r="G3892" t="s">
        <v>112</v>
      </c>
      <c r="H3892" t="s">
        <v>30</v>
      </c>
      <c r="J3892" t="s">
        <v>27</v>
      </c>
      <c r="K3892" t="s">
        <v>22</v>
      </c>
      <c r="L3892" t="str">
        <f>_xlfn.XLOOKUP(Tableau1[[#This Row],[TYPE DE PIECE]],Tableau4[MATIERE],Tableau4[SHORT TYPE],"",0,1)</f>
        <v>COP</v>
      </c>
      <c r="N3892" t="str">
        <f>IF(ISERR(FIND("DECOUPE",Tableau1[[#This Row],[DESIGNATION]])),"","NEED REF")</f>
        <v/>
      </c>
    </row>
    <row r="3893" spans="2:14">
      <c r="B3893">
        <v>34410112</v>
      </c>
      <c r="C3893" s="2">
        <v>44565</v>
      </c>
      <c r="D3893" t="s">
        <v>13</v>
      </c>
      <c r="E3893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34410112 GVX BYPASS </v>
      </c>
      <c r="F3893" t="s">
        <v>1657</v>
      </c>
      <c r="G3893" t="s">
        <v>112</v>
      </c>
      <c r="H3893" t="s">
        <v>30</v>
      </c>
      <c r="J3893" t="s">
        <v>27</v>
      </c>
      <c r="K3893" t="s">
        <v>22</v>
      </c>
      <c r="L3893" t="str">
        <f>_xlfn.XLOOKUP(Tableau1[[#This Row],[TYPE DE PIECE]],Tableau4[MATIERE],Tableau4[SHORT TYPE],"",0,1)</f>
        <v>COP</v>
      </c>
      <c r="N3893" t="str">
        <f>IF(ISERR(FIND("DECOUPE",Tableau1[[#This Row],[DESIGNATION]])),"","NEED REF")</f>
        <v/>
      </c>
    </row>
    <row r="3894" spans="2:14">
      <c r="B3894">
        <v>34410111</v>
      </c>
      <c r="C3894" s="2">
        <v>44565</v>
      </c>
      <c r="D3894" t="s">
        <v>13</v>
      </c>
      <c r="E3894" t="s">
        <v>2413</v>
      </c>
      <c r="J3894" t="s">
        <v>27</v>
      </c>
      <c r="K3894" t="s">
        <v>25</v>
      </c>
      <c r="L3894" t="str">
        <f>_xlfn.XLOOKUP(Tableau1[[#This Row],[TYPE DE PIECE]],Tableau4[MATIERE],Tableau4[SHORT TYPE],"",0,1)</f>
        <v>SMT</v>
      </c>
      <c r="N3894" t="str">
        <f>IF(ISERR(FIND("DECOUPE",Tableau1[[#This Row],[DESIGNATION]])),"","NEED REF")</f>
        <v/>
      </c>
    </row>
    <row r="3895" spans="2:14">
      <c r="B3895">
        <v>34410110</v>
      </c>
      <c r="C3895" s="2">
        <v>44564</v>
      </c>
      <c r="D3895" t="s">
        <v>13</v>
      </c>
      <c r="E3895" t="s">
        <v>2414</v>
      </c>
      <c r="G3895" t="s">
        <v>2169</v>
      </c>
      <c r="H3895" t="s">
        <v>595</v>
      </c>
      <c r="J3895" t="s">
        <v>17</v>
      </c>
      <c r="K3895" t="s">
        <v>25</v>
      </c>
      <c r="L3895" t="str">
        <f>_xlfn.XLOOKUP(Tableau1[[#This Row],[TYPE DE PIECE]],Tableau4[MATIERE],Tableau4[SHORT TYPE],"",0,1)</f>
        <v>SMT</v>
      </c>
      <c r="N3895" t="str">
        <f>IF(ISERR(FIND("DECOUPE",Tableau1[[#This Row],[DESIGNATION]])),"","NEED REF")</f>
        <v/>
      </c>
    </row>
    <row r="3896" spans="2:14">
      <c r="B3896">
        <v>34410109</v>
      </c>
      <c r="C3896" s="2">
        <v>44561</v>
      </c>
      <c r="D3896" t="s">
        <v>13</v>
      </c>
      <c r="E3896" t="s">
        <v>796</v>
      </c>
      <c r="J3896" t="s">
        <v>27</v>
      </c>
      <c r="K3896" t="s">
        <v>22</v>
      </c>
      <c r="L3896" t="str">
        <f>_xlfn.XLOOKUP(Tableau1[[#This Row],[TYPE DE PIECE]],Tableau4[MATIERE],Tableau4[SHORT TYPE],"",0,1)</f>
        <v>COP</v>
      </c>
      <c r="N3896" t="str">
        <f>IF(ISERR(FIND("DECOUPE",Tableau1[[#This Row],[DESIGNATION]])),"","NEED REF")</f>
        <v/>
      </c>
    </row>
    <row r="3897" spans="2:14">
      <c r="B3897">
        <v>34410108</v>
      </c>
      <c r="C3897" s="2">
        <v>44561</v>
      </c>
      <c r="D3897" t="s">
        <v>13</v>
      </c>
      <c r="E3897" t="s">
        <v>797</v>
      </c>
      <c r="J3897" t="s">
        <v>27</v>
      </c>
      <c r="K3897" t="s">
        <v>22</v>
      </c>
      <c r="L3897" t="str">
        <f>_xlfn.XLOOKUP(Tableau1[[#This Row],[TYPE DE PIECE]],Tableau4[MATIERE],Tableau4[SHORT TYPE],"",0,1)</f>
        <v>COP</v>
      </c>
      <c r="N3897" t="str">
        <f>IF(ISERR(FIND("DECOUPE",Tableau1[[#This Row],[DESIGNATION]])),"","NEED REF")</f>
        <v/>
      </c>
    </row>
    <row r="3898" spans="2:14">
      <c r="B3898">
        <v>34410107</v>
      </c>
      <c r="C3898" s="2">
        <v>44561</v>
      </c>
      <c r="D3898" t="s">
        <v>13</v>
      </c>
      <c r="E3898" t="s">
        <v>798</v>
      </c>
      <c r="J3898" t="s">
        <v>27</v>
      </c>
      <c r="K3898" t="s">
        <v>22</v>
      </c>
      <c r="L3898" t="str">
        <f>_xlfn.XLOOKUP(Tableau1[[#This Row],[TYPE DE PIECE]],Tableau4[MATIERE],Tableau4[SHORT TYPE],"",0,1)</f>
        <v>COP</v>
      </c>
      <c r="N3898" t="str">
        <f>IF(ISERR(FIND("DECOUPE",Tableau1[[#This Row],[DESIGNATION]])),"","NEED REF")</f>
        <v/>
      </c>
    </row>
    <row r="3899" spans="2:14">
      <c r="B3899">
        <v>34410106</v>
      </c>
      <c r="C3899" s="2">
        <v>44561</v>
      </c>
      <c r="D3899" t="s">
        <v>13</v>
      </c>
      <c r="E3899" t="s">
        <v>2196</v>
      </c>
      <c r="J3899" t="s">
        <v>27</v>
      </c>
      <c r="K3899" t="s">
        <v>22</v>
      </c>
      <c r="L3899" t="str">
        <f>_xlfn.XLOOKUP(Tableau1[[#This Row],[TYPE DE PIECE]],Tableau4[MATIERE],Tableau4[SHORT TYPE],"",0,1)</f>
        <v>COP</v>
      </c>
      <c r="N3899" t="str">
        <f>IF(ISERR(FIND("DECOUPE",Tableau1[[#This Row],[DESIGNATION]])),"","NEED REF")</f>
        <v/>
      </c>
    </row>
    <row r="3900" spans="2:14">
      <c r="B3900">
        <v>34410105</v>
      </c>
      <c r="C3900" s="2">
        <v>44561</v>
      </c>
      <c r="D3900" t="s">
        <v>13</v>
      </c>
      <c r="E3900" t="s">
        <v>796</v>
      </c>
      <c r="J3900" t="s">
        <v>27</v>
      </c>
      <c r="K3900" t="s">
        <v>22</v>
      </c>
      <c r="L3900" t="str">
        <f>_xlfn.XLOOKUP(Tableau1[[#This Row],[TYPE DE PIECE]],Tableau4[MATIERE],Tableau4[SHORT TYPE],"",0,1)</f>
        <v>COP</v>
      </c>
      <c r="N3900" t="str">
        <f>IF(ISERR(FIND("DECOUPE",Tableau1[[#This Row],[DESIGNATION]])),"","NEED REF")</f>
        <v/>
      </c>
    </row>
    <row r="3901" spans="2:14">
      <c r="B3901">
        <v>34410104</v>
      </c>
      <c r="C3901" s="2">
        <v>44561</v>
      </c>
      <c r="D3901" t="s">
        <v>13</v>
      </c>
      <c r="E3901" t="s">
        <v>797</v>
      </c>
      <c r="J3901" t="s">
        <v>27</v>
      </c>
      <c r="K3901" t="s">
        <v>22</v>
      </c>
      <c r="L3901" t="str">
        <f>_xlfn.XLOOKUP(Tableau1[[#This Row],[TYPE DE PIECE]],Tableau4[MATIERE],Tableau4[SHORT TYPE],"",0,1)</f>
        <v>COP</v>
      </c>
      <c r="N3901" t="str">
        <f>IF(ISERR(FIND("DECOUPE",Tableau1[[#This Row],[DESIGNATION]])),"","NEED REF")</f>
        <v/>
      </c>
    </row>
    <row r="3902" spans="2:14">
      <c r="B3902">
        <v>34410103</v>
      </c>
      <c r="C3902" s="2">
        <v>44561</v>
      </c>
      <c r="D3902" t="s">
        <v>13</v>
      </c>
      <c r="E3902" t="s">
        <v>798</v>
      </c>
      <c r="J3902" t="s">
        <v>27</v>
      </c>
      <c r="K3902" t="s">
        <v>22</v>
      </c>
      <c r="L3902" t="str">
        <f>_xlfn.XLOOKUP(Tableau1[[#This Row],[TYPE DE PIECE]],Tableau4[MATIERE],Tableau4[SHORT TYPE],"",0,1)</f>
        <v>COP</v>
      </c>
      <c r="N3902" t="str">
        <f>IF(ISERR(FIND("DECOUPE",Tableau1[[#This Row],[DESIGNATION]])),"","NEED REF")</f>
        <v/>
      </c>
    </row>
    <row r="3903" spans="2:14">
      <c r="B3903">
        <v>34410102</v>
      </c>
      <c r="C3903" s="2">
        <v>44561</v>
      </c>
      <c r="D3903" t="s">
        <v>13</v>
      </c>
      <c r="E3903" t="s">
        <v>2196</v>
      </c>
      <c r="J3903" t="s">
        <v>27</v>
      </c>
      <c r="K3903" t="s">
        <v>22</v>
      </c>
      <c r="L3903" t="str">
        <f>_xlfn.XLOOKUP(Tableau1[[#This Row],[TYPE DE PIECE]],Tableau4[MATIERE],Tableau4[SHORT TYPE],"",0,1)</f>
        <v>COP</v>
      </c>
      <c r="N3903" t="str">
        <f>IF(ISERR(FIND("DECOUPE",Tableau1[[#This Row],[DESIGNATION]])),"","NEED REF")</f>
        <v/>
      </c>
    </row>
    <row r="3904" spans="2:14">
      <c r="B3904">
        <v>34410101</v>
      </c>
      <c r="C3904" s="2">
        <v>44561</v>
      </c>
      <c r="D3904" t="s">
        <v>13</v>
      </c>
      <c r="E3904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34410101 GVX BYPASS </v>
      </c>
      <c r="F3904" t="s">
        <v>1657</v>
      </c>
      <c r="G3904" t="s">
        <v>112</v>
      </c>
      <c r="H3904" t="s">
        <v>30</v>
      </c>
      <c r="J3904" t="s">
        <v>27</v>
      </c>
      <c r="K3904" t="s">
        <v>22</v>
      </c>
      <c r="L3904" t="str">
        <f>_xlfn.XLOOKUP(Tableau1[[#This Row],[TYPE DE PIECE]],Tableau4[MATIERE],Tableau4[SHORT TYPE],"",0,1)</f>
        <v>COP</v>
      </c>
      <c r="N3904" t="str">
        <f>IF(ISERR(FIND("DECOUPE",Tableau1[[#This Row],[DESIGNATION]])),"","NEED REF")</f>
        <v/>
      </c>
    </row>
    <row r="3905" spans="2:14">
      <c r="B3905">
        <v>34410100</v>
      </c>
      <c r="C3905" s="2">
        <v>44561</v>
      </c>
      <c r="D3905" t="s">
        <v>13</v>
      </c>
      <c r="E3905" t="s">
        <v>796</v>
      </c>
      <c r="J3905" t="s">
        <v>27</v>
      </c>
      <c r="K3905" t="s">
        <v>22</v>
      </c>
      <c r="L3905" t="str">
        <f>_xlfn.XLOOKUP(Tableau1[[#This Row],[TYPE DE PIECE]],Tableau4[MATIERE],Tableau4[SHORT TYPE],"",0,1)</f>
        <v>COP</v>
      </c>
      <c r="N3905" t="str">
        <f>IF(ISERR(FIND("DECOUPE",Tableau1[[#This Row],[DESIGNATION]])),"","NEED REF")</f>
        <v/>
      </c>
    </row>
    <row r="3906" spans="2:14">
      <c r="B3906">
        <v>34410099</v>
      </c>
      <c r="C3906" s="2">
        <v>44561</v>
      </c>
      <c r="D3906" t="s">
        <v>13</v>
      </c>
      <c r="E3906" t="s">
        <v>797</v>
      </c>
      <c r="J3906" t="s">
        <v>27</v>
      </c>
      <c r="K3906" t="s">
        <v>22</v>
      </c>
      <c r="L3906" t="str">
        <f>_xlfn.XLOOKUP(Tableau1[[#This Row],[TYPE DE PIECE]],Tableau4[MATIERE],Tableau4[SHORT TYPE],"",0,1)</f>
        <v>COP</v>
      </c>
      <c r="N3906" t="str">
        <f>IF(ISERR(FIND("DECOUPE",Tableau1[[#This Row],[DESIGNATION]])),"","NEED REF")</f>
        <v/>
      </c>
    </row>
    <row r="3907" spans="2:14">
      <c r="B3907">
        <v>34410098</v>
      </c>
      <c r="C3907" s="2">
        <v>44561</v>
      </c>
      <c r="D3907" t="s">
        <v>13</v>
      </c>
      <c r="E3907" t="s">
        <v>798</v>
      </c>
      <c r="J3907" t="s">
        <v>27</v>
      </c>
      <c r="K3907" t="s">
        <v>22</v>
      </c>
      <c r="L3907" t="str">
        <f>_xlfn.XLOOKUP(Tableau1[[#This Row],[TYPE DE PIECE]],Tableau4[MATIERE],Tableau4[SHORT TYPE],"",0,1)</f>
        <v>COP</v>
      </c>
      <c r="N3907" t="str">
        <f>IF(ISERR(FIND("DECOUPE",Tableau1[[#This Row],[DESIGNATION]])),"","NEED REF")</f>
        <v/>
      </c>
    </row>
    <row r="3908" spans="2:14">
      <c r="B3908">
        <v>34410097</v>
      </c>
      <c r="C3908" s="2">
        <v>44561</v>
      </c>
      <c r="D3908" t="s">
        <v>13</v>
      </c>
      <c r="E3908" t="s">
        <v>2196</v>
      </c>
      <c r="J3908" t="s">
        <v>27</v>
      </c>
      <c r="K3908" t="s">
        <v>22</v>
      </c>
      <c r="L3908" t="str">
        <f>_xlfn.XLOOKUP(Tableau1[[#This Row],[TYPE DE PIECE]],Tableau4[MATIERE],Tableau4[SHORT TYPE],"",0,1)</f>
        <v>COP</v>
      </c>
      <c r="N3908" t="str">
        <f>IF(ISERR(FIND("DECOUPE",Tableau1[[#This Row],[DESIGNATION]])),"","NEED REF")</f>
        <v/>
      </c>
    </row>
    <row r="3909" spans="2:14">
      <c r="B3909">
        <v>34410096</v>
      </c>
      <c r="C3909" s="2">
        <v>44561</v>
      </c>
      <c r="D3909" t="s">
        <v>13</v>
      </c>
      <c r="E3909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34410096 GVX BYPASS </v>
      </c>
      <c r="F3909" t="s">
        <v>1657</v>
      </c>
      <c r="G3909" t="s">
        <v>112</v>
      </c>
      <c r="H3909" t="s">
        <v>30</v>
      </c>
      <c r="J3909" t="s">
        <v>27</v>
      </c>
      <c r="K3909" t="s">
        <v>22</v>
      </c>
      <c r="L3909" t="str">
        <f>_xlfn.XLOOKUP(Tableau1[[#This Row],[TYPE DE PIECE]],Tableau4[MATIERE],Tableau4[SHORT TYPE],"",0,1)</f>
        <v>COP</v>
      </c>
      <c r="N3909" t="str">
        <f>IF(ISERR(FIND("DECOUPE",Tableau1[[#This Row],[DESIGNATION]])),"","NEED REF")</f>
        <v/>
      </c>
    </row>
    <row r="3910" spans="2:14">
      <c r="B3910">
        <v>34410095</v>
      </c>
      <c r="C3910" s="2">
        <v>44560</v>
      </c>
      <c r="D3910" t="s">
        <v>13</v>
      </c>
      <c r="E3910" t="s">
        <v>2415</v>
      </c>
      <c r="J3910" t="s">
        <v>27</v>
      </c>
      <c r="K3910" t="s">
        <v>25</v>
      </c>
      <c r="L3910" t="str">
        <f>_xlfn.XLOOKUP(Tableau1[[#This Row],[TYPE DE PIECE]],Tableau4[MATIERE],Tableau4[SHORT TYPE],"",0,1)</f>
        <v>SMT</v>
      </c>
      <c r="N3910" t="str">
        <f>IF(ISERR(FIND("DECOUPE",Tableau1[[#This Row],[DESIGNATION]])),"","NEED REF")</f>
        <v/>
      </c>
    </row>
    <row r="3911" spans="2:14">
      <c r="B3911">
        <v>34410094</v>
      </c>
      <c r="C3911" s="2">
        <v>44559</v>
      </c>
      <c r="D3911" t="s">
        <v>13</v>
      </c>
      <c r="E3911" t="s">
        <v>245</v>
      </c>
      <c r="J3911" t="s">
        <v>27</v>
      </c>
      <c r="K3911" t="s">
        <v>22</v>
      </c>
      <c r="L3911" t="str">
        <f>_xlfn.XLOOKUP(Tableau1[[#This Row],[TYPE DE PIECE]],Tableau4[MATIERE],Tableau4[SHORT TYPE],"",0,1)</f>
        <v>COP</v>
      </c>
      <c r="N3911" t="str">
        <f>IF(ISERR(FIND("DECOUPE",Tableau1[[#This Row],[DESIGNATION]])),"","NEED REF")</f>
        <v/>
      </c>
    </row>
    <row r="3912" spans="2:14">
      <c r="B3912">
        <v>34410093</v>
      </c>
      <c r="C3912" s="2">
        <v>44559</v>
      </c>
      <c r="D3912" t="s">
        <v>13</v>
      </c>
      <c r="E3912" t="s">
        <v>245</v>
      </c>
      <c r="J3912" t="s">
        <v>27</v>
      </c>
      <c r="K3912" t="s">
        <v>22</v>
      </c>
      <c r="L3912" t="str">
        <f>_xlfn.XLOOKUP(Tableau1[[#This Row],[TYPE DE PIECE]],Tableau4[MATIERE],Tableau4[SHORT TYPE],"",0,1)</f>
        <v>COP</v>
      </c>
      <c r="N3912" t="str">
        <f>IF(ISERR(FIND("DECOUPE",Tableau1[[#This Row],[DESIGNATION]])),"","NEED REF")</f>
        <v/>
      </c>
    </row>
    <row r="3913" spans="2:14">
      <c r="B3913">
        <v>34410092</v>
      </c>
      <c r="C3913" s="2">
        <v>44559</v>
      </c>
      <c r="D3913" t="s">
        <v>13</v>
      </c>
      <c r="E3913" t="s">
        <v>245</v>
      </c>
      <c r="J3913" t="s">
        <v>27</v>
      </c>
      <c r="K3913" t="s">
        <v>22</v>
      </c>
      <c r="L3913" t="str">
        <f>_xlfn.XLOOKUP(Tableau1[[#This Row],[TYPE DE PIECE]],Tableau4[MATIERE],Tableau4[SHORT TYPE],"",0,1)</f>
        <v>COP</v>
      </c>
      <c r="N3913" t="str">
        <f>IF(ISERR(FIND("DECOUPE",Tableau1[[#This Row],[DESIGNATION]])),"","NEED REF")</f>
        <v/>
      </c>
    </row>
    <row r="3914" spans="2:14">
      <c r="B3914">
        <v>34410091</v>
      </c>
      <c r="C3914" s="2">
        <v>44559</v>
      </c>
      <c r="D3914" t="s">
        <v>13</v>
      </c>
      <c r="E3914" t="s">
        <v>245</v>
      </c>
      <c r="J3914" t="s">
        <v>27</v>
      </c>
      <c r="K3914" t="s">
        <v>22</v>
      </c>
      <c r="L3914" t="str">
        <f>_xlfn.XLOOKUP(Tableau1[[#This Row],[TYPE DE PIECE]],Tableau4[MATIERE],Tableau4[SHORT TYPE],"",0,1)</f>
        <v>COP</v>
      </c>
      <c r="N3914" t="str">
        <f>IF(ISERR(FIND("DECOUPE",Tableau1[[#This Row],[DESIGNATION]])),"","NEED REF")</f>
        <v/>
      </c>
    </row>
    <row r="3915" spans="2:14">
      <c r="B3915">
        <v>34410090</v>
      </c>
      <c r="C3915" s="2">
        <v>44559</v>
      </c>
      <c r="D3915" t="s">
        <v>13</v>
      </c>
      <c r="E3915" t="s">
        <v>2415</v>
      </c>
      <c r="J3915" t="s">
        <v>27</v>
      </c>
      <c r="K3915" t="s">
        <v>25</v>
      </c>
      <c r="L3915" t="str">
        <f>_xlfn.XLOOKUP(Tableau1[[#This Row],[TYPE DE PIECE]],Tableau4[MATIERE],Tableau4[SHORT TYPE],"",0,1)</f>
        <v>SMT</v>
      </c>
      <c r="N3915" t="str">
        <f>IF(ISERR(FIND("DECOUPE",Tableau1[[#This Row],[DESIGNATION]])),"","NEED REF")</f>
        <v/>
      </c>
    </row>
    <row r="3916" spans="2:14">
      <c r="B3916">
        <v>34410089</v>
      </c>
      <c r="C3916" s="2">
        <v>44559</v>
      </c>
      <c r="D3916" t="s">
        <v>13</v>
      </c>
      <c r="E3916" t="s">
        <v>245</v>
      </c>
      <c r="J3916" t="s">
        <v>27</v>
      </c>
      <c r="K3916" t="s">
        <v>22</v>
      </c>
      <c r="L3916" t="str">
        <f>_xlfn.XLOOKUP(Tableau1[[#This Row],[TYPE DE PIECE]],Tableau4[MATIERE],Tableau4[SHORT TYPE],"",0,1)</f>
        <v>COP</v>
      </c>
      <c r="N3916" t="str">
        <f>IF(ISERR(FIND("DECOUPE",Tableau1[[#This Row],[DESIGNATION]])),"","NEED REF")</f>
        <v/>
      </c>
    </row>
    <row r="3917" spans="2:14">
      <c r="B3917">
        <v>34410088</v>
      </c>
      <c r="C3917" s="2">
        <v>44559</v>
      </c>
      <c r="D3917" t="s">
        <v>13</v>
      </c>
      <c r="E3917" t="s">
        <v>245</v>
      </c>
      <c r="J3917" t="s">
        <v>27</v>
      </c>
      <c r="K3917" t="s">
        <v>22</v>
      </c>
      <c r="L3917" t="str">
        <f>_xlfn.XLOOKUP(Tableau1[[#This Row],[TYPE DE PIECE]],Tableau4[MATIERE],Tableau4[SHORT TYPE],"",0,1)</f>
        <v>COP</v>
      </c>
      <c r="N3917" t="str">
        <f>IF(ISERR(FIND("DECOUPE",Tableau1[[#This Row],[DESIGNATION]])),"","NEED REF")</f>
        <v/>
      </c>
    </row>
    <row r="3918" spans="2:14">
      <c r="B3918">
        <v>34410087</v>
      </c>
      <c r="C3918" s="2">
        <v>44559</v>
      </c>
      <c r="D3918" t="s">
        <v>13</v>
      </c>
      <c r="E3918" t="s">
        <v>245</v>
      </c>
      <c r="J3918" t="s">
        <v>27</v>
      </c>
      <c r="K3918" t="s">
        <v>22</v>
      </c>
      <c r="L3918" t="str">
        <f>_xlfn.XLOOKUP(Tableau1[[#This Row],[TYPE DE PIECE]],Tableau4[MATIERE],Tableau4[SHORT TYPE],"",0,1)</f>
        <v>COP</v>
      </c>
      <c r="N3918" t="str">
        <f>IF(ISERR(FIND("DECOUPE",Tableau1[[#This Row],[DESIGNATION]])),"","NEED REF")</f>
        <v/>
      </c>
    </row>
    <row r="3919" spans="2:14">
      <c r="B3919">
        <v>34410086</v>
      </c>
      <c r="C3919" s="2">
        <v>44559</v>
      </c>
      <c r="D3919" t="s">
        <v>13</v>
      </c>
      <c r="E3919" t="s">
        <v>245</v>
      </c>
      <c r="J3919" t="s">
        <v>27</v>
      </c>
      <c r="K3919" t="s">
        <v>22</v>
      </c>
      <c r="L3919" t="str">
        <f>_xlfn.XLOOKUP(Tableau1[[#This Row],[TYPE DE PIECE]],Tableau4[MATIERE],Tableau4[SHORT TYPE],"",0,1)</f>
        <v>COP</v>
      </c>
      <c r="N3919" t="str">
        <f>IF(ISERR(FIND("DECOUPE",Tableau1[[#This Row],[DESIGNATION]])),"","NEED REF")</f>
        <v/>
      </c>
    </row>
    <row r="3920" spans="2:14">
      <c r="B3920">
        <v>34410085</v>
      </c>
      <c r="C3920" s="2">
        <v>44559</v>
      </c>
      <c r="D3920" t="s">
        <v>13</v>
      </c>
      <c r="E3920" t="s">
        <v>2413</v>
      </c>
      <c r="J3920" t="s">
        <v>27</v>
      </c>
      <c r="K3920" t="s">
        <v>25</v>
      </c>
      <c r="L3920" t="str">
        <f>_xlfn.XLOOKUP(Tableau1[[#This Row],[TYPE DE PIECE]],Tableau4[MATIERE],Tableau4[SHORT TYPE],"",0,1)</f>
        <v>SMT</v>
      </c>
      <c r="N3920" t="str">
        <f>IF(ISERR(FIND("DECOUPE",Tableau1[[#This Row],[DESIGNATION]])),"","NEED REF")</f>
        <v/>
      </c>
    </row>
    <row r="3921" spans="2:14">
      <c r="B3921">
        <v>34410084</v>
      </c>
      <c r="C3921" s="2">
        <v>44559</v>
      </c>
      <c r="D3921" t="s">
        <v>13</v>
      </c>
      <c r="E3921" t="s">
        <v>2416</v>
      </c>
      <c r="J3921" t="s">
        <v>27</v>
      </c>
      <c r="K3921" t="s">
        <v>25</v>
      </c>
      <c r="L3921" t="str">
        <f>_xlfn.XLOOKUP(Tableau1[[#This Row],[TYPE DE PIECE]],Tableau4[MATIERE],Tableau4[SHORT TYPE],"",0,1)</f>
        <v>SMT</v>
      </c>
      <c r="N3921" t="str">
        <f>IF(ISERR(FIND("DECOUPE",Tableau1[[#This Row],[DESIGNATION]])),"","NEED REF")</f>
        <v/>
      </c>
    </row>
    <row r="3922" spans="2:14">
      <c r="B3922">
        <v>34410083</v>
      </c>
      <c r="C3922" s="2">
        <v>44559</v>
      </c>
      <c r="D3922" t="s">
        <v>13</v>
      </c>
      <c r="E3922" t="s">
        <v>2417</v>
      </c>
      <c r="J3922" t="s">
        <v>27</v>
      </c>
      <c r="K3922" t="s">
        <v>22</v>
      </c>
      <c r="L3922" t="str">
        <f>_xlfn.XLOOKUP(Tableau1[[#This Row],[TYPE DE PIECE]],Tableau4[MATIERE],Tableau4[SHORT TYPE],"",0,1)</f>
        <v>COP</v>
      </c>
      <c r="N3922" t="str">
        <f>IF(ISERR(FIND("DECOUPE",Tableau1[[#This Row],[DESIGNATION]])),"","NEED REF")</f>
        <v/>
      </c>
    </row>
    <row r="3923" spans="2:14">
      <c r="B3923">
        <v>34410082</v>
      </c>
      <c r="C3923" s="2">
        <v>44559</v>
      </c>
      <c r="D3923" t="s">
        <v>13</v>
      </c>
      <c r="E3923" t="str">
        <f>_xlfn.CONCAT(VLOOKUP(Tableau1[[#This Row],[TYPE DE PIECE]],Tableau4[],2,FALSE)," ",Tableau1[[#This Row],[NUMERO]]," ",Tableau1[[#This Row],[GAMME]]," ",Tableau1[[#This Row],[TYPE PRODUIT]]," ",Tableau1[[#This Row],[PUISSANCE]])</f>
        <v xml:space="preserve">COP 34410082 GVX BYPASS </v>
      </c>
      <c r="F3923" t="s">
        <v>1657</v>
      </c>
      <c r="G3923" t="s">
        <v>112</v>
      </c>
      <c r="H3923" t="s">
        <v>30</v>
      </c>
      <c r="J3923" t="s">
        <v>27</v>
      </c>
      <c r="K3923" t="s">
        <v>22</v>
      </c>
      <c r="L3923" t="str">
        <f>_xlfn.XLOOKUP(Tableau1[[#This Row],[TYPE DE PIECE]],Tableau4[MATIERE],Tableau4[SHORT TYPE],"",0,1)</f>
        <v>COP</v>
      </c>
      <c r="N3923" t="str">
        <f>IF(ISERR(FIND("DECOUPE",Tableau1[[#This Row],[DESIGNATION]])),"","NEED REF")</f>
        <v/>
      </c>
    </row>
    <row r="3924" spans="2:14">
      <c r="B3924">
        <v>34410081</v>
      </c>
      <c r="C3924" s="2">
        <v>44559</v>
      </c>
      <c r="D3924" t="s">
        <v>13</v>
      </c>
      <c r="E3924" t="s">
        <v>2417</v>
      </c>
      <c r="J3924" t="s">
        <v>27</v>
      </c>
      <c r="K3924" t="s">
        <v>22</v>
      </c>
      <c r="L3924" t="str">
        <f>_xlfn.XLOOKUP(Tableau1[[#This Row],[TYPE DE PIECE]],Tableau4[MATIERE],Tableau4[SHORT TYPE],"",0,1)</f>
        <v>COP</v>
      </c>
      <c r="N3924" t="str">
        <f>IF(ISERR(FIND("DECOUPE",Tableau1[[#This Row],[DESIGNATION]])),"","NEED REF")</f>
        <v/>
      </c>
    </row>
    <row r="3925" spans="2:14">
      <c r="B3925">
        <v>34410080</v>
      </c>
      <c r="C3925" s="2">
        <v>44559</v>
      </c>
      <c r="D3925" t="s">
        <v>13</v>
      </c>
      <c r="E3925" t="s">
        <v>2418</v>
      </c>
      <c r="J3925" t="s">
        <v>27</v>
      </c>
      <c r="K3925" t="s">
        <v>25</v>
      </c>
      <c r="L3925" t="str">
        <f>_xlfn.XLOOKUP(Tableau1[[#This Row],[TYPE DE PIECE]],Tableau4[MATIERE],Tableau4[SHORT TYPE],"",0,1)</f>
        <v>SMT</v>
      </c>
      <c r="N3925" t="str">
        <f>IF(ISERR(FIND("DECOUPE",Tableau1[[#This Row],[DESIGNATION]])),"","NEED REF")</f>
        <v/>
      </c>
    </row>
    <row r="3926" spans="2:14">
      <c r="B3926">
        <v>34410079</v>
      </c>
      <c r="C3926" s="2">
        <v>44559</v>
      </c>
      <c r="D3926" t="s">
        <v>13</v>
      </c>
      <c r="E3926" t="s">
        <v>2419</v>
      </c>
      <c r="J3926" t="s">
        <v>27</v>
      </c>
      <c r="K3926" t="s">
        <v>25</v>
      </c>
      <c r="L3926" t="str">
        <f>_xlfn.XLOOKUP(Tableau1[[#This Row],[TYPE DE PIECE]],Tableau4[MATIERE],Tableau4[SHORT TYPE],"",0,1)</f>
        <v>SMT</v>
      </c>
      <c r="N3926" t="str">
        <f>IF(ISERR(FIND("DECOUPE",Tableau1[[#This Row],[DESIGNATION]])),"","NEED REF")</f>
        <v/>
      </c>
    </row>
    <row r="3927" spans="2:14">
      <c r="B3927">
        <v>34410078</v>
      </c>
      <c r="C3927" s="2">
        <v>44559</v>
      </c>
      <c r="D3927" t="s">
        <v>13</v>
      </c>
      <c r="E3927" t="s">
        <v>2420</v>
      </c>
      <c r="J3927" t="s">
        <v>27</v>
      </c>
      <c r="K3927" t="s">
        <v>25</v>
      </c>
      <c r="L3927" t="str">
        <f>_xlfn.XLOOKUP(Tableau1[[#This Row],[TYPE DE PIECE]],Tableau4[MATIERE],Tableau4[SHORT TYPE],"",0,1)</f>
        <v>SMT</v>
      </c>
      <c r="N3927" t="str">
        <f>IF(ISERR(FIND("DECOUPE",Tableau1[[#This Row],[DESIGNATION]])),"","NEED REF")</f>
        <v/>
      </c>
    </row>
    <row r="3928" spans="2:14">
      <c r="B3928">
        <v>34410077</v>
      </c>
      <c r="C3928" s="2">
        <v>44559</v>
      </c>
      <c r="D3928" t="s">
        <v>13</v>
      </c>
      <c r="E3928" t="s">
        <v>2405</v>
      </c>
      <c r="J3928" t="s">
        <v>27</v>
      </c>
      <c r="K3928" t="s">
        <v>25</v>
      </c>
      <c r="L3928" t="str">
        <f>_xlfn.XLOOKUP(Tableau1[[#This Row],[TYPE DE PIECE]],Tableau4[MATIERE],Tableau4[SHORT TYPE],"",0,1)</f>
        <v>SMT</v>
      </c>
      <c r="N3928" t="str">
        <f>IF(ISERR(FIND("DECOUPE",Tableau1[[#This Row],[DESIGNATION]])),"","NEED REF")</f>
        <v/>
      </c>
    </row>
    <row r="3929" spans="2:14">
      <c r="B3929">
        <v>34410076</v>
      </c>
      <c r="C3929" s="2">
        <v>44559</v>
      </c>
      <c r="D3929" t="s">
        <v>13</v>
      </c>
      <c r="E3929" t="s">
        <v>2421</v>
      </c>
      <c r="J3929" t="s">
        <v>27</v>
      </c>
      <c r="K3929" t="s">
        <v>25</v>
      </c>
      <c r="L3929" t="str">
        <f>_xlfn.XLOOKUP(Tableau1[[#This Row],[TYPE DE PIECE]],Tableau4[MATIERE],Tableau4[SHORT TYPE],"",0,1)</f>
        <v>SMT</v>
      </c>
      <c r="N3929" t="str">
        <f>IF(ISERR(FIND("DECOUPE",Tableau1[[#This Row],[DESIGNATION]])),"","NEED REF")</f>
        <v/>
      </c>
    </row>
    <row r="3930" spans="2:14">
      <c r="B3930">
        <v>34410075</v>
      </c>
      <c r="C3930" s="2">
        <v>44558</v>
      </c>
      <c r="D3930" t="s">
        <v>13</v>
      </c>
      <c r="E3930" t="s">
        <v>245</v>
      </c>
      <c r="J3930" t="s">
        <v>27</v>
      </c>
      <c r="K3930" t="s">
        <v>22</v>
      </c>
      <c r="L3930" t="str">
        <f>_xlfn.XLOOKUP(Tableau1[[#This Row],[TYPE DE PIECE]],Tableau4[MATIERE],Tableau4[SHORT TYPE],"",0,1)</f>
        <v>COP</v>
      </c>
      <c r="N3930" t="str">
        <f>IF(ISERR(FIND("DECOUPE",Tableau1[[#This Row],[DESIGNATION]])),"","NEED REF")</f>
        <v/>
      </c>
    </row>
    <row r="3931" spans="2:14">
      <c r="B3931">
        <v>34410074</v>
      </c>
      <c r="C3931" s="2">
        <v>44558</v>
      </c>
      <c r="D3931" t="s">
        <v>13</v>
      </c>
      <c r="E3931" t="s">
        <v>2422</v>
      </c>
      <c r="J3931" t="s">
        <v>27</v>
      </c>
      <c r="K3931" t="s">
        <v>25</v>
      </c>
      <c r="L3931" t="str">
        <f>_xlfn.XLOOKUP(Tableau1[[#This Row],[TYPE DE PIECE]],Tableau4[MATIERE],Tableau4[SHORT TYPE],"",0,1)</f>
        <v>SMT</v>
      </c>
      <c r="N3931" t="str">
        <f>IF(ISERR(FIND("DECOUPE",Tableau1[[#This Row],[DESIGNATION]])),"","NEED REF")</f>
        <v/>
      </c>
    </row>
    <row r="3932" spans="2:14">
      <c r="B3932">
        <v>34410073</v>
      </c>
      <c r="C3932" s="2">
        <v>44558</v>
      </c>
      <c r="D3932" t="s">
        <v>13</v>
      </c>
      <c r="E3932" t="s">
        <v>796</v>
      </c>
      <c r="J3932" t="s">
        <v>27</v>
      </c>
      <c r="K3932" t="s">
        <v>22</v>
      </c>
      <c r="L3932" t="str">
        <f>_xlfn.XLOOKUP(Tableau1[[#This Row],[TYPE DE PIECE]],Tableau4[MATIERE],Tableau4[SHORT TYPE],"",0,1)</f>
        <v>COP</v>
      </c>
      <c r="N3932" t="str">
        <f>IF(ISERR(FIND("DECOUPE",Tableau1[[#This Row],[DESIGNATION]])),"","NEED REF")</f>
        <v/>
      </c>
    </row>
    <row r="3933" spans="2:14">
      <c r="B3933">
        <v>34410072</v>
      </c>
      <c r="C3933" s="2">
        <v>44558</v>
      </c>
      <c r="D3933" t="s">
        <v>13</v>
      </c>
      <c r="E3933" t="s">
        <v>797</v>
      </c>
      <c r="J3933" t="s">
        <v>27</v>
      </c>
      <c r="K3933" t="s">
        <v>22</v>
      </c>
      <c r="L3933" t="str">
        <f>_xlfn.XLOOKUP(Tableau1[[#This Row],[TYPE DE PIECE]],Tableau4[MATIERE],Tableau4[SHORT TYPE],"",0,1)</f>
        <v>COP</v>
      </c>
      <c r="N3933" t="str">
        <f>IF(ISERR(FIND("DECOUPE",Tableau1[[#This Row],[DESIGNATION]])),"","NEED REF")</f>
        <v/>
      </c>
    </row>
    <row r="3934" spans="2:14">
      <c r="B3934">
        <v>34410071</v>
      </c>
      <c r="C3934" s="2">
        <v>44558</v>
      </c>
      <c r="D3934" t="s">
        <v>13</v>
      </c>
      <c r="E3934" t="s">
        <v>798</v>
      </c>
      <c r="J3934" t="s">
        <v>27</v>
      </c>
      <c r="K3934" t="s">
        <v>22</v>
      </c>
      <c r="L3934" t="str">
        <f>_xlfn.XLOOKUP(Tableau1[[#This Row],[TYPE DE PIECE]],Tableau4[MATIERE],Tableau4[SHORT TYPE],"",0,1)</f>
        <v>COP</v>
      </c>
      <c r="N3934" t="str">
        <f>IF(ISERR(FIND("DECOUPE",Tableau1[[#This Row],[DESIGNATION]])),"","NEED REF")</f>
        <v/>
      </c>
    </row>
    <row r="3935" spans="2:14">
      <c r="B3935">
        <v>34410070</v>
      </c>
      <c r="C3935" s="2">
        <v>44558</v>
      </c>
      <c r="D3935" t="s">
        <v>13</v>
      </c>
      <c r="E3935" t="s">
        <v>2196</v>
      </c>
      <c r="J3935" t="s">
        <v>27</v>
      </c>
      <c r="K3935" t="s">
        <v>22</v>
      </c>
      <c r="L3935" t="str">
        <f>_xlfn.XLOOKUP(Tableau1[[#This Row],[TYPE DE PIECE]],Tableau4[MATIERE],Tableau4[SHORT TYPE],"",0,1)</f>
        <v>COP</v>
      </c>
      <c r="N3935" t="str">
        <f>IF(ISERR(FIND("DECOUPE",Tableau1[[#This Row],[DESIGNATION]])),"","NEED REF")</f>
        <v/>
      </c>
    </row>
    <row r="3936" spans="2:14">
      <c r="B3936">
        <v>34410069</v>
      </c>
      <c r="C3936" s="2">
        <v>44550</v>
      </c>
      <c r="D3936" t="s">
        <v>13</v>
      </c>
      <c r="E3936" t="s">
        <v>2423</v>
      </c>
      <c r="G3936" t="s">
        <v>112</v>
      </c>
      <c r="H3936" t="s">
        <v>595</v>
      </c>
      <c r="J3936" t="s">
        <v>27</v>
      </c>
      <c r="K3936" t="s">
        <v>25</v>
      </c>
      <c r="L3936" t="str">
        <f>_xlfn.XLOOKUP(Tableau1[[#This Row],[TYPE DE PIECE]],Tableau4[MATIERE],Tableau4[SHORT TYPE],"",0,1)</f>
        <v>SMT</v>
      </c>
      <c r="N3936" t="str">
        <f>IF(ISERR(FIND("DECOUPE",Tableau1[[#This Row],[DESIGNATION]])),"","NEED REF")</f>
        <v/>
      </c>
    </row>
    <row r="3937" spans="2:14">
      <c r="B3937">
        <v>34410068</v>
      </c>
      <c r="C3937" s="2">
        <v>44550</v>
      </c>
      <c r="D3937" t="s">
        <v>13</v>
      </c>
      <c r="E3937" t="s">
        <v>2424</v>
      </c>
      <c r="F3937" t="s">
        <v>1705</v>
      </c>
      <c r="G3937" t="s">
        <v>112</v>
      </c>
      <c r="H3937" t="s">
        <v>595</v>
      </c>
      <c r="J3937" t="s">
        <v>27</v>
      </c>
      <c r="K3937" t="s">
        <v>25</v>
      </c>
      <c r="L3937" t="str">
        <f>_xlfn.XLOOKUP(Tableau1[[#This Row],[TYPE DE PIECE]],Tableau4[MATIERE],Tableau4[SHORT TYPE],"",0,1)</f>
        <v>SMT</v>
      </c>
      <c r="N3937" t="str">
        <f>IF(ISERR(FIND("DECOUPE",Tableau1[[#This Row],[DESIGNATION]])),"","NEED REF")</f>
        <v/>
      </c>
    </row>
    <row r="3938" spans="2:14">
      <c r="B3938">
        <v>34410067</v>
      </c>
      <c r="C3938" s="2">
        <v>44546</v>
      </c>
      <c r="D3938" t="s">
        <v>13</v>
      </c>
      <c r="E3938" t="s">
        <v>2425</v>
      </c>
      <c r="F3938" t="s">
        <v>482</v>
      </c>
      <c r="J3938" t="s">
        <v>27</v>
      </c>
      <c r="K3938" t="s">
        <v>25</v>
      </c>
      <c r="L3938" t="str">
        <f>_xlfn.XLOOKUP(Tableau1[[#This Row],[TYPE DE PIECE]],Tableau4[MATIERE],Tableau4[SHORT TYPE],"",0,1)</f>
        <v>SMT</v>
      </c>
      <c r="N3938" t="str">
        <f>IF(ISERR(FIND("DECOUPE",Tableau1[[#This Row],[DESIGNATION]])),"","NEED REF")</f>
        <v/>
      </c>
    </row>
    <row r="3939" spans="2:14">
      <c r="B3939">
        <v>34410066</v>
      </c>
      <c r="C3939" s="2">
        <v>44545</v>
      </c>
      <c r="D3939" t="s">
        <v>13</v>
      </c>
      <c r="E3939" t="s">
        <v>2426</v>
      </c>
      <c r="F3939" t="s">
        <v>482</v>
      </c>
      <c r="J3939" t="s">
        <v>27</v>
      </c>
      <c r="K3939" t="s">
        <v>33</v>
      </c>
      <c r="L3939" t="str">
        <f>_xlfn.XLOOKUP(Tableau1[[#This Row],[TYPE DE PIECE]],Tableau4[MATIERE],Tableau4[SHORT TYPE],"",0,1)</f>
        <v>PLA</v>
      </c>
      <c r="N3939" t="str">
        <f>IF(ISERR(FIND("DECOUPE",Tableau1[[#This Row],[DESIGNATION]])),"","NEED REF")</f>
        <v/>
      </c>
    </row>
    <row r="3940" spans="2:14">
      <c r="B3940">
        <v>34410065</v>
      </c>
      <c r="C3940" s="2">
        <v>44545</v>
      </c>
      <c r="D3940" t="s">
        <v>13</v>
      </c>
      <c r="E3940" t="s">
        <v>2427</v>
      </c>
      <c r="G3940" t="s">
        <v>2169</v>
      </c>
      <c r="J3940" t="s">
        <v>17</v>
      </c>
      <c r="L3940" t="str">
        <f>_xlfn.XLOOKUP(Tableau1[[#This Row],[TYPE DE PIECE]],Tableau4[MATIERE],Tableau4[SHORT TYPE],"",0,1)</f>
        <v/>
      </c>
      <c r="N3940" t="str">
        <f>IF(ISERR(FIND("DECOUPE",Tableau1[[#This Row],[DESIGNATION]])),"","NEED REF")</f>
        <v/>
      </c>
    </row>
    <row r="3941" spans="2:14">
      <c r="B3941">
        <v>34410064</v>
      </c>
      <c r="C3941" s="2">
        <v>44545</v>
      </c>
      <c r="D3941" t="s">
        <v>13</v>
      </c>
      <c r="J3941" t="s">
        <v>27</v>
      </c>
      <c r="L3941" t="str">
        <f>_xlfn.XLOOKUP(Tableau1[[#This Row],[TYPE DE PIECE]],Tableau4[MATIERE],Tableau4[SHORT TYPE],"",0,1)</f>
        <v/>
      </c>
      <c r="N3941" t="str">
        <f>IF(ISERR(FIND("DECOUPE",Tableau1[[#This Row],[DESIGNATION]])),"","NEED REF")</f>
        <v/>
      </c>
    </row>
    <row r="3942" spans="2:14">
      <c r="B3942">
        <v>34410063</v>
      </c>
      <c r="C3942" s="2">
        <v>44545</v>
      </c>
      <c r="D3942" t="s">
        <v>13</v>
      </c>
      <c r="G3942" t="s">
        <v>2169</v>
      </c>
      <c r="H3942" t="s">
        <v>595</v>
      </c>
      <c r="J3942" t="s">
        <v>27</v>
      </c>
      <c r="L3942" t="str">
        <f>_xlfn.XLOOKUP(Tableau1[[#This Row],[TYPE DE PIECE]],Tableau4[MATIERE],Tableau4[SHORT TYPE],"",0,1)</f>
        <v/>
      </c>
      <c r="N3942" t="str">
        <f>IF(ISERR(FIND("DECOUPE",Tableau1[[#This Row],[DESIGNATION]])),"","NEED REF")</f>
        <v/>
      </c>
    </row>
    <row r="3943" spans="2:14" ht="15" customHeight="1">
      <c r="B3943">
        <v>34410062</v>
      </c>
      <c r="C3943" s="2">
        <v>44545</v>
      </c>
      <c r="D3943" t="s">
        <v>13</v>
      </c>
      <c r="G3943" t="s">
        <v>2169</v>
      </c>
      <c r="H3943" t="s">
        <v>595</v>
      </c>
      <c r="J3943" t="s">
        <v>27</v>
      </c>
      <c r="L3943" t="str">
        <f>_xlfn.XLOOKUP(Tableau1[[#This Row],[TYPE DE PIECE]],Tableau4[MATIERE],Tableau4[SHORT TYPE],"",0,1)</f>
        <v/>
      </c>
      <c r="N3943" t="str">
        <f>IF(ISERR(FIND("DECOUPE",Tableau1[[#This Row],[DESIGNATION]])),"","NEED REF")</f>
        <v/>
      </c>
    </row>
    <row r="3944" spans="2:14" ht="15" customHeight="1">
      <c r="B3944">
        <v>34410061</v>
      </c>
      <c r="C3944" s="2">
        <v>44545</v>
      </c>
      <c r="D3944" t="s">
        <v>13</v>
      </c>
      <c r="G3944" t="s">
        <v>2169</v>
      </c>
      <c r="H3944" t="s">
        <v>595</v>
      </c>
      <c r="J3944" t="s">
        <v>27</v>
      </c>
      <c r="L3944" t="str">
        <f>_xlfn.XLOOKUP(Tableau1[[#This Row],[TYPE DE PIECE]],Tableau4[MATIERE],Tableau4[SHORT TYPE],"",0,1)</f>
        <v/>
      </c>
      <c r="N3944" t="str">
        <f>IF(ISERR(FIND("DECOUPE",Tableau1[[#This Row],[DESIGNATION]])),"","NEED REF")</f>
        <v/>
      </c>
    </row>
    <row r="3945" spans="2:14" ht="15" customHeight="1">
      <c r="B3945">
        <v>34410060</v>
      </c>
      <c r="C3945" s="2">
        <v>44545</v>
      </c>
      <c r="D3945" t="s">
        <v>13</v>
      </c>
      <c r="G3945" t="s">
        <v>2169</v>
      </c>
      <c r="H3945" t="s">
        <v>595</v>
      </c>
      <c r="J3945" t="s">
        <v>27</v>
      </c>
      <c r="L3945" t="str">
        <f>_xlfn.XLOOKUP(Tableau1[[#This Row],[TYPE DE PIECE]],Tableau4[MATIERE],Tableau4[SHORT TYPE],"",0,1)</f>
        <v/>
      </c>
      <c r="N3945" t="str">
        <f>IF(ISERR(FIND("DECOUPE",Tableau1[[#This Row],[DESIGNATION]])),"","NEED REF")</f>
        <v/>
      </c>
    </row>
    <row r="3946" spans="2:14" ht="15" customHeight="1">
      <c r="B3946">
        <v>34410059</v>
      </c>
      <c r="C3946" s="2">
        <v>44545</v>
      </c>
      <c r="D3946" t="s">
        <v>13</v>
      </c>
      <c r="G3946" t="s">
        <v>2169</v>
      </c>
      <c r="H3946" t="s">
        <v>595</v>
      </c>
      <c r="J3946" t="s">
        <v>27</v>
      </c>
      <c r="L3946" t="str">
        <f>_xlfn.XLOOKUP(Tableau1[[#This Row],[TYPE DE PIECE]],Tableau4[MATIERE],Tableau4[SHORT TYPE],"",0,1)</f>
        <v/>
      </c>
      <c r="N3946" t="str">
        <f>IF(ISERR(FIND("DECOUPE",Tableau1[[#This Row],[DESIGNATION]])),"","NEED REF")</f>
        <v/>
      </c>
    </row>
    <row r="3947" spans="2:14" ht="15" customHeight="1">
      <c r="B3947">
        <v>34410058</v>
      </c>
      <c r="C3947" s="2">
        <v>44545</v>
      </c>
      <c r="D3947" t="s">
        <v>13</v>
      </c>
      <c r="E3947" t="s">
        <v>2428</v>
      </c>
      <c r="F3947" t="s">
        <v>2429</v>
      </c>
      <c r="G3947" t="s">
        <v>112</v>
      </c>
      <c r="H3947" t="s">
        <v>30</v>
      </c>
      <c r="J3947" t="s">
        <v>49</v>
      </c>
      <c r="K3947" t="s">
        <v>2430</v>
      </c>
      <c r="L3947" t="str">
        <f>_xlfn.XLOOKUP(Tableau1[[#This Row],[TYPE DE PIECE]],Tableau4[MATIERE],Tableau4[SHORT TYPE],"",0,1)</f>
        <v>WOOD</v>
      </c>
      <c r="N3947" t="str">
        <f>IF(ISERR(FIND("DECOUPE",Tableau1[[#This Row],[DESIGNATION]])),"","NEED REF")</f>
        <v/>
      </c>
    </row>
    <row r="3948" spans="2:14" ht="15" customHeight="1">
      <c r="B3948">
        <v>34410057</v>
      </c>
      <c r="C3948" s="2">
        <v>44540</v>
      </c>
      <c r="D3948" t="s">
        <v>13</v>
      </c>
      <c r="E3948" t="s">
        <v>2431</v>
      </c>
      <c r="F3948" t="s">
        <v>1705</v>
      </c>
      <c r="G3948" t="s">
        <v>112</v>
      </c>
      <c r="H3948" t="s">
        <v>534</v>
      </c>
      <c r="J3948" t="s">
        <v>49</v>
      </c>
      <c r="K3948" t="s">
        <v>25</v>
      </c>
      <c r="L3948" t="str">
        <f>_xlfn.XLOOKUP(Tableau1[[#This Row],[TYPE DE PIECE]],Tableau4[MATIERE],Tableau4[SHORT TYPE],"",0,1)</f>
        <v>SMT</v>
      </c>
      <c r="N3948" t="str">
        <f>IF(ISERR(FIND("DECOUPE",Tableau1[[#This Row],[DESIGNATION]])),"","NEED REF")</f>
        <v/>
      </c>
    </row>
    <row r="3949" spans="2:14" ht="15" customHeight="1">
      <c r="B3949">
        <v>34410056</v>
      </c>
      <c r="C3949" s="2">
        <v>44540</v>
      </c>
      <c r="D3949" t="s">
        <v>13</v>
      </c>
      <c r="E3949" t="s">
        <v>2432</v>
      </c>
      <c r="G3949" t="s">
        <v>112</v>
      </c>
      <c r="H3949" t="s">
        <v>534</v>
      </c>
      <c r="J3949" t="s">
        <v>17</v>
      </c>
      <c r="K3949" t="s">
        <v>25</v>
      </c>
      <c r="L3949" t="str">
        <f>_xlfn.XLOOKUP(Tableau1[[#This Row],[TYPE DE PIECE]],Tableau4[MATIERE],Tableau4[SHORT TYPE],"",0,1)</f>
        <v>SMT</v>
      </c>
      <c r="N3949" t="str">
        <f>IF(ISERR(FIND("DECOUPE",Tableau1[[#This Row],[DESIGNATION]])),"","NEED REF")</f>
        <v/>
      </c>
    </row>
    <row r="3950" spans="2:14" ht="15" customHeight="1">
      <c r="B3950">
        <v>34410055</v>
      </c>
      <c r="C3950" s="2">
        <v>44540</v>
      </c>
      <c r="D3950" t="s">
        <v>13</v>
      </c>
      <c r="E3950" t="s">
        <v>2433</v>
      </c>
      <c r="G3950" t="s">
        <v>112</v>
      </c>
      <c r="H3950" t="s">
        <v>534</v>
      </c>
      <c r="J3950" t="s">
        <v>17</v>
      </c>
      <c r="K3950" t="s">
        <v>22</v>
      </c>
      <c r="L3950" t="str">
        <f>_xlfn.XLOOKUP(Tableau1[[#This Row],[TYPE DE PIECE]],Tableau4[MATIERE],Tableau4[SHORT TYPE],"",0,1)</f>
        <v>COP</v>
      </c>
      <c r="N3950" t="str">
        <f>IF(ISERR(FIND("DECOUPE",Tableau1[[#This Row],[DESIGNATION]])),"","NEED REF")</f>
        <v/>
      </c>
    </row>
    <row r="3951" spans="2:14" ht="15" customHeight="1">
      <c r="B3951">
        <v>34410054</v>
      </c>
      <c r="C3951" s="2">
        <v>44539</v>
      </c>
      <c r="D3951" t="s">
        <v>13</v>
      </c>
      <c r="E3951" t="s">
        <v>2434</v>
      </c>
      <c r="G3951" t="s">
        <v>112</v>
      </c>
      <c r="H3951" t="s">
        <v>534</v>
      </c>
      <c r="J3951" t="s">
        <v>17</v>
      </c>
      <c r="K3951" t="s">
        <v>22</v>
      </c>
      <c r="L3951" t="str">
        <f>_xlfn.XLOOKUP(Tableau1[[#This Row],[TYPE DE PIECE]],Tableau4[MATIERE],Tableau4[SHORT TYPE],"",0,1)</f>
        <v>COP</v>
      </c>
      <c r="N3951" t="str">
        <f>IF(ISERR(FIND("DECOUPE",Tableau1[[#This Row],[DESIGNATION]])),"","NEED REF")</f>
        <v/>
      </c>
    </row>
    <row r="3952" spans="2:14" ht="15" customHeight="1">
      <c r="B3952">
        <v>34410053</v>
      </c>
      <c r="C3952" s="2">
        <v>44539</v>
      </c>
      <c r="D3952" t="s">
        <v>13</v>
      </c>
      <c r="E3952" t="s">
        <v>2435</v>
      </c>
      <c r="G3952" t="s">
        <v>112</v>
      </c>
      <c r="H3952" t="s">
        <v>534</v>
      </c>
      <c r="J3952" t="s">
        <v>17</v>
      </c>
      <c r="K3952" t="s">
        <v>22</v>
      </c>
      <c r="L3952" t="str">
        <f>_xlfn.XLOOKUP(Tableau1[[#This Row],[TYPE DE PIECE]],Tableau4[MATIERE],Tableau4[SHORT TYPE],"",0,1)</f>
        <v>COP</v>
      </c>
      <c r="N3952" t="str">
        <f>IF(ISERR(FIND("DECOUPE",Tableau1[[#This Row],[DESIGNATION]])),"","NEED REF")</f>
        <v/>
      </c>
    </row>
    <row r="3953" spans="2:14" ht="15" customHeight="1">
      <c r="B3953">
        <v>34410052</v>
      </c>
      <c r="C3953" s="2">
        <v>44539</v>
      </c>
      <c r="D3953" t="s">
        <v>13</v>
      </c>
      <c r="E3953" t="s">
        <v>2436</v>
      </c>
      <c r="G3953" t="s">
        <v>112</v>
      </c>
      <c r="H3953" t="s">
        <v>534</v>
      </c>
      <c r="J3953" t="s">
        <v>17</v>
      </c>
      <c r="K3953" t="s">
        <v>22</v>
      </c>
      <c r="L3953" t="str">
        <f>_xlfn.XLOOKUP(Tableau1[[#This Row],[TYPE DE PIECE]],Tableau4[MATIERE],Tableau4[SHORT TYPE],"",0,1)</f>
        <v>COP</v>
      </c>
      <c r="N3953" t="str">
        <f>IF(ISERR(FIND("DECOUPE",Tableau1[[#This Row],[DESIGNATION]])),"","NEED REF")</f>
        <v/>
      </c>
    </row>
    <row r="3954" spans="2:14" ht="15" customHeight="1">
      <c r="B3954">
        <v>34410051</v>
      </c>
      <c r="C3954" s="2">
        <v>44539</v>
      </c>
      <c r="D3954" t="s">
        <v>13</v>
      </c>
      <c r="E3954" t="s">
        <v>2437</v>
      </c>
      <c r="G3954" t="s">
        <v>2169</v>
      </c>
      <c r="J3954" t="s">
        <v>17</v>
      </c>
      <c r="K3954" t="s">
        <v>33</v>
      </c>
      <c r="L3954" t="str">
        <f>_xlfn.XLOOKUP(Tableau1[[#This Row],[TYPE DE PIECE]],Tableau4[MATIERE],Tableau4[SHORT TYPE],"",0,1)</f>
        <v>PLA</v>
      </c>
      <c r="N3954" t="str">
        <f>IF(ISERR(FIND("DECOUPE",Tableau1[[#This Row],[DESIGNATION]])),"","NEED REF")</f>
        <v/>
      </c>
    </row>
    <row r="3955" spans="2:14" ht="15" customHeight="1">
      <c r="B3955">
        <v>34410050</v>
      </c>
      <c r="C3955" s="2">
        <v>44538</v>
      </c>
      <c r="D3955" t="s">
        <v>13</v>
      </c>
      <c r="E3955" t="s">
        <v>2438</v>
      </c>
      <c r="F3955" t="s">
        <v>1705</v>
      </c>
      <c r="G3955" t="s">
        <v>112</v>
      </c>
      <c r="H3955" t="s">
        <v>595</v>
      </c>
      <c r="J3955" t="s">
        <v>49</v>
      </c>
      <c r="K3955" t="s">
        <v>25</v>
      </c>
      <c r="L3955" t="str">
        <f>_xlfn.XLOOKUP(Tableau1[[#This Row],[TYPE DE PIECE]],Tableau4[MATIERE],Tableau4[SHORT TYPE],"",0,1)</f>
        <v>SMT</v>
      </c>
      <c r="N3955" t="str">
        <f>IF(ISERR(FIND("DECOUPE",Tableau1[[#This Row],[DESIGNATION]])),"","NEED REF")</f>
        <v/>
      </c>
    </row>
    <row r="3956" spans="2:14" ht="15" customHeight="1">
      <c r="B3956">
        <v>34410049</v>
      </c>
      <c r="C3956" s="2">
        <v>44537</v>
      </c>
      <c r="D3956" t="s">
        <v>13</v>
      </c>
      <c r="E3956" t="s">
        <v>2439</v>
      </c>
      <c r="G3956" t="s">
        <v>112</v>
      </c>
      <c r="H3956" t="s">
        <v>534</v>
      </c>
      <c r="J3956" t="s">
        <v>17</v>
      </c>
      <c r="K3956" t="s">
        <v>22</v>
      </c>
      <c r="L3956" t="str">
        <f>_xlfn.XLOOKUP(Tableau1[[#This Row],[TYPE DE PIECE]],Tableau4[MATIERE],Tableau4[SHORT TYPE],"",0,1)</f>
        <v>COP</v>
      </c>
      <c r="N3956" t="str">
        <f>IF(ISERR(FIND("DECOUPE",Tableau1[[#This Row],[DESIGNATION]])),"","NEED REF")</f>
        <v/>
      </c>
    </row>
    <row r="3957" spans="2:14" ht="15" customHeight="1">
      <c r="B3957">
        <v>34410048</v>
      </c>
      <c r="C3957" s="2">
        <v>44537</v>
      </c>
      <c r="D3957" t="s">
        <v>13</v>
      </c>
      <c r="E3957" t="s">
        <v>2440</v>
      </c>
      <c r="G3957" t="s">
        <v>112</v>
      </c>
      <c r="H3957" t="s">
        <v>534</v>
      </c>
      <c r="J3957" t="s">
        <v>17</v>
      </c>
      <c r="K3957" t="s">
        <v>22</v>
      </c>
      <c r="L3957" t="str">
        <f>_xlfn.XLOOKUP(Tableau1[[#This Row],[TYPE DE PIECE]],Tableau4[MATIERE],Tableau4[SHORT TYPE],"",0,1)</f>
        <v>COP</v>
      </c>
      <c r="N3957" t="str">
        <f>IF(ISERR(FIND("DECOUPE",Tableau1[[#This Row],[DESIGNATION]])),"","NEED REF")</f>
        <v/>
      </c>
    </row>
    <row r="3958" spans="2:14" ht="15" customHeight="1">
      <c r="B3958">
        <v>34410047</v>
      </c>
      <c r="C3958" s="2">
        <v>44536</v>
      </c>
      <c r="D3958" t="s">
        <v>13</v>
      </c>
      <c r="E3958" t="s">
        <v>2441</v>
      </c>
      <c r="F3958" t="s">
        <v>1705</v>
      </c>
      <c r="G3958" t="s">
        <v>112</v>
      </c>
      <c r="H3958" t="s">
        <v>595</v>
      </c>
      <c r="J3958" t="s">
        <v>27</v>
      </c>
      <c r="K3958" t="s">
        <v>25</v>
      </c>
      <c r="L3958" t="str">
        <f>_xlfn.XLOOKUP(Tableau1[[#This Row],[TYPE DE PIECE]],Tableau4[MATIERE],Tableau4[SHORT TYPE],"",0,1)</f>
        <v>SMT</v>
      </c>
      <c r="N3958" t="str">
        <f>IF(ISERR(FIND("DECOUPE",Tableau1[[#This Row],[DESIGNATION]])),"","NEED REF")</f>
        <v/>
      </c>
    </row>
    <row r="3959" spans="2:14" ht="15" customHeight="1">
      <c r="B3959">
        <v>34410046</v>
      </c>
      <c r="C3959" s="2">
        <v>44536</v>
      </c>
      <c r="D3959" t="s">
        <v>13</v>
      </c>
      <c r="E3959" t="s">
        <v>2442</v>
      </c>
      <c r="F3959" t="s">
        <v>1705</v>
      </c>
      <c r="G3959" t="s">
        <v>112</v>
      </c>
      <c r="H3959" t="s">
        <v>595</v>
      </c>
      <c r="J3959" t="s">
        <v>27</v>
      </c>
      <c r="L3959" t="str">
        <f>_xlfn.XLOOKUP(Tableau1[[#This Row],[TYPE DE PIECE]],Tableau4[MATIERE],Tableau4[SHORT TYPE],"",0,1)</f>
        <v/>
      </c>
      <c r="N3959" t="str">
        <f>IF(ISERR(FIND("DECOUPE",Tableau1[[#This Row],[DESIGNATION]])),"","NEED REF")</f>
        <v/>
      </c>
    </row>
    <row r="3960" spans="2:14" ht="15" customHeight="1">
      <c r="B3960">
        <v>34410045</v>
      </c>
      <c r="C3960" s="2">
        <v>44536</v>
      </c>
      <c r="D3960" t="s">
        <v>13</v>
      </c>
      <c r="E3960" t="s">
        <v>2443</v>
      </c>
      <c r="F3960" t="s">
        <v>1705</v>
      </c>
      <c r="G3960" t="s">
        <v>112</v>
      </c>
      <c r="H3960" t="s">
        <v>595</v>
      </c>
      <c r="J3960" t="s">
        <v>27</v>
      </c>
      <c r="L3960" t="str">
        <f>_xlfn.XLOOKUP(Tableau1[[#This Row],[TYPE DE PIECE]],Tableau4[MATIERE],Tableau4[SHORT TYPE],"",0,1)</f>
        <v/>
      </c>
      <c r="N3960" t="str">
        <f>IF(ISERR(FIND("DECOUPE",Tableau1[[#This Row],[DESIGNATION]])),"","NEED REF")</f>
        <v/>
      </c>
    </row>
    <row r="3961" spans="2:14" ht="15" customHeight="1">
      <c r="B3961">
        <v>34410044</v>
      </c>
      <c r="C3961" s="2">
        <v>44536</v>
      </c>
      <c r="D3961" t="s">
        <v>13</v>
      </c>
      <c r="E3961" t="s">
        <v>2444</v>
      </c>
      <c r="F3961" t="s">
        <v>1705</v>
      </c>
      <c r="G3961" t="s">
        <v>112</v>
      </c>
      <c r="H3961" t="s">
        <v>595</v>
      </c>
      <c r="J3961" t="s">
        <v>27</v>
      </c>
      <c r="K3961" t="s">
        <v>33</v>
      </c>
      <c r="L3961" t="str">
        <f>_xlfn.XLOOKUP(Tableau1[[#This Row],[TYPE DE PIECE]],Tableau4[MATIERE],Tableau4[SHORT TYPE],"",0,1)</f>
        <v>PLA</v>
      </c>
      <c r="N3961" t="str">
        <f>IF(ISERR(FIND("DECOUPE",Tableau1[[#This Row],[DESIGNATION]])),"","NEED REF")</f>
        <v/>
      </c>
    </row>
    <row r="3962" spans="2:14" ht="15" customHeight="1">
      <c r="B3962">
        <v>34410043</v>
      </c>
      <c r="C3962" s="2">
        <v>44536</v>
      </c>
      <c r="D3962" t="s">
        <v>13</v>
      </c>
      <c r="E3962" t="s">
        <v>796</v>
      </c>
      <c r="F3962" t="s">
        <v>1705</v>
      </c>
      <c r="G3962" t="s">
        <v>112</v>
      </c>
      <c r="H3962" t="s">
        <v>595</v>
      </c>
      <c r="J3962" t="s">
        <v>27</v>
      </c>
      <c r="K3962" t="s">
        <v>22</v>
      </c>
      <c r="L3962" t="str">
        <f>_xlfn.XLOOKUP(Tableau1[[#This Row],[TYPE DE PIECE]],Tableau4[MATIERE],Tableau4[SHORT TYPE],"",0,1)</f>
        <v>COP</v>
      </c>
      <c r="N3962" t="str">
        <f>IF(ISERR(FIND("DECOUPE",Tableau1[[#This Row],[DESIGNATION]])),"","NEED REF")</f>
        <v/>
      </c>
    </row>
    <row r="3963" spans="2:14" ht="15" customHeight="1">
      <c r="B3963">
        <v>34410042</v>
      </c>
      <c r="C3963" s="2">
        <v>44536</v>
      </c>
      <c r="D3963" t="s">
        <v>13</v>
      </c>
      <c r="E3963" t="s">
        <v>797</v>
      </c>
      <c r="F3963" t="s">
        <v>1705</v>
      </c>
      <c r="G3963" t="s">
        <v>112</v>
      </c>
      <c r="H3963" t="s">
        <v>595</v>
      </c>
      <c r="J3963" t="s">
        <v>27</v>
      </c>
      <c r="K3963" t="s">
        <v>22</v>
      </c>
      <c r="L3963" t="str">
        <f>_xlfn.XLOOKUP(Tableau1[[#This Row],[TYPE DE PIECE]],Tableau4[MATIERE],Tableau4[SHORT TYPE],"",0,1)</f>
        <v>COP</v>
      </c>
      <c r="N3963" t="str">
        <f>IF(ISERR(FIND("DECOUPE",Tableau1[[#This Row],[DESIGNATION]])),"","NEED REF")</f>
        <v/>
      </c>
    </row>
    <row r="3964" spans="2:14" ht="15" customHeight="1">
      <c r="B3964">
        <v>34410041</v>
      </c>
      <c r="C3964" s="2">
        <v>44536</v>
      </c>
      <c r="D3964" t="s">
        <v>13</v>
      </c>
      <c r="E3964" t="s">
        <v>798</v>
      </c>
      <c r="F3964" t="s">
        <v>1705</v>
      </c>
      <c r="G3964" t="s">
        <v>112</v>
      </c>
      <c r="H3964" t="s">
        <v>595</v>
      </c>
      <c r="J3964" t="s">
        <v>27</v>
      </c>
      <c r="K3964" t="s">
        <v>22</v>
      </c>
      <c r="L3964" t="str">
        <f>_xlfn.XLOOKUP(Tableau1[[#This Row],[TYPE DE PIECE]],Tableau4[MATIERE],Tableau4[SHORT TYPE],"",0,1)</f>
        <v>COP</v>
      </c>
      <c r="N3964" t="str">
        <f>IF(ISERR(FIND("DECOUPE",Tableau1[[#This Row],[DESIGNATION]])),"","NEED REF")</f>
        <v/>
      </c>
    </row>
    <row r="3965" spans="2:14" ht="15" customHeight="1">
      <c r="B3965">
        <v>34410040</v>
      </c>
      <c r="C3965" s="2">
        <v>44536</v>
      </c>
      <c r="D3965" t="s">
        <v>13</v>
      </c>
      <c r="E3965" t="s">
        <v>2196</v>
      </c>
      <c r="F3965" t="s">
        <v>1705</v>
      </c>
      <c r="G3965" t="s">
        <v>112</v>
      </c>
      <c r="H3965" t="s">
        <v>595</v>
      </c>
      <c r="J3965" t="s">
        <v>27</v>
      </c>
      <c r="K3965" t="s">
        <v>22</v>
      </c>
      <c r="L3965" t="str">
        <f>_xlfn.XLOOKUP(Tableau1[[#This Row],[TYPE DE PIECE]],Tableau4[MATIERE],Tableau4[SHORT TYPE],"",0,1)</f>
        <v>COP</v>
      </c>
      <c r="N3965" t="str">
        <f>IF(ISERR(FIND("DECOUPE",Tableau1[[#This Row],[DESIGNATION]])),"","NEED REF")</f>
        <v/>
      </c>
    </row>
    <row r="3966" spans="2:14" ht="15" customHeight="1">
      <c r="B3966">
        <v>34410039</v>
      </c>
      <c r="C3966" s="2">
        <v>44536</v>
      </c>
      <c r="D3966" t="s">
        <v>13</v>
      </c>
      <c r="E3966" t="s">
        <v>2445</v>
      </c>
      <c r="F3966" t="s">
        <v>1705</v>
      </c>
      <c r="G3966" t="s">
        <v>112</v>
      </c>
      <c r="H3966" t="s">
        <v>595</v>
      </c>
      <c r="J3966" t="s">
        <v>27</v>
      </c>
      <c r="K3966" t="s">
        <v>25</v>
      </c>
      <c r="L3966" t="str">
        <f>_xlfn.XLOOKUP(Tableau1[[#This Row],[TYPE DE PIECE]],Tableau4[MATIERE],Tableau4[SHORT TYPE],"",0,1)</f>
        <v>SMT</v>
      </c>
      <c r="N3966" t="str">
        <f>IF(ISERR(FIND("DECOUPE",Tableau1[[#This Row],[DESIGNATION]])),"","NEED REF")</f>
        <v/>
      </c>
    </row>
    <row r="3967" spans="2:14" ht="15" customHeight="1">
      <c r="B3967">
        <v>34410038</v>
      </c>
      <c r="C3967" s="2">
        <v>44536</v>
      </c>
      <c r="D3967" t="s">
        <v>13</v>
      </c>
      <c r="E3967" t="s">
        <v>2446</v>
      </c>
      <c r="G3967" t="s">
        <v>112</v>
      </c>
      <c r="H3967" t="s">
        <v>534</v>
      </c>
      <c r="J3967" t="s">
        <v>17</v>
      </c>
      <c r="K3967" t="s">
        <v>50</v>
      </c>
      <c r="L3967" t="str">
        <f>_xlfn.XLOOKUP(Tableau1[[#This Row],[TYPE DE PIECE]],Tableau4[MATIERE],Tableau4[SHORT TYPE],"",0,1)</f>
        <v>WIR</v>
      </c>
      <c r="N3967" t="str">
        <f>IF(ISERR(FIND("DECOUPE",Tableau1[[#This Row],[DESIGNATION]])),"","NEED REF")</f>
        <v/>
      </c>
    </row>
    <row r="3968" spans="2:14" ht="15" customHeight="1">
      <c r="B3968">
        <v>34410037</v>
      </c>
      <c r="C3968" s="2">
        <v>44533</v>
      </c>
      <c r="D3968" t="s">
        <v>13</v>
      </c>
      <c r="E3968" t="s">
        <v>2447</v>
      </c>
      <c r="F3968" t="s">
        <v>2448</v>
      </c>
      <c r="G3968" t="s">
        <v>112</v>
      </c>
      <c r="H3968" t="s">
        <v>30</v>
      </c>
      <c r="J3968" t="s">
        <v>17</v>
      </c>
      <c r="K3968" t="s">
        <v>33</v>
      </c>
      <c r="L3968" t="str">
        <f>_xlfn.XLOOKUP(Tableau1[[#This Row],[TYPE DE PIECE]],Tableau4[MATIERE],Tableau4[SHORT TYPE],"",0,1)</f>
        <v>PLA</v>
      </c>
      <c r="N3968" t="str">
        <f>IF(ISERR(FIND("DECOUPE",Tableau1[[#This Row],[DESIGNATION]])),"","NEED REF")</f>
        <v/>
      </c>
    </row>
    <row r="3969" spans="2:14" ht="15" customHeight="1">
      <c r="B3969">
        <v>34410036</v>
      </c>
      <c r="C3969" s="2">
        <v>44533</v>
      </c>
      <c r="D3969" t="s">
        <v>13</v>
      </c>
      <c r="E3969" t="s">
        <v>2449</v>
      </c>
      <c r="F3969" t="s">
        <v>2448</v>
      </c>
      <c r="G3969" t="s">
        <v>112</v>
      </c>
      <c r="H3969" t="s">
        <v>30</v>
      </c>
      <c r="J3969" t="s">
        <v>17</v>
      </c>
      <c r="K3969" t="s">
        <v>25</v>
      </c>
      <c r="L3969" t="str">
        <f>_xlfn.XLOOKUP(Tableau1[[#This Row],[TYPE DE PIECE]],Tableau4[MATIERE],Tableau4[SHORT TYPE],"",0,1)</f>
        <v>SMT</v>
      </c>
      <c r="N3969" t="str">
        <f>IF(ISERR(FIND("DECOUPE",Tableau1[[#This Row],[DESIGNATION]])),"","NEED REF")</f>
        <v/>
      </c>
    </row>
    <row r="3970" spans="2:14" ht="15" customHeight="1">
      <c r="B3970">
        <v>34410035</v>
      </c>
      <c r="C3970" s="2">
        <v>44533</v>
      </c>
      <c r="D3970" t="s">
        <v>13</v>
      </c>
      <c r="E3970" t="s">
        <v>2450</v>
      </c>
      <c r="F3970" t="s">
        <v>2448</v>
      </c>
      <c r="G3970" t="s">
        <v>112</v>
      </c>
      <c r="H3970" t="s">
        <v>30</v>
      </c>
      <c r="J3970" t="s">
        <v>17</v>
      </c>
      <c r="K3970" t="s">
        <v>22</v>
      </c>
      <c r="L3970" t="str">
        <f>_xlfn.XLOOKUP(Tableau1[[#This Row],[TYPE DE PIECE]],Tableau4[MATIERE],Tableau4[SHORT TYPE],"",0,1)</f>
        <v>COP</v>
      </c>
      <c r="N3970" t="str">
        <f>IF(ISERR(FIND("DECOUPE",Tableau1[[#This Row],[DESIGNATION]])),"","NEED REF")</f>
        <v/>
      </c>
    </row>
    <row r="3971" spans="2:14" ht="15" customHeight="1">
      <c r="B3971">
        <v>34410034</v>
      </c>
      <c r="C3971" s="2">
        <v>44533</v>
      </c>
      <c r="D3971" t="s">
        <v>13</v>
      </c>
      <c r="E3971" t="s">
        <v>2451</v>
      </c>
      <c r="F3971" t="s">
        <v>2448</v>
      </c>
      <c r="G3971" t="s">
        <v>112</v>
      </c>
      <c r="H3971" t="s">
        <v>30</v>
      </c>
      <c r="J3971" t="s">
        <v>17</v>
      </c>
      <c r="K3971" t="s">
        <v>22</v>
      </c>
      <c r="L3971" t="str">
        <f>_xlfn.XLOOKUP(Tableau1[[#This Row],[TYPE DE PIECE]],Tableau4[MATIERE],Tableau4[SHORT TYPE],"",0,1)</f>
        <v>COP</v>
      </c>
      <c r="N3971" t="str">
        <f>IF(ISERR(FIND("DECOUPE",Tableau1[[#This Row],[DESIGNATION]])),"","NEED REF")</f>
        <v/>
      </c>
    </row>
    <row r="3972" spans="2:14" ht="15" customHeight="1">
      <c r="B3972">
        <v>34410033</v>
      </c>
      <c r="C3972" s="2">
        <v>44533</v>
      </c>
      <c r="D3972" t="s">
        <v>13</v>
      </c>
      <c r="E3972" t="s">
        <v>2452</v>
      </c>
      <c r="F3972" t="s">
        <v>2448</v>
      </c>
      <c r="G3972" t="s">
        <v>112</v>
      </c>
      <c r="H3972" t="s">
        <v>30</v>
      </c>
      <c r="J3972" t="s">
        <v>17</v>
      </c>
      <c r="K3972" t="s">
        <v>22</v>
      </c>
      <c r="L3972" t="str">
        <f>_xlfn.XLOOKUP(Tableau1[[#This Row],[TYPE DE PIECE]],Tableau4[MATIERE],Tableau4[SHORT TYPE],"",0,1)</f>
        <v>COP</v>
      </c>
      <c r="N3972" t="str">
        <f>IF(ISERR(FIND("DECOUPE",Tableau1[[#This Row],[DESIGNATION]])),"","NEED REF")</f>
        <v/>
      </c>
    </row>
    <row r="3973" spans="2:14" ht="15" customHeight="1">
      <c r="B3973">
        <v>34410032</v>
      </c>
      <c r="C3973" s="2">
        <v>44532</v>
      </c>
      <c r="D3973" t="s">
        <v>13</v>
      </c>
      <c r="E3973" t="s">
        <v>2453</v>
      </c>
      <c r="F3973" t="s">
        <v>2448</v>
      </c>
      <c r="G3973" t="s">
        <v>112</v>
      </c>
      <c r="H3973" t="s">
        <v>30</v>
      </c>
      <c r="J3973" t="s">
        <v>17</v>
      </c>
      <c r="K3973" t="s">
        <v>22</v>
      </c>
      <c r="L3973" t="str">
        <f>_xlfn.XLOOKUP(Tableau1[[#This Row],[TYPE DE PIECE]],Tableau4[MATIERE],Tableau4[SHORT TYPE],"",0,1)</f>
        <v>COP</v>
      </c>
      <c r="N3973" t="str">
        <f>IF(ISERR(FIND("DECOUPE",Tableau1[[#This Row],[DESIGNATION]])),"","NEED REF")</f>
        <v/>
      </c>
    </row>
    <row r="3974" spans="2:14" ht="15" customHeight="1">
      <c r="B3974">
        <v>34410031</v>
      </c>
      <c r="C3974" s="2">
        <v>44531</v>
      </c>
      <c r="D3974" t="s">
        <v>13</v>
      </c>
      <c r="E3974" t="s">
        <v>2454</v>
      </c>
      <c r="F3974" t="s">
        <v>2448</v>
      </c>
      <c r="G3974" t="s">
        <v>2455</v>
      </c>
      <c r="H3974" t="s">
        <v>30</v>
      </c>
      <c r="J3974" t="s">
        <v>17</v>
      </c>
      <c r="K3974" t="s">
        <v>1745</v>
      </c>
      <c r="L3974" t="str">
        <f>_xlfn.XLOOKUP(Tableau1[[#This Row],[TYPE DE PIECE]],Tableau4[MATIERE],Tableau4[SHORT TYPE],"",0,1)</f>
        <v/>
      </c>
      <c r="N3974" t="str">
        <f>IF(ISERR(FIND("DECOUPE",Tableau1[[#This Row],[DESIGNATION]])),"","NEED REF")</f>
        <v/>
      </c>
    </row>
    <row r="3975" spans="2:14" ht="15" customHeight="1">
      <c r="B3975">
        <v>34410030</v>
      </c>
      <c r="C3975" s="2">
        <v>44531</v>
      </c>
      <c r="D3975" t="s">
        <v>13</v>
      </c>
      <c r="E3975" t="s">
        <v>2456</v>
      </c>
      <c r="F3975" t="s">
        <v>1705</v>
      </c>
      <c r="G3975" t="s">
        <v>112</v>
      </c>
      <c r="H3975" t="s">
        <v>595</v>
      </c>
      <c r="J3975" t="s">
        <v>27</v>
      </c>
      <c r="K3975" t="s">
        <v>33</v>
      </c>
      <c r="L3975" t="str">
        <f>_xlfn.XLOOKUP(Tableau1[[#This Row],[TYPE DE PIECE]],Tableau4[MATIERE],Tableau4[SHORT TYPE],"",0,1)</f>
        <v>PLA</v>
      </c>
      <c r="N3975" t="str">
        <f>IF(ISERR(FIND("DECOUPE",Tableau1[[#This Row],[DESIGNATION]])),"","NEED REF")</f>
        <v/>
      </c>
    </row>
    <row r="3976" spans="2:14" ht="15" customHeight="1">
      <c r="B3976">
        <v>34410029</v>
      </c>
      <c r="C3976" s="2">
        <v>44530</v>
      </c>
      <c r="D3976" t="s">
        <v>13</v>
      </c>
      <c r="E3976" t="s">
        <v>2457</v>
      </c>
      <c r="G3976" t="s">
        <v>2169</v>
      </c>
      <c r="H3976" t="s">
        <v>595</v>
      </c>
      <c r="J3976" t="s">
        <v>17</v>
      </c>
      <c r="K3976" t="s">
        <v>25</v>
      </c>
      <c r="L3976" t="str">
        <f>_xlfn.XLOOKUP(Tableau1[[#This Row],[TYPE DE PIECE]],Tableau4[MATIERE],Tableau4[SHORT TYPE],"",0,1)</f>
        <v>SMT</v>
      </c>
      <c r="M3976" t="s">
        <v>2380</v>
      </c>
      <c r="N3976" t="str">
        <f>IF(ISERR(FIND("DECOUPE",Tableau1[[#This Row],[DESIGNATION]])),"","NEED REF")</f>
        <v/>
      </c>
    </row>
    <row r="3977" spans="2:14" ht="15" customHeight="1">
      <c r="B3977">
        <v>34410028</v>
      </c>
      <c r="C3977" s="2">
        <v>44530</v>
      </c>
      <c r="D3977" t="s">
        <v>13</v>
      </c>
      <c r="E3977" t="s">
        <v>2458</v>
      </c>
      <c r="G3977" t="s">
        <v>2169</v>
      </c>
      <c r="H3977" t="s">
        <v>595</v>
      </c>
      <c r="J3977" t="s">
        <v>17</v>
      </c>
      <c r="K3977" t="s">
        <v>25</v>
      </c>
      <c r="L3977" t="str">
        <f>_xlfn.XLOOKUP(Tableau1[[#This Row],[TYPE DE PIECE]],Tableau4[MATIERE],Tableau4[SHORT TYPE],"",0,1)</f>
        <v>SMT</v>
      </c>
      <c r="M3977" t="s">
        <v>2380</v>
      </c>
      <c r="N3977" t="str">
        <f>IF(ISERR(FIND("DECOUPE",Tableau1[[#This Row],[DESIGNATION]])),"","NEED REF")</f>
        <v/>
      </c>
    </row>
    <row r="3978" spans="2:14" ht="15" customHeight="1">
      <c r="B3978">
        <v>34410027</v>
      </c>
      <c r="C3978" s="2">
        <v>44530</v>
      </c>
      <c r="D3978" t="s">
        <v>13</v>
      </c>
      <c r="E3978" t="s">
        <v>2459</v>
      </c>
      <c r="G3978" t="s">
        <v>2169</v>
      </c>
      <c r="H3978" t="s">
        <v>595</v>
      </c>
      <c r="J3978" t="s">
        <v>17</v>
      </c>
      <c r="K3978" t="s">
        <v>25</v>
      </c>
      <c r="L3978" t="str">
        <f>_xlfn.XLOOKUP(Tableau1[[#This Row],[TYPE DE PIECE]],Tableau4[MATIERE],Tableau4[SHORT TYPE],"",0,1)</f>
        <v>SMT</v>
      </c>
      <c r="M3978" t="s">
        <v>2380</v>
      </c>
      <c r="N3978" t="str">
        <f>IF(ISERR(FIND("DECOUPE",Tableau1[[#This Row],[DESIGNATION]])),"","NEED REF")</f>
        <v/>
      </c>
    </row>
    <row r="3979" spans="2:14" ht="15" customHeight="1">
      <c r="B3979">
        <v>34410026</v>
      </c>
      <c r="C3979" s="2">
        <v>44530</v>
      </c>
      <c r="D3979" t="s">
        <v>13</v>
      </c>
      <c r="E3979" t="s">
        <v>2460</v>
      </c>
      <c r="G3979" t="s">
        <v>2169</v>
      </c>
      <c r="H3979" t="s">
        <v>595</v>
      </c>
      <c r="J3979" t="s">
        <v>17</v>
      </c>
      <c r="K3979" t="s">
        <v>25</v>
      </c>
      <c r="L3979" t="str">
        <f>_xlfn.XLOOKUP(Tableau1[[#This Row],[TYPE DE PIECE]],Tableau4[MATIERE],Tableau4[SHORT TYPE],"",0,1)</f>
        <v>SMT</v>
      </c>
      <c r="M3979" t="s">
        <v>2380</v>
      </c>
      <c r="N3979" t="str">
        <f>IF(ISERR(FIND("DECOUPE",Tableau1[[#This Row],[DESIGNATION]])),"","NEED REF")</f>
        <v/>
      </c>
    </row>
    <row r="3980" spans="2:14" ht="15" customHeight="1">
      <c r="B3980">
        <v>34410025</v>
      </c>
      <c r="C3980" s="2">
        <v>44530</v>
      </c>
      <c r="D3980" t="s">
        <v>13</v>
      </c>
      <c r="E3980" t="s">
        <v>2127</v>
      </c>
      <c r="F3980" t="s">
        <v>2461</v>
      </c>
      <c r="G3980" t="s">
        <v>112</v>
      </c>
      <c r="H3980" t="s">
        <v>534</v>
      </c>
      <c r="J3980" t="s">
        <v>49</v>
      </c>
      <c r="K3980" t="s">
        <v>22</v>
      </c>
      <c r="L3980" t="str">
        <f>_xlfn.XLOOKUP(Tableau1[[#This Row],[TYPE DE PIECE]],Tableau4[MATIERE],Tableau4[SHORT TYPE],"",0,1)</f>
        <v>COP</v>
      </c>
      <c r="N3980" t="str">
        <f>IF(ISERR(FIND("DECOUPE",Tableau1[[#This Row],[DESIGNATION]])),"","NEED REF")</f>
        <v/>
      </c>
    </row>
    <row r="3981" spans="2:14" ht="15" customHeight="1">
      <c r="B3981">
        <v>34410024</v>
      </c>
      <c r="C3981" s="2">
        <v>44530</v>
      </c>
      <c r="D3981" t="s">
        <v>13</v>
      </c>
      <c r="E3981" t="s">
        <v>2314</v>
      </c>
      <c r="F3981" t="s">
        <v>2461</v>
      </c>
      <c r="G3981" t="s">
        <v>112</v>
      </c>
      <c r="H3981" t="s">
        <v>534</v>
      </c>
      <c r="J3981" t="s">
        <v>49</v>
      </c>
      <c r="K3981" t="s">
        <v>22</v>
      </c>
      <c r="L3981" t="str">
        <f>_xlfn.XLOOKUP(Tableau1[[#This Row],[TYPE DE PIECE]],Tableau4[MATIERE],Tableau4[SHORT TYPE],"",0,1)</f>
        <v>COP</v>
      </c>
      <c r="N3981" t="str">
        <f>IF(ISERR(FIND("DECOUPE",Tableau1[[#This Row],[DESIGNATION]])),"","NEED REF")</f>
        <v/>
      </c>
    </row>
    <row r="3982" spans="2:14" ht="15" customHeight="1">
      <c r="B3982">
        <v>34410023</v>
      </c>
      <c r="C3982" s="2">
        <v>44530</v>
      </c>
      <c r="D3982" t="s">
        <v>13</v>
      </c>
      <c r="E3982" t="s">
        <v>2288</v>
      </c>
      <c r="F3982" t="s">
        <v>2461</v>
      </c>
      <c r="G3982" t="s">
        <v>112</v>
      </c>
      <c r="H3982" t="s">
        <v>534</v>
      </c>
      <c r="J3982" t="s">
        <v>49</v>
      </c>
      <c r="K3982" t="s">
        <v>22</v>
      </c>
      <c r="L3982" t="str">
        <f>_xlfn.XLOOKUP(Tableau1[[#This Row],[TYPE DE PIECE]],Tableau4[MATIERE],Tableau4[SHORT TYPE],"",0,1)</f>
        <v>COP</v>
      </c>
      <c r="N3982" t="str">
        <f>IF(ISERR(FIND("DECOUPE",Tableau1[[#This Row],[DESIGNATION]])),"","NEED REF")</f>
        <v/>
      </c>
    </row>
    <row r="3983" spans="2:14" ht="15" customHeight="1">
      <c r="B3983">
        <v>34410022</v>
      </c>
      <c r="C3983" s="2">
        <v>44530</v>
      </c>
      <c r="D3983" t="s">
        <v>13</v>
      </c>
      <c r="E3983" t="s">
        <v>2462</v>
      </c>
      <c r="F3983" t="s">
        <v>2461</v>
      </c>
      <c r="G3983" t="s">
        <v>112</v>
      </c>
      <c r="H3983" t="s">
        <v>534</v>
      </c>
      <c r="J3983" t="s">
        <v>49</v>
      </c>
      <c r="K3983" t="s">
        <v>22</v>
      </c>
      <c r="L3983" t="str">
        <f>_xlfn.XLOOKUP(Tableau1[[#This Row],[TYPE DE PIECE]],Tableau4[MATIERE],Tableau4[SHORT TYPE],"",0,1)</f>
        <v>COP</v>
      </c>
      <c r="N3983" t="str">
        <f>IF(ISERR(FIND("DECOUPE",Tableau1[[#This Row],[DESIGNATION]])),"","NEED REF")</f>
        <v/>
      </c>
    </row>
    <row r="3984" spans="2:14" ht="15" customHeight="1">
      <c r="B3984">
        <v>34410021</v>
      </c>
      <c r="C3984" s="2">
        <v>44530</v>
      </c>
      <c r="D3984" t="s">
        <v>13</v>
      </c>
      <c r="E3984" t="s">
        <v>1535</v>
      </c>
      <c r="G3984" t="s">
        <v>2169</v>
      </c>
      <c r="H3984" t="s">
        <v>595</v>
      </c>
      <c r="J3984" t="s">
        <v>17</v>
      </c>
      <c r="K3984" t="s">
        <v>25</v>
      </c>
      <c r="L3984" t="str">
        <f>_xlfn.XLOOKUP(Tableau1[[#This Row],[TYPE DE PIECE]],Tableau4[MATIERE],Tableau4[SHORT TYPE],"",0,1)</f>
        <v>SMT</v>
      </c>
      <c r="M3984" t="s">
        <v>2463</v>
      </c>
      <c r="N3984" t="str">
        <f>IF(ISERR(FIND("DECOUPE",Tableau1[[#This Row],[DESIGNATION]])),"","NEED REF")</f>
        <v/>
      </c>
    </row>
    <row r="3985" spans="2:14" ht="15" customHeight="1">
      <c r="B3985">
        <v>34410020</v>
      </c>
      <c r="C3985" s="2">
        <v>44530</v>
      </c>
      <c r="D3985" t="s">
        <v>13</v>
      </c>
      <c r="E3985" t="s">
        <v>2464</v>
      </c>
      <c r="G3985" t="s">
        <v>2169</v>
      </c>
      <c r="H3985" t="s">
        <v>595</v>
      </c>
      <c r="J3985" t="s">
        <v>17</v>
      </c>
      <c r="K3985" t="s">
        <v>25</v>
      </c>
      <c r="L3985" t="str">
        <f>_xlfn.XLOOKUP(Tableau1[[#This Row],[TYPE DE PIECE]],Tableau4[MATIERE],Tableau4[SHORT TYPE],"",0,1)</f>
        <v>SMT</v>
      </c>
      <c r="M3985" t="s">
        <v>2463</v>
      </c>
      <c r="N3985" t="str">
        <f>IF(ISERR(FIND("DECOUPE",Tableau1[[#This Row],[DESIGNATION]])),"","NEED REF")</f>
        <v/>
      </c>
    </row>
    <row r="3986" spans="2:14" ht="15" customHeight="1">
      <c r="B3986">
        <v>34410019</v>
      </c>
      <c r="C3986" s="2">
        <v>44530</v>
      </c>
      <c r="D3986" t="s">
        <v>13</v>
      </c>
      <c r="E3986" t="s">
        <v>2465</v>
      </c>
      <c r="G3986" t="s">
        <v>2169</v>
      </c>
      <c r="H3986" t="s">
        <v>595</v>
      </c>
      <c r="J3986" t="s">
        <v>17</v>
      </c>
      <c r="K3986" t="s">
        <v>33</v>
      </c>
      <c r="L3986" t="str">
        <f>_xlfn.XLOOKUP(Tableau1[[#This Row],[TYPE DE PIECE]],Tableau4[MATIERE],Tableau4[SHORT TYPE],"",0,1)</f>
        <v>PLA</v>
      </c>
      <c r="M3986" t="s">
        <v>2380</v>
      </c>
      <c r="N3986" t="str">
        <f>IF(ISERR(FIND("DECOUPE",Tableau1[[#This Row],[DESIGNATION]])),"","NEED REF")</f>
        <v/>
      </c>
    </row>
    <row r="3987" spans="2:14" ht="15" customHeight="1">
      <c r="B3987">
        <v>34410018</v>
      </c>
      <c r="C3987" s="2">
        <v>44529</v>
      </c>
      <c r="D3987" t="s">
        <v>13</v>
      </c>
      <c r="E3987" t="s">
        <v>2466</v>
      </c>
      <c r="G3987" t="s">
        <v>2169</v>
      </c>
      <c r="H3987" t="s">
        <v>595</v>
      </c>
      <c r="J3987" t="s">
        <v>17</v>
      </c>
      <c r="K3987" t="s">
        <v>25</v>
      </c>
      <c r="L3987" t="str">
        <f>_xlfn.XLOOKUP(Tableau1[[#This Row],[TYPE DE PIECE]],Tableau4[MATIERE],Tableau4[SHORT TYPE],"",0,1)</f>
        <v>SMT</v>
      </c>
      <c r="M3987" t="s">
        <v>2467</v>
      </c>
      <c r="N3987" t="str">
        <f>IF(ISERR(FIND("DECOUPE",Tableau1[[#This Row],[DESIGNATION]])),"","NEED REF")</f>
        <v/>
      </c>
    </row>
    <row r="3988" spans="2:14" ht="15" customHeight="1">
      <c r="B3988">
        <v>34410017</v>
      </c>
      <c r="C3988" s="2">
        <v>44529</v>
      </c>
      <c r="D3988" t="s">
        <v>13</v>
      </c>
      <c r="E3988" t="s">
        <v>2468</v>
      </c>
      <c r="G3988" t="s">
        <v>2169</v>
      </c>
      <c r="H3988" t="s">
        <v>595</v>
      </c>
      <c r="J3988" t="s">
        <v>17</v>
      </c>
      <c r="K3988" t="s">
        <v>25</v>
      </c>
      <c r="L3988" t="str">
        <f>_xlfn.XLOOKUP(Tableau1[[#This Row],[TYPE DE PIECE]],Tableau4[MATIERE],Tableau4[SHORT TYPE],"",0,1)</f>
        <v>SMT</v>
      </c>
      <c r="M3988" t="s">
        <v>2380</v>
      </c>
      <c r="N3988" t="str">
        <f>IF(ISERR(FIND("DECOUPE",Tableau1[[#This Row],[DESIGNATION]])),"","NEED REF")</f>
        <v/>
      </c>
    </row>
    <row r="3989" spans="2:14" ht="15" customHeight="1">
      <c r="B3989">
        <v>34410016</v>
      </c>
      <c r="C3989" s="2">
        <v>44529</v>
      </c>
      <c r="D3989" t="s">
        <v>13</v>
      </c>
      <c r="G3989" t="s">
        <v>2169</v>
      </c>
      <c r="H3989" t="s">
        <v>595</v>
      </c>
      <c r="J3989" t="s">
        <v>17</v>
      </c>
      <c r="K3989" t="s">
        <v>25</v>
      </c>
      <c r="L3989" t="str">
        <f>_xlfn.XLOOKUP(Tableau1[[#This Row],[TYPE DE PIECE]],Tableau4[MATIERE],Tableau4[SHORT TYPE],"",0,1)</f>
        <v>SMT</v>
      </c>
      <c r="N3989" t="str">
        <f>IF(ISERR(FIND("DECOUPE",Tableau1[[#This Row],[DESIGNATION]])),"","NEED REF")</f>
        <v/>
      </c>
    </row>
    <row r="3990" spans="2:14" ht="15" customHeight="1">
      <c r="B3990">
        <v>34410015</v>
      </c>
      <c r="C3990" s="2">
        <v>44529</v>
      </c>
      <c r="D3990" t="s">
        <v>13</v>
      </c>
      <c r="E3990" t="s">
        <v>2469</v>
      </c>
      <c r="G3990" t="s">
        <v>2169</v>
      </c>
      <c r="H3990" t="s">
        <v>595</v>
      </c>
      <c r="J3990" t="s">
        <v>17</v>
      </c>
      <c r="K3990" t="s">
        <v>25</v>
      </c>
      <c r="L3990" t="str">
        <f>_xlfn.XLOOKUP(Tableau1[[#This Row],[TYPE DE PIECE]],Tableau4[MATIERE],Tableau4[SHORT TYPE],"",0,1)</f>
        <v>SMT</v>
      </c>
      <c r="M3990" t="s">
        <v>2380</v>
      </c>
      <c r="N3990" t="str">
        <f>IF(ISERR(FIND("DECOUPE",Tableau1[[#This Row],[DESIGNATION]])),"","NEED REF")</f>
        <v/>
      </c>
    </row>
    <row r="3991" spans="2:14" ht="15" customHeight="1">
      <c r="B3991">
        <v>34410014</v>
      </c>
      <c r="C3991" s="2">
        <v>44529</v>
      </c>
      <c r="D3991" t="s">
        <v>13</v>
      </c>
      <c r="E3991" t="s">
        <v>2470</v>
      </c>
      <c r="G3991" t="s">
        <v>2169</v>
      </c>
      <c r="H3991" t="s">
        <v>595</v>
      </c>
      <c r="J3991" t="s">
        <v>17</v>
      </c>
      <c r="K3991" t="s">
        <v>25</v>
      </c>
      <c r="L3991" t="str">
        <f>_xlfn.XLOOKUP(Tableau1[[#This Row],[TYPE DE PIECE]],Tableau4[MATIERE],Tableau4[SHORT TYPE],"",0,1)</f>
        <v>SMT</v>
      </c>
      <c r="M3991" t="s">
        <v>2380</v>
      </c>
      <c r="N3991" t="str">
        <f>IF(ISERR(FIND("DECOUPE",Tableau1[[#This Row],[DESIGNATION]])),"","NEED REF")</f>
        <v/>
      </c>
    </row>
    <row r="3992" spans="2:14" ht="15" customHeight="1">
      <c r="B3992">
        <v>34410013</v>
      </c>
      <c r="C3992" s="2">
        <v>44524</v>
      </c>
      <c r="D3992" t="s">
        <v>13</v>
      </c>
      <c r="E3992" t="s">
        <v>2471</v>
      </c>
      <c r="J3992" t="s">
        <v>27</v>
      </c>
      <c r="L3992" t="str">
        <f>_xlfn.XLOOKUP(Tableau1[[#This Row],[TYPE DE PIECE]],Tableau4[MATIERE],Tableau4[SHORT TYPE],"",0,1)</f>
        <v/>
      </c>
      <c r="N3992" t="str">
        <f>IF(ISERR(FIND("DECOUPE",Tableau1[[#This Row],[DESIGNATION]])),"","NEED REF")</f>
        <v/>
      </c>
    </row>
    <row r="3993" spans="2:14" ht="15" customHeight="1">
      <c r="B3993">
        <v>34410012</v>
      </c>
      <c r="C3993" s="2">
        <v>44524</v>
      </c>
      <c r="D3993" t="s">
        <v>13</v>
      </c>
      <c r="E3993" t="s">
        <v>2472</v>
      </c>
      <c r="G3993" t="s">
        <v>73</v>
      </c>
      <c r="H3993" t="s">
        <v>15</v>
      </c>
      <c r="J3993" t="s">
        <v>17</v>
      </c>
      <c r="K3993" t="s">
        <v>25</v>
      </c>
      <c r="L3993" t="str">
        <f>_xlfn.XLOOKUP(Tableau1[[#This Row],[TYPE DE PIECE]],Tableau4[MATIERE],Tableau4[SHORT TYPE],"",0,1)</f>
        <v>SMT</v>
      </c>
      <c r="N3993" t="str">
        <f>IF(ISERR(FIND("DECOUPE",Tableau1[[#This Row],[DESIGNATION]])),"","NEED REF")</f>
        <v/>
      </c>
    </row>
    <row r="3994" spans="2:14" ht="15" customHeight="1">
      <c r="B3994">
        <v>34410011</v>
      </c>
      <c r="C3994" s="2">
        <v>44524</v>
      </c>
      <c r="D3994" t="s">
        <v>13</v>
      </c>
      <c r="E3994" t="s">
        <v>2473</v>
      </c>
      <c r="G3994" t="s">
        <v>73</v>
      </c>
      <c r="H3994" t="s">
        <v>15</v>
      </c>
      <c r="J3994" t="s">
        <v>17</v>
      </c>
      <c r="K3994" t="s">
        <v>25</v>
      </c>
      <c r="L3994" t="str">
        <f>_xlfn.XLOOKUP(Tableau1[[#This Row],[TYPE DE PIECE]],Tableau4[MATIERE],Tableau4[SHORT TYPE],"",0,1)</f>
        <v>SMT</v>
      </c>
      <c r="N3994" t="str">
        <f>IF(ISERR(FIND("DECOUPE",Tableau1[[#This Row],[DESIGNATION]])),"","NEED REF")</f>
        <v/>
      </c>
    </row>
    <row r="3995" spans="2:14" ht="15" customHeight="1">
      <c r="B3995">
        <v>34410010</v>
      </c>
      <c r="C3995" s="2">
        <v>44524</v>
      </c>
      <c r="D3995" t="s">
        <v>13</v>
      </c>
      <c r="E3995" t="s">
        <v>2474</v>
      </c>
      <c r="G3995" t="s">
        <v>73</v>
      </c>
      <c r="H3995" t="s">
        <v>15</v>
      </c>
      <c r="J3995" t="s">
        <v>17</v>
      </c>
      <c r="K3995" t="s">
        <v>25</v>
      </c>
      <c r="L3995" t="str">
        <f>_xlfn.XLOOKUP(Tableau1[[#This Row],[TYPE DE PIECE]],Tableau4[MATIERE],Tableau4[SHORT TYPE],"",0,1)</f>
        <v>SMT</v>
      </c>
      <c r="N3995" t="str">
        <f>IF(ISERR(FIND("DECOUPE",Tableau1[[#This Row],[DESIGNATION]])),"","NEED REF")</f>
        <v/>
      </c>
    </row>
    <row r="3996" spans="2:14" ht="15" customHeight="1">
      <c r="B3996">
        <v>34410009</v>
      </c>
      <c r="C3996" s="2">
        <v>44524</v>
      </c>
      <c r="D3996" t="s">
        <v>13</v>
      </c>
      <c r="E3996" t="s">
        <v>2097</v>
      </c>
      <c r="G3996" t="s">
        <v>73</v>
      </c>
      <c r="H3996" t="s">
        <v>15</v>
      </c>
      <c r="J3996" t="s">
        <v>17</v>
      </c>
      <c r="K3996" t="s">
        <v>50</v>
      </c>
      <c r="L3996" t="str">
        <f>_xlfn.XLOOKUP(Tableau1[[#This Row],[TYPE DE PIECE]],Tableau4[MATIERE],Tableau4[SHORT TYPE],"",0,1)</f>
        <v>WIR</v>
      </c>
      <c r="N3996" t="str">
        <f>IF(ISERR(FIND("DECOUPE",Tableau1[[#This Row],[DESIGNATION]])),"","NEED REF")</f>
        <v/>
      </c>
    </row>
    <row r="3997" spans="2:14" ht="15" customHeight="1">
      <c r="B3997">
        <v>34410008</v>
      </c>
      <c r="C3997" s="2">
        <v>44524</v>
      </c>
      <c r="D3997" t="s">
        <v>13</v>
      </c>
      <c r="E3997" t="s">
        <v>2475</v>
      </c>
      <c r="G3997" t="s">
        <v>73</v>
      </c>
      <c r="H3997" t="s">
        <v>15</v>
      </c>
      <c r="J3997" t="s">
        <v>17</v>
      </c>
      <c r="K3997" t="s">
        <v>22</v>
      </c>
      <c r="L3997" t="str">
        <f>_xlfn.XLOOKUP(Tableau1[[#This Row],[TYPE DE PIECE]],Tableau4[MATIERE],Tableau4[SHORT TYPE],"",0,1)</f>
        <v>COP</v>
      </c>
      <c r="N3997" t="str">
        <f>IF(ISERR(FIND("DECOUPE",Tableau1[[#This Row],[DESIGNATION]])),"","NEED REF")</f>
        <v/>
      </c>
    </row>
    <row r="3998" spans="2:14" ht="15" customHeight="1">
      <c r="B3998">
        <v>34410007</v>
      </c>
      <c r="C3998" s="2">
        <v>44523</v>
      </c>
      <c r="D3998" t="s">
        <v>13</v>
      </c>
      <c r="E3998" t="s">
        <v>2476</v>
      </c>
      <c r="G3998" t="s">
        <v>73</v>
      </c>
      <c r="H3998" t="s">
        <v>15</v>
      </c>
      <c r="J3998" t="s">
        <v>17</v>
      </c>
      <c r="K3998" t="s">
        <v>22</v>
      </c>
      <c r="L3998" t="str">
        <f>_xlfn.XLOOKUP(Tableau1[[#This Row],[TYPE DE PIECE]],Tableau4[MATIERE],Tableau4[SHORT TYPE],"",0,1)</f>
        <v>COP</v>
      </c>
      <c r="N3998" t="str">
        <f>IF(ISERR(FIND("DECOUPE",Tableau1[[#This Row],[DESIGNATION]])),"","NEED REF")</f>
        <v/>
      </c>
    </row>
    <row r="3999" spans="2:14" ht="15" customHeight="1">
      <c r="B3999">
        <v>34410006</v>
      </c>
      <c r="C3999" s="2">
        <v>44523</v>
      </c>
      <c r="D3999" t="s">
        <v>13</v>
      </c>
      <c r="E3999" t="s">
        <v>2477</v>
      </c>
      <c r="G3999" t="s">
        <v>73</v>
      </c>
      <c r="H3999" t="s">
        <v>15</v>
      </c>
      <c r="J3999" t="s">
        <v>17</v>
      </c>
      <c r="K3999" t="s">
        <v>22</v>
      </c>
      <c r="L3999" t="str">
        <f>_xlfn.XLOOKUP(Tableau1[[#This Row],[TYPE DE PIECE]],Tableau4[MATIERE],Tableau4[SHORT TYPE],"",0,1)</f>
        <v>COP</v>
      </c>
      <c r="N3999" t="str">
        <f>IF(ISERR(FIND("DECOUPE",Tableau1[[#This Row],[DESIGNATION]])),"","NEED REF")</f>
        <v/>
      </c>
    </row>
    <row r="4000" spans="2:14" ht="15" customHeight="1">
      <c r="B4000">
        <v>34410005</v>
      </c>
      <c r="C4000" s="2">
        <v>44523</v>
      </c>
      <c r="D4000" t="s">
        <v>13</v>
      </c>
      <c r="E4000" t="s">
        <v>2478</v>
      </c>
      <c r="G4000" t="s">
        <v>2169</v>
      </c>
      <c r="H4000" t="s">
        <v>595</v>
      </c>
      <c r="J4000" t="s">
        <v>17</v>
      </c>
      <c r="K4000" t="s">
        <v>1745</v>
      </c>
      <c r="L4000" t="str">
        <f>_xlfn.XLOOKUP(Tableau1[[#This Row],[TYPE DE PIECE]],Tableau4[MATIERE],Tableau4[SHORT TYPE],"",0,1)</f>
        <v/>
      </c>
      <c r="M4000" t="s">
        <v>2479</v>
      </c>
      <c r="N4000" t="str">
        <f>IF(ISERR(FIND("DECOUPE",Tableau1[[#This Row],[DESIGNATION]])),"","NEED REF")</f>
        <v/>
      </c>
    </row>
    <row r="4001" spans="2:14" ht="15" customHeight="1">
      <c r="B4001">
        <v>34410004</v>
      </c>
      <c r="C4001" s="2">
        <v>44523</v>
      </c>
      <c r="D4001" t="s">
        <v>13</v>
      </c>
      <c r="E4001" t="s">
        <v>2480</v>
      </c>
      <c r="G4001" t="s">
        <v>2169</v>
      </c>
      <c r="H4001" t="s">
        <v>595</v>
      </c>
      <c r="J4001" t="s">
        <v>17</v>
      </c>
      <c r="K4001" t="s">
        <v>1745</v>
      </c>
      <c r="L4001" t="str">
        <f>_xlfn.XLOOKUP(Tableau1[[#This Row],[TYPE DE PIECE]],Tableau4[MATIERE],Tableau4[SHORT TYPE],"",0,1)</f>
        <v/>
      </c>
      <c r="M4001" t="s">
        <v>2479</v>
      </c>
      <c r="N4001" t="str">
        <f>IF(ISERR(FIND("DECOUPE",Tableau1[[#This Row],[DESIGNATION]])),"","NEED REF")</f>
        <v/>
      </c>
    </row>
    <row r="4002" spans="2:14" ht="15" customHeight="1">
      <c r="B4002">
        <v>34410003</v>
      </c>
      <c r="C4002" s="2">
        <v>44523</v>
      </c>
      <c r="D4002" t="s">
        <v>13</v>
      </c>
      <c r="E4002" t="s">
        <v>2481</v>
      </c>
      <c r="G4002" t="s">
        <v>2169</v>
      </c>
      <c r="H4002" t="s">
        <v>595</v>
      </c>
      <c r="J4002" t="s">
        <v>17</v>
      </c>
      <c r="K4002" t="s">
        <v>1745</v>
      </c>
      <c r="L4002" t="str">
        <f>_xlfn.XLOOKUP(Tableau1[[#This Row],[TYPE DE PIECE]],Tableau4[MATIERE],Tableau4[SHORT TYPE],"",0,1)</f>
        <v/>
      </c>
      <c r="M4002" t="s">
        <v>2479</v>
      </c>
      <c r="N4002" t="str">
        <f>IF(ISERR(FIND("DECOUPE",Tableau1[[#This Row],[DESIGNATION]])),"","NEED REF")</f>
        <v/>
      </c>
    </row>
    <row r="4003" spans="2:14" ht="15" customHeight="1">
      <c r="B4003">
        <v>34410002</v>
      </c>
      <c r="C4003" s="2">
        <v>44523</v>
      </c>
      <c r="D4003" t="s">
        <v>13</v>
      </c>
      <c r="E4003" t="s">
        <v>2482</v>
      </c>
      <c r="G4003" t="s">
        <v>2169</v>
      </c>
      <c r="H4003" t="s">
        <v>595</v>
      </c>
      <c r="J4003" t="s">
        <v>17</v>
      </c>
      <c r="K4003" t="s">
        <v>1745</v>
      </c>
      <c r="L4003" t="str">
        <f>_xlfn.XLOOKUP(Tableau1[[#This Row],[TYPE DE PIECE]],Tableau4[MATIERE],Tableau4[SHORT TYPE],"",0,1)</f>
        <v/>
      </c>
      <c r="M4003" t="s">
        <v>2479</v>
      </c>
      <c r="N4003" t="str">
        <f>IF(ISERR(FIND("DECOUPE",Tableau1[[#This Row],[DESIGNATION]])),"","NEED REF")</f>
        <v/>
      </c>
    </row>
    <row r="4004" spans="2:14" ht="15" customHeight="1">
      <c r="B4004">
        <v>34410001</v>
      </c>
      <c r="C4004" s="2">
        <v>44523</v>
      </c>
      <c r="D4004" t="s">
        <v>13</v>
      </c>
      <c r="E4004" t="s">
        <v>2483</v>
      </c>
      <c r="G4004" t="s">
        <v>2169</v>
      </c>
      <c r="H4004" t="s">
        <v>595</v>
      </c>
      <c r="J4004" t="s">
        <v>17</v>
      </c>
      <c r="K4004" t="s">
        <v>1745</v>
      </c>
      <c r="L4004" t="str">
        <f>_xlfn.XLOOKUP(Tableau1[[#This Row],[TYPE DE PIECE]],Tableau4[MATIERE],Tableau4[SHORT TYPE],"",0,1)</f>
        <v/>
      </c>
      <c r="M4004" t="s">
        <v>2479</v>
      </c>
      <c r="N4004" t="str">
        <f>IF(ISERR(FIND("DECOUPE",Tableau1[[#This Row],[DESIGNATION]])),"","NEED REF")</f>
        <v/>
      </c>
    </row>
    <row r="4005" spans="2:14" ht="15" customHeight="1">
      <c r="B4005">
        <v>34410000</v>
      </c>
      <c r="C4005" s="2">
        <v>44523</v>
      </c>
      <c r="D4005" t="s">
        <v>13</v>
      </c>
      <c r="E4005" t="s">
        <v>2484</v>
      </c>
      <c r="G4005" t="s">
        <v>2169</v>
      </c>
      <c r="H4005" t="s">
        <v>595</v>
      </c>
      <c r="J4005" t="s">
        <v>17</v>
      </c>
      <c r="K4005" t="s">
        <v>1745</v>
      </c>
      <c r="L4005" t="str">
        <f>_xlfn.XLOOKUP(Tableau1[[#This Row],[TYPE DE PIECE]],Tableau4[MATIERE],Tableau4[SHORT TYPE],"",0,1)</f>
        <v/>
      </c>
      <c r="M4005" t="s">
        <v>2479</v>
      </c>
      <c r="N4005" t="str">
        <f>IF(ISERR(FIND("DECOUPE",Tableau1[[#This Row],[DESIGNATION]])),"","NEED REF")</f>
        <v/>
      </c>
    </row>
    <row r="4006" spans="2:14" ht="15" customHeight="1">
      <c r="B4006">
        <v>34409999</v>
      </c>
      <c r="C4006" s="2">
        <v>44523</v>
      </c>
      <c r="D4006" t="s">
        <v>13</v>
      </c>
      <c r="E4006" t="s">
        <v>2485</v>
      </c>
      <c r="G4006" t="s">
        <v>2169</v>
      </c>
      <c r="H4006" t="s">
        <v>595</v>
      </c>
      <c r="J4006" t="s">
        <v>17</v>
      </c>
      <c r="K4006" t="s">
        <v>1745</v>
      </c>
      <c r="L4006" t="str">
        <f>_xlfn.XLOOKUP(Tableau1[[#This Row],[TYPE DE PIECE]],Tableau4[MATIERE],Tableau4[SHORT TYPE],"",0,1)</f>
        <v/>
      </c>
      <c r="M4006" t="s">
        <v>2479</v>
      </c>
      <c r="N4006" t="str">
        <f>IF(ISERR(FIND("DECOUPE",Tableau1[[#This Row],[DESIGNATION]])),"","NEED REF")</f>
        <v/>
      </c>
    </row>
    <row r="4007" spans="2:14" ht="15" customHeight="1">
      <c r="B4007">
        <v>34409998</v>
      </c>
      <c r="C4007" s="2">
        <v>44522</v>
      </c>
      <c r="D4007" t="s">
        <v>13</v>
      </c>
      <c r="E4007" t="s">
        <v>2486</v>
      </c>
      <c r="F4007" t="s">
        <v>2461</v>
      </c>
      <c r="G4007" t="s">
        <v>112</v>
      </c>
      <c r="H4007" t="s">
        <v>534</v>
      </c>
      <c r="J4007" t="s">
        <v>49</v>
      </c>
      <c r="K4007" t="s">
        <v>25</v>
      </c>
      <c r="L4007" t="str">
        <f>_xlfn.XLOOKUP(Tableau1[[#This Row],[TYPE DE PIECE]],Tableau4[MATIERE],Tableau4[SHORT TYPE],"",0,1)</f>
        <v>SMT</v>
      </c>
      <c r="N4007" t="str">
        <f>IF(ISERR(FIND("DECOUPE",Tableau1[[#This Row],[DESIGNATION]])),"","NEED REF")</f>
        <v/>
      </c>
    </row>
    <row r="4008" spans="2:14" ht="15" customHeight="1">
      <c r="B4008">
        <v>34409997</v>
      </c>
      <c r="C4008" s="2">
        <v>44522</v>
      </c>
      <c r="D4008" t="s">
        <v>13</v>
      </c>
      <c r="E4008" t="s">
        <v>2487</v>
      </c>
      <c r="F4008" t="s">
        <v>2461</v>
      </c>
      <c r="G4008" t="s">
        <v>112</v>
      </c>
      <c r="H4008" t="s">
        <v>534</v>
      </c>
      <c r="J4008" t="s">
        <v>49</v>
      </c>
      <c r="K4008" t="s">
        <v>25</v>
      </c>
      <c r="L4008" t="str">
        <f>_xlfn.XLOOKUP(Tableau1[[#This Row],[TYPE DE PIECE]],Tableau4[MATIERE],Tableau4[SHORT TYPE],"",0,1)</f>
        <v>SMT</v>
      </c>
      <c r="N4008" t="str">
        <f>IF(ISERR(FIND("DECOUPE",Tableau1[[#This Row],[DESIGNATION]])),"","NEED REF")</f>
        <v/>
      </c>
    </row>
    <row r="4009" spans="2:14" ht="15" customHeight="1">
      <c r="B4009">
        <v>34409996</v>
      </c>
      <c r="C4009" s="2">
        <v>44522</v>
      </c>
      <c r="D4009" t="s">
        <v>13</v>
      </c>
      <c r="E4009" t="s">
        <v>2488</v>
      </c>
      <c r="F4009" t="s">
        <v>2461</v>
      </c>
      <c r="G4009" t="s">
        <v>112</v>
      </c>
      <c r="H4009" t="s">
        <v>534</v>
      </c>
      <c r="J4009" t="s">
        <v>49</v>
      </c>
      <c r="K4009" t="s">
        <v>33</v>
      </c>
      <c r="L4009" t="str">
        <f>_xlfn.XLOOKUP(Tableau1[[#This Row],[TYPE DE PIECE]],Tableau4[MATIERE],Tableau4[SHORT TYPE],"",0,1)</f>
        <v>PLA</v>
      </c>
      <c r="N4009" t="str">
        <f>IF(ISERR(FIND("DECOUPE",Tableau1[[#This Row],[DESIGNATION]])),"","NEED REF")</f>
        <v/>
      </c>
    </row>
    <row r="4010" spans="2:14" ht="15" customHeight="1">
      <c r="B4010">
        <v>34409995</v>
      </c>
      <c r="C4010" s="2">
        <v>44522</v>
      </c>
      <c r="D4010" t="s">
        <v>13</v>
      </c>
      <c r="E4010" t="s">
        <v>2489</v>
      </c>
      <c r="F4010" t="s">
        <v>2461</v>
      </c>
      <c r="G4010" t="s">
        <v>112</v>
      </c>
      <c r="H4010" t="s">
        <v>534</v>
      </c>
      <c r="J4010" t="s">
        <v>49</v>
      </c>
      <c r="K4010" t="s">
        <v>25</v>
      </c>
      <c r="L4010" t="str">
        <f>_xlfn.XLOOKUP(Tableau1[[#This Row],[TYPE DE PIECE]],Tableau4[MATIERE],Tableau4[SHORT TYPE],"",0,1)</f>
        <v>SMT</v>
      </c>
      <c r="N4010" t="str">
        <f>IF(ISERR(FIND("DECOUPE",Tableau1[[#This Row],[DESIGNATION]])),"","NEED REF")</f>
        <v/>
      </c>
    </row>
    <row r="4011" spans="2:14" ht="15" customHeight="1">
      <c r="B4011">
        <v>34409994</v>
      </c>
      <c r="C4011" s="2">
        <v>44522</v>
      </c>
      <c r="D4011" t="s">
        <v>13</v>
      </c>
      <c r="E4011" t="s">
        <v>2490</v>
      </c>
      <c r="J4011" t="s">
        <v>17</v>
      </c>
      <c r="L4011" t="str">
        <f>_xlfn.XLOOKUP(Tableau1[[#This Row],[TYPE DE PIECE]],Tableau4[MATIERE],Tableau4[SHORT TYPE],"",0,1)</f>
        <v/>
      </c>
      <c r="N4011" t="str">
        <f>IF(ISERR(FIND("DECOUPE",Tableau1[[#This Row],[DESIGNATION]])),"","NEED REF")</f>
        <v/>
      </c>
    </row>
    <row r="4012" spans="2:14" ht="15" customHeight="1">
      <c r="B4012">
        <v>34409993</v>
      </c>
      <c r="C4012" s="2">
        <v>44522</v>
      </c>
      <c r="D4012" t="s">
        <v>13</v>
      </c>
      <c r="E4012" t="s">
        <v>2491</v>
      </c>
      <c r="J4012" t="s">
        <v>17</v>
      </c>
      <c r="L4012" t="str">
        <f>_xlfn.XLOOKUP(Tableau1[[#This Row],[TYPE DE PIECE]],Tableau4[MATIERE],Tableau4[SHORT TYPE],"",0,1)</f>
        <v/>
      </c>
      <c r="N4012" t="str">
        <f>IF(ISERR(FIND("DECOUPE",Tableau1[[#This Row],[DESIGNATION]])),"","NEED REF")</f>
        <v/>
      </c>
    </row>
    <row r="4013" spans="2:14" ht="15" customHeight="1">
      <c r="B4013">
        <v>34409992</v>
      </c>
      <c r="C4013" s="2">
        <v>44522</v>
      </c>
      <c r="D4013" t="s">
        <v>13</v>
      </c>
      <c r="E4013" t="s">
        <v>2492</v>
      </c>
      <c r="J4013" t="s">
        <v>17</v>
      </c>
      <c r="L4013" t="str">
        <f>_xlfn.XLOOKUP(Tableau1[[#This Row],[TYPE DE PIECE]],Tableau4[MATIERE],Tableau4[SHORT TYPE],"",0,1)</f>
        <v/>
      </c>
      <c r="N4013" t="str">
        <f>IF(ISERR(FIND("DECOUPE",Tableau1[[#This Row],[DESIGNATION]])),"","NEED REF")</f>
        <v/>
      </c>
    </row>
    <row r="4014" spans="2:14" ht="15" customHeight="1">
      <c r="B4014">
        <v>34409991</v>
      </c>
      <c r="C4014" s="2">
        <v>44522</v>
      </c>
      <c r="D4014" t="s">
        <v>13</v>
      </c>
      <c r="E4014" t="s">
        <v>2493</v>
      </c>
      <c r="G4014" t="s">
        <v>2169</v>
      </c>
      <c r="H4014" t="s">
        <v>595</v>
      </c>
      <c r="J4014" t="s">
        <v>17</v>
      </c>
      <c r="K4014" t="s">
        <v>2430</v>
      </c>
      <c r="L4014" t="str">
        <f>_xlfn.XLOOKUP(Tableau1[[#This Row],[TYPE DE PIECE]],Tableau4[MATIERE],Tableau4[SHORT TYPE],"",0,1)</f>
        <v>WOOD</v>
      </c>
      <c r="M4014" t="s">
        <v>2430</v>
      </c>
      <c r="N4014" t="str">
        <f>IF(ISERR(FIND("DECOUPE",Tableau1[[#This Row],[DESIGNATION]])),"","NEED REF")</f>
        <v/>
      </c>
    </row>
    <row r="4015" spans="2:14" ht="15" customHeight="1">
      <c r="B4015">
        <v>34409990</v>
      </c>
      <c r="C4015" s="2">
        <v>44522</v>
      </c>
      <c r="D4015" t="s">
        <v>13</v>
      </c>
      <c r="E4015" t="s">
        <v>2494</v>
      </c>
      <c r="G4015" t="s">
        <v>2169</v>
      </c>
      <c r="H4015" t="s">
        <v>595</v>
      </c>
      <c r="J4015" t="s">
        <v>17</v>
      </c>
      <c r="K4015" t="s">
        <v>2430</v>
      </c>
      <c r="L4015" t="str">
        <f>_xlfn.XLOOKUP(Tableau1[[#This Row],[TYPE DE PIECE]],Tableau4[MATIERE],Tableau4[SHORT TYPE],"",0,1)</f>
        <v>WOOD</v>
      </c>
      <c r="M4015" t="s">
        <v>2430</v>
      </c>
      <c r="N4015" t="str">
        <f>IF(ISERR(FIND("DECOUPE",Tableau1[[#This Row],[DESIGNATION]])),"","NEED REF")</f>
        <v/>
      </c>
    </row>
    <row r="4016" spans="2:14" ht="15" customHeight="1">
      <c r="B4016">
        <v>34409989</v>
      </c>
      <c r="C4016" s="2">
        <v>44522</v>
      </c>
      <c r="D4016" t="s">
        <v>13</v>
      </c>
      <c r="E4016" t="s">
        <v>2495</v>
      </c>
      <c r="G4016" t="s">
        <v>2169</v>
      </c>
      <c r="H4016" t="s">
        <v>595</v>
      </c>
      <c r="J4016" t="s">
        <v>17</v>
      </c>
      <c r="K4016" t="s">
        <v>2430</v>
      </c>
      <c r="L4016" t="str">
        <f>_xlfn.XLOOKUP(Tableau1[[#This Row],[TYPE DE PIECE]],Tableau4[MATIERE],Tableau4[SHORT TYPE],"",0,1)</f>
        <v>WOOD</v>
      </c>
      <c r="M4016" t="s">
        <v>2430</v>
      </c>
      <c r="N4016" t="str">
        <f>IF(ISERR(FIND("DECOUPE",Tableau1[[#This Row],[DESIGNATION]])),"","NEED REF")</f>
        <v/>
      </c>
    </row>
    <row r="4017" spans="2:14" ht="15" customHeight="1">
      <c r="B4017">
        <v>34409988</v>
      </c>
      <c r="C4017" s="2">
        <v>44518</v>
      </c>
      <c r="D4017" t="s">
        <v>13</v>
      </c>
      <c r="E4017" t="s">
        <v>1477</v>
      </c>
      <c r="G4017" t="s">
        <v>2169</v>
      </c>
      <c r="H4017" t="s">
        <v>595</v>
      </c>
      <c r="J4017" t="s">
        <v>17</v>
      </c>
      <c r="K4017" t="s">
        <v>25</v>
      </c>
      <c r="L4017" t="str">
        <f>_xlfn.XLOOKUP(Tableau1[[#This Row],[TYPE DE PIECE]],Tableau4[MATIERE],Tableau4[SHORT TYPE],"",0,1)</f>
        <v>SMT</v>
      </c>
      <c r="N4017" t="str">
        <f>IF(ISERR(FIND("DECOUPE",Tableau1[[#This Row],[DESIGNATION]])),"","NEED REF")</f>
        <v/>
      </c>
    </row>
    <row r="4018" spans="2:14" ht="15" customHeight="1">
      <c r="B4018">
        <v>34409987</v>
      </c>
      <c r="C4018" s="2">
        <v>44518</v>
      </c>
      <c r="D4018" t="s">
        <v>13</v>
      </c>
      <c r="E4018" t="s">
        <v>2496</v>
      </c>
      <c r="G4018" t="s">
        <v>2169</v>
      </c>
      <c r="H4018" t="s">
        <v>595</v>
      </c>
      <c r="J4018" t="s">
        <v>17</v>
      </c>
      <c r="K4018" t="s">
        <v>25</v>
      </c>
      <c r="L4018" t="str">
        <f>_xlfn.XLOOKUP(Tableau1[[#This Row],[TYPE DE PIECE]],Tableau4[MATIERE],Tableau4[SHORT TYPE],"",0,1)</f>
        <v>SMT</v>
      </c>
      <c r="N4018" t="str">
        <f>IF(ISERR(FIND("DECOUPE",Tableau1[[#This Row],[DESIGNATION]])),"","NEED REF")</f>
        <v/>
      </c>
    </row>
    <row r="4019" spans="2:14" ht="15" customHeight="1">
      <c r="B4019">
        <v>34409986</v>
      </c>
      <c r="C4019" s="2">
        <v>44518</v>
      </c>
      <c r="D4019" t="s">
        <v>13</v>
      </c>
      <c r="E4019" t="s">
        <v>2497</v>
      </c>
      <c r="G4019" t="s">
        <v>573</v>
      </c>
      <c r="H4019" t="s">
        <v>19</v>
      </c>
      <c r="J4019" t="s">
        <v>27</v>
      </c>
      <c r="K4019" t="s">
        <v>25</v>
      </c>
      <c r="L4019" t="str">
        <f>_xlfn.XLOOKUP(Tableau1[[#This Row],[TYPE DE PIECE]],Tableau4[MATIERE],Tableau4[SHORT TYPE],"",0,1)</f>
        <v>SMT</v>
      </c>
      <c r="N4019" t="str">
        <f>IF(ISERR(FIND("DECOUPE",Tableau1[[#This Row],[DESIGNATION]])),"","NEED REF")</f>
        <v/>
      </c>
    </row>
    <row r="4020" spans="2:14" ht="15" customHeight="1">
      <c r="B4020">
        <v>34409985</v>
      </c>
      <c r="C4020" s="2">
        <v>44517</v>
      </c>
      <c r="D4020" t="s">
        <v>13</v>
      </c>
      <c r="E4020" t="s">
        <v>1293</v>
      </c>
      <c r="F4020" t="s">
        <v>2498</v>
      </c>
      <c r="G4020" t="s">
        <v>112</v>
      </c>
      <c r="H4020" t="s">
        <v>595</v>
      </c>
      <c r="J4020" t="s">
        <v>49</v>
      </c>
      <c r="K4020" t="s">
        <v>25</v>
      </c>
      <c r="L4020" t="str">
        <f>_xlfn.XLOOKUP(Tableau1[[#This Row],[TYPE DE PIECE]],Tableau4[MATIERE],Tableau4[SHORT TYPE],"",0,1)</f>
        <v>SMT</v>
      </c>
      <c r="N4020" t="str">
        <f>IF(ISERR(FIND("DECOUPE",Tableau1[[#This Row],[DESIGNATION]])),"","NEED REF")</f>
        <v/>
      </c>
    </row>
    <row r="4021" spans="2:14" ht="15" customHeight="1">
      <c r="B4021">
        <v>34409984</v>
      </c>
      <c r="C4021" s="2">
        <v>44517</v>
      </c>
      <c r="D4021" t="s">
        <v>13</v>
      </c>
      <c r="E4021" t="s">
        <v>2499</v>
      </c>
      <c r="F4021" t="s">
        <v>2498</v>
      </c>
      <c r="G4021" t="s">
        <v>112</v>
      </c>
      <c r="H4021" t="s">
        <v>595</v>
      </c>
      <c r="J4021" t="s">
        <v>49</v>
      </c>
      <c r="K4021" t="s">
        <v>1745</v>
      </c>
      <c r="L4021" t="str">
        <f>_xlfn.XLOOKUP(Tableau1[[#This Row],[TYPE DE PIECE]],Tableau4[MATIERE],Tableau4[SHORT TYPE],"",0,1)</f>
        <v/>
      </c>
      <c r="N4021" t="str">
        <f>IF(ISERR(FIND("DECOUPE",Tableau1[[#This Row],[DESIGNATION]])),"","NEED REF")</f>
        <v/>
      </c>
    </row>
    <row r="4022" spans="2:14" ht="15" customHeight="1">
      <c r="B4022">
        <v>34409983</v>
      </c>
      <c r="C4022" s="2">
        <v>44517</v>
      </c>
      <c r="D4022" t="s">
        <v>13</v>
      </c>
      <c r="E4022" t="s">
        <v>2500</v>
      </c>
      <c r="F4022" t="s">
        <v>2498</v>
      </c>
      <c r="G4022" t="s">
        <v>112</v>
      </c>
      <c r="H4022" t="s">
        <v>595</v>
      </c>
      <c r="J4022" t="s">
        <v>49</v>
      </c>
      <c r="K4022" t="s">
        <v>1745</v>
      </c>
      <c r="L4022" t="str">
        <f>_xlfn.XLOOKUP(Tableau1[[#This Row],[TYPE DE PIECE]],Tableau4[MATIERE],Tableau4[SHORT TYPE],"",0,1)</f>
        <v/>
      </c>
      <c r="N4022" t="str">
        <f>IF(ISERR(FIND("DECOUPE",Tableau1[[#This Row],[DESIGNATION]])),"","NEED REF")</f>
        <v/>
      </c>
    </row>
    <row r="4023" spans="2:14" ht="15" customHeight="1">
      <c r="B4023">
        <v>34409982</v>
      </c>
      <c r="C4023" s="2">
        <v>44517</v>
      </c>
      <c r="D4023" t="s">
        <v>13</v>
      </c>
      <c r="E4023" t="s">
        <v>2501</v>
      </c>
      <c r="G4023" t="s">
        <v>2169</v>
      </c>
      <c r="H4023" t="s">
        <v>595</v>
      </c>
      <c r="J4023" t="s">
        <v>17</v>
      </c>
      <c r="K4023" t="s">
        <v>2430</v>
      </c>
      <c r="L4023" t="str">
        <f>_xlfn.XLOOKUP(Tableau1[[#This Row],[TYPE DE PIECE]],Tableau4[MATIERE],Tableau4[SHORT TYPE],"",0,1)</f>
        <v>WOOD</v>
      </c>
      <c r="M4023" t="s">
        <v>2430</v>
      </c>
      <c r="N4023" t="str">
        <f>IF(ISERR(FIND("DECOUPE",Tableau1[[#This Row],[DESIGNATION]])),"","NEED REF")</f>
        <v/>
      </c>
    </row>
    <row r="4024" spans="2:14" ht="15" customHeight="1">
      <c r="B4024">
        <v>34409981</v>
      </c>
      <c r="C4024" s="2">
        <v>44517</v>
      </c>
      <c r="D4024" t="s">
        <v>13</v>
      </c>
      <c r="E4024" t="s">
        <v>2502</v>
      </c>
      <c r="G4024" t="s">
        <v>2169</v>
      </c>
      <c r="H4024" t="s">
        <v>595</v>
      </c>
      <c r="J4024" t="s">
        <v>17</v>
      </c>
      <c r="K4024" t="s">
        <v>2430</v>
      </c>
      <c r="L4024" t="str">
        <f>_xlfn.XLOOKUP(Tableau1[[#This Row],[TYPE DE PIECE]],Tableau4[MATIERE],Tableau4[SHORT TYPE],"",0,1)</f>
        <v>WOOD</v>
      </c>
      <c r="M4024" t="s">
        <v>2430</v>
      </c>
      <c r="N4024" t="str">
        <f>IF(ISERR(FIND("DECOUPE",Tableau1[[#This Row],[DESIGNATION]])),"","NEED REF")</f>
        <v/>
      </c>
    </row>
    <row r="4025" spans="2:14" ht="15" customHeight="1">
      <c r="B4025">
        <v>34409980</v>
      </c>
      <c r="C4025" s="2">
        <v>44516</v>
      </c>
      <c r="D4025" t="s">
        <v>13</v>
      </c>
      <c r="E4025" t="s">
        <v>2503</v>
      </c>
      <c r="F4025" t="s">
        <v>2498</v>
      </c>
      <c r="G4025" t="s">
        <v>112</v>
      </c>
      <c r="H4025" t="s">
        <v>595</v>
      </c>
      <c r="J4025" t="s">
        <v>17</v>
      </c>
      <c r="K4025" t="s">
        <v>25</v>
      </c>
      <c r="L4025" t="str">
        <f>_xlfn.XLOOKUP(Tableau1[[#This Row],[TYPE DE PIECE]],Tableau4[MATIERE],Tableau4[SHORT TYPE],"",0,1)</f>
        <v>SMT</v>
      </c>
      <c r="N4025" t="str">
        <f>IF(ISERR(FIND("DECOUPE",Tableau1[[#This Row],[DESIGNATION]])),"","NEED REF")</f>
        <v>NEED REF</v>
      </c>
    </row>
    <row r="4026" spans="2:14" ht="15" customHeight="1">
      <c r="B4026">
        <v>34409979</v>
      </c>
      <c r="C4026" s="2">
        <v>44515</v>
      </c>
      <c r="D4026" t="s">
        <v>13</v>
      </c>
      <c r="E4026" t="s">
        <v>2504</v>
      </c>
      <c r="F4026" t="s">
        <v>2505</v>
      </c>
      <c r="G4026" t="s">
        <v>112</v>
      </c>
      <c r="H4026" t="s">
        <v>534</v>
      </c>
      <c r="J4026" t="s">
        <v>27</v>
      </c>
      <c r="K4026" t="s">
        <v>25</v>
      </c>
      <c r="L4026" t="str">
        <f>_xlfn.XLOOKUP(Tableau1[[#This Row],[TYPE DE PIECE]],Tableau4[MATIERE],Tableau4[SHORT TYPE],"",0,1)</f>
        <v>SMT</v>
      </c>
      <c r="N4026" t="str">
        <f>IF(ISERR(FIND("DECOUPE",Tableau1[[#This Row],[DESIGNATION]])),"","NEED REF")</f>
        <v/>
      </c>
    </row>
    <row r="4027" spans="2:14" ht="15" customHeight="1">
      <c r="B4027">
        <v>34409978</v>
      </c>
      <c r="C4027" s="2">
        <v>44515</v>
      </c>
      <c r="D4027" t="s">
        <v>13</v>
      </c>
      <c r="E4027" t="s">
        <v>2506</v>
      </c>
      <c r="F4027" t="s">
        <v>2505</v>
      </c>
      <c r="G4027" t="s">
        <v>112</v>
      </c>
      <c r="H4027" t="s">
        <v>534</v>
      </c>
      <c r="J4027" t="s">
        <v>27</v>
      </c>
      <c r="K4027" t="s">
        <v>25</v>
      </c>
      <c r="L4027" t="str">
        <f>_xlfn.XLOOKUP(Tableau1[[#This Row],[TYPE DE PIECE]],Tableau4[MATIERE],Tableau4[SHORT TYPE],"",0,1)</f>
        <v>SMT</v>
      </c>
      <c r="N4027" t="str">
        <f>IF(ISERR(FIND("DECOUPE",Tableau1[[#This Row],[DESIGNATION]])),"","NEED REF")</f>
        <v/>
      </c>
    </row>
    <row r="4028" spans="2:14" ht="15" customHeight="1">
      <c r="B4028">
        <v>34409977</v>
      </c>
      <c r="C4028" s="2">
        <v>44515</v>
      </c>
      <c r="D4028" t="s">
        <v>13</v>
      </c>
      <c r="E4028" t="s">
        <v>2507</v>
      </c>
      <c r="F4028" t="s">
        <v>2508</v>
      </c>
      <c r="G4028" t="s">
        <v>96</v>
      </c>
      <c r="H4028" t="s">
        <v>595</v>
      </c>
      <c r="J4028" t="s">
        <v>17</v>
      </c>
      <c r="K4028" t="s">
        <v>25</v>
      </c>
      <c r="L4028" t="str">
        <f>_xlfn.XLOOKUP(Tableau1[[#This Row],[TYPE DE PIECE]],Tableau4[MATIERE],Tableau4[SHORT TYPE],"",0,1)</f>
        <v>SMT</v>
      </c>
      <c r="N4028" t="str">
        <f>IF(ISERR(FIND("DECOUPE",Tableau1[[#This Row],[DESIGNATION]])),"","NEED REF")</f>
        <v/>
      </c>
    </row>
    <row r="4029" spans="2:14" ht="15" customHeight="1">
      <c r="B4029">
        <v>34409976</v>
      </c>
      <c r="C4029" s="2">
        <v>44515</v>
      </c>
      <c r="D4029" t="s">
        <v>13</v>
      </c>
      <c r="E4029" t="s">
        <v>2509</v>
      </c>
      <c r="F4029" t="s">
        <v>2510</v>
      </c>
      <c r="G4029" t="s">
        <v>96</v>
      </c>
      <c r="H4029" t="s">
        <v>595</v>
      </c>
      <c r="J4029" t="s">
        <v>17</v>
      </c>
      <c r="K4029" t="s">
        <v>25</v>
      </c>
      <c r="L4029" t="str">
        <f>_xlfn.XLOOKUP(Tableau1[[#This Row],[TYPE DE PIECE]],Tableau4[MATIERE],Tableau4[SHORT TYPE],"",0,1)</f>
        <v>SMT</v>
      </c>
      <c r="N4029" t="str">
        <f>IF(ISERR(FIND("DECOUPE",Tableau1[[#This Row],[DESIGNATION]])),"","NEED REF")</f>
        <v/>
      </c>
    </row>
    <row r="4030" spans="2:14" ht="15" customHeight="1">
      <c r="B4030">
        <v>34409975</v>
      </c>
      <c r="C4030" s="2">
        <v>44515</v>
      </c>
      <c r="D4030" t="s">
        <v>13</v>
      </c>
      <c r="E4030" t="s">
        <v>2511</v>
      </c>
      <c r="F4030" t="s">
        <v>2512</v>
      </c>
      <c r="G4030" t="s">
        <v>96</v>
      </c>
      <c r="H4030" t="s">
        <v>595</v>
      </c>
      <c r="J4030" t="s">
        <v>17</v>
      </c>
      <c r="K4030" t="s">
        <v>25</v>
      </c>
      <c r="L4030" t="str">
        <f>_xlfn.XLOOKUP(Tableau1[[#This Row],[TYPE DE PIECE]],Tableau4[MATIERE],Tableau4[SHORT TYPE],"",0,1)</f>
        <v>SMT</v>
      </c>
      <c r="N4030" t="str">
        <f>IF(ISERR(FIND("DECOUPE",Tableau1[[#This Row],[DESIGNATION]])),"","NEED REF")</f>
        <v/>
      </c>
    </row>
    <row r="4031" spans="2:14" ht="15" customHeight="1">
      <c r="B4031">
        <v>34409974</v>
      </c>
      <c r="C4031" s="2">
        <v>44515</v>
      </c>
      <c r="D4031" t="s">
        <v>13</v>
      </c>
      <c r="E4031" t="s">
        <v>2513</v>
      </c>
      <c r="F4031" t="s">
        <v>2514</v>
      </c>
      <c r="G4031" t="s">
        <v>96</v>
      </c>
      <c r="H4031" t="s">
        <v>595</v>
      </c>
      <c r="J4031" t="s">
        <v>17</v>
      </c>
      <c r="K4031" t="s">
        <v>25</v>
      </c>
      <c r="L4031" t="str">
        <f>_xlfn.XLOOKUP(Tableau1[[#This Row],[TYPE DE PIECE]],Tableau4[MATIERE],Tableau4[SHORT TYPE],"",0,1)</f>
        <v>SMT</v>
      </c>
      <c r="N4031" t="str">
        <f>IF(ISERR(FIND("DECOUPE",Tableau1[[#This Row],[DESIGNATION]])),"","NEED REF")</f>
        <v/>
      </c>
    </row>
    <row r="4032" spans="2:14" ht="15" customHeight="1">
      <c r="B4032">
        <v>34409973</v>
      </c>
      <c r="C4032" s="2">
        <v>44515</v>
      </c>
      <c r="D4032" t="s">
        <v>13</v>
      </c>
      <c r="E4032" t="s">
        <v>2515</v>
      </c>
      <c r="G4032" t="s">
        <v>96</v>
      </c>
      <c r="H4032" t="s">
        <v>595</v>
      </c>
      <c r="J4032" t="s">
        <v>17</v>
      </c>
      <c r="K4032" t="s">
        <v>25</v>
      </c>
      <c r="L4032" t="str">
        <f>_xlfn.XLOOKUP(Tableau1[[#This Row],[TYPE DE PIECE]],Tableau4[MATIERE],Tableau4[SHORT TYPE],"",0,1)</f>
        <v>SMT</v>
      </c>
      <c r="N4032" t="str">
        <f>IF(ISERR(FIND("DECOUPE",Tableau1[[#This Row],[DESIGNATION]])),"","NEED REF")</f>
        <v/>
      </c>
    </row>
    <row r="4033" spans="2:14" ht="15" customHeight="1">
      <c r="B4033">
        <v>34409972</v>
      </c>
      <c r="C4033" s="2">
        <v>44515</v>
      </c>
      <c r="D4033" t="s">
        <v>13</v>
      </c>
      <c r="E4033" t="s">
        <v>436</v>
      </c>
      <c r="F4033" t="s">
        <v>2505</v>
      </c>
      <c r="G4033" t="s">
        <v>112</v>
      </c>
      <c r="H4033" t="s">
        <v>534</v>
      </c>
      <c r="J4033" t="s">
        <v>27</v>
      </c>
      <c r="K4033" t="s">
        <v>25</v>
      </c>
      <c r="L4033" t="str">
        <f>_xlfn.XLOOKUP(Tableau1[[#This Row],[TYPE DE PIECE]],Tableau4[MATIERE],Tableau4[SHORT TYPE],"",0,1)</f>
        <v>SMT</v>
      </c>
      <c r="N4033" t="str">
        <f>IF(ISERR(FIND("DECOUPE",Tableau1[[#This Row],[DESIGNATION]])),"","NEED REF")</f>
        <v/>
      </c>
    </row>
    <row r="4034" spans="2:14" ht="15" customHeight="1">
      <c r="B4034">
        <v>34409971</v>
      </c>
      <c r="C4034" s="2">
        <v>44515</v>
      </c>
      <c r="D4034" t="s">
        <v>13</v>
      </c>
      <c r="E4034" t="s">
        <v>437</v>
      </c>
      <c r="F4034" t="s">
        <v>2505</v>
      </c>
      <c r="G4034" t="s">
        <v>112</v>
      </c>
      <c r="H4034" t="s">
        <v>534</v>
      </c>
      <c r="J4034" t="s">
        <v>27</v>
      </c>
      <c r="K4034" t="s">
        <v>25</v>
      </c>
      <c r="L4034" t="str">
        <f>_xlfn.XLOOKUP(Tableau1[[#This Row],[TYPE DE PIECE]],Tableau4[MATIERE],Tableau4[SHORT TYPE],"",0,1)</f>
        <v>SMT</v>
      </c>
      <c r="N4034" t="str">
        <f>IF(ISERR(FIND("DECOUPE",Tableau1[[#This Row],[DESIGNATION]])),"","NEED REF")</f>
        <v/>
      </c>
    </row>
    <row r="4035" spans="2:14" ht="15" customHeight="1">
      <c r="B4035">
        <v>34409970</v>
      </c>
      <c r="C4035" s="2">
        <v>44515</v>
      </c>
      <c r="D4035" t="s">
        <v>13</v>
      </c>
      <c r="E4035" t="s">
        <v>2516</v>
      </c>
      <c r="F4035" t="s">
        <v>2510</v>
      </c>
      <c r="G4035" t="s">
        <v>96</v>
      </c>
      <c r="H4035" t="s">
        <v>595</v>
      </c>
      <c r="J4035" t="s">
        <v>17</v>
      </c>
      <c r="K4035" t="s">
        <v>25</v>
      </c>
      <c r="L4035" t="str">
        <f>_xlfn.XLOOKUP(Tableau1[[#This Row],[TYPE DE PIECE]],Tableau4[MATIERE],Tableau4[SHORT TYPE],"",0,1)</f>
        <v>SMT</v>
      </c>
      <c r="N4035" t="str">
        <f>IF(ISERR(FIND("DECOUPE",Tableau1[[#This Row],[DESIGNATION]])),"","NEED REF")</f>
        <v/>
      </c>
    </row>
    <row r="4036" spans="2:14" ht="15" customHeight="1">
      <c r="B4036">
        <v>34409969</v>
      </c>
      <c r="C4036" s="2">
        <v>44515</v>
      </c>
      <c r="D4036" t="s">
        <v>13</v>
      </c>
      <c r="E4036" t="s">
        <v>2517</v>
      </c>
      <c r="F4036" t="s">
        <v>2512</v>
      </c>
      <c r="G4036" t="s">
        <v>96</v>
      </c>
      <c r="H4036" t="s">
        <v>595</v>
      </c>
      <c r="J4036" t="s">
        <v>17</v>
      </c>
      <c r="K4036" t="s">
        <v>25</v>
      </c>
      <c r="L4036" t="str">
        <f>_xlfn.XLOOKUP(Tableau1[[#This Row],[TYPE DE PIECE]],Tableau4[MATIERE],Tableau4[SHORT TYPE],"",0,1)</f>
        <v>SMT</v>
      </c>
      <c r="N4036" t="str">
        <f>IF(ISERR(FIND("DECOUPE",Tableau1[[#This Row],[DESIGNATION]])),"","NEED REF")</f>
        <v/>
      </c>
    </row>
    <row r="4037" spans="2:14" ht="15" customHeight="1">
      <c r="B4037">
        <v>34409968</v>
      </c>
      <c r="C4037" s="2">
        <v>44515</v>
      </c>
      <c r="D4037" t="s">
        <v>13</v>
      </c>
      <c r="E4037" t="s">
        <v>2518</v>
      </c>
      <c r="F4037" t="s">
        <v>2514</v>
      </c>
      <c r="G4037" t="s">
        <v>96</v>
      </c>
      <c r="H4037" t="s">
        <v>595</v>
      </c>
      <c r="J4037" t="s">
        <v>17</v>
      </c>
      <c r="K4037" t="s">
        <v>25</v>
      </c>
      <c r="L4037" t="str">
        <f>_xlfn.XLOOKUP(Tableau1[[#This Row],[TYPE DE PIECE]],Tableau4[MATIERE],Tableau4[SHORT TYPE],"",0,1)</f>
        <v>SMT</v>
      </c>
      <c r="N4037" t="str">
        <f>IF(ISERR(FIND("DECOUPE",Tableau1[[#This Row],[DESIGNATION]])),"","NEED REF")</f>
        <v/>
      </c>
    </row>
    <row r="4038" spans="2:14" ht="15" customHeight="1">
      <c r="B4038">
        <v>34409967</v>
      </c>
      <c r="C4038" s="2">
        <v>44510</v>
      </c>
      <c r="D4038" t="s">
        <v>13</v>
      </c>
      <c r="E4038" t="s">
        <v>2519</v>
      </c>
      <c r="G4038" t="s">
        <v>96</v>
      </c>
      <c r="H4038" t="s">
        <v>595</v>
      </c>
      <c r="J4038" t="s">
        <v>17</v>
      </c>
      <c r="K4038" t="s">
        <v>25</v>
      </c>
      <c r="L4038" t="str">
        <f>_xlfn.XLOOKUP(Tableau1[[#This Row],[TYPE DE PIECE]],Tableau4[MATIERE],Tableau4[SHORT TYPE],"",0,1)</f>
        <v>SMT</v>
      </c>
      <c r="N4038" t="str">
        <f>IF(ISERR(FIND("DECOUPE",Tableau1[[#This Row],[DESIGNATION]])),"","NEED REF")</f>
        <v/>
      </c>
    </row>
    <row r="4039" spans="2:14" ht="15" customHeight="1">
      <c r="B4039">
        <v>34409966</v>
      </c>
      <c r="C4039" s="2">
        <v>44510</v>
      </c>
      <c r="D4039" t="s">
        <v>13</v>
      </c>
      <c r="E4039" t="s">
        <v>2520</v>
      </c>
      <c r="F4039" t="s">
        <v>2498</v>
      </c>
      <c r="G4039" t="s">
        <v>112</v>
      </c>
      <c r="H4039" t="s">
        <v>595</v>
      </c>
      <c r="J4039" t="s">
        <v>17</v>
      </c>
      <c r="K4039" t="s">
        <v>25</v>
      </c>
      <c r="L4039" t="str">
        <f>_xlfn.XLOOKUP(Tableau1[[#This Row],[TYPE DE PIECE]],Tableau4[MATIERE],Tableau4[SHORT TYPE],"",0,1)</f>
        <v>SMT</v>
      </c>
      <c r="N4039" t="str">
        <f>IF(ISERR(FIND("DECOUPE",Tableau1[[#This Row],[DESIGNATION]])),"","NEED REF")</f>
        <v/>
      </c>
    </row>
    <row r="4040" spans="2:14" ht="15" customHeight="1">
      <c r="B4040">
        <v>34409965</v>
      </c>
      <c r="C4040" s="2">
        <v>44510</v>
      </c>
      <c r="D4040" t="s">
        <v>13</v>
      </c>
      <c r="E4040" t="s">
        <v>2507</v>
      </c>
      <c r="F4040" t="s">
        <v>2508</v>
      </c>
      <c r="G4040" t="s">
        <v>96</v>
      </c>
      <c r="H4040" t="s">
        <v>595</v>
      </c>
      <c r="J4040" t="s">
        <v>17</v>
      </c>
      <c r="K4040" t="s">
        <v>25</v>
      </c>
      <c r="L4040" t="str">
        <f>_xlfn.XLOOKUP(Tableau1[[#This Row],[TYPE DE PIECE]],Tableau4[MATIERE],Tableau4[SHORT TYPE],"",0,1)</f>
        <v>SMT</v>
      </c>
      <c r="N4040" t="str">
        <f>IF(ISERR(FIND("DECOUPE",Tableau1[[#This Row],[DESIGNATION]])),"","NEED REF")</f>
        <v/>
      </c>
    </row>
    <row r="4041" spans="2:14" ht="15" customHeight="1">
      <c r="B4041">
        <v>34409964</v>
      </c>
      <c r="C4041" s="2">
        <v>44510</v>
      </c>
      <c r="D4041" t="s">
        <v>13</v>
      </c>
      <c r="E4041" t="s">
        <v>2509</v>
      </c>
      <c r="F4041" t="s">
        <v>2510</v>
      </c>
      <c r="G4041" t="s">
        <v>96</v>
      </c>
      <c r="H4041" t="s">
        <v>595</v>
      </c>
      <c r="J4041" t="s">
        <v>17</v>
      </c>
      <c r="K4041" t="s">
        <v>25</v>
      </c>
      <c r="L4041" t="str">
        <f>_xlfn.XLOOKUP(Tableau1[[#This Row],[TYPE DE PIECE]],Tableau4[MATIERE],Tableau4[SHORT TYPE],"",0,1)</f>
        <v>SMT</v>
      </c>
      <c r="N4041" t="str">
        <f>IF(ISERR(FIND("DECOUPE",Tableau1[[#This Row],[DESIGNATION]])),"","NEED REF")</f>
        <v/>
      </c>
    </row>
    <row r="4042" spans="2:14" ht="15" customHeight="1">
      <c r="B4042">
        <v>34409963</v>
      </c>
      <c r="C4042" s="2">
        <v>44510</v>
      </c>
      <c r="D4042" t="s">
        <v>13</v>
      </c>
      <c r="E4042" t="s">
        <v>2511</v>
      </c>
      <c r="F4042" t="s">
        <v>2512</v>
      </c>
      <c r="G4042" t="s">
        <v>96</v>
      </c>
      <c r="H4042" t="s">
        <v>595</v>
      </c>
      <c r="J4042" t="s">
        <v>17</v>
      </c>
      <c r="K4042" t="s">
        <v>25</v>
      </c>
      <c r="L4042" t="str">
        <f>_xlfn.XLOOKUP(Tableau1[[#This Row],[TYPE DE PIECE]],Tableau4[MATIERE],Tableau4[SHORT TYPE],"",0,1)</f>
        <v>SMT</v>
      </c>
      <c r="N4042" t="str">
        <f>IF(ISERR(FIND("DECOUPE",Tableau1[[#This Row],[DESIGNATION]])),"","NEED REF")</f>
        <v/>
      </c>
    </row>
    <row r="4043" spans="2:14" ht="15" customHeight="1">
      <c r="B4043">
        <v>34409962</v>
      </c>
      <c r="C4043" s="2">
        <v>44510</v>
      </c>
      <c r="D4043" t="s">
        <v>13</v>
      </c>
      <c r="E4043" t="s">
        <v>2513</v>
      </c>
      <c r="F4043" t="s">
        <v>2514</v>
      </c>
      <c r="G4043" t="s">
        <v>96</v>
      </c>
      <c r="H4043" t="s">
        <v>595</v>
      </c>
      <c r="J4043" t="s">
        <v>17</v>
      </c>
      <c r="K4043" t="s">
        <v>25</v>
      </c>
      <c r="L4043" t="str">
        <f>_xlfn.XLOOKUP(Tableau1[[#This Row],[TYPE DE PIECE]],Tableau4[MATIERE],Tableau4[SHORT TYPE],"",0,1)</f>
        <v>SMT</v>
      </c>
      <c r="N4043" t="str">
        <f>IF(ISERR(FIND("DECOUPE",Tableau1[[#This Row],[DESIGNATION]])),"","NEED REF")</f>
        <v/>
      </c>
    </row>
    <row r="4044" spans="2:14" ht="15" customHeight="1">
      <c r="B4044">
        <v>34409961</v>
      </c>
      <c r="C4044" s="2">
        <v>44510</v>
      </c>
      <c r="D4044" t="s">
        <v>13</v>
      </c>
      <c r="E4044" t="s">
        <v>2515</v>
      </c>
      <c r="G4044" t="s">
        <v>96</v>
      </c>
      <c r="H4044" t="s">
        <v>595</v>
      </c>
      <c r="J4044" t="s">
        <v>17</v>
      </c>
      <c r="K4044" t="s">
        <v>25</v>
      </c>
      <c r="L4044" t="str">
        <f>_xlfn.XLOOKUP(Tableau1[[#This Row],[TYPE DE PIECE]],Tableau4[MATIERE],Tableau4[SHORT TYPE],"",0,1)</f>
        <v>SMT</v>
      </c>
      <c r="N4044" t="str">
        <f>IF(ISERR(FIND("DECOUPE",Tableau1[[#This Row],[DESIGNATION]])),"","NEED REF")</f>
        <v/>
      </c>
    </row>
    <row r="4045" spans="2:14" ht="15" customHeight="1">
      <c r="B4045">
        <v>34409960</v>
      </c>
      <c r="C4045" s="2">
        <v>44510</v>
      </c>
      <c r="D4045" t="s">
        <v>13</v>
      </c>
      <c r="E4045" t="s">
        <v>2521</v>
      </c>
      <c r="F4045" t="s">
        <v>2498</v>
      </c>
      <c r="G4045" t="s">
        <v>112</v>
      </c>
      <c r="H4045" t="s">
        <v>595</v>
      </c>
      <c r="J4045" t="s">
        <v>17</v>
      </c>
      <c r="K4045" t="s">
        <v>33</v>
      </c>
      <c r="L4045" t="str">
        <f>_xlfn.XLOOKUP(Tableau1[[#This Row],[TYPE DE PIECE]],Tableau4[MATIERE],Tableau4[SHORT TYPE],"",0,1)</f>
        <v>PLA</v>
      </c>
      <c r="N4045" t="str">
        <f>IF(ISERR(FIND("DECOUPE",Tableau1[[#This Row],[DESIGNATION]])),"","NEED REF")</f>
        <v/>
      </c>
    </row>
    <row r="4046" spans="2:14" ht="15" customHeight="1">
      <c r="B4046">
        <v>34409959</v>
      </c>
      <c r="C4046" s="2">
        <v>44510</v>
      </c>
      <c r="D4046" t="s">
        <v>13</v>
      </c>
      <c r="E4046" t="s">
        <v>706</v>
      </c>
      <c r="F4046" t="s">
        <v>2498</v>
      </c>
      <c r="G4046" t="s">
        <v>112</v>
      </c>
      <c r="H4046" t="s">
        <v>595</v>
      </c>
      <c r="J4046" t="s">
        <v>17</v>
      </c>
      <c r="K4046" t="s">
        <v>25</v>
      </c>
      <c r="L4046" t="str">
        <f>_xlfn.XLOOKUP(Tableau1[[#This Row],[TYPE DE PIECE]],Tableau4[MATIERE],Tableau4[SHORT TYPE],"",0,1)</f>
        <v>SMT</v>
      </c>
      <c r="N4046" t="str">
        <f>IF(ISERR(FIND("DECOUPE",Tableau1[[#This Row],[DESIGNATION]])),"","NEED REF")</f>
        <v/>
      </c>
    </row>
    <row r="4047" spans="2:14" ht="15" customHeight="1">
      <c r="B4047">
        <v>34409958</v>
      </c>
      <c r="C4047" s="2">
        <v>44510</v>
      </c>
      <c r="D4047" t="s">
        <v>13</v>
      </c>
      <c r="E4047" t="s">
        <v>2522</v>
      </c>
      <c r="F4047" t="s">
        <v>856</v>
      </c>
      <c r="G4047" t="s">
        <v>112</v>
      </c>
      <c r="H4047" t="s">
        <v>595</v>
      </c>
      <c r="J4047" t="s">
        <v>17</v>
      </c>
      <c r="K4047" t="s">
        <v>22</v>
      </c>
      <c r="L4047" t="str">
        <f>_xlfn.XLOOKUP(Tableau1[[#This Row],[TYPE DE PIECE]],Tableau4[MATIERE],Tableau4[SHORT TYPE],"",0,1)</f>
        <v>COP</v>
      </c>
      <c r="N4047" t="str">
        <f>IF(ISERR(FIND("DECOUPE",Tableau1[[#This Row],[DESIGNATION]])),"","NEED REF")</f>
        <v/>
      </c>
    </row>
    <row r="4048" spans="2:14" ht="15" customHeight="1">
      <c r="B4048">
        <v>34409957</v>
      </c>
      <c r="C4048" s="2">
        <v>44510</v>
      </c>
      <c r="D4048" t="s">
        <v>13</v>
      </c>
      <c r="E4048" t="s">
        <v>2523</v>
      </c>
      <c r="F4048" t="s">
        <v>2498</v>
      </c>
      <c r="G4048" t="s">
        <v>112</v>
      </c>
      <c r="H4048" t="s">
        <v>595</v>
      </c>
      <c r="J4048" t="s">
        <v>17</v>
      </c>
      <c r="K4048" t="s">
        <v>25</v>
      </c>
      <c r="L4048" t="str">
        <f>_xlfn.XLOOKUP(Tableau1[[#This Row],[TYPE DE PIECE]],Tableau4[MATIERE],Tableau4[SHORT TYPE],"",0,1)</f>
        <v>SMT</v>
      </c>
      <c r="N4048" t="str">
        <f>IF(ISERR(FIND("DECOUPE",Tableau1[[#This Row],[DESIGNATION]])),"","NEED REF")</f>
        <v>NEED REF</v>
      </c>
    </row>
    <row r="4049" spans="2:14" ht="15" customHeight="1">
      <c r="B4049">
        <v>34409956</v>
      </c>
      <c r="C4049" s="2">
        <v>44510</v>
      </c>
      <c r="D4049" t="s">
        <v>13</v>
      </c>
      <c r="E4049" t="s">
        <v>2524</v>
      </c>
      <c r="F4049" t="s">
        <v>2498</v>
      </c>
      <c r="G4049" t="s">
        <v>112</v>
      </c>
      <c r="H4049" t="s">
        <v>595</v>
      </c>
      <c r="J4049" t="s">
        <v>17</v>
      </c>
      <c r="K4049" t="s">
        <v>25</v>
      </c>
      <c r="L4049" t="str">
        <f>_xlfn.XLOOKUP(Tableau1[[#This Row],[TYPE DE PIECE]],Tableau4[MATIERE],Tableau4[SHORT TYPE],"",0,1)</f>
        <v>SMT</v>
      </c>
      <c r="N4049" t="str">
        <f>IF(ISERR(FIND("DECOUPE",Tableau1[[#This Row],[DESIGNATION]])),"","NEED REF")</f>
        <v/>
      </c>
    </row>
    <row r="4050" spans="2:14" ht="15" customHeight="1">
      <c r="B4050">
        <v>34409955</v>
      </c>
      <c r="C4050" s="2">
        <v>44509</v>
      </c>
      <c r="D4050" t="s">
        <v>13</v>
      </c>
      <c r="E4050" t="s">
        <v>1293</v>
      </c>
      <c r="F4050" t="s">
        <v>2498</v>
      </c>
      <c r="G4050" t="s">
        <v>112</v>
      </c>
      <c r="H4050" t="s">
        <v>595</v>
      </c>
      <c r="J4050" t="s">
        <v>49</v>
      </c>
      <c r="K4050" t="s">
        <v>25</v>
      </c>
      <c r="L4050" t="str">
        <f>_xlfn.XLOOKUP(Tableau1[[#This Row],[TYPE DE PIECE]],Tableau4[MATIERE],Tableau4[SHORT TYPE],"",0,1)</f>
        <v>SMT</v>
      </c>
      <c r="N4050" t="str">
        <f>IF(ISERR(FIND("DECOUPE",Tableau1[[#This Row],[DESIGNATION]])),"","NEED REF")</f>
        <v/>
      </c>
    </row>
    <row r="4051" spans="2:14" ht="15" customHeight="1">
      <c r="B4051">
        <v>34409954</v>
      </c>
      <c r="C4051" s="2">
        <v>44509</v>
      </c>
      <c r="D4051" t="s">
        <v>13</v>
      </c>
      <c r="E4051" t="s">
        <v>2525</v>
      </c>
      <c r="F4051" t="s">
        <v>2498</v>
      </c>
      <c r="G4051" t="s">
        <v>112</v>
      </c>
      <c r="H4051" t="s">
        <v>595</v>
      </c>
      <c r="J4051" t="s">
        <v>17</v>
      </c>
      <c r="K4051" t="s">
        <v>25</v>
      </c>
      <c r="L4051" t="str">
        <f>_xlfn.XLOOKUP(Tableau1[[#This Row],[TYPE DE PIECE]],Tableau4[MATIERE],Tableau4[SHORT TYPE],"",0,1)</f>
        <v>SMT</v>
      </c>
      <c r="N4051" t="str">
        <f>IF(ISERR(FIND("DECOUPE",Tableau1[[#This Row],[DESIGNATION]])),"","NEED REF")</f>
        <v/>
      </c>
    </row>
    <row r="4052" spans="2:14" ht="15" customHeight="1">
      <c r="B4052">
        <v>34409953</v>
      </c>
      <c r="C4052" s="2">
        <v>44509</v>
      </c>
      <c r="D4052" t="s">
        <v>13</v>
      </c>
      <c r="E4052" t="s">
        <v>896</v>
      </c>
      <c r="J4052" t="s">
        <v>27</v>
      </c>
      <c r="K4052" t="s">
        <v>25</v>
      </c>
      <c r="L4052" t="str">
        <f>_xlfn.XLOOKUP(Tableau1[[#This Row],[TYPE DE PIECE]],Tableau4[MATIERE],Tableau4[SHORT TYPE],"",0,1)</f>
        <v>SMT</v>
      </c>
      <c r="N4052" t="str">
        <f>IF(ISERR(FIND("DECOUPE",Tableau1[[#This Row],[DESIGNATION]])),"","NEED REF")</f>
        <v/>
      </c>
    </row>
    <row r="4053" spans="2:14" ht="15" customHeight="1">
      <c r="B4053">
        <v>34409952</v>
      </c>
      <c r="C4053" s="2">
        <v>44509</v>
      </c>
      <c r="D4053" t="s">
        <v>13</v>
      </c>
      <c r="E4053" t="s">
        <v>2526</v>
      </c>
      <c r="J4053" t="s">
        <v>27</v>
      </c>
      <c r="K4053" t="s">
        <v>25</v>
      </c>
      <c r="L4053" t="str">
        <f>_xlfn.XLOOKUP(Tableau1[[#This Row],[TYPE DE PIECE]],Tableau4[MATIERE],Tableau4[SHORT TYPE],"",0,1)</f>
        <v>SMT</v>
      </c>
      <c r="N4053" t="str">
        <f>IF(ISERR(FIND("DECOUPE",Tableau1[[#This Row],[DESIGNATION]])),"","NEED REF")</f>
        <v/>
      </c>
    </row>
    <row r="4054" spans="2:14" ht="15" customHeight="1">
      <c r="B4054">
        <v>34409951</v>
      </c>
      <c r="C4054" s="2">
        <v>44509</v>
      </c>
      <c r="D4054" t="s">
        <v>13</v>
      </c>
      <c r="E4054" t="s">
        <v>2527</v>
      </c>
      <c r="F4054" t="s">
        <v>482</v>
      </c>
      <c r="G4054" t="s">
        <v>2528</v>
      </c>
      <c r="H4054" t="s">
        <v>1634</v>
      </c>
      <c r="J4054" t="s">
        <v>1365</v>
      </c>
      <c r="K4054" t="s">
        <v>2529</v>
      </c>
      <c r="L4054" t="str">
        <f>_xlfn.XLOOKUP(Tableau1[[#This Row],[TYPE DE PIECE]],Tableau4[MATIERE],Tableau4[SHORT TYPE],"",0,1)</f>
        <v/>
      </c>
      <c r="N4054" t="str">
        <f>IF(ISERR(FIND("DECOUPE",Tableau1[[#This Row],[DESIGNATION]])),"","NEED REF")</f>
        <v/>
      </c>
    </row>
    <row r="4055" spans="2:14">
      <c r="B4055">
        <v>34409950</v>
      </c>
      <c r="C4055" s="2">
        <v>44509</v>
      </c>
      <c r="D4055" t="s">
        <v>13</v>
      </c>
      <c r="E4055" t="s">
        <v>2530</v>
      </c>
      <c r="F4055" t="s">
        <v>2498</v>
      </c>
      <c r="G4055" t="s">
        <v>112</v>
      </c>
      <c r="H4055" t="s">
        <v>595</v>
      </c>
      <c r="J4055" t="s">
        <v>17</v>
      </c>
      <c r="K4055" t="s">
        <v>25</v>
      </c>
      <c r="L4055" t="str">
        <f>_xlfn.XLOOKUP(Tableau1[[#This Row],[TYPE DE PIECE]],Tableau4[MATIERE],Tableau4[SHORT TYPE],"",0,1)</f>
        <v>SMT</v>
      </c>
      <c r="N4055" t="str">
        <f>IF(ISERR(FIND("DECOUPE",Tableau1[[#This Row],[DESIGNATION]])),"","NEED REF")</f>
        <v/>
      </c>
    </row>
    <row r="4056" spans="2:14">
      <c r="B4056">
        <v>34409949</v>
      </c>
      <c r="C4056" s="2">
        <v>44509</v>
      </c>
      <c r="D4056" t="s">
        <v>13</v>
      </c>
      <c r="E4056" t="s">
        <v>2531</v>
      </c>
      <c r="F4056" t="s">
        <v>2498</v>
      </c>
      <c r="G4056" t="s">
        <v>112</v>
      </c>
      <c r="H4056" t="s">
        <v>595</v>
      </c>
      <c r="J4056" t="s">
        <v>17</v>
      </c>
      <c r="K4056" t="s">
        <v>25</v>
      </c>
      <c r="L4056" t="str">
        <f>_xlfn.XLOOKUP(Tableau1[[#This Row],[TYPE DE PIECE]],Tableau4[MATIERE],Tableau4[SHORT TYPE],"",0,1)</f>
        <v>SMT</v>
      </c>
      <c r="N4056" t="str">
        <f>IF(ISERR(FIND("DECOUPE",Tableau1[[#This Row],[DESIGNATION]])),"","NEED REF")</f>
        <v/>
      </c>
    </row>
    <row r="4057" spans="2:14">
      <c r="B4057">
        <v>34409948</v>
      </c>
      <c r="C4057" s="2">
        <v>44508</v>
      </c>
      <c r="D4057" t="s">
        <v>13</v>
      </c>
      <c r="E4057" t="s">
        <v>2532</v>
      </c>
      <c r="F4057" t="s">
        <v>2498</v>
      </c>
      <c r="G4057" t="s">
        <v>112</v>
      </c>
      <c r="H4057" t="s">
        <v>595</v>
      </c>
      <c r="J4057" t="s">
        <v>17</v>
      </c>
      <c r="K4057" t="s">
        <v>25</v>
      </c>
      <c r="L4057" t="str">
        <f>_xlfn.XLOOKUP(Tableau1[[#This Row],[TYPE DE PIECE]],Tableau4[MATIERE],Tableau4[SHORT TYPE],"",0,1)</f>
        <v>SMT</v>
      </c>
      <c r="N4057" t="s">
        <v>714</v>
      </c>
    </row>
    <row r="4058" spans="2:14">
      <c r="B4058">
        <v>34409947</v>
      </c>
      <c r="C4058" s="2">
        <v>44505</v>
      </c>
      <c r="D4058" t="s">
        <v>13</v>
      </c>
      <c r="E4058" t="s">
        <v>668</v>
      </c>
      <c r="F4058" t="s">
        <v>2498</v>
      </c>
      <c r="G4058" t="s">
        <v>112</v>
      </c>
      <c r="H4058" t="s">
        <v>595</v>
      </c>
      <c r="J4058" t="s">
        <v>49</v>
      </c>
      <c r="K4058" t="s">
        <v>25</v>
      </c>
      <c r="L4058" t="str">
        <f>_xlfn.XLOOKUP(Tableau1[[#This Row],[TYPE DE PIECE]],Tableau4[MATIERE],Tableau4[SHORT TYPE],"",0,1)</f>
        <v>SMT</v>
      </c>
      <c r="N4058" t="str">
        <f>IF(ISERR(FIND("DECOUPE",Tableau1[[#This Row],[DESIGNATION]])),"","NEED REF")</f>
        <v/>
      </c>
    </row>
    <row r="4059" spans="2:14">
      <c r="B4059">
        <v>34409946</v>
      </c>
      <c r="C4059" s="2">
        <v>44505</v>
      </c>
      <c r="D4059" t="s">
        <v>13</v>
      </c>
      <c r="E4059" t="s">
        <v>2533</v>
      </c>
      <c r="F4059" t="s">
        <v>2498</v>
      </c>
      <c r="G4059" t="s">
        <v>112</v>
      </c>
      <c r="H4059" t="s">
        <v>595</v>
      </c>
      <c r="J4059" t="s">
        <v>49</v>
      </c>
      <c r="K4059" t="s">
        <v>25</v>
      </c>
      <c r="L4059" t="str">
        <f>_xlfn.XLOOKUP(Tableau1[[#This Row],[TYPE DE PIECE]],Tableau4[MATIERE],Tableau4[SHORT TYPE],"",0,1)</f>
        <v>SMT</v>
      </c>
      <c r="N4059" t="str">
        <f>IF(ISERR(FIND("DECOUPE",Tableau1[[#This Row],[DESIGNATION]])),"","NEED REF")</f>
        <v/>
      </c>
    </row>
    <row r="4060" spans="2:14">
      <c r="B4060">
        <v>34409945</v>
      </c>
      <c r="C4060" s="2">
        <v>44505</v>
      </c>
      <c r="D4060" t="s">
        <v>13</v>
      </c>
      <c r="E4060" t="s">
        <v>2534</v>
      </c>
      <c r="F4060" t="s">
        <v>2498</v>
      </c>
      <c r="G4060" t="s">
        <v>112</v>
      </c>
      <c r="H4060" t="s">
        <v>595</v>
      </c>
      <c r="J4060" t="s">
        <v>49</v>
      </c>
      <c r="K4060" t="s">
        <v>25</v>
      </c>
      <c r="L4060" t="str">
        <f>_xlfn.XLOOKUP(Tableau1[[#This Row],[TYPE DE PIECE]],Tableau4[MATIERE],Tableau4[SHORT TYPE],"",0,1)</f>
        <v>SMT</v>
      </c>
      <c r="N4060" t="str">
        <f>IF(ISERR(FIND("DECOUPE",Tableau1[[#This Row],[DESIGNATION]])),"","NEED REF")</f>
        <v/>
      </c>
    </row>
    <row r="4061" spans="2:14">
      <c r="B4061">
        <v>34409944</v>
      </c>
      <c r="C4061" s="2">
        <v>44505</v>
      </c>
      <c r="D4061" t="s">
        <v>13</v>
      </c>
      <c r="E4061" t="s">
        <v>2535</v>
      </c>
      <c r="F4061" t="s">
        <v>2498</v>
      </c>
      <c r="G4061" t="s">
        <v>112</v>
      </c>
      <c r="H4061" t="s">
        <v>595</v>
      </c>
      <c r="J4061" t="s">
        <v>49</v>
      </c>
      <c r="K4061" t="s">
        <v>25</v>
      </c>
      <c r="L4061" t="str">
        <f>_xlfn.XLOOKUP(Tableau1[[#This Row],[TYPE DE PIECE]],Tableau4[MATIERE],Tableau4[SHORT TYPE],"",0,1)</f>
        <v>SMT</v>
      </c>
      <c r="N4061" t="str">
        <f>IF(ISERR(FIND("DECOUPE",Tableau1[[#This Row],[DESIGNATION]])),"","NEED REF")</f>
        <v/>
      </c>
    </row>
    <row r="4062" spans="2:14">
      <c r="B4062">
        <v>34409943</v>
      </c>
      <c r="C4062" s="2">
        <v>44505</v>
      </c>
      <c r="D4062" t="s">
        <v>13</v>
      </c>
      <c r="E4062" t="s">
        <v>2536</v>
      </c>
      <c r="F4062" t="s">
        <v>2498</v>
      </c>
      <c r="G4062" t="s">
        <v>112</v>
      </c>
      <c r="H4062" t="s">
        <v>595</v>
      </c>
      <c r="J4062" t="s">
        <v>49</v>
      </c>
      <c r="K4062" t="s">
        <v>25</v>
      </c>
      <c r="L4062" t="str">
        <f>_xlfn.XLOOKUP(Tableau1[[#This Row],[TYPE DE PIECE]],Tableau4[MATIERE],Tableau4[SHORT TYPE],"",0,1)</f>
        <v>SMT</v>
      </c>
      <c r="N4062" t="str">
        <f>IF(ISERR(FIND("DECOUPE",Tableau1[[#This Row],[DESIGNATION]])),"","NEED REF")</f>
        <v/>
      </c>
    </row>
    <row r="4063" spans="2:14">
      <c r="B4063">
        <v>34409942</v>
      </c>
      <c r="C4063" s="2">
        <v>44505</v>
      </c>
      <c r="D4063" t="s">
        <v>13</v>
      </c>
      <c r="E4063" t="s">
        <v>2537</v>
      </c>
      <c r="F4063" t="s">
        <v>2498</v>
      </c>
      <c r="G4063" t="s">
        <v>112</v>
      </c>
      <c r="H4063" t="s">
        <v>595</v>
      </c>
      <c r="J4063" t="s">
        <v>49</v>
      </c>
      <c r="K4063" t="s">
        <v>33</v>
      </c>
      <c r="L4063" t="str">
        <f>_xlfn.XLOOKUP(Tableau1[[#This Row],[TYPE DE PIECE]],Tableau4[MATIERE],Tableau4[SHORT TYPE],"",0,1)</f>
        <v>PLA</v>
      </c>
      <c r="N4063" t="str">
        <f>IF(ISERR(FIND("DECOUPE",Tableau1[[#This Row],[DESIGNATION]])),"","NEED REF")</f>
        <v/>
      </c>
    </row>
    <row r="4064" spans="2:14">
      <c r="B4064">
        <v>34409941</v>
      </c>
      <c r="C4064" s="2">
        <v>44504</v>
      </c>
      <c r="D4064" t="s">
        <v>13</v>
      </c>
      <c r="E4064" t="s">
        <v>2538</v>
      </c>
      <c r="F4064" t="s">
        <v>2498</v>
      </c>
      <c r="G4064" t="s">
        <v>112</v>
      </c>
      <c r="H4064" t="s">
        <v>595</v>
      </c>
      <c r="J4064" t="s">
        <v>49</v>
      </c>
      <c r="K4064" t="s">
        <v>25</v>
      </c>
      <c r="L4064" t="str">
        <f>_xlfn.XLOOKUP(Tableau1[[#This Row],[TYPE DE PIECE]],Tableau4[MATIERE],Tableau4[SHORT TYPE],"",0,1)</f>
        <v>SMT</v>
      </c>
      <c r="N4064" t="str">
        <f>IF(ISERR(FIND("DECOUPE",Tableau1[[#This Row],[DESIGNATION]])),"","NEED REF")</f>
        <v/>
      </c>
    </row>
    <row r="4065" spans="2:14">
      <c r="B4065">
        <v>34409940</v>
      </c>
      <c r="C4065" s="2">
        <v>44504</v>
      </c>
      <c r="D4065" t="s">
        <v>13</v>
      </c>
      <c r="E4065" t="s">
        <v>2539</v>
      </c>
      <c r="F4065" t="s">
        <v>2498</v>
      </c>
      <c r="G4065" t="s">
        <v>112</v>
      </c>
      <c r="H4065" t="s">
        <v>595</v>
      </c>
      <c r="J4065" t="s">
        <v>49</v>
      </c>
      <c r="K4065" t="s">
        <v>25</v>
      </c>
      <c r="L4065" t="str">
        <f>_xlfn.XLOOKUP(Tableau1[[#This Row],[TYPE DE PIECE]],Tableau4[MATIERE],Tableau4[SHORT TYPE],"",0,1)</f>
        <v>SMT</v>
      </c>
      <c r="N4065" t="str">
        <f>IF(ISERR(FIND("DECOUPE",Tableau1[[#This Row],[DESIGNATION]])),"","NEED REF")</f>
        <v/>
      </c>
    </row>
    <row r="4066" spans="2:14">
      <c r="B4066">
        <v>34409939</v>
      </c>
      <c r="C4066" s="2">
        <v>44504</v>
      </c>
      <c r="D4066" t="s">
        <v>13</v>
      </c>
      <c r="E4066" t="s">
        <v>2540</v>
      </c>
      <c r="F4066" t="s">
        <v>2498</v>
      </c>
      <c r="G4066" t="s">
        <v>112</v>
      </c>
      <c r="H4066" t="s">
        <v>595</v>
      </c>
      <c r="J4066" t="s">
        <v>49</v>
      </c>
      <c r="K4066" t="s">
        <v>25</v>
      </c>
      <c r="L4066" t="str">
        <f>_xlfn.XLOOKUP(Tableau1[[#This Row],[TYPE DE PIECE]],Tableau4[MATIERE],Tableau4[SHORT TYPE],"",0,1)</f>
        <v>SMT</v>
      </c>
      <c r="N4066" t="str">
        <f>IF(ISERR(FIND("DECOUPE",Tableau1[[#This Row],[DESIGNATION]])),"","NEED REF")</f>
        <v/>
      </c>
    </row>
    <row r="4067" spans="2:14">
      <c r="B4067">
        <v>34409938</v>
      </c>
      <c r="C4067" s="2">
        <v>44504</v>
      </c>
      <c r="D4067" t="s">
        <v>13</v>
      </c>
      <c r="E4067" t="s">
        <v>2541</v>
      </c>
      <c r="F4067" t="s">
        <v>482</v>
      </c>
      <c r="G4067" t="s">
        <v>2528</v>
      </c>
      <c r="H4067" t="s">
        <v>1634</v>
      </c>
      <c r="J4067" t="s">
        <v>1365</v>
      </c>
      <c r="K4067" t="s">
        <v>2529</v>
      </c>
      <c r="L4067" t="str">
        <f>_xlfn.XLOOKUP(Tableau1[[#This Row],[TYPE DE PIECE]],Tableau4[MATIERE],Tableau4[SHORT TYPE],"",0,1)</f>
        <v/>
      </c>
      <c r="N4067" t="str">
        <f>IF(ISERR(FIND("DECOUPE",Tableau1[[#This Row],[DESIGNATION]])),"","NEED REF")</f>
        <v/>
      </c>
    </row>
    <row r="4068" spans="2:14">
      <c r="B4068">
        <v>34409937</v>
      </c>
      <c r="C4068" s="2">
        <v>44503</v>
      </c>
      <c r="D4068" t="s">
        <v>13</v>
      </c>
      <c r="E4068" t="s">
        <v>2542</v>
      </c>
      <c r="F4068" t="s">
        <v>2498</v>
      </c>
      <c r="G4068" t="s">
        <v>112</v>
      </c>
      <c r="H4068" t="s">
        <v>595</v>
      </c>
      <c r="J4068" t="s">
        <v>49</v>
      </c>
      <c r="K4068" t="s">
        <v>25</v>
      </c>
      <c r="L4068" t="str">
        <f>_xlfn.XLOOKUP(Tableau1[[#This Row],[TYPE DE PIECE]],Tableau4[MATIERE],Tableau4[SHORT TYPE],"",0,1)</f>
        <v>SMT</v>
      </c>
      <c r="N4068" t="s">
        <v>714</v>
      </c>
    </row>
    <row r="4069" spans="2:14">
      <c r="B4069">
        <v>34409936</v>
      </c>
      <c r="C4069" s="2">
        <v>44503</v>
      </c>
      <c r="D4069" t="s">
        <v>13</v>
      </c>
      <c r="E4069" t="s">
        <v>2543</v>
      </c>
      <c r="F4069" t="s">
        <v>2498</v>
      </c>
      <c r="G4069" t="s">
        <v>112</v>
      </c>
      <c r="H4069" t="s">
        <v>595</v>
      </c>
      <c r="J4069" t="s">
        <v>49</v>
      </c>
      <c r="K4069" t="s">
        <v>22</v>
      </c>
      <c r="L4069" t="str">
        <f>_xlfn.XLOOKUP(Tableau1[[#This Row],[TYPE DE PIECE]],Tableau4[MATIERE],Tableau4[SHORT TYPE],"",0,1)</f>
        <v>COP</v>
      </c>
      <c r="N4069" t="str">
        <f>IF(ISERR(FIND("DECOUPE",Tableau1[[#This Row],[DESIGNATION]])),"","NEED REF")</f>
        <v/>
      </c>
    </row>
    <row r="4070" spans="2:14">
      <c r="B4070">
        <v>34409935</v>
      </c>
      <c r="C4070" s="2">
        <v>44503</v>
      </c>
      <c r="D4070" t="s">
        <v>13</v>
      </c>
      <c r="E4070" t="s">
        <v>2544</v>
      </c>
      <c r="F4070" t="s">
        <v>2498</v>
      </c>
      <c r="G4070" t="s">
        <v>112</v>
      </c>
      <c r="H4070" t="s">
        <v>595</v>
      </c>
      <c r="J4070" t="s">
        <v>49</v>
      </c>
      <c r="K4070" t="s">
        <v>25</v>
      </c>
      <c r="L4070" t="str">
        <f>_xlfn.XLOOKUP(Tableau1[[#This Row],[TYPE DE PIECE]],Tableau4[MATIERE],Tableau4[SHORT TYPE],"",0,1)</f>
        <v>SMT</v>
      </c>
      <c r="N4070" t="str">
        <f>IF(ISERR(FIND("DECOUPE",Tableau1[[#This Row],[DESIGNATION]])),"","NEED REF")</f>
        <v/>
      </c>
    </row>
    <row r="4071" spans="2:14">
      <c r="B4071">
        <v>34409934</v>
      </c>
      <c r="C4071" s="2">
        <v>44502</v>
      </c>
      <c r="D4071" t="s">
        <v>13</v>
      </c>
      <c r="E4071" t="s">
        <v>2545</v>
      </c>
      <c r="F4071" t="s">
        <v>2498</v>
      </c>
      <c r="G4071" t="s">
        <v>112</v>
      </c>
      <c r="H4071" t="s">
        <v>595</v>
      </c>
      <c r="J4071" t="s">
        <v>49</v>
      </c>
      <c r="K4071" t="s">
        <v>22</v>
      </c>
      <c r="L4071" t="str">
        <f>_xlfn.XLOOKUP(Tableau1[[#This Row],[TYPE DE PIECE]],Tableau4[MATIERE],Tableau4[SHORT TYPE],"",0,1)</f>
        <v>COP</v>
      </c>
      <c r="N4071" t="str">
        <f>IF(ISERR(FIND("DECOUPE",Tableau1[[#This Row],[DESIGNATION]])),"","NEED REF")</f>
        <v/>
      </c>
    </row>
    <row r="4072" spans="2:14">
      <c r="B4072">
        <v>34409933</v>
      </c>
      <c r="C4072" s="2">
        <v>44502</v>
      </c>
      <c r="D4072" t="s">
        <v>13</v>
      </c>
      <c r="E4072" t="s">
        <v>2546</v>
      </c>
      <c r="F4072" t="s">
        <v>2498</v>
      </c>
      <c r="G4072" t="s">
        <v>112</v>
      </c>
      <c r="H4072" t="s">
        <v>595</v>
      </c>
      <c r="J4072" t="s">
        <v>49</v>
      </c>
      <c r="K4072" t="s">
        <v>22</v>
      </c>
      <c r="L4072" t="str">
        <f>_xlfn.XLOOKUP(Tableau1[[#This Row],[TYPE DE PIECE]],Tableau4[MATIERE],Tableau4[SHORT TYPE],"",0,1)</f>
        <v>COP</v>
      </c>
      <c r="N4072" t="str">
        <f>IF(ISERR(FIND("DECOUPE",Tableau1[[#This Row],[DESIGNATION]])),"","NEED REF")</f>
        <v/>
      </c>
    </row>
    <row r="4073" spans="2:14">
      <c r="B4073">
        <v>34409932</v>
      </c>
      <c r="C4073" s="2">
        <v>44502</v>
      </c>
      <c r="D4073" t="s">
        <v>13</v>
      </c>
      <c r="E4073" t="s">
        <v>2547</v>
      </c>
      <c r="F4073" t="s">
        <v>2498</v>
      </c>
      <c r="G4073" t="s">
        <v>112</v>
      </c>
      <c r="H4073" t="s">
        <v>595</v>
      </c>
      <c r="J4073" t="s">
        <v>49</v>
      </c>
      <c r="K4073" t="s">
        <v>22</v>
      </c>
      <c r="L4073" t="str">
        <f>_xlfn.XLOOKUP(Tableau1[[#This Row],[TYPE DE PIECE]],Tableau4[MATIERE],Tableau4[SHORT TYPE],"",0,1)</f>
        <v>COP</v>
      </c>
      <c r="N4073" t="str">
        <f>IF(ISERR(FIND("DECOUPE",Tableau1[[#This Row],[DESIGNATION]])),"","NEED REF")</f>
        <v/>
      </c>
    </row>
    <row r="4074" spans="2:14">
      <c r="B4074">
        <v>34409931</v>
      </c>
      <c r="C4074" s="2">
        <v>44502</v>
      </c>
      <c r="D4074" t="s">
        <v>13</v>
      </c>
      <c r="E4074" t="s">
        <v>2548</v>
      </c>
      <c r="F4074" t="s">
        <v>2498</v>
      </c>
      <c r="G4074" t="s">
        <v>112</v>
      </c>
      <c r="H4074" t="s">
        <v>595</v>
      </c>
      <c r="J4074" t="s">
        <v>49</v>
      </c>
      <c r="K4074" t="s">
        <v>22</v>
      </c>
      <c r="L4074" t="str">
        <f>_xlfn.XLOOKUP(Tableau1[[#This Row],[TYPE DE PIECE]],Tableau4[MATIERE],Tableau4[SHORT TYPE],"",0,1)</f>
        <v>COP</v>
      </c>
      <c r="N4074" t="str">
        <f>IF(ISERR(FIND("DECOUPE",Tableau1[[#This Row],[DESIGNATION]])),"","NEED REF")</f>
        <v/>
      </c>
    </row>
    <row r="4075" spans="2:14">
      <c r="B4075">
        <v>34409930</v>
      </c>
      <c r="C4075" s="2">
        <v>44502</v>
      </c>
      <c r="D4075" t="s">
        <v>13</v>
      </c>
      <c r="E4075" t="s">
        <v>2549</v>
      </c>
      <c r="F4075" t="s">
        <v>2498</v>
      </c>
      <c r="G4075" t="s">
        <v>112</v>
      </c>
      <c r="H4075" t="s">
        <v>595</v>
      </c>
      <c r="J4075" t="s">
        <v>49</v>
      </c>
      <c r="K4075" t="s">
        <v>25</v>
      </c>
      <c r="L4075" t="str">
        <f>_xlfn.XLOOKUP(Tableau1[[#This Row],[TYPE DE PIECE]],Tableau4[MATIERE],Tableau4[SHORT TYPE],"",0,1)</f>
        <v>SMT</v>
      </c>
      <c r="N4075" t="str">
        <f>IF(ISERR(FIND("DECOUPE",Tableau1[[#This Row],[DESIGNATION]])),"","NEED REF")</f>
        <v/>
      </c>
    </row>
    <row r="4076" spans="2:14">
      <c r="B4076">
        <v>34409929</v>
      </c>
      <c r="C4076" s="2">
        <v>44496</v>
      </c>
      <c r="D4076" t="s">
        <v>13</v>
      </c>
      <c r="E4076" t="s">
        <v>602</v>
      </c>
      <c r="F4076" t="s">
        <v>2550</v>
      </c>
      <c r="G4076" t="s">
        <v>96</v>
      </c>
      <c r="J4076" t="s">
        <v>27</v>
      </c>
      <c r="K4076" t="s">
        <v>25</v>
      </c>
      <c r="L4076" t="str">
        <f>_xlfn.XLOOKUP(Tableau1[[#This Row],[TYPE DE PIECE]],Tableau4[MATIERE],Tableau4[SHORT TYPE],"",0,1)</f>
        <v>SMT</v>
      </c>
      <c r="N4076" t="str">
        <f>IF(ISERR(FIND("DECOUPE",Tableau1[[#This Row],[DESIGNATION]])),"","NEED REF")</f>
        <v/>
      </c>
    </row>
    <row r="4077" spans="2:14">
      <c r="B4077">
        <v>34409928</v>
      </c>
      <c r="C4077" s="2">
        <v>44496</v>
      </c>
      <c r="D4077" t="s">
        <v>13</v>
      </c>
      <c r="E4077" t="s">
        <v>2551</v>
      </c>
      <c r="H4077" t="s">
        <v>46</v>
      </c>
      <c r="J4077" t="s">
        <v>27</v>
      </c>
      <c r="K4077" t="s">
        <v>22</v>
      </c>
      <c r="L4077" t="str">
        <f>_xlfn.XLOOKUP(Tableau1[[#This Row],[TYPE DE PIECE]],Tableau4[MATIERE],Tableau4[SHORT TYPE],"",0,1)</f>
        <v>COP</v>
      </c>
      <c r="N4077" t="str">
        <f>IF(ISERR(FIND("DECOUPE",Tableau1[[#This Row],[DESIGNATION]])),"","NEED REF")</f>
        <v/>
      </c>
    </row>
    <row r="4078" spans="2:14">
      <c r="B4078">
        <v>34409927</v>
      </c>
      <c r="C4078" s="2">
        <v>44495</v>
      </c>
      <c r="D4078" t="s">
        <v>13</v>
      </c>
      <c r="E4078" t="s">
        <v>2552</v>
      </c>
      <c r="G4078" t="s">
        <v>2169</v>
      </c>
      <c r="H4078" t="s">
        <v>595</v>
      </c>
      <c r="J4078" t="s">
        <v>17</v>
      </c>
      <c r="K4078" t="s">
        <v>2430</v>
      </c>
      <c r="L4078" t="str">
        <f>_xlfn.XLOOKUP(Tableau1[[#This Row],[TYPE DE PIECE]],Tableau4[MATIERE],Tableau4[SHORT TYPE],"",0,1)</f>
        <v>WOOD</v>
      </c>
      <c r="M4078" t="s">
        <v>2430</v>
      </c>
      <c r="N4078" t="str">
        <f>IF(ISERR(FIND("DECOUPE",Tableau1[[#This Row],[DESIGNATION]])),"","NEED REF")</f>
        <v/>
      </c>
    </row>
    <row r="4079" spans="2:14">
      <c r="B4079">
        <v>34409926</v>
      </c>
      <c r="C4079" s="2">
        <v>44495</v>
      </c>
      <c r="D4079" t="s">
        <v>13</v>
      </c>
      <c r="E4079" t="s">
        <v>2553</v>
      </c>
      <c r="G4079" t="s">
        <v>2169</v>
      </c>
      <c r="H4079" t="s">
        <v>595</v>
      </c>
      <c r="J4079" t="s">
        <v>17</v>
      </c>
      <c r="K4079" t="s">
        <v>2430</v>
      </c>
      <c r="L4079" t="str">
        <f>_xlfn.XLOOKUP(Tableau1[[#This Row],[TYPE DE PIECE]],Tableau4[MATIERE],Tableau4[SHORT TYPE],"",0,1)</f>
        <v>WOOD</v>
      </c>
      <c r="M4079" t="s">
        <v>2430</v>
      </c>
      <c r="N4079" t="str">
        <f>IF(ISERR(FIND("DECOUPE",Tableau1[[#This Row],[DESIGNATION]])),"","NEED REF")</f>
        <v/>
      </c>
    </row>
    <row r="4080" spans="2:14">
      <c r="B4080">
        <v>34409925</v>
      </c>
      <c r="C4080" s="2">
        <v>44495</v>
      </c>
      <c r="D4080" t="s">
        <v>13</v>
      </c>
      <c r="E4080" t="s">
        <v>2554</v>
      </c>
      <c r="G4080" t="s">
        <v>2169</v>
      </c>
      <c r="H4080" t="s">
        <v>595</v>
      </c>
      <c r="J4080" t="s">
        <v>17</v>
      </c>
      <c r="K4080" t="s">
        <v>2430</v>
      </c>
      <c r="L4080" t="str">
        <f>_xlfn.XLOOKUP(Tableau1[[#This Row],[TYPE DE PIECE]],Tableau4[MATIERE],Tableau4[SHORT TYPE],"",0,1)</f>
        <v>WOOD</v>
      </c>
      <c r="M4080" t="s">
        <v>2430</v>
      </c>
      <c r="N4080" t="str">
        <f>IF(ISERR(FIND("DECOUPE",Tableau1[[#This Row],[DESIGNATION]])),"","NEED REF")</f>
        <v/>
      </c>
    </row>
    <row r="4081" spans="2:14">
      <c r="B4081">
        <v>34409924</v>
      </c>
      <c r="C4081" s="2">
        <v>44495</v>
      </c>
      <c r="D4081" t="s">
        <v>13</v>
      </c>
      <c r="E4081" t="s">
        <v>2555</v>
      </c>
      <c r="G4081" t="s">
        <v>2169</v>
      </c>
      <c r="H4081" t="s">
        <v>595</v>
      </c>
      <c r="J4081" t="s">
        <v>17</v>
      </c>
      <c r="K4081" t="s">
        <v>2430</v>
      </c>
      <c r="L4081" t="str">
        <f>_xlfn.XLOOKUP(Tableau1[[#This Row],[TYPE DE PIECE]],Tableau4[MATIERE],Tableau4[SHORT TYPE],"",0,1)</f>
        <v>WOOD</v>
      </c>
      <c r="M4081" t="s">
        <v>2430</v>
      </c>
      <c r="N4081" t="str">
        <f>IF(ISERR(FIND("DECOUPE",Tableau1[[#This Row],[DESIGNATION]])),"","NEED REF")</f>
        <v/>
      </c>
    </row>
    <row r="4082" spans="2:14">
      <c r="B4082">
        <v>34409923</v>
      </c>
      <c r="C4082" s="2">
        <v>44495</v>
      </c>
      <c r="D4082" t="s">
        <v>13</v>
      </c>
      <c r="E4082" t="s">
        <v>2556</v>
      </c>
      <c r="G4082" t="s">
        <v>2169</v>
      </c>
      <c r="H4082" t="s">
        <v>595</v>
      </c>
      <c r="J4082" t="s">
        <v>17</v>
      </c>
      <c r="K4082" t="s">
        <v>2430</v>
      </c>
      <c r="L4082" t="str">
        <f>_xlfn.XLOOKUP(Tableau1[[#This Row],[TYPE DE PIECE]],Tableau4[MATIERE],Tableau4[SHORT TYPE],"",0,1)</f>
        <v>WOOD</v>
      </c>
      <c r="M4082" t="s">
        <v>2430</v>
      </c>
      <c r="N4082" t="str">
        <f>IF(ISERR(FIND("DECOUPE",Tableau1[[#This Row],[DESIGNATION]])),"","NEED REF")</f>
        <v/>
      </c>
    </row>
    <row r="4083" spans="2:14">
      <c r="B4083">
        <v>34409922</v>
      </c>
      <c r="C4083" s="2">
        <v>44495</v>
      </c>
      <c r="D4083" t="s">
        <v>13</v>
      </c>
      <c r="E4083" t="s">
        <v>2557</v>
      </c>
      <c r="G4083" t="s">
        <v>2169</v>
      </c>
      <c r="H4083" t="s">
        <v>595</v>
      </c>
      <c r="J4083" t="s">
        <v>17</v>
      </c>
      <c r="K4083" t="s">
        <v>2430</v>
      </c>
      <c r="L4083" t="str">
        <f>_xlfn.XLOOKUP(Tableau1[[#This Row],[TYPE DE PIECE]],Tableau4[MATIERE],Tableau4[SHORT TYPE],"",0,1)</f>
        <v>WOOD</v>
      </c>
      <c r="M4083" t="s">
        <v>2430</v>
      </c>
      <c r="N4083" t="str">
        <f>IF(ISERR(FIND("DECOUPE",Tableau1[[#This Row],[DESIGNATION]])),"","NEED REF")</f>
        <v/>
      </c>
    </row>
    <row r="4084" spans="2:14">
      <c r="B4084">
        <v>34409921</v>
      </c>
      <c r="C4084" s="2">
        <v>44495</v>
      </c>
      <c r="D4084" t="s">
        <v>13</v>
      </c>
      <c r="E4084" t="s">
        <v>2558</v>
      </c>
      <c r="G4084" t="s">
        <v>2169</v>
      </c>
      <c r="H4084" t="s">
        <v>595</v>
      </c>
      <c r="J4084" t="s">
        <v>17</v>
      </c>
      <c r="K4084" t="s">
        <v>25</v>
      </c>
      <c r="L4084" t="str">
        <f>_xlfn.XLOOKUP(Tableau1[[#This Row],[TYPE DE PIECE]],Tableau4[MATIERE],Tableau4[SHORT TYPE],"",0,1)</f>
        <v>SMT</v>
      </c>
      <c r="N4084" t="str">
        <f>IF(ISERR(FIND("DECOUPE",Tableau1[[#This Row],[DESIGNATION]])),"","NEED REF")</f>
        <v/>
      </c>
    </row>
    <row r="4085" spans="2:14">
      <c r="B4085">
        <v>34409920</v>
      </c>
      <c r="C4085" s="2">
        <v>44495</v>
      </c>
      <c r="D4085" t="s">
        <v>13</v>
      </c>
      <c r="E4085" t="s">
        <v>2559</v>
      </c>
      <c r="G4085" t="s">
        <v>2169</v>
      </c>
      <c r="H4085" t="s">
        <v>595</v>
      </c>
      <c r="J4085" t="s">
        <v>17</v>
      </c>
      <c r="K4085" t="s">
        <v>2430</v>
      </c>
      <c r="L4085" t="str">
        <f>_xlfn.XLOOKUP(Tableau1[[#This Row],[TYPE DE PIECE]],Tableau4[MATIERE],Tableau4[SHORT TYPE],"",0,1)</f>
        <v>WOOD</v>
      </c>
      <c r="M4085" t="s">
        <v>2430</v>
      </c>
      <c r="N4085" t="str">
        <f>IF(ISERR(FIND("DECOUPE",Tableau1[[#This Row],[DESIGNATION]])),"","NEED REF")</f>
        <v/>
      </c>
    </row>
    <row r="4086" spans="2:14">
      <c r="B4086">
        <v>34409919</v>
      </c>
      <c r="C4086" s="2">
        <v>44495</v>
      </c>
      <c r="D4086" t="s">
        <v>13</v>
      </c>
      <c r="E4086" t="s">
        <v>2560</v>
      </c>
      <c r="G4086" t="s">
        <v>2169</v>
      </c>
      <c r="H4086" t="s">
        <v>595</v>
      </c>
      <c r="J4086" t="s">
        <v>17</v>
      </c>
      <c r="K4086" t="s">
        <v>2430</v>
      </c>
      <c r="L4086" t="str">
        <f>_xlfn.XLOOKUP(Tableau1[[#This Row],[TYPE DE PIECE]],Tableau4[MATIERE],Tableau4[SHORT TYPE],"",0,1)</f>
        <v>WOOD</v>
      </c>
      <c r="M4086" t="s">
        <v>2430</v>
      </c>
      <c r="N4086" t="str">
        <f>IF(ISERR(FIND("DECOUPE",Tableau1[[#This Row],[DESIGNATION]])),"","NEED REF")</f>
        <v/>
      </c>
    </row>
    <row r="4087" spans="2:14">
      <c r="B4087">
        <v>34409918</v>
      </c>
      <c r="C4087" s="2">
        <v>44495</v>
      </c>
      <c r="D4087" t="s">
        <v>13</v>
      </c>
      <c r="E4087" t="s">
        <v>2561</v>
      </c>
      <c r="G4087" t="s">
        <v>2169</v>
      </c>
      <c r="H4087" t="s">
        <v>595</v>
      </c>
      <c r="J4087" t="s">
        <v>17</v>
      </c>
      <c r="K4087" t="s">
        <v>2430</v>
      </c>
      <c r="L4087" t="str">
        <f>_xlfn.XLOOKUP(Tableau1[[#This Row],[TYPE DE PIECE]],Tableau4[MATIERE],Tableau4[SHORT TYPE],"",0,1)</f>
        <v>WOOD</v>
      </c>
      <c r="M4087" t="s">
        <v>2430</v>
      </c>
      <c r="N4087" t="str">
        <f>IF(ISERR(FIND("DECOUPE",Tableau1[[#This Row],[DESIGNATION]])),"","NEED REF")</f>
        <v/>
      </c>
    </row>
    <row r="4088" spans="2:14">
      <c r="B4088">
        <v>34409917</v>
      </c>
      <c r="C4088" s="2">
        <v>44495</v>
      </c>
      <c r="D4088" t="s">
        <v>13</v>
      </c>
      <c r="E4088" t="s">
        <v>2562</v>
      </c>
      <c r="G4088" t="s">
        <v>2169</v>
      </c>
      <c r="H4088" t="s">
        <v>595</v>
      </c>
      <c r="J4088" t="s">
        <v>17</v>
      </c>
      <c r="K4088" t="s">
        <v>2430</v>
      </c>
      <c r="L4088" t="str">
        <f>_xlfn.XLOOKUP(Tableau1[[#This Row],[TYPE DE PIECE]],Tableau4[MATIERE],Tableau4[SHORT TYPE],"",0,1)</f>
        <v>WOOD</v>
      </c>
      <c r="M4088" t="s">
        <v>2430</v>
      </c>
      <c r="N4088" t="str">
        <f>IF(ISERR(FIND("DECOUPE",Tableau1[[#This Row],[DESIGNATION]])),"","NEED REF")</f>
        <v/>
      </c>
    </row>
    <row r="4089" spans="2:14">
      <c r="B4089">
        <v>34409916</v>
      </c>
      <c r="C4089" s="2">
        <v>44495</v>
      </c>
      <c r="D4089" t="s">
        <v>13</v>
      </c>
      <c r="E4089" t="s">
        <v>2563</v>
      </c>
      <c r="G4089" t="s">
        <v>2169</v>
      </c>
      <c r="H4089" t="s">
        <v>595</v>
      </c>
      <c r="J4089" t="s">
        <v>17</v>
      </c>
      <c r="K4089" t="s">
        <v>2430</v>
      </c>
      <c r="L4089" t="str">
        <f>_xlfn.XLOOKUP(Tableau1[[#This Row],[TYPE DE PIECE]],Tableau4[MATIERE],Tableau4[SHORT TYPE],"",0,1)</f>
        <v>WOOD</v>
      </c>
      <c r="M4089" t="s">
        <v>2430</v>
      </c>
      <c r="N4089" t="str">
        <f>IF(ISERR(FIND("DECOUPE",Tableau1[[#This Row],[DESIGNATION]])),"","NEED REF")</f>
        <v/>
      </c>
    </row>
    <row r="4090" spans="2:14">
      <c r="B4090">
        <v>34409915</v>
      </c>
      <c r="C4090" s="2">
        <v>44495</v>
      </c>
      <c r="D4090" t="s">
        <v>13</v>
      </c>
      <c r="E4090" t="s">
        <v>2564</v>
      </c>
      <c r="G4090" t="s">
        <v>2169</v>
      </c>
      <c r="H4090" t="s">
        <v>595</v>
      </c>
      <c r="J4090" t="s">
        <v>17</v>
      </c>
      <c r="K4090" t="s">
        <v>25</v>
      </c>
      <c r="L4090" t="str">
        <f>_xlfn.XLOOKUP(Tableau1[[#This Row],[TYPE DE PIECE]],Tableau4[MATIERE],Tableau4[SHORT TYPE],"",0,1)</f>
        <v>SMT</v>
      </c>
      <c r="M4090" t="s">
        <v>2565</v>
      </c>
      <c r="N4090" t="str">
        <f>IF(ISERR(FIND("DECOUPE",Tableau1[[#This Row],[DESIGNATION]])),"","NEED REF")</f>
        <v/>
      </c>
    </row>
    <row r="4091" spans="2:14">
      <c r="B4091">
        <v>34409914</v>
      </c>
      <c r="C4091" s="2">
        <v>44495</v>
      </c>
      <c r="D4091" t="s">
        <v>13</v>
      </c>
      <c r="E4091" t="s">
        <v>2566</v>
      </c>
      <c r="G4091" t="s">
        <v>2169</v>
      </c>
      <c r="H4091" t="s">
        <v>595</v>
      </c>
      <c r="J4091" t="s">
        <v>17</v>
      </c>
      <c r="K4091" t="s">
        <v>25</v>
      </c>
      <c r="L4091" t="str">
        <f>_xlfn.XLOOKUP(Tableau1[[#This Row],[TYPE DE PIECE]],Tableau4[MATIERE],Tableau4[SHORT TYPE],"",0,1)</f>
        <v>SMT</v>
      </c>
      <c r="M4091" t="s">
        <v>2565</v>
      </c>
      <c r="N4091" t="str">
        <f>IF(ISERR(FIND("DECOUPE",Tableau1[[#This Row],[DESIGNATION]])),"","NEED REF")</f>
        <v/>
      </c>
    </row>
    <row r="4092" spans="2:14">
      <c r="B4092">
        <v>34409913</v>
      </c>
      <c r="C4092" s="2">
        <v>44495</v>
      </c>
      <c r="D4092" t="s">
        <v>13</v>
      </c>
      <c r="E4092" t="s">
        <v>2567</v>
      </c>
      <c r="H4092" t="s">
        <v>46</v>
      </c>
      <c r="J4092" t="s">
        <v>27</v>
      </c>
      <c r="K4092" t="s">
        <v>25</v>
      </c>
      <c r="L4092" t="str">
        <f>_xlfn.XLOOKUP(Tableau1[[#This Row],[TYPE DE PIECE]],Tableau4[MATIERE],Tableau4[SHORT TYPE],"",0,1)</f>
        <v>SMT</v>
      </c>
      <c r="N4092" t="str">
        <f>IF(ISERR(FIND("DECOUPE",Tableau1[[#This Row],[DESIGNATION]])),"","NEED REF")</f>
        <v/>
      </c>
    </row>
    <row r="4093" spans="2:14">
      <c r="B4093">
        <v>34409912</v>
      </c>
      <c r="C4093" s="2">
        <v>44495</v>
      </c>
      <c r="D4093" t="s">
        <v>13</v>
      </c>
      <c r="E4093" t="s">
        <v>2568</v>
      </c>
      <c r="G4093" t="s">
        <v>2169</v>
      </c>
      <c r="H4093" t="s">
        <v>595</v>
      </c>
      <c r="J4093" t="s">
        <v>17</v>
      </c>
      <c r="K4093" t="s">
        <v>25</v>
      </c>
      <c r="L4093" t="str">
        <f>_xlfn.XLOOKUP(Tableau1[[#This Row],[TYPE DE PIECE]],Tableau4[MATIERE],Tableau4[SHORT TYPE],"",0,1)</f>
        <v>SMT</v>
      </c>
      <c r="M4093" t="s">
        <v>2565</v>
      </c>
      <c r="N4093" t="str">
        <f>IF(ISERR(FIND("DECOUPE",Tableau1[[#This Row],[DESIGNATION]])),"","NEED REF")</f>
        <v/>
      </c>
    </row>
    <row r="4094" spans="2:14">
      <c r="B4094">
        <v>34409911</v>
      </c>
      <c r="C4094" s="2">
        <v>44495</v>
      </c>
      <c r="D4094" t="s">
        <v>13</v>
      </c>
      <c r="E4094" t="s">
        <v>2569</v>
      </c>
      <c r="G4094" t="s">
        <v>2169</v>
      </c>
      <c r="H4094" t="s">
        <v>595</v>
      </c>
      <c r="J4094" t="s">
        <v>17</v>
      </c>
      <c r="K4094" t="s">
        <v>25</v>
      </c>
      <c r="L4094" t="str">
        <f>_xlfn.XLOOKUP(Tableau1[[#This Row],[TYPE DE PIECE]],Tableau4[MATIERE],Tableau4[SHORT TYPE],"",0,1)</f>
        <v>SMT</v>
      </c>
      <c r="M4094" t="s">
        <v>2565</v>
      </c>
      <c r="N4094" t="str">
        <f>IF(ISERR(FIND("DECOUPE",Tableau1[[#This Row],[DESIGNATION]])),"","NEED REF")</f>
        <v/>
      </c>
    </row>
    <row r="4095" spans="2:14">
      <c r="B4095">
        <v>34409910</v>
      </c>
      <c r="C4095" s="2">
        <v>44495</v>
      </c>
      <c r="D4095" t="s">
        <v>13</v>
      </c>
      <c r="E4095" t="s">
        <v>2570</v>
      </c>
      <c r="G4095" t="s">
        <v>2169</v>
      </c>
      <c r="H4095" t="s">
        <v>595</v>
      </c>
      <c r="J4095" t="s">
        <v>17</v>
      </c>
      <c r="K4095" t="s">
        <v>25</v>
      </c>
      <c r="L4095" t="str">
        <f>_xlfn.XLOOKUP(Tableau1[[#This Row],[TYPE DE PIECE]],Tableau4[MATIERE],Tableau4[SHORT TYPE],"",0,1)</f>
        <v>SMT</v>
      </c>
      <c r="M4095" t="s">
        <v>2565</v>
      </c>
      <c r="N4095" t="str">
        <f>IF(ISERR(FIND("DECOUPE",Tableau1[[#This Row],[DESIGNATION]])),"","NEED REF")</f>
        <v/>
      </c>
    </row>
    <row r="4096" spans="2:14">
      <c r="B4096">
        <v>34409909</v>
      </c>
      <c r="C4096" s="2">
        <v>44495</v>
      </c>
      <c r="D4096" t="s">
        <v>13</v>
      </c>
      <c r="E4096" t="s">
        <v>2571</v>
      </c>
      <c r="G4096" t="s">
        <v>2169</v>
      </c>
      <c r="H4096" t="s">
        <v>595</v>
      </c>
      <c r="J4096" t="s">
        <v>17</v>
      </c>
      <c r="K4096" t="s">
        <v>25</v>
      </c>
      <c r="L4096" t="str">
        <f>_xlfn.XLOOKUP(Tableau1[[#This Row],[TYPE DE PIECE]],Tableau4[MATIERE],Tableau4[SHORT TYPE],"",0,1)</f>
        <v>SMT</v>
      </c>
      <c r="M4096" t="s">
        <v>2565</v>
      </c>
      <c r="N4096" t="str">
        <f>IF(ISERR(FIND("DECOUPE",Tableau1[[#This Row],[DESIGNATION]])),"","NEED REF")</f>
        <v/>
      </c>
    </row>
    <row r="4097" spans="2:14">
      <c r="B4097">
        <v>34409908</v>
      </c>
      <c r="C4097" s="2">
        <v>44495</v>
      </c>
      <c r="D4097" t="s">
        <v>13</v>
      </c>
      <c r="E4097" t="s">
        <v>2572</v>
      </c>
      <c r="G4097" t="s">
        <v>2169</v>
      </c>
      <c r="H4097" t="s">
        <v>595</v>
      </c>
      <c r="J4097" t="s">
        <v>17</v>
      </c>
      <c r="K4097" t="s">
        <v>25</v>
      </c>
      <c r="L4097" t="str">
        <f>_xlfn.XLOOKUP(Tableau1[[#This Row],[TYPE DE PIECE]],Tableau4[MATIERE],Tableau4[SHORT TYPE],"",0,1)</f>
        <v>SMT</v>
      </c>
      <c r="M4097" t="s">
        <v>2565</v>
      </c>
      <c r="N4097" t="str">
        <f>IF(ISERR(FIND("DECOUPE",Tableau1[[#This Row],[DESIGNATION]])),"","NEED REF")</f>
        <v/>
      </c>
    </row>
    <row r="4098" spans="2:14">
      <c r="B4098">
        <v>34409907</v>
      </c>
      <c r="C4098" s="2">
        <v>44494</v>
      </c>
      <c r="D4098" t="s">
        <v>13</v>
      </c>
      <c r="E4098" t="s">
        <v>2573</v>
      </c>
      <c r="H4098" t="s">
        <v>46</v>
      </c>
      <c r="J4098" t="s">
        <v>27</v>
      </c>
      <c r="K4098" t="s">
        <v>25</v>
      </c>
      <c r="L4098" t="str">
        <f>_xlfn.XLOOKUP(Tableau1[[#This Row],[TYPE DE PIECE]],Tableau4[MATIERE],Tableau4[SHORT TYPE],"",0,1)</f>
        <v>SMT</v>
      </c>
      <c r="N4098" t="str">
        <f>IF(ISERR(FIND("DECOUPE",Tableau1[[#This Row],[DESIGNATION]])),"","NEED REF")</f>
        <v/>
      </c>
    </row>
    <row r="4099" spans="2:14">
      <c r="B4099">
        <v>34409906</v>
      </c>
      <c r="C4099" s="2">
        <v>44494</v>
      </c>
      <c r="D4099" t="s">
        <v>13</v>
      </c>
      <c r="E4099" t="s">
        <v>2574</v>
      </c>
      <c r="H4099" t="s">
        <v>46</v>
      </c>
      <c r="J4099" t="s">
        <v>27</v>
      </c>
      <c r="K4099" t="s">
        <v>25</v>
      </c>
      <c r="L4099" t="str">
        <f>_xlfn.XLOOKUP(Tableau1[[#This Row],[TYPE DE PIECE]],Tableau4[MATIERE],Tableau4[SHORT TYPE],"",0,1)</f>
        <v>SMT</v>
      </c>
      <c r="N4099" t="str">
        <f>IF(ISERR(FIND("DECOUPE",Tableau1[[#This Row],[DESIGNATION]])),"","NEED REF")</f>
        <v/>
      </c>
    </row>
    <row r="4100" spans="2:14">
      <c r="B4100">
        <v>34409905</v>
      </c>
      <c r="C4100" s="2">
        <v>44494</v>
      </c>
      <c r="D4100" t="s">
        <v>13</v>
      </c>
      <c r="E4100" t="s">
        <v>2575</v>
      </c>
      <c r="G4100" t="s">
        <v>2169</v>
      </c>
      <c r="H4100" t="s">
        <v>595</v>
      </c>
      <c r="J4100" t="s">
        <v>17</v>
      </c>
      <c r="K4100" t="s">
        <v>25</v>
      </c>
      <c r="L4100" t="str">
        <f>_xlfn.XLOOKUP(Tableau1[[#This Row],[TYPE DE PIECE]],Tableau4[MATIERE],Tableau4[SHORT TYPE],"",0,1)</f>
        <v>SMT</v>
      </c>
      <c r="M4100" t="s">
        <v>2565</v>
      </c>
      <c r="N4100" t="str">
        <f>IF(ISERR(FIND("DECOUPE",Tableau1[[#This Row],[DESIGNATION]])),"","NEED REF")</f>
        <v/>
      </c>
    </row>
    <row r="4101" spans="2:14">
      <c r="B4101">
        <v>34409904</v>
      </c>
      <c r="C4101" s="2">
        <v>44494</v>
      </c>
      <c r="D4101" t="s">
        <v>13</v>
      </c>
      <c r="E4101" t="s">
        <v>2502</v>
      </c>
      <c r="G4101" t="s">
        <v>2169</v>
      </c>
      <c r="H4101" t="s">
        <v>595</v>
      </c>
      <c r="J4101" t="s">
        <v>17</v>
      </c>
      <c r="K4101" t="s">
        <v>2430</v>
      </c>
      <c r="L4101" t="str">
        <f>_xlfn.XLOOKUP(Tableau1[[#This Row],[TYPE DE PIECE]],Tableau4[MATIERE],Tableau4[SHORT TYPE],"",0,1)</f>
        <v>WOOD</v>
      </c>
      <c r="M4101" t="s">
        <v>2430</v>
      </c>
      <c r="N4101" t="str">
        <f>IF(ISERR(FIND("DECOUPE",Tableau1[[#This Row],[DESIGNATION]])),"","NEED REF")</f>
        <v/>
      </c>
    </row>
    <row r="4102" spans="2:14">
      <c r="B4102">
        <v>34409903</v>
      </c>
      <c r="C4102" s="2">
        <v>44494</v>
      </c>
      <c r="D4102" t="s">
        <v>13</v>
      </c>
      <c r="E4102" t="s">
        <v>2576</v>
      </c>
      <c r="G4102" t="s">
        <v>2169</v>
      </c>
      <c r="H4102" t="s">
        <v>595</v>
      </c>
      <c r="J4102" t="s">
        <v>17</v>
      </c>
      <c r="K4102" t="s">
        <v>2430</v>
      </c>
      <c r="L4102" t="str">
        <f>_xlfn.XLOOKUP(Tableau1[[#This Row],[TYPE DE PIECE]],Tableau4[MATIERE],Tableau4[SHORT TYPE],"",0,1)</f>
        <v>WOOD</v>
      </c>
      <c r="M4102" t="s">
        <v>2430</v>
      </c>
      <c r="N4102" t="str">
        <f>IF(ISERR(FIND("DECOUPE",Tableau1[[#This Row],[DESIGNATION]])),"","NEED REF")</f>
        <v/>
      </c>
    </row>
    <row r="4103" spans="2:14">
      <c r="B4103">
        <v>34409902</v>
      </c>
      <c r="C4103" s="2">
        <v>44491</v>
      </c>
      <c r="D4103" t="s">
        <v>13</v>
      </c>
      <c r="H4103" t="s">
        <v>46</v>
      </c>
      <c r="J4103" t="s">
        <v>27</v>
      </c>
      <c r="L4103" t="str">
        <f>_xlfn.XLOOKUP(Tableau1[[#This Row],[TYPE DE PIECE]],Tableau4[MATIERE],Tableau4[SHORT TYPE],"",0,1)</f>
        <v/>
      </c>
      <c r="N4103" t="str">
        <f>IF(ISERR(FIND("DECOUPE",Tableau1[[#This Row],[DESIGNATION]])),"","NEED REF")</f>
        <v/>
      </c>
    </row>
    <row r="4104" spans="2:14">
      <c r="B4104">
        <v>34409901</v>
      </c>
      <c r="C4104" s="2">
        <v>44491</v>
      </c>
      <c r="D4104" t="s">
        <v>13</v>
      </c>
      <c r="E4104" t="s">
        <v>1264</v>
      </c>
      <c r="H4104" t="s">
        <v>46</v>
      </c>
      <c r="J4104" t="s">
        <v>27</v>
      </c>
      <c r="K4104" t="s">
        <v>25</v>
      </c>
      <c r="L4104" t="str">
        <f>_xlfn.XLOOKUP(Tableau1[[#This Row],[TYPE DE PIECE]],Tableau4[MATIERE],Tableau4[SHORT TYPE],"",0,1)</f>
        <v>SMT</v>
      </c>
      <c r="N4104" t="str">
        <f>IF(ISERR(FIND("DECOUPE",Tableau1[[#This Row],[DESIGNATION]])),"","NEED REF")</f>
        <v/>
      </c>
    </row>
    <row r="4105" spans="2:14">
      <c r="B4105">
        <v>34409900</v>
      </c>
      <c r="C4105" s="2">
        <v>44491</v>
      </c>
      <c r="D4105" t="s">
        <v>13</v>
      </c>
      <c r="E4105" t="s">
        <v>1932</v>
      </c>
      <c r="H4105" t="s">
        <v>46</v>
      </c>
      <c r="J4105" t="s">
        <v>27</v>
      </c>
      <c r="K4105" t="s">
        <v>25</v>
      </c>
      <c r="L4105" t="str">
        <f>_xlfn.XLOOKUP(Tableau1[[#This Row],[TYPE DE PIECE]],Tableau4[MATIERE],Tableau4[SHORT TYPE],"",0,1)</f>
        <v>SMT</v>
      </c>
      <c r="N4105" t="str">
        <f>IF(ISERR(FIND("DECOUPE",Tableau1[[#This Row],[DESIGNATION]])),"","NEED REF")</f>
        <v/>
      </c>
    </row>
    <row r="4106" spans="2:14">
      <c r="B4106">
        <v>34409899</v>
      </c>
      <c r="C4106" s="2">
        <v>44491</v>
      </c>
      <c r="D4106" t="s">
        <v>13</v>
      </c>
      <c r="E4106" t="s">
        <v>2577</v>
      </c>
      <c r="F4106" t="s">
        <v>310</v>
      </c>
      <c r="G4106" t="s">
        <v>112</v>
      </c>
      <c r="H4106" t="s">
        <v>534</v>
      </c>
      <c r="J4106" t="s">
        <v>17</v>
      </c>
      <c r="K4106" t="s">
        <v>22</v>
      </c>
      <c r="L4106" t="str">
        <f>_xlfn.XLOOKUP(Tableau1[[#This Row],[TYPE DE PIECE]],Tableau4[MATIERE],Tableau4[SHORT TYPE],"",0,1)</f>
        <v>COP</v>
      </c>
      <c r="N4106" t="str">
        <f>IF(ISERR(FIND("DECOUPE",Tableau1[[#This Row],[DESIGNATION]])),"","NEED REF")</f>
        <v/>
      </c>
    </row>
    <row r="4107" spans="2:14">
      <c r="B4107">
        <v>34409898</v>
      </c>
      <c r="C4107" s="2">
        <v>44491</v>
      </c>
      <c r="D4107" t="s">
        <v>13</v>
      </c>
      <c r="E4107" t="s">
        <v>2578</v>
      </c>
      <c r="F4107" t="s">
        <v>310</v>
      </c>
      <c r="G4107" t="s">
        <v>112</v>
      </c>
      <c r="H4107" t="s">
        <v>534</v>
      </c>
      <c r="J4107" t="s">
        <v>17</v>
      </c>
      <c r="K4107" t="s">
        <v>22</v>
      </c>
      <c r="L4107" t="str">
        <f>_xlfn.XLOOKUP(Tableau1[[#This Row],[TYPE DE PIECE]],Tableau4[MATIERE],Tableau4[SHORT TYPE],"",0,1)</f>
        <v>COP</v>
      </c>
      <c r="N4107" t="str">
        <f>IF(ISERR(FIND("DECOUPE",Tableau1[[#This Row],[DESIGNATION]])),"","NEED REF")</f>
        <v/>
      </c>
    </row>
    <row r="4108" spans="2:14">
      <c r="B4108">
        <v>34409897</v>
      </c>
      <c r="C4108" s="2">
        <v>44490</v>
      </c>
      <c r="D4108" t="s">
        <v>13</v>
      </c>
      <c r="E4108" t="s">
        <v>2579</v>
      </c>
      <c r="F4108" t="s">
        <v>310</v>
      </c>
      <c r="G4108" t="s">
        <v>112</v>
      </c>
      <c r="H4108" t="s">
        <v>534</v>
      </c>
      <c r="J4108" t="s">
        <v>17</v>
      </c>
      <c r="K4108" t="s">
        <v>25</v>
      </c>
      <c r="L4108" t="str">
        <f>_xlfn.XLOOKUP(Tableau1[[#This Row],[TYPE DE PIECE]],Tableau4[MATIERE],Tableau4[SHORT TYPE],"",0,1)</f>
        <v>SMT</v>
      </c>
      <c r="N4108" t="str">
        <f>IF(ISERR(FIND("DECOUPE",Tableau1[[#This Row],[DESIGNATION]])),"","NEED REF")</f>
        <v/>
      </c>
    </row>
    <row r="4109" spans="2:14">
      <c r="B4109">
        <v>34409896</v>
      </c>
      <c r="C4109" s="2">
        <v>44490</v>
      </c>
      <c r="D4109" t="s">
        <v>13</v>
      </c>
      <c r="E4109" t="s">
        <v>2580</v>
      </c>
      <c r="F4109" t="s">
        <v>310</v>
      </c>
      <c r="G4109" t="s">
        <v>112</v>
      </c>
      <c r="H4109" t="s">
        <v>534</v>
      </c>
      <c r="J4109" t="s">
        <v>17</v>
      </c>
      <c r="K4109" t="s">
        <v>25</v>
      </c>
      <c r="L4109" t="str">
        <f>_xlfn.XLOOKUP(Tableau1[[#This Row],[TYPE DE PIECE]],Tableau4[MATIERE],Tableau4[SHORT TYPE],"",0,1)</f>
        <v>SMT</v>
      </c>
      <c r="N4109" t="str">
        <f>IF(ISERR(FIND("DECOUPE",Tableau1[[#This Row],[DESIGNATION]])),"","NEED REF")</f>
        <v/>
      </c>
    </row>
    <row r="4110" spans="2:14">
      <c r="B4110">
        <v>34409895</v>
      </c>
      <c r="C4110" s="2">
        <v>44490</v>
      </c>
      <c r="D4110" t="s">
        <v>13</v>
      </c>
      <c r="E4110" t="s">
        <v>2581</v>
      </c>
      <c r="F4110" t="s">
        <v>310</v>
      </c>
      <c r="G4110" t="s">
        <v>112</v>
      </c>
      <c r="H4110" t="s">
        <v>534</v>
      </c>
      <c r="J4110" t="s">
        <v>17</v>
      </c>
      <c r="K4110" t="s">
        <v>25</v>
      </c>
      <c r="L4110" t="str">
        <f>_xlfn.XLOOKUP(Tableau1[[#This Row],[TYPE DE PIECE]],Tableau4[MATIERE],Tableau4[SHORT TYPE],"",0,1)</f>
        <v>SMT</v>
      </c>
      <c r="N4110" t="str">
        <f>IF(ISERR(FIND("DECOUPE",Tableau1[[#This Row],[DESIGNATION]])),"","NEED REF")</f>
        <v/>
      </c>
    </row>
    <row r="4111" spans="2:14">
      <c r="B4111">
        <v>34409894</v>
      </c>
      <c r="C4111" s="2">
        <v>44490</v>
      </c>
      <c r="D4111" t="s">
        <v>13</v>
      </c>
      <c r="E4111" t="s">
        <v>2582</v>
      </c>
      <c r="F4111" t="s">
        <v>310</v>
      </c>
      <c r="G4111" t="s">
        <v>112</v>
      </c>
      <c r="H4111" t="s">
        <v>534</v>
      </c>
      <c r="J4111" t="s">
        <v>17</v>
      </c>
      <c r="K4111" t="s">
        <v>25</v>
      </c>
      <c r="L4111" t="str">
        <f>_xlfn.XLOOKUP(Tableau1[[#This Row],[TYPE DE PIECE]],Tableau4[MATIERE],Tableau4[SHORT TYPE],"",0,1)</f>
        <v>SMT</v>
      </c>
      <c r="N4111" t="str">
        <f>IF(ISERR(FIND("DECOUPE",Tableau1[[#This Row],[DESIGNATION]])),"","NEED REF")</f>
        <v/>
      </c>
    </row>
    <row r="4112" spans="2:14">
      <c r="B4112">
        <v>34409893</v>
      </c>
      <c r="C4112" s="2">
        <v>44490</v>
      </c>
      <c r="D4112" t="s">
        <v>13</v>
      </c>
      <c r="E4112" t="s">
        <v>2583</v>
      </c>
      <c r="F4112" t="s">
        <v>310</v>
      </c>
      <c r="G4112" t="s">
        <v>112</v>
      </c>
      <c r="H4112" t="s">
        <v>534</v>
      </c>
      <c r="J4112" t="s">
        <v>17</v>
      </c>
      <c r="K4112" t="s">
        <v>33</v>
      </c>
      <c r="L4112" t="str">
        <f>_xlfn.XLOOKUP(Tableau1[[#This Row],[TYPE DE PIECE]],Tableau4[MATIERE],Tableau4[SHORT TYPE],"",0,1)</f>
        <v>PLA</v>
      </c>
      <c r="N4112" t="str">
        <f>IF(ISERR(FIND("DECOUPE",Tableau1[[#This Row],[DESIGNATION]])),"","NEED REF")</f>
        <v/>
      </c>
    </row>
    <row r="4113" spans="2:14">
      <c r="B4113">
        <v>34409892</v>
      </c>
      <c r="C4113" s="2">
        <v>44490</v>
      </c>
      <c r="D4113" t="s">
        <v>13</v>
      </c>
      <c r="J4113" t="s">
        <v>17</v>
      </c>
      <c r="L4113" t="str">
        <f>_xlfn.XLOOKUP(Tableau1[[#This Row],[TYPE DE PIECE]],Tableau4[MATIERE],Tableau4[SHORT TYPE],"",0,1)</f>
        <v/>
      </c>
      <c r="N4113" t="str">
        <f>IF(ISERR(FIND("DECOUPE",Tableau1[[#This Row],[DESIGNATION]])),"","NEED REF")</f>
        <v/>
      </c>
    </row>
    <row r="4114" spans="2:14">
      <c r="B4114">
        <v>34409891</v>
      </c>
      <c r="C4114" s="2">
        <v>44490</v>
      </c>
      <c r="D4114" t="s">
        <v>13</v>
      </c>
      <c r="E4114" t="s">
        <v>2584</v>
      </c>
      <c r="G4114" t="s">
        <v>2169</v>
      </c>
      <c r="H4114" t="s">
        <v>595</v>
      </c>
      <c r="J4114" t="s">
        <v>17</v>
      </c>
      <c r="L4114" t="str">
        <f>_xlfn.XLOOKUP(Tableau1[[#This Row],[TYPE DE PIECE]],Tableau4[MATIERE],Tableau4[SHORT TYPE],"",0,1)</f>
        <v/>
      </c>
      <c r="N4114" t="str">
        <f>IF(ISERR(FIND("DECOUPE",Tableau1[[#This Row],[DESIGNATION]])),"","NEED REF")</f>
        <v/>
      </c>
    </row>
    <row r="4115" spans="2:14">
      <c r="B4115">
        <v>34409890</v>
      </c>
      <c r="C4115" s="2">
        <v>44490</v>
      </c>
      <c r="D4115" t="s">
        <v>13</v>
      </c>
      <c r="E4115" t="s">
        <v>2585</v>
      </c>
      <c r="G4115" t="s">
        <v>2169</v>
      </c>
      <c r="H4115" t="s">
        <v>595</v>
      </c>
      <c r="J4115" t="s">
        <v>17</v>
      </c>
      <c r="L4115" t="str">
        <f>_xlfn.XLOOKUP(Tableau1[[#This Row],[TYPE DE PIECE]],Tableau4[MATIERE],Tableau4[SHORT TYPE],"",0,1)</f>
        <v/>
      </c>
      <c r="N4115" t="str">
        <f>IF(ISERR(FIND("DECOUPE",Tableau1[[#This Row],[DESIGNATION]])),"","NEED REF")</f>
        <v/>
      </c>
    </row>
    <row r="4116" spans="2:14">
      <c r="B4116">
        <v>34409889</v>
      </c>
      <c r="C4116" s="2">
        <v>44489</v>
      </c>
      <c r="D4116" t="s">
        <v>13</v>
      </c>
      <c r="G4116" t="s">
        <v>2169</v>
      </c>
      <c r="H4116" t="s">
        <v>595</v>
      </c>
      <c r="J4116" t="s">
        <v>17</v>
      </c>
      <c r="L4116" t="str">
        <f>_xlfn.XLOOKUP(Tableau1[[#This Row],[TYPE DE PIECE]],Tableau4[MATIERE],Tableau4[SHORT TYPE],"",0,1)</f>
        <v/>
      </c>
      <c r="N4116" t="str">
        <f>IF(ISERR(FIND("DECOUPE",Tableau1[[#This Row],[DESIGNATION]])),"","NEED REF")</f>
        <v/>
      </c>
    </row>
    <row r="4117" spans="2:14">
      <c r="B4117">
        <v>34409888</v>
      </c>
      <c r="C4117" s="2">
        <v>44489</v>
      </c>
      <c r="D4117" t="s">
        <v>13</v>
      </c>
      <c r="G4117" t="s">
        <v>2169</v>
      </c>
      <c r="H4117" t="s">
        <v>595</v>
      </c>
      <c r="J4117" t="s">
        <v>17</v>
      </c>
      <c r="L4117" t="str">
        <f>_xlfn.XLOOKUP(Tableau1[[#This Row],[TYPE DE PIECE]],Tableau4[MATIERE],Tableau4[SHORT TYPE],"",0,1)</f>
        <v/>
      </c>
      <c r="N4117" t="str">
        <f>IF(ISERR(FIND("DECOUPE",Tableau1[[#This Row],[DESIGNATION]])),"","NEED REF")</f>
        <v/>
      </c>
    </row>
    <row r="4118" spans="2:14">
      <c r="B4118">
        <v>34409887</v>
      </c>
      <c r="C4118" s="2">
        <v>44489</v>
      </c>
      <c r="D4118" t="s">
        <v>13</v>
      </c>
      <c r="G4118" t="s">
        <v>2169</v>
      </c>
      <c r="H4118" t="s">
        <v>595</v>
      </c>
      <c r="J4118" t="s">
        <v>17</v>
      </c>
      <c r="L4118" t="str">
        <f>_xlfn.XLOOKUP(Tableau1[[#This Row],[TYPE DE PIECE]],Tableau4[MATIERE],Tableau4[SHORT TYPE],"",0,1)</f>
        <v/>
      </c>
      <c r="N4118" t="str">
        <f>IF(ISERR(FIND("DECOUPE",Tableau1[[#This Row],[DESIGNATION]])),"","NEED REF")</f>
        <v/>
      </c>
    </row>
    <row r="4119" spans="2:14">
      <c r="B4119">
        <v>34409886</v>
      </c>
      <c r="C4119" s="2">
        <v>44489</v>
      </c>
      <c r="D4119" t="s">
        <v>13</v>
      </c>
      <c r="G4119" t="s">
        <v>2169</v>
      </c>
      <c r="H4119" t="s">
        <v>595</v>
      </c>
      <c r="J4119" t="s">
        <v>17</v>
      </c>
      <c r="L4119" t="str">
        <f>_xlfn.XLOOKUP(Tableau1[[#This Row],[TYPE DE PIECE]],Tableau4[MATIERE],Tableau4[SHORT TYPE],"",0,1)</f>
        <v/>
      </c>
      <c r="N4119" t="str">
        <f>IF(ISERR(FIND("DECOUPE",Tableau1[[#This Row],[DESIGNATION]])),"","NEED REF")</f>
        <v/>
      </c>
    </row>
    <row r="4120" spans="2:14">
      <c r="B4120">
        <v>34409885</v>
      </c>
      <c r="C4120" s="2">
        <v>44489</v>
      </c>
      <c r="D4120" t="s">
        <v>13</v>
      </c>
      <c r="G4120" t="s">
        <v>2169</v>
      </c>
      <c r="H4120" t="s">
        <v>595</v>
      </c>
      <c r="J4120" t="s">
        <v>17</v>
      </c>
      <c r="L4120" t="str">
        <f>_xlfn.XLOOKUP(Tableau1[[#This Row],[TYPE DE PIECE]],Tableau4[MATIERE],Tableau4[SHORT TYPE],"",0,1)</f>
        <v/>
      </c>
      <c r="N4120" t="str">
        <f>IF(ISERR(FIND("DECOUPE",Tableau1[[#This Row],[DESIGNATION]])),"","NEED REF")</f>
        <v/>
      </c>
    </row>
    <row r="4121" spans="2:14">
      <c r="B4121">
        <v>34409884</v>
      </c>
      <c r="C4121" s="2">
        <v>44489</v>
      </c>
      <c r="D4121" t="s">
        <v>13</v>
      </c>
      <c r="E4121" t="s">
        <v>2586</v>
      </c>
      <c r="G4121" t="s">
        <v>2169</v>
      </c>
      <c r="H4121" t="s">
        <v>595</v>
      </c>
      <c r="J4121" t="s">
        <v>17</v>
      </c>
      <c r="K4121" t="s">
        <v>2430</v>
      </c>
      <c r="L4121" t="str">
        <f>_xlfn.XLOOKUP(Tableau1[[#This Row],[TYPE DE PIECE]],Tableau4[MATIERE],Tableau4[SHORT TYPE],"",0,1)</f>
        <v>WOOD</v>
      </c>
      <c r="M4121" t="s">
        <v>2430</v>
      </c>
      <c r="N4121" t="str">
        <f>IF(ISERR(FIND("DECOUPE",Tableau1[[#This Row],[DESIGNATION]])),"","NEED REF")</f>
        <v/>
      </c>
    </row>
    <row r="4122" spans="2:14">
      <c r="B4122">
        <v>34409883</v>
      </c>
      <c r="C4122" s="2">
        <v>44489</v>
      </c>
      <c r="D4122" t="s">
        <v>13</v>
      </c>
      <c r="E4122" t="s">
        <v>2587</v>
      </c>
      <c r="G4122" t="s">
        <v>2169</v>
      </c>
      <c r="H4122" t="s">
        <v>595</v>
      </c>
      <c r="J4122" t="s">
        <v>17</v>
      </c>
      <c r="K4122" t="s">
        <v>2430</v>
      </c>
      <c r="L4122" t="str">
        <f>_xlfn.XLOOKUP(Tableau1[[#This Row],[TYPE DE PIECE]],Tableau4[MATIERE],Tableau4[SHORT TYPE],"",0,1)</f>
        <v>WOOD</v>
      </c>
      <c r="M4122" t="s">
        <v>2430</v>
      </c>
      <c r="N4122" t="str">
        <f>IF(ISERR(FIND("DECOUPE",Tableau1[[#This Row],[DESIGNATION]])),"","NEED REF")</f>
        <v/>
      </c>
    </row>
    <row r="4123" spans="2:14">
      <c r="B4123">
        <v>34409882</v>
      </c>
      <c r="C4123" s="2">
        <v>44489</v>
      </c>
      <c r="D4123" t="s">
        <v>13</v>
      </c>
      <c r="E4123" t="s">
        <v>2588</v>
      </c>
      <c r="F4123" t="s">
        <v>2589</v>
      </c>
      <c r="G4123" t="s">
        <v>73</v>
      </c>
      <c r="H4123" t="s">
        <v>30</v>
      </c>
      <c r="J4123" t="s">
        <v>49</v>
      </c>
      <c r="K4123" t="s">
        <v>22</v>
      </c>
      <c r="L4123" t="str">
        <f>_xlfn.XLOOKUP(Tableau1[[#This Row],[TYPE DE PIECE]],Tableau4[MATIERE],Tableau4[SHORT TYPE],"",0,1)</f>
        <v>COP</v>
      </c>
      <c r="N4123" t="str">
        <f>IF(ISERR(FIND("DECOUPE",Tableau1[[#This Row],[DESIGNATION]])),"","NEED REF")</f>
        <v/>
      </c>
    </row>
    <row r="4124" spans="2:14">
      <c r="B4124">
        <v>34409881</v>
      </c>
      <c r="C4124" s="2">
        <v>44489</v>
      </c>
      <c r="D4124" t="s">
        <v>13</v>
      </c>
      <c r="E4124" t="s">
        <v>2590</v>
      </c>
      <c r="G4124" t="s">
        <v>73</v>
      </c>
      <c r="H4124" t="s">
        <v>30</v>
      </c>
      <c r="J4124" t="s">
        <v>27</v>
      </c>
      <c r="K4124" t="s">
        <v>25</v>
      </c>
      <c r="L4124" t="str">
        <f>_xlfn.XLOOKUP(Tableau1[[#This Row],[TYPE DE PIECE]],Tableau4[MATIERE],Tableau4[SHORT TYPE],"",0,1)</f>
        <v>SMT</v>
      </c>
      <c r="N4124" t="str">
        <f>IF(ISERR(FIND("DECOUPE",Tableau1[[#This Row],[DESIGNATION]])),"","NEED REF")</f>
        <v>NEED REF</v>
      </c>
    </row>
    <row r="4125" spans="2:14">
      <c r="B4125">
        <v>34409880</v>
      </c>
      <c r="C4125" s="2">
        <v>44488</v>
      </c>
      <c r="D4125" t="s">
        <v>13</v>
      </c>
      <c r="E4125" t="s">
        <v>2591</v>
      </c>
      <c r="F4125" t="s">
        <v>2592</v>
      </c>
      <c r="G4125" t="s">
        <v>112</v>
      </c>
      <c r="H4125" t="s">
        <v>30</v>
      </c>
      <c r="J4125" t="s">
        <v>49</v>
      </c>
      <c r="K4125" t="s">
        <v>1745</v>
      </c>
      <c r="L4125" t="str">
        <f>_xlfn.XLOOKUP(Tableau1[[#This Row],[TYPE DE PIECE]],Tableau4[MATIERE],Tableau4[SHORT TYPE],"",0,1)</f>
        <v/>
      </c>
      <c r="N4125" t="str">
        <f>IF(ISERR(FIND("DECOUPE",Tableau1[[#This Row],[DESIGNATION]])),"","NEED REF")</f>
        <v/>
      </c>
    </row>
    <row r="4126" spans="2:14">
      <c r="B4126">
        <v>34409879</v>
      </c>
      <c r="C4126" s="2">
        <v>44488</v>
      </c>
      <c r="D4126" t="s">
        <v>13</v>
      </c>
      <c r="E4126" t="s">
        <v>2593</v>
      </c>
      <c r="F4126" t="s">
        <v>2592</v>
      </c>
      <c r="G4126" t="s">
        <v>112</v>
      </c>
      <c r="H4126" t="s">
        <v>30</v>
      </c>
      <c r="J4126" t="s">
        <v>49</v>
      </c>
      <c r="K4126" t="s">
        <v>1745</v>
      </c>
      <c r="L4126" t="str">
        <f>_xlfn.XLOOKUP(Tableau1[[#This Row],[TYPE DE PIECE]],Tableau4[MATIERE],Tableau4[SHORT TYPE],"",0,1)</f>
        <v/>
      </c>
      <c r="N4126" t="str">
        <f>IF(ISERR(FIND("DECOUPE",Tableau1[[#This Row],[DESIGNATION]])),"","NEED REF")</f>
        <v/>
      </c>
    </row>
    <row r="4127" spans="2:14">
      <c r="B4127">
        <v>34409878</v>
      </c>
      <c r="C4127" s="2">
        <v>44488</v>
      </c>
      <c r="D4127" t="s">
        <v>13</v>
      </c>
      <c r="E4127" t="s">
        <v>2594</v>
      </c>
      <c r="G4127" t="s">
        <v>73</v>
      </c>
      <c r="H4127" t="s">
        <v>30</v>
      </c>
      <c r="J4127" t="s">
        <v>27</v>
      </c>
      <c r="K4127" t="s">
        <v>25</v>
      </c>
      <c r="L4127" t="str">
        <f>_xlfn.XLOOKUP(Tableau1[[#This Row],[TYPE DE PIECE]],Tableau4[MATIERE],Tableau4[SHORT TYPE],"",0,1)</f>
        <v>SMT</v>
      </c>
      <c r="N4127" t="str">
        <f>IF(ISERR(FIND("DECOUPE",Tableau1[[#This Row],[DESIGNATION]])),"","NEED REF")</f>
        <v/>
      </c>
    </row>
    <row r="4128" spans="2:14">
      <c r="B4128">
        <v>34409877</v>
      </c>
      <c r="C4128" s="2">
        <v>44488</v>
      </c>
      <c r="D4128" t="s">
        <v>13</v>
      </c>
      <c r="E4128" t="s">
        <v>2595</v>
      </c>
      <c r="G4128" t="s">
        <v>73</v>
      </c>
      <c r="H4128" t="s">
        <v>30</v>
      </c>
      <c r="J4128" t="s">
        <v>27</v>
      </c>
      <c r="K4128" t="s">
        <v>25</v>
      </c>
      <c r="L4128" t="str">
        <f>_xlfn.XLOOKUP(Tableau1[[#This Row],[TYPE DE PIECE]],Tableau4[MATIERE],Tableau4[SHORT TYPE],"",0,1)</f>
        <v>SMT</v>
      </c>
      <c r="N4128" t="str">
        <f>IF(ISERR(FIND("DECOUPE",Tableau1[[#This Row],[DESIGNATION]])),"","NEED REF")</f>
        <v/>
      </c>
    </row>
    <row r="4129" spans="2:14">
      <c r="B4129">
        <v>34409876</v>
      </c>
      <c r="C4129" s="2">
        <v>44487</v>
      </c>
      <c r="D4129" t="s">
        <v>13</v>
      </c>
      <c r="E4129" t="s">
        <v>2596</v>
      </c>
      <c r="F4129" t="s">
        <v>310</v>
      </c>
      <c r="G4129" t="s">
        <v>112</v>
      </c>
      <c r="H4129" t="s">
        <v>534</v>
      </c>
      <c r="J4129" t="s">
        <v>17</v>
      </c>
      <c r="K4129" t="s">
        <v>25</v>
      </c>
      <c r="L4129" t="str">
        <f>_xlfn.XLOOKUP(Tableau1[[#This Row],[TYPE DE PIECE]],Tableau4[MATIERE],Tableau4[SHORT TYPE],"",0,1)</f>
        <v>SMT</v>
      </c>
      <c r="N4129" t="str">
        <f>IF(ISERR(FIND("DECOUPE",Tableau1[[#This Row],[DESIGNATION]])),"","NEED REF")</f>
        <v/>
      </c>
    </row>
    <row r="4130" spans="2:14">
      <c r="B4130">
        <v>34409875</v>
      </c>
      <c r="C4130" s="2">
        <v>44487</v>
      </c>
      <c r="D4130" t="s">
        <v>13</v>
      </c>
      <c r="E4130" t="s">
        <v>2597</v>
      </c>
      <c r="H4130" t="s">
        <v>46</v>
      </c>
      <c r="J4130" t="s">
        <v>27</v>
      </c>
      <c r="L4130" t="str">
        <f>_xlfn.XLOOKUP(Tableau1[[#This Row],[TYPE DE PIECE]],Tableau4[MATIERE],Tableau4[SHORT TYPE],"",0,1)</f>
        <v/>
      </c>
      <c r="N4130" t="str">
        <f>IF(ISERR(FIND("DECOUPE",Tableau1[[#This Row],[DESIGNATION]])),"","NEED REF")</f>
        <v/>
      </c>
    </row>
    <row r="4131" spans="2:14">
      <c r="B4131">
        <v>34409874</v>
      </c>
      <c r="C4131" s="2">
        <v>44487</v>
      </c>
      <c r="D4131" t="s">
        <v>13</v>
      </c>
      <c r="E4131" t="s">
        <v>2488</v>
      </c>
      <c r="F4131" t="s">
        <v>310</v>
      </c>
      <c r="G4131" t="s">
        <v>112</v>
      </c>
      <c r="H4131" t="s">
        <v>534</v>
      </c>
      <c r="J4131" t="s">
        <v>17</v>
      </c>
      <c r="K4131" t="s">
        <v>33</v>
      </c>
      <c r="L4131" t="str">
        <f>_xlfn.XLOOKUP(Tableau1[[#This Row],[TYPE DE PIECE]],Tableau4[MATIERE],Tableau4[SHORT TYPE],"",0,1)</f>
        <v>PLA</v>
      </c>
      <c r="N4131" t="str">
        <f>IF(ISERR(FIND("DECOUPE",Tableau1[[#This Row],[DESIGNATION]])),"","NEED REF")</f>
        <v/>
      </c>
    </row>
    <row r="4132" spans="2:14">
      <c r="B4132">
        <v>34409873</v>
      </c>
      <c r="C4132" s="2">
        <v>44487</v>
      </c>
      <c r="D4132" t="s">
        <v>13</v>
      </c>
      <c r="E4132" t="s">
        <v>2598</v>
      </c>
      <c r="F4132" t="s">
        <v>310</v>
      </c>
      <c r="G4132" t="s">
        <v>112</v>
      </c>
      <c r="H4132" t="s">
        <v>534</v>
      </c>
      <c r="J4132" t="s">
        <v>17</v>
      </c>
      <c r="K4132" t="s">
        <v>22</v>
      </c>
      <c r="L4132" t="str">
        <f>_xlfn.XLOOKUP(Tableau1[[#This Row],[TYPE DE PIECE]],Tableau4[MATIERE],Tableau4[SHORT TYPE],"",0,1)</f>
        <v>COP</v>
      </c>
      <c r="N4132" t="str">
        <f>IF(ISERR(FIND("DECOUPE",Tableau1[[#This Row],[DESIGNATION]])),"","NEED REF")</f>
        <v/>
      </c>
    </row>
    <row r="4133" spans="2:14">
      <c r="B4133">
        <v>34409872</v>
      </c>
      <c r="C4133" s="2">
        <v>44487</v>
      </c>
      <c r="D4133" t="s">
        <v>13</v>
      </c>
      <c r="E4133" t="s">
        <v>2599</v>
      </c>
      <c r="F4133" t="s">
        <v>2592</v>
      </c>
      <c r="G4133" t="s">
        <v>112</v>
      </c>
      <c r="H4133" t="s">
        <v>30</v>
      </c>
      <c r="J4133" t="s">
        <v>49</v>
      </c>
      <c r="K4133" t="s">
        <v>25</v>
      </c>
      <c r="L4133" t="str">
        <f>_xlfn.XLOOKUP(Tableau1[[#This Row],[TYPE DE PIECE]],Tableau4[MATIERE],Tableau4[SHORT TYPE],"",0,1)</f>
        <v>SMT</v>
      </c>
      <c r="N4133" t="str">
        <f>IF(ISERR(FIND("DECOUPE",Tableau1[[#This Row],[DESIGNATION]])),"","NEED REF")</f>
        <v/>
      </c>
    </row>
    <row r="4134" spans="2:14">
      <c r="B4134">
        <v>34409871</v>
      </c>
      <c r="C4134" s="2">
        <v>44486</v>
      </c>
      <c r="D4134" t="s">
        <v>13</v>
      </c>
      <c r="E4134" t="s">
        <v>2600</v>
      </c>
      <c r="F4134" t="s">
        <v>2592</v>
      </c>
      <c r="G4134" t="s">
        <v>112</v>
      </c>
      <c r="H4134" t="s">
        <v>30</v>
      </c>
      <c r="J4134" t="s">
        <v>49</v>
      </c>
      <c r="K4134" t="s">
        <v>22</v>
      </c>
      <c r="L4134" t="str">
        <f>_xlfn.XLOOKUP(Tableau1[[#This Row],[TYPE DE PIECE]],Tableau4[MATIERE],Tableau4[SHORT TYPE],"",0,1)</f>
        <v>COP</v>
      </c>
      <c r="N4134" t="str">
        <f>IF(ISERR(FIND("DECOUPE",Tableau1[[#This Row],[DESIGNATION]])),"","NEED REF")</f>
        <v/>
      </c>
    </row>
    <row r="4135" spans="2:14">
      <c r="B4135">
        <v>34409870</v>
      </c>
      <c r="C4135" s="2">
        <v>44486</v>
      </c>
      <c r="D4135" t="s">
        <v>13</v>
      </c>
      <c r="E4135" t="s">
        <v>2601</v>
      </c>
      <c r="F4135" t="s">
        <v>2592</v>
      </c>
      <c r="G4135" t="s">
        <v>112</v>
      </c>
      <c r="H4135" t="s">
        <v>30</v>
      </c>
      <c r="J4135" t="s">
        <v>49</v>
      </c>
      <c r="K4135" t="s">
        <v>22</v>
      </c>
      <c r="L4135" t="str">
        <f>_xlfn.XLOOKUP(Tableau1[[#This Row],[TYPE DE PIECE]],Tableau4[MATIERE],Tableau4[SHORT TYPE],"",0,1)</f>
        <v>COP</v>
      </c>
      <c r="N4135" t="str">
        <f>IF(ISERR(FIND("DECOUPE",Tableau1[[#This Row],[DESIGNATION]])),"","NEED REF")</f>
        <v/>
      </c>
    </row>
    <row r="4136" spans="2:14">
      <c r="B4136">
        <v>34409869</v>
      </c>
      <c r="C4136" s="2">
        <v>44486</v>
      </c>
      <c r="D4136" t="s">
        <v>13</v>
      </c>
      <c r="E4136" t="s">
        <v>2602</v>
      </c>
      <c r="F4136" t="s">
        <v>2592</v>
      </c>
      <c r="G4136" t="s">
        <v>112</v>
      </c>
      <c r="H4136" t="s">
        <v>30</v>
      </c>
      <c r="J4136" t="s">
        <v>49</v>
      </c>
      <c r="K4136" t="s">
        <v>22</v>
      </c>
      <c r="L4136" t="str">
        <f>_xlfn.XLOOKUP(Tableau1[[#This Row],[TYPE DE PIECE]],Tableau4[MATIERE],Tableau4[SHORT TYPE],"",0,1)</f>
        <v>COP</v>
      </c>
      <c r="N4136" t="str">
        <f>IF(ISERR(FIND("DECOUPE",Tableau1[[#This Row],[DESIGNATION]])),"","NEED REF")</f>
        <v/>
      </c>
    </row>
    <row r="4137" spans="2:14">
      <c r="B4137">
        <v>34409868</v>
      </c>
      <c r="C4137" s="2">
        <v>44486</v>
      </c>
      <c r="D4137" t="s">
        <v>13</v>
      </c>
      <c r="E4137" t="s">
        <v>2603</v>
      </c>
      <c r="F4137" t="s">
        <v>2592</v>
      </c>
      <c r="G4137" t="s">
        <v>112</v>
      </c>
      <c r="H4137" t="s">
        <v>30</v>
      </c>
      <c r="J4137" t="s">
        <v>49</v>
      </c>
      <c r="K4137" t="s">
        <v>22</v>
      </c>
      <c r="L4137" t="str">
        <f>_xlfn.XLOOKUP(Tableau1[[#This Row],[TYPE DE PIECE]],Tableau4[MATIERE],Tableau4[SHORT TYPE],"",0,1)</f>
        <v>COP</v>
      </c>
      <c r="N4137" t="str">
        <f>IF(ISERR(FIND("DECOUPE",Tableau1[[#This Row],[DESIGNATION]])),"","NEED REF")</f>
        <v/>
      </c>
    </row>
    <row r="4138" spans="2:14">
      <c r="B4138">
        <v>34409867</v>
      </c>
      <c r="C4138" s="2">
        <v>44486</v>
      </c>
      <c r="D4138" t="s">
        <v>13</v>
      </c>
      <c r="E4138" t="s">
        <v>2604</v>
      </c>
      <c r="F4138" t="s">
        <v>2592</v>
      </c>
      <c r="G4138" t="s">
        <v>112</v>
      </c>
      <c r="H4138" t="s">
        <v>30</v>
      </c>
      <c r="J4138" t="s">
        <v>49</v>
      </c>
      <c r="K4138" t="s">
        <v>22</v>
      </c>
      <c r="L4138" t="str">
        <f>_xlfn.XLOOKUP(Tableau1[[#This Row],[TYPE DE PIECE]],Tableau4[MATIERE],Tableau4[SHORT TYPE],"",0,1)</f>
        <v>COP</v>
      </c>
      <c r="N4138" t="str">
        <f>IF(ISERR(FIND("DECOUPE",Tableau1[[#This Row],[DESIGNATION]])),"","NEED REF")</f>
        <v/>
      </c>
    </row>
    <row r="4139" spans="2:14">
      <c r="B4139">
        <v>34409866</v>
      </c>
      <c r="C4139" s="2">
        <v>44486</v>
      </c>
      <c r="D4139" t="s">
        <v>13</v>
      </c>
      <c r="E4139" t="s">
        <v>2605</v>
      </c>
      <c r="F4139" t="s">
        <v>2592</v>
      </c>
      <c r="G4139" t="s">
        <v>112</v>
      </c>
      <c r="H4139" t="s">
        <v>30</v>
      </c>
      <c r="J4139" t="s">
        <v>49</v>
      </c>
      <c r="K4139" t="s">
        <v>22</v>
      </c>
      <c r="L4139" t="str">
        <f>_xlfn.XLOOKUP(Tableau1[[#This Row],[TYPE DE PIECE]],Tableau4[MATIERE],Tableau4[SHORT TYPE],"",0,1)</f>
        <v>COP</v>
      </c>
      <c r="N4139" t="str">
        <f>IF(ISERR(FIND("DECOUPE",Tableau1[[#This Row],[DESIGNATION]])),"","NEED REF")</f>
        <v/>
      </c>
    </row>
    <row r="4140" spans="2:14">
      <c r="B4140">
        <v>34409865</v>
      </c>
      <c r="C4140" s="2">
        <v>44484</v>
      </c>
      <c r="D4140" t="s">
        <v>13</v>
      </c>
      <c r="E4140" t="s">
        <v>2338</v>
      </c>
      <c r="F4140" t="s">
        <v>2592</v>
      </c>
      <c r="G4140" t="s">
        <v>112</v>
      </c>
      <c r="H4140" t="s">
        <v>30</v>
      </c>
      <c r="J4140" t="s">
        <v>49</v>
      </c>
      <c r="K4140" t="s">
        <v>33</v>
      </c>
      <c r="L4140" t="str">
        <f>_xlfn.XLOOKUP(Tableau1[[#This Row],[TYPE DE PIECE]],Tableau4[MATIERE],Tableau4[SHORT TYPE],"",0,1)</f>
        <v>PLA</v>
      </c>
      <c r="N4140" t="str">
        <f>IF(ISERR(FIND("DECOUPE",Tableau1[[#This Row],[DESIGNATION]])),"","NEED REF")</f>
        <v/>
      </c>
    </row>
    <row r="4141" spans="2:14">
      <c r="B4141">
        <v>34409864</v>
      </c>
      <c r="C4141" s="2">
        <v>44484</v>
      </c>
      <c r="D4141" t="s">
        <v>13</v>
      </c>
      <c r="E4141" t="s">
        <v>2606</v>
      </c>
      <c r="H4141" t="s">
        <v>46</v>
      </c>
      <c r="J4141" t="s">
        <v>27</v>
      </c>
      <c r="L4141" t="str">
        <f>_xlfn.XLOOKUP(Tableau1[[#This Row],[TYPE DE PIECE]],Tableau4[MATIERE],Tableau4[SHORT TYPE],"",0,1)</f>
        <v/>
      </c>
      <c r="N4141" t="str">
        <f>IF(ISERR(FIND("DECOUPE",Tableau1[[#This Row],[DESIGNATION]])),"","NEED REF")</f>
        <v/>
      </c>
    </row>
    <row r="4142" spans="2:14">
      <c r="B4142">
        <v>34409863</v>
      </c>
      <c r="C4142" s="2">
        <v>44484</v>
      </c>
      <c r="D4142" t="s">
        <v>13</v>
      </c>
      <c r="E4142" t="s">
        <v>2581</v>
      </c>
      <c r="F4142" t="s">
        <v>310</v>
      </c>
      <c r="G4142" t="s">
        <v>112</v>
      </c>
      <c r="H4142" t="s">
        <v>534</v>
      </c>
      <c r="J4142" t="s">
        <v>17</v>
      </c>
      <c r="K4142" t="s">
        <v>25</v>
      </c>
      <c r="L4142" t="str">
        <f>_xlfn.XLOOKUP(Tableau1[[#This Row],[TYPE DE PIECE]],Tableau4[MATIERE],Tableau4[SHORT TYPE],"",0,1)</f>
        <v>SMT</v>
      </c>
      <c r="N4142" t="str">
        <f>IF(ISERR(FIND("DECOUPE",Tableau1[[#This Row],[DESIGNATION]])),"","NEED REF")</f>
        <v/>
      </c>
    </row>
    <row r="4143" spans="2:14">
      <c r="B4143">
        <v>34409862</v>
      </c>
      <c r="C4143" s="2">
        <v>44484</v>
      </c>
      <c r="D4143" t="s">
        <v>13</v>
      </c>
      <c r="E4143" t="s">
        <v>2582</v>
      </c>
      <c r="F4143" t="s">
        <v>310</v>
      </c>
      <c r="G4143" t="s">
        <v>112</v>
      </c>
      <c r="H4143" t="s">
        <v>534</v>
      </c>
      <c r="J4143" t="s">
        <v>17</v>
      </c>
      <c r="K4143" t="s">
        <v>25</v>
      </c>
      <c r="L4143" t="str">
        <f>_xlfn.XLOOKUP(Tableau1[[#This Row],[TYPE DE PIECE]],Tableau4[MATIERE],Tableau4[SHORT TYPE],"",0,1)</f>
        <v>SMT</v>
      </c>
      <c r="N4143" t="str">
        <f>IF(ISERR(FIND("DECOUPE",Tableau1[[#This Row],[DESIGNATION]])),"","NEED REF")</f>
        <v/>
      </c>
    </row>
    <row r="4144" spans="2:14">
      <c r="B4144">
        <v>34409861</v>
      </c>
      <c r="C4144" s="2">
        <v>44484</v>
      </c>
      <c r="D4144" t="s">
        <v>13</v>
      </c>
      <c r="E4144" t="s">
        <v>436</v>
      </c>
      <c r="F4144" t="s">
        <v>310</v>
      </c>
      <c r="G4144" t="s">
        <v>112</v>
      </c>
      <c r="H4144" t="s">
        <v>534</v>
      </c>
      <c r="J4144" t="s">
        <v>17</v>
      </c>
      <c r="K4144" t="s">
        <v>25</v>
      </c>
      <c r="L4144" t="str">
        <f>_xlfn.XLOOKUP(Tableau1[[#This Row],[TYPE DE PIECE]],Tableau4[MATIERE],Tableau4[SHORT TYPE],"",0,1)</f>
        <v>SMT</v>
      </c>
      <c r="N4144" t="str">
        <f>IF(ISERR(FIND("DECOUPE",Tableau1[[#This Row],[DESIGNATION]])),"","NEED REF")</f>
        <v/>
      </c>
    </row>
    <row r="4145" spans="2:14">
      <c r="B4145">
        <v>34409860</v>
      </c>
      <c r="C4145" s="2">
        <v>44484</v>
      </c>
      <c r="D4145" t="s">
        <v>13</v>
      </c>
      <c r="E4145" t="s">
        <v>437</v>
      </c>
      <c r="F4145" t="s">
        <v>310</v>
      </c>
      <c r="G4145" t="s">
        <v>112</v>
      </c>
      <c r="H4145" t="s">
        <v>534</v>
      </c>
      <c r="J4145" t="s">
        <v>17</v>
      </c>
      <c r="K4145" t="s">
        <v>25</v>
      </c>
      <c r="L4145" t="str">
        <f>_xlfn.XLOOKUP(Tableau1[[#This Row],[TYPE DE PIECE]],Tableau4[MATIERE],Tableau4[SHORT TYPE],"",0,1)</f>
        <v>SMT</v>
      </c>
      <c r="N4145" t="str">
        <f>IF(ISERR(FIND("DECOUPE",Tableau1[[#This Row],[DESIGNATION]])),"","NEED REF")</f>
        <v/>
      </c>
    </row>
    <row r="4146" spans="2:14">
      <c r="B4146">
        <v>34409859</v>
      </c>
      <c r="C4146" s="2">
        <v>44484</v>
      </c>
      <c r="D4146" t="s">
        <v>13</v>
      </c>
      <c r="E4146" t="s">
        <v>2578</v>
      </c>
      <c r="F4146" t="s">
        <v>310</v>
      </c>
      <c r="G4146" t="s">
        <v>112</v>
      </c>
      <c r="H4146" t="s">
        <v>534</v>
      </c>
      <c r="J4146" t="s">
        <v>17</v>
      </c>
      <c r="K4146" t="s">
        <v>22</v>
      </c>
      <c r="L4146" t="str">
        <f>_xlfn.XLOOKUP(Tableau1[[#This Row],[TYPE DE PIECE]],Tableau4[MATIERE],Tableau4[SHORT TYPE],"",0,1)</f>
        <v>COP</v>
      </c>
      <c r="N4146" t="str">
        <f>IF(ISERR(FIND("DECOUPE",Tableau1[[#This Row],[DESIGNATION]])),"","NEED REF")</f>
        <v/>
      </c>
    </row>
    <row r="4147" spans="2:14">
      <c r="B4147">
        <v>34409858</v>
      </c>
      <c r="C4147" s="2">
        <v>44484</v>
      </c>
      <c r="D4147" t="s">
        <v>13</v>
      </c>
      <c r="E4147" t="s">
        <v>2607</v>
      </c>
      <c r="F4147" t="s">
        <v>310</v>
      </c>
      <c r="G4147" t="s">
        <v>112</v>
      </c>
      <c r="H4147" t="s">
        <v>534</v>
      </c>
      <c r="J4147" t="s">
        <v>17</v>
      </c>
      <c r="K4147" t="s">
        <v>22</v>
      </c>
      <c r="L4147" t="str">
        <f>_xlfn.XLOOKUP(Tableau1[[#This Row],[TYPE DE PIECE]],Tableau4[MATIERE],Tableau4[SHORT TYPE],"",0,1)</f>
        <v>COP</v>
      </c>
      <c r="N4147" t="str">
        <f>IF(ISERR(FIND("DECOUPE",Tableau1[[#This Row],[DESIGNATION]])),"","NEED REF")</f>
        <v/>
      </c>
    </row>
    <row r="4148" spans="2:14">
      <c r="B4148">
        <v>34409857</v>
      </c>
      <c r="C4148" s="2">
        <v>44484</v>
      </c>
      <c r="D4148" t="s">
        <v>13</v>
      </c>
      <c r="E4148" t="s">
        <v>2608</v>
      </c>
      <c r="F4148" t="s">
        <v>310</v>
      </c>
      <c r="G4148" t="s">
        <v>112</v>
      </c>
      <c r="H4148" t="s">
        <v>534</v>
      </c>
      <c r="J4148" t="s">
        <v>17</v>
      </c>
      <c r="K4148" t="s">
        <v>22</v>
      </c>
      <c r="L4148" t="str">
        <f>_xlfn.XLOOKUP(Tableau1[[#This Row],[TYPE DE PIECE]],Tableau4[MATIERE],Tableau4[SHORT TYPE],"",0,1)</f>
        <v>COP</v>
      </c>
      <c r="N4148" t="str">
        <f>IF(ISERR(FIND("DECOUPE",Tableau1[[#This Row],[DESIGNATION]])),"","NEED REF")</f>
        <v/>
      </c>
    </row>
    <row r="4149" spans="2:14">
      <c r="B4149">
        <v>34409856</v>
      </c>
      <c r="C4149" s="2">
        <v>44484</v>
      </c>
      <c r="D4149" t="s">
        <v>13</v>
      </c>
      <c r="E4149" t="s">
        <v>1992</v>
      </c>
      <c r="H4149" t="s">
        <v>46</v>
      </c>
      <c r="J4149" t="s">
        <v>27</v>
      </c>
      <c r="K4149" t="s">
        <v>25</v>
      </c>
      <c r="L4149" t="str">
        <f>_xlfn.XLOOKUP(Tableau1[[#This Row],[TYPE DE PIECE]],Tableau4[MATIERE],Tableau4[SHORT TYPE],"",0,1)</f>
        <v>SMT</v>
      </c>
      <c r="N4149" t="str">
        <f>IF(ISERR(FIND("DECOUPE",Tableau1[[#This Row],[DESIGNATION]])),"","NEED REF")</f>
        <v/>
      </c>
    </row>
    <row r="4150" spans="2:14">
      <c r="B4150">
        <v>34409855</v>
      </c>
      <c r="C4150" s="2">
        <v>44484</v>
      </c>
      <c r="D4150" t="s">
        <v>13</v>
      </c>
      <c r="E4150" t="s">
        <v>2609</v>
      </c>
      <c r="F4150" t="s">
        <v>310</v>
      </c>
      <c r="G4150" t="s">
        <v>112</v>
      </c>
      <c r="H4150" t="s">
        <v>534</v>
      </c>
      <c r="J4150" t="s">
        <v>17</v>
      </c>
      <c r="K4150" t="s">
        <v>22</v>
      </c>
      <c r="L4150" t="str">
        <f>_xlfn.XLOOKUP(Tableau1[[#This Row],[TYPE DE PIECE]],Tableau4[MATIERE],Tableau4[SHORT TYPE],"",0,1)</f>
        <v>COP</v>
      </c>
      <c r="N4150" t="str">
        <f>IF(ISERR(FIND("DECOUPE",Tableau1[[#This Row],[DESIGNATION]])),"","NEED REF")</f>
        <v/>
      </c>
    </row>
    <row r="4151" spans="2:14">
      <c r="B4151">
        <v>34409854</v>
      </c>
      <c r="C4151" s="2">
        <v>44484</v>
      </c>
      <c r="D4151" t="s">
        <v>13</v>
      </c>
      <c r="E4151" t="s">
        <v>2610</v>
      </c>
      <c r="F4151" t="s">
        <v>310</v>
      </c>
      <c r="G4151" t="s">
        <v>112</v>
      </c>
      <c r="H4151" t="s">
        <v>534</v>
      </c>
      <c r="J4151" t="s">
        <v>17</v>
      </c>
      <c r="K4151" t="s">
        <v>22</v>
      </c>
      <c r="L4151" t="str">
        <f>_xlfn.XLOOKUP(Tableau1[[#This Row],[TYPE DE PIECE]],Tableau4[MATIERE],Tableau4[SHORT TYPE],"",0,1)</f>
        <v>COP</v>
      </c>
      <c r="N4151" t="str">
        <f>IF(ISERR(FIND("DECOUPE",Tableau1[[#This Row],[DESIGNATION]])),"","NEED REF")</f>
        <v/>
      </c>
    </row>
    <row r="4152" spans="2:14">
      <c r="B4152">
        <v>34409853</v>
      </c>
      <c r="C4152" s="2">
        <v>44484</v>
      </c>
      <c r="D4152" t="s">
        <v>13</v>
      </c>
      <c r="E4152" t="s">
        <v>1600</v>
      </c>
      <c r="F4152" t="s">
        <v>2592</v>
      </c>
      <c r="G4152" t="s">
        <v>112</v>
      </c>
      <c r="H4152" t="s">
        <v>30</v>
      </c>
      <c r="J4152" t="s">
        <v>49</v>
      </c>
      <c r="K4152" t="s">
        <v>25</v>
      </c>
      <c r="L4152" t="str">
        <f>_xlfn.XLOOKUP(Tableau1[[#This Row],[TYPE DE PIECE]],Tableau4[MATIERE],Tableau4[SHORT TYPE],"",0,1)</f>
        <v>SMT</v>
      </c>
      <c r="N4152" t="str">
        <f>IF(ISERR(FIND("DECOUPE",Tableau1[[#This Row],[DESIGNATION]])),"","NEED REF")</f>
        <v/>
      </c>
    </row>
    <row r="4153" spans="2:14">
      <c r="B4153">
        <v>34409852</v>
      </c>
      <c r="C4153" s="2">
        <v>44482</v>
      </c>
      <c r="D4153" t="s">
        <v>13</v>
      </c>
      <c r="E4153" t="s">
        <v>2611</v>
      </c>
      <c r="G4153" t="s">
        <v>2612</v>
      </c>
      <c r="J4153" t="s">
        <v>27</v>
      </c>
      <c r="K4153" t="s">
        <v>33</v>
      </c>
      <c r="L4153" t="str">
        <f>_xlfn.XLOOKUP(Tableau1[[#This Row],[TYPE DE PIECE]],Tableau4[MATIERE],Tableau4[SHORT TYPE],"",0,1)</f>
        <v>PLA</v>
      </c>
      <c r="N4153" t="str">
        <f>IF(ISERR(FIND("DECOUPE",Tableau1[[#This Row],[DESIGNATION]])),"","NEED REF")</f>
        <v/>
      </c>
    </row>
    <row r="4154" spans="2:14">
      <c r="B4154">
        <v>34409851</v>
      </c>
      <c r="C4154" s="2">
        <v>44482</v>
      </c>
      <c r="D4154" t="s">
        <v>13</v>
      </c>
      <c r="E4154" t="s">
        <v>2613</v>
      </c>
      <c r="G4154" t="s">
        <v>2612</v>
      </c>
      <c r="J4154" t="s">
        <v>27</v>
      </c>
      <c r="K4154" t="s">
        <v>123</v>
      </c>
      <c r="L4154" t="str">
        <f>_xlfn.XLOOKUP(Tableau1[[#This Row],[TYPE DE PIECE]],Tableau4[MATIERE],Tableau4[SHORT TYPE],"",0,1)</f>
        <v>ETO</v>
      </c>
      <c r="N4154" t="str">
        <f>IF(ISERR(FIND("DECOUPE",Tableau1[[#This Row],[DESIGNATION]])),"","NEED REF")</f>
        <v>NEED REF</v>
      </c>
    </row>
    <row r="4155" spans="2:14">
      <c r="B4155">
        <v>34409850</v>
      </c>
      <c r="C4155" s="2">
        <v>44480</v>
      </c>
      <c r="D4155" t="s">
        <v>13</v>
      </c>
      <c r="E4155" t="s">
        <v>896</v>
      </c>
      <c r="G4155" t="s">
        <v>2612</v>
      </c>
      <c r="J4155" t="s">
        <v>27</v>
      </c>
      <c r="K4155" t="s">
        <v>25</v>
      </c>
      <c r="L4155" t="str">
        <f>_xlfn.XLOOKUP(Tableau1[[#This Row],[TYPE DE PIECE]],Tableau4[MATIERE],Tableau4[SHORT TYPE],"",0,1)</f>
        <v>SMT</v>
      </c>
      <c r="N4155" t="str">
        <f>IF(ISERR(FIND("DECOUPE",Tableau1[[#This Row],[DESIGNATION]])),"","NEED REF")</f>
        <v/>
      </c>
    </row>
    <row r="4156" spans="2:14">
      <c r="B4156">
        <v>34409849</v>
      </c>
      <c r="C4156" s="2">
        <v>44480</v>
      </c>
      <c r="D4156" t="s">
        <v>13</v>
      </c>
      <c r="E4156" t="s">
        <v>897</v>
      </c>
      <c r="G4156" t="s">
        <v>2612</v>
      </c>
      <c r="J4156" t="s">
        <v>27</v>
      </c>
      <c r="K4156" t="s">
        <v>25</v>
      </c>
      <c r="L4156" t="str">
        <f>_xlfn.XLOOKUP(Tableau1[[#This Row],[TYPE DE PIECE]],Tableau4[MATIERE],Tableau4[SHORT TYPE],"",0,1)</f>
        <v>SMT</v>
      </c>
      <c r="N4156" t="str">
        <f>IF(ISERR(FIND("DECOUPE",Tableau1[[#This Row],[DESIGNATION]])),"","NEED REF")</f>
        <v/>
      </c>
    </row>
    <row r="4157" spans="2:14">
      <c r="B4157">
        <v>34409848</v>
      </c>
      <c r="C4157" s="2">
        <v>44480</v>
      </c>
      <c r="D4157" t="s">
        <v>13</v>
      </c>
      <c r="E4157" t="s">
        <v>2614</v>
      </c>
      <c r="G4157" t="s">
        <v>2612</v>
      </c>
      <c r="J4157" t="s">
        <v>27</v>
      </c>
      <c r="K4157" t="s">
        <v>25</v>
      </c>
      <c r="L4157" t="str">
        <f>_xlfn.XLOOKUP(Tableau1[[#This Row],[TYPE DE PIECE]],Tableau4[MATIERE],Tableau4[SHORT TYPE],"",0,1)</f>
        <v>SMT</v>
      </c>
      <c r="N4157" t="str">
        <f>IF(ISERR(FIND("DECOUPE",Tableau1[[#This Row],[DESIGNATION]])),"","NEED REF")</f>
        <v/>
      </c>
    </row>
    <row r="4158" spans="2:14">
      <c r="B4158">
        <v>34409847</v>
      </c>
      <c r="C4158" s="2">
        <v>44480</v>
      </c>
      <c r="D4158" t="s">
        <v>13</v>
      </c>
      <c r="E4158" t="s">
        <v>2615</v>
      </c>
      <c r="G4158" t="s">
        <v>2612</v>
      </c>
      <c r="J4158" t="s">
        <v>27</v>
      </c>
      <c r="K4158" t="s">
        <v>25</v>
      </c>
      <c r="L4158" t="str">
        <f>_xlfn.XLOOKUP(Tableau1[[#This Row],[TYPE DE PIECE]],Tableau4[MATIERE],Tableau4[SHORT TYPE],"",0,1)</f>
        <v>SMT</v>
      </c>
      <c r="N4158" t="str">
        <f>IF(ISERR(FIND("DECOUPE",Tableau1[[#This Row],[DESIGNATION]])),"","NEED REF")</f>
        <v/>
      </c>
    </row>
    <row r="4159" spans="2:14">
      <c r="B4159">
        <v>34409846</v>
      </c>
      <c r="C4159" s="2">
        <v>44480</v>
      </c>
      <c r="D4159" t="s">
        <v>13</v>
      </c>
      <c r="E4159" t="s">
        <v>2616</v>
      </c>
      <c r="G4159" t="s">
        <v>2612</v>
      </c>
      <c r="J4159" t="s">
        <v>27</v>
      </c>
      <c r="L4159" t="str">
        <f>_xlfn.XLOOKUP(Tableau1[[#This Row],[TYPE DE PIECE]],Tableau4[MATIERE],Tableau4[SHORT TYPE],"",0,1)</f>
        <v/>
      </c>
      <c r="N4159" t="str">
        <f>IF(ISERR(FIND("DECOUPE",Tableau1[[#This Row],[DESIGNATION]])),"","NEED REF")</f>
        <v/>
      </c>
    </row>
    <row r="4160" spans="2:14">
      <c r="B4160">
        <v>34409845</v>
      </c>
      <c r="C4160" s="2">
        <v>44480</v>
      </c>
      <c r="D4160" t="s">
        <v>13</v>
      </c>
      <c r="E4160" t="s">
        <v>2617</v>
      </c>
      <c r="G4160" t="s">
        <v>2612</v>
      </c>
      <c r="J4160" t="s">
        <v>27</v>
      </c>
      <c r="L4160" t="str">
        <f>_xlfn.XLOOKUP(Tableau1[[#This Row],[TYPE DE PIECE]],Tableau4[MATIERE],Tableau4[SHORT TYPE],"",0,1)</f>
        <v/>
      </c>
      <c r="N4160" t="str">
        <f>IF(ISERR(FIND("DECOUPE",Tableau1[[#This Row],[DESIGNATION]])),"","NEED REF")</f>
        <v/>
      </c>
    </row>
    <row r="4161" spans="2:14">
      <c r="B4161">
        <v>34409844</v>
      </c>
      <c r="C4161" s="2">
        <v>44476</v>
      </c>
      <c r="D4161" t="s">
        <v>13</v>
      </c>
      <c r="E4161" t="s">
        <v>1393</v>
      </c>
      <c r="G4161" t="s">
        <v>96</v>
      </c>
      <c r="H4161" t="s">
        <v>30</v>
      </c>
      <c r="J4161" t="s">
        <v>17</v>
      </c>
      <c r="K4161" t="s">
        <v>22</v>
      </c>
      <c r="L4161" t="str">
        <f>_xlfn.XLOOKUP(Tableau1[[#This Row],[TYPE DE PIECE]],Tableau4[MATIERE],Tableau4[SHORT TYPE],"",0,1)</f>
        <v>COP</v>
      </c>
      <c r="N4161" t="str">
        <f>IF(ISERR(FIND("DECOUPE",Tableau1[[#This Row],[DESIGNATION]])),"","NEED REF")</f>
        <v/>
      </c>
    </row>
    <row r="4162" spans="2:14">
      <c r="B4162">
        <v>34409843</v>
      </c>
      <c r="C4162" s="2">
        <v>44476</v>
      </c>
      <c r="D4162" t="s">
        <v>13</v>
      </c>
      <c r="E4162" t="s">
        <v>1396</v>
      </c>
      <c r="G4162" t="s">
        <v>96</v>
      </c>
      <c r="H4162" t="s">
        <v>30</v>
      </c>
      <c r="J4162" t="s">
        <v>17</v>
      </c>
      <c r="K4162" t="s">
        <v>22</v>
      </c>
      <c r="L4162" t="str">
        <f>_xlfn.XLOOKUP(Tableau1[[#This Row],[TYPE DE PIECE]],Tableau4[MATIERE],Tableau4[SHORT TYPE],"",0,1)</f>
        <v>COP</v>
      </c>
      <c r="N4162" t="str">
        <f>IF(ISERR(FIND("DECOUPE",Tableau1[[#This Row],[DESIGNATION]])),"","NEED REF")</f>
        <v/>
      </c>
    </row>
    <row r="4163" spans="2:14">
      <c r="B4163">
        <v>34409842</v>
      </c>
      <c r="C4163" s="2">
        <v>44476</v>
      </c>
      <c r="D4163" t="s">
        <v>13</v>
      </c>
      <c r="E4163" t="s">
        <v>1395</v>
      </c>
      <c r="G4163" t="s">
        <v>96</v>
      </c>
      <c r="H4163" t="s">
        <v>30</v>
      </c>
      <c r="J4163" t="s">
        <v>17</v>
      </c>
      <c r="K4163" t="s">
        <v>22</v>
      </c>
      <c r="L4163" t="str">
        <f>_xlfn.XLOOKUP(Tableau1[[#This Row],[TYPE DE PIECE]],Tableau4[MATIERE],Tableau4[SHORT TYPE],"",0,1)</f>
        <v>COP</v>
      </c>
      <c r="N4163" t="str">
        <f>IF(ISERR(FIND("DECOUPE",Tableau1[[#This Row],[DESIGNATION]])),"","NEED REF")</f>
        <v/>
      </c>
    </row>
    <row r="4164" spans="2:14">
      <c r="B4164">
        <v>34409841</v>
      </c>
      <c r="C4164" s="2">
        <v>44476</v>
      </c>
      <c r="D4164" t="s">
        <v>13</v>
      </c>
      <c r="E4164" t="s">
        <v>1394</v>
      </c>
      <c r="G4164" t="s">
        <v>96</v>
      </c>
      <c r="H4164" t="s">
        <v>30</v>
      </c>
      <c r="J4164" t="s">
        <v>17</v>
      </c>
      <c r="K4164" t="s">
        <v>22</v>
      </c>
      <c r="L4164" t="str">
        <f>_xlfn.XLOOKUP(Tableau1[[#This Row],[TYPE DE PIECE]],Tableau4[MATIERE],Tableau4[SHORT TYPE],"",0,1)</f>
        <v>COP</v>
      </c>
      <c r="N4164" t="str">
        <f>IF(ISERR(FIND("DECOUPE",Tableau1[[#This Row],[DESIGNATION]])),"","NEED REF")</f>
        <v/>
      </c>
    </row>
    <row r="4165" spans="2:14">
      <c r="B4165">
        <v>34409840</v>
      </c>
      <c r="C4165" s="2">
        <v>44475</v>
      </c>
      <c r="D4165" t="s">
        <v>13</v>
      </c>
      <c r="E4165" t="s">
        <v>2618</v>
      </c>
      <c r="F4165" t="s">
        <v>2619</v>
      </c>
      <c r="G4165" t="s">
        <v>1303</v>
      </c>
      <c r="H4165" t="s">
        <v>30</v>
      </c>
      <c r="J4165" t="s">
        <v>17</v>
      </c>
      <c r="K4165" t="s">
        <v>25</v>
      </c>
      <c r="L4165" t="str">
        <f>_xlfn.XLOOKUP(Tableau1[[#This Row],[TYPE DE PIECE]],Tableau4[MATIERE],Tableau4[SHORT TYPE],"",0,1)</f>
        <v>SMT</v>
      </c>
      <c r="N4165" t="str">
        <f>IF(ISERR(FIND("DECOUPE",Tableau1[[#This Row],[DESIGNATION]])),"","NEED REF")</f>
        <v/>
      </c>
    </row>
    <row r="4166" spans="2:14">
      <c r="B4166">
        <v>34409839</v>
      </c>
      <c r="C4166" s="2">
        <v>44475</v>
      </c>
      <c r="D4166" t="s">
        <v>13</v>
      </c>
      <c r="E4166" t="s">
        <v>2620</v>
      </c>
      <c r="F4166" t="s">
        <v>2619</v>
      </c>
      <c r="G4166" t="s">
        <v>1303</v>
      </c>
      <c r="H4166" t="s">
        <v>30</v>
      </c>
      <c r="J4166" t="s">
        <v>17</v>
      </c>
      <c r="K4166" t="s">
        <v>25</v>
      </c>
      <c r="L4166" t="str">
        <f>_xlfn.XLOOKUP(Tableau1[[#This Row],[TYPE DE PIECE]],Tableau4[MATIERE],Tableau4[SHORT TYPE],"",0,1)</f>
        <v>SMT</v>
      </c>
      <c r="N4166" t="str">
        <f>IF(ISERR(FIND("DECOUPE",Tableau1[[#This Row],[DESIGNATION]])),"","NEED REF")</f>
        <v/>
      </c>
    </row>
    <row r="4167" spans="2:14">
      <c r="B4167">
        <v>34409838</v>
      </c>
      <c r="C4167" s="2">
        <v>44475</v>
      </c>
      <c r="D4167" t="s">
        <v>13</v>
      </c>
      <c r="E4167" t="s">
        <v>2621</v>
      </c>
      <c r="F4167" t="s">
        <v>2619</v>
      </c>
      <c r="G4167" t="s">
        <v>1303</v>
      </c>
      <c r="H4167" t="s">
        <v>30</v>
      </c>
      <c r="J4167" t="s">
        <v>17</v>
      </c>
      <c r="K4167" t="s">
        <v>25</v>
      </c>
      <c r="L4167" t="str">
        <f>_xlfn.XLOOKUP(Tableau1[[#This Row],[TYPE DE PIECE]],Tableau4[MATIERE],Tableau4[SHORT TYPE],"",0,1)</f>
        <v>SMT</v>
      </c>
      <c r="N4167" t="str">
        <f>IF(ISERR(FIND("DECOUPE",Tableau1[[#This Row],[DESIGNATION]])),"","NEED REF")</f>
        <v/>
      </c>
    </row>
    <row r="4168" spans="2:14">
      <c r="B4168">
        <v>34409837</v>
      </c>
      <c r="C4168" s="2">
        <v>44475</v>
      </c>
      <c r="D4168" t="s">
        <v>13</v>
      </c>
      <c r="E4168" t="s">
        <v>2622</v>
      </c>
      <c r="F4168" t="s">
        <v>2619</v>
      </c>
      <c r="G4168" t="s">
        <v>1303</v>
      </c>
      <c r="H4168" t="s">
        <v>30</v>
      </c>
      <c r="J4168" t="s">
        <v>17</v>
      </c>
      <c r="K4168" t="s">
        <v>307</v>
      </c>
      <c r="L4168" t="str">
        <f>_xlfn.XLOOKUP(Tableau1[[#This Row],[TYPE DE PIECE]],Tableau4[MATIERE],Tableau4[SHORT TYPE],"",0,1)</f>
        <v/>
      </c>
      <c r="N4168" t="str">
        <f>IF(ISERR(FIND("DECOUPE",Tableau1[[#This Row],[DESIGNATION]])),"","NEED REF")</f>
        <v/>
      </c>
    </row>
    <row r="4169" spans="2:14">
      <c r="B4169">
        <v>34409836</v>
      </c>
      <c r="C4169" s="2">
        <v>44474</v>
      </c>
      <c r="D4169" t="s">
        <v>13</v>
      </c>
      <c r="E4169" t="s">
        <v>2623</v>
      </c>
      <c r="F4169" t="s">
        <v>2619</v>
      </c>
      <c r="G4169" t="s">
        <v>1303</v>
      </c>
      <c r="H4169" t="s">
        <v>30</v>
      </c>
      <c r="J4169" t="s">
        <v>49</v>
      </c>
      <c r="K4169" t="s">
        <v>1745</v>
      </c>
      <c r="L4169" t="str">
        <f>_xlfn.XLOOKUP(Tableau1[[#This Row],[TYPE DE PIECE]],Tableau4[MATIERE],Tableau4[SHORT TYPE],"",0,1)</f>
        <v/>
      </c>
      <c r="N4169" t="str">
        <f>IF(ISERR(FIND("DECOUPE",Tableau1[[#This Row],[DESIGNATION]])),"","NEED REF")</f>
        <v/>
      </c>
    </row>
    <row r="4170" spans="2:14">
      <c r="B4170">
        <v>34409835</v>
      </c>
      <c r="C4170" s="2">
        <v>44474</v>
      </c>
      <c r="D4170" t="s">
        <v>13</v>
      </c>
      <c r="E4170" t="s">
        <v>2624</v>
      </c>
      <c r="F4170" t="s">
        <v>2619</v>
      </c>
      <c r="G4170" t="s">
        <v>1303</v>
      </c>
      <c r="H4170" t="s">
        <v>30</v>
      </c>
      <c r="J4170" t="s">
        <v>49</v>
      </c>
      <c r="K4170" t="s">
        <v>1745</v>
      </c>
      <c r="L4170" t="str">
        <f>_xlfn.XLOOKUP(Tableau1[[#This Row],[TYPE DE PIECE]],Tableau4[MATIERE],Tableau4[SHORT TYPE],"",0,1)</f>
        <v/>
      </c>
      <c r="N4170" t="str">
        <f>IF(ISERR(FIND("DECOUPE",Tableau1[[#This Row],[DESIGNATION]])),"","NEED REF")</f>
        <v/>
      </c>
    </row>
    <row r="4171" spans="2:14">
      <c r="B4171">
        <v>34409834</v>
      </c>
      <c r="C4171" s="2">
        <v>44474</v>
      </c>
      <c r="D4171" t="s">
        <v>13</v>
      </c>
      <c r="E4171" t="s">
        <v>2625</v>
      </c>
      <c r="F4171" t="s">
        <v>2619</v>
      </c>
      <c r="G4171" t="s">
        <v>1303</v>
      </c>
      <c r="H4171" t="s">
        <v>30</v>
      </c>
      <c r="J4171" t="s">
        <v>49</v>
      </c>
      <c r="K4171" t="s">
        <v>1745</v>
      </c>
      <c r="L4171" t="str">
        <f>_xlfn.XLOOKUP(Tableau1[[#This Row],[TYPE DE PIECE]],Tableau4[MATIERE],Tableau4[SHORT TYPE],"",0,1)</f>
        <v/>
      </c>
      <c r="N4171" t="str">
        <f>IF(ISERR(FIND("DECOUPE",Tableau1[[#This Row],[DESIGNATION]])),"","NEED REF")</f>
        <v/>
      </c>
    </row>
    <row r="4172" spans="2:14">
      <c r="B4172">
        <v>34409833</v>
      </c>
      <c r="C4172" s="2">
        <v>44474</v>
      </c>
      <c r="D4172" t="s">
        <v>13</v>
      </c>
      <c r="E4172" t="s">
        <v>2626</v>
      </c>
      <c r="G4172" t="s">
        <v>2612</v>
      </c>
      <c r="J4172" t="s">
        <v>27</v>
      </c>
      <c r="L4172" t="str">
        <f>_xlfn.XLOOKUP(Tableau1[[#This Row],[TYPE DE PIECE]],Tableau4[MATIERE],Tableau4[SHORT TYPE],"",0,1)</f>
        <v/>
      </c>
      <c r="N4172" t="str">
        <f>IF(ISERR(FIND("DECOUPE",Tableau1[[#This Row],[DESIGNATION]])),"","NEED REF")</f>
        <v/>
      </c>
    </row>
    <row r="4173" spans="2:14">
      <c r="B4173">
        <v>34409832</v>
      </c>
      <c r="C4173" s="2">
        <v>44474</v>
      </c>
      <c r="D4173" t="s">
        <v>13</v>
      </c>
      <c r="E4173" t="s">
        <v>2627</v>
      </c>
      <c r="H4173" t="s">
        <v>46</v>
      </c>
      <c r="J4173" t="s">
        <v>27</v>
      </c>
      <c r="K4173" t="s">
        <v>25</v>
      </c>
      <c r="L4173" t="str">
        <f>_xlfn.XLOOKUP(Tableau1[[#This Row],[TYPE DE PIECE]],Tableau4[MATIERE],Tableau4[SHORT TYPE],"",0,1)</f>
        <v>SMT</v>
      </c>
      <c r="N4173" t="str">
        <f>IF(ISERR(FIND("DECOUPE",Tableau1[[#This Row],[DESIGNATION]])),"","NEED REF")</f>
        <v/>
      </c>
    </row>
    <row r="4174" spans="2:14">
      <c r="B4174">
        <v>34409831</v>
      </c>
      <c r="C4174" s="2">
        <v>44474</v>
      </c>
      <c r="D4174" t="s">
        <v>13</v>
      </c>
      <c r="E4174" t="s">
        <v>2628</v>
      </c>
      <c r="H4174" t="s">
        <v>46</v>
      </c>
      <c r="J4174" t="s">
        <v>27</v>
      </c>
      <c r="L4174" t="str">
        <f>_xlfn.XLOOKUP(Tableau1[[#This Row],[TYPE DE PIECE]],Tableau4[MATIERE],Tableau4[SHORT TYPE],"",0,1)</f>
        <v/>
      </c>
      <c r="N4174" t="str">
        <f>IF(ISERR(FIND("DECOUPE",Tableau1[[#This Row],[DESIGNATION]])),"","NEED REF")</f>
        <v/>
      </c>
    </row>
    <row r="4175" spans="2:14">
      <c r="B4175">
        <v>34409830</v>
      </c>
      <c r="C4175" s="2">
        <v>44474</v>
      </c>
      <c r="D4175" t="s">
        <v>13</v>
      </c>
      <c r="E4175" t="s">
        <v>1567</v>
      </c>
      <c r="F4175" t="s">
        <v>2619</v>
      </c>
      <c r="G4175" t="s">
        <v>1303</v>
      </c>
      <c r="H4175" t="s">
        <v>30</v>
      </c>
      <c r="J4175" t="s">
        <v>17</v>
      </c>
      <c r="K4175" t="s">
        <v>25</v>
      </c>
      <c r="L4175" t="str">
        <f>_xlfn.XLOOKUP(Tableau1[[#This Row],[TYPE DE PIECE]],Tableau4[MATIERE],Tableau4[SHORT TYPE],"",0,1)</f>
        <v>SMT</v>
      </c>
      <c r="N4175" t="str">
        <f>IF(ISERR(FIND("DECOUPE",Tableau1[[#This Row],[DESIGNATION]])),"","NEED REF")</f>
        <v/>
      </c>
    </row>
    <row r="4176" spans="2:14">
      <c r="B4176">
        <v>34409829</v>
      </c>
      <c r="C4176" s="2">
        <v>44474</v>
      </c>
      <c r="D4176" t="s">
        <v>13</v>
      </c>
      <c r="E4176" t="s">
        <v>2395</v>
      </c>
      <c r="F4176" t="s">
        <v>2619</v>
      </c>
      <c r="G4176" t="s">
        <v>1303</v>
      </c>
      <c r="H4176" t="s">
        <v>30</v>
      </c>
      <c r="J4176" t="s">
        <v>17</v>
      </c>
      <c r="K4176" t="s">
        <v>25</v>
      </c>
      <c r="L4176" t="str">
        <f>_xlfn.XLOOKUP(Tableau1[[#This Row],[TYPE DE PIECE]],Tableau4[MATIERE],Tableau4[SHORT TYPE],"",0,1)</f>
        <v>SMT</v>
      </c>
      <c r="N4176" t="str">
        <f>IF(ISERR(FIND("DECOUPE",Tableau1[[#This Row],[DESIGNATION]])),"","NEED REF")</f>
        <v/>
      </c>
    </row>
    <row r="4177" spans="2:14">
      <c r="B4177">
        <v>34409828</v>
      </c>
      <c r="C4177" s="2">
        <v>44474</v>
      </c>
      <c r="D4177" t="s">
        <v>13</v>
      </c>
      <c r="E4177" t="s">
        <v>2629</v>
      </c>
      <c r="F4177" t="s">
        <v>2619</v>
      </c>
      <c r="G4177" t="s">
        <v>1303</v>
      </c>
      <c r="H4177" t="s">
        <v>30</v>
      </c>
      <c r="J4177" t="s">
        <v>17</v>
      </c>
      <c r="K4177" t="s">
        <v>25</v>
      </c>
      <c r="L4177" t="str">
        <f>_xlfn.XLOOKUP(Tableau1[[#This Row],[TYPE DE PIECE]],Tableau4[MATIERE],Tableau4[SHORT TYPE],"",0,1)</f>
        <v>SMT</v>
      </c>
      <c r="N4177" t="str">
        <f>IF(ISERR(FIND("DECOUPE",Tableau1[[#This Row],[DESIGNATION]])),"","NEED REF")</f>
        <v/>
      </c>
    </row>
    <row r="4178" spans="2:14">
      <c r="B4178">
        <v>34409827</v>
      </c>
      <c r="C4178" s="2">
        <v>44474</v>
      </c>
      <c r="D4178" t="s">
        <v>13</v>
      </c>
      <c r="E4178" t="s">
        <v>2630</v>
      </c>
      <c r="F4178" t="s">
        <v>2619</v>
      </c>
      <c r="G4178" t="s">
        <v>1303</v>
      </c>
      <c r="H4178" t="s">
        <v>30</v>
      </c>
      <c r="J4178" t="s">
        <v>17</v>
      </c>
      <c r="K4178" t="s">
        <v>25</v>
      </c>
      <c r="L4178" t="str">
        <f>_xlfn.XLOOKUP(Tableau1[[#This Row],[TYPE DE PIECE]],Tableau4[MATIERE],Tableau4[SHORT TYPE],"",0,1)</f>
        <v>SMT</v>
      </c>
      <c r="N4178" t="str">
        <f>IF(ISERR(FIND("DECOUPE",Tableau1[[#This Row],[DESIGNATION]])),"","NEED REF")</f>
        <v/>
      </c>
    </row>
    <row r="4179" spans="2:14">
      <c r="B4179">
        <v>34409826</v>
      </c>
      <c r="C4179" s="2">
        <v>44474</v>
      </c>
      <c r="D4179" t="s">
        <v>13</v>
      </c>
      <c r="E4179" t="s">
        <v>2631</v>
      </c>
      <c r="F4179" t="s">
        <v>2619</v>
      </c>
      <c r="G4179" t="s">
        <v>1303</v>
      </c>
      <c r="H4179" t="s">
        <v>30</v>
      </c>
      <c r="J4179" t="s">
        <v>17</v>
      </c>
      <c r="K4179" t="s">
        <v>25</v>
      </c>
      <c r="L4179" t="str">
        <f>_xlfn.XLOOKUP(Tableau1[[#This Row],[TYPE DE PIECE]],Tableau4[MATIERE],Tableau4[SHORT TYPE],"",0,1)</f>
        <v>SMT</v>
      </c>
      <c r="N4179" t="str">
        <f>IF(ISERR(FIND("DECOUPE",Tableau1[[#This Row],[DESIGNATION]])),"","NEED REF")</f>
        <v/>
      </c>
    </row>
    <row r="4180" spans="2:14">
      <c r="B4180">
        <v>34409825</v>
      </c>
      <c r="C4180" s="2">
        <v>44474</v>
      </c>
      <c r="D4180" t="s">
        <v>13</v>
      </c>
      <c r="E4180" t="s">
        <v>896</v>
      </c>
      <c r="F4180" t="s">
        <v>2619</v>
      </c>
      <c r="G4180" t="s">
        <v>1303</v>
      </c>
      <c r="H4180" t="s">
        <v>30</v>
      </c>
      <c r="J4180" t="s">
        <v>17</v>
      </c>
      <c r="K4180" t="s">
        <v>25</v>
      </c>
      <c r="L4180" t="str">
        <f>_xlfn.XLOOKUP(Tableau1[[#This Row],[TYPE DE PIECE]],Tableau4[MATIERE],Tableau4[SHORT TYPE],"",0,1)</f>
        <v>SMT</v>
      </c>
      <c r="N4180" t="str">
        <f>IF(ISERR(FIND("DECOUPE",Tableau1[[#This Row],[DESIGNATION]])),"","NEED REF")</f>
        <v/>
      </c>
    </row>
    <row r="4181" spans="2:14">
      <c r="B4181">
        <v>34409824</v>
      </c>
      <c r="C4181" s="2">
        <v>44473</v>
      </c>
      <c r="D4181" t="s">
        <v>13</v>
      </c>
      <c r="E4181" t="s">
        <v>2632</v>
      </c>
      <c r="F4181" t="s">
        <v>2619</v>
      </c>
      <c r="G4181" t="s">
        <v>1303</v>
      </c>
      <c r="H4181" t="s">
        <v>30</v>
      </c>
      <c r="J4181" t="s">
        <v>49</v>
      </c>
      <c r="K4181" t="s">
        <v>25</v>
      </c>
      <c r="L4181" t="str">
        <f>_xlfn.XLOOKUP(Tableau1[[#This Row],[TYPE DE PIECE]],Tableau4[MATIERE],Tableau4[SHORT TYPE],"",0,1)</f>
        <v>SMT</v>
      </c>
      <c r="N4181" t="str">
        <f>IF(ISERR(FIND("DECOUPE",Tableau1[[#This Row],[DESIGNATION]])),"","NEED REF")</f>
        <v/>
      </c>
    </row>
    <row r="4182" spans="2:14">
      <c r="B4182">
        <v>34409823</v>
      </c>
      <c r="C4182" s="2">
        <v>44473</v>
      </c>
      <c r="D4182" t="s">
        <v>13</v>
      </c>
      <c r="E4182" t="s">
        <v>2633</v>
      </c>
      <c r="H4182" t="s">
        <v>46</v>
      </c>
      <c r="J4182" t="s">
        <v>27</v>
      </c>
      <c r="K4182" t="s">
        <v>25</v>
      </c>
      <c r="L4182" t="str">
        <f>_xlfn.XLOOKUP(Tableau1[[#This Row],[TYPE DE PIECE]],Tableau4[MATIERE],Tableau4[SHORT TYPE],"",0,1)</f>
        <v>SMT</v>
      </c>
      <c r="N4182" t="str">
        <f>IF(ISERR(FIND("DECOUPE",Tableau1[[#This Row],[DESIGNATION]])),"","NEED REF")</f>
        <v/>
      </c>
    </row>
    <row r="4183" spans="2:14">
      <c r="B4183">
        <v>34409822</v>
      </c>
      <c r="C4183" s="2">
        <v>44473</v>
      </c>
      <c r="D4183" t="s">
        <v>13</v>
      </c>
      <c r="E4183" t="s">
        <v>228</v>
      </c>
      <c r="H4183" t="s">
        <v>46</v>
      </c>
      <c r="J4183" t="s">
        <v>27</v>
      </c>
      <c r="L4183" t="str">
        <f>_xlfn.XLOOKUP(Tableau1[[#This Row],[TYPE DE PIECE]],Tableau4[MATIERE],Tableau4[SHORT TYPE],"",0,1)</f>
        <v/>
      </c>
      <c r="N4183" t="str">
        <f>IF(ISERR(FIND("DECOUPE",Tableau1[[#This Row],[DESIGNATION]])),"","NEED REF")</f>
        <v/>
      </c>
    </row>
    <row r="4184" spans="2:14">
      <c r="B4184">
        <v>34409821</v>
      </c>
      <c r="C4184" s="2">
        <v>44473</v>
      </c>
      <c r="D4184" t="s">
        <v>13</v>
      </c>
      <c r="E4184" t="s">
        <v>668</v>
      </c>
      <c r="F4184" t="s">
        <v>2619</v>
      </c>
      <c r="G4184" t="s">
        <v>1303</v>
      </c>
      <c r="H4184" t="s">
        <v>30</v>
      </c>
      <c r="J4184" t="s">
        <v>49</v>
      </c>
      <c r="K4184" t="s">
        <v>25</v>
      </c>
      <c r="L4184" t="str">
        <f>_xlfn.XLOOKUP(Tableau1[[#This Row],[TYPE DE PIECE]],Tableau4[MATIERE],Tableau4[SHORT TYPE],"",0,1)</f>
        <v>SMT</v>
      </c>
      <c r="N4184" t="str">
        <f>IF(ISERR(FIND("DECOUPE",Tableau1[[#This Row],[DESIGNATION]])),"","NEED REF")</f>
        <v/>
      </c>
    </row>
    <row r="4185" spans="2:14">
      <c r="B4185">
        <v>34409820</v>
      </c>
      <c r="C4185" s="2">
        <v>44473</v>
      </c>
      <c r="D4185" t="s">
        <v>13</v>
      </c>
      <c r="E4185" t="s">
        <v>2634</v>
      </c>
      <c r="F4185" t="s">
        <v>2619</v>
      </c>
      <c r="G4185" t="s">
        <v>1303</v>
      </c>
      <c r="H4185" t="s">
        <v>30</v>
      </c>
      <c r="J4185" t="s">
        <v>49</v>
      </c>
      <c r="K4185" t="s">
        <v>22</v>
      </c>
      <c r="L4185" t="str">
        <f>_xlfn.XLOOKUP(Tableau1[[#This Row],[TYPE DE PIECE]],Tableau4[MATIERE],Tableau4[SHORT TYPE],"",0,1)</f>
        <v>COP</v>
      </c>
      <c r="N4185" t="str">
        <f>IF(ISERR(FIND("DECOUPE",Tableau1[[#This Row],[DESIGNATION]])),"","NEED REF")</f>
        <v/>
      </c>
    </row>
    <row r="4186" spans="2:14">
      <c r="B4186">
        <v>34409819</v>
      </c>
      <c r="C4186" s="2">
        <v>44473</v>
      </c>
      <c r="D4186" t="s">
        <v>13</v>
      </c>
      <c r="E4186" t="s">
        <v>2635</v>
      </c>
      <c r="H4186" t="s">
        <v>46</v>
      </c>
      <c r="J4186" t="s">
        <v>27</v>
      </c>
      <c r="K4186" t="s">
        <v>25</v>
      </c>
      <c r="L4186" t="str">
        <f>_xlfn.XLOOKUP(Tableau1[[#This Row],[TYPE DE PIECE]],Tableau4[MATIERE],Tableau4[SHORT TYPE],"",0,1)</f>
        <v>SMT</v>
      </c>
      <c r="N4186" t="str">
        <f>IF(ISERR(FIND("DECOUPE",Tableau1[[#This Row],[DESIGNATION]])),"","NEED REF")</f>
        <v/>
      </c>
    </row>
    <row r="4187" spans="2:14">
      <c r="B4187">
        <v>34409818</v>
      </c>
      <c r="C4187" s="2">
        <v>44473</v>
      </c>
      <c r="D4187" t="s">
        <v>13</v>
      </c>
      <c r="E4187" t="s">
        <v>1124</v>
      </c>
      <c r="F4187" t="s">
        <v>2619</v>
      </c>
      <c r="G4187" t="s">
        <v>1303</v>
      </c>
      <c r="H4187" t="s">
        <v>30</v>
      </c>
      <c r="J4187" t="s">
        <v>49</v>
      </c>
      <c r="K4187" t="s">
        <v>25</v>
      </c>
      <c r="L4187" t="str">
        <f>_xlfn.XLOOKUP(Tableau1[[#This Row],[TYPE DE PIECE]],Tableau4[MATIERE],Tableau4[SHORT TYPE],"",0,1)</f>
        <v>SMT</v>
      </c>
      <c r="N4187" t="str">
        <f>IF(ISERR(FIND("DECOUPE",Tableau1[[#This Row],[DESIGNATION]])),"","NEED REF")</f>
        <v/>
      </c>
    </row>
    <row r="4188" spans="2:14">
      <c r="B4188">
        <v>34409817</v>
      </c>
      <c r="C4188" s="2">
        <v>44473</v>
      </c>
      <c r="D4188" t="s">
        <v>13</v>
      </c>
      <c r="E4188" t="s">
        <v>2395</v>
      </c>
      <c r="F4188" t="s">
        <v>2619</v>
      </c>
      <c r="G4188" t="s">
        <v>1303</v>
      </c>
      <c r="H4188" t="s">
        <v>30</v>
      </c>
      <c r="J4188" t="s">
        <v>49</v>
      </c>
      <c r="K4188" t="s">
        <v>25</v>
      </c>
      <c r="L4188" t="str">
        <f>_xlfn.XLOOKUP(Tableau1[[#This Row],[TYPE DE PIECE]],Tableau4[MATIERE],Tableau4[SHORT TYPE],"",0,1)</f>
        <v>SMT</v>
      </c>
      <c r="N4188" t="str">
        <f>IF(ISERR(FIND("DECOUPE",Tableau1[[#This Row],[DESIGNATION]])),"","NEED REF")</f>
        <v/>
      </c>
    </row>
    <row r="4189" spans="2:14">
      <c r="B4189">
        <v>34409816</v>
      </c>
      <c r="C4189" s="2">
        <v>44470</v>
      </c>
      <c r="D4189" t="s">
        <v>13</v>
      </c>
      <c r="E4189" t="s">
        <v>2636</v>
      </c>
      <c r="H4189" t="s">
        <v>46</v>
      </c>
      <c r="J4189" t="s">
        <v>27</v>
      </c>
      <c r="L4189" t="str">
        <f>_xlfn.XLOOKUP(Tableau1[[#This Row],[TYPE DE PIECE]],Tableau4[MATIERE],Tableau4[SHORT TYPE],"",0,1)</f>
        <v/>
      </c>
      <c r="N4189" t="str">
        <f>IF(ISERR(FIND("DECOUPE",Tableau1[[#This Row],[DESIGNATION]])),"","NEED REF")</f>
        <v/>
      </c>
    </row>
    <row r="4190" spans="2:14">
      <c r="B4190">
        <v>34409815</v>
      </c>
      <c r="C4190" s="2">
        <v>44470</v>
      </c>
      <c r="D4190" t="s">
        <v>13</v>
      </c>
      <c r="E4190" t="s">
        <v>2637</v>
      </c>
      <c r="F4190" t="s">
        <v>2619</v>
      </c>
      <c r="G4190" t="s">
        <v>1303</v>
      </c>
      <c r="H4190" t="s">
        <v>30</v>
      </c>
      <c r="J4190" t="s">
        <v>49</v>
      </c>
      <c r="K4190" t="s">
        <v>33</v>
      </c>
      <c r="L4190" t="str">
        <f>_xlfn.XLOOKUP(Tableau1[[#This Row],[TYPE DE PIECE]],Tableau4[MATIERE],Tableau4[SHORT TYPE],"",0,1)</f>
        <v>PLA</v>
      </c>
      <c r="N4190" t="str">
        <f>IF(ISERR(FIND("DECOUPE",Tableau1[[#This Row],[DESIGNATION]])),"","NEED REF")</f>
        <v/>
      </c>
    </row>
    <row r="4191" spans="2:14">
      <c r="B4191">
        <v>34409814</v>
      </c>
      <c r="C4191" s="2">
        <v>44470</v>
      </c>
      <c r="D4191" t="s">
        <v>13</v>
      </c>
      <c r="E4191" t="s">
        <v>353</v>
      </c>
      <c r="F4191" t="s">
        <v>2619</v>
      </c>
      <c r="G4191" t="s">
        <v>1303</v>
      </c>
      <c r="H4191" t="s">
        <v>30</v>
      </c>
      <c r="J4191" t="s">
        <v>49</v>
      </c>
      <c r="K4191" t="s">
        <v>25</v>
      </c>
      <c r="L4191" t="str">
        <f>_xlfn.XLOOKUP(Tableau1[[#This Row],[TYPE DE PIECE]],Tableau4[MATIERE],Tableau4[SHORT TYPE],"",0,1)</f>
        <v>SMT</v>
      </c>
      <c r="N4191" t="str">
        <f>IF(ISERR(FIND("DECOUPE",Tableau1[[#This Row],[DESIGNATION]])),"","NEED REF")</f>
        <v/>
      </c>
    </row>
    <row r="4192" spans="2:14">
      <c r="B4192">
        <v>34409813</v>
      </c>
      <c r="C4192" s="2">
        <v>44470</v>
      </c>
      <c r="D4192" t="s">
        <v>13</v>
      </c>
      <c r="E4192" t="s">
        <v>2638</v>
      </c>
      <c r="H4192" t="s">
        <v>46</v>
      </c>
      <c r="J4192" t="s">
        <v>27</v>
      </c>
      <c r="K4192" t="s">
        <v>25</v>
      </c>
      <c r="L4192" t="str">
        <f>_xlfn.XLOOKUP(Tableau1[[#This Row],[TYPE DE PIECE]],Tableau4[MATIERE],Tableau4[SHORT TYPE],"",0,1)</f>
        <v>SMT</v>
      </c>
      <c r="N4192" t="str">
        <f>IF(ISERR(FIND("DECOUPE",Tableau1[[#This Row],[DESIGNATION]])),"","NEED REF")</f>
        <v/>
      </c>
    </row>
    <row r="4193" spans="2:14">
      <c r="B4193">
        <v>34409812</v>
      </c>
      <c r="C4193" s="2">
        <v>44470</v>
      </c>
      <c r="D4193" t="s">
        <v>13</v>
      </c>
      <c r="E4193" t="s">
        <v>2639</v>
      </c>
      <c r="H4193" t="s">
        <v>46</v>
      </c>
      <c r="J4193" t="s">
        <v>27</v>
      </c>
      <c r="L4193" t="str">
        <f>_xlfn.XLOOKUP(Tableau1[[#This Row],[TYPE DE PIECE]],Tableau4[MATIERE],Tableau4[SHORT TYPE],"",0,1)</f>
        <v/>
      </c>
      <c r="N4193" t="str">
        <f>IF(ISERR(FIND("DECOUPE",Tableau1[[#This Row],[DESIGNATION]])),"","NEED REF")</f>
        <v/>
      </c>
    </row>
    <row r="4194" spans="2:14">
      <c r="B4194">
        <v>34409811</v>
      </c>
      <c r="C4194" s="2">
        <v>44470</v>
      </c>
      <c r="D4194" t="s">
        <v>13</v>
      </c>
      <c r="E4194" t="s">
        <v>2640</v>
      </c>
      <c r="H4194" t="s">
        <v>46</v>
      </c>
      <c r="J4194" t="s">
        <v>27</v>
      </c>
      <c r="L4194" t="str">
        <f>_xlfn.XLOOKUP(Tableau1[[#This Row],[TYPE DE PIECE]],Tableau4[MATIERE],Tableau4[SHORT TYPE],"",0,1)</f>
        <v/>
      </c>
      <c r="N4194" t="str">
        <f>IF(ISERR(FIND("DECOUPE",Tableau1[[#This Row],[DESIGNATION]])),"","NEED REF")</f>
        <v/>
      </c>
    </row>
    <row r="4195" spans="2:14">
      <c r="B4195">
        <v>34409810</v>
      </c>
      <c r="C4195" s="2">
        <v>44470</v>
      </c>
      <c r="D4195" t="s">
        <v>13</v>
      </c>
      <c r="E4195" t="s">
        <v>2641</v>
      </c>
      <c r="F4195" t="s">
        <v>2619</v>
      </c>
      <c r="G4195" t="s">
        <v>1303</v>
      </c>
      <c r="H4195" t="s">
        <v>30</v>
      </c>
      <c r="J4195" t="s">
        <v>49</v>
      </c>
      <c r="K4195" t="s">
        <v>22</v>
      </c>
      <c r="L4195" t="str">
        <f>_xlfn.XLOOKUP(Tableau1[[#This Row],[TYPE DE PIECE]],Tableau4[MATIERE],Tableau4[SHORT TYPE],"",0,1)</f>
        <v>COP</v>
      </c>
      <c r="N4195" t="str">
        <f>IF(ISERR(FIND("DECOUPE",Tableau1[[#This Row],[DESIGNATION]])),"","NEED REF")</f>
        <v/>
      </c>
    </row>
    <row r="4196" spans="2:14">
      <c r="B4196">
        <v>34409809</v>
      </c>
      <c r="C4196" s="2">
        <v>44470</v>
      </c>
      <c r="D4196" t="s">
        <v>13</v>
      </c>
      <c r="E4196" t="s">
        <v>2642</v>
      </c>
      <c r="H4196" t="s">
        <v>46</v>
      </c>
      <c r="J4196" t="s">
        <v>27</v>
      </c>
      <c r="L4196" t="str">
        <f>_xlfn.XLOOKUP(Tableau1[[#This Row],[TYPE DE PIECE]],Tableau4[MATIERE],Tableau4[SHORT TYPE],"",0,1)</f>
        <v/>
      </c>
      <c r="N4196" t="str">
        <f>IF(ISERR(FIND("DECOUPE",Tableau1[[#This Row],[DESIGNATION]])),"","NEED REF")</f>
        <v/>
      </c>
    </row>
    <row r="4197" spans="2:14">
      <c r="B4197">
        <v>34409808</v>
      </c>
      <c r="C4197" s="2">
        <v>44470</v>
      </c>
      <c r="D4197" t="s">
        <v>13</v>
      </c>
      <c r="E4197" t="s">
        <v>2643</v>
      </c>
      <c r="H4197" t="s">
        <v>46</v>
      </c>
      <c r="J4197" t="s">
        <v>27</v>
      </c>
      <c r="K4197" t="s">
        <v>25</v>
      </c>
      <c r="L4197" t="str">
        <f>_xlfn.XLOOKUP(Tableau1[[#This Row],[TYPE DE PIECE]],Tableau4[MATIERE],Tableau4[SHORT TYPE],"",0,1)</f>
        <v>SMT</v>
      </c>
      <c r="N4197" t="str">
        <f>IF(ISERR(FIND("DECOUPE",Tableau1[[#This Row],[DESIGNATION]])),"","NEED REF")</f>
        <v/>
      </c>
    </row>
    <row r="4198" spans="2:14">
      <c r="B4198">
        <v>34409807</v>
      </c>
      <c r="C4198" s="2">
        <v>44470</v>
      </c>
      <c r="D4198" t="s">
        <v>13</v>
      </c>
      <c r="E4198" t="s">
        <v>2644</v>
      </c>
      <c r="H4198" t="s">
        <v>46</v>
      </c>
      <c r="J4198" t="s">
        <v>27</v>
      </c>
      <c r="L4198" t="str">
        <f>_xlfn.XLOOKUP(Tableau1[[#This Row],[TYPE DE PIECE]],Tableau4[MATIERE],Tableau4[SHORT TYPE],"",0,1)</f>
        <v/>
      </c>
      <c r="N4198" t="str">
        <f>IF(ISERR(FIND("DECOUPE",Tableau1[[#This Row],[DESIGNATION]])),"","NEED REF")</f>
        <v/>
      </c>
    </row>
    <row r="4199" spans="2:14">
      <c r="B4199">
        <v>34409806</v>
      </c>
      <c r="C4199" s="2">
        <v>44470</v>
      </c>
      <c r="D4199" t="s">
        <v>13</v>
      </c>
      <c r="E4199" t="s">
        <v>2645</v>
      </c>
      <c r="H4199" t="s">
        <v>46</v>
      </c>
      <c r="J4199" t="s">
        <v>27</v>
      </c>
      <c r="L4199" t="str">
        <f>_xlfn.XLOOKUP(Tableau1[[#This Row],[TYPE DE PIECE]],Tableau4[MATIERE],Tableau4[SHORT TYPE],"",0,1)</f>
        <v/>
      </c>
      <c r="N4199" t="str">
        <f>IF(ISERR(FIND("DECOUPE",Tableau1[[#This Row],[DESIGNATION]])),"","NEED REF")</f>
        <v/>
      </c>
    </row>
    <row r="4200" spans="2:14">
      <c r="B4200">
        <v>34409805</v>
      </c>
      <c r="C4200" s="2">
        <v>44469</v>
      </c>
      <c r="D4200" t="s">
        <v>13</v>
      </c>
      <c r="E4200" t="s">
        <v>2646</v>
      </c>
      <c r="H4200" t="s">
        <v>46</v>
      </c>
      <c r="J4200" t="s">
        <v>27</v>
      </c>
      <c r="L4200" t="str">
        <f>_xlfn.XLOOKUP(Tableau1[[#This Row],[TYPE DE PIECE]],Tableau4[MATIERE],Tableau4[SHORT TYPE],"",0,1)</f>
        <v/>
      </c>
      <c r="N4200" t="str">
        <f>IF(ISERR(FIND("DECOUPE",Tableau1[[#This Row],[DESIGNATION]])),"","NEED REF")</f>
        <v/>
      </c>
    </row>
    <row r="4201" spans="2:14">
      <c r="B4201">
        <v>34409804</v>
      </c>
      <c r="C4201" s="2">
        <v>44469</v>
      </c>
      <c r="D4201" t="s">
        <v>13</v>
      </c>
      <c r="E4201" t="s">
        <v>2647</v>
      </c>
      <c r="H4201" t="s">
        <v>46</v>
      </c>
      <c r="J4201" t="s">
        <v>27</v>
      </c>
      <c r="L4201" t="str">
        <f>_xlfn.XLOOKUP(Tableau1[[#This Row],[TYPE DE PIECE]],Tableau4[MATIERE],Tableau4[SHORT TYPE],"",0,1)</f>
        <v/>
      </c>
      <c r="N4201" t="str">
        <f>IF(ISERR(FIND("DECOUPE",Tableau1[[#This Row],[DESIGNATION]])),"","NEED REF")</f>
        <v/>
      </c>
    </row>
    <row r="4202" spans="2:14">
      <c r="B4202">
        <v>34409804</v>
      </c>
      <c r="C4202" s="2">
        <v>44469</v>
      </c>
      <c r="D4202" t="s">
        <v>13</v>
      </c>
      <c r="E4202" t="s">
        <v>2648</v>
      </c>
      <c r="G4202" t="s">
        <v>112</v>
      </c>
      <c r="H4202" t="s">
        <v>30</v>
      </c>
      <c r="J4202" t="s">
        <v>49</v>
      </c>
      <c r="K4202" t="s">
        <v>25</v>
      </c>
      <c r="L4202" t="str">
        <f>_xlfn.XLOOKUP(Tableau1[[#This Row],[TYPE DE PIECE]],Tableau4[MATIERE],Tableau4[SHORT TYPE],"",0,1)</f>
        <v>SMT</v>
      </c>
      <c r="N4202" t="str">
        <f>IF(ISERR(FIND("DECOUPE",Tableau1[[#This Row],[DESIGNATION]])),"","NEED REF")</f>
        <v/>
      </c>
    </row>
    <row r="4203" spans="2:14">
      <c r="B4203">
        <v>34409803</v>
      </c>
      <c r="C4203" s="2">
        <v>44468</v>
      </c>
      <c r="D4203" t="s">
        <v>13</v>
      </c>
      <c r="E4203" t="s">
        <v>2649</v>
      </c>
      <c r="G4203" t="s">
        <v>112</v>
      </c>
      <c r="H4203" t="s">
        <v>534</v>
      </c>
      <c r="J4203" t="s">
        <v>17</v>
      </c>
      <c r="K4203" t="s">
        <v>25</v>
      </c>
      <c r="L4203" t="str">
        <f>_xlfn.XLOOKUP(Tableau1[[#This Row],[TYPE DE PIECE]],Tableau4[MATIERE],Tableau4[SHORT TYPE],"",0,1)</f>
        <v>SMT</v>
      </c>
      <c r="N4203" t="str">
        <f>IF(ISERR(FIND("DECOUPE",Tableau1[[#This Row],[DESIGNATION]])),"","NEED REF")</f>
        <v/>
      </c>
    </row>
    <row r="4204" spans="2:14">
      <c r="B4204">
        <v>34409802</v>
      </c>
      <c r="C4204" s="2">
        <v>44468</v>
      </c>
      <c r="D4204" t="s">
        <v>13</v>
      </c>
      <c r="E4204" t="s">
        <v>2650</v>
      </c>
      <c r="F4204" t="s">
        <v>2619</v>
      </c>
      <c r="G4204" t="s">
        <v>1303</v>
      </c>
      <c r="H4204" t="s">
        <v>30</v>
      </c>
      <c r="J4204" t="s">
        <v>49</v>
      </c>
      <c r="K4204" t="s">
        <v>22</v>
      </c>
      <c r="L4204" t="str">
        <f>_xlfn.XLOOKUP(Tableau1[[#This Row],[TYPE DE PIECE]],Tableau4[MATIERE],Tableau4[SHORT TYPE],"",0,1)</f>
        <v>COP</v>
      </c>
      <c r="N4204" t="str">
        <f>IF(ISERR(FIND("DECOUPE",Tableau1[[#This Row],[DESIGNATION]])),"","NEED REF")</f>
        <v/>
      </c>
    </row>
    <row r="4205" spans="2:14">
      <c r="B4205">
        <v>34409801</v>
      </c>
      <c r="C4205" s="2">
        <v>44468</v>
      </c>
      <c r="D4205" t="s">
        <v>13</v>
      </c>
      <c r="E4205" t="s">
        <v>2651</v>
      </c>
      <c r="F4205" t="s">
        <v>2619</v>
      </c>
      <c r="G4205" t="s">
        <v>1303</v>
      </c>
      <c r="H4205" t="s">
        <v>30</v>
      </c>
      <c r="J4205" t="s">
        <v>49</v>
      </c>
      <c r="K4205" t="s">
        <v>22</v>
      </c>
      <c r="L4205" t="str">
        <f>_xlfn.XLOOKUP(Tableau1[[#This Row],[TYPE DE PIECE]],Tableau4[MATIERE],Tableau4[SHORT TYPE],"",0,1)</f>
        <v>COP</v>
      </c>
      <c r="N4205" t="str">
        <f>IF(ISERR(FIND("DECOUPE",Tableau1[[#This Row],[DESIGNATION]])),"","NEED REF")</f>
        <v/>
      </c>
    </row>
    <row r="4206" spans="2:14">
      <c r="B4206">
        <v>34409800</v>
      </c>
      <c r="C4206" s="2">
        <v>44468</v>
      </c>
      <c r="D4206" t="s">
        <v>13</v>
      </c>
      <c r="E4206" t="s">
        <v>2652</v>
      </c>
      <c r="F4206" t="s">
        <v>2619</v>
      </c>
      <c r="G4206" t="s">
        <v>1303</v>
      </c>
      <c r="H4206" t="s">
        <v>30</v>
      </c>
      <c r="J4206" t="s">
        <v>49</v>
      </c>
      <c r="K4206" t="s">
        <v>22</v>
      </c>
      <c r="L4206" t="str">
        <f>_xlfn.XLOOKUP(Tableau1[[#This Row],[TYPE DE PIECE]],Tableau4[MATIERE],Tableau4[SHORT TYPE],"",0,1)</f>
        <v>COP</v>
      </c>
      <c r="N4206" t="str">
        <f>IF(ISERR(FIND("DECOUPE",Tableau1[[#This Row],[DESIGNATION]])),"","NEED REF")</f>
        <v/>
      </c>
    </row>
    <row r="4207" spans="2:14">
      <c r="B4207">
        <v>34409799</v>
      </c>
      <c r="C4207" s="2">
        <v>44468</v>
      </c>
      <c r="D4207" t="s">
        <v>13</v>
      </c>
      <c r="E4207" t="s">
        <v>2653</v>
      </c>
      <c r="F4207" t="s">
        <v>2619</v>
      </c>
      <c r="G4207" t="s">
        <v>1303</v>
      </c>
      <c r="H4207" t="s">
        <v>30</v>
      </c>
      <c r="J4207" t="s">
        <v>49</v>
      </c>
      <c r="K4207" t="s">
        <v>22</v>
      </c>
      <c r="L4207" t="str">
        <f>_xlfn.XLOOKUP(Tableau1[[#This Row],[TYPE DE PIECE]],Tableau4[MATIERE],Tableau4[SHORT TYPE],"",0,1)</f>
        <v>COP</v>
      </c>
      <c r="N4207" t="str">
        <f>IF(ISERR(FIND("DECOUPE",Tableau1[[#This Row],[DESIGNATION]])),"","NEED REF")</f>
        <v/>
      </c>
    </row>
    <row r="4208" spans="2:14">
      <c r="B4208">
        <v>34409798</v>
      </c>
      <c r="C4208" s="2">
        <v>44468</v>
      </c>
      <c r="D4208" t="s">
        <v>13</v>
      </c>
      <c r="E4208" t="s">
        <v>2654</v>
      </c>
      <c r="H4208" t="s">
        <v>46</v>
      </c>
      <c r="J4208" t="s">
        <v>27</v>
      </c>
      <c r="K4208" t="s">
        <v>25</v>
      </c>
      <c r="L4208" t="str">
        <f>_xlfn.XLOOKUP(Tableau1[[#This Row],[TYPE DE PIECE]],Tableau4[MATIERE],Tableau4[SHORT TYPE],"",0,1)</f>
        <v>SMT</v>
      </c>
      <c r="N4208" t="str">
        <f>IF(ISERR(FIND("DECOUPE",Tableau1[[#This Row],[DESIGNATION]])),"","NEED REF")</f>
        <v/>
      </c>
    </row>
    <row r="4209" spans="2:14">
      <c r="B4209">
        <v>34409797</v>
      </c>
      <c r="C4209" s="2">
        <v>44468</v>
      </c>
      <c r="D4209" t="s">
        <v>13</v>
      </c>
      <c r="E4209" t="s">
        <v>2655</v>
      </c>
      <c r="H4209" t="s">
        <v>46</v>
      </c>
      <c r="J4209" t="s">
        <v>27</v>
      </c>
      <c r="L4209" t="str">
        <f>_xlfn.XLOOKUP(Tableau1[[#This Row],[TYPE DE PIECE]],Tableau4[MATIERE],Tableau4[SHORT TYPE],"",0,1)</f>
        <v/>
      </c>
      <c r="N4209" t="str">
        <f>IF(ISERR(FIND("DECOUPE",Tableau1[[#This Row],[DESIGNATION]])),"","NEED REF")</f>
        <v/>
      </c>
    </row>
    <row r="4210" spans="2:14">
      <c r="B4210">
        <v>34409796</v>
      </c>
      <c r="C4210" s="2">
        <v>44468</v>
      </c>
      <c r="D4210" t="s">
        <v>13</v>
      </c>
      <c r="E4210" t="s">
        <v>2017</v>
      </c>
      <c r="G4210" t="s">
        <v>112</v>
      </c>
      <c r="H4210" t="s">
        <v>534</v>
      </c>
      <c r="J4210" t="s">
        <v>17</v>
      </c>
      <c r="K4210" t="s">
        <v>50</v>
      </c>
      <c r="L4210" t="str">
        <f>_xlfn.XLOOKUP(Tableau1[[#This Row],[TYPE DE PIECE]],Tableau4[MATIERE],Tableau4[SHORT TYPE],"",0,1)</f>
        <v>WIR</v>
      </c>
      <c r="N4210" t="str">
        <f>IF(ISERR(FIND("DECOUPE",Tableau1[[#This Row],[DESIGNATION]])),"","NEED REF")</f>
        <v/>
      </c>
    </row>
    <row r="4211" spans="2:14">
      <c r="B4211">
        <v>34409795</v>
      </c>
      <c r="C4211" s="2">
        <v>44468</v>
      </c>
      <c r="D4211" t="s">
        <v>13</v>
      </c>
      <c r="E4211" t="s">
        <v>2656</v>
      </c>
      <c r="H4211" t="s">
        <v>46</v>
      </c>
      <c r="J4211" t="s">
        <v>27</v>
      </c>
      <c r="L4211" t="str">
        <f>_xlfn.XLOOKUP(Tableau1[[#This Row],[TYPE DE PIECE]],Tableau4[MATIERE],Tableau4[SHORT TYPE],"",0,1)</f>
        <v/>
      </c>
      <c r="N4211" t="str">
        <f>IF(ISERR(FIND("DECOUPE",Tableau1[[#This Row],[DESIGNATION]])),"","NEED REF")</f>
        <v/>
      </c>
    </row>
    <row r="4212" spans="2:14">
      <c r="B4212">
        <v>34409794</v>
      </c>
      <c r="C4212" s="2">
        <v>44468</v>
      </c>
      <c r="D4212" t="s">
        <v>13</v>
      </c>
      <c r="E4212" t="s">
        <v>2657</v>
      </c>
      <c r="H4212" t="s">
        <v>46</v>
      </c>
      <c r="J4212" t="s">
        <v>27</v>
      </c>
      <c r="L4212" t="str">
        <f>_xlfn.XLOOKUP(Tableau1[[#This Row],[TYPE DE PIECE]],Tableau4[MATIERE],Tableau4[SHORT TYPE],"",0,1)</f>
        <v/>
      </c>
      <c r="N4212" t="str">
        <f>IF(ISERR(FIND("DECOUPE",Tableau1[[#This Row],[DESIGNATION]])),"","NEED REF")</f>
        <v/>
      </c>
    </row>
    <row r="4213" spans="2:14">
      <c r="B4213">
        <v>34409793</v>
      </c>
      <c r="C4213" s="2">
        <v>44468</v>
      </c>
      <c r="D4213" t="s">
        <v>13</v>
      </c>
      <c r="E4213" t="s">
        <v>2658</v>
      </c>
      <c r="H4213" t="s">
        <v>46</v>
      </c>
      <c r="J4213" t="s">
        <v>27</v>
      </c>
      <c r="L4213" t="str">
        <f>_xlfn.XLOOKUP(Tableau1[[#This Row],[TYPE DE PIECE]],Tableau4[MATIERE],Tableau4[SHORT TYPE],"",0,1)</f>
        <v/>
      </c>
      <c r="N4213" t="str">
        <f>IF(ISERR(FIND("DECOUPE",Tableau1[[#This Row],[DESIGNATION]])),"","NEED REF")</f>
        <v/>
      </c>
    </row>
    <row r="4214" spans="2:14">
      <c r="B4214">
        <v>34409792</v>
      </c>
      <c r="C4214" s="2">
        <v>44468</v>
      </c>
      <c r="D4214" t="s">
        <v>13</v>
      </c>
      <c r="E4214" t="s">
        <v>2659</v>
      </c>
      <c r="F4214" t="s">
        <v>2619</v>
      </c>
      <c r="G4214" t="s">
        <v>1303</v>
      </c>
      <c r="H4214" t="s">
        <v>30</v>
      </c>
      <c r="J4214" t="s">
        <v>17</v>
      </c>
      <c r="K4214" t="s">
        <v>25</v>
      </c>
      <c r="L4214" t="str">
        <f>_xlfn.XLOOKUP(Tableau1[[#This Row],[TYPE DE PIECE]],Tableau4[MATIERE],Tableau4[SHORT TYPE],"",0,1)</f>
        <v>SMT</v>
      </c>
      <c r="N4214" t="str">
        <f>IF(ISERR(FIND("DECOUPE",Tableau1[[#This Row],[DESIGNATION]])),"","NEED REF")</f>
        <v/>
      </c>
    </row>
    <row r="4215" spans="2:14">
      <c r="B4215">
        <v>34409791</v>
      </c>
      <c r="C4215" s="2">
        <v>44467</v>
      </c>
      <c r="D4215" t="s">
        <v>13</v>
      </c>
      <c r="E4215" t="s">
        <v>2660</v>
      </c>
      <c r="G4215" t="s">
        <v>1290</v>
      </c>
      <c r="H4215" t="s">
        <v>463</v>
      </c>
      <c r="J4215" t="s">
        <v>17</v>
      </c>
      <c r="K4215" t="s">
        <v>25</v>
      </c>
      <c r="L4215" t="str">
        <f>_xlfn.XLOOKUP(Tableau1[[#This Row],[TYPE DE PIECE]],Tableau4[MATIERE],Tableau4[SHORT TYPE],"",0,1)</f>
        <v>SMT</v>
      </c>
      <c r="N4215" t="str">
        <f>IF(ISERR(FIND("DECOUPE",Tableau1[[#This Row],[DESIGNATION]])),"","NEED REF")</f>
        <v/>
      </c>
    </row>
    <row r="4216" spans="2:14">
      <c r="B4216">
        <v>34409790</v>
      </c>
      <c r="C4216" s="2">
        <v>44467</v>
      </c>
      <c r="D4216" t="s">
        <v>13</v>
      </c>
      <c r="E4216" t="s">
        <v>2661</v>
      </c>
      <c r="F4216" t="s">
        <v>2619</v>
      </c>
      <c r="G4216" t="s">
        <v>1303</v>
      </c>
      <c r="H4216" t="s">
        <v>30</v>
      </c>
      <c r="J4216" t="s">
        <v>49</v>
      </c>
      <c r="K4216" t="s">
        <v>25</v>
      </c>
      <c r="L4216" t="str">
        <f>_xlfn.XLOOKUP(Tableau1[[#This Row],[TYPE DE PIECE]],Tableau4[MATIERE],Tableau4[SHORT TYPE],"",0,1)</f>
        <v>SMT</v>
      </c>
      <c r="N4216" t="str">
        <f>IF(ISERR(FIND("DECOUPE",Tableau1[[#This Row],[DESIGNATION]])),"","NEED REF")</f>
        <v/>
      </c>
    </row>
    <row r="4217" spans="2:14">
      <c r="B4217">
        <v>34409789</v>
      </c>
      <c r="C4217" s="2">
        <v>44467</v>
      </c>
      <c r="D4217" t="s">
        <v>13</v>
      </c>
      <c r="E4217" t="s">
        <v>2662</v>
      </c>
      <c r="F4217" t="s">
        <v>2619</v>
      </c>
      <c r="G4217" t="s">
        <v>1303</v>
      </c>
      <c r="H4217" t="s">
        <v>30</v>
      </c>
      <c r="J4217" t="s">
        <v>49</v>
      </c>
      <c r="K4217" t="s">
        <v>25</v>
      </c>
      <c r="L4217" t="str">
        <f>_xlfn.XLOOKUP(Tableau1[[#This Row],[TYPE DE PIECE]],Tableau4[MATIERE],Tableau4[SHORT TYPE],"",0,1)</f>
        <v>SMT</v>
      </c>
      <c r="N4217" t="str">
        <f>IF(ISERR(FIND("DECOUPE",Tableau1[[#This Row],[DESIGNATION]])),"","NEED REF")</f>
        <v/>
      </c>
    </row>
    <row r="4218" spans="2:14">
      <c r="B4218">
        <v>34409788</v>
      </c>
      <c r="C4218" s="2">
        <v>44462</v>
      </c>
      <c r="D4218" t="s">
        <v>13</v>
      </c>
      <c r="E4218" t="s">
        <v>2663</v>
      </c>
      <c r="F4218" t="s">
        <v>2550</v>
      </c>
      <c r="G4218" t="s">
        <v>96</v>
      </c>
      <c r="J4218" t="s">
        <v>17</v>
      </c>
      <c r="K4218" t="s">
        <v>25</v>
      </c>
      <c r="L4218" t="str">
        <f>_xlfn.XLOOKUP(Tableau1[[#This Row],[TYPE DE PIECE]],Tableau4[MATIERE],Tableau4[SHORT TYPE],"",0,1)</f>
        <v>SMT</v>
      </c>
      <c r="N4218" t="str">
        <f>IF(ISERR(FIND("DECOUPE",Tableau1[[#This Row],[DESIGNATION]])),"","NEED REF")</f>
        <v/>
      </c>
    </row>
    <row r="4219" spans="2:14">
      <c r="B4219">
        <v>34409787</v>
      </c>
      <c r="C4219" s="2">
        <v>44462</v>
      </c>
      <c r="D4219" t="s">
        <v>13</v>
      </c>
      <c r="E4219" t="s">
        <v>2664</v>
      </c>
      <c r="F4219" t="s">
        <v>2550</v>
      </c>
      <c r="G4219" t="s">
        <v>96</v>
      </c>
      <c r="J4219" t="s">
        <v>17</v>
      </c>
      <c r="L4219" t="str">
        <f>_xlfn.XLOOKUP(Tableau1[[#This Row],[TYPE DE PIECE]],Tableau4[MATIERE],Tableau4[SHORT TYPE],"",0,1)</f>
        <v/>
      </c>
      <c r="N4219" t="str">
        <f>IF(ISERR(FIND("DECOUPE",Tableau1[[#This Row],[DESIGNATION]])),"","NEED REF")</f>
        <v/>
      </c>
    </row>
    <row r="4220" spans="2:14">
      <c r="B4220">
        <v>34409786</v>
      </c>
      <c r="C4220" s="2">
        <v>44462</v>
      </c>
      <c r="D4220" t="s">
        <v>745</v>
      </c>
      <c r="E4220" t="s">
        <v>2664</v>
      </c>
      <c r="F4220" t="s">
        <v>2550</v>
      </c>
      <c r="G4220" t="s">
        <v>96</v>
      </c>
      <c r="J4220" t="s">
        <v>17</v>
      </c>
      <c r="L4220" t="str">
        <f>_xlfn.XLOOKUP(Tableau1[[#This Row],[TYPE DE PIECE]],Tableau4[MATIERE],Tableau4[SHORT TYPE],"",0,1)</f>
        <v/>
      </c>
      <c r="N4220" t="str">
        <f>IF(ISERR(FIND("DECOUPE",Tableau1[[#This Row],[DESIGNATION]])),"","NEED REF")</f>
        <v/>
      </c>
    </row>
    <row r="4221" spans="2:14">
      <c r="B4221">
        <v>34409785</v>
      </c>
      <c r="C4221" s="2">
        <v>44461</v>
      </c>
      <c r="D4221" t="s">
        <v>745</v>
      </c>
      <c r="E4221" t="s">
        <v>2665</v>
      </c>
      <c r="F4221" t="s">
        <v>2550</v>
      </c>
      <c r="G4221" t="s">
        <v>96</v>
      </c>
      <c r="J4221" t="s">
        <v>17</v>
      </c>
      <c r="L4221" t="str">
        <f>_xlfn.XLOOKUP(Tableau1[[#This Row],[TYPE DE PIECE]],Tableau4[MATIERE],Tableau4[SHORT TYPE],"",0,1)</f>
        <v/>
      </c>
      <c r="N4221" t="str">
        <f>IF(ISERR(FIND("DECOUPE",Tableau1[[#This Row],[DESIGNATION]])),"","NEED REF")</f>
        <v/>
      </c>
    </row>
    <row r="4222" spans="2:14">
      <c r="B4222">
        <v>34409784</v>
      </c>
      <c r="C4222" s="2">
        <v>44461</v>
      </c>
      <c r="D4222" t="s">
        <v>13</v>
      </c>
      <c r="E4222" t="s">
        <v>2666</v>
      </c>
      <c r="F4222" t="s">
        <v>2550</v>
      </c>
      <c r="G4222" t="s">
        <v>96</v>
      </c>
      <c r="J4222" t="s">
        <v>17</v>
      </c>
      <c r="K4222" t="s">
        <v>25</v>
      </c>
      <c r="L4222" t="str">
        <f>_xlfn.XLOOKUP(Tableau1[[#This Row],[TYPE DE PIECE]],Tableau4[MATIERE],Tableau4[SHORT TYPE],"",0,1)</f>
        <v>SMT</v>
      </c>
      <c r="N4222" t="str">
        <f>IF(ISERR(FIND("DECOUPE",Tableau1[[#This Row],[DESIGNATION]])),"","NEED REF")</f>
        <v/>
      </c>
    </row>
    <row r="4223" spans="2:14">
      <c r="B4223">
        <v>34409783</v>
      </c>
      <c r="C4223" s="2">
        <v>44461</v>
      </c>
      <c r="D4223" t="s">
        <v>13</v>
      </c>
      <c r="E4223" t="s">
        <v>2667</v>
      </c>
      <c r="F4223" t="s">
        <v>2550</v>
      </c>
      <c r="G4223" t="s">
        <v>96</v>
      </c>
      <c r="J4223" t="s">
        <v>17</v>
      </c>
      <c r="K4223" t="s">
        <v>25</v>
      </c>
      <c r="L4223" t="str">
        <f>_xlfn.XLOOKUP(Tableau1[[#This Row],[TYPE DE PIECE]],Tableau4[MATIERE],Tableau4[SHORT TYPE],"",0,1)</f>
        <v>SMT</v>
      </c>
      <c r="N4223" t="str">
        <f>IF(ISERR(FIND("DECOUPE",Tableau1[[#This Row],[DESIGNATION]])),"","NEED REF")</f>
        <v/>
      </c>
    </row>
    <row r="4224" spans="2:14">
      <c r="B4224">
        <v>34409782</v>
      </c>
      <c r="C4224" s="2">
        <v>44459</v>
      </c>
      <c r="D4224" t="s">
        <v>13</v>
      </c>
      <c r="E4224" t="s">
        <v>2668</v>
      </c>
      <c r="F4224" t="s">
        <v>2550</v>
      </c>
      <c r="G4224" t="s">
        <v>96</v>
      </c>
      <c r="J4224" t="s">
        <v>17</v>
      </c>
      <c r="K4224" t="s">
        <v>25</v>
      </c>
      <c r="L4224" t="str">
        <f>_xlfn.XLOOKUP(Tableau1[[#This Row],[TYPE DE PIECE]],Tableau4[MATIERE],Tableau4[SHORT TYPE],"",0,1)</f>
        <v>SMT</v>
      </c>
      <c r="N4224" t="str">
        <f>IF(ISERR(FIND("DECOUPE",Tableau1[[#This Row],[DESIGNATION]])),"","NEED REF")</f>
        <v/>
      </c>
    </row>
    <row r="4225" spans="2:14">
      <c r="B4225">
        <v>34409781</v>
      </c>
      <c r="C4225" s="2">
        <v>44456</v>
      </c>
      <c r="D4225" t="s">
        <v>13</v>
      </c>
      <c r="E4225" t="s">
        <v>2669</v>
      </c>
      <c r="G4225" t="s">
        <v>112</v>
      </c>
      <c r="H4225" t="s">
        <v>30</v>
      </c>
      <c r="J4225" t="s">
        <v>49</v>
      </c>
      <c r="K4225" t="s">
        <v>1745</v>
      </c>
      <c r="L4225" t="str">
        <f>_xlfn.XLOOKUP(Tableau1[[#This Row],[TYPE DE PIECE]],Tableau4[MATIERE],Tableau4[SHORT TYPE],"",0,1)</f>
        <v/>
      </c>
      <c r="N4225" t="str">
        <f>IF(ISERR(FIND("DECOUPE",Tableau1[[#This Row],[DESIGNATION]])),"","NEED REF")</f>
        <v/>
      </c>
    </row>
    <row r="4226" spans="2:14">
      <c r="B4226">
        <v>34409780</v>
      </c>
      <c r="C4226" s="2">
        <v>44456</v>
      </c>
      <c r="D4226" t="s">
        <v>13</v>
      </c>
      <c r="E4226" t="s">
        <v>2670</v>
      </c>
      <c r="G4226" t="s">
        <v>112</v>
      </c>
      <c r="H4226" t="s">
        <v>30</v>
      </c>
      <c r="J4226" t="s">
        <v>49</v>
      </c>
      <c r="K4226" t="s">
        <v>1745</v>
      </c>
      <c r="L4226" t="str">
        <f>_xlfn.XLOOKUP(Tableau1[[#This Row],[TYPE DE PIECE]],Tableau4[MATIERE],Tableau4[SHORT TYPE],"",0,1)</f>
        <v/>
      </c>
      <c r="N4226" t="str">
        <f>IF(ISERR(FIND("DECOUPE",Tableau1[[#This Row],[DESIGNATION]])),"","NEED REF")</f>
        <v/>
      </c>
    </row>
    <row r="4227" spans="2:14">
      <c r="B4227">
        <v>34409779</v>
      </c>
      <c r="C4227" s="2">
        <v>44456</v>
      </c>
      <c r="D4227" t="s">
        <v>13</v>
      </c>
      <c r="E4227" t="s">
        <v>2671</v>
      </c>
      <c r="G4227" t="s">
        <v>112</v>
      </c>
      <c r="H4227" t="s">
        <v>30</v>
      </c>
      <c r="J4227" t="s">
        <v>49</v>
      </c>
      <c r="K4227" t="s">
        <v>1745</v>
      </c>
      <c r="L4227" t="str">
        <f>_xlfn.XLOOKUP(Tableau1[[#This Row],[TYPE DE PIECE]],Tableau4[MATIERE],Tableau4[SHORT TYPE],"",0,1)</f>
        <v/>
      </c>
      <c r="N4227" t="str">
        <f>IF(ISERR(FIND("DECOUPE",Tableau1[[#This Row],[DESIGNATION]])),"","NEED REF")</f>
        <v/>
      </c>
    </row>
    <row r="4228" spans="2:14">
      <c r="B4228">
        <v>34409778</v>
      </c>
      <c r="C4228" s="2">
        <v>44454</v>
      </c>
      <c r="D4228" t="s">
        <v>13</v>
      </c>
      <c r="E4228" t="s">
        <v>2672</v>
      </c>
      <c r="G4228" t="s">
        <v>2673</v>
      </c>
      <c r="H4228" t="s">
        <v>595</v>
      </c>
      <c r="J4228" t="s">
        <v>177</v>
      </c>
      <c r="K4228" t="s">
        <v>50</v>
      </c>
      <c r="L4228" t="str">
        <f>_xlfn.XLOOKUP(Tableau1[[#This Row],[TYPE DE PIECE]],Tableau4[MATIERE],Tableau4[SHORT TYPE],"",0,1)</f>
        <v>WIR</v>
      </c>
      <c r="N4228" t="str">
        <f>IF(ISERR(FIND("DECOUPE",Tableau1[[#This Row],[DESIGNATION]])),"","NEED REF")</f>
        <v/>
      </c>
    </row>
    <row r="4229" spans="2:14">
      <c r="B4229">
        <v>34409777</v>
      </c>
      <c r="C4229" s="2">
        <v>44454</v>
      </c>
      <c r="D4229" t="s">
        <v>13</v>
      </c>
      <c r="E4229" t="s">
        <v>2674</v>
      </c>
      <c r="G4229" t="s">
        <v>2169</v>
      </c>
      <c r="H4229" t="s">
        <v>463</v>
      </c>
      <c r="J4229" t="s">
        <v>17</v>
      </c>
      <c r="K4229" t="s">
        <v>25</v>
      </c>
      <c r="L4229" t="str">
        <f>_xlfn.XLOOKUP(Tableau1[[#This Row],[TYPE DE PIECE]],Tableau4[MATIERE],Tableau4[SHORT TYPE],"",0,1)</f>
        <v>SMT</v>
      </c>
      <c r="N4229" t="str">
        <f>IF(ISERR(FIND("DECOUPE",Tableau1[[#This Row],[DESIGNATION]])),"","NEED REF")</f>
        <v/>
      </c>
    </row>
    <row r="4230" spans="2:14">
      <c r="B4230">
        <v>34409776</v>
      </c>
      <c r="C4230" s="2">
        <v>44454</v>
      </c>
      <c r="D4230" t="s">
        <v>13</v>
      </c>
      <c r="E4230" t="s">
        <v>2675</v>
      </c>
      <c r="G4230" t="s">
        <v>2169</v>
      </c>
      <c r="H4230" t="s">
        <v>463</v>
      </c>
      <c r="J4230" t="s">
        <v>17</v>
      </c>
      <c r="K4230" t="s">
        <v>25</v>
      </c>
      <c r="L4230" t="str">
        <f>_xlfn.XLOOKUP(Tableau1[[#This Row],[TYPE DE PIECE]],Tableau4[MATIERE],Tableau4[SHORT TYPE],"",0,1)</f>
        <v>SMT</v>
      </c>
      <c r="N4230" t="str">
        <f>IF(ISERR(FIND("DECOUPE",Tableau1[[#This Row],[DESIGNATION]])),"","NEED REF")</f>
        <v/>
      </c>
    </row>
    <row r="4231" spans="2:14">
      <c r="B4231">
        <v>34409775</v>
      </c>
      <c r="C4231" s="2">
        <v>44453</v>
      </c>
      <c r="D4231" t="s">
        <v>13</v>
      </c>
      <c r="E4231" t="s">
        <v>2676</v>
      </c>
      <c r="G4231" t="s">
        <v>573</v>
      </c>
      <c r="H4231" t="s">
        <v>30</v>
      </c>
      <c r="J4231" t="s">
        <v>27</v>
      </c>
      <c r="K4231" t="s">
        <v>25</v>
      </c>
      <c r="L4231" t="str">
        <f>_xlfn.XLOOKUP(Tableau1[[#This Row],[TYPE DE PIECE]],Tableau4[MATIERE],Tableau4[SHORT TYPE],"",0,1)</f>
        <v>SMT</v>
      </c>
      <c r="N4231" t="str">
        <f>IF(ISERR(FIND("DECOUPE",Tableau1[[#This Row],[DESIGNATION]])),"","NEED REF")</f>
        <v/>
      </c>
    </row>
    <row r="4232" spans="2:14">
      <c r="B4232">
        <v>34409774</v>
      </c>
      <c r="C4232" s="2">
        <v>44452</v>
      </c>
      <c r="D4232" t="s">
        <v>13</v>
      </c>
      <c r="E4232" t="s">
        <v>2677</v>
      </c>
      <c r="F4232" t="s">
        <v>2678</v>
      </c>
      <c r="G4232" t="s">
        <v>1290</v>
      </c>
      <c r="H4232" t="s">
        <v>30</v>
      </c>
      <c r="J4232" t="s">
        <v>49</v>
      </c>
      <c r="K4232" t="s">
        <v>25</v>
      </c>
      <c r="L4232" t="str">
        <f>_xlfn.XLOOKUP(Tableau1[[#This Row],[TYPE DE PIECE]],Tableau4[MATIERE],Tableau4[SHORT TYPE],"",0,1)</f>
        <v>SMT</v>
      </c>
      <c r="N4232" t="str">
        <f>IF(ISERR(FIND("DECOUPE",Tableau1[[#This Row],[DESIGNATION]])),"","NEED REF")</f>
        <v/>
      </c>
    </row>
    <row r="4233" spans="2:14">
      <c r="B4233">
        <v>34409773</v>
      </c>
      <c r="C4233" s="2">
        <v>44452</v>
      </c>
      <c r="D4233" t="s">
        <v>13</v>
      </c>
      <c r="E4233" t="s">
        <v>2679</v>
      </c>
      <c r="G4233" t="s">
        <v>112</v>
      </c>
      <c r="H4233" t="s">
        <v>30</v>
      </c>
      <c r="J4233" t="s">
        <v>17</v>
      </c>
      <c r="K4233" t="s">
        <v>1745</v>
      </c>
      <c r="L4233" t="str">
        <f>_xlfn.XLOOKUP(Tableau1[[#This Row],[TYPE DE PIECE]],Tableau4[MATIERE],Tableau4[SHORT TYPE],"",0,1)</f>
        <v/>
      </c>
      <c r="N4233" t="str">
        <f>IF(ISERR(FIND("DECOUPE",Tableau1[[#This Row],[DESIGNATION]])),"","NEED REF")</f>
        <v/>
      </c>
    </row>
    <row r="4234" spans="2:14">
      <c r="B4234">
        <v>34409772</v>
      </c>
      <c r="C4234" s="2">
        <v>44452</v>
      </c>
      <c r="D4234" t="s">
        <v>13</v>
      </c>
      <c r="E4234" t="s">
        <v>2103</v>
      </c>
      <c r="G4234" t="s">
        <v>112</v>
      </c>
      <c r="H4234" t="s">
        <v>30</v>
      </c>
      <c r="J4234" t="s">
        <v>17</v>
      </c>
      <c r="K4234" t="s">
        <v>1745</v>
      </c>
      <c r="L4234" t="str">
        <f>_xlfn.XLOOKUP(Tableau1[[#This Row],[TYPE DE PIECE]],Tableau4[MATIERE],Tableau4[SHORT TYPE],"",0,1)</f>
        <v/>
      </c>
      <c r="N4234" t="str">
        <f>IF(ISERR(FIND("DECOUPE",Tableau1[[#This Row],[DESIGNATION]])),"","NEED REF")</f>
        <v/>
      </c>
    </row>
    <row r="4235" spans="2:14">
      <c r="B4235">
        <v>34409771</v>
      </c>
      <c r="C4235" s="2">
        <v>44452</v>
      </c>
      <c r="D4235" t="s">
        <v>13</v>
      </c>
      <c r="E4235" t="s">
        <v>2680</v>
      </c>
      <c r="G4235" t="s">
        <v>112</v>
      </c>
      <c r="H4235" t="s">
        <v>30</v>
      </c>
      <c r="J4235" t="s">
        <v>17</v>
      </c>
      <c r="K4235" t="s">
        <v>1745</v>
      </c>
      <c r="L4235" t="str">
        <f>_xlfn.XLOOKUP(Tableau1[[#This Row],[TYPE DE PIECE]],Tableau4[MATIERE],Tableau4[SHORT TYPE],"",0,1)</f>
        <v/>
      </c>
      <c r="N4235" t="str">
        <f>IF(ISERR(FIND("DECOUPE",Tableau1[[#This Row],[DESIGNATION]])),"","NEED REF")</f>
        <v/>
      </c>
    </row>
    <row r="4236" spans="2:14">
      <c r="B4236">
        <v>34409770</v>
      </c>
      <c r="C4236" s="2">
        <v>44449</v>
      </c>
      <c r="D4236" t="s">
        <v>13</v>
      </c>
      <c r="E4236" t="s">
        <v>2681</v>
      </c>
      <c r="H4236" t="s">
        <v>30</v>
      </c>
      <c r="J4236" t="s">
        <v>27</v>
      </c>
      <c r="L4236" t="str">
        <f>_xlfn.XLOOKUP(Tableau1[[#This Row],[TYPE DE PIECE]],Tableau4[MATIERE],Tableau4[SHORT TYPE],"",0,1)</f>
        <v/>
      </c>
      <c r="N4236" t="str">
        <f>IF(ISERR(FIND("DECOUPE",Tableau1[[#This Row],[DESIGNATION]])),"","NEED REF")</f>
        <v/>
      </c>
    </row>
    <row r="4237" spans="2:14">
      <c r="B4237">
        <v>34409769</v>
      </c>
      <c r="C4237" s="2">
        <v>44449</v>
      </c>
      <c r="D4237" t="s">
        <v>13</v>
      </c>
      <c r="E4237" t="s">
        <v>2682</v>
      </c>
      <c r="F4237" t="s">
        <v>2678</v>
      </c>
      <c r="G4237" t="s">
        <v>1290</v>
      </c>
      <c r="H4237" t="s">
        <v>30</v>
      </c>
      <c r="J4237" t="s">
        <v>49</v>
      </c>
      <c r="K4237" t="s">
        <v>25</v>
      </c>
      <c r="L4237" t="str">
        <f>_xlfn.XLOOKUP(Tableau1[[#This Row],[TYPE DE PIECE]],Tableau4[MATIERE],Tableau4[SHORT TYPE],"",0,1)</f>
        <v>SMT</v>
      </c>
      <c r="N4237" t="str">
        <f>IF(ISERR(FIND("DECOUPE",Tableau1[[#This Row],[DESIGNATION]])),"","NEED REF")</f>
        <v/>
      </c>
    </row>
    <row r="4238" spans="2:14">
      <c r="B4238">
        <v>34409768</v>
      </c>
      <c r="C4238" s="2">
        <v>44449</v>
      </c>
      <c r="D4238" t="s">
        <v>13</v>
      </c>
      <c r="E4238" t="s">
        <v>2683</v>
      </c>
      <c r="G4238" t="s">
        <v>573</v>
      </c>
      <c r="H4238" t="s">
        <v>30</v>
      </c>
      <c r="J4238" t="s">
        <v>17</v>
      </c>
      <c r="K4238" t="s">
        <v>50</v>
      </c>
      <c r="L4238" t="str">
        <f>_xlfn.XLOOKUP(Tableau1[[#This Row],[TYPE DE PIECE]],Tableau4[MATIERE],Tableau4[SHORT TYPE],"",0,1)</f>
        <v>WIR</v>
      </c>
      <c r="N4238" t="str">
        <f>IF(ISERR(FIND("DECOUPE",Tableau1[[#This Row],[DESIGNATION]])),"","NEED REF")</f>
        <v/>
      </c>
    </row>
    <row r="4239" spans="2:14">
      <c r="B4239">
        <v>34409767</v>
      </c>
      <c r="C4239" s="2">
        <v>44448</v>
      </c>
      <c r="D4239" t="s">
        <v>13</v>
      </c>
      <c r="E4239" t="s">
        <v>2684</v>
      </c>
      <c r="G4239" t="s">
        <v>573</v>
      </c>
      <c r="H4239" t="s">
        <v>30</v>
      </c>
      <c r="J4239" t="s">
        <v>17</v>
      </c>
      <c r="K4239" t="s">
        <v>1745</v>
      </c>
      <c r="L4239" t="str">
        <f>_xlfn.XLOOKUP(Tableau1[[#This Row],[TYPE DE PIECE]],Tableau4[MATIERE],Tableau4[SHORT TYPE],"",0,1)</f>
        <v/>
      </c>
      <c r="N4239" t="str">
        <f>IF(ISERR(FIND("DECOUPE",Tableau1[[#This Row],[DESIGNATION]])),"","NEED REF")</f>
        <v/>
      </c>
    </row>
    <row r="4240" spans="2:14">
      <c r="B4240">
        <v>34409766</v>
      </c>
      <c r="C4240" s="2">
        <v>44448</v>
      </c>
      <c r="D4240" t="s">
        <v>13</v>
      </c>
      <c r="E4240" t="s">
        <v>2685</v>
      </c>
      <c r="G4240" t="s">
        <v>573</v>
      </c>
      <c r="H4240" t="s">
        <v>30</v>
      </c>
      <c r="J4240" t="s">
        <v>17</v>
      </c>
      <c r="K4240" t="s">
        <v>1745</v>
      </c>
      <c r="L4240" t="str">
        <f>_xlfn.XLOOKUP(Tableau1[[#This Row],[TYPE DE PIECE]],Tableau4[MATIERE],Tableau4[SHORT TYPE],"",0,1)</f>
        <v/>
      </c>
      <c r="N4240" t="str">
        <f>IF(ISERR(FIND("DECOUPE",Tableau1[[#This Row],[DESIGNATION]])),"","NEED REF")</f>
        <v/>
      </c>
    </row>
    <row r="4241" spans="2:14">
      <c r="B4241">
        <v>34409765</v>
      </c>
      <c r="C4241" s="2">
        <v>44448</v>
      </c>
      <c r="D4241" t="s">
        <v>13</v>
      </c>
      <c r="E4241" t="s">
        <v>2686</v>
      </c>
      <c r="G4241" t="s">
        <v>573</v>
      </c>
      <c r="H4241" t="s">
        <v>30</v>
      </c>
      <c r="J4241" t="s">
        <v>17</v>
      </c>
      <c r="K4241" t="s">
        <v>1745</v>
      </c>
      <c r="L4241" t="str">
        <f>_xlfn.XLOOKUP(Tableau1[[#This Row],[TYPE DE PIECE]],Tableau4[MATIERE],Tableau4[SHORT TYPE],"",0,1)</f>
        <v/>
      </c>
      <c r="N4241" t="str">
        <f>IF(ISERR(FIND("DECOUPE",Tableau1[[#This Row],[DESIGNATION]])),"","NEED REF")</f>
        <v/>
      </c>
    </row>
    <row r="4242" spans="2:14">
      <c r="B4242">
        <v>34409764</v>
      </c>
      <c r="C4242" s="2">
        <v>44448</v>
      </c>
      <c r="D4242" t="s">
        <v>13</v>
      </c>
      <c r="E4242" t="s">
        <v>2687</v>
      </c>
      <c r="F4242" t="s">
        <v>2688</v>
      </c>
      <c r="G4242" t="s">
        <v>73</v>
      </c>
      <c r="H4242" t="s">
        <v>30</v>
      </c>
      <c r="J4242" t="s">
        <v>27</v>
      </c>
      <c r="K4242" t="s">
        <v>25</v>
      </c>
      <c r="L4242" t="str">
        <f>_xlfn.XLOOKUP(Tableau1[[#This Row],[TYPE DE PIECE]],Tableau4[MATIERE],Tableau4[SHORT TYPE],"",0,1)</f>
        <v>SMT</v>
      </c>
      <c r="N4242" t="str">
        <f>IF(ISERR(FIND("DECOUPE",Tableau1[[#This Row],[DESIGNATION]])),"","NEED REF")</f>
        <v/>
      </c>
    </row>
    <row r="4243" spans="2:14">
      <c r="B4243">
        <v>34409763</v>
      </c>
      <c r="C4243" s="2">
        <v>44448</v>
      </c>
      <c r="D4243" t="s">
        <v>13</v>
      </c>
      <c r="E4243" t="s">
        <v>2689</v>
      </c>
      <c r="F4243" t="s">
        <v>2678</v>
      </c>
      <c r="G4243" t="s">
        <v>1290</v>
      </c>
      <c r="H4243" t="s">
        <v>30</v>
      </c>
      <c r="J4243" t="s">
        <v>49</v>
      </c>
      <c r="K4243" t="s">
        <v>1745</v>
      </c>
      <c r="L4243" t="str">
        <f>_xlfn.XLOOKUP(Tableau1[[#This Row],[TYPE DE PIECE]],Tableau4[MATIERE],Tableau4[SHORT TYPE],"",0,1)</f>
        <v/>
      </c>
      <c r="N4243" t="str">
        <f>IF(ISERR(FIND("DECOUPE",Tableau1[[#This Row],[DESIGNATION]])),"","NEED REF")</f>
        <v/>
      </c>
    </row>
    <row r="4244" spans="2:14">
      <c r="B4244">
        <v>34409762</v>
      </c>
      <c r="C4244" s="2">
        <v>44448</v>
      </c>
      <c r="D4244" t="s">
        <v>13</v>
      </c>
      <c r="E4244" t="s">
        <v>2690</v>
      </c>
      <c r="G4244" t="s">
        <v>573</v>
      </c>
      <c r="H4244" t="s">
        <v>30</v>
      </c>
      <c r="J4244" t="s">
        <v>17</v>
      </c>
      <c r="K4244" t="s">
        <v>25</v>
      </c>
      <c r="L4244" t="str">
        <f>_xlfn.XLOOKUP(Tableau1[[#This Row],[TYPE DE PIECE]],Tableau4[MATIERE],Tableau4[SHORT TYPE],"",0,1)</f>
        <v>SMT</v>
      </c>
      <c r="N4244" t="str">
        <f>IF(ISERR(FIND("DECOUPE",Tableau1[[#This Row],[DESIGNATION]])),"","NEED REF")</f>
        <v/>
      </c>
    </row>
    <row r="4245" spans="2:14">
      <c r="B4245">
        <v>34409761</v>
      </c>
      <c r="C4245" s="2">
        <v>44448</v>
      </c>
      <c r="D4245" t="s">
        <v>13</v>
      </c>
      <c r="E4245" t="s">
        <v>2691</v>
      </c>
      <c r="F4245" t="s">
        <v>2688</v>
      </c>
      <c r="G4245" t="s">
        <v>73</v>
      </c>
      <c r="H4245" t="s">
        <v>30</v>
      </c>
      <c r="J4245" t="s">
        <v>27</v>
      </c>
      <c r="K4245" t="s">
        <v>25</v>
      </c>
      <c r="L4245" t="str">
        <f>_xlfn.XLOOKUP(Tableau1[[#This Row],[TYPE DE PIECE]],Tableau4[MATIERE],Tableau4[SHORT TYPE],"",0,1)</f>
        <v>SMT</v>
      </c>
      <c r="N4245" t="str">
        <f>IF(ISERR(FIND("DECOUPE",Tableau1[[#This Row],[DESIGNATION]])),"","NEED REF")</f>
        <v/>
      </c>
    </row>
    <row r="4246" spans="2:14">
      <c r="B4246">
        <v>34409760</v>
      </c>
      <c r="C4246" s="2">
        <v>44447</v>
      </c>
      <c r="D4246" t="s">
        <v>13</v>
      </c>
      <c r="E4246" t="s">
        <v>2692</v>
      </c>
      <c r="F4246" t="s">
        <v>2688</v>
      </c>
      <c r="G4246" t="s">
        <v>73</v>
      </c>
      <c r="H4246" t="s">
        <v>30</v>
      </c>
      <c r="J4246" t="s">
        <v>27</v>
      </c>
      <c r="K4246" t="s">
        <v>25</v>
      </c>
      <c r="L4246" t="str">
        <f>_xlfn.XLOOKUP(Tableau1[[#This Row],[TYPE DE PIECE]],Tableau4[MATIERE],Tableau4[SHORT TYPE],"",0,1)</f>
        <v>SMT</v>
      </c>
      <c r="N4246" t="str">
        <f>IF(ISERR(FIND("DECOUPE",Tableau1[[#This Row],[DESIGNATION]])),"","NEED REF")</f>
        <v/>
      </c>
    </row>
    <row r="4247" spans="2:14">
      <c r="B4247">
        <v>34409759</v>
      </c>
      <c r="C4247" s="2">
        <v>44446</v>
      </c>
      <c r="D4247" t="s">
        <v>13</v>
      </c>
      <c r="E4247" t="s">
        <v>1653</v>
      </c>
      <c r="F4247" t="s">
        <v>2688</v>
      </c>
      <c r="G4247" t="s">
        <v>73</v>
      </c>
      <c r="H4247" t="s">
        <v>30</v>
      </c>
      <c r="J4247" t="s">
        <v>27</v>
      </c>
      <c r="K4247" t="s">
        <v>25</v>
      </c>
      <c r="L4247" t="str">
        <f>_xlfn.XLOOKUP(Tableau1[[#This Row],[TYPE DE PIECE]],Tableau4[MATIERE],Tableau4[SHORT TYPE],"",0,1)</f>
        <v>SMT</v>
      </c>
      <c r="N4247" t="str">
        <f>IF(ISERR(FIND("DECOUPE",Tableau1[[#This Row],[DESIGNATION]])),"","NEED REF")</f>
        <v/>
      </c>
    </row>
    <row r="4248" spans="2:14">
      <c r="B4248">
        <v>34409758</v>
      </c>
      <c r="C4248" s="2">
        <v>44446</v>
      </c>
      <c r="D4248" t="s">
        <v>13</v>
      </c>
      <c r="E4248" t="s">
        <v>2693</v>
      </c>
      <c r="F4248" t="s">
        <v>2688</v>
      </c>
      <c r="G4248" t="s">
        <v>73</v>
      </c>
      <c r="H4248" t="s">
        <v>30</v>
      </c>
      <c r="J4248" t="s">
        <v>27</v>
      </c>
      <c r="K4248" t="s">
        <v>25</v>
      </c>
      <c r="L4248" t="str">
        <f>_xlfn.XLOOKUP(Tableau1[[#This Row],[TYPE DE PIECE]],Tableau4[MATIERE],Tableau4[SHORT TYPE],"",0,1)</f>
        <v>SMT</v>
      </c>
      <c r="N4248" t="str">
        <f>IF(ISERR(FIND("DECOUPE",Tableau1[[#This Row],[DESIGNATION]])),"","NEED REF")</f>
        <v/>
      </c>
    </row>
    <row r="4249" spans="2:14">
      <c r="B4249">
        <v>34409757</v>
      </c>
      <c r="C4249" s="2">
        <v>44446</v>
      </c>
      <c r="D4249" t="s">
        <v>13</v>
      </c>
      <c r="E4249" t="s">
        <v>2694</v>
      </c>
      <c r="F4249" t="s">
        <v>2688</v>
      </c>
      <c r="G4249" t="s">
        <v>73</v>
      </c>
      <c r="H4249" t="s">
        <v>30</v>
      </c>
      <c r="J4249" t="s">
        <v>27</v>
      </c>
      <c r="K4249" t="s">
        <v>22</v>
      </c>
      <c r="L4249" t="str">
        <f>_xlfn.XLOOKUP(Tableau1[[#This Row],[TYPE DE PIECE]],Tableau4[MATIERE],Tableau4[SHORT TYPE],"",0,1)</f>
        <v>COP</v>
      </c>
      <c r="N4249" t="str">
        <f>IF(ISERR(FIND("DECOUPE",Tableau1[[#This Row],[DESIGNATION]])),"","NEED REF")</f>
        <v/>
      </c>
    </row>
    <row r="4250" spans="2:14">
      <c r="B4250">
        <v>34409756</v>
      </c>
      <c r="C4250" s="2">
        <v>44446</v>
      </c>
      <c r="D4250" t="s">
        <v>13</v>
      </c>
      <c r="E4250" t="s">
        <v>1659</v>
      </c>
      <c r="F4250" t="s">
        <v>2688</v>
      </c>
      <c r="G4250" t="s">
        <v>73</v>
      </c>
      <c r="H4250" t="s">
        <v>30</v>
      </c>
      <c r="J4250" t="s">
        <v>27</v>
      </c>
      <c r="K4250" t="s">
        <v>25</v>
      </c>
      <c r="L4250" t="str">
        <f>_xlfn.XLOOKUP(Tableau1[[#This Row],[TYPE DE PIECE]],Tableau4[MATIERE],Tableau4[SHORT TYPE],"",0,1)</f>
        <v>SMT</v>
      </c>
      <c r="N4250" t="str">
        <f>IF(ISERR(FIND("DECOUPE",Tableau1[[#This Row],[DESIGNATION]])),"","NEED REF")</f>
        <v/>
      </c>
    </row>
    <row r="4251" spans="2:14">
      <c r="B4251">
        <v>34409755</v>
      </c>
      <c r="C4251" s="2">
        <v>44445</v>
      </c>
      <c r="D4251" t="s">
        <v>13</v>
      </c>
      <c r="E4251" t="s">
        <v>1297</v>
      </c>
      <c r="F4251" t="s">
        <v>2688</v>
      </c>
      <c r="G4251" t="s">
        <v>73</v>
      </c>
      <c r="H4251" t="s">
        <v>30</v>
      </c>
      <c r="J4251" t="s">
        <v>27</v>
      </c>
      <c r="K4251" t="s">
        <v>25</v>
      </c>
      <c r="L4251" t="str">
        <f>_xlfn.XLOOKUP(Tableau1[[#This Row],[TYPE DE PIECE]],Tableau4[MATIERE],Tableau4[SHORT TYPE],"",0,1)</f>
        <v>SMT</v>
      </c>
      <c r="N4251" t="str">
        <f>IF(ISERR(FIND("DECOUPE",Tableau1[[#This Row],[DESIGNATION]])),"","NEED REF")</f>
        <v/>
      </c>
    </row>
    <row r="4252" spans="2:14">
      <c r="B4252">
        <v>34409754</v>
      </c>
      <c r="C4252" s="2">
        <v>44441</v>
      </c>
      <c r="D4252" t="s">
        <v>13</v>
      </c>
      <c r="E4252" t="s">
        <v>1403</v>
      </c>
      <c r="G4252" t="s">
        <v>96</v>
      </c>
      <c r="H4252" t="s">
        <v>30</v>
      </c>
      <c r="J4252" t="s">
        <v>17</v>
      </c>
      <c r="K4252" t="s">
        <v>22</v>
      </c>
      <c r="L4252" t="str">
        <f>_xlfn.XLOOKUP(Tableau1[[#This Row],[TYPE DE PIECE]],Tableau4[MATIERE],Tableau4[SHORT TYPE],"",0,1)</f>
        <v>COP</v>
      </c>
      <c r="N4252" t="str">
        <f>IF(ISERR(FIND("DECOUPE",Tableau1[[#This Row],[DESIGNATION]])),"","NEED REF")</f>
        <v/>
      </c>
    </row>
    <row r="4253" spans="2:14">
      <c r="B4253">
        <v>34409753</v>
      </c>
      <c r="C4253" s="2">
        <v>44441</v>
      </c>
      <c r="D4253" t="s">
        <v>13</v>
      </c>
      <c r="E4253" t="s">
        <v>1404</v>
      </c>
      <c r="G4253" t="s">
        <v>96</v>
      </c>
      <c r="H4253" t="s">
        <v>30</v>
      </c>
      <c r="J4253" t="s">
        <v>17</v>
      </c>
      <c r="K4253" t="s">
        <v>22</v>
      </c>
      <c r="L4253" t="str">
        <f>_xlfn.XLOOKUP(Tableau1[[#This Row],[TYPE DE PIECE]],Tableau4[MATIERE],Tableau4[SHORT TYPE],"",0,1)</f>
        <v>COP</v>
      </c>
      <c r="N4253" t="str">
        <f>IF(ISERR(FIND("DECOUPE",Tableau1[[#This Row],[DESIGNATION]])),"","NEED REF")</f>
        <v/>
      </c>
    </row>
    <row r="4254" spans="2:14">
      <c r="B4254">
        <v>34409752</v>
      </c>
      <c r="C4254" s="2">
        <v>44441</v>
      </c>
      <c r="D4254" t="s">
        <v>13</v>
      </c>
      <c r="E4254" t="s">
        <v>1405</v>
      </c>
      <c r="G4254" t="s">
        <v>96</v>
      </c>
      <c r="H4254" t="s">
        <v>30</v>
      </c>
      <c r="J4254" t="s">
        <v>17</v>
      </c>
      <c r="K4254" t="s">
        <v>22</v>
      </c>
      <c r="L4254" t="str">
        <f>_xlfn.XLOOKUP(Tableau1[[#This Row],[TYPE DE PIECE]],Tableau4[MATIERE],Tableau4[SHORT TYPE],"",0,1)</f>
        <v>COP</v>
      </c>
      <c r="N4254" t="str">
        <f>IF(ISERR(FIND("DECOUPE",Tableau1[[#This Row],[DESIGNATION]])),"","NEED REF")</f>
        <v/>
      </c>
    </row>
    <row r="4255" spans="2:14">
      <c r="B4255">
        <v>34409751</v>
      </c>
      <c r="C4255" s="2">
        <v>44441</v>
      </c>
      <c r="D4255" t="s">
        <v>13</v>
      </c>
      <c r="E4255" t="s">
        <v>1406</v>
      </c>
      <c r="G4255" t="s">
        <v>96</v>
      </c>
      <c r="H4255" t="s">
        <v>30</v>
      </c>
      <c r="J4255" t="s">
        <v>17</v>
      </c>
      <c r="K4255" t="s">
        <v>22</v>
      </c>
      <c r="L4255" t="str">
        <f>_xlfn.XLOOKUP(Tableau1[[#This Row],[TYPE DE PIECE]],Tableau4[MATIERE],Tableau4[SHORT TYPE],"",0,1)</f>
        <v>COP</v>
      </c>
      <c r="N4255" t="str">
        <f>IF(ISERR(FIND("DECOUPE",Tableau1[[#This Row],[DESIGNATION]])),"","NEED REF")</f>
        <v/>
      </c>
    </row>
    <row r="4256" spans="2:14">
      <c r="B4256">
        <v>34409750</v>
      </c>
      <c r="C4256" s="2">
        <v>44441</v>
      </c>
      <c r="D4256" t="s">
        <v>13</v>
      </c>
      <c r="E4256" t="s">
        <v>2695</v>
      </c>
      <c r="F4256" t="s">
        <v>2688</v>
      </c>
      <c r="G4256" t="s">
        <v>73</v>
      </c>
      <c r="H4256" t="s">
        <v>30</v>
      </c>
      <c r="J4256" t="s">
        <v>27</v>
      </c>
      <c r="K4256" t="s">
        <v>25</v>
      </c>
      <c r="L4256" t="str">
        <f>_xlfn.XLOOKUP(Tableau1[[#This Row],[TYPE DE PIECE]],Tableau4[MATIERE],Tableau4[SHORT TYPE],"",0,1)</f>
        <v>SMT</v>
      </c>
      <c r="N4256" t="str">
        <f>IF(ISERR(FIND("DECOUPE",Tableau1[[#This Row],[DESIGNATION]])),"","NEED REF")</f>
        <v/>
      </c>
    </row>
    <row r="4257" spans="2:14">
      <c r="B4257">
        <v>34409749</v>
      </c>
      <c r="C4257" s="2">
        <v>44441</v>
      </c>
      <c r="D4257" t="s">
        <v>13</v>
      </c>
      <c r="E4257" t="s">
        <v>2696</v>
      </c>
      <c r="F4257" t="s">
        <v>2688</v>
      </c>
      <c r="G4257" t="s">
        <v>73</v>
      </c>
      <c r="H4257" t="s">
        <v>30</v>
      </c>
      <c r="J4257" t="s">
        <v>27</v>
      </c>
      <c r="K4257" t="s">
        <v>25</v>
      </c>
      <c r="L4257" t="str">
        <f>_xlfn.XLOOKUP(Tableau1[[#This Row],[TYPE DE PIECE]],Tableau4[MATIERE],Tableau4[SHORT TYPE],"",0,1)</f>
        <v>SMT</v>
      </c>
      <c r="N4257" t="str">
        <f>IF(ISERR(FIND("DECOUPE",Tableau1[[#This Row],[DESIGNATION]])),"","NEED REF")</f>
        <v/>
      </c>
    </row>
    <row r="4258" spans="2:14">
      <c r="B4258">
        <v>34409748</v>
      </c>
      <c r="C4258" s="2">
        <v>44441</v>
      </c>
      <c r="D4258" t="s">
        <v>13</v>
      </c>
      <c r="E4258" t="s">
        <v>2697</v>
      </c>
      <c r="F4258" t="s">
        <v>2688</v>
      </c>
      <c r="G4258" t="s">
        <v>73</v>
      </c>
      <c r="H4258" t="s">
        <v>30</v>
      </c>
      <c r="J4258" t="s">
        <v>27</v>
      </c>
      <c r="K4258" t="s">
        <v>25</v>
      </c>
      <c r="L4258" t="str">
        <f>_xlfn.XLOOKUP(Tableau1[[#This Row],[TYPE DE PIECE]],Tableau4[MATIERE],Tableau4[SHORT TYPE],"",0,1)</f>
        <v>SMT</v>
      </c>
      <c r="N4258" t="str">
        <f>IF(ISERR(FIND("DECOUPE",Tableau1[[#This Row],[DESIGNATION]])),"","NEED REF")</f>
        <v/>
      </c>
    </row>
    <row r="4259" spans="2:14">
      <c r="B4259">
        <v>34409747</v>
      </c>
      <c r="C4259" s="2">
        <v>44440</v>
      </c>
      <c r="D4259" t="s">
        <v>13</v>
      </c>
      <c r="E4259" t="s">
        <v>2698</v>
      </c>
      <c r="F4259" t="s">
        <v>2688</v>
      </c>
      <c r="G4259" t="s">
        <v>73</v>
      </c>
      <c r="H4259" t="s">
        <v>30</v>
      </c>
      <c r="J4259" t="s">
        <v>27</v>
      </c>
      <c r="K4259" t="s">
        <v>25</v>
      </c>
      <c r="L4259" t="str">
        <f>_xlfn.XLOOKUP(Tableau1[[#This Row],[TYPE DE PIECE]],Tableau4[MATIERE],Tableau4[SHORT TYPE],"",0,1)</f>
        <v>SMT</v>
      </c>
      <c r="N4259" t="str">
        <f>IF(ISERR(FIND("DECOUPE",Tableau1[[#This Row],[DESIGNATION]])),"","NEED REF")</f>
        <v/>
      </c>
    </row>
    <row r="4260" spans="2:14">
      <c r="B4260">
        <v>34409746</v>
      </c>
      <c r="C4260" s="2">
        <v>44439</v>
      </c>
      <c r="D4260" t="s">
        <v>13</v>
      </c>
      <c r="E4260" t="s">
        <v>2699</v>
      </c>
      <c r="F4260" t="s">
        <v>2550</v>
      </c>
      <c r="G4260" t="s">
        <v>96</v>
      </c>
      <c r="J4260" t="s">
        <v>177</v>
      </c>
      <c r="K4260" t="s">
        <v>307</v>
      </c>
      <c r="L4260" t="str">
        <f>_xlfn.XLOOKUP(Tableau1[[#This Row],[TYPE DE PIECE]],Tableau4[MATIERE],Tableau4[SHORT TYPE],"",0,1)</f>
        <v/>
      </c>
      <c r="N4260" t="str">
        <f>IF(ISERR(FIND("DECOUPE",Tableau1[[#This Row],[DESIGNATION]])),"","NEED REF")</f>
        <v/>
      </c>
    </row>
    <row r="4261" spans="2:14">
      <c r="B4261">
        <v>34409745</v>
      </c>
      <c r="C4261" s="2">
        <v>44439</v>
      </c>
      <c r="D4261" t="s">
        <v>13</v>
      </c>
      <c r="E4261" t="s">
        <v>2700</v>
      </c>
      <c r="F4261" t="s">
        <v>2688</v>
      </c>
      <c r="G4261" t="s">
        <v>73</v>
      </c>
      <c r="H4261" t="s">
        <v>30</v>
      </c>
      <c r="J4261" t="s">
        <v>27</v>
      </c>
      <c r="K4261" t="s">
        <v>25</v>
      </c>
      <c r="L4261" t="str">
        <f>_xlfn.XLOOKUP(Tableau1[[#This Row],[TYPE DE PIECE]],Tableau4[MATIERE],Tableau4[SHORT TYPE],"",0,1)</f>
        <v>SMT</v>
      </c>
      <c r="N4261" t="str">
        <f>IF(ISERR(FIND("DECOUPE",Tableau1[[#This Row],[DESIGNATION]])),"","NEED REF")</f>
        <v/>
      </c>
    </row>
    <row r="4262" spans="2:14">
      <c r="B4262">
        <v>34409744</v>
      </c>
      <c r="C4262" s="2">
        <v>44439</v>
      </c>
      <c r="D4262" t="s">
        <v>13</v>
      </c>
      <c r="E4262" t="s">
        <v>2701</v>
      </c>
      <c r="F4262" t="s">
        <v>2688</v>
      </c>
      <c r="G4262" t="s">
        <v>73</v>
      </c>
      <c r="H4262" t="s">
        <v>30</v>
      </c>
      <c r="J4262" t="s">
        <v>27</v>
      </c>
      <c r="K4262" t="s">
        <v>25</v>
      </c>
      <c r="L4262" t="str">
        <f>_xlfn.XLOOKUP(Tableau1[[#This Row],[TYPE DE PIECE]],Tableau4[MATIERE],Tableau4[SHORT TYPE],"",0,1)</f>
        <v>SMT</v>
      </c>
      <c r="N4262" t="str">
        <f>IF(ISERR(FIND("DECOUPE",Tableau1[[#This Row],[DESIGNATION]])),"","NEED REF")</f>
        <v/>
      </c>
    </row>
    <row r="4263" spans="2:14">
      <c r="B4263">
        <v>34409743</v>
      </c>
      <c r="C4263" s="2">
        <v>44439</v>
      </c>
      <c r="D4263" t="s">
        <v>13</v>
      </c>
      <c r="E4263" t="s">
        <v>2702</v>
      </c>
      <c r="F4263" t="s">
        <v>2688</v>
      </c>
      <c r="G4263" t="s">
        <v>73</v>
      </c>
      <c r="H4263" t="s">
        <v>30</v>
      </c>
      <c r="J4263" t="s">
        <v>27</v>
      </c>
      <c r="K4263" t="s">
        <v>25</v>
      </c>
      <c r="L4263" t="str">
        <f>_xlfn.XLOOKUP(Tableau1[[#This Row],[TYPE DE PIECE]],Tableau4[MATIERE],Tableau4[SHORT TYPE],"",0,1)</f>
        <v>SMT</v>
      </c>
      <c r="N4263" t="str">
        <f>IF(ISERR(FIND("DECOUPE",Tableau1[[#This Row],[DESIGNATION]])),"","NEED REF")</f>
        <v/>
      </c>
    </row>
    <row r="4264" spans="2:14">
      <c r="B4264">
        <v>34409742</v>
      </c>
      <c r="C4264" s="2">
        <v>44439</v>
      </c>
      <c r="D4264" t="s">
        <v>13</v>
      </c>
      <c r="E4264" t="s">
        <v>2703</v>
      </c>
      <c r="F4264" t="s">
        <v>2688</v>
      </c>
      <c r="G4264" t="s">
        <v>73</v>
      </c>
      <c r="H4264" t="s">
        <v>30</v>
      </c>
      <c r="J4264" t="s">
        <v>27</v>
      </c>
      <c r="K4264" t="s">
        <v>25</v>
      </c>
      <c r="L4264" t="str">
        <f>_xlfn.XLOOKUP(Tableau1[[#This Row],[TYPE DE PIECE]],Tableau4[MATIERE],Tableau4[SHORT TYPE],"",0,1)</f>
        <v>SMT</v>
      </c>
      <c r="N4264" t="str">
        <f>IF(ISERR(FIND("DECOUPE",Tableau1[[#This Row],[DESIGNATION]])),"","NEED REF")</f>
        <v/>
      </c>
    </row>
    <row r="4265" spans="2:14">
      <c r="B4265">
        <v>34409741</v>
      </c>
      <c r="C4265" s="2">
        <v>44439</v>
      </c>
      <c r="D4265" t="s">
        <v>13</v>
      </c>
      <c r="E4265" t="s">
        <v>1403</v>
      </c>
      <c r="G4265" t="s">
        <v>73</v>
      </c>
      <c r="H4265" t="s">
        <v>30</v>
      </c>
      <c r="J4265" t="s">
        <v>17</v>
      </c>
      <c r="L4265" t="str">
        <f>_xlfn.XLOOKUP(Tableau1[[#This Row],[TYPE DE PIECE]],Tableau4[MATIERE],Tableau4[SHORT TYPE],"",0,1)</f>
        <v/>
      </c>
      <c r="N4265" t="str">
        <f>IF(ISERR(FIND("DECOUPE",Tableau1[[#This Row],[DESIGNATION]])),"","NEED REF")</f>
        <v/>
      </c>
    </row>
    <row r="4266" spans="2:14">
      <c r="B4266">
        <v>34409740</v>
      </c>
      <c r="C4266" s="2">
        <v>44434</v>
      </c>
      <c r="D4266" t="s">
        <v>13</v>
      </c>
      <c r="E4266" t="s">
        <v>2704</v>
      </c>
      <c r="G4266" t="s">
        <v>573</v>
      </c>
      <c r="H4266" t="s">
        <v>30</v>
      </c>
      <c r="J4266" t="s">
        <v>17</v>
      </c>
      <c r="K4266" t="s">
        <v>1745</v>
      </c>
      <c r="L4266" t="str">
        <f>_xlfn.XLOOKUP(Tableau1[[#This Row],[TYPE DE PIECE]],Tableau4[MATIERE],Tableau4[SHORT TYPE],"",0,1)</f>
        <v/>
      </c>
      <c r="N4266" t="str">
        <f>IF(ISERR(FIND("DECOUPE",Tableau1[[#This Row],[DESIGNATION]])),"","NEED REF")</f>
        <v/>
      </c>
    </row>
    <row r="4267" spans="2:14">
      <c r="B4267">
        <v>34409739</v>
      </c>
      <c r="C4267" s="2">
        <v>44434</v>
      </c>
      <c r="D4267" t="s">
        <v>13</v>
      </c>
      <c r="E4267" t="s">
        <v>2705</v>
      </c>
      <c r="G4267" t="s">
        <v>573</v>
      </c>
      <c r="H4267" t="s">
        <v>30</v>
      </c>
      <c r="J4267" t="s">
        <v>17</v>
      </c>
      <c r="K4267" t="s">
        <v>1745</v>
      </c>
      <c r="L4267" t="str">
        <f>_xlfn.XLOOKUP(Tableau1[[#This Row],[TYPE DE PIECE]],Tableau4[MATIERE],Tableau4[SHORT TYPE],"",0,1)</f>
        <v/>
      </c>
      <c r="N4267" t="str">
        <f>IF(ISERR(FIND("DECOUPE",Tableau1[[#This Row],[DESIGNATION]])),"","NEED REF")</f>
        <v/>
      </c>
    </row>
    <row r="4268" spans="2:14">
      <c r="B4268">
        <v>34409738</v>
      </c>
      <c r="C4268" s="2">
        <v>44434</v>
      </c>
      <c r="D4268" t="s">
        <v>13</v>
      </c>
      <c r="E4268" t="s">
        <v>2706</v>
      </c>
      <c r="F4268" t="s">
        <v>2688</v>
      </c>
      <c r="G4268" t="s">
        <v>73</v>
      </c>
      <c r="H4268" t="s">
        <v>30</v>
      </c>
      <c r="J4268" t="s">
        <v>27</v>
      </c>
      <c r="K4268" t="s">
        <v>1745</v>
      </c>
      <c r="L4268" t="str">
        <f>_xlfn.XLOOKUP(Tableau1[[#This Row],[TYPE DE PIECE]],Tableau4[MATIERE],Tableau4[SHORT TYPE],"",0,1)</f>
        <v/>
      </c>
      <c r="N4268" t="str">
        <f>IF(ISERR(FIND("DECOUPE",Tableau1[[#This Row],[DESIGNATION]])),"","NEED REF")</f>
        <v/>
      </c>
    </row>
    <row r="4269" spans="2:14">
      <c r="B4269">
        <v>34409737</v>
      </c>
      <c r="C4269" s="2">
        <v>44434</v>
      </c>
      <c r="D4269" t="s">
        <v>13</v>
      </c>
      <c r="E4269" t="s">
        <v>2707</v>
      </c>
      <c r="F4269" t="s">
        <v>2708</v>
      </c>
      <c r="G4269" t="s">
        <v>573</v>
      </c>
      <c r="H4269" t="s">
        <v>463</v>
      </c>
      <c r="J4269" t="s">
        <v>49</v>
      </c>
      <c r="K4269" t="s">
        <v>25</v>
      </c>
      <c r="L4269" t="str">
        <f>_xlfn.XLOOKUP(Tableau1[[#This Row],[TYPE DE PIECE]],Tableau4[MATIERE],Tableau4[SHORT TYPE],"",0,1)</f>
        <v>SMT</v>
      </c>
      <c r="N4269" t="str">
        <f>IF(ISERR(FIND("DECOUPE",Tableau1[[#This Row],[DESIGNATION]])),"","NEED REF")</f>
        <v/>
      </c>
    </row>
    <row r="4270" spans="2:14">
      <c r="B4270">
        <v>34409736</v>
      </c>
      <c r="C4270" s="2">
        <v>44434</v>
      </c>
      <c r="D4270" t="s">
        <v>13</v>
      </c>
      <c r="E4270" t="s">
        <v>2709</v>
      </c>
      <c r="F4270" t="s">
        <v>2688</v>
      </c>
      <c r="G4270" t="s">
        <v>73</v>
      </c>
      <c r="H4270" t="s">
        <v>30</v>
      </c>
      <c r="J4270" t="s">
        <v>27</v>
      </c>
      <c r="K4270" t="s">
        <v>25</v>
      </c>
      <c r="L4270" t="str">
        <f>_xlfn.XLOOKUP(Tableau1[[#This Row],[TYPE DE PIECE]],Tableau4[MATIERE],Tableau4[SHORT TYPE],"",0,1)</f>
        <v>SMT</v>
      </c>
      <c r="N4270" t="str">
        <f>IF(ISERR(FIND("DECOUPE",Tableau1[[#This Row],[DESIGNATION]])),"","NEED REF")</f>
        <v/>
      </c>
    </row>
    <row r="4271" spans="2:14">
      <c r="B4271">
        <v>34409735</v>
      </c>
      <c r="C4271" s="2">
        <v>44434</v>
      </c>
      <c r="D4271" t="s">
        <v>13</v>
      </c>
      <c r="E4271" t="s">
        <v>2710</v>
      </c>
      <c r="F4271" t="s">
        <v>2688</v>
      </c>
      <c r="G4271" t="s">
        <v>73</v>
      </c>
      <c r="H4271" t="s">
        <v>30</v>
      </c>
      <c r="J4271" t="s">
        <v>27</v>
      </c>
      <c r="K4271" t="s">
        <v>25</v>
      </c>
      <c r="L4271" t="str">
        <f>_xlfn.XLOOKUP(Tableau1[[#This Row],[TYPE DE PIECE]],Tableau4[MATIERE],Tableau4[SHORT TYPE],"",0,1)</f>
        <v>SMT</v>
      </c>
      <c r="N4271" t="str">
        <f>IF(ISERR(FIND("DECOUPE",Tableau1[[#This Row],[DESIGNATION]])),"","NEED REF")</f>
        <v/>
      </c>
    </row>
    <row r="4272" spans="2:14">
      <c r="B4272">
        <v>34409734</v>
      </c>
      <c r="C4272" s="2">
        <v>44434</v>
      </c>
      <c r="D4272" t="s">
        <v>13</v>
      </c>
      <c r="E4272" t="s">
        <v>12958</v>
      </c>
      <c r="F4272" t="s">
        <v>2688</v>
      </c>
      <c r="G4272" t="s">
        <v>73</v>
      </c>
      <c r="H4272" t="s">
        <v>30</v>
      </c>
      <c r="J4272" t="s">
        <v>27</v>
      </c>
      <c r="K4272" t="s">
        <v>25</v>
      </c>
      <c r="L4272" t="str">
        <f>_xlfn.XLOOKUP(Tableau1[[#This Row],[TYPE DE PIECE]],Tableau4[MATIERE],Tableau4[SHORT TYPE],"",0,1)</f>
        <v>SMT</v>
      </c>
      <c r="N4272" t="str">
        <f>IF(ISERR(FIND("DECOUPE",Tableau1[[#This Row],[DESIGNATION]])),"","NEED REF")</f>
        <v/>
      </c>
    </row>
    <row r="4273" spans="2:14">
      <c r="B4273">
        <v>34409733</v>
      </c>
      <c r="C4273" s="2">
        <v>44433</v>
      </c>
      <c r="D4273" t="s">
        <v>13</v>
      </c>
      <c r="E4273" t="s">
        <v>1923</v>
      </c>
      <c r="F4273" t="s">
        <v>2711</v>
      </c>
      <c r="G4273" t="s">
        <v>112</v>
      </c>
      <c r="H4273" t="s">
        <v>534</v>
      </c>
      <c r="J4273" t="s">
        <v>17</v>
      </c>
      <c r="K4273" t="s">
        <v>25</v>
      </c>
      <c r="L4273" t="str">
        <f>_xlfn.XLOOKUP(Tableau1[[#This Row],[TYPE DE PIECE]],Tableau4[MATIERE],Tableau4[SHORT TYPE],"",0,1)</f>
        <v>SMT</v>
      </c>
      <c r="N4273" t="str">
        <f>IF(ISERR(FIND("DECOUPE",Tableau1[[#This Row],[DESIGNATION]])),"","NEED REF")</f>
        <v/>
      </c>
    </row>
    <row r="4274" spans="2:14">
      <c r="B4274">
        <v>34409732</v>
      </c>
      <c r="C4274" s="2">
        <v>44433</v>
      </c>
      <c r="D4274" t="s">
        <v>13</v>
      </c>
      <c r="E4274" t="s">
        <v>2712</v>
      </c>
      <c r="F4274" t="s">
        <v>2711</v>
      </c>
      <c r="G4274" t="s">
        <v>112</v>
      </c>
      <c r="H4274" t="s">
        <v>534</v>
      </c>
      <c r="J4274" t="s">
        <v>17</v>
      </c>
      <c r="K4274" t="s">
        <v>22</v>
      </c>
      <c r="L4274" t="str">
        <f>_xlfn.XLOOKUP(Tableau1[[#This Row],[TYPE DE PIECE]],Tableau4[MATIERE],Tableau4[SHORT TYPE],"",0,1)</f>
        <v>COP</v>
      </c>
      <c r="N4274" t="str">
        <f>IF(ISERR(FIND("DECOUPE",Tableau1[[#This Row],[DESIGNATION]])),"","NEED REF")</f>
        <v/>
      </c>
    </row>
    <row r="4275" spans="2:14">
      <c r="B4275">
        <v>34409731</v>
      </c>
      <c r="C4275" s="2">
        <v>44433</v>
      </c>
      <c r="D4275" t="s">
        <v>13</v>
      </c>
      <c r="E4275" t="s">
        <v>2713</v>
      </c>
      <c r="F4275" t="s">
        <v>2711</v>
      </c>
      <c r="G4275" t="s">
        <v>112</v>
      </c>
      <c r="H4275" t="s">
        <v>534</v>
      </c>
      <c r="J4275" t="s">
        <v>17</v>
      </c>
      <c r="K4275" t="s">
        <v>22</v>
      </c>
      <c r="L4275" t="str">
        <f>_xlfn.XLOOKUP(Tableau1[[#This Row],[TYPE DE PIECE]],Tableau4[MATIERE],Tableau4[SHORT TYPE],"",0,1)</f>
        <v>COP</v>
      </c>
      <c r="N4275" t="str">
        <f>IF(ISERR(FIND("DECOUPE",Tableau1[[#This Row],[DESIGNATION]])),"","NEED REF")</f>
        <v/>
      </c>
    </row>
    <row r="4276" spans="2:14">
      <c r="B4276">
        <v>34409730</v>
      </c>
      <c r="C4276" s="2">
        <v>44433</v>
      </c>
      <c r="D4276" t="s">
        <v>13</v>
      </c>
      <c r="E4276" t="s">
        <v>2714</v>
      </c>
      <c r="F4276" t="s">
        <v>2711</v>
      </c>
      <c r="G4276" t="s">
        <v>112</v>
      </c>
      <c r="H4276" t="s">
        <v>534</v>
      </c>
      <c r="J4276" t="s">
        <v>17</v>
      </c>
      <c r="K4276" t="s">
        <v>22</v>
      </c>
      <c r="L4276" t="str">
        <f>_xlfn.XLOOKUP(Tableau1[[#This Row],[TYPE DE PIECE]],Tableau4[MATIERE],Tableau4[SHORT TYPE],"",0,1)</f>
        <v>COP</v>
      </c>
      <c r="N4276" t="str">
        <f>IF(ISERR(FIND("DECOUPE",Tableau1[[#This Row],[DESIGNATION]])),"","NEED REF")</f>
        <v/>
      </c>
    </row>
    <row r="4277" spans="2:14">
      <c r="B4277">
        <v>34409729</v>
      </c>
      <c r="C4277" s="2">
        <v>44433</v>
      </c>
      <c r="D4277" t="s">
        <v>13</v>
      </c>
      <c r="E4277" t="s">
        <v>2715</v>
      </c>
      <c r="F4277" t="s">
        <v>2711</v>
      </c>
      <c r="G4277" t="s">
        <v>112</v>
      </c>
      <c r="H4277" t="s">
        <v>534</v>
      </c>
      <c r="J4277" t="s">
        <v>17</v>
      </c>
      <c r="K4277" t="s">
        <v>22</v>
      </c>
      <c r="L4277" t="str">
        <f>_xlfn.XLOOKUP(Tableau1[[#This Row],[TYPE DE PIECE]],Tableau4[MATIERE],Tableau4[SHORT TYPE],"",0,1)</f>
        <v>COP</v>
      </c>
      <c r="N4277" t="str">
        <f>IF(ISERR(FIND("DECOUPE",Tableau1[[#This Row],[DESIGNATION]])),"","NEED REF")</f>
        <v/>
      </c>
    </row>
    <row r="4278" spans="2:14">
      <c r="B4278">
        <v>34409728</v>
      </c>
      <c r="C4278" s="2">
        <v>44432</v>
      </c>
      <c r="D4278" t="s">
        <v>13</v>
      </c>
      <c r="E4278" t="s">
        <v>2716</v>
      </c>
      <c r="F4278" t="s">
        <v>2688</v>
      </c>
      <c r="G4278" t="s">
        <v>73</v>
      </c>
      <c r="H4278" t="s">
        <v>30</v>
      </c>
      <c r="J4278" t="s">
        <v>2245</v>
      </c>
      <c r="K4278" t="s">
        <v>1745</v>
      </c>
      <c r="L4278" t="str">
        <f>_xlfn.XLOOKUP(Tableau1[[#This Row],[TYPE DE PIECE]],Tableau4[MATIERE],Tableau4[SHORT TYPE],"",0,1)</f>
        <v/>
      </c>
      <c r="N4278" t="str">
        <f>IF(ISERR(FIND("DECOUPE",Tableau1[[#This Row],[DESIGNATION]])),"","NEED REF")</f>
        <v/>
      </c>
    </row>
    <row r="4279" spans="2:14">
      <c r="B4279">
        <v>34409727</v>
      </c>
      <c r="C4279" s="2">
        <v>44432</v>
      </c>
      <c r="D4279" t="s">
        <v>13</v>
      </c>
      <c r="E4279" t="s">
        <v>2717</v>
      </c>
      <c r="F4279" t="s">
        <v>2688</v>
      </c>
      <c r="G4279" t="s">
        <v>73</v>
      </c>
      <c r="H4279" t="s">
        <v>30</v>
      </c>
      <c r="J4279" t="s">
        <v>2245</v>
      </c>
      <c r="K4279" t="s">
        <v>1745</v>
      </c>
      <c r="L4279" t="str">
        <f>_xlfn.XLOOKUP(Tableau1[[#This Row],[TYPE DE PIECE]],Tableau4[MATIERE],Tableau4[SHORT TYPE],"",0,1)</f>
        <v/>
      </c>
      <c r="N4279" t="str">
        <f>IF(ISERR(FIND("DECOUPE",Tableau1[[#This Row],[DESIGNATION]])),"","NEED REF")</f>
        <v/>
      </c>
    </row>
    <row r="4280" spans="2:14">
      <c r="B4280">
        <v>34409726</v>
      </c>
      <c r="C4280" s="2">
        <v>44432</v>
      </c>
      <c r="D4280" t="s">
        <v>13</v>
      </c>
      <c r="E4280" t="s">
        <v>2718</v>
      </c>
      <c r="F4280" t="s">
        <v>2711</v>
      </c>
      <c r="G4280" t="s">
        <v>112</v>
      </c>
      <c r="H4280" t="s">
        <v>534</v>
      </c>
      <c r="J4280" t="s">
        <v>17</v>
      </c>
      <c r="K4280" t="s">
        <v>22</v>
      </c>
      <c r="L4280" t="str">
        <f>_xlfn.XLOOKUP(Tableau1[[#This Row],[TYPE DE PIECE]],Tableau4[MATIERE],Tableau4[SHORT TYPE],"",0,1)</f>
        <v>COP</v>
      </c>
      <c r="N4280" t="str">
        <f>IF(ISERR(FIND("DECOUPE",Tableau1[[#This Row],[DESIGNATION]])),"","NEED REF")</f>
        <v/>
      </c>
    </row>
    <row r="4281" spans="2:14">
      <c r="B4281">
        <v>34409725</v>
      </c>
      <c r="C4281" s="2">
        <v>44432</v>
      </c>
      <c r="D4281" t="s">
        <v>13</v>
      </c>
      <c r="E4281" t="s">
        <v>2719</v>
      </c>
      <c r="F4281" t="s">
        <v>2711</v>
      </c>
      <c r="G4281" t="s">
        <v>112</v>
      </c>
      <c r="H4281" t="s">
        <v>534</v>
      </c>
      <c r="J4281" t="s">
        <v>17</v>
      </c>
      <c r="K4281" t="s">
        <v>22</v>
      </c>
      <c r="L4281" t="str">
        <f>_xlfn.XLOOKUP(Tableau1[[#This Row],[TYPE DE PIECE]],Tableau4[MATIERE],Tableau4[SHORT TYPE],"",0,1)</f>
        <v>COP</v>
      </c>
      <c r="N4281" t="str">
        <f>IF(ISERR(FIND("DECOUPE",Tableau1[[#This Row],[DESIGNATION]])),"","NEED REF")</f>
        <v/>
      </c>
    </row>
    <row r="4282" spans="2:14">
      <c r="B4282">
        <v>34409724</v>
      </c>
      <c r="C4282" s="2">
        <v>44432</v>
      </c>
      <c r="D4282" t="s">
        <v>13</v>
      </c>
      <c r="E4282" t="s">
        <v>2720</v>
      </c>
      <c r="F4282" t="s">
        <v>2711</v>
      </c>
      <c r="G4282" t="s">
        <v>112</v>
      </c>
      <c r="H4282" t="s">
        <v>534</v>
      </c>
      <c r="J4282" t="s">
        <v>17</v>
      </c>
      <c r="K4282" t="s">
        <v>22</v>
      </c>
      <c r="L4282" t="str">
        <f>_xlfn.XLOOKUP(Tableau1[[#This Row],[TYPE DE PIECE]],Tableau4[MATIERE],Tableau4[SHORT TYPE],"",0,1)</f>
        <v>COP</v>
      </c>
      <c r="N4282" t="str">
        <f>IF(ISERR(FIND("DECOUPE",Tableau1[[#This Row],[DESIGNATION]])),"","NEED REF")</f>
        <v/>
      </c>
    </row>
    <row r="4283" spans="2:14">
      <c r="B4283">
        <v>34409723</v>
      </c>
      <c r="C4283" s="2">
        <v>44432</v>
      </c>
      <c r="D4283" t="s">
        <v>13</v>
      </c>
      <c r="E4283" t="s">
        <v>2721</v>
      </c>
      <c r="F4283" t="s">
        <v>2711</v>
      </c>
      <c r="G4283" t="s">
        <v>112</v>
      </c>
      <c r="H4283" t="s">
        <v>534</v>
      </c>
      <c r="J4283" t="s">
        <v>17</v>
      </c>
      <c r="K4283" t="s">
        <v>22</v>
      </c>
      <c r="L4283" t="str">
        <f>_xlfn.XLOOKUP(Tableau1[[#This Row],[TYPE DE PIECE]],Tableau4[MATIERE],Tableau4[SHORT TYPE],"",0,1)</f>
        <v>COP</v>
      </c>
      <c r="N4283" t="str">
        <f>IF(ISERR(FIND("DECOUPE",Tableau1[[#This Row],[DESIGNATION]])),"","NEED REF")</f>
        <v/>
      </c>
    </row>
    <row r="4284" spans="2:14">
      <c r="B4284">
        <v>34409722</v>
      </c>
      <c r="C4284" s="2">
        <v>44432</v>
      </c>
      <c r="D4284" t="s">
        <v>13</v>
      </c>
      <c r="E4284" t="s">
        <v>2722</v>
      </c>
      <c r="F4284" t="s">
        <v>2711</v>
      </c>
      <c r="G4284" t="s">
        <v>112</v>
      </c>
      <c r="H4284" t="s">
        <v>534</v>
      </c>
      <c r="J4284" t="s">
        <v>17</v>
      </c>
      <c r="K4284" t="s">
        <v>22</v>
      </c>
      <c r="L4284" t="str">
        <f>_xlfn.XLOOKUP(Tableau1[[#This Row],[TYPE DE PIECE]],Tableau4[MATIERE],Tableau4[SHORT TYPE],"",0,1)</f>
        <v>COP</v>
      </c>
      <c r="N4284" t="str">
        <f>IF(ISERR(FIND("DECOUPE",Tableau1[[#This Row],[DESIGNATION]])),"","NEED REF")</f>
        <v/>
      </c>
    </row>
    <row r="4285" spans="2:14">
      <c r="B4285">
        <v>34409721</v>
      </c>
      <c r="C4285" s="2">
        <v>44432</v>
      </c>
      <c r="D4285" t="s">
        <v>13</v>
      </c>
      <c r="E4285" t="s">
        <v>2723</v>
      </c>
      <c r="F4285" t="s">
        <v>2711</v>
      </c>
      <c r="G4285" t="s">
        <v>112</v>
      </c>
      <c r="H4285" t="s">
        <v>534</v>
      </c>
      <c r="J4285" t="s">
        <v>17</v>
      </c>
      <c r="K4285" t="s">
        <v>22</v>
      </c>
      <c r="L4285" t="str">
        <f>_xlfn.XLOOKUP(Tableau1[[#This Row],[TYPE DE PIECE]],Tableau4[MATIERE],Tableau4[SHORT TYPE],"",0,1)</f>
        <v>COP</v>
      </c>
      <c r="N4285" t="str">
        <f>IF(ISERR(FIND("DECOUPE",Tableau1[[#This Row],[DESIGNATION]])),"","NEED REF")</f>
        <v/>
      </c>
    </row>
    <row r="4286" spans="2:14">
      <c r="B4286">
        <v>34409720</v>
      </c>
      <c r="C4286" s="2">
        <v>44432</v>
      </c>
      <c r="D4286" t="s">
        <v>13</v>
      </c>
      <c r="E4286" t="s">
        <v>2724</v>
      </c>
      <c r="F4286" t="s">
        <v>2711</v>
      </c>
      <c r="G4286" t="s">
        <v>112</v>
      </c>
      <c r="H4286" t="s">
        <v>534</v>
      </c>
      <c r="J4286" t="s">
        <v>17</v>
      </c>
      <c r="K4286" t="s">
        <v>22</v>
      </c>
      <c r="L4286" t="str">
        <f>_xlfn.XLOOKUP(Tableau1[[#This Row],[TYPE DE PIECE]],Tableau4[MATIERE],Tableau4[SHORT TYPE],"",0,1)</f>
        <v>COP</v>
      </c>
      <c r="N4286" t="str">
        <f>IF(ISERR(FIND("DECOUPE",Tableau1[[#This Row],[DESIGNATION]])),"","NEED REF")</f>
        <v/>
      </c>
    </row>
    <row r="4287" spans="2:14">
      <c r="B4287">
        <v>34409719</v>
      </c>
      <c r="C4287" s="2">
        <v>44432</v>
      </c>
      <c r="D4287" t="s">
        <v>13</v>
      </c>
      <c r="E4287" t="s">
        <v>349</v>
      </c>
      <c r="F4287" t="s">
        <v>2688</v>
      </c>
      <c r="G4287" t="s">
        <v>73</v>
      </c>
      <c r="H4287" t="s">
        <v>30</v>
      </c>
      <c r="J4287" t="s">
        <v>27</v>
      </c>
      <c r="K4287" t="s">
        <v>25</v>
      </c>
      <c r="L4287" t="str">
        <f>_xlfn.XLOOKUP(Tableau1[[#This Row],[TYPE DE PIECE]],Tableau4[MATIERE],Tableau4[SHORT TYPE],"",0,1)</f>
        <v>SMT</v>
      </c>
      <c r="N4287" t="str">
        <f>IF(ISERR(FIND("DECOUPE",Tableau1[[#This Row],[DESIGNATION]])),"","NEED REF")</f>
        <v/>
      </c>
    </row>
    <row r="4288" spans="2:14">
      <c r="B4288">
        <v>34409718</v>
      </c>
      <c r="C4288" s="2">
        <v>44432</v>
      </c>
      <c r="D4288" t="s">
        <v>13</v>
      </c>
      <c r="E4288" t="s">
        <v>2725</v>
      </c>
      <c r="F4288" t="s">
        <v>2711</v>
      </c>
      <c r="G4288" t="s">
        <v>112</v>
      </c>
      <c r="H4288" t="s">
        <v>534</v>
      </c>
      <c r="J4288" t="s">
        <v>17</v>
      </c>
      <c r="K4288" t="s">
        <v>22</v>
      </c>
      <c r="L4288" t="str">
        <f>_xlfn.XLOOKUP(Tableau1[[#This Row],[TYPE DE PIECE]],Tableau4[MATIERE],Tableau4[SHORT TYPE],"",0,1)</f>
        <v>COP</v>
      </c>
      <c r="N4288" t="str">
        <f>IF(ISERR(FIND("DECOUPE",Tableau1[[#This Row],[DESIGNATION]])),"","NEED REF")</f>
        <v/>
      </c>
    </row>
    <row r="4289" spans="2:14">
      <c r="B4289">
        <v>34409717</v>
      </c>
      <c r="C4289" s="2">
        <v>44432</v>
      </c>
      <c r="D4289" t="s">
        <v>13</v>
      </c>
      <c r="E4289" t="s">
        <v>2726</v>
      </c>
      <c r="F4289" t="s">
        <v>2711</v>
      </c>
      <c r="G4289" t="s">
        <v>112</v>
      </c>
      <c r="H4289" t="s">
        <v>534</v>
      </c>
      <c r="J4289" t="s">
        <v>17</v>
      </c>
      <c r="K4289" t="s">
        <v>22</v>
      </c>
      <c r="L4289" t="str">
        <f>_xlfn.XLOOKUP(Tableau1[[#This Row],[TYPE DE PIECE]],Tableau4[MATIERE],Tableau4[SHORT TYPE],"",0,1)</f>
        <v>COP</v>
      </c>
      <c r="N4289" t="str">
        <f>IF(ISERR(FIND("DECOUPE",Tableau1[[#This Row],[DESIGNATION]])),"","NEED REF")</f>
        <v/>
      </c>
    </row>
    <row r="4290" spans="2:14">
      <c r="B4290">
        <v>34409716</v>
      </c>
      <c r="C4290" s="2">
        <v>44432</v>
      </c>
      <c r="D4290" t="s">
        <v>13</v>
      </c>
      <c r="E4290" t="s">
        <v>2727</v>
      </c>
      <c r="F4290" t="s">
        <v>2711</v>
      </c>
      <c r="G4290" t="s">
        <v>112</v>
      </c>
      <c r="H4290" t="s">
        <v>534</v>
      </c>
      <c r="J4290" t="s">
        <v>17</v>
      </c>
      <c r="K4290" t="s">
        <v>22</v>
      </c>
      <c r="L4290" t="str">
        <f>_xlfn.XLOOKUP(Tableau1[[#This Row],[TYPE DE PIECE]],Tableau4[MATIERE],Tableau4[SHORT TYPE],"",0,1)</f>
        <v>COP</v>
      </c>
      <c r="N4290" t="str">
        <f>IF(ISERR(FIND("DECOUPE",Tableau1[[#This Row],[DESIGNATION]])),"","NEED REF")</f>
        <v/>
      </c>
    </row>
    <row r="4291" spans="2:14">
      <c r="B4291">
        <v>34409715</v>
      </c>
      <c r="C4291" s="2">
        <v>44432</v>
      </c>
      <c r="D4291" t="s">
        <v>13</v>
      </c>
      <c r="E4291" t="s">
        <v>12912</v>
      </c>
      <c r="F4291" t="s">
        <v>2728</v>
      </c>
      <c r="G4291" t="s">
        <v>73</v>
      </c>
      <c r="H4291" t="s">
        <v>30</v>
      </c>
      <c r="J4291" t="s">
        <v>27</v>
      </c>
      <c r="K4291" t="s">
        <v>1745</v>
      </c>
      <c r="L4291" t="str">
        <f>_xlfn.XLOOKUP(Tableau1[[#This Row],[TYPE DE PIECE]],Tableau4[MATIERE],Tableau4[SHORT TYPE],"",0,1)</f>
        <v/>
      </c>
      <c r="N4291" t="str">
        <f>IF(ISERR(FIND("DECOUPE",Tableau1[[#This Row],[DESIGNATION]])),"","NEED REF")</f>
        <v/>
      </c>
    </row>
    <row r="4292" spans="2:14">
      <c r="B4292">
        <v>34409714</v>
      </c>
      <c r="C4292" s="2">
        <v>44432</v>
      </c>
      <c r="D4292" t="s">
        <v>13</v>
      </c>
      <c r="E4292" t="s">
        <v>2729</v>
      </c>
      <c r="F4292" t="s">
        <v>2711</v>
      </c>
      <c r="G4292" t="s">
        <v>112</v>
      </c>
      <c r="H4292" t="s">
        <v>534</v>
      </c>
      <c r="J4292" t="s">
        <v>17</v>
      </c>
      <c r="K4292" t="s">
        <v>22</v>
      </c>
      <c r="L4292" t="str">
        <f>_xlfn.XLOOKUP(Tableau1[[#This Row],[TYPE DE PIECE]],Tableau4[MATIERE],Tableau4[SHORT TYPE],"",0,1)</f>
        <v>COP</v>
      </c>
      <c r="N4292" t="str">
        <f>IF(ISERR(FIND("DECOUPE",Tableau1[[#This Row],[DESIGNATION]])),"","NEED REF")</f>
        <v/>
      </c>
    </row>
    <row r="4293" spans="2:14">
      <c r="B4293">
        <v>34409713</v>
      </c>
      <c r="C4293" s="2">
        <v>44432</v>
      </c>
      <c r="D4293" t="s">
        <v>13</v>
      </c>
      <c r="E4293" t="s">
        <v>2730</v>
      </c>
      <c r="F4293" t="s">
        <v>2711</v>
      </c>
      <c r="G4293" t="s">
        <v>112</v>
      </c>
      <c r="H4293" t="s">
        <v>534</v>
      </c>
      <c r="J4293" t="s">
        <v>17</v>
      </c>
      <c r="K4293" t="s">
        <v>22</v>
      </c>
      <c r="L4293" t="str">
        <f>_xlfn.XLOOKUP(Tableau1[[#This Row],[TYPE DE PIECE]],Tableau4[MATIERE],Tableau4[SHORT TYPE],"",0,1)</f>
        <v>COP</v>
      </c>
      <c r="N4293" t="str">
        <f>IF(ISERR(FIND("DECOUPE",Tableau1[[#This Row],[DESIGNATION]])),"","NEED REF")</f>
        <v/>
      </c>
    </row>
    <row r="4294" spans="2:14">
      <c r="B4294">
        <v>34409712</v>
      </c>
      <c r="C4294" s="2">
        <v>44432</v>
      </c>
      <c r="D4294" t="s">
        <v>13</v>
      </c>
      <c r="E4294" t="s">
        <v>2731</v>
      </c>
      <c r="F4294" t="s">
        <v>2711</v>
      </c>
      <c r="G4294" t="s">
        <v>112</v>
      </c>
      <c r="H4294" t="s">
        <v>534</v>
      </c>
      <c r="J4294" t="s">
        <v>17</v>
      </c>
      <c r="K4294" t="s">
        <v>22</v>
      </c>
      <c r="L4294" t="str">
        <f>_xlfn.XLOOKUP(Tableau1[[#This Row],[TYPE DE PIECE]],Tableau4[MATIERE],Tableau4[SHORT TYPE],"",0,1)</f>
        <v>COP</v>
      </c>
      <c r="N4294" t="str">
        <f>IF(ISERR(FIND("DECOUPE",Tableau1[[#This Row],[DESIGNATION]])),"","NEED REF")</f>
        <v/>
      </c>
    </row>
    <row r="4295" spans="2:14">
      <c r="B4295">
        <v>34409711</v>
      </c>
      <c r="C4295" s="2">
        <v>44432</v>
      </c>
      <c r="D4295" t="s">
        <v>13</v>
      </c>
      <c r="E4295" t="s">
        <v>2732</v>
      </c>
      <c r="F4295" t="s">
        <v>2688</v>
      </c>
      <c r="G4295" t="s">
        <v>73</v>
      </c>
      <c r="H4295" t="s">
        <v>30</v>
      </c>
      <c r="J4295" t="s">
        <v>27</v>
      </c>
      <c r="K4295" t="s">
        <v>25</v>
      </c>
      <c r="L4295" t="str">
        <f>_xlfn.XLOOKUP(Tableau1[[#This Row],[TYPE DE PIECE]],Tableau4[MATIERE],Tableau4[SHORT TYPE],"",0,1)</f>
        <v>SMT</v>
      </c>
      <c r="N4295" t="str">
        <f>IF(ISERR(FIND("DECOUPE",Tableau1[[#This Row],[DESIGNATION]])),"","NEED REF")</f>
        <v/>
      </c>
    </row>
    <row r="4296" spans="2:14">
      <c r="B4296">
        <v>34409710</v>
      </c>
      <c r="C4296" s="2">
        <v>44426</v>
      </c>
      <c r="D4296" t="s">
        <v>13</v>
      </c>
      <c r="E4296" t="s">
        <v>2733</v>
      </c>
      <c r="G4296" t="s">
        <v>573</v>
      </c>
      <c r="H4296" t="s">
        <v>30</v>
      </c>
      <c r="J4296" t="s">
        <v>27</v>
      </c>
      <c r="K4296" t="s">
        <v>25</v>
      </c>
      <c r="L4296" t="str">
        <f>_xlfn.XLOOKUP(Tableau1[[#This Row],[TYPE DE PIECE]],Tableau4[MATIERE],Tableau4[SHORT TYPE],"",0,1)</f>
        <v>SMT</v>
      </c>
      <c r="N4296" t="str">
        <f>IF(ISERR(FIND("DECOUPE",Tableau1[[#This Row],[DESIGNATION]])),"","NEED REF")</f>
        <v/>
      </c>
    </row>
    <row r="4297" spans="2:14">
      <c r="B4297">
        <v>34409709</v>
      </c>
      <c r="C4297" s="2">
        <v>44424</v>
      </c>
      <c r="D4297" t="s">
        <v>13</v>
      </c>
      <c r="E4297" t="s">
        <v>2488</v>
      </c>
      <c r="F4297" t="s">
        <v>2734</v>
      </c>
      <c r="G4297" t="s">
        <v>112</v>
      </c>
      <c r="H4297" t="s">
        <v>534</v>
      </c>
      <c r="J4297" t="s">
        <v>49</v>
      </c>
      <c r="K4297" t="s">
        <v>33</v>
      </c>
      <c r="L4297" t="str">
        <f>_xlfn.XLOOKUP(Tableau1[[#This Row],[TYPE DE PIECE]],Tableau4[MATIERE],Tableau4[SHORT TYPE],"",0,1)</f>
        <v>PLA</v>
      </c>
      <c r="N4297" t="str">
        <f>IF(ISERR(FIND("DECOUPE",Tableau1[[#This Row],[DESIGNATION]])),"","NEED REF")</f>
        <v/>
      </c>
    </row>
    <row r="4298" spans="2:14">
      <c r="B4298">
        <v>34409708</v>
      </c>
      <c r="C4298" s="2">
        <v>44424</v>
      </c>
      <c r="D4298" t="s">
        <v>13</v>
      </c>
      <c r="E4298" t="s">
        <v>2735</v>
      </c>
      <c r="F4298" t="s">
        <v>2734</v>
      </c>
      <c r="G4298" t="s">
        <v>112</v>
      </c>
      <c r="H4298" t="s">
        <v>534</v>
      </c>
      <c r="J4298" t="s">
        <v>49</v>
      </c>
      <c r="K4298" t="s">
        <v>22</v>
      </c>
      <c r="L4298" t="str">
        <f>_xlfn.XLOOKUP(Tableau1[[#This Row],[TYPE DE PIECE]],Tableau4[MATIERE],Tableau4[SHORT TYPE],"",0,1)</f>
        <v>COP</v>
      </c>
      <c r="N4298" t="str">
        <f>IF(ISERR(FIND("DECOUPE",Tableau1[[#This Row],[DESIGNATION]])),"","NEED REF")</f>
        <v/>
      </c>
    </row>
    <row r="4299" spans="2:14">
      <c r="B4299">
        <v>34409707</v>
      </c>
      <c r="C4299" s="2">
        <v>44420</v>
      </c>
      <c r="D4299" t="s">
        <v>13</v>
      </c>
      <c r="E4299" t="s">
        <v>2736</v>
      </c>
      <c r="F4299" t="s">
        <v>2737</v>
      </c>
      <c r="G4299" t="s">
        <v>96</v>
      </c>
      <c r="H4299" t="s">
        <v>30</v>
      </c>
      <c r="J4299" t="s">
        <v>2738</v>
      </c>
      <c r="K4299" t="s">
        <v>25</v>
      </c>
      <c r="L4299" t="str">
        <f>_xlfn.XLOOKUP(Tableau1[[#This Row],[TYPE DE PIECE]],Tableau4[MATIERE],Tableau4[SHORT TYPE],"",0,1)</f>
        <v>SMT</v>
      </c>
      <c r="N4299" t="str">
        <f>IF(ISERR(FIND("DECOUPE",Tableau1[[#This Row],[DESIGNATION]])),"","NEED REF")</f>
        <v/>
      </c>
    </row>
    <row r="4300" spans="2:14">
      <c r="B4300">
        <v>34409706</v>
      </c>
      <c r="C4300" s="2">
        <v>44420</v>
      </c>
      <c r="D4300" t="s">
        <v>13</v>
      </c>
      <c r="E4300" t="s">
        <v>2739</v>
      </c>
      <c r="F4300" t="s">
        <v>2734</v>
      </c>
      <c r="G4300" t="s">
        <v>112</v>
      </c>
      <c r="H4300" t="s">
        <v>534</v>
      </c>
      <c r="J4300" t="s">
        <v>49</v>
      </c>
      <c r="K4300" t="s">
        <v>22</v>
      </c>
      <c r="L4300" t="str">
        <f>_xlfn.XLOOKUP(Tableau1[[#This Row],[TYPE DE PIECE]],Tableau4[MATIERE],Tableau4[SHORT TYPE],"",0,1)</f>
        <v>COP</v>
      </c>
      <c r="N4300" t="str">
        <f>IF(ISERR(FIND("DECOUPE",Tableau1[[#This Row],[DESIGNATION]])),"","NEED REF")</f>
        <v/>
      </c>
    </row>
    <row r="4301" spans="2:14">
      <c r="B4301">
        <v>34409705</v>
      </c>
      <c r="C4301" s="2">
        <v>44420</v>
      </c>
      <c r="D4301" t="s">
        <v>13</v>
      </c>
      <c r="E4301" t="s">
        <v>2740</v>
      </c>
      <c r="F4301" t="s">
        <v>2734</v>
      </c>
      <c r="G4301" t="s">
        <v>112</v>
      </c>
      <c r="H4301" t="s">
        <v>534</v>
      </c>
      <c r="J4301" t="s">
        <v>49</v>
      </c>
      <c r="K4301" t="s">
        <v>22</v>
      </c>
      <c r="L4301" t="str">
        <f>_xlfn.XLOOKUP(Tableau1[[#This Row],[TYPE DE PIECE]],Tableau4[MATIERE],Tableau4[SHORT TYPE],"",0,1)</f>
        <v>COP</v>
      </c>
      <c r="N4301" t="str">
        <f>IF(ISERR(FIND("DECOUPE",Tableau1[[#This Row],[DESIGNATION]])),"","NEED REF")</f>
        <v/>
      </c>
    </row>
    <row r="4302" spans="2:14">
      <c r="B4302">
        <v>34409704</v>
      </c>
      <c r="C4302" s="2">
        <v>44420</v>
      </c>
      <c r="D4302" t="s">
        <v>13</v>
      </c>
      <c r="E4302" t="s">
        <v>318</v>
      </c>
      <c r="F4302" t="s">
        <v>2734</v>
      </c>
      <c r="G4302" t="s">
        <v>112</v>
      </c>
      <c r="H4302" t="s">
        <v>534</v>
      </c>
      <c r="J4302" t="s">
        <v>49</v>
      </c>
      <c r="K4302" t="s">
        <v>22</v>
      </c>
      <c r="L4302" t="str">
        <f>_xlfn.XLOOKUP(Tableau1[[#This Row],[TYPE DE PIECE]],Tableau4[MATIERE],Tableau4[SHORT TYPE],"",0,1)</f>
        <v>COP</v>
      </c>
      <c r="N4302" t="str">
        <f>IF(ISERR(FIND("DECOUPE",Tableau1[[#This Row],[DESIGNATION]])),"","NEED REF")</f>
        <v/>
      </c>
    </row>
    <row r="4303" spans="2:14">
      <c r="B4303">
        <v>34409703</v>
      </c>
      <c r="C4303" s="2">
        <v>44420</v>
      </c>
      <c r="D4303" t="s">
        <v>13</v>
      </c>
      <c r="E4303" t="s">
        <v>319</v>
      </c>
      <c r="F4303" t="s">
        <v>2734</v>
      </c>
      <c r="G4303" t="s">
        <v>112</v>
      </c>
      <c r="H4303" t="s">
        <v>534</v>
      </c>
      <c r="J4303" t="s">
        <v>49</v>
      </c>
      <c r="K4303" t="s">
        <v>22</v>
      </c>
      <c r="L4303" t="str">
        <f>_xlfn.XLOOKUP(Tableau1[[#This Row],[TYPE DE PIECE]],Tableau4[MATIERE],Tableau4[SHORT TYPE],"",0,1)</f>
        <v>COP</v>
      </c>
      <c r="N4303" t="str">
        <f>IF(ISERR(FIND("DECOUPE",Tableau1[[#This Row],[DESIGNATION]])),"","NEED REF")</f>
        <v/>
      </c>
    </row>
    <row r="4304" spans="2:14">
      <c r="B4304">
        <v>34409702</v>
      </c>
      <c r="C4304" s="2">
        <v>44420</v>
      </c>
      <c r="D4304" t="s">
        <v>13</v>
      </c>
      <c r="E4304" t="s">
        <v>2741</v>
      </c>
      <c r="F4304" t="s">
        <v>2734</v>
      </c>
      <c r="G4304" t="s">
        <v>112</v>
      </c>
      <c r="H4304" t="s">
        <v>534</v>
      </c>
      <c r="J4304" t="s">
        <v>49</v>
      </c>
      <c r="K4304" t="s">
        <v>22</v>
      </c>
      <c r="L4304" t="str">
        <f>_xlfn.XLOOKUP(Tableau1[[#This Row],[TYPE DE PIECE]],Tableau4[MATIERE],Tableau4[SHORT TYPE],"",0,1)</f>
        <v>COP</v>
      </c>
      <c r="N4304" t="str">
        <f>IF(ISERR(FIND("DECOUPE",Tableau1[[#This Row],[DESIGNATION]])),"","NEED REF")</f>
        <v/>
      </c>
    </row>
    <row r="4305" spans="2:14">
      <c r="B4305">
        <v>34409701</v>
      </c>
      <c r="C4305" s="2">
        <v>44420</v>
      </c>
      <c r="D4305" t="s">
        <v>13</v>
      </c>
      <c r="E4305" t="s">
        <v>2742</v>
      </c>
      <c r="F4305" t="s">
        <v>2734</v>
      </c>
      <c r="G4305" t="s">
        <v>112</v>
      </c>
      <c r="H4305" t="s">
        <v>534</v>
      </c>
      <c r="J4305" t="s">
        <v>49</v>
      </c>
      <c r="K4305" t="s">
        <v>22</v>
      </c>
      <c r="L4305" t="str">
        <f>_xlfn.XLOOKUP(Tableau1[[#This Row],[TYPE DE PIECE]],Tableau4[MATIERE],Tableau4[SHORT TYPE],"",0,1)</f>
        <v>COP</v>
      </c>
      <c r="N4305" t="str">
        <f>IF(ISERR(FIND("DECOUPE",Tableau1[[#This Row],[DESIGNATION]])),"","NEED REF")</f>
        <v/>
      </c>
    </row>
    <row r="4306" spans="2:14">
      <c r="B4306">
        <v>34409700</v>
      </c>
      <c r="C4306" s="2">
        <v>44420</v>
      </c>
      <c r="D4306" t="s">
        <v>13</v>
      </c>
      <c r="E4306" t="s">
        <v>2743</v>
      </c>
      <c r="F4306" t="s">
        <v>2734</v>
      </c>
      <c r="G4306" t="s">
        <v>112</v>
      </c>
      <c r="H4306" t="s">
        <v>534</v>
      </c>
      <c r="J4306" t="s">
        <v>49</v>
      </c>
      <c r="K4306" t="s">
        <v>22</v>
      </c>
      <c r="L4306" t="str">
        <f>_xlfn.XLOOKUP(Tableau1[[#This Row],[TYPE DE PIECE]],Tableau4[MATIERE],Tableau4[SHORT TYPE],"",0,1)</f>
        <v>COP</v>
      </c>
      <c r="N4306" t="str">
        <f>IF(ISERR(FIND("DECOUPE",Tableau1[[#This Row],[DESIGNATION]])),"","NEED REF")</f>
        <v/>
      </c>
    </row>
    <row r="4307" spans="2:14">
      <c r="B4307">
        <v>34409699</v>
      </c>
      <c r="C4307" s="2">
        <v>44419</v>
      </c>
      <c r="D4307" t="s">
        <v>13</v>
      </c>
      <c r="E4307" t="s">
        <v>2744</v>
      </c>
      <c r="F4307" t="s">
        <v>2737</v>
      </c>
      <c r="G4307" t="s">
        <v>96</v>
      </c>
      <c r="H4307" t="s">
        <v>30</v>
      </c>
      <c r="J4307" t="s">
        <v>2738</v>
      </c>
      <c r="K4307" t="s">
        <v>25</v>
      </c>
      <c r="L4307" t="str">
        <f>_xlfn.XLOOKUP(Tableau1[[#This Row],[TYPE DE PIECE]],Tableau4[MATIERE],Tableau4[SHORT TYPE],"",0,1)</f>
        <v>SMT</v>
      </c>
      <c r="N4307" t="str">
        <f>IF(ISERR(FIND("DECOUPE",Tableau1[[#This Row],[DESIGNATION]])),"","NEED REF")</f>
        <v>NEED REF</v>
      </c>
    </row>
    <row r="4308" spans="2:14">
      <c r="B4308">
        <v>34409698</v>
      </c>
      <c r="C4308" s="2">
        <v>44418</v>
      </c>
      <c r="D4308" t="s">
        <v>13</v>
      </c>
      <c r="E4308" t="s">
        <v>2745</v>
      </c>
      <c r="J4308" t="s">
        <v>2746</v>
      </c>
      <c r="K4308" t="s">
        <v>2529</v>
      </c>
      <c r="L4308" t="str">
        <f>_xlfn.XLOOKUP(Tableau1[[#This Row],[TYPE DE PIECE]],Tableau4[MATIERE],Tableau4[SHORT TYPE],"",0,1)</f>
        <v/>
      </c>
      <c r="N4308" t="str">
        <f>IF(ISERR(FIND("DECOUPE",Tableau1[[#This Row],[DESIGNATION]])),"","NEED REF")</f>
        <v/>
      </c>
    </row>
    <row r="4309" spans="2:14">
      <c r="B4309">
        <v>34409697</v>
      </c>
      <c r="C4309" s="2">
        <v>44413</v>
      </c>
      <c r="D4309" t="s">
        <v>13</v>
      </c>
      <c r="E4309" t="s">
        <v>2747</v>
      </c>
      <c r="F4309" t="s">
        <v>2748</v>
      </c>
      <c r="G4309" t="s">
        <v>73</v>
      </c>
      <c r="H4309" t="s">
        <v>30</v>
      </c>
      <c r="J4309" t="s">
        <v>2245</v>
      </c>
      <c r="K4309" t="s">
        <v>2529</v>
      </c>
      <c r="L4309" t="str">
        <f>_xlfn.XLOOKUP(Tableau1[[#This Row],[TYPE DE PIECE]],Tableau4[MATIERE],Tableau4[SHORT TYPE],"",0,1)</f>
        <v/>
      </c>
      <c r="N4309" t="str">
        <f>IF(ISERR(FIND("DECOUPE",Tableau1[[#This Row],[DESIGNATION]])),"","NEED REF")</f>
        <v/>
      </c>
    </row>
    <row r="4310" spans="2:14">
      <c r="B4310">
        <v>34409696</v>
      </c>
      <c r="C4310" s="2">
        <v>44410</v>
      </c>
      <c r="D4310" t="s">
        <v>13</v>
      </c>
      <c r="E4310" t="s">
        <v>2749</v>
      </c>
      <c r="G4310" t="s">
        <v>96</v>
      </c>
      <c r="H4310" t="s">
        <v>30</v>
      </c>
      <c r="J4310" t="s">
        <v>27</v>
      </c>
      <c r="K4310" t="s">
        <v>25</v>
      </c>
      <c r="L4310" t="str">
        <f>_xlfn.XLOOKUP(Tableau1[[#This Row],[TYPE DE PIECE]],Tableau4[MATIERE],Tableau4[SHORT TYPE],"",0,1)</f>
        <v>SMT</v>
      </c>
      <c r="N4310" t="str">
        <f>IF(ISERR(FIND("DECOUPE",Tableau1[[#This Row],[DESIGNATION]])),"","NEED REF")</f>
        <v/>
      </c>
    </row>
    <row r="4311" spans="2:14">
      <c r="B4311">
        <v>34409695</v>
      </c>
      <c r="C4311" s="2">
        <v>44410</v>
      </c>
      <c r="D4311" t="s">
        <v>13</v>
      </c>
      <c r="E4311" t="s">
        <v>2750</v>
      </c>
      <c r="G4311" t="s">
        <v>96</v>
      </c>
      <c r="H4311" t="s">
        <v>30</v>
      </c>
      <c r="J4311" t="s">
        <v>27</v>
      </c>
      <c r="K4311" t="s">
        <v>25</v>
      </c>
      <c r="L4311" t="str">
        <f>_xlfn.XLOOKUP(Tableau1[[#This Row],[TYPE DE PIECE]],Tableau4[MATIERE],Tableau4[SHORT TYPE],"",0,1)</f>
        <v>SMT</v>
      </c>
      <c r="N4311" t="str">
        <f>IF(ISERR(FIND("DECOUPE",Tableau1[[#This Row],[DESIGNATION]])),"","NEED REF")</f>
        <v/>
      </c>
    </row>
    <row r="4312" spans="2:14">
      <c r="B4312">
        <v>34409694</v>
      </c>
      <c r="C4312" s="2">
        <v>44407</v>
      </c>
      <c r="D4312" t="s">
        <v>13</v>
      </c>
      <c r="E4312" t="s">
        <v>2751</v>
      </c>
      <c r="F4312" t="s">
        <v>310</v>
      </c>
      <c r="G4312" t="s">
        <v>112</v>
      </c>
      <c r="H4312" t="s">
        <v>534</v>
      </c>
      <c r="J4312" t="s">
        <v>17</v>
      </c>
      <c r="K4312" t="s">
        <v>33</v>
      </c>
      <c r="L4312" t="str">
        <f>_xlfn.XLOOKUP(Tableau1[[#This Row],[TYPE DE PIECE]],Tableau4[MATIERE],Tableau4[SHORT TYPE],"",0,1)</f>
        <v>PLA</v>
      </c>
      <c r="N4312" t="str">
        <f>IF(ISERR(FIND("DECOUPE",Tableau1[[#This Row],[DESIGNATION]])),"","NEED REF")</f>
        <v/>
      </c>
    </row>
    <row r="4313" spans="2:14">
      <c r="B4313">
        <v>34409693</v>
      </c>
      <c r="C4313" s="2">
        <v>44407</v>
      </c>
      <c r="D4313" t="s">
        <v>13</v>
      </c>
      <c r="E4313" t="s">
        <v>2752</v>
      </c>
      <c r="G4313" t="s">
        <v>96</v>
      </c>
      <c r="H4313" t="s">
        <v>30</v>
      </c>
      <c r="J4313" t="s">
        <v>27</v>
      </c>
      <c r="K4313" t="s">
        <v>25</v>
      </c>
      <c r="L4313" t="str">
        <f>_xlfn.XLOOKUP(Tableau1[[#This Row],[TYPE DE PIECE]],Tableau4[MATIERE],Tableau4[SHORT TYPE],"",0,1)</f>
        <v>SMT</v>
      </c>
      <c r="N4313" t="str">
        <f>IF(ISERR(FIND("DECOUPE",Tableau1[[#This Row],[DESIGNATION]])),"","NEED REF")</f>
        <v/>
      </c>
    </row>
    <row r="4314" spans="2:14">
      <c r="B4314">
        <v>34409692</v>
      </c>
      <c r="C4314" s="2">
        <v>44407</v>
      </c>
      <c r="D4314" t="s">
        <v>13</v>
      </c>
      <c r="E4314" t="s">
        <v>2613</v>
      </c>
      <c r="G4314" t="s">
        <v>96</v>
      </c>
      <c r="H4314" t="s">
        <v>30</v>
      </c>
      <c r="J4314" t="s">
        <v>27</v>
      </c>
      <c r="K4314" t="s">
        <v>123</v>
      </c>
      <c r="L4314" t="str">
        <f>_xlfn.XLOOKUP(Tableau1[[#This Row],[TYPE DE PIECE]],Tableau4[MATIERE],Tableau4[SHORT TYPE],"",0,1)</f>
        <v>ETO</v>
      </c>
      <c r="N4314" t="str">
        <f>IF(ISERR(FIND("DECOUPE",Tableau1[[#This Row],[DESIGNATION]])),"","NEED REF")</f>
        <v>NEED REF</v>
      </c>
    </row>
    <row r="4315" spans="2:14">
      <c r="B4315">
        <v>34409691</v>
      </c>
      <c r="C4315" s="2">
        <v>44406</v>
      </c>
      <c r="D4315" t="s">
        <v>13</v>
      </c>
      <c r="E4315" t="s">
        <v>2395</v>
      </c>
      <c r="G4315" t="s">
        <v>96</v>
      </c>
      <c r="H4315" t="s">
        <v>30</v>
      </c>
      <c r="J4315" t="s">
        <v>27</v>
      </c>
      <c r="K4315" t="s">
        <v>25</v>
      </c>
      <c r="L4315" t="str">
        <f>_xlfn.XLOOKUP(Tableau1[[#This Row],[TYPE DE PIECE]],Tableau4[MATIERE],Tableau4[SHORT TYPE],"",0,1)</f>
        <v>SMT</v>
      </c>
      <c r="N4315" t="str">
        <f>IF(ISERR(FIND("DECOUPE",Tableau1[[#This Row],[DESIGNATION]])),"","NEED REF")</f>
        <v/>
      </c>
    </row>
    <row r="4316" spans="2:14">
      <c r="B4316">
        <v>34409690</v>
      </c>
      <c r="C4316" s="2">
        <v>44406</v>
      </c>
      <c r="D4316" t="s">
        <v>13</v>
      </c>
      <c r="E4316" t="s">
        <v>2753</v>
      </c>
      <c r="G4316" t="s">
        <v>96</v>
      </c>
      <c r="H4316" t="s">
        <v>30</v>
      </c>
      <c r="J4316" t="s">
        <v>27</v>
      </c>
      <c r="K4316" t="s">
        <v>25</v>
      </c>
      <c r="L4316" t="str">
        <f>_xlfn.XLOOKUP(Tableau1[[#This Row],[TYPE DE PIECE]],Tableau4[MATIERE],Tableau4[SHORT TYPE],"",0,1)</f>
        <v>SMT</v>
      </c>
      <c r="N4316" t="str">
        <f>IF(ISERR(FIND("DECOUPE",Tableau1[[#This Row],[DESIGNATION]])),"","NEED REF")</f>
        <v/>
      </c>
    </row>
    <row r="4317" spans="2:14">
      <c r="B4317">
        <v>34409689</v>
      </c>
      <c r="C4317" s="2">
        <v>44406</v>
      </c>
      <c r="D4317" t="s">
        <v>13</v>
      </c>
      <c r="E4317" t="s">
        <v>2754</v>
      </c>
      <c r="G4317" t="s">
        <v>96</v>
      </c>
      <c r="H4317" t="s">
        <v>30</v>
      </c>
      <c r="J4317" t="s">
        <v>27</v>
      </c>
      <c r="K4317" t="s">
        <v>25</v>
      </c>
      <c r="L4317" t="str">
        <f>_xlfn.XLOOKUP(Tableau1[[#This Row],[TYPE DE PIECE]],Tableau4[MATIERE],Tableau4[SHORT TYPE],"",0,1)</f>
        <v>SMT</v>
      </c>
      <c r="N4317" t="str">
        <f>IF(ISERR(FIND("DECOUPE",Tableau1[[#This Row],[DESIGNATION]])),"","NEED REF")</f>
        <v/>
      </c>
    </row>
    <row r="4318" spans="2:14">
      <c r="B4318">
        <v>34409688</v>
      </c>
      <c r="C4318" s="2">
        <v>44406</v>
      </c>
      <c r="D4318" t="s">
        <v>13</v>
      </c>
      <c r="E4318" t="s">
        <v>320</v>
      </c>
      <c r="F4318" t="s">
        <v>2734</v>
      </c>
      <c r="G4318" t="s">
        <v>112</v>
      </c>
      <c r="H4318" t="s">
        <v>534</v>
      </c>
      <c r="J4318" t="s">
        <v>17</v>
      </c>
      <c r="K4318" t="s">
        <v>25</v>
      </c>
      <c r="L4318" t="str">
        <f>_xlfn.XLOOKUP(Tableau1[[#This Row],[TYPE DE PIECE]],Tableau4[MATIERE],Tableau4[SHORT TYPE],"",0,1)</f>
        <v>SMT</v>
      </c>
      <c r="N4318" t="str">
        <f>IF(ISERR(FIND("DECOUPE",Tableau1[[#This Row],[DESIGNATION]])),"","NEED REF")</f>
        <v/>
      </c>
    </row>
    <row r="4319" spans="2:14">
      <c r="B4319">
        <v>34409687</v>
      </c>
      <c r="C4319" s="2">
        <v>44406</v>
      </c>
      <c r="D4319" t="s">
        <v>13</v>
      </c>
      <c r="E4319" t="s">
        <v>2755</v>
      </c>
      <c r="F4319" t="s">
        <v>2734</v>
      </c>
      <c r="G4319" t="s">
        <v>112</v>
      </c>
      <c r="H4319" t="s">
        <v>534</v>
      </c>
      <c r="J4319" t="s">
        <v>17</v>
      </c>
      <c r="K4319" t="s">
        <v>25</v>
      </c>
      <c r="L4319" t="str">
        <f>_xlfn.XLOOKUP(Tableau1[[#This Row],[TYPE DE PIECE]],Tableau4[MATIERE],Tableau4[SHORT TYPE],"",0,1)</f>
        <v>SMT</v>
      </c>
      <c r="N4319" t="str">
        <f>IF(ISERR(FIND("DECOUPE",Tableau1[[#This Row],[DESIGNATION]])),"","NEED REF")</f>
        <v/>
      </c>
    </row>
    <row r="4320" spans="2:14">
      <c r="B4320">
        <v>34409686</v>
      </c>
      <c r="C4320" s="2">
        <v>44406</v>
      </c>
      <c r="D4320" t="s">
        <v>13</v>
      </c>
      <c r="E4320" t="s">
        <v>2756</v>
      </c>
      <c r="F4320" t="s">
        <v>2734</v>
      </c>
      <c r="G4320" t="s">
        <v>112</v>
      </c>
      <c r="H4320" t="s">
        <v>534</v>
      </c>
      <c r="J4320" t="s">
        <v>17</v>
      </c>
      <c r="K4320" t="s">
        <v>25</v>
      </c>
      <c r="L4320" t="str">
        <f>_xlfn.XLOOKUP(Tableau1[[#This Row],[TYPE DE PIECE]],Tableau4[MATIERE],Tableau4[SHORT TYPE],"",0,1)</f>
        <v>SMT</v>
      </c>
      <c r="N4320" t="str">
        <f>IF(ISERR(FIND("DECOUPE",Tableau1[[#This Row],[DESIGNATION]])),"","NEED REF")</f>
        <v/>
      </c>
    </row>
    <row r="4321" spans="2:14">
      <c r="B4321">
        <v>34409685</v>
      </c>
      <c r="C4321" s="2">
        <v>44406</v>
      </c>
      <c r="D4321" t="s">
        <v>13</v>
      </c>
      <c r="E4321" t="s">
        <v>2757</v>
      </c>
      <c r="F4321" t="s">
        <v>2734</v>
      </c>
      <c r="G4321" t="s">
        <v>112</v>
      </c>
      <c r="H4321" t="s">
        <v>534</v>
      </c>
      <c r="J4321" t="s">
        <v>17</v>
      </c>
      <c r="K4321" t="s">
        <v>25</v>
      </c>
      <c r="L4321" t="str">
        <f>_xlfn.XLOOKUP(Tableau1[[#This Row],[TYPE DE PIECE]],Tableau4[MATIERE],Tableau4[SHORT TYPE],"",0,1)</f>
        <v>SMT</v>
      </c>
      <c r="N4321" t="str">
        <f>IF(ISERR(FIND("DECOUPE",Tableau1[[#This Row],[DESIGNATION]])),"","NEED REF")</f>
        <v/>
      </c>
    </row>
    <row r="4322" spans="2:14">
      <c r="B4322">
        <v>34409684</v>
      </c>
      <c r="C4322" s="2">
        <v>44406</v>
      </c>
      <c r="D4322" t="s">
        <v>13</v>
      </c>
      <c r="E4322" t="s">
        <v>2758</v>
      </c>
      <c r="F4322" t="s">
        <v>2734</v>
      </c>
      <c r="G4322" t="s">
        <v>112</v>
      </c>
      <c r="H4322" t="s">
        <v>534</v>
      </c>
      <c r="J4322" t="s">
        <v>17</v>
      </c>
      <c r="K4322" t="s">
        <v>25</v>
      </c>
      <c r="L4322" t="str">
        <f>_xlfn.XLOOKUP(Tableau1[[#This Row],[TYPE DE PIECE]],Tableau4[MATIERE],Tableau4[SHORT TYPE],"",0,1)</f>
        <v>SMT</v>
      </c>
      <c r="N4322" t="str">
        <f>IF(ISERR(FIND("DECOUPE",Tableau1[[#This Row],[DESIGNATION]])),"","NEED REF")</f>
        <v/>
      </c>
    </row>
    <row r="4323" spans="2:14">
      <c r="B4323">
        <v>34409683</v>
      </c>
      <c r="C4323" s="2">
        <v>44405</v>
      </c>
      <c r="D4323" t="s">
        <v>13</v>
      </c>
      <c r="E4323" t="s">
        <v>2759</v>
      </c>
      <c r="G4323" t="s">
        <v>96</v>
      </c>
      <c r="H4323" t="s">
        <v>30</v>
      </c>
      <c r="J4323" t="s">
        <v>27</v>
      </c>
      <c r="K4323" t="s">
        <v>33</v>
      </c>
      <c r="L4323" t="str">
        <f>_xlfn.XLOOKUP(Tableau1[[#This Row],[TYPE DE PIECE]],Tableau4[MATIERE],Tableau4[SHORT TYPE],"",0,1)</f>
        <v>PLA</v>
      </c>
      <c r="N4323" t="str">
        <f>IF(ISERR(FIND("DECOUPE",Tableau1[[#This Row],[DESIGNATION]])),"","NEED REF")</f>
        <v/>
      </c>
    </row>
    <row r="4324" spans="2:14">
      <c r="B4324">
        <v>34409682</v>
      </c>
      <c r="C4324" s="2">
        <v>44404</v>
      </c>
      <c r="D4324" t="s">
        <v>13</v>
      </c>
      <c r="E4324" t="s">
        <v>2760</v>
      </c>
      <c r="F4324" t="s">
        <v>2761</v>
      </c>
      <c r="G4324" t="s">
        <v>675</v>
      </c>
      <c r="H4324" t="s">
        <v>595</v>
      </c>
      <c r="J4324" t="s">
        <v>27</v>
      </c>
      <c r="K4324" t="s">
        <v>22</v>
      </c>
      <c r="L4324" t="str">
        <f>_xlfn.XLOOKUP(Tableau1[[#This Row],[TYPE DE PIECE]],Tableau4[MATIERE],Tableau4[SHORT TYPE],"",0,1)</f>
        <v>COP</v>
      </c>
      <c r="N4324" t="str">
        <f>IF(ISERR(FIND("DECOUPE",Tableau1[[#This Row],[DESIGNATION]])),"","NEED REF")</f>
        <v>NEED REF</v>
      </c>
    </row>
    <row r="4325" spans="2:14">
      <c r="B4325">
        <v>34409681</v>
      </c>
      <c r="C4325" s="2">
        <v>44404</v>
      </c>
      <c r="D4325" t="s">
        <v>13</v>
      </c>
      <c r="E4325" t="s">
        <v>2762</v>
      </c>
      <c r="F4325" t="s">
        <v>2761</v>
      </c>
      <c r="G4325" t="s">
        <v>675</v>
      </c>
      <c r="H4325" t="s">
        <v>595</v>
      </c>
      <c r="J4325" t="s">
        <v>27</v>
      </c>
      <c r="K4325" t="s">
        <v>22</v>
      </c>
      <c r="L4325" t="str">
        <f>_xlfn.XLOOKUP(Tableau1[[#This Row],[TYPE DE PIECE]],Tableau4[MATIERE],Tableau4[SHORT TYPE],"",0,1)</f>
        <v>COP</v>
      </c>
      <c r="N4325" t="str">
        <f>IF(ISERR(FIND("DECOUPE",Tableau1[[#This Row],[DESIGNATION]])),"","NEED REF")</f>
        <v>NEED REF</v>
      </c>
    </row>
    <row r="4326" spans="2:14">
      <c r="B4326">
        <v>34409680</v>
      </c>
      <c r="C4326" s="2">
        <v>44404</v>
      </c>
      <c r="D4326" t="s">
        <v>13</v>
      </c>
      <c r="E4326" t="s">
        <v>2763</v>
      </c>
      <c r="F4326" t="s">
        <v>2761</v>
      </c>
      <c r="G4326" t="s">
        <v>675</v>
      </c>
      <c r="H4326" t="s">
        <v>595</v>
      </c>
      <c r="J4326" t="s">
        <v>27</v>
      </c>
      <c r="K4326" t="s">
        <v>22</v>
      </c>
      <c r="L4326" t="str">
        <f>_xlfn.XLOOKUP(Tableau1[[#This Row],[TYPE DE PIECE]],Tableau4[MATIERE],Tableau4[SHORT TYPE],"",0,1)</f>
        <v>COP</v>
      </c>
      <c r="N4326" t="str">
        <f>IF(ISERR(FIND("DECOUPE",Tableau1[[#This Row],[DESIGNATION]])),"","NEED REF")</f>
        <v/>
      </c>
    </row>
    <row r="4327" spans="2:14">
      <c r="B4327">
        <v>34409679</v>
      </c>
      <c r="C4327" s="2">
        <v>44403</v>
      </c>
      <c r="D4327" t="s">
        <v>13</v>
      </c>
      <c r="E4327" t="s">
        <v>2764</v>
      </c>
      <c r="F4327" t="s">
        <v>2761</v>
      </c>
      <c r="G4327" t="s">
        <v>675</v>
      </c>
      <c r="H4327" t="s">
        <v>595</v>
      </c>
      <c r="J4327" t="s">
        <v>27</v>
      </c>
      <c r="K4327" t="s">
        <v>25</v>
      </c>
      <c r="L4327" t="str">
        <f>_xlfn.XLOOKUP(Tableau1[[#This Row],[TYPE DE PIECE]],Tableau4[MATIERE],Tableau4[SHORT TYPE],"",0,1)</f>
        <v>SMT</v>
      </c>
      <c r="N4327" t="str">
        <f>IF(ISERR(FIND("DECOUPE",Tableau1[[#This Row],[DESIGNATION]])),"","NEED REF")</f>
        <v/>
      </c>
    </row>
    <row r="4328" spans="2:14">
      <c r="B4328">
        <v>34409678</v>
      </c>
      <c r="C4328" s="2">
        <v>44403</v>
      </c>
      <c r="D4328" t="s">
        <v>13</v>
      </c>
      <c r="E4328" t="s">
        <v>2765</v>
      </c>
      <c r="F4328" t="s">
        <v>2761</v>
      </c>
      <c r="G4328" t="s">
        <v>675</v>
      </c>
      <c r="H4328" t="s">
        <v>595</v>
      </c>
      <c r="J4328" t="s">
        <v>27</v>
      </c>
      <c r="K4328" t="s">
        <v>22</v>
      </c>
      <c r="L4328" t="str">
        <f>_xlfn.XLOOKUP(Tableau1[[#This Row],[TYPE DE PIECE]],Tableau4[MATIERE],Tableau4[SHORT TYPE],"",0,1)</f>
        <v>COP</v>
      </c>
      <c r="N4328" t="str">
        <f>IF(ISERR(FIND("DECOUPE",Tableau1[[#This Row],[DESIGNATION]])),"","NEED REF")</f>
        <v/>
      </c>
    </row>
    <row r="4329" spans="2:14">
      <c r="B4329">
        <v>34409677</v>
      </c>
      <c r="C4329" s="2">
        <v>44403</v>
      </c>
      <c r="D4329" t="s">
        <v>13</v>
      </c>
      <c r="E4329" t="s">
        <v>2766</v>
      </c>
      <c r="F4329" t="s">
        <v>2767</v>
      </c>
      <c r="G4329" t="s">
        <v>2768</v>
      </c>
      <c r="H4329" t="s">
        <v>30</v>
      </c>
      <c r="J4329" t="s">
        <v>27</v>
      </c>
      <c r="K4329" t="s">
        <v>25</v>
      </c>
      <c r="L4329" t="str">
        <f>_xlfn.XLOOKUP(Tableau1[[#This Row],[TYPE DE PIECE]],Tableau4[MATIERE],Tableau4[SHORT TYPE],"",0,1)</f>
        <v>SMT</v>
      </c>
      <c r="N4329" t="str">
        <f>IF(ISERR(FIND("DECOUPE",Tableau1[[#This Row],[DESIGNATION]])),"","NEED REF")</f>
        <v/>
      </c>
    </row>
    <row r="4330" spans="2:14">
      <c r="B4330">
        <v>34409676</v>
      </c>
      <c r="C4330" s="2">
        <v>44400</v>
      </c>
      <c r="D4330" t="s">
        <v>13</v>
      </c>
      <c r="E4330" t="s">
        <v>2769</v>
      </c>
      <c r="F4330" t="s">
        <v>2767</v>
      </c>
      <c r="G4330" t="s">
        <v>112</v>
      </c>
      <c r="H4330" t="s">
        <v>30</v>
      </c>
      <c r="J4330" t="s">
        <v>17</v>
      </c>
      <c r="K4330" t="s">
        <v>1745</v>
      </c>
      <c r="L4330" t="str">
        <f>_xlfn.XLOOKUP(Tableau1[[#This Row],[TYPE DE PIECE]],Tableau4[MATIERE],Tableau4[SHORT TYPE],"",0,1)</f>
        <v/>
      </c>
      <c r="N4330" t="str">
        <f>IF(ISERR(FIND("DECOUPE",Tableau1[[#This Row],[DESIGNATION]])),"","NEED REF")</f>
        <v/>
      </c>
    </row>
    <row r="4331" spans="2:14">
      <c r="B4331">
        <v>34409675</v>
      </c>
      <c r="C4331" s="2">
        <v>44400</v>
      </c>
      <c r="D4331" t="s">
        <v>13</v>
      </c>
      <c r="E4331" t="s">
        <v>2770</v>
      </c>
      <c r="F4331" t="s">
        <v>2767</v>
      </c>
      <c r="G4331" t="s">
        <v>112</v>
      </c>
      <c r="H4331" t="s">
        <v>30</v>
      </c>
      <c r="J4331" t="s">
        <v>17</v>
      </c>
      <c r="K4331" t="s">
        <v>1745</v>
      </c>
      <c r="L4331" t="str">
        <f>_xlfn.XLOOKUP(Tableau1[[#This Row],[TYPE DE PIECE]],Tableau4[MATIERE],Tableau4[SHORT TYPE],"",0,1)</f>
        <v/>
      </c>
      <c r="N4331" t="str">
        <f>IF(ISERR(FIND("DECOUPE",Tableau1[[#This Row],[DESIGNATION]])),"","NEED REF")</f>
        <v/>
      </c>
    </row>
    <row r="4332" spans="2:14">
      <c r="B4332">
        <v>34409674</v>
      </c>
      <c r="C4332" s="2">
        <v>44400</v>
      </c>
      <c r="D4332" t="s">
        <v>13</v>
      </c>
      <c r="E4332" t="s">
        <v>2771</v>
      </c>
      <c r="F4332" t="s">
        <v>2767</v>
      </c>
      <c r="G4332" t="s">
        <v>112</v>
      </c>
      <c r="H4332" t="s">
        <v>30</v>
      </c>
      <c r="J4332" t="s">
        <v>17</v>
      </c>
      <c r="K4332" t="s">
        <v>1745</v>
      </c>
      <c r="L4332" t="str">
        <f>_xlfn.XLOOKUP(Tableau1[[#This Row],[TYPE DE PIECE]],Tableau4[MATIERE],Tableau4[SHORT TYPE],"",0,1)</f>
        <v/>
      </c>
      <c r="N4332" t="str">
        <f>IF(ISERR(FIND("DECOUPE",Tableau1[[#This Row],[DESIGNATION]])),"","NEED REF")</f>
        <v/>
      </c>
    </row>
    <row r="4333" spans="2:14">
      <c r="B4333">
        <v>34409673</v>
      </c>
      <c r="C4333" s="2">
        <v>44399</v>
      </c>
      <c r="D4333" t="s">
        <v>13</v>
      </c>
      <c r="E4333" t="s">
        <v>2772</v>
      </c>
      <c r="F4333" t="s">
        <v>2767</v>
      </c>
      <c r="G4333" t="s">
        <v>112</v>
      </c>
      <c r="H4333" t="s">
        <v>30</v>
      </c>
      <c r="J4333" t="s">
        <v>17</v>
      </c>
      <c r="K4333" t="s">
        <v>22</v>
      </c>
      <c r="L4333" t="str">
        <f>_xlfn.XLOOKUP(Tableau1[[#This Row],[TYPE DE PIECE]],Tableau4[MATIERE],Tableau4[SHORT TYPE],"",0,1)</f>
        <v>COP</v>
      </c>
      <c r="N4333" t="str">
        <f>IF(ISERR(FIND("DECOUPE",Tableau1[[#This Row],[DESIGNATION]])),"","NEED REF")</f>
        <v/>
      </c>
    </row>
    <row r="4334" spans="2:14">
      <c r="B4334">
        <v>34409672</v>
      </c>
      <c r="C4334" s="2">
        <v>44399</v>
      </c>
      <c r="D4334" t="s">
        <v>13</v>
      </c>
      <c r="E4334" t="s">
        <v>2773</v>
      </c>
      <c r="F4334" t="s">
        <v>2767</v>
      </c>
      <c r="G4334" t="s">
        <v>112</v>
      </c>
      <c r="H4334" t="s">
        <v>30</v>
      </c>
      <c r="J4334" t="s">
        <v>17</v>
      </c>
      <c r="K4334" t="s">
        <v>22</v>
      </c>
      <c r="L4334" t="str">
        <f>_xlfn.XLOOKUP(Tableau1[[#This Row],[TYPE DE PIECE]],Tableau4[MATIERE],Tableau4[SHORT TYPE],"",0,1)</f>
        <v>COP</v>
      </c>
      <c r="N4334" t="str">
        <f>IF(ISERR(FIND("DECOUPE",Tableau1[[#This Row],[DESIGNATION]])),"","NEED REF")</f>
        <v/>
      </c>
    </row>
    <row r="4335" spans="2:14">
      <c r="B4335">
        <v>34409671</v>
      </c>
      <c r="C4335" s="2">
        <v>44399</v>
      </c>
      <c r="D4335" t="s">
        <v>13</v>
      </c>
      <c r="E4335" t="s">
        <v>2774</v>
      </c>
      <c r="F4335" t="s">
        <v>2767</v>
      </c>
      <c r="G4335" t="s">
        <v>112</v>
      </c>
      <c r="H4335" t="s">
        <v>30</v>
      </c>
      <c r="J4335" t="s">
        <v>17</v>
      </c>
      <c r="K4335" t="s">
        <v>22</v>
      </c>
      <c r="L4335" t="str">
        <f>_xlfn.XLOOKUP(Tableau1[[#This Row],[TYPE DE PIECE]],Tableau4[MATIERE],Tableau4[SHORT TYPE],"",0,1)</f>
        <v>COP</v>
      </c>
      <c r="N4335" t="str">
        <f>IF(ISERR(FIND("DECOUPE",Tableau1[[#This Row],[DESIGNATION]])),"","NEED REF")</f>
        <v/>
      </c>
    </row>
    <row r="4336" spans="2:14">
      <c r="B4336">
        <v>34409670</v>
      </c>
      <c r="C4336" s="2">
        <v>44399</v>
      </c>
      <c r="D4336" t="s">
        <v>13</v>
      </c>
      <c r="E4336" t="s">
        <v>2775</v>
      </c>
      <c r="F4336" t="s">
        <v>2767</v>
      </c>
      <c r="G4336" t="s">
        <v>112</v>
      </c>
      <c r="H4336" t="s">
        <v>30</v>
      </c>
      <c r="J4336" t="s">
        <v>17</v>
      </c>
      <c r="K4336" t="s">
        <v>22</v>
      </c>
      <c r="L4336" t="str">
        <f>_xlfn.XLOOKUP(Tableau1[[#This Row],[TYPE DE PIECE]],Tableau4[MATIERE],Tableau4[SHORT TYPE],"",0,1)</f>
        <v>COP</v>
      </c>
      <c r="N4336" t="str">
        <f>IF(ISERR(FIND("DECOUPE",Tableau1[[#This Row],[DESIGNATION]])),"","NEED REF")</f>
        <v/>
      </c>
    </row>
    <row r="4337" spans="2:14">
      <c r="B4337">
        <v>34409669</v>
      </c>
      <c r="C4337" s="2">
        <v>44399</v>
      </c>
      <c r="D4337" t="s">
        <v>13</v>
      </c>
      <c r="E4337" t="s">
        <v>2776</v>
      </c>
      <c r="F4337" t="s">
        <v>2767</v>
      </c>
      <c r="G4337" t="s">
        <v>112</v>
      </c>
      <c r="H4337" t="s">
        <v>30</v>
      </c>
      <c r="J4337" t="s">
        <v>17</v>
      </c>
      <c r="K4337" t="s">
        <v>22</v>
      </c>
      <c r="L4337" t="str">
        <f>_xlfn.XLOOKUP(Tableau1[[#This Row],[TYPE DE PIECE]],Tableau4[MATIERE],Tableau4[SHORT TYPE],"",0,1)</f>
        <v>COP</v>
      </c>
      <c r="N4337" t="str">
        <f>IF(ISERR(FIND("DECOUPE",Tableau1[[#This Row],[DESIGNATION]])),"","NEED REF")</f>
        <v/>
      </c>
    </row>
    <row r="4338" spans="2:14">
      <c r="B4338">
        <v>34409668</v>
      </c>
      <c r="C4338" s="2">
        <v>44399</v>
      </c>
      <c r="D4338" t="s">
        <v>13</v>
      </c>
      <c r="E4338" t="s">
        <v>2777</v>
      </c>
      <c r="F4338" t="s">
        <v>2767</v>
      </c>
      <c r="G4338" t="s">
        <v>112</v>
      </c>
      <c r="H4338" t="s">
        <v>30</v>
      </c>
      <c r="J4338" t="s">
        <v>17</v>
      </c>
      <c r="K4338" t="s">
        <v>22</v>
      </c>
      <c r="L4338" t="str">
        <f>_xlfn.XLOOKUP(Tableau1[[#This Row],[TYPE DE PIECE]],Tableau4[MATIERE],Tableau4[SHORT TYPE],"",0,1)</f>
        <v>COP</v>
      </c>
      <c r="N4338" t="str">
        <f>IF(ISERR(FIND("DECOUPE",Tableau1[[#This Row],[DESIGNATION]])),"","NEED REF")</f>
        <v/>
      </c>
    </row>
    <row r="4339" spans="2:14">
      <c r="B4339">
        <v>34409667</v>
      </c>
      <c r="C4339" s="2">
        <v>44399</v>
      </c>
      <c r="D4339" t="s">
        <v>13</v>
      </c>
      <c r="E4339" t="s">
        <v>2778</v>
      </c>
      <c r="F4339" t="s">
        <v>2767</v>
      </c>
      <c r="G4339" t="s">
        <v>112</v>
      </c>
      <c r="H4339" t="s">
        <v>30</v>
      </c>
      <c r="J4339" t="s">
        <v>17</v>
      </c>
      <c r="K4339" t="s">
        <v>22</v>
      </c>
      <c r="L4339" t="str">
        <f>_xlfn.XLOOKUP(Tableau1[[#This Row],[TYPE DE PIECE]],Tableau4[MATIERE],Tableau4[SHORT TYPE],"",0,1)</f>
        <v>COP</v>
      </c>
      <c r="N4339" t="str">
        <f>IF(ISERR(FIND("DECOUPE",Tableau1[[#This Row],[DESIGNATION]])),"","NEED REF")</f>
        <v/>
      </c>
    </row>
    <row r="4340" spans="2:14">
      <c r="B4340">
        <v>34409666</v>
      </c>
      <c r="C4340" s="2">
        <v>44399</v>
      </c>
      <c r="D4340" t="s">
        <v>13</v>
      </c>
      <c r="E4340" t="s">
        <v>2779</v>
      </c>
      <c r="F4340" t="s">
        <v>2767</v>
      </c>
      <c r="G4340" t="s">
        <v>112</v>
      </c>
      <c r="H4340" t="s">
        <v>30</v>
      </c>
      <c r="J4340" t="s">
        <v>17</v>
      </c>
      <c r="K4340" t="s">
        <v>22</v>
      </c>
      <c r="L4340" t="str">
        <f>_xlfn.XLOOKUP(Tableau1[[#This Row],[TYPE DE PIECE]],Tableau4[MATIERE],Tableau4[SHORT TYPE],"",0,1)</f>
        <v>COP</v>
      </c>
      <c r="N4340" t="str">
        <f>IF(ISERR(FIND("DECOUPE",Tableau1[[#This Row],[DESIGNATION]])),"","NEED REF")</f>
        <v/>
      </c>
    </row>
    <row r="4341" spans="2:14">
      <c r="B4341">
        <v>34409665</v>
      </c>
      <c r="C4341" s="2">
        <v>44397</v>
      </c>
      <c r="D4341" t="s">
        <v>13</v>
      </c>
      <c r="E4341" t="s">
        <v>1567</v>
      </c>
      <c r="F4341" t="s">
        <v>2767</v>
      </c>
      <c r="G4341" t="s">
        <v>112</v>
      </c>
      <c r="H4341" t="s">
        <v>30</v>
      </c>
      <c r="J4341" t="s">
        <v>17</v>
      </c>
      <c r="K4341" t="s">
        <v>25</v>
      </c>
      <c r="L4341" t="str">
        <f>_xlfn.XLOOKUP(Tableau1[[#This Row],[TYPE DE PIECE]],Tableau4[MATIERE],Tableau4[SHORT TYPE],"",0,1)</f>
        <v>SMT</v>
      </c>
      <c r="N4341" t="str">
        <f>IF(ISERR(FIND("DECOUPE",Tableau1[[#This Row],[DESIGNATION]])),"","NEED REF")</f>
        <v/>
      </c>
    </row>
    <row r="4342" spans="2:14">
      <c r="B4342">
        <v>34409664</v>
      </c>
      <c r="C4342" s="2">
        <v>44397</v>
      </c>
      <c r="D4342" t="s">
        <v>13</v>
      </c>
      <c r="E4342" t="s">
        <v>897</v>
      </c>
      <c r="F4342" t="s">
        <v>2767</v>
      </c>
      <c r="G4342" t="s">
        <v>112</v>
      </c>
      <c r="H4342" t="s">
        <v>30</v>
      </c>
      <c r="J4342" t="s">
        <v>17</v>
      </c>
      <c r="K4342" t="s">
        <v>25</v>
      </c>
      <c r="L4342" t="str">
        <f>_xlfn.XLOOKUP(Tableau1[[#This Row],[TYPE DE PIECE]],Tableau4[MATIERE],Tableau4[SHORT TYPE],"",0,1)</f>
        <v>SMT</v>
      </c>
      <c r="N4342" t="str">
        <f>IF(ISERR(FIND("DECOUPE",Tableau1[[#This Row],[DESIGNATION]])),"","NEED REF")</f>
        <v/>
      </c>
    </row>
    <row r="4343" spans="2:14">
      <c r="B4343">
        <v>34409663</v>
      </c>
      <c r="C4343" s="2">
        <v>44397</v>
      </c>
      <c r="D4343" t="s">
        <v>13</v>
      </c>
      <c r="E4343" t="s">
        <v>896</v>
      </c>
      <c r="F4343" t="s">
        <v>2767</v>
      </c>
      <c r="G4343" t="s">
        <v>112</v>
      </c>
      <c r="H4343" t="s">
        <v>30</v>
      </c>
      <c r="J4343" t="s">
        <v>17</v>
      </c>
      <c r="K4343" t="s">
        <v>25</v>
      </c>
      <c r="L4343" t="str">
        <f>_xlfn.XLOOKUP(Tableau1[[#This Row],[TYPE DE PIECE]],Tableau4[MATIERE],Tableau4[SHORT TYPE],"",0,1)</f>
        <v>SMT</v>
      </c>
      <c r="N4343" t="str">
        <f>IF(ISERR(FIND("DECOUPE",Tableau1[[#This Row],[DESIGNATION]])),"","NEED REF")</f>
        <v/>
      </c>
    </row>
    <row r="4344" spans="2:14">
      <c r="B4344">
        <v>34409662</v>
      </c>
      <c r="C4344" s="2">
        <v>44397</v>
      </c>
      <c r="D4344" t="s">
        <v>13</v>
      </c>
      <c r="E4344" t="s">
        <v>936</v>
      </c>
      <c r="F4344" t="s">
        <v>2767</v>
      </c>
      <c r="G4344" t="s">
        <v>112</v>
      </c>
      <c r="H4344" t="s">
        <v>30</v>
      </c>
      <c r="J4344" t="s">
        <v>17</v>
      </c>
      <c r="K4344" t="s">
        <v>25</v>
      </c>
      <c r="L4344" t="str">
        <f>_xlfn.XLOOKUP(Tableau1[[#This Row],[TYPE DE PIECE]],Tableau4[MATIERE],Tableau4[SHORT TYPE],"",0,1)</f>
        <v>SMT</v>
      </c>
      <c r="N4344" t="str">
        <f>IF(ISERR(FIND("DECOUPE",Tableau1[[#This Row],[DESIGNATION]])),"","NEED REF")</f>
        <v/>
      </c>
    </row>
    <row r="4345" spans="2:14">
      <c r="B4345">
        <v>34409661</v>
      </c>
      <c r="C4345" s="2">
        <v>44397</v>
      </c>
      <c r="D4345" t="s">
        <v>13</v>
      </c>
      <c r="E4345" t="s">
        <v>2780</v>
      </c>
      <c r="F4345" t="s">
        <v>2767</v>
      </c>
      <c r="G4345" t="s">
        <v>112</v>
      </c>
      <c r="H4345" t="s">
        <v>30</v>
      </c>
      <c r="J4345" t="s">
        <v>49</v>
      </c>
      <c r="K4345" t="s">
        <v>22</v>
      </c>
      <c r="L4345" t="str">
        <f>_xlfn.XLOOKUP(Tableau1[[#This Row],[TYPE DE PIECE]],Tableau4[MATIERE],Tableau4[SHORT TYPE],"",0,1)</f>
        <v>COP</v>
      </c>
      <c r="N4345" t="str">
        <f>IF(ISERR(FIND("DECOUPE",Tableau1[[#This Row],[DESIGNATION]])),"","NEED REF")</f>
        <v/>
      </c>
    </row>
    <row r="4346" spans="2:14">
      <c r="B4346">
        <v>34409660</v>
      </c>
      <c r="C4346" s="2">
        <v>44397</v>
      </c>
      <c r="D4346" t="s">
        <v>13</v>
      </c>
      <c r="E4346" t="s">
        <v>2781</v>
      </c>
      <c r="F4346" t="s">
        <v>2767</v>
      </c>
      <c r="G4346" t="s">
        <v>112</v>
      </c>
      <c r="H4346" t="s">
        <v>30</v>
      </c>
      <c r="J4346" t="s">
        <v>49</v>
      </c>
      <c r="K4346" t="s">
        <v>22</v>
      </c>
      <c r="L4346" t="str">
        <f>_xlfn.XLOOKUP(Tableau1[[#This Row],[TYPE DE PIECE]],Tableau4[MATIERE],Tableau4[SHORT TYPE],"",0,1)</f>
        <v>COP</v>
      </c>
      <c r="N4346" t="str">
        <f>IF(ISERR(FIND("DECOUPE",Tableau1[[#This Row],[DESIGNATION]])),"","NEED REF")</f>
        <v/>
      </c>
    </row>
    <row r="4347" spans="2:14">
      <c r="B4347">
        <v>34409659</v>
      </c>
      <c r="C4347" s="2">
        <v>44397</v>
      </c>
      <c r="D4347" t="s">
        <v>13</v>
      </c>
      <c r="E4347" t="s">
        <v>2782</v>
      </c>
      <c r="F4347" t="s">
        <v>2767</v>
      </c>
      <c r="G4347" t="s">
        <v>112</v>
      </c>
      <c r="H4347" t="s">
        <v>30</v>
      </c>
      <c r="J4347" t="s">
        <v>49</v>
      </c>
      <c r="K4347" t="s">
        <v>25</v>
      </c>
      <c r="L4347" t="str">
        <f>_xlfn.XLOOKUP(Tableau1[[#This Row],[TYPE DE PIECE]],Tableau4[MATIERE],Tableau4[SHORT TYPE],"",0,1)</f>
        <v>SMT</v>
      </c>
      <c r="N4347" t="str">
        <f>IF(ISERR(FIND("DECOUPE",Tableau1[[#This Row],[DESIGNATION]])),"","NEED REF")</f>
        <v/>
      </c>
    </row>
    <row r="4348" spans="2:14">
      <c r="B4348">
        <v>34409658</v>
      </c>
      <c r="C4348" s="2">
        <v>44394</v>
      </c>
      <c r="D4348" t="s">
        <v>13</v>
      </c>
      <c r="E4348" t="s">
        <v>2411</v>
      </c>
      <c r="F4348" t="s">
        <v>2767</v>
      </c>
      <c r="G4348" t="s">
        <v>112</v>
      </c>
      <c r="H4348" t="s">
        <v>30</v>
      </c>
      <c r="J4348" t="s">
        <v>49</v>
      </c>
      <c r="K4348" t="s">
        <v>25</v>
      </c>
      <c r="L4348" t="str">
        <f>_xlfn.XLOOKUP(Tableau1[[#This Row],[TYPE DE PIECE]],Tableau4[MATIERE],Tableau4[SHORT TYPE],"",0,1)</f>
        <v>SMT</v>
      </c>
      <c r="N4348" t="str">
        <f>IF(ISERR(FIND("DECOUPE",Tableau1[[#This Row],[DESIGNATION]])),"","NEED REF")</f>
        <v/>
      </c>
    </row>
    <row r="4349" spans="2:14">
      <c r="B4349">
        <v>34409657</v>
      </c>
      <c r="C4349" s="2">
        <v>44394</v>
      </c>
      <c r="D4349" t="s">
        <v>13</v>
      </c>
      <c r="E4349" t="s">
        <v>2783</v>
      </c>
      <c r="F4349" t="s">
        <v>2767</v>
      </c>
      <c r="G4349" t="s">
        <v>112</v>
      </c>
      <c r="H4349" t="s">
        <v>30</v>
      </c>
      <c r="J4349" t="s">
        <v>49</v>
      </c>
      <c r="K4349" t="s">
        <v>25</v>
      </c>
      <c r="L4349" t="str">
        <f>_xlfn.XLOOKUP(Tableau1[[#This Row],[TYPE DE PIECE]],Tableau4[MATIERE],Tableau4[SHORT TYPE],"",0,1)</f>
        <v>SMT</v>
      </c>
      <c r="N4349" t="str">
        <f>IF(ISERR(FIND("DECOUPE",Tableau1[[#This Row],[DESIGNATION]])),"","NEED REF")</f>
        <v/>
      </c>
    </row>
    <row r="4350" spans="2:14">
      <c r="B4350">
        <v>34409656</v>
      </c>
      <c r="C4350" s="2">
        <v>44392</v>
      </c>
      <c r="D4350" t="s">
        <v>13</v>
      </c>
      <c r="E4350" t="s">
        <v>2784</v>
      </c>
      <c r="F4350" t="s">
        <v>2767</v>
      </c>
      <c r="G4350" t="s">
        <v>112</v>
      </c>
      <c r="H4350" t="s">
        <v>30</v>
      </c>
      <c r="J4350" t="s">
        <v>49</v>
      </c>
      <c r="K4350" t="s">
        <v>22</v>
      </c>
      <c r="L4350" t="str">
        <f>_xlfn.XLOOKUP(Tableau1[[#This Row],[TYPE DE PIECE]],Tableau4[MATIERE],Tableau4[SHORT TYPE],"",0,1)</f>
        <v>COP</v>
      </c>
      <c r="N4350" t="str">
        <f>IF(ISERR(FIND("DECOUPE",Tableau1[[#This Row],[DESIGNATION]])),"","NEED REF")</f>
        <v/>
      </c>
    </row>
    <row r="4351" spans="2:14">
      <c r="B4351">
        <v>34409655</v>
      </c>
      <c r="C4351" s="2">
        <v>44392</v>
      </c>
      <c r="D4351" t="s">
        <v>13</v>
      </c>
      <c r="E4351" t="s">
        <v>2780</v>
      </c>
      <c r="F4351" t="s">
        <v>2767</v>
      </c>
      <c r="G4351" t="s">
        <v>112</v>
      </c>
      <c r="H4351" t="s">
        <v>30</v>
      </c>
      <c r="J4351" t="s">
        <v>49</v>
      </c>
      <c r="K4351" t="s">
        <v>22</v>
      </c>
      <c r="L4351" t="str">
        <f>_xlfn.XLOOKUP(Tableau1[[#This Row],[TYPE DE PIECE]],Tableau4[MATIERE],Tableau4[SHORT TYPE],"",0,1)</f>
        <v>COP</v>
      </c>
      <c r="N4351" t="str">
        <f>IF(ISERR(FIND("DECOUPE",Tableau1[[#This Row],[DESIGNATION]])),"","NEED REF")</f>
        <v/>
      </c>
    </row>
    <row r="4352" spans="2:14">
      <c r="B4352">
        <v>34409654</v>
      </c>
      <c r="C4352" s="2">
        <v>44392</v>
      </c>
      <c r="D4352" t="s">
        <v>13</v>
      </c>
      <c r="E4352" t="s">
        <v>2785</v>
      </c>
      <c r="F4352" t="s">
        <v>2767</v>
      </c>
      <c r="G4352" t="s">
        <v>112</v>
      </c>
      <c r="H4352" t="s">
        <v>30</v>
      </c>
      <c r="J4352" t="s">
        <v>49</v>
      </c>
      <c r="K4352" t="s">
        <v>22</v>
      </c>
      <c r="L4352" t="str">
        <f>_xlfn.XLOOKUP(Tableau1[[#This Row],[TYPE DE PIECE]],Tableau4[MATIERE],Tableau4[SHORT TYPE],"",0,1)</f>
        <v>COP</v>
      </c>
      <c r="N4352" t="str">
        <f>IF(ISERR(FIND("DECOUPE",Tableau1[[#This Row],[DESIGNATION]])),"","NEED REF")</f>
        <v/>
      </c>
    </row>
    <row r="4353" spans="2:14">
      <c r="B4353">
        <v>34409653</v>
      </c>
      <c r="C4353" s="2">
        <v>44392</v>
      </c>
      <c r="D4353" t="s">
        <v>13</v>
      </c>
      <c r="E4353" t="s">
        <v>2786</v>
      </c>
      <c r="F4353" t="s">
        <v>2767</v>
      </c>
      <c r="G4353" t="s">
        <v>112</v>
      </c>
      <c r="H4353" t="s">
        <v>30</v>
      </c>
      <c r="J4353" t="s">
        <v>49</v>
      </c>
      <c r="K4353" t="s">
        <v>22</v>
      </c>
      <c r="L4353" t="str">
        <f>_xlfn.XLOOKUP(Tableau1[[#This Row],[TYPE DE PIECE]],Tableau4[MATIERE],Tableau4[SHORT TYPE],"",0,1)</f>
        <v>COP</v>
      </c>
      <c r="N4353" t="str">
        <f>IF(ISERR(FIND("DECOUPE",Tableau1[[#This Row],[DESIGNATION]])),"","NEED REF")</f>
        <v/>
      </c>
    </row>
    <row r="4354" spans="2:14">
      <c r="B4354">
        <v>34409652</v>
      </c>
      <c r="C4354" s="2">
        <v>44392</v>
      </c>
      <c r="D4354" t="s">
        <v>13</v>
      </c>
      <c r="E4354" t="s">
        <v>2787</v>
      </c>
      <c r="F4354" t="s">
        <v>2767</v>
      </c>
      <c r="G4354" t="s">
        <v>112</v>
      </c>
      <c r="H4354" t="s">
        <v>30</v>
      </c>
      <c r="J4354" t="s">
        <v>49</v>
      </c>
      <c r="K4354" t="s">
        <v>22</v>
      </c>
      <c r="L4354" t="str">
        <f>_xlfn.XLOOKUP(Tableau1[[#This Row],[TYPE DE PIECE]],Tableau4[MATIERE],Tableau4[SHORT TYPE],"",0,1)</f>
        <v>COP</v>
      </c>
      <c r="N4354" t="str">
        <f>IF(ISERR(FIND("DECOUPE",Tableau1[[#This Row],[DESIGNATION]])),"","NEED REF")</f>
        <v/>
      </c>
    </row>
    <row r="4355" spans="2:14">
      <c r="B4355">
        <v>34409651</v>
      </c>
      <c r="C4355" s="2">
        <v>44392</v>
      </c>
      <c r="D4355" t="s">
        <v>13</v>
      </c>
      <c r="E4355" t="s">
        <v>2788</v>
      </c>
      <c r="F4355" t="s">
        <v>2767</v>
      </c>
      <c r="G4355" t="s">
        <v>112</v>
      </c>
      <c r="H4355" t="s">
        <v>30</v>
      </c>
      <c r="J4355" t="s">
        <v>49</v>
      </c>
      <c r="K4355" t="s">
        <v>22</v>
      </c>
      <c r="L4355" t="str">
        <f>_xlfn.XLOOKUP(Tableau1[[#This Row],[TYPE DE PIECE]],Tableau4[MATIERE],Tableau4[SHORT TYPE],"",0,1)</f>
        <v>COP</v>
      </c>
      <c r="N4355" t="str">
        <f>IF(ISERR(FIND("DECOUPE",Tableau1[[#This Row],[DESIGNATION]])),"","NEED REF")</f>
        <v/>
      </c>
    </row>
    <row r="4356" spans="2:14">
      <c r="B4356">
        <v>34409650</v>
      </c>
      <c r="C4356" s="2">
        <v>44392</v>
      </c>
      <c r="D4356" t="s">
        <v>13</v>
      </c>
      <c r="E4356" t="s">
        <v>2789</v>
      </c>
      <c r="F4356" t="s">
        <v>2767</v>
      </c>
      <c r="G4356" t="s">
        <v>112</v>
      </c>
      <c r="H4356" t="s">
        <v>30</v>
      </c>
      <c r="J4356" t="s">
        <v>49</v>
      </c>
      <c r="K4356" t="s">
        <v>22</v>
      </c>
      <c r="L4356" t="str">
        <f>_xlfn.XLOOKUP(Tableau1[[#This Row],[TYPE DE PIECE]],Tableau4[MATIERE],Tableau4[SHORT TYPE],"",0,1)</f>
        <v>COP</v>
      </c>
      <c r="N4356" t="str">
        <f>IF(ISERR(FIND("DECOUPE",Tableau1[[#This Row],[DESIGNATION]])),"","NEED REF")</f>
        <v/>
      </c>
    </row>
    <row r="4357" spans="2:14">
      <c r="B4357">
        <v>34409649</v>
      </c>
      <c r="C4357" s="2">
        <v>44392</v>
      </c>
      <c r="D4357" t="s">
        <v>13</v>
      </c>
      <c r="E4357" t="s">
        <v>2790</v>
      </c>
      <c r="F4357" t="s">
        <v>2791</v>
      </c>
      <c r="G4357" t="s">
        <v>2673</v>
      </c>
      <c r="H4357" t="s">
        <v>105</v>
      </c>
      <c r="J4357" t="s">
        <v>49</v>
      </c>
      <c r="K4357" t="s">
        <v>123</v>
      </c>
      <c r="L4357" t="str">
        <f>_xlfn.XLOOKUP(Tableau1[[#This Row],[TYPE DE PIECE]],Tableau4[MATIERE],Tableau4[SHORT TYPE],"",0,1)</f>
        <v>ETO</v>
      </c>
      <c r="N4357" t="s">
        <v>2792</v>
      </c>
    </row>
    <row r="4358" spans="2:14">
      <c r="B4358">
        <v>34409648</v>
      </c>
      <c r="C4358" s="2">
        <v>44390</v>
      </c>
      <c r="D4358" t="s">
        <v>13</v>
      </c>
      <c r="E4358" t="s">
        <v>2793</v>
      </c>
      <c r="F4358" t="s">
        <v>2767</v>
      </c>
      <c r="G4358" t="s">
        <v>112</v>
      </c>
      <c r="H4358" t="s">
        <v>30</v>
      </c>
      <c r="J4358" t="s">
        <v>49</v>
      </c>
      <c r="K4358" t="s">
        <v>22</v>
      </c>
      <c r="L4358" t="str">
        <f>_xlfn.XLOOKUP(Tableau1[[#This Row],[TYPE DE PIECE]],Tableau4[MATIERE],Tableau4[SHORT TYPE],"",0,1)</f>
        <v>COP</v>
      </c>
      <c r="N4358" t="str">
        <f>IF(ISERR(FIND("DECOUPE",Tableau1[[#This Row],[DESIGNATION]])),"","NEED REF")</f>
        <v/>
      </c>
    </row>
    <row r="4359" spans="2:14">
      <c r="B4359">
        <v>34409647</v>
      </c>
      <c r="C4359" s="2">
        <v>44390</v>
      </c>
      <c r="D4359" t="s">
        <v>13</v>
      </c>
      <c r="E4359" t="s">
        <v>2794</v>
      </c>
      <c r="F4359" t="s">
        <v>2767</v>
      </c>
      <c r="G4359" t="s">
        <v>112</v>
      </c>
      <c r="H4359" t="s">
        <v>30</v>
      </c>
      <c r="J4359" t="s">
        <v>49</v>
      </c>
      <c r="K4359" t="s">
        <v>22</v>
      </c>
      <c r="L4359" t="str">
        <f>_xlfn.XLOOKUP(Tableau1[[#This Row],[TYPE DE PIECE]],Tableau4[MATIERE],Tableau4[SHORT TYPE],"",0,1)</f>
        <v>COP</v>
      </c>
      <c r="N4359" t="str">
        <f>IF(ISERR(FIND("DECOUPE",Tableau1[[#This Row],[DESIGNATION]])),"","NEED REF")</f>
        <v/>
      </c>
    </row>
    <row r="4360" spans="2:14">
      <c r="B4360">
        <v>34409646</v>
      </c>
      <c r="C4360" s="2">
        <v>44390</v>
      </c>
      <c r="D4360" t="s">
        <v>13</v>
      </c>
      <c r="E4360" t="s">
        <v>2795</v>
      </c>
      <c r="F4360" t="s">
        <v>2767</v>
      </c>
      <c r="G4360" t="s">
        <v>112</v>
      </c>
      <c r="H4360" t="s">
        <v>30</v>
      </c>
      <c r="J4360" t="s">
        <v>49</v>
      </c>
      <c r="K4360" t="s">
        <v>25</v>
      </c>
      <c r="L4360" t="str">
        <f>_xlfn.XLOOKUP(Tableau1[[#This Row],[TYPE DE PIECE]],Tableau4[MATIERE],Tableau4[SHORT TYPE],"",0,1)</f>
        <v>SMT</v>
      </c>
      <c r="N4360" t="str">
        <f>IF(ISERR(FIND("DECOUPE",Tableau1[[#This Row],[DESIGNATION]])),"","NEED REF")</f>
        <v/>
      </c>
    </row>
    <row r="4361" spans="2:14">
      <c r="B4361">
        <v>34409645</v>
      </c>
      <c r="C4361" s="2">
        <v>44390</v>
      </c>
      <c r="D4361" t="s">
        <v>13</v>
      </c>
      <c r="E4361" t="s">
        <v>2766</v>
      </c>
      <c r="F4361" t="s">
        <v>2767</v>
      </c>
      <c r="G4361" t="s">
        <v>112</v>
      </c>
      <c r="H4361" t="s">
        <v>30</v>
      </c>
      <c r="J4361" t="s">
        <v>49</v>
      </c>
      <c r="K4361" t="s">
        <v>25</v>
      </c>
      <c r="L4361" t="str">
        <f>_xlfn.XLOOKUP(Tableau1[[#This Row],[TYPE DE PIECE]],Tableau4[MATIERE],Tableau4[SHORT TYPE],"",0,1)</f>
        <v>SMT</v>
      </c>
      <c r="N4361" t="str">
        <f>IF(ISERR(FIND("DECOUPE",Tableau1[[#This Row],[DESIGNATION]])),"","NEED REF")</f>
        <v/>
      </c>
    </row>
    <row r="4362" spans="2:14">
      <c r="B4362">
        <v>34409644</v>
      </c>
      <c r="C4362" s="2">
        <v>44389</v>
      </c>
      <c r="D4362" t="s">
        <v>13</v>
      </c>
      <c r="E4362" t="s">
        <v>2781</v>
      </c>
      <c r="F4362" t="s">
        <v>2767</v>
      </c>
      <c r="G4362" t="s">
        <v>112</v>
      </c>
      <c r="H4362" t="s">
        <v>30</v>
      </c>
      <c r="J4362" t="s">
        <v>49</v>
      </c>
      <c r="K4362" t="s">
        <v>22</v>
      </c>
      <c r="L4362" t="str">
        <f>_xlfn.XLOOKUP(Tableau1[[#This Row],[TYPE DE PIECE]],Tableau4[MATIERE],Tableau4[SHORT TYPE],"",0,1)</f>
        <v>COP</v>
      </c>
      <c r="N4362" t="str">
        <f>IF(ISERR(FIND("DECOUPE",Tableau1[[#This Row],[DESIGNATION]])),"","NEED REF")</f>
        <v/>
      </c>
    </row>
    <row r="4363" spans="2:14">
      <c r="B4363">
        <v>34409643</v>
      </c>
      <c r="C4363" s="2">
        <v>44389</v>
      </c>
      <c r="D4363" t="s">
        <v>13</v>
      </c>
      <c r="E4363" t="s">
        <v>2404</v>
      </c>
      <c r="F4363" t="s">
        <v>2767</v>
      </c>
      <c r="G4363" t="s">
        <v>112</v>
      </c>
      <c r="H4363" t="s">
        <v>30</v>
      </c>
      <c r="J4363" t="s">
        <v>49</v>
      </c>
      <c r="K4363" t="s">
        <v>25</v>
      </c>
      <c r="L4363" t="str">
        <f>_xlfn.XLOOKUP(Tableau1[[#This Row],[TYPE DE PIECE]],Tableau4[MATIERE],Tableau4[SHORT TYPE],"",0,1)</f>
        <v>SMT</v>
      </c>
      <c r="N4363" t="str">
        <f>IF(ISERR(FIND("DECOUPE",Tableau1[[#This Row],[DESIGNATION]])),"","NEED REF")</f>
        <v/>
      </c>
    </row>
    <row r="4364" spans="2:14">
      <c r="B4364">
        <v>34409642</v>
      </c>
      <c r="C4364" s="2">
        <v>44389</v>
      </c>
      <c r="D4364" t="s">
        <v>13</v>
      </c>
      <c r="E4364" t="s">
        <v>2796</v>
      </c>
      <c r="F4364" t="s">
        <v>2767</v>
      </c>
      <c r="G4364" t="s">
        <v>112</v>
      </c>
      <c r="H4364" t="s">
        <v>30</v>
      </c>
      <c r="J4364" t="s">
        <v>49</v>
      </c>
      <c r="K4364" t="s">
        <v>25</v>
      </c>
      <c r="L4364" t="str">
        <f>_xlfn.XLOOKUP(Tableau1[[#This Row],[TYPE DE PIECE]],Tableau4[MATIERE],Tableau4[SHORT TYPE],"",0,1)</f>
        <v>SMT</v>
      </c>
      <c r="N4364" t="str">
        <f>IF(ISERR(FIND("DECOUPE",Tableau1[[#This Row],[DESIGNATION]])),"","NEED REF")</f>
        <v/>
      </c>
    </row>
    <row r="4365" spans="2:14">
      <c r="B4365">
        <v>34409641</v>
      </c>
      <c r="C4365" s="2">
        <v>44386</v>
      </c>
      <c r="D4365" t="s">
        <v>13</v>
      </c>
      <c r="E4365" t="s">
        <v>2797</v>
      </c>
      <c r="F4365" t="s">
        <v>2798</v>
      </c>
      <c r="G4365" t="s">
        <v>112</v>
      </c>
      <c r="H4365" t="s">
        <v>534</v>
      </c>
      <c r="J4365" t="s">
        <v>27</v>
      </c>
      <c r="K4365" t="s">
        <v>22</v>
      </c>
      <c r="L4365" t="str">
        <f>_xlfn.XLOOKUP(Tableau1[[#This Row],[TYPE DE PIECE]],Tableau4[MATIERE],Tableau4[SHORT TYPE],"",0,1)</f>
        <v>COP</v>
      </c>
      <c r="N4365" t="str">
        <f>IF(ISERR(FIND("DECOUPE",Tableau1[[#This Row],[DESIGNATION]])),"","NEED REF")</f>
        <v/>
      </c>
    </row>
    <row r="4366" spans="2:14">
      <c r="B4366">
        <v>34409640</v>
      </c>
      <c r="C4366" s="2">
        <v>44385</v>
      </c>
      <c r="D4366" t="s">
        <v>13</v>
      </c>
      <c r="E4366" t="s">
        <v>2782</v>
      </c>
      <c r="F4366" t="s">
        <v>2767</v>
      </c>
      <c r="G4366" t="s">
        <v>112</v>
      </c>
      <c r="H4366" t="s">
        <v>30</v>
      </c>
      <c r="J4366" t="s">
        <v>49</v>
      </c>
      <c r="K4366" t="s">
        <v>25</v>
      </c>
      <c r="L4366" t="str">
        <f>_xlfn.XLOOKUP(Tableau1[[#This Row],[TYPE DE PIECE]],Tableau4[MATIERE],Tableau4[SHORT TYPE],"",0,1)</f>
        <v>SMT</v>
      </c>
      <c r="N4366" t="str">
        <f>IF(ISERR(FIND("DECOUPE",Tableau1[[#This Row],[DESIGNATION]])),"","NEED REF")</f>
        <v/>
      </c>
    </row>
    <row r="4367" spans="2:14">
      <c r="B4367">
        <v>34409639</v>
      </c>
      <c r="C4367" s="2">
        <v>44385</v>
      </c>
      <c r="D4367" t="s">
        <v>13</v>
      </c>
      <c r="E4367" t="s">
        <v>2799</v>
      </c>
      <c r="F4367" t="s">
        <v>2800</v>
      </c>
      <c r="G4367" t="s">
        <v>112</v>
      </c>
      <c r="H4367" t="s">
        <v>534</v>
      </c>
      <c r="J4367" t="s">
        <v>49</v>
      </c>
      <c r="K4367" t="s">
        <v>22</v>
      </c>
      <c r="L4367" t="str">
        <f>_xlfn.XLOOKUP(Tableau1[[#This Row],[TYPE DE PIECE]],Tableau4[MATIERE],Tableau4[SHORT TYPE],"",0,1)</f>
        <v>COP</v>
      </c>
      <c r="N4367" t="str">
        <f>IF(ISERR(FIND("DECOUPE",Tableau1[[#This Row],[DESIGNATION]])),"","NEED REF")</f>
        <v/>
      </c>
    </row>
    <row r="4368" spans="2:14">
      <c r="B4368">
        <v>34409638</v>
      </c>
      <c r="C4368" s="2">
        <v>44385</v>
      </c>
      <c r="D4368" t="s">
        <v>13</v>
      </c>
      <c r="E4368" t="s">
        <v>2801</v>
      </c>
      <c r="F4368" t="s">
        <v>2800</v>
      </c>
      <c r="G4368" t="s">
        <v>112</v>
      </c>
      <c r="H4368" t="s">
        <v>534</v>
      </c>
      <c r="J4368" t="s">
        <v>49</v>
      </c>
      <c r="K4368" t="s">
        <v>22</v>
      </c>
      <c r="L4368" t="str">
        <f>_xlfn.XLOOKUP(Tableau1[[#This Row],[TYPE DE PIECE]],Tableau4[MATIERE],Tableau4[SHORT TYPE],"",0,1)</f>
        <v>COP</v>
      </c>
      <c r="N4368" t="str">
        <f>IF(ISERR(FIND("DECOUPE",Tableau1[[#This Row],[DESIGNATION]])),"","NEED REF")</f>
        <v/>
      </c>
    </row>
    <row r="4369" spans="2:14">
      <c r="B4369">
        <v>34409637</v>
      </c>
      <c r="C4369" s="2">
        <v>44384</v>
      </c>
      <c r="D4369" t="s">
        <v>13</v>
      </c>
      <c r="E4369" t="s">
        <v>2802</v>
      </c>
      <c r="F4369" t="s">
        <v>2798</v>
      </c>
      <c r="G4369" t="s">
        <v>112</v>
      </c>
      <c r="H4369" t="s">
        <v>534</v>
      </c>
      <c r="J4369" t="s">
        <v>27</v>
      </c>
      <c r="K4369" t="s">
        <v>33</v>
      </c>
      <c r="L4369" t="str">
        <f>_xlfn.XLOOKUP(Tableau1[[#This Row],[TYPE DE PIECE]],Tableau4[MATIERE],Tableau4[SHORT TYPE],"",0,1)</f>
        <v>PLA</v>
      </c>
      <c r="N4369" t="str">
        <f>IF(ISERR(FIND("DECOUPE",Tableau1[[#This Row],[DESIGNATION]])),"","NEED REF")</f>
        <v/>
      </c>
    </row>
    <row r="4370" spans="2:14">
      <c r="B4370">
        <v>34409636</v>
      </c>
      <c r="C4370" s="2">
        <v>44384</v>
      </c>
      <c r="D4370" t="s">
        <v>13</v>
      </c>
      <c r="E4370" t="s">
        <v>2803</v>
      </c>
      <c r="F4370" t="s">
        <v>2798</v>
      </c>
      <c r="G4370" t="s">
        <v>112</v>
      </c>
      <c r="H4370" t="s">
        <v>534</v>
      </c>
      <c r="J4370" t="s">
        <v>27</v>
      </c>
      <c r="K4370" t="s">
        <v>22</v>
      </c>
      <c r="L4370" t="str">
        <f>_xlfn.XLOOKUP(Tableau1[[#This Row],[TYPE DE PIECE]],Tableau4[MATIERE],Tableau4[SHORT TYPE],"",0,1)</f>
        <v>COP</v>
      </c>
      <c r="N4370" t="str">
        <f>IF(ISERR(FIND("DECOUPE",Tableau1[[#This Row],[DESIGNATION]])),"","NEED REF")</f>
        <v/>
      </c>
    </row>
    <row r="4371" spans="2:14">
      <c r="B4371">
        <v>34409635</v>
      </c>
      <c r="C4371" s="2">
        <v>44384</v>
      </c>
      <c r="D4371" t="s">
        <v>13</v>
      </c>
      <c r="E4371" t="s">
        <v>2804</v>
      </c>
      <c r="F4371" t="s">
        <v>2767</v>
      </c>
      <c r="G4371" t="s">
        <v>112</v>
      </c>
      <c r="H4371" t="s">
        <v>30</v>
      </c>
      <c r="J4371" t="s">
        <v>49</v>
      </c>
      <c r="K4371" t="s">
        <v>22</v>
      </c>
      <c r="L4371" t="str">
        <f>_xlfn.XLOOKUP(Tableau1[[#This Row],[TYPE DE PIECE]],Tableau4[MATIERE],Tableau4[SHORT TYPE],"",0,1)</f>
        <v>COP</v>
      </c>
      <c r="N4371" t="str">
        <f>IF(ISERR(FIND("DECOUPE",Tableau1[[#This Row],[DESIGNATION]])),"","NEED REF")</f>
        <v/>
      </c>
    </row>
    <row r="4372" spans="2:14">
      <c r="B4372">
        <v>34409634</v>
      </c>
      <c r="C4372" s="2">
        <v>44384</v>
      </c>
      <c r="D4372" t="s">
        <v>13</v>
      </c>
      <c r="E4372" t="s">
        <v>2805</v>
      </c>
      <c r="F4372" t="s">
        <v>2767</v>
      </c>
      <c r="G4372" t="s">
        <v>112</v>
      </c>
      <c r="H4372" t="s">
        <v>30</v>
      </c>
      <c r="J4372" t="s">
        <v>49</v>
      </c>
      <c r="K4372" t="s">
        <v>22</v>
      </c>
      <c r="L4372" t="str">
        <f>_xlfn.XLOOKUP(Tableau1[[#This Row],[TYPE DE PIECE]],Tableau4[MATIERE],Tableau4[SHORT TYPE],"",0,1)</f>
        <v>COP</v>
      </c>
      <c r="N4372" t="str">
        <f>IF(ISERR(FIND("DECOUPE",Tableau1[[#This Row],[DESIGNATION]])),"","NEED REF")</f>
        <v/>
      </c>
    </row>
    <row r="4373" spans="2:14">
      <c r="B4373">
        <v>34409633</v>
      </c>
      <c r="C4373" s="2">
        <v>44383</v>
      </c>
      <c r="D4373" t="s">
        <v>13</v>
      </c>
      <c r="E4373" t="s">
        <v>2806</v>
      </c>
      <c r="F4373" t="s">
        <v>2767</v>
      </c>
      <c r="G4373" t="s">
        <v>112</v>
      </c>
      <c r="H4373" t="s">
        <v>30</v>
      </c>
      <c r="J4373" t="s">
        <v>49</v>
      </c>
      <c r="K4373" t="s">
        <v>22</v>
      </c>
      <c r="L4373" t="str">
        <f>_xlfn.XLOOKUP(Tableau1[[#This Row],[TYPE DE PIECE]],Tableau4[MATIERE],Tableau4[SHORT TYPE],"",0,1)</f>
        <v>COP</v>
      </c>
      <c r="N4373" t="str">
        <f>IF(ISERR(FIND("DECOUPE",Tableau1[[#This Row],[DESIGNATION]])),"","NEED REF")</f>
        <v/>
      </c>
    </row>
    <row r="4374" spans="2:14">
      <c r="B4374">
        <v>34409632</v>
      </c>
      <c r="C4374" s="2">
        <v>44383</v>
      </c>
      <c r="D4374" t="s">
        <v>13</v>
      </c>
      <c r="E4374" t="s">
        <v>2807</v>
      </c>
      <c r="F4374" t="s">
        <v>2767</v>
      </c>
      <c r="G4374" t="s">
        <v>112</v>
      </c>
      <c r="H4374" t="s">
        <v>30</v>
      </c>
      <c r="J4374" t="s">
        <v>49</v>
      </c>
      <c r="K4374" t="s">
        <v>22</v>
      </c>
      <c r="L4374" t="str">
        <f>_xlfn.XLOOKUP(Tableau1[[#This Row],[TYPE DE PIECE]],Tableau4[MATIERE],Tableau4[SHORT TYPE],"",0,1)</f>
        <v>COP</v>
      </c>
      <c r="N4374" t="str">
        <f>IF(ISERR(FIND("DECOUPE",Tableau1[[#This Row],[DESIGNATION]])),"","NEED REF")</f>
        <v/>
      </c>
    </row>
    <row r="4375" spans="2:14">
      <c r="B4375">
        <v>34409631</v>
      </c>
      <c r="C4375" s="2">
        <v>44382</v>
      </c>
      <c r="D4375" t="s">
        <v>13</v>
      </c>
      <c r="E4375" t="s">
        <v>2808</v>
      </c>
      <c r="F4375" t="s">
        <v>2767</v>
      </c>
      <c r="G4375" t="s">
        <v>112</v>
      </c>
      <c r="H4375" t="s">
        <v>30</v>
      </c>
      <c r="J4375" t="s">
        <v>49</v>
      </c>
      <c r="K4375" t="s">
        <v>25</v>
      </c>
      <c r="L4375" t="str">
        <f>_xlfn.XLOOKUP(Tableau1[[#This Row],[TYPE DE PIECE]],Tableau4[MATIERE],Tableau4[SHORT TYPE],"",0,1)</f>
        <v>SMT</v>
      </c>
      <c r="N4375" t="str">
        <f>IF(ISERR(FIND("DECOUPE",Tableau1[[#This Row],[DESIGNATION]])),"","NEED REF")</f>
        <v/>
      </c>
    </row>
    <row r="4376" spans="2:14">
      <c r="B4376">
        <v>34409630</v>
      </c>
      <c r="C4376" s="2">
        <v>44378</v>
      </c>
      <c r="D4376" t="s">
        <v>13</v>
      </c>
      <c r="E4376" t="s">
        <v>2809</v>
      </c>
      <c r="F4376" t="s">
        <v>2767</v>
      </c>
      <c r="G4376" t="s">
        <v>112</v>
      </c>
      <c r="H4376" t="s">
        <v>463</v>
      </c>
      <c r="J4376" t="s">
        <v>49</v>
      </c>
      <c r="K4376" t="s">
        <v>123</v>
      </c>
      <c r="L4376" t="str">
        <f>_xlfn.XLOOKUP(Tableau1[[#This Row],[TYPE DE PIECE]],Tableau4[MATIERE],Tableau4[SHORT TYPE],"",0,1)</f>
        <v>ETO</v>
      </c>
      <c r="N4376" t="s">
        <v>279</v>
      </c>
    </row>
    <row r="4377" spans="2:14">
      <c r="B4377">
        <v>34409629</v>
      </c>
      <c r="C4377" s="2">
        <v>44376</v>
      </c>
      <c r="D4377" t="s">
        <v>13</v>
      </c>
      <c r="E4377" t="s">
        <v>2810</v>
      </c>
      <c r="G4377" t="s">
        <v>573</v>
      </c>
      <c r="H4377" t="s">
        <v>30</v>
      </c>
      <c r="J4377" t="s">
        <v>27</v>
      </c>
      <c r="K4377" t="s">
        <v>22</v>
      </c>
      <c r="L4377" t="str">
        <f>_xlfn.XLOOKUP(Tableau1[[#This Row],[TYPE DE PIECE]],Tableau4[MATIERE],Tableau4[SHORT TYPE],"",0,1)</f>
        <v>COP</v>
      </c>
      <c r="N4377" t="str">
        <f>IF(ISERR(FIND("DECOUPE",Tableau1[[#This Row],[DESIGNATION]])),"","NEED REF")</f>
        <v/>
      </c>
    </row>
    <row r="4378" spans="2:14">
      <c r="B4378">
        <v>34409628</v>
      </c>
      <c r="C4378" s="2">
        <v>44376</v>
      </c>
      <c r="D4378" t="s">
        <v>13</v>
      </c>
      <c r="E4378" t="s">
        <v>2811</v>
      </c>
      <c r="F4378" t="s">
        <v>2812</v>
      </c>
      <c r="J4378" t="s">
        <v>2813</v>
      </c>
      <c r="K4378" t="s">
        <v>2814</v>
      </c>
      <c r="L4378" t="str">
        <f>_xlfn.XLOOKUP(Tableau1[[#This Row],[TYPE DE PIECE]],Tableau4[MATIERE],Tableau4[SHORT TYPE],"",0,1)</f>
        <v/>
      </c>
      <c r="N4378" t="str">
        <f>IF(ISERR(FIND("DECOUPE",Tableau1[[#This Row],[DESIGNATION]])),"","NEED REF")</f>
        <v/>
      </c>
    </row>
    <row r="4379" spans="2:14">
      <c r="B4379">
        <v>34409627</v>
      </c>
      <c r="C4379" s="2">
        <v>44371</v>
      </c>
      <c r="D4379" t="s">
        <v>13</v>
      </c>
      <c r="L4379" t="str">
        <f>_xlfn.XLOOKUP(Tableau1[[#This Row],[TYPE DE PIECE]],Tableau4[MATIERE],Tableau4[SHORT TYPE],"",0,1)</f>
        <v/>
      </c>
      <c r="N4379" t="str">
        <f>IF(ISERR(FIND("DECOUPE",Tableau1[[#This Row],[DESIGNATION]])),"","NEED REF")</f>
        <v/>
      </c>
    </row>
    <row r="4380" spans="2:14">
      <c r="B4380">
        <v>34409626</v>
      </c>
      <c r="C4380" s="2">
        <v>44371</v>
      </c>
      <c r="D4380" t="s">
        <v>13</v>
      </c>
      <c r="E4380" t="s">
        <v>2815</v>
      </c>
      <c r="F4380" t="s">
        <v>2816</v>
      </c>
      <c r="G4380" t="s">
        <v>573</v>
      </c>
      <c r="H4380" t="s">
        <v>463</v>
      </c>
      <c r="J4380" t="s">
        <v>49</v>
      </c>
      <c r="K4380" t="s">
        <v>25</v>
      </c>
      <c r="L4380" t="str">
        <f>_xlfn.XLOOKUP(Tableau1[[#This Row],[TYPE DE PIECE]],Tableau4[MATIERE],Tableau4[SHORT TYPE],"",0,1)</f>
        <v>SMT</v>
      </c>
      <c r="N4380" t="str">
        <f>IF(ISERR(FIND("DECOUPE",Tableau1[[#This Row],[DESIGNATION]])),"","NEED REF")</f>
        <v/>
      </c>
    </row>
    <row r="4381" spans="2:14">
      <c r="B4381">
        <v>34409625</v>
      </c>
      <c r="C4381" s="2">
        <v>44371</v>
      </c>
      <c r="D4381" t="s">
        <v>13</v>
      </c>
      <c r="E4381" t="s">
        <v>2472</v>
      </c>
      <c r="F4381" t="s">
        <v>2817</v>
      </c>
      <c r="J4381" t="s">
        <v>2813</v>
      </c>
      <c r="K4381" t="s">
        <v>25</v>
      </c>
      <c r="L4381" t="str">
        <f>_xlfn.XLOOKUP(Tableau1[[#This Row],[TYPE DE PIECE]],Tableau4[MATIERE],Tableau4[SHORT TYPE],"",0,1)</f>
        <v>SMT</v>
      </c>
      <c r="N4381" t="str">
        <f>IF(ISERR(FIND("DECOUPE",Tableau1[[#This Row],[DESIGNATION]])),"","NEED REF")</f>
        <v/>
      </c>
    </row>
    <row r="4382" spans="2:14">
      <c r="B4382">
        <v>34409624</v>
      </c>
      <c r="C4382" s="2">
        <v>44371</v>
      </c>
      <c r="D4382" t="s">
        <v>13</v>
      </c>
      <c r="E4382" t="s">
        <v>2818</v>
      </c>
      <c r="F4382" t="s">
        <v>2817</v>
      </c>
      <c r="J4382" t="s">
        <v>2813</v>
      </c>
      <c r="K4382" t="s">
        <v>25</v>
      </c>
      <c r="L4382" t="str">
        <f>_xlfn.XLOOKUP(Tableau1[[#This Row],[TYPE DE PIECE]],Tableau4[MATIERE],Tableau4[SHORT TYPE],"",0,1)</f>
        <v>SMT</v>
      </c>
      <c r="N4382" t="str">
        <f>IF(ISERR(FIND("DECOUPE",Tableau1[[#This Row],[DESIGNATION]])),"","NEED REF")</f>
        <v/>
      </c>
    </row>
    <row r="4383" spans="2:14">
      <c r="B4383">
        <v>34409623</v>
      </c>
      <c r="C4383" s="2">
        <v>44370</v>
      </c>
      <c r="D4383" t="s">
        <v>13</v>
      </c>
      <c r="E4383" t="s">
        <v>2819</v>
      </c>
      <c r="F4383" t="s">
        <v>2812</v>
      </c>
      <c r="J4383" t="s">
        <v>2813</v>
      </c>
      <c r="K4383" t="s">
        <v>25</v>
      </c>
      <c r="L4383" t="str">
        <f>_xlfn.XLOOKUP(Tableau1[[#This Row],[TYPE DE PIECE]],Tableau4[MATIERE],Tableau4[SHORT TYPE],"",0,1)</f>
        <v>SMT</v>
      </c>
      <c r="N4383" t="str">
        <f>IF(ISERR(FIND("DECOUPE",Tableau1[[#This Row],[DESIGNATION]])),"","NEED REF")</f>
        <v/>
      </c>
    </row>
    <row r="4384" spans="2:14">
      <c r="B4384">
        <v>34409622</v>
      </c>
      <c r="C4384" s="2">
        <v>44370</v>
      </c>
      <c r="D4384" t="s">
        <v>13</v>
      </c>
      <c r="E4384" t="s">
        <v>2820</v>
      </c>
      <c r="F4384" t="s">
        <v>2812</v>
      </c>
      <c r="J4384" t="s">
        <v>2813</v>
      </c>
      <c r="K4384" t="s">
        <v>25</v>
      </c>
      <c r="L4384" t="str">
        <f>_xlfn.XLOOKUP(Tableau1[[#This Row],[TYPE DE PIECE]],Tableau4[MATIERE],Tableau4[SHORT TYPE],"",0,1)</f>
        <v>SMT</v>
      </c>
      <c r="N4384" t="str">
        <f>IF(ISERR(FIND("DECOUPE",Tableau1[[#This Row],[DESIGNATION]])),"","NEED REF")</f>
        <v/>
      </c>
    </row>
    <row r="4385" spans="2:14">
      <c r="B4385">
        <v>34409621</v>
      </c>
      <c r="C4385" s="2">
        <v>44370</v>
      </c>
      <c r="D4385" t="s">
        <v>13</v>
      </c>
      <c r="E4385" t="s">
        <v>1567</v>
      </c>
      <c r="F4385" t="s">
        <v>2812</v>
      </c>
      <c r="J4385" t="s">
        <v>2813</v>
      </c>
      <c r="K4385" t="s">
        <v>25</v>
      </c>
      <c r="L4385" t="str">
        <f>_xlfn.XLOOKUP(Tableau1[[#This Row],[TYPE DE PIECE]],Tableau4[MATIERE],Tableau4[SHORT TYPE],"",0,1)</f>
        <v>SMT</v>
      </c>
      <c r="N4385" t="str">
        <f>IF(ISERR(FIND("DECOUPE",Tableau1[[#This Row],[DESIGNATION]])),"","NEED REF")</f>
        <v/>
      </c>
    </row>
    <row r="4386" spans="2:14">
      <c r="B4386">
        <v>34409620</v>
      </c>
      <c r="C4386" s="2">
        <v>44368</v>
      </c>
      <c r="D4386" t="s">
        <v>13</v>
      </c>
      <c r="E4386" t="s">
        <v>2821</v>
      </c>
      <c r="F4386" t="s">
        <v>2816</v>
      </c>
      <c r="G4386" t="s">
        <v>573</v>
      </c>
      <c r="H4386" t="s">
        <v>463</v>
      </c>
      <c r="J4386" t="s">
        <v>49</v>
      </c>
      <c r="K4386" t="s">
        <v>25</v>
      </c>
      <c r="L4386" t="str">
        <f>_xlfn.XLOOKUP(Tableau1[[#This Row],[TYPE DE PIECE]],Tableau4[MATIERE],Tableau4[SHORT TYPE],"",0,1)</f>
        <v>SMT</v>
      </c>
      <c r="N4386" t="str">
        <f>IF(ISERR(FIND("DECOUPE",Tableau1[[#This Row],[DESIGNATION]])),"","NEED REF")</f>
        <v/>
      </c>
    </row>
    <row r="4387" spans="2:14">
      <c r="B4387">
        <v>34409619</v>
      </c>
      <c r="C4387" s="2">
        <v>44368</v>
      </c>
      <c r="D4387" t="s">
        <v>13</v>
      </c>
      <c r="E4387" t="s">
        <v>2822</v>
      </c>
      <c r="F4387" t="s">
        <v>2816</v>
      </c>
      <c r="G4387" t="s">
        <v>573</v>
      </c>
      <c r="H4387" t="s">
        <v>463</v>
      </c>
      <c r="J4387" t="s">
        <v>49</v>
      </c>
      <c r="K4387" t="s">
        <v>25</v>
      </c>
      <c r="L4387" t="str">
        <f>_xlfn.XLOOKUP(Tableau1[[#This Row],[TYPE DE PIECE]],Tableau4[MATIERE],Tableau4[SHORT TYPE],"",0,1)</f>
        <v>SMT</v>
      </c>
      <c r="N4387" t="str">
        <f>IF(ISERR(FIND("DECOUPE",Tableau1[[#This Row],[DESIGNATION]])),"","NEED REF")</f>
        <v/>
      </c>
    </row>
    <row r="4388" spans="2:14">
      <c r="B4388">
        <v>34409618</v>
      </c>
      <c r="C4388" s="2">
        <v>44368</v>
      </c>
      <c r="D4388" t="s">
        <v>13</v>
      </c>
      <c r="E4388" t="s">
        <v>2823</v>
      </c>
      <c r="F4388" t="s">
        <v>2816</v>
      </c>
      <c r="G4388" t="s">
        <v>573</v>
      </c>
      <c r="H4388" t="s">
        <v>463</v>
      </c>
      <c r="J4388" t="s">
        <v>49</v>
      </c>
      <c r="K4388" t="s">
        <v>25</v>
      </c>
      <c r="L4388" t="str">
        <f>_xlfn.XLOOKUP(Tableau1[[#This Row],[TYPE DE PIECE]],Tableau4[MATIERE],Tableau4[SHORT TYPE],"",0,1)</f>
        <v>SMT</v>
      </c>
      <c r="N4388" t="str">
        <f>IF(ISERR(FIND("DECOUPE",Tableau1[[#This Row],[DESIGNATION]])),"","NEED REF")</f>
        <v/>
      </c>
    </row>
    <row r="4389" spans="2:14">
      <c r="B4389">
        <v>34409617</v>
      </c>
      <c r="C4389" s="2">
        <v>44368</v>
      </c>
      <c r="D4389" t="s">
        <v>13</v>
      </c>
      <c r="E4389" t="s">
        <v>2824</v>
      </c>
      <c r="F4389" t="s">
        <v>2816</v>
      </c>
      <c r="G4389" t="s">
        <v>573</v>
      </c>
      <c r="H4389" t="s">
        <v>463</v>
      </c>
      <c r="J4389" t="s">
        <v>49</v>
      </c>
      <c r="K4389" t="s">
        <v>25</v>
      </c>
      <c r="L4389" t="str">
        <f>_xlfn.XLOOKUP(Tableau1[[#This Row],[TYPE DE PIECE]],Tableau4[MATIERE],Tableau4[SHORT TYPE],"",0,1)</f>
        <v>SMT</v>
      </c>
      <c r="N4389" t="str">
        <f>IF(ISERR(FIND("DECOUPE",Tableau1[[#This Row],[DESIGNATION]])),"","NEED REF")</f>
        <v/>
      </c>
    </row>
    <row r="4390" spans="2:14">
      <c r="B4390">
        <v>34409616</v>
      </c>
      <c r="C4390" s="2">
        <v>44368</v>
      </c>
      <c r="D4390" t="s">
        <v>13</v>
      </c>
      <c r="E4390" t="s">
        <v>2825</v>
      </c>
      <c r="G4390" t="s">
        <v>1290</v>
      </c>
      <c r="H4390" t="s">
        <v>30</v>
      </c>
      <c r="J4390" t="s">
        <v>17</v>
      </c>
      <c r="K4390" t="s">
        <v>25</v>
      </c>
      <c r="L4390" t="str">
        <f>_xlfn.XLOOKUP(Tableau1[[#This Row],[TYPE DE PIECE]],Tableau4[MATIERE],Tableau4[SHORT TYPE],"",0,1)</f>
        <v>SMT</v>
      </c>
      <c r="N4390" t="str">
        <f>IF(ISERR(FIND("DECOUPE",Tableau1[[#This Row],[DESIGNATION]])),"","NEED REF")</f>
        <v/>
      </c>
    </row>
    <row r="4391" spans="2:14">
      <c r="B4391">
        <v>34409615</v>
      </c>
      <c r="C4391" s="2">
        <v>44368</v>
      </c>
      <c r="D4391" t="s">
        <v>13</v>
      </c>
      <c r="E4391" t="s">
        <v>2826</v>
      </c>
      <c r="F4391" t="s">
        <v>2816</v>
      </c>
      <c r="G4391" t="s">
        <v>573</v>
      </c>
      <c r="H4391" t="s">
        <v>463</v>
      </c>
      <c r="J4391" t="s">
        <v>49</v>
      </c>
      <c r="K4391" t="s">
        <v>25</v>
      </c>
      <c r="L4391" t="str">
        <f>_xlfn.XLOOKUP(Tableau1[[#This Row],[TYPE DE PIECE]],Tableau4[MATIERE],Tableau4[SHORT TYPE],"",0,1)</f>
        <v>SMT</v>
      </c>
      <c r="N4391" t="str">
        <f>IF(ISERR(FIND("DECOUPE",Tableau1[[#This Row],[DESIGNATION]])),"","NEED REF")</f>
        <v/>
      </c>
    </row>
    <row r="4392" spans="2:14">
      <c r="B4392">
        <v>34409614</v>
      </c>
      <c r="C4392" s="2">
        <v>44368</v>
      </c>
      <c r="D4392" t="s">
        <v>13</v>
      </c>
      <c r="E4392" t="s">
        <v>2827</v>
      </c>
      <c r="F4392" t="s">
        <v>2812</v>
      </c>
      <c r="J4392" t="s">
        <v>17</v>
      </c>
      <c r="K4392" t="s">
        <v>1745</v>
      </c>
      <c r="L4392" t="str">
        <f>_xlfn.XLOOKUP(Tableau1[[#This Row],[TYPE DE PIECE]],Tableau4[MATIERE],Tableau4[SHORT TYPE],"",0,1)</f>
        <v/>
      </c>
      <c r="N4392" t="str">
        <f>IF(ISERR(FIND("DECOUPE",Tableau1[[#This Row],[DESIGNATION]])),"","NEED REF")</f>
        <v/>
      </c>
    </row>
    <row r="4393" spans="2:14">
      <c r="B4393">
        <v>34409613</v>
      </c>
      <c r="C4393" s="2">
        <v>44365</v>
      </c>
      <c r="D4393" t="s">
        <v>13</v>
      </c>
      <c r="E4393" t="s">
        <v>2828</v>
      </c>
      <c r="F4393" t="s">
        <v>2816</v>
      </c>
      <c r="G4393" t="s">
        <v>573</v>
      </c>
      <c r="H4393" t="s">
        <v>463</v>
      </c>
      <c r="J4393" t="s">
        <v>49</v>
      </c>
      <c r="K4393" t="s">
        <v>25</v>
      </c>
      <c r="L4393" t="str">
        <f>_xlfn.XLOOKUP(Tableau1[[#This Row],[TYPE DE PIECE]],Tableau4[MATIERE],Tableau4[SHORT TYPE],"",0,1)</f>
        <v>SMT</v>
      </c>
      <c r="N4393" t="str">
        <f>IF(ISERR(FIND("DECOUPE",Tableau1[[#This Row],[DESIGNATION]])),"","NEED REF")</f>
        <v/>
      </c>
    </row>
    <row r="4394" spans="2:14">
      <c r="B4394">
        <v>34409612</v>
      </c>
      <c r="C4394" s="2">
        <v>44365</v>
      </c>
      <c r="D4394" t="s">
        <v>13</v>
      </c>
      <c r="E4394" t="s">
        <v>2829</v>
      </c>
      <c r="F4394" t="s">
        <v>2816</v>
      </c>
      <c r="G4394" t="s">
        <v>573</v>
      </c>
      <c r="H4394" t="s">
        <v>463</v>
      </c>
      <c r="J4394" t="s">
        <v>49</v>
      </c>
      <c r="K4394" t="s">
        <v>25</v>
      </c>
      <c r="L4394" t="str">
        <f>_xlfn.XLOOKUP(Tableau1[[#This Row],[TYPE DE PIECE]],Tableau4[MATIERE],Tableau4[SHORT TYPE],"",0,1)</f>
        <v>SMT</v>
      </c>
      <c r="N4394" t="str">
        <f>IF(ISERR(FIND("DECOUPE",Tableau1[[#This Row],[DESIGNATION]])),"","NEED REF")</f>
        <v/>
      </c>
    </row>
    <row r="4395" spans="2:14">
      <c r="B4395">
        <v>34409611</v>
      </c>
      <c r="C4395" s="2">
        <v>44365</v>
      </c>
      <c r="D4395" t="s">
        <v>13</v>
      </c>
      <c r="E4395" t="s">
        <v>2830</v>
      </c>
      <c r="F4395" t="s">
        <v>2816</v>
      </c>
      <c r="G4395" t="s">
        <v>573</v>
      </c>
      <c r="H4395" t="s">
        <v>463</v>
      </c>
      <c r="J4395" t="s">
        <v>49</v>
      </c>
      <c r="K4395" t="s">
        <v>25</v>
      </c>
      <c r="L4395" t="str">
        <f>_xlfn.XLOOKUP(Tableau1[[#This Row],[TYPE DE PIECE]],Tableau4[MATIERE],Tableau4[SHORT TYPE],"",0,1)</f>
        <v>SMT</v>
      </c>
      <c r="N4395" t="str">
        <f>IF(ISERR(FIND("DECOUPE",Tableau1[[#This Row],[DESIGNATION]])),"","NEED REF")</f>
        <v/>
      </c>
    </row>
    <row r="4396" spans="2:14">
      <c r="B4396">
        <v>34409610</v>
      </c>
      <c r="C4396" s="2">
        <v>44365</v>
      </c>
      <c r="D4396" t="s">
        <v>13</v>
      </c>
      <c r="E4396" t="s">
        <v>2831</v>
      </c>
      <c r="F4396" t="s">
        <v>674</v>
      </c>
      <c r="G4396" t="s">
        <v>675</v>
      </c>
      <c r="H4396" t="s">
        <v>46</v>
      </c>
      <c r="J4396" t="s">
        <v>27</v>
      </c>
      <c r="K4396" t="s">
        <v>50</v>
      </c>
      <c r="L4396" t="str">
        <f>_xlfn.XLOOKUP(Tableau1[[#This Row],[TYPE DE PIECE]],Tableau4[MATIERE],Tableau4[SHORT TYPE],"",0,1)</f>
        <v>WIR</v>
      </c>
      <c r="N4396" t="str">
        <f>IF(ISERR(FIND("DECOUPE",Tableau1[[#This Row],[DESIGNATION]])),"","NEED REF")</f>
        <v/>
      </c>
    </row>
    <row r="4397" spans="2:14">
      <c r="B4397">
        <v>34409609</v>
      </c>
      <c r="C4397" s="2">
        <v>44365</v>
      </c>
      <c r="D4397" t="s">
        <v>13</v>
      </c>
      <c r="E4397" t="s">
        <v>2832</v>
      </c>
      <c r="G4397" t="s">
        <v>1290</v>
      </c>
      <c r="H4397" t="s">
        <v>30</v>
      </c>
      <c r="J4397" t="s">
        <v>17</v>
      </c>
      <c r="K4397" t="s">
        <v>33</v>
      </c>
      <c r="L4397" t="str">
        <f>_xlfn.XLOOKUP(Tableau1[[#This Row],[TYPE DE PIECE]],Tableau4[MATIERE],Tableau4[SHORT TYPE],"",0,1)</f>
        <v>PLA</v>
      </c>
      <c r="N4397" t="str">
        <f>IF(ISERR(FIND("DECOUPE",Tableau1[[#This Row],[DESIGNATION]])),"","NEED REF")</f>
        <v/>
      </c>
    </row>
    <row r="4398" spans="2:14">
      <c r="B4398">
        <v>34409608</v>
      </c>
      <c r="C4398" s="2">
        <v>44365</v>
      </c>
      <c r="D4398" t="s">
        <v>13</v>
      </c>
      <c r="E4398" t="s">
        <v>2833</v>
      </c>
      <c r="G4398" t="s">
        <v>1290</v>
      </c>
      <c r="H4398" t="s">
        <v>30</v>
      </c>
      <c r="J4398" t="s">
        <v>17</v>
      </c>
      <c r="K4398" t="s">
        <v>33</v>
      </c>
      <c r="L4398" t="str">
        <f>_xlfn.XLOOKUP(Tableau1[[#This Row],[TYPE DE PIECE]],Tableau4[MATIERE],Tableau4[SHORT TYPE],"",0,1)</f>
        <v>PLA</v>
      </c>
      <c r="N4398" t="str">
        <f>IF(ISERR(FIND("DECOUPE",Tableau1[[#This Row],[DESIGNATION]])),"","NEED REF")</f>
        <v/>
      </c>
    </row>
    <row r="4399" spans="2:14">
      <c r="B4399">
        <v>34409607</v>
      </c>
      <c r="C4399" s="2">
        <v>44365</v>
      </c>
      <c r="D4399" t="s">
        <v>13</v>
      </c>
      <c r="E4399" t="s">
        <v>706</v>
      </c>
      <c r="G4399" t="s">
        <v>1290</v>
      </c>
      <c r="H4399" t="s">
        <v>30</v>
      </c>
      <c r="J4399" t="s">
        <v>17</v>
      </c>
      <c r="K4399" t="s">
        <v>25</v>
      </c>
      <c r="L4399" t="str">
        <f>_xlfn.XLOOKUP(Tableau1[[#This Row],[TYPE DE PIECE]],Tableau4[MATIERE],Tableau4[SHORT TYPE],"",0,1)</f>
        <v>SMT</v>
      </c>
      <c r="N4399" t="str">
        <f>IF(ISERR(FIND("DECOUPE",Tableau1[[#This Row],[DESIGNATION]])),"","NEED REF")</f>
        <v/>
      </c>
    </row>
    <row r="4400" spans="2:14">
      <c r="B4400">
        <v>34409606</v>
      </c>
      <c r="C4400" s="2">
        <v>44365</v>
      </c>
      <c r="D4400" t="s">
        <v>13</v>
      </c>
      <c r="E4400" t="s">
        <v>2834</v>
      </c>
      <c r="G4400" t="s">
        <v>1290</v>
      </c>
      <c r="H4400" t="s">
        <v>30</v>
      </c>
      <c r="J4400" t="s">
        <v>17</v>
      </c>
      <c r="K4400" t="s">
        <v>25</v>
      </c>
      <c r="L4400" t="str">
        <f>_xlfn.XLOOKUP(Tableau1[[#This Row],[TYPE DE PIECE]],Tableau4[MATIERE],Tableau4[SHORT TYPE],"",0,1)</f>
        <v>SMT</v>
      </c>
      <c r="N4400" t="str">
        <f>IF(ISERR(FIND("DECOUPE",Tableau1[[#This Row],[DESIGNATION]])),"","NEED REF")</f>
        <v/>
      </c>
    </row>
    <row r="4401" spans="2:14">
      <c r="B4401">
        <v>34409605</v>
      </c>
      <c r="C4401" s="2">
        <v>44365</v>
      </c>
      <c r="D4401" t="s">
        <v>13</v>
      </c>
      <c r="E4401" t="s">
        <v>2732</v>
      </c>
      <c r="G4401" t="s">
        <v>1290</v>
      </c>
      <c r="H4401" t="s">
        <v>30</v>
      </c>
      <c r="J4401" t="s">
        <v>17</v>
      </c>
      <c r="K4401" t="s">
        <v>25</v>
      </c>
      <c r="L4401" t="str">
        <f>_xlfn.XLOOKUP(Tableau1[[#This Row],[TYPE DE PIECE]],Tableau4[MATIERE],Tableau4[SHORT TYPE],"",0,1)</f>
        <v>SMT</v>
      </c>
      <c r="N4401" t="str">
        <f>IF(ISERR(FIND("DECOUPE",Tableau1[[#This Row],[DESIGNATION]])),"","NEED REF")</f>
        <v/>
      </c>
    </row>
    <row r="4402" spans="2:14">
      <c r="B4402">
        <v>34409604</v>
      </c>
      <c r="C4402" s="2">
        <v>44365</v>
      </c>
      <c r="D4402" t="s">
        <v>13</v>
      </c>
      <c r="E4402" t="s">
        <v>2835</v>
      </c>
      <c r="G4402" t="s">
        <v>1290</v>
      </c>
      <c r="H4402" t="s">
        <v>30</v>
      </c>
      <c r="J4402" t="s">
        <v>17</v>
      </c>
      <c r="K4402" t="s">
        <v>25</v>
      </c>
      <c r="L4402" t="str">
        <f>_xlfn.XLOOKUP(Tableau1[[#This Row],[TYPE DE PIECE]],Tableau4[MATIERE],Tableau4[SHORT TYPE],"",0,1)</f>
        <v>SMT</v>
      </c>
      <c r="N4402" t="str">
        <f>IF(ISERR(FIND("DECOUPE",Tableau1[[#This Row],[DESIGNATION]])),"","NEED REF")</f>
        <v/>
      </c>
    </row>
    <row r="4403" spans="2:14">
      <c r="B4403">
        <v>34409603</v>
      </c>
      <c r="C4403" s="2">
        <v>44364</v>
      </c>
      <c r="D4403" t="s">
        <v>13</v>
      </c>
      <c r="E4403" t="s">
        <v>2836</v>
      </c>
      <c r="F4403" t="s">
        <v>2816</v>
      </c>
      <c r="G4403" t="s">
        <v>573</v>
      </c>
      <c r="H4403" t="s">
        <v>463</v>
      </c>
      <c r="J4403" t="s">
        <v>49</v>
      </c>
      <c r="K4403" t="s">
        <v>25</v>
      </c>
      <c r="L4403" t="str">
        <f>_xlfn.XLOOKUP(Tableau1[[#This Row],[TYPE DE PIECE]],Tableau4[MATIERE],Tableau4[SHORT TYPE],"",0,1)</f>
        <v>SMT</v>
      </c>
      <c r="N4403" t="str">
        <f>IF(ISERR(FIND("DECOUPE",Tableau1[[#This Row],[DESIGNATION]])),"","NEED REF")</f>
        <v/>
      </c>
    </row>
    <row r="4404" spans="2:14">
      <c r="B4404">
        <v>34409602</v>
      </c>
      <c r="C4404" s="2">
        <v>44364</v>
      </c>
      <c r="D4404" t="s">
        <v>13</v>
      </c>
      <c r="E4404" t="s">
        <v>2837</v>
      </c>
      <c r="F4404" t="s">
        <v>2812</v>
      </c>
      <c r="J4404" t="s">
        <v>2813</v>
      </c>
      <c r="K4404" t="s">
        <v>25</v>
      </c>
      <c r="L4404" t="str">
        <f>_xlfn.XLOOKUP(Tableau1[[#This Row],[TYPE DE PIECE]],Tableau4[MATIERE],Tableau4[SHORT TYPE],"",0,1)</f>
        <v>SMT</v>
      </c>
      <c r="N4404" t="str">
        <f>IF(ISERR(FIND("DECOUPE",Tableau1[[#This Row],[DESIGNATION]])),"","NEED REF")</f>
        <v/>
      </c>
    </row>
    <row r="4405" spans="2:14">
      <c r="B4405">
        <v>34409601</v>
      </c>
      <c r="C4405" s="2">
        <v>44364</v>
      </c>
      <c r="D4405" t="s">
        <v>13</v>
      </c>
      <c r="E4405" t="s">
        <v>2838</v>
      </c>
      <c r="F4405" t="s">
        <v>2816</v>
      </c>
      <c r="G4405" t="s">
        <v>573</v>
      </c>
      <c r="H4405" t="s">
        <v>463</v>
      </c>
      <c r="J4405" t="s">
        <v>49</v>
      </c>
      <c r="K4405" t="s">
        <v>25</v>
      </c>
      <c r="L4405" t="str">
        <f>_xlfn.XLOOKUP(Tableau1[[#This Row],[TYPE DE PIECE]],Tableau4[MATIERE],Tableau4[SHORT TYPE],"",0,1)</f>
        <v>SMT</v>
      </c>
      <c r="N4405" t="str">
        <f>IF(ISERR(FIND("DECOUPE",Tableau1[[#This Row],[DESIGNATION]])),"","NEED REF")</f>
        <v/>
      </c>
    </row>
    <row r="4406" spans="2:14">
      <c r="B4406">
        <v>34409600</v>
      </c>
      <c r="C4406" s="2">
        <v>44364</v>
      </c>
      <c r="D4406" t="s">
        <v>13</v>
      </c>
      <c r="E4406" t="s">
        <v>2839</v>
      </c>
      <c r="F4406" t="s">
        <v>674</v>
      </c>
      <c r="G4406" t="s">
        <v>675</v>
      </c>
      <c r="H4406" t="s">
        <v>46</v>
      </c>
      <c r="J4406" t="s">
        <v>27</v>
      </c>
      <c r="K4406" t="s">
        <v>50</v>
      </c>
      <c r="L4406" t="str">
        <f>_xlfn.XLOOKUP(Tableau1[[#This Row],[TYPE DE PIECE]],Tableau4[MATIERE],Tableau4[SHORT TYPE],"",0,1)</f>
        <v>WIR</v>
      </c>
      <c r="N4406" t="str">
        <f>IF(ISERR(FIND("DECOUPE",Tableau1[[#This Row],[DESIGNATION]])),"","NEED REF")</f>
        <v/>
      </c>
    </row>
    <row r="4407" spans="2:14">
      <c r="B4407">
        <v>34409599</v>
      </c>
      <c r="C4407" s="2">
        <v>44363</v>
      </c>
      <c r="D4407" t="s">
        <v>13</v>
      </c>
      <c r="E4407" t="s">
        <v>2840</v>
      </c>
      <c r="F4407" t="s">
        <v>2841</v>
      </c>
      <c r="G4407" t="s">
        <v>112</v>
      </c>
      <c r="H4407" t="s">
        <v>534</v>
      </c>
      <c r="J4407" t="s">
        <v>17</v>
      </c>
      <c r="K4407" t="s">
        <v>50</v>
      </c>
      <c r="L4407" t="str">
        <f>_xlfn.XLOOKUP(Tableau1[[#This Row],[TYPE DE PIECE]],Tableau4[MATIERE],Tableau4[SHORT TYPE],"",0,1)</f>
        <v>WIR</v>
      </c>
      <c r="N4407" t="str">
        <f>IF(ISERR(FIND("DECOUPE",Tableau1[[#This Row],[DESIGNATION]])),"","NEED REF")</f>
        <v/>
      </c>
    </row>
    <row r="4408" spans="2:14">
      <c r="B4408">
        <v>34409598</v>
      </c>
      <c r="C4408" s="2">
        <v>44363</v>
      </c>
      <c r="D4408" t="s">
        <v>13</v>
      </c>
      <c r="E4408" t="s">
        <v>2842</v>
      </c>
      <c r="F4408" t="s">
        <v>2812</v>
      </c>
      <c r="J4408" t="s">
        <v>2813</v>
      </c>
      <c r="K4408" t="s">
        <v>25</v>
      </c>
      <c r="L4408" t="str">
        <f>_xlfn.XLOOKUP(Tableau1[[#This Row],[TYPE DE PIECE]],Tableau4[MATIERE],Tableau4[SHORT TYPE],"",0,1)</f>
        <v>SMT</v>
      </c>
      <c r="N4408" t="str">
        <f>IF(ISERR(FIND("DECOUPE",Tableau1[[#This Row],[DESIGNATION]])),"","NEED REF")</f>
        <v/>
      </c>
    </row>
    <row r="4409" spans="2:14">
      <c r="B4409">
        <v>34409597</v>
      </c>
      <c r="C4409" s="2">
        <v>44363</v>
      </c>
      <c r="D4409" t="s">
        <v>13</v>
      </c>
      <c r="E4409" t="s">
        <v>2843</v>
      </c>
      <c r="F4409" t="s">
        <v>2812</v>
      </c>
      <c r="J4409" t="s">
        <v>2813</v>
      </c>
      <c r="K4409" t="s">
        <v>25</v>
      </c>
      <c r="L4409" t="str">
        <f>_xlfn.XLOOKUP(Tableau1[[#This Row],[TYPE DE PIECE]],Tableau4[MATIERE],Tableau4[SHORT TYPE],"",0,1)</f>
        <v>SMT</v>
      </c>
      <c r="N4409" t="str">
        <f>IF(ISERR(FIND("DECOUPE",Tableau1[[#This Row],[DESIGNATION]])),"","NEED REF")</f>
        <v/>
      </c>
    </row>
    <row r="4410" spans="2:14">
      <c r="B4410">
        <v>34409596</v>
      </c>
      <c r="C4410" s="2">
        <v>44363</v>
      </c>
      <c r="D4410" t="s">
        <v>13</v>
      </c>
      <c r="E4410" t="s">
        <v>2844</v>
      </c>
      <c r="F4410" t="s">
        <v>2812</v>
      </c>
      <c r="J4410" t="s">
        <v>2813</v>
      </c>
      <c r="K4410" t="s">
        <v>25</v>
      </c>
      <c r="L4410" t="str">
        <f>_xlfn.XLOOKUP(Tableau1[[#This Row],[TYPE DE PIECE]],Tableau4[MATIERE],Tableau4[SHORT TYPE],"",0,1)</f>
        <v>SMT</v>
      </c>
      <c r="N4410" t="str">
        <f>IF(ISERR(FIND("DECOUPE",Tableau1[[#This Row],[DESIGNATION]])),"","NEED REF")</f>
        <v/>
      </c>
    </row>
    <row r="4411" spans="2:14">
      <c r="B4411">
        <v>34409595</v>
      </c>
      <c r="C4411" s="2">
        <v>44363</v>
      </c>
      <c r="D4411" t="s">
        <v>13</v>
      </c>
      <c r="E4411" t="s">
        <v>1398</v>
      </c>
      <c r="F4411" t="s">
        <v>2812</v>
      </c>
      <c r="J4411" t="s">
        <v>2813</v>
      </c>
      <c r="K4411" t="s">
        <v>25</v>
      </c>
      <c r="L4411" t="str">
        <f>_xlfn.XLOOKUP(Tableau1[[#This Row],[TYPE DE PIECE]],Tableau4[MATIERE],Tableau4[SHORT TYPE],"",0,1)</f>
        <v>SMT</v>
      </c>
      <c r="N4411" t="str">
        <f>IF(ISERR(FIND("DECOUPE",Tableau1[[#This Row],[DESIGNATION]])),"","NEED REF")</f>
        <v/>
      </c>
    </row>
    <row r="4412" spans="2:14">
      <c r="B4412">
        <v>34409594</v>
      </c>
      <c r="C4412" s="2">
        <v>44363</v>
      </c>
      <c r="D4412" t="s">
        <v>13</v>
      </c>
      <c r="E4412" t="s">
        <v>1392</v>
      </c>
      <c r="F4412" t="s">
        <v>2812</v>
      </c>
      <c r="J4412" t="s">
        <v>2813</v>
      </c>
      <c r="K4412" t="s">
        <v>25</v>
      </c>
      <c r="L4412" t="str">
        <f>_xlfn.XLOOKUP(Tableau1[[#This Row],[TYPE DE PIECE]],Tableau4[MATIERE],Tableau4[SHORT TYPE],"",0,1)</f>
        <v>SMT</v>
      </c>
      <c r="N4412" t="str">
        <f>IF(ISERR(FIND("DECOUPE",Tableau1[[#This Row],[DESIGNATION]])),"","NEED REF")</f>
        <v/>
      </c>
    </row>
    <row r="4413" spans="2:14">
      <c r="B4413">
        <v>34409593</v>
      </c>
      <c r="C4413" s="2">
        <v>44363</v>
      </c>
      <c r="D4413" t="s">
        <v>13</v>
      </c>
      <c r="E4413" t="s">
        <v>1391</v>
      </c>
      <c r="F4413" t="s">
        <v>2812</v>
      </c>
      <c r="J4413" t="s">
        <v>2813</v>
      </c>
      <c r="K4413" t="s">
        <v>25</v>
      </c>
      <c r="L4413" t="str">
        <f>_xlfn.XLOOKUP(Tableau1[[#This Row],[TYPE DE PIECE]],Tableau4[MATIERE],Tableau4[SHORT TYPE],"",0,1)</f>
        <v>SMT</v>
      </c>
      <c r="N4413" t="str">
        <f>IF(ISERR(FIND("DECOUPE",Tableau1[[#This Row],[DESIGNATION]])),"","NEED REF")</f>
        <v/>
      </c>
    </row>
    <row r="4414" spans="2:14">
      <c r="B4414">
        <v>34409592</v>
      </c>
      <c r="C4414" s="2">
        <v>44363</v>
      </c>
      <c r="D4414" t="s">
        <v>13</v>
      </c>
      <c r="E4414" t="s">
        <v>2843</v>
      </c>
      <c r="F4414" t="s">
        <v>2812</v>
      </c>
      <c r="J4414" t="s">
        <v>2813</v>
      </c>
      <c r="K4414" t="s">
        <v>25</v>
      </c>
      <c r="L4414" t="str">
        <f>_xlfn.XLOOKUP(Tableau1[[#This Row],[TYPE DE PIECE]],Tableau4[MATIERE],Tableau4[SHORT TYPE],"",0,1)</f>
        <v>SMT</v>
      </c>
      <c r="N4414" t="str">
        <f>IF(ISERR(FIND("DECOUPE",Tableau1[[#This Row],[DESIGNATION]])),"","NEED REF")</f>
        <v/>
      </c>
    </row>
    <row r="4415" spans="2:14">
      <c r="B4415">
        <v>34409591</v>
      </c>
      <c r="C4415" s="2">
        <v>44363</v>
      </c>
      <c r="D4415" t="s">
        <v>13</v>
      </c>
      <c r="E4415" t="s">
        <v>2845</v>
      </c>
      <c r="F4415" t="s">
        <v>2812</v>
      </c>
      <c r="J4415" t="s">
        <v>2813</v>
      </c>
      <c r="K4415" t="s">
        <v>22</v>
      </c>
      <c r="L4415" t="str">
        <f>_xlfn.XLOOKUP(Tableau1[[#This Row],[TYPE DE PIECE]],Tableau4[MATIERE],Tableau4[SHORT TYPE],"",0,1)</f>
        <v>COP</v>
      </c>
      <c r="N4415" t="str">
        <f>IF(ISERR(FIND("DECOUPE",Tableau1[[#This Row],[DESIGNATION]])),"","NEED REF")</f>
        <v/>
      </c>
    </row>
    <row r="4416" spans="2:14">
      <c r="B4416">
        <v>34409590</v>
      </c>
      <c r="C4416" s="2">
        <v>44363</v>
      </c>
      <c r="D4416" t="s">
        <v>13</v>
      </c>
      <c r="E4416" t="s">
        <v>2846</v>
      </c>
      <c r="F4416" t="s">
        <v>2812</v>
      </c>
      <c r="J4416" t="s">
        <v>2813</v>
      </c>
      <c r="K4416" t="s">
        <v>33</v>
      </c>
      <c r="L4416" t="str">
        <f>_xlfn.XLOOKUP(Tableau1[[#This Row],[TYPE DE PIECE]],Tableau4[MATIERE],Tableau4[SHORT TYPE],"",0,1)</f>
        <v>PLA</v>
      </c>
      <c r="N4416" t="str">
        <f>IF(ISERR(FIND("DECOUPE",Tableau1[[#This Row],[DESIGNATION]])),"","NEED REF")</f>
        <v/>
      </c>
    </row>
    <row r="4417" spans="2:14">
      <c r="B4417">
        <v>34409589</v>
      </c>
      <c r="C4417" s="2">
        <v>44363</v>
      </c>
      <c r="D4417" t="s">
        <v>13</v>
      </c>
      <c r="E4417" t="s">
        <v>2847</v>
      </c>
      <c r="F4417" t="s">
        <v>2812</v>
      </c>
      <c r="J4417" t="s">
        <v>2813</v>
      </c>
      <c r="K4417" t="s">
        <v>25</v>
      </c>
      <c r="L4417" t="str">
        <f>_xlfn.XLOOKUP(Tableau1[[#This Row],[TYPE DE PIECE]],Tableau4[MATIERE],Tableau4[SHORT TYPE],"",0,1)</f>
        <v>SMT</v>
      </c>
      <c r="N4417" t="str">
        <f>IF(ISERR(FIND("DECOUPE",Tableau1[[#This Row],[DESIGNATION]])),"","NEED REF")</f>
        <v/>
      </c>
    </row>
    <row r="4418" spans="2:14">
      <c r="B4418">
        <v>34409588</v>
      </c>
      <c r="C4418" s="2">
        <v>44362</v>
      </c>
      <c r="D4418" t="s">
        <v>13</v>
      </c>
      <c r="E4418" t="s">
        <v>2848</v>
      </c>
      <c r="F4418" t="s">
        <v>2816</v>
      </c>
      <c r="G4418" t="s">
        <v>573</v>
      </c>
      <c r="H4418" t="s">
        <v>30</v>
      </c>
      <c r="J4418" t="s">
        <v>49</v>
      </c>
      <c r="K4418" t="s">
        <v>33</v>
      </c>
      <c r="L4418" t="str">
        <f>_xlfn.XLOOKUP(Tableau1[[#This Row],[TYPE DE PIECE]],Tableau4[MATIERE],Tableau4[SHORT TYPE],"",0,1)</f>
        <v>PLA</v>
      </c>
      <c r="M4418" t="s">
        <v>2388</v>
      </c>
      <c r="N4418" t="str">
        <f>IF(ISERR(FIND("DECOUPE",Tableau1[[#This Row],[DESIGNATION]])),"","NEED REF")</f>
        <v/>
      </c>
    </row>
    <row r="4419" spans="2:14">
      <c r="B4419">
        <v>34409587</v>
      </c>
      <c r="C4419" s="2">
        <v>44362</v>
      </c>
      <c r="D4419" t="s">
        <v>13</v>
      </c>
      <c r="E4419" t="s">
        <v>2849</v>
      </c>
      <c r="J4419" t="s">
        <v>27</v>
      </c>
      <c r="K4419" t="s">
        <v>33</v>
      </c>
      <c r="L4419" t="str">
        <f>_xlfn.XLOOKUP(Tableau1[[#This Row],[TYPE DE PIECE]],Tableau4[MATIERE],Tableau4[SHORT TYPE],"",0,1)</f>
        <v>PLA</v>
      </c>
      <c r="N4419" t="str">
        <f>IF(ISERR(FIND("DECOUPE",Tableau1[[#This Row],[DESIGNATION]])),"","NEED REF")</f>
        <v/>
      </c>
    </row>
    <row r="4420" spans="2:14">
      <c r="B4420">
        <v>34409586</v>
      </c>
      <c r="C4420" s="2">
        <v>44361</v>
      </c>
      <c r="D4420" t="s">
        <v>13</v>
      </c>
      <c r="E4420" t="s">
        <v>2395</v>
      </c>
      <c r="J4420" t="s">
        <v>27</v>
      </c>
      <c r="K4420" t="s">
        <v>25</v>
      </c>
      <c r="L4420" t="str">
        <f>_xlfn.XLOOKUP(Tableau1[[#This Row],[TYPE DE PIECE]],Tableau4[MATIERE],Tableau4[SHORT TYPE],"",0,1)</f>
        <v>SMT</v>
      </c>
      <c r="N4420" t="str">
        <f>IF(ISERR(FIND("DECOUPE",Tableau1[[#This Row],[DESIGNATION]])),"","NEED REF")</f>
        <v/>
      </c>
    </row>
    <row r="4421" spans="2:14">
      <c r="B4421">
        <v>34409585</v>
      </c>
      <c r="C4421" s="2">
        <v>44361</v>
      </c>
      <c r="D4421" t="s">
        <v>13</v>
      </c>
      <c r="E4421" t="s">
        <v>2613</v>
      </c>
      <c r="G4421" t="s">
        <v>573</v>
      </c>
      <c r="H4421" t="s">
        <v>19</v>
      </c>
      <c r="J4421" t="s">
        <v>27</v>
      </c>
      <c r="K4421" t="s">
        <v>25</v>
      </c>
      <c r="L4421" t="str">
        <f>_xlfn.XLOOKUP(Tableau1[[#This Row],[TYPE DE PIECE]],Tableau4[MATIERE],Tableau4[SHORT TYPE],"",0,1)</f>
        <v>SMT</v>
      </c>
      <c r="N4421" t="str">
        <f>IF(ISERR(FIND("DECOUPE",Tableau1[[#This Row],[DESIGNATION]])),"","NEED REF")</f>
        <v>NEED REF</v>
      </c>
    </row>
    <row r="4422" spans="2:14">
      <c r="B4422">
        <v>34409584</v>
      </c>
      <c r="C4422" s="2">
        <v>44361</v>
      </c>
      <c r="D4422" t="s">
        <v>13</v>
      </c>
      <c r="E4422" t="s">
        <v>1504</v>
      </c>
      <c r="J4422" t="s">
        <v>27</v>
      </c>
      <c r="K4422" t="s">
        <v>25</v>
      </c>
      <c r="L4422" t="str">
        <f>_xlfn.XLOOKUP(Tableau1[[#This Row],[TYPE DE PIECE]],Tableau4[MATIERE],Tableau4[SHORT TYPE],"",0,1)</f>
        <v>SMT</v>
      </c>
      <c r="N4422" t="str">
        <f>IF(ISERR(FIND("DECOUPE",Tableau1[[#This Row],[DESIGNATION]])),"","NEED REF")</f>
        <v/>
      </c>
    </row>
    <row r="4423" spans="2:14">
      <c r="B4423">
        <v>34409583</v>
      </c>
      <c r="C4423" s="2">
        <v>44356</v>
      </c>
      <c r="D4423" t="s">
        <v>13</v>
      </c>
      <c r="E4423" t="s">
        <v>2733</v>
      </c>
      <c r="G4423" t="s">
        <v>573</v>
      </c>
      <c r="H4423" t="s">
        <v>19</v>
      </c>
      <c r="J4423" t="s">
        <v>27</v>
      </c>
      <c r="K4423" t="s">
        <v>25</v>
      </c>
      <c r="L4423" t="str">
        <f>_xlfn.XLOOKUP(Tableau1[[#This Row],[TYPE DE PIECE]],Tableau4[MATIERE],Tableau4[SHORT TYPE],"",0,1)</f>
        <v>SMT</v>
      </c>
      <c r="N4423" t="str">
        <f>IF(ISERR(FIND("DECOUPE",Tableau1[[#This Row],[DESIGNATION]])),"","NEED REF")</f>
        <v/>
      </c>
    </row>
    <row r="4424" spans="2:14">
      <c r="B4424">
        <v>34409582</v>
      </c>
      <c r="C4424" s="2">
        <v>44356</v>
      </c>
      <c r="D4424" t="s">
        <v>13</v>
      </c>
      <c r="E4424" t="s">
        <v>2613</v>
      </c>
      <c r="G4424" t="s">
        <v>573</v>
      </c>
      <c r="H4424" t="s">
        <v>19</v>
      </c>
      <c r="J4424" t="s">
        <v>27</v>
      </c>
      <c r="K4424" t="s">
        <v>25</v>
      </c>
      <c r="L4424" t="str">
        <f>_xlfn.XLOOKUP(Tableau1[[#This Row],[TYPE DE PIECE]],Tableau4[MATIERE],Tableau4[SHORT TYPE],"",0,1)</f>
        <v>SMT</v>
      </c>
      <c r="N4424" t="str">
        <f>IF(ISERR(FIND("DECOUPE",Tableau1[[#This Row],[DESIGNATION]])),"","NEED REF")</f>
        <v>NEED REF</v>
      </c>
    </row>
    <row r="4425" spans="2:14">
      <c r="B4425">
        <v>34409581</v>
      </c>
      <c r="C4425" s="2">
        <v>44356</v>
      </c>
      <c r="D4425" t="s">
        <v>13</v>
      </c>
      <c r="E4425" t="s">
        <v>1932</v>
      </c>
      <c r="G4425" t="s">
        <v>573</v>
      </c>
      <c r="H4425" t="s">
        <v>19</v>
      </c>
      <c r="J4425" t="s">
        <v>27</v>
      </c>
      <c r="K4425" t="s">
        <v>25</v>
      </c>
      <c r="L4425" t="str">
        <f>_xlfn.XLOOKUP(Tableau1[[#This Row],[TYPE DE PIECE]],Tableau4[MATIERE],Tableau4[SHORT TYPE],"",0,1)</f>
        <v>SMT</v>
      </c>
      <c r="N4425" t="str">
        <f>IF(ISERR(FIND("DECOUPE",Tableau1[[#This Row],[DESIGNATION]])),"","NEED REF")</f>
        <v/>
      </c>
    </row>
    <row r="4426" spans="2:14">
      <c r="B4426">
        <v>34409580</v>
      </c>
      <c r="C4426" s="2">
        <v>44355</v>
      </c>
      <c r="D4426" t="s">
        <v>13</v>
      </c>
      <c r="E4426" t="s">
        <v>2850</v>
      </c>
      <c r="F4426" t="s">
        <v>2816</v>
      </c>
      <c r="G4426" t="s">
        <v>573</v>
      </c>
      <c r="H4426" t="s">
        <v>30</v>
      </c>
      <c r="J4426" t="s">
        <v>49</v>
      </c>
      <c r="K4426" t="s">
        <v>1745</v>
      </c>
      <c r="L4426" t="str">
        <f>_xlfn.XLOOKUP(Tableau1[[#This Row],[TYPE DE PIECE]],Tableau4[MATIERE],Tableau4[SHORT TYPE],"",0,1)</f>
        <v/>
      </c>
      <c r="N4426" t="str">
        <f>IF(ISERR(FIND("DECOUPE",Tableau1[[#This Row],[DESIGNATION]])),"","NEED REF")</f>
        <v/>
      </c>
    </row>
    <row r="4427" spans="2:14">
      <c r="B4427">
        <v>34409579</v>
      </c>
      <c r="C4427" s="2">
        <v>44355</v>
      </c>
      <c r="D4427" t="s">
        <v>13</v>
      </c>
      <c r="E4427" t="s">
        <v>2851</v>
      </c>
      <c r="F4427" t="s">
        <v>2816</v>
      </c>
      <c r="G4427" t="s">
        <v>573</v>
      </c>
      <c r="H4427" t="s">
        <v>30</v>
      </c>
      <c r="J4427" t="s">
        <v>49</v>
      </c>
      <c r="K4427" t="s">
        <v>1745</v>
      </c>
      <c r="L4427" t="str">
        <f>_xlfn.XLOOKUP(Tableau1[[#This Row],[TYPE DE PIECE]],Tableau4[MATIERE],Tableau4[SHORT TYPE],"",0,1)</f>
        <v/>
      </c>
      <c r="N4427" t="str">
        <f>IF(ISERR(FIND("DECOUPE",Tableau1[[#This Row],[DESIGNATION]])),"","NEED REF")</f>
        <v/>
      </c>
    </row>
    <row r="4428" spans="2:14">
      <c r="B4428">
        <v>34409578</v>
      </c>
      <c r="C4428" s="2">
        <v>44355</v>
      </c>
      <c r="D4428" t="s">
        <v>13</v>
      </c>
      <c r="E4428" t="s">
        <v>2852</v>
      </c>
      <c r="F4428" t="s">
        <v>2816</v>
      </c>
      <c r="G4428" t="s">
        <v>573</v>
      </c>
      <c r="H4428" t="s">
        <v>30</v>
      </c>
      <c r="J4428" t="s">
        <v>49</v>
      </c>
      <c r="K4428" t="s">
        <v>22</v>
      </c>
      <c r="L4428" t="str">
        <f>_xlfn.XLOOKUP(Tableau1[[#This Row],[TYPE DE PIECE]],Tableau4[MATIERE],Tableau4[SHORT TYPE],"",0,1)</f>
        <v>COP</v>
      </c>
      <c r="N4428" t="str">
        <f>IF(ISERR(FIND("DECOUPE",Tableau1[[#This Row],[DESIGNATION]])),"","NEED REF")</f>
        <v/>
      </c>
    </row>
    <row r="4429" spans="2:14">
      <c r="B4429">
        <v>34409577</v>
      </c>
      <c r="C4429" s="2">
        <v>44355</v>
      </c>
      <c r="D4429" t="s">
        <v>13</v>
      </c>
      <c r="E4429" t="s">
        <v>2853</v>
      </c>
      <c r="F4429" t="s">
        <v>310</v>
      </c>
      <c r="J4429" t="s">
        <v>2813</v>
      </c>
      <c r="K4429" t="s">
        <v>22</v>
      </c>
      <c r="L4429" t="str">
        <f>_xlfn.XLOOKUP(Tableau1[[#This Row],[TYPE DE PIECE]],Tableau4[MATIERE],Tableau4[SHORT TYPE],"",0,1)</f>
        <v>COP</v>
      </c>
      <c r="N4429" t="str">
        <f>IF(ISERR(FIND("DECOUPE",Tableau1[[#This Row],[DESIGNATION]])),"","NEED REF")</f>
        <v/>
      </c>
    </row>
    <row r="4430" spans="2:14">
      <c r="B4430">
        <v>34409576</v>
      </c>
      <c r="C4430" s="2">
        <v>44355</v>
      </c>
      <c r="D4430" t="s">
        <v>13</v>
      </c>
      <c r="E4430" t="s">
        <v>2854</v>
      </c>
      <c r="F4430" t="s">
        <v>310</v>
      </c>
      <c r="J4430" t="s">
        <v>2813</v>
      </c>
      <c r="K4430" t="s">
        <v>22</v>
      </c>
      <c r="L4430" t="str">
        <f>_xlfn.XLOOKUP(Tableau1[[#This Row],[TYPE DE PIECE]],Tableau4[MATIERE],Tableau4[SHORT TYPE],"",0,1)</f>
        <v>COP</v>
      </c>
      <c r="N4430" t="str">
        <f>IF(ISERR(FIND("DECOUPE",Tableau1[[#This Row],[DESIGNATION]])),"","NEED REF")</f>
        <v/>
      </c>
    </row>
    <row r="4431" spans="2:14">
      <c r="B4431">
        <v>34409575</v>
      </c>
      <c r="C4431" s="2">
        <v>44355</v>
      </c>
      <c r="D4431" t="s">
        <v>13</v>
      </c>
      <c r="E4431" t="s">
        <v>2855</v>
      </c>
      <c r="F4431" t="s">
        <v>310</v>
      </c>
      <c r="J4431" t="s">
        <v>2813</v>
      </c>
      <c r="K4431" t="s">
        <v>22</v>
      </c>
      <c r="L4431" t="str">
        <f>_xlfn.XLOOKUP(Tableau1[[#This Row],[TYPE DE PIECE]],Tableau4[MATIERE],Tableau4[SHORT TYPE],"",0,1)</f>
        <v>COP</v>
      </c>
      <c r="N4431" t="str">
        <f>IF(ISERR(FIND("DECOUPE",Tableau1[[#This Row],[DESIGNATION]])),"","NEED REF")</f>
        <v/>
      </c>
    </row>
    <row r="4432" spans="2:14">
      <c r="B4432">
        <v>34409574</v>
      </c>
      <c r="C4432" s="2">
        <v>44355</v>
      </c>
      <c r="D4432" t="s">
        <v>13</v>
      </c>
      <c r="E4432" t="s">
        <v>2856</v>
      </c>
      <c r="F4432" t="s">
        <v>310</v>
      </c>
      <c r="J4432" t="s">
        <v>2813</v>
      </c>
      <c r="K4432" t="s">
        <v>22</v>
      </c>
      <c r="L4432" t="str">
        <f>_xlfn.XLOOKUP(Tableau1[[#This Row],[TYPE DE PIECE]],Tableau4[MATIERE],Tableau4[SHORT TYPE],"",0,1)</f>
        <v>COP</v>
      </c>
      <c r="N4432" t="str">
        <f>IF(ISERR(FIND("DECOUPE",Tableau1[[#This Row],[DESIGNATION]])),"","NEED REF")</f>
        <v/>
      </c>
    </row>
    <row r="4433" spans="2:14">
      <c r="B4433">
        <v>34409573</v>
      </c>
      <c r="C4433" s="2">
        <v>44355</v>
      </c>
      <c r="D4433" t="s">
        <v>13</v>
      </c>
      <c r="E4433" t="s">
        <v>2857</v>
      </c>
      <c r="F4433" t="s">
        <v>310</v>
      </c>
      <c r="J4433" t="s">
        <v>2813</v>
      </c>
      <c r="K4433" t="s">
        <v>33</v>
      </c>
      <c r="L4433" t="str">
        <f>_xlfn.XLOOKUP(Tableau1[[#This Row],[TYPE DE PIECE]],Tableau4[MATIERE],Tableau4[SHORT TYPE],"",0,1)</f>
        <v>PLA</v>
      </c>
      <c r="N4433" t="str">
        <f>IF(ISERR(FIND("DECOUPE",Tableau1[[#This Row],[DESIGNATION]])),"","NEED REF")</f>
        <v/>
      </c>
    </row>
    <row r="4434" spans="2:14">
      <c r="B4434">
        <v>34409572</v>
      </c>
      <c r="C4434" s="2">
        <v>44355</v>
      </c>
      <c r="D4434" t="s">
        <v>13</v>
      </c>
      <c r="E4434" t="s">
        <v>2857</v>
      </c>
      <c r="F4434" t="s">
        <v>310</v>
      </c>
      <c r="J4434" t="s">
        <v>2813</v>
      </c>
      <c r="K4434" t="s">
        <v>33</v>
      </c>
      <c r="L4434" t="str">
        <f>_xlfn.XLOOKUP(Tableau1[[#This Row],[TYPE DE PIECE]],Tableau4[MATIERE],Tableau4[SHORT TYPE],"",0,1)</f>
        <v>PLA</v>
      </c>
      <c r="N4434" t="str">
        <f>IF(ISERR(FIND("DECOUPE",Tableau1[[#This Row],[DESIGNATION]])),"","NEED REF")</f>
        <v/>
      </c>
    </row>
    <row r="4435" spans="2:14">
      <c r="B4435">
        <v>34409571</v>
      </c>
      <c r="C4435" s="2">
        <v>44355</v>
      </c>
      <c r="D4435" t="s">
        <v>13</v>
      </c>
      <c r="E4435" t="s">
        <v>2858</v>
      </c>
      <c r="F4435" t="s">
        <v>310</v>
      </c>
      <c r="J4435" t="s">
        <v>2813</v>
      </c>
      <c r="K4435" t="s">
        <v>22</v>
      </c>
      <c r="L4435" t="str">
        <f>_xlfn.XLOOKUP(Tableau1[[#This Row],[TYPE DE PIECE]],Tableau4[MATIERE],Tableau4[SHORT TYPE],"",0,1)</f>
        <v>COP</v>
      </c>
      <c r="N4435" t="str">
        <f>IF(ISERR(FIND("DECOUPE",Tableau1[[#This Row],[DESIGNATION]])),"","NEED REF")</f>
        <v/>
      </c>
    </row>
    <row r="4436" spans="2:14">
      <c r="B4436">
        <v>34409570</v>
      </c>
      <c r="C4436" s="2">
        <v>44355</v>
      </c>
      <c r="D4436" t="s">
        <v>13</v>
      </c>
      <c r="E4436" t="s">
        <v>2859</v>
      </c>
      <c r="F4436" t="s">
        <v>310</v>
      </c>
      <c r="J4436" t="s">
        <v>2813</v>
      </c>
      <c r="K4436" t="s">
        <v>25</v>
      </c>
      <c r="L4436" t="str">
        <f>_xlfn.XLOOKUP(Tableau1[[#This Row],[TYPE DE PIECE]],Tableau4[MATIERE],Tableau4[SHORT TYPE],"",0,1)</f>
        <v>SMT</v>
      </c>
      <c r="N4436" t="str">
        <f>IF(ISERR(FIND("DECOUPE",Tableau1[[#This Row],[DESIGNATION]])),"","NEED REF")</f>
        <v/>
      </c>
    </row>
    <row r="4437" spans="2:14">
      <c r="B4437">
        <v>34409569</v>
      </c>
      <c r="C4437" s="2">
        <v>44351</v>
      </c>
      <c r="D4437" t="s">
        <v>13</v>
      </c>
      <c r="E4437" t="s">
        <v>2860</v>
      </c>
      <c r="H4437" t="s">
        <v>105</v>
      </c>
      <c r="J4437" t="s">
        <v>27</v>
      </c>
      <c r="K4437" t="s">
        <v>25</v>
      </c>
      <c r="L4437" t="str">
        <f>_xlfn.XLOOKUP(Tableau1[[#This Row],[TYPE DE PIECE]],Tableau4[MATIERE],Tableau4[SHORT TYPE],"",0,1)</f>
        <v>SMT</v>
      </c>
      <c r="N4437" t="str">
        <f>IF(ISERR(FIND("DECOUPE",Tableau1[[#This Row],[DESIGNATION]])),"","NEED REF")</f>
        <v>NEED REF</v>
      </c>
    </row>
    <row r="4438" spans="2:14">
      <c r="B4438">
        <v>34409568</v>
      </c>
      <c r="C4438" s="2">
        <v>44351</v>
      </c>
      <c r="D4438" t="s">
        <v>13</v>
      </c>
      <c r="E4438" t="s">
        <v>2861</v>
      </c>
      <c r="H4438" t="s">
        <v>105</v>
      </c>
      <c r="J4438" t="s">
        <v>27</v>
      </c>
      <c r="K4438" t="s">
        <v>25</v>
      </c>
      <c r="L4438" t="str">
        <f>_xlfn.XLOOKUP(Tableau1[[#This Row],[TYPE DE PIECE]],Tableau4[MATIERE],Tableau4[SHORT TYPE],"",0,1)</f>
        <v>SMT</v>
      </c>
      <c r="N4438" t="str">
        <f>IF(ISERR(FIND("DECOUPE",Tableau1[[#This Row],[DESIGNATION]])),"","NEED REF")</f>
        <v/>
      </c>
    </row>
    <row r="4439" spans="2:14">
      <c r="B4439">
        <v>34409567</v>
      </c>
      <c r="C4439" s="2">
        <v>44351</v>
      </c>
      <c r="D4439" t="s">
        <v>13</v>
      </c>
      <c r="E4439" t="s">
        <v>2862</v>
      </c>
      <c r="F4439" t="s">
        <v>2816</v>
      </c>
      <c r="G4439" t="s">
        <v>573</v>
      </c>
      <c r="H4439" t="s">
        <v>30</v>
      </c>
      <c r="J4439" t="s">
        <v>17</v>
      </c>
      <c r="K4439" t="s">
        <v>25</v>
      </c>
      <c r="L4439" t="str">
        <f>_xlfn.XLOOKUP(Tableau1[[#This Row],[TYPE DE PIECE]],Tableau4[MATIERE],Tableau4[SHORT TYPE],"",0,1)</f>
        <v>SMT</v>
      </c>
      <c r="N4439" t="str">
        <f>IF(ISERR(FIND("DECOUPE",Tableau1[[#This Row],[DESIGNATION]])),"","NEED REF")</f>
        <v/>
      </c>
    </row>
    <row r="4440" spans="2:14">
      <c r="B4440">
        <v>34409566</v>
      </c>
      <c r="C4440" s="2">
        <v>44351</v>
      </c>
      <c r="D4440" t="s">
        <v>13</v>
      </c>
      <c r="E4440" t="s">
        <v>2863</v>
      </c>
      <c r="H4440" t="s">
        <v>105</v>
      </c>
      <c r="J4440" t="s">
        <v>177</v>
      </c>
      <c r="K4440" t="s">
        <v>22</v>
      </c>
      <c r="L4440" t="str">
        <f>_xlfn.XLOOKUP(Tableau1[[#This Row],[TYPE DE PIECE]],Tableau4[MATIERE],Tableau4[SHORT TYPE],"",0,1)</f>
        <v>COP</v>
      </c>
      <c r="N4440" t="str">
        <f>IF(ISERR(FIND("DECOUPE",Tableau1[[#This Row],[DESIGNATION]])),"","NEED REF")</f>
        <v/>
      </c>
    </row>
    <row r="4441" spans="2:14">
      <c r="B4441">
        <v>34409565</v>
      </c>
      <c r="C4441" s="2">
        <v>44351</v>
      </c>
      <c r="D4441" t="s">
        <v>13</v>
      </c>
      <c r="E4441" t="s">
        <v>2864</v>
      </c>
      <c r="F4441" t="s">
        <v>2816</v>
      </c>
      <c r="G4441" t="s">
        <v>573</v>
      </c>
      <c r="H4441" t="s">
        <v>30</v>
      </c>
      <c r="J4441" t="s">
        <v>17</v>
      </c>
      <c r="K4441" t="s">
        <v>25</v>
      </c>
      <c r="L4441" t="str">
        <f>_xlfn.XLOOKUP(Tableau1[[#This Row],[TYPE DE PIECE]],Tableau4[MATIERE],Tableau4[SHORT TYPE],"",0,1)</f>
        <v>SMT</v>
      </c>
      <c r="M4441" t="s">
        <v>2388</v>
      </c>
      <c r="N4441" t="str">
        <f>IF(ISERR(FIND("DECOUPE",Tableau1[[#This Row],[DESIGNATION]])),"","NEED REF")</f>
        <v/>
      </c>
    </row>
    <row r="4442" spans="2:14">
      <c r="B4442">
        <v>34409564</v>
      </c>
      <c r="C4442" s="2">
        <v>44351</v>
      </c>
      <c r="D4442" t="s">
        <v>13</v>
      </c>
      <c r="E4442" t="s">
        <v>1901</v>
      </c>
      <c r="F4442" t="s">
        <v>2816</v>
      </c>
      <c r="G4442" t="s">
        <v>573</v>
      </c>
      <c r="H4442" t="s">
        <v>19</v>
      </c>
      <c r="J4442" t="s">
        <v>17</v>
      </c>
      <c r="K4442" t="s">
        <v>33</v>
      </c>
      <c r="L4442" t="str">
        <f>_xlfn.XLOOKUP(Tableau1[[#This Row],[TYPE DE PIECE]],Tableau4[MATIERE],Tableau4[SHORT TYPE],"",0,1)</f>
        <v>PLA</v>
      </c>
      <c r="N4442" t="str">
        <f>IF(ISERR(FIND("DECOUPE",Tableau1[[#This Row],[DESIGNATION]])),"","NEED REF")</f>
        <v/>
      </c>
    </row>
    <row r="4443" spans="2:14">
      <c r="B4443">
        <v>34409563</v>
      </c>
      <c r="C4443" s="2">
        <v>44350</v>
      </c>
      <c r="D4443" t="s">
        <v>13</v>
      </c>
      <c r="E4443" t="s">
        <v>2865</v>
      </c>
      <c r="F4443" t="s">
        <v>2816</v>
      </c>
      <c r="G4443" t="s">
        <v>573</v>
      </c>
      <c r="H4443" t="s">
        <v>19</v>
      </c>
      <c r="J4443" t="s">
        <v>17</v>
      </c>
      <c r="K4443" t="s">
        <v>25</v>
      </c>
      <c r="L4443" t="str">
        <f>_xlfn.XLOOKUP(Tableau1[[#This Row],[TYPE DE PIECE]],Tableau4[MATIERE],Tableau4[SHORT TYPE],"",0,1)</f>
        <v>SMT</v>
      </c>
      <c r="N4443" t="str">
        <f>IF(ISERR(FIND("DECOUPE",Tableau1[[#This Row],[DESIGNATION]])),"","NEED REF")</f>
        <v/>
      </c>
    </row>
    <row r="4444" spans="2:14">
      <c r="B4444">
        <v>34409562</v>
      </c>
      <c r="C4444" s="2">
        <v>44349</v>
      </c>
      <c r="D4444" t="s">
        <v>13</v>
      </c>
      <c r="E4444" t="s">
        <v>1767</v>
      </c>
      <c r="F4444" t="s">
        <v>2816</v>
      </c>
      <c r="G4444" t="s">
        <v>573</v>
      </c>
      <c r="H4444" t="s">
        <v>30</v>
      </c>
      <c r="J4444" t="s">
        <v>49</v>
      </c>
      <c r="K4444" t="s">
        <v>25</v>
      </c>
      <c r="L4444" t="str">
        <f>_xlfn.XLOOKUP(Tableau1[[#This Row],[TYPE DE PIECE]],Tableau4[MATIERE],Tableau4[SHORT TYPE],"",0,1)</f>
        <v>SMT</v>
      </c>
      <c r="N4444" t="str">
        <f>IF(ISERR(FIND("DECOUPE",Tableau1[[#This Row],[DESIGNATION]])),"","NEED REF")</f>
        <v/>
      </c>
    </row>
    <row r="4445" spans="2:14">
      <c r="B4445">
        <v>34409561</v>
      </c>
      <c r="C4445" s="2">
        <v>44349</v>
      </c>
      <c r="D4445" t="s">
        <v>13</v>
      </c>
      <c r="E4445" t="s">
        <v>897</v>
      </c>
      <c r="F4445" t="s">
        <v>2816</v>
      </c>
      <c r="G4445" t="s">
        <v>573</v>
      </c>
      <c r="H4445" t="s">
        <v>30</v>
      </c>
      <c r="J4445" t="s">
        <v>49</v>
      </c>
      <c r="K4445" t="s">
        <v>25</v>
      </c>
      <c r="L4445" t="str">
        <f>_xlfn.XLOOKUP(Tableau1[[#This Row],[TYPE DE PIECE]],Tableau4[MATIERE],Tableau4[SHORT TYPE],"",0,1)</f>
        <v>SMT</v>
      </c>
      <c r="N4445" t="str">
        <f>IF(ISERR(FIND("DECOUPE",Tableau1[[#This Row],[DESIGNATION]])),"","NEED REF")</f>
        <v/>
      </c>
    </row>
    <row r="4446" spans="2:14">
      <c r="B4446">
        <v>34409560</v>
      </c>
      <c r="C4446" s="2">
        <v>44349</v>
      </c>
      <c r="D4446" t="s">
        <v>13</v>
      </c>
      <c r="E4446" t="s">
        <v>1901</v>
      </c>
      <c r="F4446" t="s">
        <v>2816</v>
      </c>
      <c r="G4446" t="s">
        <v>573</v>
      </c>
      <c r="H4446" t="s">
        <v>30</v>
      </c>
      <c r="J4446" t="s">
        <v>49</v>
      </c>
      <c r="K4446" t="s">
        <v>33</v>
      </c>
      <c r="L4446" t="str">
        <f>_xlfn.XLOOKUP(Tableau1[[#This Row],[TYPE DE PIECE]],Tableau4[MATIERE],Tableau4[SHORT TYPE],"",0,1)</f>
        <v>PLA</v>
      </c>
      <c r="N4446" t="str">
        <f>IF(ISERR(FIND("DECOUPE",Tableau1[[#This Row],[DESIGNATION]])),"","NEED REF")</f>
        <v/>
      </c>
    </row>
    <row r="4447" spans="2:14">
      <c r="B4447">
        <v>34409559</v>
      </c>
      <c r="C4447" s="2">
        <v>44349</v>
      </c>
      <c r="D4447" t="s">
        <v>13</v>
      </c>
      <c r="E4447" t="s">
        <v>2864</v>
      </c>
      <c r="F4447" t="s">
        <v>2816</v>
      </c>
      <c r="G4447" t="s">
        <v>573</v>
      </c>
      <c r="H4447" t="s">
        <v>30</v>
      </c>
      <c r="J4447" t="s">
        <v>49</v>
      </c>
      <c r="K4447" t="s">
        <v>25</v>
      </c>
      <c r="L4447" t="str">
        <f>_xlfn.XLOOKUP(Tableau1[[#This Row],[TYPE DE PIECE]],Tableau4[MATIERE],Tableau4[SHORT TYPE],"",0,1)</f>
        <v>SMT</v>
      </c>
      <c r="M4447" t="s">
        <v>2388</v>
      </c>
      <c r="N4447" t="str">
        <f>IF(ISERR(FIND("DECOUPE",Tableau1[[#This Row],[DESIGNATION]])),"","NEED REF")</f>
        <v/>
      </c>
    </row>
    <row r="4448" spans="2:14">
      <c r="B4448">
        <v>34409558</v>
      </c>
      <c r="C4448" s="2">
        <v>44349</v>
      </c>
      <c r="D4448" t="s">
        <v>13</v>
      </c>
      <c r="E4448" t="s">
        <v>2866</v>
      </c>
      <c r="F4448" t="s">
        <v>310</v>
      </c>
      <c r="J4448" t="s">
        <v>2813</v>
      </c>
      <c r="K4448" t="s">
        <v>22</v>
      </c>
      <c r="L4448" t="str">
        <f>_xlfn.XLOOKUP(Tableau1[[#This Row],[TYPE DE PIECE]],Tableau4[MATIERE],Tableau4[SHORT TYPE],"",0,1)</f>
        <v>COP</v>
      </c>
      <c r="N4448" t="str">
        <f>IF(ISERR(FIND("DECOUPE",Tableau1[[#This Row],[DESIGNATION]])),"","NEED REF")</f>
        <v/>
      </c>
    </row>
    <row r="4449" spans="2:14">
      <c r="B4449">
        <v>34409557</v>
      </c>
      <c r="C4449" s="2">
        <v>44349</v>
      </c>
      <c r="D4449" t="s">
        <v>13</v>
      </c>
      <c r="E4449" t="s">
        <v>2867</v>
      </c>
      <c r="F4449" t="s">
        <v>310</v>
      </c>
      <c r="J4449" t="s">
        <v>2813</v>
      </c>
      <c r="K4449" t="s">
        <v>25</v>
      </c>
      <c r="L4449" t="str">
        <f>_xlfn.XLOOKUP(Tableau1[[#This Row],[TYPE DE PIECE]],Tableau4[MATIERE],Tableau4[SHORT TYPE],"",0,1)</f>
        <v>SMT</v>
      </c>
      <c r="N4449" t="str">
        <f>IF(ISERR(FIND("DECOUPE",Tableau1[[#This Row],[DESIGNATION]])),"","NEED REF")</f>
        <v/>
      </c>
    </row>
    <row r="4450" spans="2:14">
      <c r="B4450">
        <v>34409556</v>
      </c>
      <c r="C4450" s="2">
        <v>44349</v>
      </c>
      <c r="D4450" t="s">
        <v>13</v>
      </c>
      <c r="E4450" t="s">
        <v>2868</v>
      </c>
      <c r="F4450" t="s">
        <v>310</v>
      </c>
      <c r="J4450" t="s">
        <v>2813</v>
      </c>
      <c r="K4450" t="s">
        <v>25</v>
      </c>
      <c r="L4450" t="str">
        <f>_xlfn.XLOOKUP(Tableau1[[#This Row],[TYPE DE PIECE]],Tableau4[MATIERE],Tableau4[SHORT TYPE],"",0,1)</f>
        <v>SMT</v>
      </c>
      <c r="N4450" t="str">
        <f>IF(ISERR(FIND("DECOUPE",Tableau1[[#This Row],[DESIGNATION]])),"","NEED REF")</f>
        <v/>
      </c>
    </row>
    <row r="4451" spans="2:14">
      <c r="B4451">
        <v>34409555</v>
      </c>
      <c r="C4451" s="2">
        <v>44349</v>
      </c>
      <c r="D4451" t="s">
        <v>13</v>
      </c>
      <c r="E4451" t="s">
        <v>2869</v>
      </c>
      <c r="F4451" t="s">
        <v>310</v>
      </c>
      <c r="J4451" t="s">
        <v>2813</v>
      </c>
      <c r="K4451" t="s">
        <v>25</v>
      </c>
      <c r="L4451" t="str">
        <f>_xlfn.XLOOKUP(Tableau1[[#This Row],[TYPE DE PIECE]],Tableau4[MATIERE],Tableau4[SHORT TYPE],"",0,1)</f>
        <v>SMT</v>
      </c>
      <c r="N4451" t="str">
        <f>IF(ISERR(FIND("DECOUPE",Tableau1[[#This Row],[DESIGNATION]])),"","NEED REF")</f>
        <v/>
      </c>
    </row>
    <row r="4452" spans="2:14">
      <c r="B4452">
        <v>34409554</v>
      </c>
      <c r="C4452" s="2">
        <v>44349</v>
      </c>
      <c r="D4452" t="s">
        <v>13</v>
      </c>
      <c r="E4452" t="s">
        <v>2870</v>
      </c>
      <c r="F4452" t="s">
        <v>310</v>
      </c>
      <c r="J4452" t="s">
        <v>2813</v>
      </c>
      <c r="K4452" t="s">
        <v>25</v>
      </c>
      <c r="L4452" t="str">
        <f>_xlfn.XLOOKUP(Tableau1[[#This Row],[TYPE DE PIECE]],Tableau4[MATIERE],Tableau4[SHORT TYPE],"",0,1)</f>
        <v>SMT</v>
      </c>
      <c r="N4452" t="str">
        <f>IF(ISERR(FIND("DECOUPE",Tableau1[[#This Row],[DESIGNATION]])),"","NEED REF")</f>
        <v/>
      </c>
    </row>
    <row r="4453" spans="2:14">
      <c r="B4453">
        <v>34409553</v>
      </c>
      <c r="C4453" s="2">
        <v>44349</v>
      </c>
      <c r="D4453" t="s">
        <v>13</v>
      </c>
      <c r="E4453" t="s">
        <v>2871</v>
      </c>
      <c r="F4453" t="s">
        <v>2872</v>
      </c>
      <c r="G4453" t="s">
        <v>346</v>
      </c>
      <c r="H4453" t="s">
        <v>19</v>
      </c>
      <c r="J4453" t="s">
        <v>2245</v>
      </c>
      <c r="K4453" t="s">
        <v>25</v>
      </c>
      <c r="L4453" t="str">
        <f>_xlfn.XLOOKUP(Tableau1[[#This Row],[TYPE DE PIECE]],Tableau4[MATIERE],Tableau4[SHORT TYPE],"",0,1)</f>
        <v>SMT</v>
      </c>
      <c r="N4453" t="str">
        <f>IF(ISERR(FIND("DECOUPE",Tableau1[[#This Row],[DESIGNATION]])),"","NEED REF")</f>
        <v/>
      </c>
    </row>
    <row r="4454" spans="2:14">
      <c r="B4454">
        <v>34409552</v>
      </c>
      <c r="C4454" s="2">
        <v>44348</v>
      </c>
      <c r="D4454" t="s">
        <v>13</v>
      </c>
      <c r="E4454" t="s">
        <v>2873</v>
      </c>
      <c r="F4454" t="s">
        <v>2816</v>
      </c>
      <c r="G4454" t="s">
        <v>573</v>
      </c>
      <c r="H4454" t="s">
        <v>30</v>
      </c>
      <c r="J4454" t="s">
        <v>49</v>
      </c>
      <c r="K4454" t="s">
        <v>22</v>
      </c>
      <c r="L4454" t="str">
        <f>_xlfn.XLOOKUP(Tableau1[[#This Row],[TYPE DE PIECE]],Tableau4[MATIERE],Tableau4[SHORT TYPE],"",0,1)</f>
        <v>COP</v>
      </c>
      <c r="N4454" t="str">
        <f>IF(ISERR(FIND("DECOUPE",Tableau1[[#This Row],[DESIGNATION]])),"","NEED REF")</f>
        <v/>
      </c>
    </row>
    <row r="4455" spans="2:14">
      <c r="B4455">
        <v>34409551</v>
      </c>
      <c r="C4455" s="2">
        <v>44348</v>
      </c>
      <c r="D4455" t="s">
        <v>13</v>
      </c>
      <c r="E4455" t="s">
        <v>2874</v>
      </c>
      <c r="F4455" t="s">
        <v>2816</v>
      </c>
      <c r="G4455" t="s">
        <v>573</v>
      </c>
      <c r="H4455" t="s">
        <v>30</v>
      </c>
      <c r="J4455" t="s">
        <v>49</v>
      </c>
      <c r="K4455" t="s">
        <v>22</v>
      </c>
      <c r="L4455" t="str">
        <f>_xlfn.XLOOKUP(Tableau1[[#This Row],[TYPE DE PIECE]],Tableau4[MATIERE],Tableau4[SHORT TYPE],"",0,1)</f>
        <v>COP</v>
      </c>
      <c r="N4455" t="str">
        <f>IF(ISERR(FIND("DECOUPE",Tableau1[[#This Row],[DESIGNATION]])),"","NEED REF")</f>
        <v/>
      </c>
    </row>
    <row r="4456" spans="2:14">
      <c r="B4456">
        <v>34409550</v>
      </c>
      <c r="C4456" s="2">
        <v>44348</v>
      </c>
      <c r="D4456" t="s">
        <v>13</v>
      </c>
      <c r="E4456" t="s">
        <v>2875</v>
      </c>
      <c r="F4456" t="s">
        <v>2816</v>
      </c>
      <c r="G4456" t="s">
        <v>573</v>
      </c>
      <c r="H4456" t="s">
        <v>30</v>
      </c>
      <c r="J4456" t="s">
        <v>49</v>
      </c>
      <c r="K4456" t="s">
        <v>22</v>
      </c>
      <c r="L4456" t="str">
        <f>_xlfn.XLOOKUP(Tableau1[[#This Row],[TYPE DE PIECE]],Tableau4[MATIERE],Tableau4[SHORT TYPE],"",0,1)</f>
        <v>COP</v>
      </c>
      <c r="N4456" t="str">
        <f>IF(ISERR(FIND("DECOUPE",Tableau1[[#This Row],[DESIGNATION]])),"","NEED REF")</f>
        <v/>
      </c>
    </row>
    <row r="4457" spans="2:14">
      <c r="B4457">
        <v>34409549</v>
      </c>
      <c r="C4457" s="2">
        <v>44348</v>
      </c>
      <c r="D4457" t="s">
        <v>13</v>
      </c>
      <c r="E4457" t="s">
        <v>2876</v>
      </c>
      <c r="F4457" t="s">
        <v>2816</v>
      </c>
      <c r="G4457" t="s">
        <v>573</v>
      </c>
      <c r="H4457" t="s">
        <v>30</v>
      </c>
      <c r="J4457" t="s">
        <v>49</v>
      </c>
      <c r="K4457" t="s">
        <v>22</v>
      </c>
      <c r="L4457" t="str">
        <f>_xlfn.XLOOKUP(Tableau1[[#This Row],[TYPE DE PIECE]],Tableau4[MATIERE],Tableau4[SHORT TYPE],"",0,1)</f>
        <v>COP</v>
      </c>
      <c r="N4457" t="str">
        <f>IF(ISERR(FIND("DECOUPE",Tableau1[[#This Row],[DESIGNATION]])),"","NEED REF")</f>
        <v/>
      </c>
    </row>
    <row r="4458" spans="2:14">
      <c r="B4458">
        <v>34409548</v>
      </c>
      <c r="C4458" s="2">
        <v>44348</v>
      </c>
      <c r="D4458" t="s">
        <v>13</v>
      </c>
      <c r="E4458" t="s">
        <v>2877</v>
      </c>
      <c r="F4458" t="s">
        <v>2816</v>
      </c>
      <c r="G4458" t="s">
        <v>573</v>
      </c>
      <c r="H4458" t="s">
        <v>30</v>
      </c>
      <c r="J4458" t="s">
        <v>49</v>
      </c>
      <c r="K4458" t="s">
        <v>22</v>
      </c>
      <c r="L4458" t="str">
        <f>_xlfn.XLOOKUP(Tableau1[[#This Row],[TYPE DE PIECE]],Tableau4[MATIERE],Tableau4[SHORT TYPE],"",0,1)</f>
        <v>COP</v>
      </c>
      <c r="N4458" t="str">
        <f>IF(ISERR(FIND("DECOUPE",Tableau1[[#This Row],[DESIGNATION]])),"","NEED REF")</f>
        <v/>
      </c>
    </row>
    <row r="4459" spans="2:14">
      <c r="B4459">
        <v>34409547</v>
      </c>
      <c r="C4459" s="2">
        <v>44348</v>
      </c>
      <c r="D4459" t="s">
        <v>13</v>
      </c>
      <c r="E4459" t="s">
        <v>2878</v>
      </c>
      <c r="F4459" t="s">
        <v>2816</v>
      </c>
      <c r="G4459" t="s">
        <v>573</v>
      </c>
      <c r="H4459" t="s">
        <v>30</v>
      </c>
      <c r="J4459" t="s">
        <v>49</v>
      </c>
      <c r="K4459" t="s">
        <v>33</v>
      </c>
      <c r="L4459" t="str">
        <f>_xlfn.XLOOKUP(Tableau1[[#This Row],[TYPE DE PIECE]],Tableau4[MATIERE],Tableau4[SHORT TYPE],"",0,1)</f>
        <v>PLA</v>
      </c>
      <c r="N4459" t="str">
        <f>IF(ISERR(FIND("DECOUPE",Tableau1[[#This Row],[DESIGNATION]])),"","NEED REF")</f>
        <v/>
      </c>
    </row>
    <row r="4460" spans="2:14">
      <c r="B4460">
        <v>34409546</v>
      </c>
      <c r="C4460" s="2">
        <v>44348</v>
      </c>
      <c r="D4460" t="s">
        <v>13</v>
      </c>
      <c r="E4460" t="s">
        <v>2879</v>
      </c>
      <c r="F4460" t="s">
        <v>2816</v>
      </c>
      <c r="G4460" t="s">
        <v>573</v>
      </c>
      <c r="H4460" t="s">
        <v>30</v>
      </c>
      <c r="J4460" t="s">
        <v>49</v>
      </c>
      <c r="K4460" t="s">
        <v>25</v>
      </c>
      <c r="L4460" t="str">
        <f>_xlfn.XLOOKUP(Tableau1[[#This Row],[TYPE DE PIECE]],Tableau4[MATIERE],Tableau4[SHORT TYPE],"",0,1)</f>
        <v>SMT</v>
      </c>
      <c r="N4460" t="s">
        <v>2046</v>
      </c>
    </row>
    <row r="4461" spans="2:14">
      <c r="B4461">
        <v>34409545</v>
      </c>
      <c r="C4461" s="2">
        <v>44348</v>
      </c>
      <c r="D4461" t="s">
        <v>13</v>
      </c>
      <c r="E4461" t="s">
        <v>2880</v>
      </c>
      <c r="F4461" t="s">
        <v>2872</v>
      </c>
      <c r="G4461" t="s">
        <v>346</v>
      </c>
      <c r="H4461" t="s">
        <v>19</v>
      </c>
      <c r="J4461" t="s">
        <v>27</v>
      </c>
      <c r="K4461" t="s">
        <v>25</v>
      </c>
      <c r="L4461" t="str">
        <f>_xlfn.XLOOKUP(Tableau1[[#This Row],[TYPE DE PIECE]],Tableau4[MATIERE],Tableau4[SHORT TYPE],"",0,1)</f>
        <v>SMT</v>
      </c>
      <c r="N4461" t="str">
        <f>IF(ISERR(FIND("DECOUPE",Tableau1[[#This Row],[DESIGNATION]])),"","NEED REF")</f>
        <v/>
      </c>
    </row>
    <row r="4462" spans="2:14">
      <c r="B4462">
        <v>34409544</v>
      </c>
      <c r="C4462" s="2">
        <v>44342</v>
      </c>
      <c r="D4462" t="s">
        <v>13</v>
      </c>
      <c r="E4462" t="s">
        <v>2881</v>
      </c>
      <c r="H4462" t="s">
        <v>105</v>
      </c>
      <c r="J4462" t="s">
        <v>27</v>
      </c>
      <c r="K4462" t="s">
        <v>33</v>
      </c>
      <c r="L4462" t="str">
        <f>_xlfn.XLOOKUP(Tableau1[[#This Row],[TYPE DE PIECE]],Tableau4[MATIERE],Tableau4[SHORT TYPE],"",0,1)</f>
        <v>PLA</v>
      </c>
      <c r="N4462" t="str">
        <f>IF(ISERR(FIND("DECOUPE",Tableau1[[#This Row],[DESIGNATION]])),"","NEED REF")</f>
        <v/>
      </c>
    </row>
    <row r="4463" spans="2:14">
      <c r="B4463">
        <v>34409543</v>
      </c>
      <c r="C4463" s="2">
        <v>44342</v>
      </c>
      <c r="D4463" t="s">
        <v>13</v>
      </c>
      <c r="E4463" t="s">
        <v>2882</v>
      </c>
      <c r="H4463" t="s">
        <v>105</v>
      </c>
      <c r="J4463" t="s">
        <v>27</v>
      </c>
      <c r="K4463" t="s">
        <v>33</v>
      </c>
      <c r="L4463" t="str">
        <f>_xlfn.XLOOKUP(Tableau1[[#This Row],[TYPE DE PIECE]],Tableau4[MATIERE],Tableau4[SHORT TYPE],"",0,1)</f>
        <v>PLA</v>
      </c>
      <c r="N4463" t="str">
        <f>IF(ISERR(FIND("DECOUPE",Tableau1[[#This Row],[DESIGNATION]])),"","NEED REF")</f>
        <v/>
      </c>
    </row>
    <row r="4464" spans="2:14">
      <c r="B4464">
        <v>34409542</v>
      </c>
      <c r="C4464" s="2">
        <v>44342</v>
      </c>
      <c r="D4464" t="s">
        <v>13</v>
      </c>
      <c r="E4464" t="s">
        <v>2883</v>
      </c>
      <c r="H4464" t="s">
        <v>105</v>
      </c>
      <c r="J4464" t="s">
        <v>27</v>
      </c>
      <c r="K4464" t="s">
        <v>33</v>
      </c>
      <c r="L4464" t="str">
        <f>_xlfn.XLOOKUP(Tableau1[[#This Row],[TYPE DE PIECE]],Tableau4[MATIERE],Tableau4[SHORT TYPE],"",0,1)</f>
        <v>PLA</v>
      </c>
      <c r="N4464" t="str">
        <f>IF(ISERR(FIND("DECOUPE",Tableau1[[#This Row],[DESIGNATION]])),"","NEED REF")</f>
        <v/>
      </c>
    </row>
    <row r="4465" spans="2:14">
      <c r="B4465">
        <v>34409541</v>
      </c>
      <c r="C4465" s="2">
        <v>44342</v>
      </c>
      <c r="D4465" t="s">
        <v>13</v>
      </c>
      <c r="E4465" t="s">
        <v>2884</v>
      </c>
      <c r="H4465" t="s">
        <v>105</v>
      </c>
      <c r="J4465" t="s">
        <v>27</v>
      </c>
      <c r="K4465" t="s">
        <v>33</v>
      </c>
      <c r="L4465" t="str">
        <f>_xlfn.XLOOKUP(Tableau1[[#This Row],[TYPE DE PIECE]],Tableau4[MATIERE],Tableau4[SHORT TYPE],"",0,1)</f>
        <v>PLA</v>
      </c>
      <c r="N4465" t="str">
        <f>IF(ISERR(FIND("DECOUPE",Tableau1[[#This Row],[DESIGNATION]])),"","NEED REF")</f>
        <v/>
      </c>
    </row>
    <row r="4466" spans="2:14">
      <c r="B4466">
        <v>34409540</v>
      </c>
      <c r="C4466" s="2">
        <v>44342</v>
      </c>
      <c r="D4466" t="s">
        <v>13</v>
      </c>
      <c r="E4466" t="s">
        <v>2885</v>
      </c>
      <c r="H4466" t="s">
        <v>105</v>
      </c>
      <c r="J4466" t="s">
        <v>27</v>
      </c>
      <c r="K4466" t="s">
        <v>33</v>
      </c>
      <c r="L4466" t="str">
        <f>_xlfn.XLOOKUP(Tableau1[[#This Row],[TYPE DE PIECE]],Tableau4[MATIERE],Tableau4[SHORT TYPE],"",0,1)</f>
        <v>PLA</v>
      </c>
      <c r="N4466" t="str">
        <f>IF(ISERR(FIND("DECOUPE",Tableau1[[#This Row],[DESIGNATION]])),"","NEED REF")</f>
        <v/>
      </c>
    </row>
    <row r="4467" spans="2:14">
      <c r="B4467">
        <v>34409539</v>
      </c>
      <c r="C4467" s="2">
        <v>44341</v>
      </c>
      <c r="D4467" t="s">
        <v>13</v>
      </c>
      <c r="E4467" t="s">
        <v>2886</v>
      </c>
      <c r="H4467" t="s">
        <v>105</v>
      </c>
      <c r="J4467" t="s">
        <v>49</v>
      </c>
      <c r="K4467" t="s">
        <v>25</v>
      </c>
      <c r="L4467" t="str">
        <f>_xlfn.XLOOKUP(Tableau1[[#This Row],[TYPE DE PIECE]],Tableau4[MATIERE],Tableau4[SHORT TYPE],"",0,1)</f>
        <v>SMT</v>
      </c>
      <c r="N4467" t="str">
        <f>IF(ISERR(FIND("DECOUPE",Tableau1[[#This Row],[DESIGNATION]])),"","NEED REF")</f>
        <v>NEED REF</v>
      </c>
    </row>
    <row r="4468" spans="2:14">
      <c r="B4468">
        <v>34409538</v>
      </c>
      <c r="C4468" s="2">
        <v>44337</v>
      </c>
      <c r="D4468" t="s">
        <v>13</v>
      </c>
      <c r="E4468" t="s">
        <v>2887</v>
      </c>
      <c r="G4468" t="s">
        <v>2888</v>
      </c>
      <c r="H4468" t="s">
        <v>30</v>
      </c>
      <c r="J4468" t="s">
        <v>17</v>
      </c>
      <c r="K4468" t="s">
        <v>1745</v>
      </c>
      <c r="L4468" t="str">
        <f>_xlfn.XLOOKUP(Tableau1[[#This Row],[TYPE DE PIECE]],Tableau4[MATIERE],Tableau4[SHORT TYPE],"",0,1)</f>
        <v/>
      </c>
      <c r="N4468" t="str">
        <f>IF(ISERR(FIND("DECOUPE",Tableau1[[#This Row],[DESIGNATION]])),"","NEED REF")</f>
        <v/>
      </c>
    </row>
    <row r="4469" spans="2:14">
      <c r="B4469">
        <v>34409537</v>
      </c>
      <c r="C4469" s="2">
        <v>44337</v>
      </c>
      <c r="D4469" t="s">
        <v>13</v>
      </c>
      <c r="E4469" t="s">
        <v>2889</v>
      </c>
      <c r="G4469" t="s">
        <v>2888</v>
      </c>
      <c r="H4469" t="s">
        <v>30</v>
      </c>
      <c r="J4469" t="s">
        <v>17</v>
      </c>
      <c r="K4469" t="s">
        <v>1745</v>
      </c>
      <c r="L4469" t="str">
        <f>_xlfn.XLOOKUP(Tableau1[[#This Row],[TYPE DE PIECE]],Tableau4[MATIERE],Tableau4[SHORT TYPE],"",0,1)</f>
        <v/>
      </c>
      <c r="N4469" t="str">
        <f>IF(ISERR(FIND("DECOUPE",Tableau1[[#This Row],[DESIGNATION]])),"","NEED REF")</f>
        <v/>
      </c>
    </row>
    <row r="4470" spans="2:14">
      <c r="B4470">
        <v>34409536</v>
      </c>
      <c r="C4470" s="2">
        <v>44337</v>
      </c>
      <c r="D4470" t="s">
        <v>13</v>
      </c>
      <c r="E4470" t="s">
        <v>2890</v>
      </c>
      <c r="G4470" t="s">
        <v>2888</v>
      </c>
      <c r="H4470" t="s">
        <v>30</v>
      </c>
      <c r="J4470" t="s">
        <v>17</v>
      </c>
      <c r="K4470" t="s">
        <v>1745</v>
      </c>
      <c r="L4470" t="str">
        <f>_xlfn.XLOOKUP(Tableau1[[#This Row],[TYPE DE PIECE]],Tableau4[MATIERE],Tableau4[SHORT TYPE],"",0,1)</f>
        <v/>
      </c>
      <c r="N4470" t="str">
        <f>IF(ISERR(FIND("DECOUPE",Tableau1[[#This Row],[DESIGNATION]])),"","NEED REF")</f>
        <v/>
      </c>
    </row>
    <row r="4471" spans="2:14">
      <c r="B4471">
        <v>34409535</v>
      </c>
      <c r="C4471" s="2">
        <v>44337</v>
      </c>
      <c r="D4471" t="s">
        <v>13</v>
      </c>
      <c r="E4471" t="s">
        <v>2488</v>
      </c>
      <c r="G4471" t="s">
        <v>112</v>
      </c>
      <c r="H4471" t="s">
        <v>534</v>
      </c>
      <c r="J4471" t="s">
        <v>17</v>
      </c>
      <c r="K4471" t="s">
        <v>33</v>
      </c>
      <c r="L4471" t="str">
        <f>_xlfn.XLOOKUP(Tableau1[[#This Row],[TYPE DE PIECE]],Tableau4[MATIERE],Tableau4[SHORT TYPE],"",0,1)</f>
        <v>PLA</v>
      </c>
      <c r="N4471" t="str">
        <f>IF(ISERR(FIND("DECOUPE",Tableau1[[#This Row],[DESIGNATION]])),"","NEED REF")</f>
        <v/>
      </c>
    </row>
    <row r="4472" spans="2:14">
      <c r="B4472">
        <v>34409534</v>
      </c>
      <c r="C4472" s="2">
        <v>44336</v>
      </c>
      <c r="D4472" t="s">
        <v>13</v>
      </c>
      <c r="E4472" t="s">
        <v>2891</v>
      </c>
      <c r="G4472" t="s">
        <v>112</v>
      </c>
      <c r="H4472" t="s">
        <v>534</v>
      </c>
      <c r="J4472" t="s">
        <v>17</v>
      </c>
      <c r="K4472" t="s">
        <v>22</v>
      </c>
      <c r="L4472" t="str">
        <f>_xlfn.XLOOKUP(Tableau1[[#This Row],[TYPE DE PIECE]],Tableau4[MATIERE],Tableau4[SHORT TYPE],"",0,1)</f>
        <v>COP</v>
      </c>
      <c r="N4472" t="str">
        <f>IF(ISERR(FIND("DECOUPE",Tableau1[[#This Row],[DESIGNATION]])),"","NEED REF")</f>
        <v/>
      </c>
    </row>
    <row r="4473" spans="2:14">
      <c r="B4473">
        <v>34409533</v>
      </c>
      <c r="C4473" s="2">
        <v>44336</v>
      </c>
      <c r="D4473" t="s">
        <v>13</v>
      </c>
      <c r="E4473" t="s">
        <v>2892</v>
      </c>
      <c r="G4473" t="s">
        <v>112</v>
      </c>
      <c r="H4473" t="s">
        <v>534</v>
      </c>
      <c r="J4473" t="s">
        <v>17</v>
      </c>
      <c r="K4473" t="s">
        <v>22</v>
      </c>
      <c r="L4473" t="str">
        <f>_xlfn.XLOOKUP(Tableau1[[#This Row],[TYPE DE PIECE]],Tableau4[MATIERE],Tableau4[SHORT TYPE],"",0,1)</f>
        <v>COP</v>
      </c>
      <c r="N4473" t="str">
        <f>IF(ISERR(FIND("DECOUPE",Tableau1[[#This Row],[DESIGNATION]])),"","NEED REF")</f>
        <v/>
      </c>
    </row>
    <row r="4474" spans="2:14">
      <c r="B4474">
        <v>34409532</v>
      </c>
      <c r="C4474" s="2">
        <v>44336</v>
      </c>
      <c r="D4474" t="s">
        <v>13</v>
      </c>
      <c r="E4474" t="s">
        <v>2893</v>
      </c>
      <c r="G4474" t="s">
        <v>573</v>
      </c>
      <c r="H4474" t="s">
        <v>30</v>
      </c>
      <c r="J4474" t="s">
        <v>2813</v>
      </c>
      <c r="K4474" t="s">
        <v>33</v>
      </c>
      <c r="L4474" t="str">
        <f>_xlfn.XLOOKUP(Tableau1[[#This Row],[TYPE DE PIECE]],Tableau4[MATIERE],Tableau4[SHORT TYPE],"",0,1)</f>
        <v>PLA</v>
      </c>
      <c r="N4474" t="str">
        <f>IF(ISERR(FIND("DECOUPE",Tableau1[[#This Row],[DESIGNATION]])),"","NEED REF")</f>
        <v/>
      </c>
    </row>
    <row r="4475" spans="2:14">
      <c r="B4475">
        <v>34409531</v>
      </c>
      <c r="C4475" s="2">
        <v>44336</v>
      </c>
      <c r="D4475" t="s">
        <v>13</v>
      </c>
      <c r="E4475" t="s">
        <v>2894</v>
      </c>
      <c r="G4475" t="s">
        <v>112</v>
      </c>
      <c r="H4475" t="s">
        <v>534</v>
      </c>
      <c r="J4475" t="s">
        <v>17</v>
      </c>
      <c r="L4475" t="str">
        <f>_xlfn.XLOOKUP(Tableau1[[#This Row],[TYPE DE PIECE]],Tableau4[MATIERE],Tableau4[SHORT TYPE],"",0,1)</f>
        <v/>
      </c>
      <c r="N4475" t="str">
        <f>IF(ISERR(FIND("DECOUPE",Tableau1[[#This Row],[DESIGNATION]])),"","NEED REF")</f>
        <v/>
      </c>
    </row>
    <row r="4476" spans="2:14">
      <c r="B4476">
        <v>34409530</v>
      </c>
      <c r="C4476" s="2">
        <v>44336</v>
      </c>
      <c r="D4476" t="s">
        <v>13</v>
      </c>
      <c r="E4476" t="s">
        <v>2895</v>
      </c>
      <c r="G4476" t="s">
        <v>112</v>
      </c>
      <c r="H4476" t="s">
        <v>534</v>
      </c>
      <c r="J4476" t="s">
        <v>17</v>
      </c>
      <c r="L4476" t="str">
        <f>_xlfn.XLOOKUP(Tableau1[[#This Row],[TYPE DE PIECE]],Tableau4[MATIERE],Tableau4[SHORT TYPE],"",0,1)</f>
        <v/>
      </c>
      <c r="N4476" t="str">
        <f>IF(ISERR(FIND("DECOUPE",Tableau1[[#This Row],[DESIGNATION]])),"","NEED REF")</f>
        <v/>
      </c>
    </row>
    <row r="4477" spans="2:14">
      <c r="B4477">
        <v>34409529</v>
      </c>
      <c r="C4477" s="2">
        <v>44335</v>
      </c>
      <c r="D4477" t="s">
        <v>13</v>
      </c>
      <c r="E4477" t="s">
        <v>2896</v>
      </c>
      <c r="G4477" t="s">
        <v>573</v>
      </c>
      <c r="H4477" t="s">
        <v>30</v>
      </c>
      <c r="J4477" t="s">
        <v>2813</v>
      </c>
      <c r="K4477" t="s">
        <v>25</v>
      </c>
      <c r="L4477" t="str">
        <f>_xlfn.XLOOKUP(Tableau1[[#This Row],[TYPE DE PIECE]],Tableau4[MATIERE],Tableau4[SHORT TYPE],"",0,1)</f>
        <v>SMT</v>
      </c>
      <c r="N4477" t="str">
        <f>IF(ISERR(FIND("DECOUPE",Tableau1[[#This Row],[DESIGNATION]])),"","NEED REF")</f>
        <v/>
      </c>
    </row>
    <row r="4478" spans="2:14">
      <c r="B4478">
        <v>34409528</v>
      </c>
      <c r="C4478" s="2">
        <v>44335</v>
      </c>
      <c r="D4478" t="s">
        <v>13</v>
      </c>
      <c r="E4478" t="s">
        <v>2897</v>
      </c>
      <c r="G4478" t="s">
        <v>573</v>
      </c>
      <c r="H4478" t="s">
        <v>30</v>
      </c>
      <c r="J4478" t="s">
        <v>2813</v>
      </c>
      <c r="K4478" t="s">
        <v>25</v>
      </c>
      <c r="L4478" t="str">
        <f>_xlfn.XLOOKUP(Tableau1[[#This Row],[TYPE DE PIECE]],Tableau4[MATIERE],Tableau4[SHORT TYPE],"",0,1)</f>
        <v>SMT</v>
      </c>
      <c r="N4478" t="str">
        <f>IF(ISERR(FIND("DECOUPE",Tableau1[[#This Row],[DESIGNATION]])),"","NEED REF")</f>
        <v/>
      </c>
    </row>
    <row r="4479" spans="2:14">
      <c r="B4479">
        <v>34409527</v>
      </c>
      <c r="C4479" s="2">
        <v>44335</v>
      </c>
      <c r="D4479" t="s">
        <v>13</v>
      </c>
      <c r="E4479" t="s">
        <v>2898</v>
      </c>
      <c r="G4479" t="s">
        <v>573</v>
      </c>
      <c r="H4479" t="s">
        <v>30</v>
      </c>
      <c r="J4479" t="s">
        <v>2813</v>
      </c>
      <c r="K4479" t="s">
        <v>33</v>
      </c>
      <c r="L4479" t="str">
        <f>_xlfn.XLOOKUP(Tableau1[[#This Row],[TYPE DE PIECE]],Tableau4[MATIERE],Tableau4[SHORT TYPE],"",0,1)</f>
        <v>PLA</v>
      </c>
      <c r="N4479" t="str">
        <f>IF(ISERR(FIND("DECOUPE",Tableau1[[#This Row],[DESIGNATION]])),"","NEED REF")</f>
        <v/>
      </c>
    </row>
    <row r="4480" spans="2:14">
      <c r="B4480">
        <v>34409526</v>
      </c>
      <c r="C4480" s="2"/>
      <c r="L4480" t="str">
        <f>_xlfn.XLOOKUP(Tableau1[[#This Row],[TYPE DE PIECE]],Tableau4[MATIERE],Tableau4[SHORT TYPE],"",0,1)</f>
        <v/>
      </c>
      <c r="N4480" t="str">
        <f>IF(ISERR(FIND("DECOUPE",Tableau1[[#This Row],[DESIGNATION]])),"","NEED REF")</f>
        <v/>
      </c>
    </row>
    <row r="4481" spans="2:14">
      <c r="B4481">
        <v>34409525</v>
      </c>
      <c r="C4481" s="2"/>
      <c r="L4481" t="str">
        <f>_xlfn.XLOOKUP(Tableau1[[#This Row],[TYPE DE PIECE]],Tableau4[MATIERE],Tableau4[SHORT TYPE],"",0,1)</f>
        <v/>
      </c>
      <c r="N4481" t="str">
        <f>IF(ISERR(FIND("DECOUPE",Tableau1[[#This Row],[DESIGNATION]])),"","NEED REF")</f>
        <v/>
      </c>
    </row>
    <row r="4482" spans="2:14">
      <c r="B4482">
        <v>34409524</v>
      </c>
      <c r="C4482" s="2"/>
      <c r="L4482" t="str">
        <f>_xlfn.XLOOKUP(Tableau1[[#This Row],[TYPE DE PIECE]],Tableau4[MATIERE],Tableau4[SHORT TYPE],"",0,1)</f>
        <v/>
      </c>
      <c r="N4482" t="str">
        <f>IF(ISERR(FIND("DECOUPE",Tableau1[[#This Row],[DESIGNATION]])),"","NEED REF")</f>
        <v/>
      </c>
    </row>
    <row r="4483" spans="2:14">
      <c r="B4483">
        <v>34409523</v>
      </c>
      <c r="C4483" s="2"/>
      <c r="L4483" t="str">
        <f>_xlfn.XLOOKUP(Tableau1[[#This Row],[TYPE DE PIECE]],Tableau4[MATIERE],Tableau4[SHORT TYPE],"",0,1)</f>
        <v/>
      </c>
      <c r="N4483" t="str">
        <f>IF(ISERR(FIND("DECOUPE",Tableau1[[#This Row],[DESIGNATION]])),"","NEED REF")</f>
        <v/>
      </c>
    </row>
    <row r="4484" spans="2:14">
      <c r="B4484">
        <v>34409522</v>
      </c>
      <c r="C4484" s="2"/>
      <c r="L4484" t="str">
        <f>_xlfn.XLOOKUP(Tableau1[[#This Row],[TYPE DE PIECE]],Tableau4[MATIERE],Tableau4[SHORT TYPE],"",0,1)</f>
        <v/>
      </c>
      <c r="N4484" t="str">
        <f>IF(ISERR(FIND("DECOUPE",Tableau1[[#This Row],[DESIGNATION]])),"","NEED REF")</f>
        <v/>
      </c>
    </row>
    <row r="4485" spans="2:14">
      <c r="B4485">
        <v>34409521</v>
      </c>
      <c r="C4485" s="2"/>
      <c r="L4485" t="str">
        <f>_xlfn.XLOOKUP(Tableau1[[#This Row],[TYPE DE PIECE]],Tableau4[MATIERE],Tableau4[SHORT TYPE],"",0,1)</f>
        <v/>
      </c>
      <c r="N4485" t="str">
        <f>IF(ISERR(FIND("DECOUPE",Tableau1[[#This Row],[DESIGNATION]])),"","NEED REF")</f>
        <v/>
      </c>
    </row>
    <row r="4486" spans="2:14">
      <c r="B4486">
        <v>34409520</v>
      </c>
      <c r="C4486" s="2">
        <v>44332</v>
      </c>
      <c r="D4486" t="s">
        <v>13</v>
      </c>
      <c r="E4486" t="s">
        <v>2899</v>
      </c>
      <c r="F4486" t="s">
        <v>2872</v>
      </c>
      <c r="G4486" t="s">
        <v>346</v>
      </c>
      <c r="H4486" t="s">
        <v>19</v>
      </c>
      <c r="J4486" t="s">
        <v>2245</v>
      </c>
      <c r="K4486" t="s">
        <v>25</v>
      </c>
      <c r="L4486" t="str">
        <f>_xlfn.XLOOKUP(Tableau1[[#This Row],[TYPE DE PIECE]],Tableau4[MATIERE],Tableau4[SHORT TYPE],"",0,1)</f>
        <v>SMT</v>
      </c>
      <c r="N4486" t="str">
        <f>IF(ISERR(FIND("DECOUPE",Tableau1[[#This Row],[DESIGNATION]])),"","NEED REF")</f>
        <v/>
      </c>
    </row>
    <row r="4487" spans="2:14">
      <c r="B4487">
        <v>34409519</v>
      </c>
      <c r="C4487" s="2">
        <v>44333</v>
      </c>
      <c r="D4487" t="s">
        <v>13</v>
      </c>
      <c r="E4487" t="s">
        <v>2900</v>
      </c>
      <c r="F4487" t="s">
        <v>2872</v>
      </c>
      <c r="G4487" t="s">
        <v>346</v>
      </c>
      <c r="H4487" t="s">
        <v>19</v>
      </c>
      <c r="J4487" t="s">
        <v>2245</v>
      </c>
      <c r="K4487" t="s">
        <v>25</v>
      </c>
      <c r="L4487" t="str">
        <f>_xlfn.XLOOKUP(Tableau1[[#This Row],[TYPE DE PIECE]],Tableau4[MATIERE],Tableau4[SHORT TYPE],"",0,1)</f>
        <v>SMT</v>
      </c>
      <c r="N4487" t="str">
        <f>IF(ISERR(FIND("DECOUPE",Tableau1[[#This Row],[DESIGNATION]])),"","NEED REF")</f>
        <v/>
      </c>
    </row>
    <row r="4488" spans="2:14">
      <c r="B4488">
        <v>34409518</v>
      </c>
      <c r="C4488" s="2">
        <v>44334</v>
      </c>
      <c r="D4488" t="s">
        <v>13</v>
      </c>
      <c r="E4488" t="s">
        <v>2901</v>
      </c>
      <c r="F4488" t="s">
        <v>2872</v>
      </c>
      <c r="G4488" t="s">
        <v>346</v>
      </c>
      <c r="H4488" t="s">
        <v>19</v>
      </c>
      <c r="J4488" t="s">
        <v>2245</v>
      </c>
      <c r="K4488" t="s">
        <v>25</v>
      </c>
      <c r="L4488" t="str">
        <f>_xlfn.XLOOKUP(Tableau1[[#This Row],[TYPE DE PIECE]],Tableau4[MATIERE],Tableau4[SHORT TYPE],"",0,1)</f>
        <v>SMT</v>
      </c>
      <c r="N4488" t="str">
        <f>IF(ISERR(FIND("DECOUPE",Tableau1[[#This Row],[DESIGNATION]])),"","NEED REF")</f>
        <v/>
      </c>
    </row>
    <row r="4489" spans="2:14">
      <c r="B4489">
        <v>34409517</v>
      </c>
      <c r="C4489" s="2">
        <v>44335</v>
      </c>
      <c r="D4489" t="s">
        <v>13</v>
      </c>
      <c r="E4489" t="s">
        <v>2902</v>
      </c>
      <c r="F4489" t="s">
        <v>2872</v>
      </c>
      <c r="G4489" t="s">
        <v>346</v>
      </c>
      <c r="H4489" t="s">
        <v>19</v>
      </c>
      <c r="J4489" t="s">
        <v>2245</v>
      </c>
      <c r="K4489" t="s">
        <v>25</v>
      </c>
      <c r="L4489" t="str">
        <f>_xlfn.XLOOKUP(Tableau1[[#This Row],[TYPE DE PIECE]],Tableau4[MATIERE],Tableau4[SHORT TYPE],"",0,1)</f>
        <v>SMT</v>
      </c>
      <c r="N4489" t="str">
        <f>IF(ISERR(FIND("DECOUPE",Tableau1[[#This Row],[DESIGNATION]])),"","NEED REF")</f>
        <v/>
      </c>
    </row>
    <row r="4490" spans="2:14">
      <c r="B4490">
        <v>34409516</v>
      </c>
      <c r="C4490" s="2">
        <v>44335</v>
      </c>
      <c r="D4490" t="s">
        <v>13</v>
      </c>
      <c r="J4490" t="s">
        <v>17</v>
      </c>
      <c r="L4490" t="str">
        <f>_xlfn.XLOOKUP(Tableau1[[#This Row],[TYPE DE PIECE]],Tableau4[MATIERE],Tableau4[SHORT TYPE],"",0,1)</f>
        <v/>
      </c>
      <c r="N4490" t="str">
        <f>IF(ISERR(FIND("DECOUPE",Tableau1[[#This Row],[DESIGNATION]])),"","NEED REF")</f>
        <v/>
      </c>
    </row>
    <row r="4491" spans="2:14">
      <c r="B4491">
        <v>34409515</v>
      </c>
      <c r="C4491" s="2">
        <v>44335</v>
      </c>
      <c r="D4491" t="s">
        <v>13</v>
      </c>
      <c r="J4491" t="s">
        <v>17</v>
      </c>
      <c r="L4491" t="str">
        <f>_xlfn.XLOOKUP(Tableau1[[#This Row],[TYPE DE PIECE]],Tableau4[MATIERE],Tableau4[SHORT TYPE],"",0,1)</f>
        <v/>
      </c>
      <c r="N4491" t="str">
        <f>IF(ISERR(FIND("DECOUPE",Tableau1[[#This Row],[DESIGNATION]])),"","NEED REF")</f>
        <v/>
      </c>
    </row>
    <row r="4492" spans="2:14">
      <c r="B4492">
        <v>34409514</v>
      </c>
      <c r="C4492" s="2">
        <v>44335</v>
      </c>
      <c r="D4492" t="s">
        <v>13</v>
      </c>
      <c r="J4492" t="s">
        <v>17</v>
      </c>
      <c r="L4492" t="str">
        <f>_xlfn.XLOOKUP(Tableau1[[#This Row],[TYPE DE PIECE]],Tableau4[MATIERE],Tableau4[SHORT TYPE],"",0,1)</f>
        <v/>
      </c>
      <c r="N4492" t="str">
        <f>IF(ISERR(FIND("DECOUPE",Tableau1[[#This Row],[DESIGNATION]])),"","NEED REF")</f>
        <v/>
      </c>
    </row>
    <row r="4493" spans="2:14">
      <c r="B4493">
        <v>34409513</v>
      </c>
      <c r="C4493" s="2">
        <v>44334</v>
      </c>
      <c r="D4493" t="s">
        <v>13</v>
      </c>
      <c r="E4493" t="s">
        <v>2903</v>
      </c>
      <c r="G4493" t="s">
        <v>573</v>
      </c>
      <c r="H4493" t="s">
        <v>30</v>
      </c>
      <c r="J4493" t="s">
        <v>2813</v>
      </c>
      <c r="K4493" t="s">
        <v>25</v>
      </c>
      <c r="L4493" t="str">
        <f>_xlfn.XLOOKUP(Tableau1[[#This Row],[TYPE DE PIECE]],Tableau4[MATIERE],Tableau4[SHORT TYPE],"",0,1)</f>
        <v>SMT</v>
      </c>
      <c r="N4493" t="str">
        <f>IF(ISERR(FIND("DECOUPE",Tableau1[[#This Row],[DESIGNATION]])),"","NEED REF")</f>
        <v/>
      </c>
    </row>
    <row r="4494" spans="2:14">
      <c r="B4494">
        <v>34409512</v>
      </c>
      <c r="C4494" s="2">
        <v>44334</v>
      </c>
      <c r="D4494" t="s">
        <v>13</v>
      </c>
      <c r="E4494" t="s">
        <v>2637</v>
      </c>
      <c r="G4494" t="s">
        <v>112</v>
      </c>
      <c r="H4494" t="s">
        <v>534</v>
      </c>
      <c r="J4494" t="s">
        <v>17</v>
      </c>
      <c r="K4494" t="s">
        <v>33</v>
      </c>
      <c r="L4494" t="str">
        <f>_xlfn.XLOOKUP(Tableau1[[#This Row],[TYPE DE PIECE]],Tableau4[MATIERE],Tableau4[SHORT TYPE],"",0,1)</f>
        <v>PLA</v>
      </c>
      <c r="N4494" t="str">
        <f>IF(ISERR(FIND("DECOUPE",Tableau1[[#This Row],[DESIGNATION]])),"","NEED REF")</f>
        <v/>
      </c>
    </row>
    <row r="4495" spans="2:14">
      <c r="B4495">
        <v>34409511</v>
      </c>
      <c r="C4495" s="2">
        <v>44334</v>
      </c>
      <c r="D4495" t="s">
        <v>13</v>
      </c>
      <c r="E4495" t="s">
        <v>2904</v>
      </c>
      <c r="F4495" t="s">
        <v>2816</v>
      </c>
      <c r="G4495" t="s">
        <v>573</v>
      </c>
      <c r="H4495" t="s">
        <v>19</v>
      </c>
      <c r="J4495" t="s">
        <v>49</v>
      </c>
      <c r="K4495" t="s">
        <v>22</v>
      </c>
      <c r="L4495" t="str">
        <f>_xlfn.XLOOKUP(Tableau1[[#This Row],[TYPE DE PIECE]],Tableau4[MATIERE],Tableau4[SHORT TYPE],"",0,1)</f>
        <v>COP</v>
      </c>
      <c r="N4495" t="str">
        <f>IF(ISERR(FIND("DECOUPE",Tableau1[[#This Row],[DESIGNATION]])),"","NEED REF")</f>
        <v/>
      </c>
    </row>
    <row r="4496" spans="2:14">
      <c r="B4496">
        <v>34409510</v>
      </c>
      <c r="C4496" s="2">
        <v>44334</v>
      </c>
      <c r="D4496" t="s">
        <v>13</v>
      </c>
      <c r="E4496" t="s">
        <v>1398</v>
      </c>
      <c r="F4496" t="s">
        <v>2816</v>
      </c>
      <c r="G4496" t="s">
        <v>573</v>
      </c>
      <c r="H4496" t="s">
        <v>19</v>
      </c>
      <c r="J4496" t="s">
        <v>49</v>
      </c>
      <c r="K4496" t="s">
        <v>25</v>
      </c>
      <c r="L4496" t="str">
        <f>_xlfn.XLOOKUP(Tableau1[[#This Row],[TYPE DE PIECE]],Tableau4[MATIERE],Tableau4[SHORT TYPE],"",0,1)</f>
        <v>SMT</v>
      </c>
      <c r="N4496" t="str">
        <f>IF(ISERR(FIND("DECOUPE",Tableau1[[#This Row],[DESIGNATION]])),"","NEED REF")</f>
        <v/>
      </c>
    </row>
    <row r="4497" spans="2:14">
      <c r="B4497">
        <v>34409509</v>
      </c>
      <c r="C4497" s="2">
        <v>44334</v>
      </c>
      <c r="D4497" t="s">
        <v>13</v>
      </c>
      <c r="E4497" t="s">
        <v>1901</v>
      </c>
      <c r="F4497" t="s">
        <v>2816</v>
      </c>
      <c r="G4497" t="s">
        <v>573</v>
      </c>
      <c r="H4497" t="s">
        <v>19</v>
      </c>
      <c r="J4497" t="s">
        <v>49</v>
      </c>
      <c r="K4497" t="s">
        <v>33</v>
      </c>
      <c r="L4497" t="str">
        <f>_xlfn.XLOOKUP(Tableau1[[#This Row],[TYPE DE PIECE]],Tableau4[MATIERE],Tableau4[SHORT TYPE],"",0,1)</f>
        <v>PLA</v>
      </c>
      <c r="N4497" t="str">
        <f>IF(ISERR(FIND("DECOUPE",Tableau1[[#This Row],[DESIGNATION]])),"","NEED REF")</f>
        <v/>
      </c>
    </row>
    <row r="4498" spans="2:14">
      <c r="B4498">
        <v>34409508</v>
      </c>
      <c r="C4498" s="2">
        <v>44334</v>
      </c>
      <c r="D4498" t="s">
        <v>13</v>
      </c>
      <c r="E4498" t="s">
        <v>2905</v>
      </c>
      <c r="F4498" t="s">
        <v>2816</v>
      </c>
      <c r="G4498" t="s">
        <v>573</v>
      </c>
      <c r="H4498" t="s">
        <v>19</v>
      </c>
      <c r="J4498" t="s">
        <v>49</v>
      </c>
      <c r="K4498" t="s">
        <v>25</v>
      </c>
      <c r="L4498" t="str">
        <f>_xlfn.XLOOKUP(Tableau1[[#This Row],[TYPE DE PIECE]],Tableau4[MATIERE],Tableau4[SHORT TYPE],"",0,1)</f>
        <v>SMT</v>
      </c>
      <c r="N4498" t="str">
        <f>IF(ISERR(FIND("DECOUPE",Tableau1[[#This Row],[DESIGNATION]])),"","NEED REF")</f>
        <v/>
      </c>
    </row>
    <row r="4499" spans="2:14">
      <c r="B4499">
        <v>34409507</v>
      </c>
      <c r="C4499" s="2">
        <v>44334</v>
      </c>
      <c r="D4499" t="s">
        <v>13</v>
      </c>
      <c r="E4499" t="s">
        <v>2906</v>
      </c>
      <c r="F4499" t="s">
        <v>2816</v>
      </c>
      <c r="G4499" t="s">
        <v>573</v>
      </c>
      <c r="H4499" t="s">
        <v>19</v>
      </c>
      <c r="J4499" t="s">
        <v>49</v>
      </c>
      <c r="K4499" t="s">
        <v>25</v>
      </c>
      <c r="L4499" t="str">
        <f>_xlfn.XLOOKUP(Tableau1[[#This Row],[TYPE DE PIECE]],Tableau4[MATIERE],Tableau4[SHORT TYPE],"",0,1)</f>
        <v>SMT</v>
      </c>
      <c r="N4499" t="str">
        <f>IF(ISERR(FIND("DECOUPE",Tableau1[[#This Row],[DESIGNATION]])),"","NEED REF")</f>
        <v/>
      </c>
    </row>
    <row r="4500" spans="2:14">
      <c r="B4500">
        <v>34409506</v>
      </c>
      <c r="C4500" s="2">
        <v>44334</v>
      </c>
      <c r="D4500" t="s">
        <v>13</v>
      </c>
      <c r="J4500" t="s">
        <v>17</v>
      </c>
      <c r="L4500" t="str">
        <f>_xlfn.XLOOKUP(Tableau1[[#This Row],[TYPE DE PIECE]],Tableau4[MATIERE],Tableau4[SHORT TYPE],"",0,1)</f>
        <v/>
      </c>
      <c r="N4500" t="str">
        <f>IF(ISERR(FIND("DECOUPE",Tableau1[[#This Row],[DESIGNATION]])),"","NEED REF")</f>
        <v/>
      </c>
    </row>
    <row r="4501" spans="2:14">
      <c r="B4501">
        <v>34409505</v>
      </c>
      <c r="C4501" s="2">
        <v>44334</v>
      </c>
      <c r="D4501" t="s">
        <v>13</v>
      </c>
      <c r="J4501" t="s">
        <v>17</v>
      </c>
      <c r="L4501" t="str">
        <f>_xlfn.XLOOKUP(Tableau1[[#This Row],[TYPE DE PIECE]],Tableau4[MATIERE],Tableau4[SHORT TYPE],"",0,1)</f>
        <v/>
      </c>
      <c r="N4501" t="str">
        <f>IF(ISERR(FIND("DECOUPE",Tableau1[[#This Row],[DESIGNATION]])),"","NEED REF")</f>
        <v/>
      </c>
    </row>
    <row r="4502" spans="2:14">
      <c r="B4502">
        <v>34409504</v>
      </c>
      <c r="C4502" s="2">
        <v>44334</v>
      </c>
      <c r="D4502" t="s">
        <v>13</v>
      </c>
      <c r="E4502" t="s">
        <v>897</v>
      </c>
      <c r="G4502" t="s">
        <v>573</v>
      </c>
      <c r="H4502" t="s">
        <v>30</v>
      </c>
      <c r="J4502" t="s">
        <v>2813</v>
      </c>
      <c r="K4502" t="s">
        <v>25</v>
      </c>
      <c r="L4502" t="str">
        <f>_xlfn.XLOOKUP(Tableau1[[#This Row],[TYPE DE PIECE]],Tableau4[MATIERE],Tableau4[SHORT TYPE],"",0,1)</f>
        <v>SMT</v>
      </c>
      <c r="N4502" t="str">
        <f>IF(ISERR(FIND("DECOUPE",Tableau1[[#This Row],[DESIGNATION]])),"","NEED REF")</f>
        <v/>
      </c>
    </row>
    <row r="4503" spans="2:14">
      <c r="B4503">
        <v>34409503</v>
      </c>
      <c r="C4503" s="2">
        <v>44334</v>
      </c>
      <c r="D4503" t="s">
        <v>13</v>
      </c>
      <c r="E4503" t="s">
        <v>896</v>
      </c>
      <c r="G4503" t="s">
        <v>573</v>
      </c>
      <c r="H4503" t="s">
        <v>30</v>
      </c>
      <c r="J4503" t="s">
        <v>2813</v>
      </c>
      <c r="K4503" t="s">
        <v>25</v>
      </c>
      <c r="L4503" t="str">
        <f>_xlfn.XLOOKUP(Tableau1[[#This Row],[TYPE DE PIECE]],Tableau4[MATIERE],Tableau4[SHORT TYPE],"",0,1)</f>
        <v>SMT</v>
      </c>
      <c r="N4503" t="str">
        <f>IF(ISERR(FIND("DECOUPE",Tableau1[[#This Row],[DESIGNATION]])),"","NEED REF")</f>
        <v/>
      </c>
    </row>
    <row r="4504" spans="2:14">
      <c r="B4504">
        <v>34409502</v>
      </c>
      <c r="C4504" s="2">
        <v>44334</v>
      </c>
      <c r="D4504" t="s">
        <v>13</v>
      </c>
      <c r="E4504" t="s">
        <v>2907</v>
      </c>
      <c r="G4504" t="s">
        <v>573</v>
      </c>
      <c r="H4504" t="s">
        <v>30</v>
      </c>
      <c r="J4504" t="s">
        <v>2813</v>
      </c>
      <c r="K4504" t="s">
        <v>25</v>
      </c>
      <c r="L4504" t="str">
        <f>_xlfn.XLOOKUP(Tableau1[[#This Row],[TYPE DE PIECE]],Tableau4[MATIERE],Tableau4[SHORT TYPE],"",0,1)</f>
        <v>SMT</v>
      </c>
      <c r="N4504" t="str">
        <f>IF(ISERR(FIND("DECOUPE",Tableau1[[#This Row],[DESIGNATION]])),"","NEED REF")</f>
        <v/>
      </c>
    </row>
    <row r="4505" spans="2:14">
      <c r="B4505">
        <v>34409501</v>
      </c>
      <c r="C4505" s="2">
        <v>44334</v>
      </c>
      <c r="D4505" t="s">
        <v>13</v>
      </c>
      <c r="E4505" t="s">
        <v>2908</v>
      </c>
      <c r="G4505" t="s">
        <v>573</v>
      </c>
      <c r="H4505" t="s">
        <v>30</v>
      </c>
      <c r="J4505" t="s">
        <v>2813</v>
      </c>
      <c r="K4505" t="s">
        <v>22</v>
      </c>
      <c r="L4505" t="str">
        <f>_xlfn.XLOOKUP(Tableau1[[#This Row],[TYPE DE PIECE]],Tableau4[MATIERE],Tableau4[SHORT TYPE],"",0,1)</f>
        <v>COP</v>
      </c>
      <c r="N4505" t="str">
        <f>IF(ISERR(FIND("DECOUPE",Tableau1[[#This Row],[DESIGNATION]])),"","NEED REF")</f>
        <v/>
      </c>
    </row>
    <row r="4506" spans="2:14">
      <c r="B4506">
        <v>34409500</v>
      </c>
      <c r="C4506" s="2">
        <v>44334</v>
      </c>
      <c r="D4506" t="s">
        <v>13</v>
      </c>
      <c r="E4506" t="s">
        <v>2909</v>
      </c>
      <c r="G4506" t="s">
        <v>573</v>
      </c>
      <c r="H4506" t="s">
        <v>30</v>
      </c>
      <c r="J4506" t="s">
        <v>2813</v>
      </c>
      <c r="K4506" t="s">
        <v>22</v>
      </c>
      <c r="L4506" t="str">
        <f>_xlfn.XLOOKUP(Tableau1[[#This Row],[TYPE DE PIECE]],Tableau4[MATIERE],Tableau4[SHORT TYPE],"",0,1)</f>
        <v>COP</v>
      </c>
      <c r="N4506" t="str">
        <f>IF(ISERR(FIND("DECOUPE",Tableau1[[#This Row],[DESIGNATION]])),"","NEED REF")</f>
        <v/>
      </c>
    </row>
    <row r="4507" spans="2:14">
      <c r="B4507">
        <v>34409499</v>
      </c>
      <c r="C4507" s="2">
        <v>44334</v>
      </c>
      <c r="D4507" t="s">
        <v>13</v>
      </c>
      <c r="E4507" t="s">
        <v>2910</v>
      </c>
      <c r="G4507" t="s">
        <v>573</v>
      </c>
      <c r="H4507" t="s">
        <v>30</v>
      </c>
      <c r="J4507" t="s">
        <v>2813</v>
      </c>
      <c r="K4507" t="s">
        <v>22</v>
      </c>
      <c r="L4507" t="str">
        <f>_xlfn.XLOOKUP(Tableau1[[#This Row],[TYPE DE PIECE]],Tableau4[MATIERE],Tableau4[SHORT TYPE],"",0,1)</f>
        <v>COP</v>
      </c>
      <c r="N4507" t="str">
        <f>IF(ISERR(FIND("DECOUPE",Tableau1[[#This Row],[DESIGNATION]])),"","NEED REF")</f>
        <v/>
      </c>
    </row>
    <row r="4508" spans="2:14">
      <c r="B4508">
        <v>34409498</v>
      </c>
      <c r="C4508" s="2">
        <v>44334</v>
      </c>
      <c r="D4508" t="s">
        <v>13</v>
      </c>
      <c r="E4508" t="s">
        <v>2911</v>
      </c>
      <c r="G4508" t="s">
        <v>573</v>
      </c>
      <c r="H4508" t="s">
        <v>30</v>
      </c>
      <c r="J4508" t="s">
        <v>2813</v>
      </c>
      <c r="K4508" t="s">
        <v>25</v>
      </c>
      <c r="L4508" t="str">
        <f>_xlfn.XLOOKUP(Tableau1[[#This Row],[TYPE DE PIECE]],Tableau4[MATIERE],Tableau4[SHORT TYPE],"",0,1)</f>
        <v>SMT</v>
      </c>
      <c r="N4508" t="str">
        <f>IF(ISERR(FIND("DECOUPE",Tableau1[[#This Row],[DESIGNATION]])),"","NEED REF")</f>
        <v/>
      </c>
    </row>
    <row r="4509" spans="2:14">
      <c r="B4509">
        <v>34409497</v>
      </c>
      <c r="C4509" s="2">
        <v>44334</v>
      </c>
      <c r="D4509" t="s">
        <v>13</v>
      </c>
      <c r="E4509" t="s">
        <v>2377</v>
      </c>
      <c r="G4509" t="s">
        <v>573</v>
      </c>
      <c r="H4509" t="s">
        <v>30</v>
      </c>
      <c r="J4509" t="s">
        <v>2813</v>
      </c>
      <c r="K4509" t="s">
        <v>25</v>
      </c>
      <c r="L4509" t="str">
        <f>_xlfn.XLOOKUP(Tableau1[[#This Row],[TYPE DE PIECE]],Tableau4[MATIERE],Tableau4[SHORT TYPE],"",0,1)</f>
        <v>SMT</v>
      </c>
      <c r="N4509" t="str">
        <f>IF(ISERR(FIND("DECOUPE",Tableau1[[#This Row],[DESIGNATION]])),"","NEED REF")</f>
        <v/>
      </c>
    </row>
    <row r="4510" spans="2:14">
      <c r="B4510">
        <v>34409496</v>
      </c>
      <c r="C4510" s="2">
        <v>44334</v>
      </c>
      <c r="D4510" t="s">
        <v>13</v>
      </c>
      <c r="E4510" t="s">
        <v>2912</v>
      </c>
      <c r="G4510" t="s">
        <v>573</v>
      </c>
      <c r="H4510" t="s">
        <v>30</v>
      </c>
      <c r="J4510" t="s">
        <v>2813</v>
      </c>
      <c r="K4510" t="s">
        <v>25</v>
      </c>
      <c r="L4510" t="str">
        <f>_xlfn.XLOOKUP(Tableau1[[#This Row],[TYPE DE PIECE]],Tableau4[MATIERE],Tableau4[SHORT TYPE],"",0,1)</f>
        <v>SMT</v>
      </c>
      <c r="N4510" t="str">
        <f>IF(ISERR(FIND("DECOUPE",Tableau1[[#This Row],[DESIGNATION]])),"","NEED REF")</f>
        <v/>
      </c>
    </row>
    <row r="4511" spans="2:14">
      <c r="B4511">
        <v>34409495</v>
      </c>
      <c r="C4511" s="2">
        <v>44334</v>
      </c>
      <c r="D4511" t="s">
        <v>13</v>
      </c>
      <c r="J4511" t="s">
        <v>17</v>
      </c>
      <c r="L4511" t="str">
        <f>_xlfn.XLOOKUP(Tableau1[[#This Row],[TYPE DE PIECE]],Tableau4[MATIERE],Tableau4[SHORT TYPE],"",0,1)</f>
        <v/>
      </c>
      <c r="N4511" t="str">
        <f>IF(ISERR(FIND("DECOUPE",Tableau1[[#This Row],[DESIGNATION]])),"","NEED REF")</f>
        <v/>
      </c>
    </row>
    <row r="4512" spans="2:14">
      <c r="B4512">
        <v>34409494</v>
      </c>
      <c r="C4512" s="2">
        <v>44334</v>
      </c>
      <c r="D4512" t="s">
        <v>13</v>
      </c>
      <c r="J4512" t="s">
        <v>17</v>
      </c>
      <c r="L4512" t="str">
        <f>_xlfn.XLOOKUP(Tableau1[[#This Row],[TYPE DE PIECE]],Tableau4[MATIERE],Tableau4[SHORT TYPE],"",0,1)</f>
        <v/>
      </c>
      <c r="N4512" t="str">
        <f>IF(ISERR(FIND("DECOUPE",Tableau1[[#This Row],[DESIGNATION]])),"","NEED REF")</f>
        <v/>
      </c>
    </row>
    <row r="4513" spans="2:14">
      <c r="B4513">
        <v>34409493</v>
      </c>
      <c r="C4513" s="2">
        <v>44334</v>
      </c>
      <c r="D4513" t="s">
        <v>13</v>
      </c>
      <c r="J4513" t="s">
        <v>17</v>
      </c>
      <c r="L4513" t="str">
        <f>_xlfn.XLOOKUP(Tableau1[[#This Row],[TYPE DE PIECE]],Tableau4[MATIERE],Tableau4[SHORT TYPE],"",0,1)</f>
        <v/>
      </c>
      <c r="N4513" t="str">
        <f>IF(ISERR(FIND("DECOUPE",Tableau1[[#This Row],[DESIGNATION]])),"","NEED REF")</f>
        <v/>
      </c>
    </row>
    <row r="4514" spans="2:14">
      <c r="B4514">
        <v>34409492</v>
      </c>
      <c r="C4514" s="2">
        <v>44334</v>
      </c>
      <c r="D4514" t="s">
        <v>13</v>
      </c>
      <c r="J4514" t="s">
        <v>17</v>
      </c>
      <c r="L4514" t="str">
        <f>_xlfn.XLOOKUP(Tableau1[[#This Row],[TYPE DE PIECE]],Tableau4[MATIERE],Tableau4[SHORT TYPE],"",0,1)</f>
        <v/>
      </c>
      <c r="N4514" t="str">
        <f>IF(ISERR(FIND("DECOUPE",Tableau1[[#This Row],[DESIGNATION]])),"","NEED REF")</f>
        <v/>
      </c>
    </row>
    <row r="4515" spans="2:14">
      <c r="B4515">
        <v>34409491</v>
      </c>
      <c r="C4515" s="2">
        <v>44333</v>
      </c>
      <c r="D4515" t="s">
        <v>13</v>
      </c>
      <c r="E4515" t="s">
        <v>2913</v>
      </c>
      <c r="G4515" t="s">
        <v>573</v>
      </c>
      <c r="H4515" t="s">
        <v>30</v>
      </c>
      <c r="J4515" t="s">
        <v>2813</v>
      </c>
      <c r="K4515" t="s">
        <v>22</v>
      </c>
      <c r="L4515" t="str">
        <f>_xlfn.XLOOKUP(Tableau1[[#This Row],[TYPE DE PIECE]],Tableau4[MATIERE],Tableau4[SHORT TYPE],"",0,1)</f>
        <v>COP</v>
      </c>
      <c r="N4515" t="str">
        <f>IF(ISERR(FIND("DECOUPE",Tableau1[[#This Row],[DESIGNATION]])),"","NEED REF")</f>
        <v/>
      </c>
    </row>
    <row r="4516" spans="2:14">
      <c r="B4516">
        <v>34409490</v>
      </c>
      <c r="C4516" s="2">
        <v>44333</v>
      </c>
      <c r="D4516" t="s">
        <v>13</v>
      </c>
      <c r="E4516" t="s">
        <v>2914</v>
      </c>
      <c r="F4516" t="s">
        <v>2550</v>
      </c>
      <c r="G4516" t="s">
        <v>96</v>
      </c>
      <c r="J4516" t="s">
        <v>27</v>
      </c>
      <c r="K4516" t="s">
        <v>25</v>
      </c>
      <c r="L4516" t="str">
        <f>_xlfn.XLOOKUP(Tableau1[[#This Row],[TYPE DE PIECE]],Tableau4[MATIERE],Tableau4[SHORT TYPE],"",0,1)</f>
        <v>SMT</v>
      </c>
      <c r="N4516" t="str">
        <f>IF(ISERR(FIND("DECOUPE",Tableau1[[#This Row],[DESIGNATION]])),"","NEED REF")</f>
        <v/>
      </c>
    </row>
    <row r="4517" spans="2:14">
      <c r="B4517">
        <v>34409489</v>
      </c>
      <c r="C4517" s="2">
        <v>44328</v>
      </c>
      <c r="D4517" t="s">
        <v>13</v>
      </c>
      <c r="E4517" t="s">
        <v>2820</v>
      </c>
      <c r="G4517" t="s">
        <v>573</v>
      </c>
      <c r="H4517" t="s">
        <v>30</v>
      </c>
      <c r="J4517" t="s">
        <v>2813</v>
      </c>
      <c r="K4517" t="s">
        <v>25</v>
      </c>
      <c r="L4517" t="str">
        <f>_xlfn.XLOOKUP(Tableau1[[#This Row],[TYPE DE PIECE]],Tableau4[MATIERE],Tableau4[SHORT TYPE],"",0,1)</f>
        <v>SMT</v>
      </c>
      <c r="N4517" t="str">
        <f>IF(ISERR(FIND("DECOUPE",Tableau1[[#This Row],[DESIGNATION]])),"","NEED REF")</f>
        <v/>
      </c>
    </row>
    <row r="4518" spans="2:14">
      <c r="B4518">
        <v>34409488</v>
      </c>
      <c r="C4518" s="2">
        <v>44328</v>
      </c>
      <c r="D4518" t="s">
        <v>13</v>
      </c>
      <c r="E4518" t="s">
        <v>2915</v>
      </c>
      <c r="G4518" t="s">
        <v>112</v>
      </c>
      <c r="H4518" t="s">
        <v>30</v>
      </c>
      <c r="J4518" t="s">
        <v>49</v>
      </c>
      <c r="K4518" t="s">
        <v>25</v>
      </c>
      <c r="L4518" t="str">
        <f>_xlfn.XLOOKUP(Tableau1[[#This Row],[TYPE DE PIECE]],Tableau4[MATIERE],Tableau4[SHORT TYPE],"",0,1)</f>
        <v>SMT</v>
      </c>
      <c r="N4518" t="str">
        <f>IF(ISERR(FIND("DECOUPE",Tableau1[[#This Row],[DESIGNATION]])),"","NEED REF")</f>
        <v/>
      </c>
    </row>
    <row r="4519" spans="2:14">
      <c r="B4519">
        <v>34409487</v>
      </c>
      <c r="C4519" s="2">
        <v>44328</v>
      </c>
      <c r="D4519" t="s">
        <v>13</v>
      </c>
      <c r="E4519" t="s">
        <v>2916</v>
      </c>
      <c r="G4519" t="s">
        <v>573</v>
      </c>
      <c r="H4519" t="s">
        <v>30</v>
      </c>
      <c r="J4519" t="s">
        <v>2813</v>
      </c>
      <c r="K4519" t="s">
        <v>25</v>
      </c>
      <c r="L4519" t="str">
        <f>_xlfn.XLOOKUP(Tableau1[[#This Row],[TYPE DE PIECE]],Tableau4[MATIERE],Tableau4[SHORT TYPE],"",0,1)</f>
        <v>SMT</v>
      </c>
      <c r="N4519" t="str">
        <f>IF(ISERR(FIND("DECOUPE",Tableau1[[#This Row],[DESIGNATION]])),"","NEED REF")</f>
        <v/>
      </c>
    </row>
    <row r="4520" spans="2:14">
      <c r="B4520">
        <v>34409486</v>
      </c>
      <c r="C4520" s="2">
        <v>44328</v>
      </c>
      <c r="D4520" t="s">
        <v>13</v>
      </c>
      <c r="E4520" t="s">
        <v>2917</v>
      </c>
      <c r="G4520" t="s">
        <v>573</v>
      </c>
      <c r="H4520" t="s">
        <v>30</v>
      </c>
      <c r="J4520" t="s">
        <v>2813</v>
      </c>
      <c r="K4520" t="s">
        <v>22</v>
      </c>
      <c r="L4520" t="str">
        <f>_xlfn.XLOOKUP(Tableau1[[#This Row],[TYPE DE PIECE]],Tableau4[MATIERE],Tableau4[SHORT TYPE],"",0,1)</f>
        <v>COP</v>
      </c>
      <c r="N4520" t="str">
        <f>IF(ISERR(FIND("DECOUPE",Tableau1[[#This Row],[DESIGNATION]])),"","NEED REF")</f>
        <v/>
      </c>
    </row>
    <row r="4521" spans="2:14">
      <c r="B4521">
        <v>34409485</v>
      </c>
      <c r="C4521" s="2">
        <v>44328</v>
      </c>
      <c r="D4521" t="s">
        <v>13</v>
      </c>
      <c r="E4521" t="s">
        <v>2917</v>
      </c>
      <c r="G4521" t="s">
        <v>573</v>
      </c>
      <c r="H4521" t="s">
        <v>30</v>
      </c>
      <c r="J4521" t="s">
        <v>2813</v>
      </c>
      <c r="K4521" t="s">
        <v>22</v>
      </c>
      <c r="L4521" t="str">
        <f>_xlfn.XLOOKUP(Tableau1[[#This Row],[TYPE DE PIECE]],Tableau4[MATIERE],Tableau4[SHORT TYPE],"",0,1)</f>
        <v>COP</v>
      </c>
      <c r="N4521" t="str">
        <f>IF(ISERR(FIND("DECOUPE",Tableau1[[#This Row],[DESIGNATION]])),"","NEED REF")</f>
        <v/>
      </c>
    </row>
    <row r="4522" spans="2:14">
      <c r="B4522">
        <v>34409484</v>
      </c>
      <c r="C4522" s="2">
        <v>44328</v>
      </c>
      <c r="D4522" t="s">
        <v>13</v>
      </c>
      <c r="E4522" t="s">
        <v>2918</v>
      </c>
      <c r="G4522" t="s">
        <v>573</v>
      </c>
      <c r="H4522" t="s">
        <v>30</v>
      </c>
      <c r="J4522" t="s">
        <v>2813</v>
      </c>
      <c r="K4522" t="s">
        <v>25</v>
      </c>
      <c r="L4522" t="str">
        <f>_xlfn.XLOOKUP(Tableau1[[#This Row],[TYPE DE PIECE]],Tableau4[MATIERE],Tableau4[SHORT TYPE],"",0,1)</f>
        <v>SMT</v>
      </c>
      <c r="N4522" t="str">
        <f>IF(ISERR(FIND("DECOUPE",Tableau1[[#This Row],[DESIGNATION]])),"","NEED REF")</f>
        <v/>
      </c>
    </row>
    <row r="4523" spans="2:14">
      <c r="B4523">
        <v>34409483</v>
      </c>
      <c r="C4523" s="2">
        <v>44327</v>
      </c>
      <c r="D4523" t="s">
        <v>13</v>
      </c>
      <c r="E4523" t="s">
        <v>2919</v>
      </c>
      <c r="G4523" t="s">
        <v>573</v>
      </c>
      <c r="H4523" t="s">
        <v>30</v>
      </c>
      <c r="J4523" t="s">
        <v>27</v>
      </c>
      <c r="K4523" t="s">
        <v>22</v>
      </c>
      <c r="L4523" t="str">
        <f>_xlfn.XLOOKUP(Tableau1[[#This Row],[TYPE DE PIECE]],Tableau4[MATIERE],Tableau4[SHORT TYPE],"",0,1)</f>
        <v>COP</v>
      </c>
      <c r="N4523" t="str">
        <f>IF(ISERR(FIND("DECOUPE",Tableau1[[#This Row],[DESIGNATION]])),"","NEED REF")</f>
        <v/>
      </c>
    </row>
    <row r="4524" spans="2:14">
      <c r="B4524">
        <v>34409482</v>
      </c>
      <c r="C4524" s="2">
        <v>44327</v>
      </c>
      <c r="D4524" t="s">
        <v>13</v>
      </c>
      <c r="E4524" t="s">
        <v>2920</v>
      </c>
      <c r="G4524" t="s">
        <v>573</v>
      </c>
      <c r="H4524" t="s">
        <v>30</v>
      </c>
      <c r="J4524" t="s">
        <v>27</v>
      </c>
      <c r="K4524" t="s">
        <v>22</v>
      </c>
      <c r="L4524" t="str">
        <f>_xlfn.XLOOKUP(Tableau1[[#This Row],[TYPE DE PIECE]],Tableau4[MATIERE],Tableau4[SHORT TYPE],"",0,1)</f>
        <v>COP</v>
      </c>
      <c r="N4524" t="str">
        <f>IF(ISERR(FIND("DECOUPE",Tableau1[[#This Row],[DESIGNATION]])),"","NEED REF")</f>
        <v/>
      </c>
    </row>
    <row r="4525" spans="2:14">
      <c r="B4525">
        <v>34409481</v>
      </c>
      <c r="C4525" s="2">
        <v>44327</v>
      </c>
      <c r="D4525" t="s">
        <v>13</v>
      </c>
      <c r="E4525" t="s">
        <v>2921</v>
      </c>
      <c r="G4525" t="s">
        <v>573</v>
      </c>
      <c r="H4525" t="s">
        <v>30</v>
      </c>
      <c r="J4525" t="s">
        <v>27</v>
      </c>
      <c r="K4525" t="s">
        <v>22</v>
      </c>
      <c r="L4525" t="str">
        <f>_xlfn.XLOOKUP(Tableau1[[#This Row],[TYPE DE PIECE]],Tableau4[MATIERE],Tableau4[SHORT TYPE],"",0,1)</f>
        <v>COP</v>
      </c>
      <c r="N4525" t="str">
        <f>IF(ISERR(FIND("DECOUPE",Tableau1[[#This Row],[DESIGNATION]])),"","NEED REF")</f>
        <v/>
      </c>
    </row>
    <row r="4526" spans="2:14">
      <c r="B4526">
        <v>34409480</v>
      </c>
      <c r="C4526" s="2">
        <v>44327</v>
      </c>
      <c r="D4526" t="s">
        <v>13</v>
      </c>
      <c r="E4526" t="s">
        <v>2922</v>
      </c>
      <c r="G4526" t="s">
        <v>573</v>
      </c>
      <c r="H4526" t="s">
        <v>30</v>
      </c>
      <c r="J4526" t="s">
        <v>27</v>
      </c>
      <c r="K4526" t="s">
        <v>22</v>
      </c>
      <c r="L4526" t="str">
        <f>_xlfn.XLOOKUP(Tableau1[[#This Row],[TYPE DE PIECE]],Tableau4[MATIERE],Tableau4[SHORT TYPE],"",0,1)</f>
        <v>COP</v>
      </c>
      <c r="N4526" t="str">
        <f>IF(ISERR(FIND("DECOUPE",Tableau1[[#This Row],[DESIGNATION]])),"","NEED REF")</f>
        <v/>
      </c>
    </row>
    <row r="4527" spans="2:14">
      <c r="B4527">
        <v>34409479</v>
      </c>
      <c r="C4527" s="2">
        <v>44326</v>
      </c>
      <c r="D4527" t="s">
        <v>13</v>
      </c>
      <c r="E4527" t="s">
        <v>2893</v>
      </c>
      <c r="G4527" t="s">
        <v>573</v>
      </c>
      <c r="H4527" t="s">
        <v>30</v>
      </c>
      <c r="J4527" t="s">
        <v>2813</v>
      </c>
      <c r="K4527" t="s">
        <v>25</v>
      </c>
      <c r="L4527" t="str">
        <f>_xlfn.XLOOKUP(Tableau1[[#This Row],[TYPE DE PIECE]],Tableau4[MATIERE],Tableau4[SHORT TYPE],"",0,1)</f>
        <v>SMT</v>
      </c>
      <c r="N4527" t="str">
        <f>IF(ISERR(FIND("DECOUPE",Tableau1[[#This Row],[DESIGNATION]])),"","NEED REF")</f>
        <v/>
      </c>
    </row>
    <row r="4528" spans="2:14">
      <c r="B4528">
        <v>34409478</v>
      </c>
      <c r="C4528" s="2">
        <v>44322</v>
      </c>
      <c r="D4528" t="s">
        <v>13</v>
      </c>
      <c r="E4528" t="s">
        <v>2923</v>
      </c>
      <c r="F4528" t="s">
        <v>2924</v>
      </c>
      <c r="G4528" t="s">
        <v>2673</v>
      </c>
      <c r="H4528" t="s">
        <v>1634</v>
      </c>
      <c r="J4528" t="s">
        <v>177</v>
      </c>
      <c r="K4528" t="s">
        <v>25</v>
      </c>
      <c r="L4528" t="str">
        <f>_xlfn.XLOOKUP(Tableau1[[#This Row],[TYPE DE PIECE]],Tableau4[MATIERE],Tableau4[SHORT TYPE],"",0,1)</f>
        <v>SMT</v>
      </c>
      <c r="N4528" t="str">
        <f>IF(ISERR(FIND("DECOUPE",Tableau1[[#This Row],[DESIGNATION]])),"","NEED REF")</f>
        <v/>
      </c>
    </row>
    <row r="4529" spans="2:14">
      <c r="B4529">
        <v>34409477</v>
      </c>
      <c r="C4529" s="2">
        <v>44322</v>
      </c>
      <c r="D4529" t="s">
        <v>13</v>
      </c>
      <c r="E4529" t="s">
        <v>2925</v>
      </c>
      <c r="G4529" t="s">
        <v>2673</v>
      </c>
      <c r="H4529" t="s">
        <v>1634</v>
      </c>
      <c r="J4529" t="s">
        <v>177</v>
      </c>
      <c r="K4529" t="s">
        <v>25</v>
      </c>
      <c r="L4529" t="str">
        <f>_xlfn.XLOOKUP(Tableau1[[#This Row],[TYPE DE PIECE]],Tableau4[MATIERE],Tableau4[SHORT TYPE],"",0,1)</f>
        <v>SMT</v>
      </c>
      <c r="N4529" t="str">
        <f>IF(ISERR(FIND("DECOUPE",Tableau1[[#This Row],[DESIGNATION]])),"","NEED REF")</f>
        <v/>
      </c>
    </row>
    <row r="4530" spans="2:14">
      <c r="B4530">
        <v>34409476</v>
      </c>
      <c r="C4530" s="2">
        <v>44322</v>
      </c>
      <c r="D4530" t="s">
        <v>13</v>
      </c>
      <c r="E4530" t="s">
        <v>2926</v>
      </c>
      <c r="G4530" t="s">
        <v>573</v>
      </c>
      <c r="H4530" t="s">
        <v>30</v>
      </c>
      <c r="J4530" t="s">
        <v>2813</v>
      </c>
      <c r="K4530" t="s">
        <v>25</v>
      </c>
      <c r="L4530" t="str">
        <f>_xlfn.XLOOKUP(Tableau1[[#This Row],[TYPE DE PIECE]],Tableau4[MATIERE],Tableau4[SHORT TYPE],"",0,1)</f>
        <v>SMT</v>
      </c>
      <c r="N4530" t="str">
        <f>IF(ISERR(FIND("DECOUPE",Tableau1[[#This Row],[DESIGNATION]])),"","NEED REF")</f>
        <v/>
      </c>
    </row>
    <row r="4531" spans="2:14">
      <c r="B4531">
        <v>34409475</v>
      </c>
      <c r="C4531" s="2">
        <v>44322</v>
      </c>
      <c r="D4531" t="s">
        <v>13</v>
      </c>
      <c r="E4531" t="s">
        <v>2927</v>
      </c>
      <c r="G4531" t="s">
        <v>573</v>
      </c>
      <c r="H4531" t="s">
        <v>30</v>
      </c>
      <c r="J4531" t="s">
        <v>2813</v>
      </c>
      <c r="K4531" t="s">
        <v>25</v>
      </c>
      <c r="L4531" t="str">
        <f>_xlfn.XLOOKUP(Tableau1[[#This Row],[TYPE DE PIECE]],Tableau4[MATIERE],Tableau4[SHORT TYPE],"",0,1)</f>
        <v>SMT</v>
      </c>
      <c r="N4531" t="str">
        <f>IF(ISERR(FIND("DECOUPE",Tableau1[[#This Row],[DESIGNATION]])),"","NEED REF")</f>
        <v/>
      </c>
    </row>
    <row r="4532" spans="2:14">
      <c r="B4532">
        <v>34409474</v>
      </c>
      <c r="C4532" s="2">
        <v>44322</v>
      </c>
      <c r="D4532" t="s">
        <v>13</v>
      </c>
      <c r="E4532" t="s">
        <v>2338</v>
      </c>
      <c r="G4532" t="s">
        <v>573</v>
      </c>
      <c r="H4532" t="s">
        <v>30</v>
      </c>
      <c r="J4532" t="s">
        <v>2813</v>
      </c>
      <c r="K4532" t="s">
        <v>33</v>
      </c>
      <c r="L4532" t="str">
        <f>_xlfn.XLOOKUP(Tableau1[[#This Row],[TYPE DE PIECE]],Tableau4[MATIERE],Tableau4[SHORT TYPE],"",0,1)</f>
        <v>PLA</v>
      </c>
      <c r="N4532" t="str">
        <f>IF(ISERR(FIND("DECOUPE",Tableau1[[#This Row],[DESIGNATION]])),"","NEED REF")</f>
        <v/>
      </c>
    </row>
    <row r="4533" spans="2:14">
      <c r="B4533">
        <v>34409473</v>
      </c>
      <c r="C4533" s="2">
        <v>44321</v>
      </c>
      <c r="D4533" t="s">
        <v>13</v>
      </c>
      <c r="E4533" t="s">
        <v>2917</v>
      </c>
      <c r="G4533" t="s">
        <v>573</v>
      </c>
      <c r="H4533" t="s">
        <v>30</v>
      </c>
      <c r="J4533" t="s">
        <v>2813</v>
      </c>
      <c r="K4533" t="s">
        <v>22</v>
      </c>
      <c r="L4533" t="str">
        <f>_xlfn.XLOOKUP(Tableau1[[#This Row],[TYPE DE PIECE]],Tableau4[MATIERE],Tableau4[SHORT TYPE],"",0,1)</f>
        <v>COP</v>
      </c>
      <c r="N4533" t="str">
        <f>IF(ISERR(FIND("DECOUPE",Tableau1[[#This Row],[DESIGNATION]])),"","NEED REF")</f>
        <v/>
      </c>
    </row>
    <row r="4534" spans="2:14">
      <c r="B4534">
        <v>34409472</v>
      </c>
      <c r="C4534" s="2">
        <v>44321</v>
      </c>
      <c r="D4534" t="s">
        <v>13</v>
      </c>
      <c r="E4534" t="s">
        <v>2928</v>
      </c>
      <c r="F4534" t="s">
        <v>2798</v>
      </c>
      <c r="G4534" t="s">
        <v>112</v>
      </c>
      <c r="H4534" t="s">
        <v>534</v>
      </c>
      <c r="J4534" t="s">
        <v>49</v>
      </c>
      <c r="K4534" t="s">
        <v>33</v>
      </c>
      <c r="L4534" t="str">
        <f>_xlfn.XLOOKUP(Tableau1[[#This Row],[TYPE DE PIECE]],Tableau4[MATIERE],Tableau4[SHORT TYPE],"",0,1)</f>
        <v>PLA</v>
      </c>
      <c r="N4534" t="str">
        <f>IF(ISERR(FIND("DECOUPE",Tableau1[[#This Row],[DESIGNATION]])),"","NEED REF")</f>
        <v/>
      </c>
    </row>
    <row r="4535" spans="2:14">
      <c r="B4535">
        <v>34409471</v>
      </c>
      <c r="C4535" s="2">
        <v>44321</v>
      </c>
      <c r="D4535" t="s">
        <v>13</v>
      </c>
      <c r="E4535" t="s">
        <v>2802</v>
      </c>
      <c r="F4535" t="s">
        <v>2798</v>
      </c>
      <c r="G4535" t="s">
        <v>112</v>
      </c>
      <c r="H4535" t="s">
        <v>534</v>
      </c>
      <c r="J4535" t="s">
        <v>49</v>
      </c>
      <c r="K4535" t="s">
        <v>33</v>
      </c>
      <c r="L4535" t="str">
        <f>_xlfn.XLOOKUP(Tableau1[[#This Row],[TYPE DE PIECE]],Tableau4[MATIERE],Tableau4[SHORT TYPE],"",0,1)</f>
        <v>PLA</v>
      </c>
      <c r="N4535" t="str">
        <f>IF(ISERR(FIND("DECOUPE",Tableau1[[#This Row],[DESIGNATION]])),"","NEED REF")</f>
        <v/>
      </c>
    </row>
    <row r="4536" spans="2:14">
      <c r="B4536">
        <v>34409470</v>
      </c>
      <c r="C4536" s="2">
        <v>44320</v>
      </c>
      <c r="D4536" t="s">
        <v>13</v>
      </c>
      <c r="E4536" t="s">
        <v>2913</v>
      </c>
      <c r="G4536" t="s">
        <v>573</v>
      </c>
      <c r="H4536" t="s">
        <v>30</v>
      </c>
      <c r="J4536" t="s">
        <v>2813</v>
      </c>
      <c r="K4536" t="s">
        <v>22</v>
      </c>
      <c r="L4536" t="str">
        <f>_xlfn.XLOOKUP(Tableau1[[#This Row],[TYPE DE PIECE]],Tableau4[MATIERE],Tableau4[SHORT TYPE],"",0,1)</f>
        <v>COP</v>
      </c>
      <c r="N4536" t="str">
        <f>IF(ISERR(FIND("DECOUPE",Tableau1[[#This Row],[DESIGNATION]])),"","NEED REF")</f>
        <v/>
      </c>
    </row>
    <row r="4537" spans="2:14">
      <c r="B4537">
        <v>34409469</v>
      </c>
      <c r="C4537" s="2">
        <v>44320</v>
      </c>
      <c r="D4537" t="s">
        <v>13</v>
      </c>
      <c r="E4537" t="s">
        <v>2929</v>
      </c>
      <c r="G4537" t="s">
        <v>573</v>
      </c>
      <c r="H4537" t="s">
        <v>30</v>
      </c>
      <c r="J4537" t="s">
        <v>2813</v>
      </c>
      <c r="K4537" t="s">
        <v>22</v>
      </c>
      <c r="L4537" t="str">
        <f>_xlfn.XLOOKUP(Tableau1[[#This Row],[TYPE DE PIECE]],Tableau4[MATIERE],Tableau4[SHORT TYPE],"",0,1)</f>
        <v>COP</v>
      </c>
      <c r="N4537" t="str">
        <f>IF(ISERR(FIND("DECOUPE",Tableau1[[#This Row],[DESIGNATION]])),"","NEED REF")</f>
        <v/>
      </c>
    </row>
    <row r="4538" spans="2:14">
      <c r="B4538">
        <v>34409468</v>
      </c>
      <c r="C4538" s="2">
        <v>44320</v>
      </c>
      <c r="D4538" t="s">
        <v>13</v>
      </c>
      <c r="E4538" t="s">
        <v>2930</v>
      </c>
      <c r="G4538" t="s">
        <v>573</v>
      </c>
      <c r="H4538" t="s">
        <v>30</v>
      </c>
      <c r="J4538" t="s">
        <v>2813</v>
      </c>
      <c r="K4538" t="s">
        <v>22</v>
      </c>
      <c r="L4538" t="str">
        <f>_xlfn.XLOOKUP(Tableau1[[#This Row],[TYPE DE PIECE]],Tableau4[MATIERE],Tableau4[SHORT TYPE],"",0,1)</f>
        <v>COP</v>
      </c>
      <c r="N4538" t="str">
        <f>IF(ISERR(FIND("DECOUPE",Tableau1[[#This Row],[DESIGNATION]])),"","NEED REF")</f>
        <v/>
      </c>
    </row>
    <row r="4539" spans="2:14">
      <c r="B4539">
        <v>34409467</v>
      </c>
      <c r="C4539" s="2">
        <v>44320</v>
      </c>
      <c r="D4539" t="s">
        <v>13</v>
      </c>
      <c r="E4539" t="s">
        <v>2765</v>
      </c>
      <c r="G4539" t="s">
        <v>573</v>
      </c>
      <c r="H4539" t="s">
        <v>30</v>
      </c>
      <c r="J4539" t="s">
        <v>2813</v>
      </c>
      <c r="K4539" t="s">
        <v>22</v>
      </c>
      <c r="L4539" t="str">
        <f>_xlfn.XLOOKUP(Tableau1[[#This Row],[TYPE DE PIECE]],Tableau4[MATIERE],Tableau4[SHORT TYPE],"",0,1)</f>
        <v>COP</v>
      </c>
      <c r="N4539" t="str">
        <f>IF(ISERR(FIND("DECOUPE",Tableau1[[#This Row],[DESIGNATION]])),"","NEED REF")</f>
        <v/>
      </c>
    </row>
    <row r="4540" spans="2:14">
      <c r="B4540">
        <v>34409466</v>
      </c>
      <c r="C4540" s="2">
        <v>44316</v>
      </c>
      <c r="D4540" t="s">
        <v>13</v>
      </c>
      <c r="E4540" t="s">
        <v>2931</v>
      </c>
      <c r="F4540" t="s">
        <v>2798</v>
      </c>
      <c r="G4540" t="s">
        <v>112</v>
      </c>
      <c r="H4540" t="s">
        <v>534</v>
      </c>
      <c r="J4540" t="s">
        <v>49</v>
      </c>
      <c r="K4540" t="s">
        <v>22</v>
      </c>
      <c r="L4540" t="str">
        <f>_xlfn.XLOOKUP(Tableau1[[#This Row],[TYPE DE PIECE]],Tableau4[MATIERE],Tableau4[SHORT TYPE],"",0,1)</f>
        <v>COP</v>
      </c>
      <c r="N4540" t="str">
        <f>IF(ISERR(FIND("DECOUPE",Tableau1[[#This Row],[DESIGNATION]])),"","NEED REF")</f>
        <v/>
      </c>
    </row>
    <row r="4541" spans="2:14">
      <c r="B4541">
        <v>34409465</v>
      </c>
      <c r="C4541" s="2">
        <v>44316</v>
      </c>
      <c r="D4541" t="s">
        <v>13</v>
      </c>
      <c r="E4541" t="s">
        <v>2932</v>
      </c>
      <c r="F4541" t="s">
        <v>388</v>
      </c>
      <c r="G4541" t="s">
        <v>1290</v>
      </c>
      <c r="J4541" t="s">
        <v>27</v>
      </c>
      <c r="K4541" t="s">
        <v>25</v>
      </c>
      <c r="L4541" t="str">
        <f>_xlfn.XLOOKUP(Tableau1[[#This Row],[TYPE DE PIECE]],Tableau4[MATIERE],Tableau4[SHORT TYPE],"",0,1)</f>
        <v>SMT</v>
      </c>
      <c r="N4541" t="str">
        <f>IF(ISERR(FIND("DECOUPE",Tableau1[[#This Row],[DESIGNATION]])),"","NEED REF")</f>
        <v/>
      </c>
    </row>
    <row r="4542" spans="2:14">
      <c r="B4542">
        <v>34409464</v>
      </c>
      <c r="C4542" s="2">
        <v>44316</v>
      </c>
      <c r="D4542" t="s">
        <v>13</v>
      </c>
      <c r="E4542" t="s">
        <v>2933</v>
      </c>
      <c r="F4542" t="s">
        <v>388</v>
      </c>
      <c r="J4542" t="s">
        <v>27</v>
      </c>
      <c r="K4542" t="s">
        <v>25</v>
      </c>
      <c r="L4542" t="str">
        <f>_xlfn.XLOOKUP(Tableau1[[#This Row],[TYPE DE PIECE]],Tableau4[MATIERE],Tableau4[SHORT TYPE],"",0,1)</f>
        <v>SMT</v>
      </c>
      <c r="N4542" t="str">
        <f>IF(ISERR(FIND("DECOUPE",Tableau1[[#This Row],[DESIGNATION]])),"","NEED REF")</f>
        <v/>
      </c>
    </row>
    <row r="4543" spans="2:14">
      <c r="B4543">
        <v>34409463</v>
      </c>
      <c r="C4543" s="2">
        <v>44316</v>
      </c>
      <c r="D4543" t="s">
        <v>13</v>
      </c>
      <c r="E4543" t="s">
        <v>2934</v>
      </c>
      <c r="F4543" t="s">
        <v>388</v>
      </c>
      <c r="J4543" t="s">
        <v>27</v>
      </c>
      <c r="K4543" t="s">
        <v>25</v>
      </c>
      <c r="L4543" t="str">
        <f>_xlfn.XLOOKUP(Tableau1[[#This Row],[TYPE DE PIECE]],Tableau4[MATIERE],Tableau4[SHORT TYPE],"",0,1)</f>
        <v>SMT</v>
      </c>
      <c r="N4543" t="str">
        <f>IF(ISERR(FIND("DECOUPE",Tableau1[[#This Row],[DESIGNATION]])),"","NEED REF")</f>
        <v/>
      </c>
    </row>
    <row r="4544" spans="2:14">
      <c r="B4544">
        <v>34409462</v>
      </c>
      <c r="C4544" s="2">
        <v>44316</v>
      </c>
      <c r="D4544" t="s">
        <v>13</v>
      </c>
      <c r="E4544" t="s">
        <v>2935</v>
      </c>
      <c r="F4544" t="s">
        <v>2798</v>
      </c>
      <c r="G4544" t="s">
        <v>112</v>
      </c>
      <c r="H4544" t="s">
        <v>534</v>
      </c>
      <c r="J4544" t="s">
        <v>17</v>
      </c>
      <c r="K4544" t="s">
        <v>25</v>
      </c>
      <c r="L4544" t="str">
        <f>_xlfn.XLOOKUP(Tableau1[[#This Row],[TYPE DE PIECE]],Tableau4[MATIERE],Tableau4[SHORT TYPE],"",0,1)</f>
        <v>SMT</v>
      </c>
      <c r="N4544" t="str">
        <f>IF(ISERR(FIND("DECOUPE",Tableau1[[#This Row],[DESIGNATION]])),"","NEED REF")</f>
        <v/>
      </c>
    </row>
    <row r="4545" spans="2:14">
      <c r="B4545">
        <v>34409461</v>
      </c>
      <c r="C4545" s="2">
        <v>44316</v>
      </c>
      <c r="D4545" t="s">
        <v>13</v>
      </c>
      <c r="E4545" t="s">
        <v>2936</v>
      </c>
      <c r="F4545" t="s">
        <v>2798</v>
      </c>
      <c r="G4545" t="s">
        <v>112</v>
      </c>
      <c r="H4545" t="s">
        <v>534</v>
      </c>
      <c r="J4545" t="s">
        <v>17</v>
      </c>
      <c r="K4545" t="s">
        <v>25</v>
      </c>
      <c r="L4545" t="str">
        <f>_xlfn.XLOOKUP(Tableau1[[#This Row],[TYPE DE PIECE]],Tableau4[MATIERE],Tableau4[SHORT TYPE],"",0,1)</f>
        <v>SMT</v>
      </c>
      <c r="N4545" t="str">
        <f>IF(ISERR(FIND("DECOUPE",Tableau1[[#This Row],[DESIGNATION]])),"","NEED REF")</f>
        <v/>
      </c>
    </row>
    <row r="4546" spans="2:14">
      <c r="B4546">
        <v>34409460</v>
      </c>
      <c r="C4546" s="2">
        <v>44316</v>
      </c>
      <c r="D4546" t="s">
        <v>13</v>
      </c>
      <c r="E4546" t="s">
        <v>2937</v>
      </c>
      <c r="F4546" t="s">
        <v>2798</v>
      </c>
      <c r="G4546" t="s">
        <v>112</v>
      </c>
      <c r="H4546" t="s">
        <v>534</v>
      </c>
      <c r="J4546" t="s">
        <v>17</v>
      </c>
      <c r="K4546" t="s">
        <v>25</v>
      </c>
      <c r="L4546" t="str">
        <f>_xlfn.XLOOKUP(Tableau1[[#This Row],[TYPE DE PIECE]],Tableau4[MATIERE],Tableau4[SHORT TYPE],"",0,1)</f>
        <v>SMT</v>
      </c>
      <c r="N4546" t="str">
        <f>IF(ISERR(FIND("DECOUPE",Tableau1[[#This Row],[DESIGNATION]])),"","NEED REF")</f>
        <v/>
      </c>
    </row>
    <row r="4547" spans="2:14">
      <c r="B4547">
        <v>34409459</v>
      </c>
      <c r="C4547" s="2">
        <v>44316</v>
      </c>
      <c r="D4547" t="s">
        <v>13</v>
      </c>
      <c r="E4547" t="s">
        <v>2938</v>
      </c>
      <c r="F4547" t="s">
        <v>2798</v>
      </c>
      <c r="G4547" t="s">
        <v>112</v>
      </c>
      <c r="H4547" t="s">
        <v>534</v>
      </c>
      <c r="J4547" t="s">
        <v>17</v>
      </c>
      <c r="K4547" t="s">
        <v>25</v>
      </c>
      <c r="L4547" t="str">
        <f>_xlfn.XLOOKUP(Tableau1[[#This Row],[TYPE DE PIECE]],Tableau4[MATIERE],Tableau4[SHORT TYPE],"",0,1)</f>
        <v>SMT</v>
      </c>
      <c r="N4547" t="str">
        <f>IF(ISERR(FIND("DECOUPE",Tableau1[[#This Row],[DESIGNATION]])),"","NEED REF")</f>
        <v/>
      </c>
    </row>
    <row r="4548" spans="2:14">
      <c r="B4548">
        <v>34409458</v>
      </c>
      <c r="C4548" s="2">
        <v>44316</v>
      </c>
      <c r="D4548" t="s">
        <v>13</v>
      </c>
      <c r="E4548" t="s">
        <v>2939</v>
      </c>
      <c r="F4548" t="s">
        <v>2798</v>
      </c>
      <c r="G4548" t="s">
        <v>112</v>
      </c>
      <c r="H4548" t="s">
        <v>534</v>
      </c>
      <c r="J4548" t="s">
        <v>17</v>
      </c>
      <c r="K4548" t="s">
        <v>25</v>
      </c>
      <c r="L4548" t="str">
        <f>_xlfn.XLOOKUP(Tableau1[[#This Row],[TYPE DE PIECE]],Tableau4[MATIERE],Tableau4[SHORT TYPE],"",0,1)</f>
        <v>SMT</v>
      </c>
      <c r="N4548" t="str">
        <f>IF(ISERR(FIND("DECOUPE",Tableau1[[#This Row],[DESIGNATION]])),"","NEED REF")</f>
        <v/>
      </c>
    </row>
    <row r="4549" spans="2:14">
      <c r="B4549">
        <v>34409457</v>
      </c>
      <c r="C4549" s="2">
        <v>44315</v>
      </c>
      <c r="D4549" t="s">
        <v>13</v>
      </c>
      <c r="E4549" t="s">
        <v>2917</v>
      </c>
      <c r="G4549" t="s">
        <v>573</v>
      </c>
      <c r="H4549" t="s">
        <v>30</v>
      </c>
      <c r="J4549" t="s">
        <v>2813</v>
      </c>
      <c r="K4549" t="s">
        <v>22</v>
      </c>
      <c r="L4549" t="str">
        <f>_xlfn.XLOOKUP(Tableau1[[#This Row],[TYPE DE PIECE]],Tableau4[MATIERE],Tableau4[SHORT TYPE],"",0,1)</f>
        <v>COP</v>
      </c>
      <c r="N4549" t="str">
        <f>IF(ISERR(FIND("DECOUPE",Tableau1[[#This Row],[DESIGNATION]])),"","NEED REF")</f>
        <v/>
      </c>
    </row>
    <row r="4550" spans="2:14">
      <c r="B4550">
        <v>34409456</v>
      </c>
      <c r="C4550" s="2">
        <v>44315</v>
      </c>
      <c r="D4550" t="s">
        <v>13</v>
      </c>
      <c r="E4550" t="s">
        <v>2940</v>
      </c>
      <c r="F4550" t="s">
        <v>2798</v>
      </c>
      <c r="G4550" t="s">
        <v>112</v>
      </c>
      <c r="H4550" t="s">
        <v>534</v>
      </c>
      <c r="J4550" t="s">
        <v>49</v>
      </c>
      <c r="K4550" t="s">
        <v>22</v>
      </c>
      <c r="L4550" t="str">
        <f>_xlfn.XLOOKUP(Tableau1[[#This Row],[TYPE DE PIECE]],Tableau4[MATIERE],Tableau4[SHORT TYPE],"",0,1)</f>
        <v>COP</v>
      </c>
      <c r="N4550" t="str">
        <f>IF(ISERR(FIND("DECOUPE",Tableau1[[#This Row],[DESIGNATION]])),"","NEED REF")</f>
        <v/>
      </c>
    </row>
    <row r="4551" spans="2:14">
      <c r="B4551">
        <v>34409455</v>
      </c>
      <c r="C4551" s="2">
        <v>44315</v>
      </c>
      <c r="D4551" t="s">
        <v>13</v>
      </c>
      <c r="E4551" t="s">
        <v>2941</v>
      </c>
      <c r="F4551" t="s">
        <v>2798</v>
      </c>
      <c r="G4551" t="s">
        <v>112</v>
      </c>
      <c r="H4551" t="s">
        <v>534</v>
      </c>
      <c r="J4551" t="s">
        <v>49</v>
      </c>
      <c r="K4551" t="s">
        <v>22</v>
      </c>
      <c r="L4551" t="str">
        <f>_xlfn.XLOOKUP(Tableau1[[#This Row],[TYPE DE PIECE]],Tableau4[MATIERE],Tableau4[SHORT TYPE],"",0,1)</f>
        <v>COP</v>
      </c>
      <c r="N4551" t="str">
        <f>IF(ISERR(FIND("DECOUPE",Tableau1[[#This Row],[DESIGNATION]])),"","NEED REF")</f>
        <v/>
      </c>
    </row>
    <row r="4552" spans="2:14">
      <c r="B4552">
        <v>34409454</v>
      </c>
      <c r="C4552" s="2">
        <v>44315</v>
      </c>
      <c r="D4552" t="s">
        <v>13</v>
      </c>
      <c r="E4552" t="s">
        <v>2942</v>
      </c>
      <c r="F4552" t="s">
        <v>2798</v>
      </c>
      <c r="G4552" t="s">
        <v>112</v>
      </c>
      <c r="H4552" t="s">
        <v>534</v>
      </c>
      <c r="J4552" t="s">
        <v>49</v>
      </c>
      <c r="K4552" t="s">
        <v>22</v>
      </c>
      <c r="L4552" t="str">
        <f>_xlfn.XLOOKUP(Tableau1[[#This Row],[TYPE DE PIECE]],Tableau4[MATIERE],Tableau4[SHORT TYPE],"",0,1)</f>
        <v>COP</v>
      </c>
      <c r="N4552" t="str">
        <f>IF(ISERR(FIND("DECOUPE",Tableau1[[#This Row],[DESIGNATION]])),"","NEED REF")</f>
        <v/>
      </c>
    </row>
    <row r="4553" spans="2:14">
      <c r="B4553">
        <v>34409453</v>
      </c>
      <c r="C4553" s="2">
        <v>44315</v>
      </c>
      <c r="D4553" t="s">
        <v>13</v>
      </c>
      <c r="E4553" t="s">
        <v>2943</v>
      </c>
      <c r="F4553" t="s">
        <v>2798</v>
      </c>
      <c r="G4553" t="s">
        <v>112</v>
      </c>
      <c r="H4553" t="s">
        <v>534</v>
      </c>
      <c r="J4553" t="s">
        <v>49</v>
      </c>
      <c r="K4553" t="s">
        <v>22</v>
      </c>
      <c r="L4553" t="str">
        <f>_xlfn.XLOOKUP(Tableau1[[#This Row],[TYPE DE PIECE]],Tableau4[MATIERE],Tableau4[SHORT TYPE],"",0,1)</f>
        <v>COP</v>
      </c>
      <c r="N4553" t="str">
        <f>IF(ISERR(FIND("DECOUPE",Tableau1[[#This Row],[DESIGNATION]])),"","NEED REF")</f>
        <v/>
      </c>
    </row>
    <row r="4554" spans="2:14">
      <c r="B4554">
        <v>34409452</v>
      </c>
      <c r="C4554" s="2">
        <v>44315</v>
      </c>
      <c r="D4554" t="s">
        <v>13</v>
      </c>
      <c r="E4554" t="s">
        <v>2944</v>
      </c>
      <c r="F4554" t="s">
        <v>2798</v>
      </c>
      <c r="G4554" t="s">
        <v>112</v>
      </c>
      <c r="H4554" t="s">
        <v>534</v>
      </c>
      <c r="J4554" t="s">
        <v>49</v>
      </c>
      <c r="K4554" t="s">
        <v>22</v>
      </c>
      <c r="L4554" t="str">
        <f>_xlfn.XLOOKUP(Tableau1[[#This Row],[TYPE DE PIECE]],Tableau4[MATIERE],Tableau4[SHORT TYPE],"",0,1)</f>
        <v>COP</v>
      </c>
      <c r="N4554" t="str">
        <f>IF(ISERR(FIND("DECOUPE",Tableau1[[#This Row],[DESIGNATION]])),"","NEED REF")</f>
        <v/>
      </c>
    </row>
    <row r="4555" spans="2:14">
      <c r="B4555">
        <v>34409451</v>
      </c>
      <c r="C4555" s="2">
        <v>44315</v>
      </c>
      <c r="D4555" t="s">
        <v>13</v>
      </c>
      <c r="E4555" t="s">
        <v>2945</v>
      </c>
      <c r="F4555" t="s">
        <v>2798</v>
      </c>
      <c r="G4555" t="s">
        <v>112</v>
      </c>
      <c r="H4555" t="s">
        <v>534</v>
      </c>
      <c r="J4555" t="s">
        <v>49</v>
      </c>
      <c r="K4555" t="s">
        <v>22</v>
      </c>
      <c r="L4555" t="str">
        <f>_xlfn.XLOOKUP(Tableau1[[#This Row],[TYPE DE PIECE]],Tableau4[MATIERE],Tableau4[SHORT TYPE],"",0,1)</f>
        <v>COP</v>
      </c>
      <c r="N4555" t="str">
        <f>IF(ISERR(FIND("DECOUPE",Tableau1[[#This Row],[DESIGNATION]])),"","NEED REF")</f>
        <v/>
      </c>
    </row>
    <row r="4556" spans="2:14">
      <c r="B4556">
        <v>34409450</v>
      </c>
      <c r="C4556" s="2">
        <v>44315</v>
      </c>
      <c r="D4556" t="s">
        <v>13</v>
      </c>
      <c r="E4556" t="s">
        <v>2946</v>
      </c>
      <c r="F4556" t="s">
        <v>2798</v>
      </c>
      <c r="G4556" t="s">
        <v>112</v>
      </c>
      <c r="H4556" t="s">
        <v>534</v>
      </c>
      <c r="J4556" t="s">
        <v>49</v>
      </c>
      <c r="K4556" t="s">
        <v>22</v>
      </c>
      <c r="L4556" t="str">
        <f>_xlfn.XLOOKUP(Tableau1[[#This Row],[TYPE DE PIECE]],Tableau4[MATIERE],Tableau4[SHORT TYPE],"",0,1)</f>
        <v>COP</v>
      </c>
      <c r="N4556" t="str">
        <f>IF(ISERR(FIND("DECOUPE",Tableau1[[#This Row],[DESIGNATION]])),"","NEED REF")</f>
        <v/>
      </c>
    </row>
    <row r="4557" spans="2:14">
      <c r="B4557">
        <v>34409449</v>
      </c>
      <c r="C4557" s="2">
        <v>44315</v>
      </c>
      <c r="D4557" t="s">
        <v>13</v>
      </c>
      <c r="E4557" t="s">
        <v>2947</v>
      </c>
      <c r="F4557" t="s">
        <v>2798</v>
      </c>
      <c r="G4557" t="s">
        <v>112</v>
      </c>
      <c r="H4557" t="s">
        <v>534</v>
      </c>
      <c r="J4557" t="s">
        <v>49</v>
      </c>
      <c r="K4557" t="s">
        <v>22</v>
      </c>
      <c r="L4557" t="str">
        <f>_xlfn.XLOOKUP(Tableau1[[#This Row],[TYPE DE PIECE]],Tableau4[MATIERE],Tableau4[SHORT TYPE],"",0,1)</f>
        <v>COP</v>
      </c>
      <c r="N4557" t="str">
        <f>IF(ISERR(FIND("DECOUPE",Tableau1[[#This Row],[DESIGNATION]])),"","NEED REF")</f>
        <v/>
      </c>
    </row>
    <row r="4558" spans="2:14">
      <c r="B4558">
        <v>34409448</v>
      </c>
      <c r="C4558" s="2">
        <v>44315</v>
      </c>
      <c r="D4558" t="s">
        <v>13</v>
      </c>
      <c r="E4558" t="s">
        <v>2948</v>
      </c>
      <c r="F4558" t="s">
        <v>2798</v>
      </c>
      <c r="G4558" t="s">
        <v>112</v>
      </c>
      <c r="H4558" t="s">
        <v>534</v>
      </c>
      <c r="J4558" t="s">
        <v>49</v>
      </c>
      <c r="K4558" t="s">
        <v>22</v>
      </c>
      <c r="L4558" t="str">
        <f>_xlfn.XLOOKUP(Tableau1[[#This Row],[TYPE DE PIECE]],Tableau4[MATIERE],Tableau4[SHORT TYPE],"",0,1)</f>
        <v>COP</v>
      </c>
      <c r="N4558" t="str">
        <f>IF(ISERR(FIND("DECOUPE",Tableau1[[#This Row],[DESIGNATION]])),"","NEED REF")</f>
        <v/>
      </c>
    </row>
    <row r="4559" spans="2:14">
      <c r="B4559">
        <v>34409447</v>
      </c>
      <c r="C4559" s="2">
        <v>44315</v>
      </c>
      <c r="D4559" t="s">
        <v>13</v>
      </c>
      <c r="E4559" t="s">
        <v>2949</v>
      </c>
      <c r="F4559" t="s">
        <v>388</v>
      </c>
      <c r="G4559" t="s">
        <v>1290</v>
      </c>
      <c r="J4559" t="s">
        <v>27</v>
      </c>
      <c r="K4559" t="s">
        <v>25</v>
      </c>
      <c r="L4559" t="str">
        <f>_xlfn.XLOOKUP(Tableau1[[#This Row],[TYPE DE PIECE]],Tableau4[MATIERE],Tableau4[SHORT TYPE],"",0,1)</f>
        <v>SMT</v>
      </c>
      <c r="N4559" t="str">
        <f>IF(ISERR(FIND("DECOUPE",Tableau1[[#This Row],[DESIGNATION]])),"","NEED REF")</f>
        <v/>
      </c>
    </row>
    <row r="4560" spans="2:14">
      <c r="B4560">
        <v>34409446</v>
      </c>
      <c r="C4560" s="2">
        <v>44315</v>
      </c>
      <c r="D4560" t="s">
        <v>13</v>
      </c>
      <c r="E4560" t="s">
        <v>2950</v>
      </c>
      <c r="F4560" t="s">
        <v>388</v>
      </c>
      <c r="G4560" t="s">
        <v>1290</v>
      </c>
      <c r="J4560" t="s">
        <v>27</v>
      </c>
      <c r="K4560" t="s">
        <v>25</v>
      </c>
      <c r="L4560" t="str">
        <f>_xlfn.XLOOKUP(Tableau1[[#This Row],[TYPE DE PIECE]],Tableau4[MATIERE],Tableau4[SHORT TYPE],"",0,1)</f>
        <v>SMT</v>
      </c>
      <c r="N4560" t="str">
        <f>IF(ISERR(FIND("DECOUPE",Tableau1[[#This Row],[DESIGNATION]])),"","NEED REF")</f>
        <v/>
      </c>
    </row>
    <row r="4561" spans="2:14">
      <c r="B4561">
        <v>34409445</v>
      </c>
      <c r="C4561" s="2">
        <v>44315</v>
      </c>
      <c r="D4561" t="s">
        <v>13</v>
      </c>
      <c r="E4561" t="s">
        <v>2951</v>
      </c>
      <c r="G4561" t="s">
        <v>573</v>
      </c>
      <c r="J4561" t="s">
        <v>2813</v>
      </c>
      <c r="K4561" t="s">
        <v>22</v>
      </c>
      <c r="L4561" t="str">
        <f>_xlfn.XLOOKUP(Tableau1[[#This Row],[TYPE DE PIECE]],Tableau4[MATIERE],Tableau4[SHORT TYPE],"",0,1)</f>
        <v>COP</v>
      </c>
      <c r="N4561" t="str">
        <f>IF(ISERR(FIND("DECOUPE",Tableau1[[#This Row],[DESIGNATION]])),"","NEED REF")</f>
        <v/>
      </c>
    </row>
    <row r="4562" spans="2:14">
      <c r="B4562">
        <v>34409444</v>
      </c>
      <c r="C4562" s="2">
        <v>44315</v>
      </c>
      <c r="D4562" t="s">
        <v>13</v>
      </c>
      <c r="E4562" t="s">
        <v>2952</v>
      </c>
      <c r="G4562" t="s">
        <v>573</v>
      </c>
      <c r="J4562" t="s">
        <v>2813</v>
      </c>
      <c r="K4562" t="s">
        <v>22</v>
      </c>
      <c r="L4562" t="str">
        <f>_xlfn.XLOOKUP(Tableau1[[#This Row],[TYPE DE PIECE]],Tableau4[MATIERE],Tableau4[SHORT TYPE],"",0,1)</f>
        <v>COP</v>
      </c>
      <c r="N4562" t="str">
        <f>IF(ISERR(FIND("DECOUPE",Tableau1[[#This Row],[DESIGNATION]])),"","NEED REF")</f>
        <v/>
      </c>
    </row>
    <row r="4563" spans="2:14">
      <c r="B4563">
        <v>34409443</v>
      </c>
      <c r="C4563" s="2">
        <v>44315</v>
      </c>
      <c r="D4563" t="s">
        <v>13</v>
      </c>
      <c r="E4563" t="s">
        <v>2953</v>
      </c>
      <c r="G4563" t="s">
        <v>573</v>
      </c>
      <c r="J4563" t="s">
        <v>2813</v>
      </c>
      <c r="K4563" t="s">
        <v>22</v>
      </c>
      <c r="L4563" t="str">
        <f>_xlfn.XLOOKUP(Tableau1[[#This Row],[TYPE DE PIECE]],Tableau4[MATIERE],Tableau4[SHORT TYPE],"",0,1)</f>
        <v>COP</v>
      </c>
      <c r="N4563" t="str">
        <f>IF(ISERR(FIND("DECOUPE",Tableau1[[#This Row],[DESIGNATION]])),"","NEED REF")</f>
        <v/>
      </c>
    </row>
    <row r="4564" spans="2:14">
      <c r="B4564">
        <v>34409442</v>
      </c>
      <c r="C4564" s="2">
        <v>44315</v>
      </c>
      <c r="D4564" t="s">
        <v>13</v>
      </c>
      <c r="E4564" t="s">
        <v>2954</v>
      </c>
      <c r="G4564" t="s">
        <v>573</v>
      </c>
      <c r="J4564" t="s">
        <v>2813</v>
      </c>
      <c r="K4564" t="s">
        <v>22</v>
      </c>
      <c r="L4564" t="str">
        <f>_xlfn.XLOOKUP(Tableau1[[#This Row],[TYPE DE PIECE]],Tableau4[MATIERE],Tableau4[SHORT TYPE],"",0,1)</f>
        <v>COP</v>
      </c>
      <c r="N4564" t="str">
        <f>IF(ISERR(FIND("DECOUPE",Tableau1[[#This Row],[DESIGNATION]])),"","NEED REF")</f>
        <v/>
      </c>
    </row>
    <row r="4565" spans="2:14">
      <c r="B4565">
        <v>34409441</v>
      </c>
      <c r="C4565" s="2">
        <v>44315</v>
      </c>
      <c r="D4565" t="s">
        <v>13</v>
      </c>
      <c r="E4565" t="s">
        <v>2955</v>
      </c>
      <c r="F4565" t="s">
        <v>388</v>
      </c>
      <c r="G4565" t="s">
        <v>1290</v>
      </c>
      <c r="J4565" t="s">
        <v>27</v>
      </c>
      <c r="K4565" t="s">
        <v>25</v>
      </c>
      <c r="L4565" t="str">
        <f>_xlfn.XLOOKUP(Tableau1[[#This Row],[TYPE DE PIECE]],Tableau4[MATIERE],Tableau4[SHORT TYPE],"",0,1)</f>
        <v>SMT</v>
      </c>
      <c r="N4565" t="str">
        <f>IF(ISERR(FIND("DECOUPE",Tableau1[[#This Row],[DESIGNATION]])),"","NEED REF")</f>
        <v/>
      </c>
    </row>
    <row r="4566" spans="2:14">
      <c r="B4566">
        <v>34409440</v>
      </c>
      <c r="C4566" s="2">
        <v>44315</v>
      </c>
      <c r="D4566" t="s">
        <v>13</v>
      </c>
      <c r="E4566" t="s">
        <v>2956</v>
      </c>
      <c r="F4566" t="s">
        <v>388</v>
      </c>
      <c r="G4566" t="s">
        <v>1290</v>
      </c>
      <c r="J4566" t="s">
        <v>27</v>
      </c>
      <c r="L4566" t="str">
        <f>_xlfn.XLOOKUP(Tableau1[[#This Row],[TYPE DE PIECE]],Tableau4[MATIERE],Tableau4[SHORT TYPE],"",0,1)</f>
        <v/>
      </c>
      <c r="N4566" t="str">
        <f>IF(ISERR(FIND("DECOUPE",Tableau1[[#This Row],[DESIGNATION]])),"","NEED REF")</f>
        <v/>
      </c>
    </row>
    <row r="4567" spans="2:14">
      <c r="B4567">
        <v>34409439</v>
      </c>
      <c r="C4567" s="2">
        <v>44315</v>
      </c>
      <c r="D4567" t="s">
        <v>13</v>
      </c>
      <c r="E4567" t="s">
        <v>2957</v>
      </c>
      <c r="F4567" t="s">
        <v>388</v>
      </c>
      <c r="G4567" t="s">
        <v>1290</v>
      </c>
      <c r="J4567" t="s">
        <v>27</v>
      </c>
      <c r="K4567" t="s">
        <v>25</v>
      </c>
      <c r="L4567" t="str">
        <f>_xlfn.XLOOKUP(Tableau1[[#This Row],[TYPE DE PIECE]],Tableau4[MATIERE],Tableau4[SHORT TYPE],"",0,1)</f>
        <v>SMT</v>
      </c>
      <c r="N4567" t="str">
        <f>IF(ISERR(FIND("DECOUPE",Tableau1[[#This Row],[DESIGNATION]])),"","NEED REF")</f>
        <v/>
      </c>
    </row>
    <row r="4568" spans="2:14">
      <c r="B4568">
        <v>34409438</v>
      </c>
      <c r="C4568" s="2">
        <v>44315</v>
      </c>
      <c r="D4568" t="s">
        <v>13</v>
      </c>
      <c r="E4568" t="s">
        <v>2958</v>
      </c>
      <c r="G4568" t="s">
        <v>573</v>
      </c>
      <c r="H4568" t="s">
        <v>30</v>
      </c>
      <c r="J4568" t="s">
        <v>2813</v>
      </c>
      <c r="K4568" t="s">
        <v>25</v>
      </c>
      <c r="L4568" t="str">
        <f>_xlfn.XLOOKUP(Tableau1[[#This Row],[TYPE DE PIECE]],Tableau4[MATIERE],Tableau4[SHORT TYPE],"",0,1)</f>
        <v>SMT</v>
      </c>
      <c r="N4568" t="str">
        <f>IF(ISERR(FIND("DECOUPE",Tableau1[[#This Row],[DESIGNATION]])),"","NEED REF")</f>
        <v/>
      </c>
    </row>
    <row r="4569" spans="2:14">
      <c r="B4569">
        <v>34409437</v>
      </c>
      <c r="C4569" s="2">
        <v>44315</v>
      </c>
      <c r="D4569" t="s">
        <v>13</v>
      </c>
      <c r="E4569" t="s">
        <v>2959</v>
      </c>
      <c r="G4569" t="s">
        <v>112</v>
      </c>
      <c r="H4569" t="s">
        <v>534</v>
      </c>
      <c r="J4569" t="s">
        <v>17</v>
      </c>
      <c r="K4569" t="s">
        <v>25</v>
      </c>
      <c r="L4569" t="str">
        <f>_xlfn.XLOOKUP(Tableau1[[#This Row],[TYPE DE PIECE]],Tableau4[MATIERE],Tableau4[SHORT TYPE],"",0,1)</f>
        <v>SMT</v>
      </c>
      <c r="N4569" t="str">
        <f>IF(ISERR(FIND("DECOUPE",Tableau1[[#This Row],[DESIGNATION]])),"","NEED REF")</f>
        <v/>
      </c>
    </row>
    <row r="4570" spans="2:14">
      <c r="B4570">
        <v>34409436</v>
      </c>
      <c r="C4570" s="2">
        <v>44315</v>
      </c>
      <c r="D4570" t="s">
        <v>13</v>
      </c>
      <c r="E4570" t="s">
        <v>2949</v>
      </c>
      <c r="F4570" t="s">
        <v>388</v>
      </c>
      <c r="G4570" t="s">
        <v>1290</v>
      </c>
      <c r="J4570" t="s">
        <v>27</v>
      </c>
      <c r="K4570" t="s">
        <v>25</v>
      </c>
      <c r="L4570" t="str">
        <f>_xlfn.XLOOKUP(Tableau1[[#This Row],[TYPE DE PIECE]],Tableau4[MATIERE],Tableau4[SHORT TYPE],"",0,1)</f>
        <v>SMT</v>
      </c>
      <c r="N4570" t="str">
        <f>IF(ISERR(FIND("DECOUPE",Tableau1[[#This Row],[DESIGNATION]])),"","NEED REF")</f>
        <v/>
      </c>
    </row>
    <row r="4571" spans="2:14">
      <c r="B4571">
        <v>34409435</v>
      </c>
      <c r="C4571" s="2">
        <v>44315</v>
      </c>
      <c r="D4571" t="s">
        <v>13</v>
      </c>
      <c r="E4571" t="s">
        <v>2960</v>
      </c>
      <c r="F4571" t="s">
        <v>2798</v>
      </c>
      <c r="G4571" t="s">
        <v>112</v>
      </c>
      <c r="H4571" t="s">
        <v>534</v>
      </c>
      <c r="J4571" t="s">
        <v>49</v>
      </c>
      <c r="K4571" t="s">
        <v>33</v>
      </c>
      <c r="L4571" t="str">
        <f>_xlfn.XLOOKUP(Tableau1[[#This Row],[TYPE DE PIECE]],Tableau4[MATIERE],Tableau4[SHORT TYPE],"",0,1)</f>
        <v>PLA</v>
      </c>
      <c r="N4571" t="str">
        <f>IF(ISERR(FIND("DECOUPE",Tableau1[[#This Row],[DESIGNATION]])),"","NEED REF")</f>
        <v/>
      </c>
    </row>
    <row r="4572" spans="2:14">
      <c r="B4572">
        <v>34409434</v>
      </c>
      <c r="C4572" s="2">
        <v>44315</v>
      </c>
      <c r="D4572" t="s">
        <v>13</v>
      </c>
      <c r="E4572" t="s">
        <v>2961</v>
      </c>
      <c r="F4572" t="s">
        <v>2798</v>
      </c>
      <c r="G4572" t="s">
        <v>112</v>
      </c>
      <c r="H4572" t="s">
        <v>534</v>
      </c>
      <c r="J4572" t="s">
        <v>49</v>
      </c>
      <c r="K4572" t="s">
        <v>22</v>
      </c>
      <c r="L4572" t="str">
        <f>_xlfn.XLOOKUP(Tableau1[[#This Row],[TYPE DE PIECE]],Tableau4[MATIERE],Tableau4[SHORT TYPE],"",0,1)</f>
        <v>COP</v>
      </c>
      <c r="N4572" t="str">
        <f>IF(ISERR(FIND("DECOUPE",Tableau1[[#This Row],[DESIGNATION]])),"","NEED REF")</f>
        <v/>
      </c>
    </row>
    <row r="4573" spans="2:14">
      <c r="B4573">
        <v>34409433</v>
      </c>
      <c r="C4573" s="2">
        <v>44314</v>
      </c>
      <c r="D4573" t="s">
        <v>13</v>
      </c>
      <c r="E4573" t="s">
        <v>2962</v>
      </c>
      <c r="F4573" t="s">
        <v>2798</v>
      </c>
      <c r="G4573" t="s">
        <v>112</v>
      </c>
      <c r="H4573" t="s">
        <v>534</v>
      </c>
      <c r="J4573" t="s">
        <v>49</v>
      </c>
      <c r="K4573" t="s">
        <v>22</v>
      </c>
      <c r="L4573" t="str">
        <f>_xlfn.XLOOKUP(Tableau1[[#This Row],[TYPE DE PIECE]],Tableau4[MATIERE],Tableau4[SHORT TYPE],"",0,1)</f>
        <v>COP</v>
      </c>
      <c r="N4573" t="str">
        <f>IF(ISERR(FIND("DECOUPE",Tableau1[[#This Row],[DESIGNATION]])),"","NEED REF")</f>
        <v/>
      </c>
    </row>
    <row r="4574" spans="2:14">
      <c r="B4574">
        <v>34409432</v>
      </c>
      <c r="C4574" s="2">
        <v>44314</v>
      </c>
      <c r="D4574" t="s">
        <v>13</v>
      </c>
      <c r="E4574" t="s">
        <v>2963</v>
      </c>
      <c r="F4574" t="s">
        <v>2798</v>
      </c>
      <c r="G4574" t="s">
        <v>112</v>
      </c>
      <c r="H4574" t="s">
        <v>534</v>
      </c>
      <c r="J4574" t="s">
        <v>49</v>
      </c>
      <c r="K4574" t="s">
        <v>22</v>
      </c>
      <c r="L4574" t="str">
        <f>_xlfn.XLOOKUP(Tableau1[[#This Row],[TYPE DE PIECE]],Tableau4[MATIERE],Tableau4[SHORT TYPE],"",0,1)</f>
        <v>COP</v>
      </c>
      <c r="N4574" t="str">
        <f>IF(ISERR(FIND("DECOUPE",Tableau1[[#This Row],[DESIGNATION]])),"","NEED REF")</f>
        <v/>
      </c>
    </row>
    <row r="4575" spans="2:14">
      <c r="B4575">
        <v>34409431</v>
      </c>
      <c r="C4575" s="2">
        <v>44314</v>
      </c>
      <c r="D4575" t="s">
        <v>13</v>
      </c>
      <c r="E4575" t="s">
        <v>2964</v>
      </c>
      <c r="F4575" t="s">
        <v>2798</v>
      </c>
      <c r="G4575" t="s">
        <v>112</v>
      </c>
      <c r="H4575" t="s">
        <v>534</v>
      </c>
      <c r="J4575" t="s">
        <v>49</v>
      </c>
      <c r="K4575" t="s">
        <v>22</v>
      </c>
      <c r="L4575" t="str">
        <f>_xlfn.XLOOKUP(Tableau1[[#This Row],[TYPE DE PIECE]],Tableau4[MATIERE],Tableau4[SHORT TYPE],"",0,1)</f>
        <v>COP</v>
      </c>
      <c r="N4575" t="str">
        <f>IF(ISERR(FIND("DECOUPE",Tableau1[[#This Row],[DESIGNATION]])),"","NEED REF")</f>
        <v/>
      </c>
    </row>
    <row r="4576" spans="2:14">
      <c r="B4576">
        <v>34409430</v>
      </c>
      <c r="C4576" s="2">
        <v>44314</v>
      </c>
      <c r="D4576" t="s">
        <v>13</v>
      </c>
      <c r="E4576" t="s">
        <v>2965</v>
      </c>
      <c r="F4576" t="s">
        <v>2798</v>
      </c>
      <c r="G4576" t="s">
        <v>112</v>
      </c>
      <c r="H4576" t="s">
        <v>534</v>
      </c>
      <c r="J4576" t="s">
        <v>49</v>
      </c>
      <c r="K4576" t="s">
        <v>22</v>
      </c>
      <c r="L4576" t="str">
        <f>_xlfn.XLOOKUP(Tableau1[[#This Row],[TYPE DE PIECE]],Tableau4[MATIERE],Tableau4[SHORT TYPE],"",0,1)</f>
        <v>COP</v>
      </c>
      <c r="N4576" t="str">
        <f>IF(ISERR(FIND("DECOUPE",Tableau1[[#This Row],[DESIGNATION]])),"","NEED REF")</f>
        <v/>
      </c>
    </row>
    <row r="4577" spans="2:14">
      <c r="B4577">
        <v>34409429</v>
      </c>
      <c r="C4577" s="2">
        <v>44314</v>
      </c>
      <c r="D4577" t="s">
        <v>13</v>
      </c>
      <c r="E4577" t="s">
        <v>2966</v>
      </c>
      <c r="F4577" t="s">
        <v>2798</v>
      </c>
      <c r="G4577" t="s">
        <v>112</v>
      </c>
      <c r="H4577" t="s">
        <v>534</v>
      </c>
      <c r="J4577" t="s">
        <v>49</v>
      </c>
      <c r="K4577" t="s">
        <v>22</v>
      </c>
      <c r="L4577" t="str">
        <f>_xlfn.XLOOKUP(Tableau1[[#This Row],[TYPE DE PIECE]],Tableau4[MATIERE],Tableau4[SHORT TYPE],"",0,1)</f>
        <v>COP</v>
      </c>
      <c r="N4577" t="str">
        <f>IF(ISERR(FIND("DECOUPE",Tableau1[[#This Row],[DESIGNATION]])),"","NEED REF")</f>
        <v/>
      </c>
    </row>
    <row r="4578" spans="2:14">
      <c r="B4578">
        <v>34409428</v>
      </c>
      <c r="C4578" s="2">
        <v>44314</v>
      </c>
      <c r="D4578" t="s">
        <v>13</v>
      </c>
      <c r="E4578" t="s">
        <v>2967</v>
      </c>
      <c r="F4578" t="s">
        <v>2798</v>
      </c>
      <c r="G4578" t="s">
        <v>112</v>
      </c>
      <c r="H4578" t="s">
        <v>534</v>
      </c>
      <c r="J4578" t="s">
        <v>49</v>
      </c>
      <c r="K4578" t="s">
        <v>22</v>
      </c>
      <c r="L4578" t="str">
        <f>_xlfn.XLOOKUP(Tableau1[[#This Row],[TYPE DE PIECE]],Tableau4[MATIERE],Tableau4[SHORT TYPE],"",0,1)</f>
        <v>COP</v>
      </c>
      <c r="N4578" t="str">
        <f>IF(ISERR(FIND("DECOUPE",Tableau1[[#This Row],[DESIGNATION]])),"","NEED REF")</f>
        <v/>
      </c>
    </row>
    <row r="4579" spans="2:14">
      <c r="B4579">
        <v>34409427</v>
      </c>
      <c r="C4579" s="2">
        <v>44314</v>
      </c>
      <c r="D4579" t="s">
        <v>13</v>
      </c>
      <c r="E4579" t="s">
        <v>2968</v>
      </c>
      <c r="F4579" t="s">
        <v>2798</v>
      </c>
      <c r="G4579" t="s">
        <v>112</v>
      </c>
      <c r="H4579" t="s">
        <v>534</v>
      </c>
      <c r="J4579" t="s">
        <v>49</v>
      </c>
      <c r="K4579" t="s">
        <v>22</v>
      </c>
      <c r="L4579" t="str">
        <f>_xlfn.XLOOKUP(Tableau1[[#This Row],[TYPE DE PIECE]],Tableau4[MATIERE],Tableau4[SHORT TYPE],"",0,1)</f>
        <v>COP</v>
      </c>
      <c r="N4579" t="str">
        <f>IF(ISERR(FIND("DECOUPE",Tableau1[[#This Row],[DESIGNATION]])),"","NEED REF")</f>
        <v/>
      </c>
    </row>
    <row r="4580" spans="2:14">
      <c r="B4580">
        <v>34409426</v>
      </c>
      <c r="C4580" s="2">
        <v>44314</v>
      </c>
      <c r="D4580" t="s">
        <v>13</v>
      </c>
      <c r="E4580" t="s">
        <v>2950</v>
      </c>
      <c r="F4580" t="s">
        <v>388</v>
      </c>
      <c r="G4580" t="s">
        <v>1290</v>
      </c>
      <c r="J4580" t="s">
        <v>27</v>
      </c>
      <c r="K4580" t="s">
        <v>25</v>
      </c>
      <c r="L4580" t="str">
        <f>_xlfn.XLOOKUP(Tableau1[[#This Row],[TYPE DE PIECE]],Tableau4[MATIERE],Tableau4[SHORT TYPE],"",0,1)</f>
        <v>SMT</v>
      </c>
      <c r="N4580" t="str">
        <f>IF(ISERR(FIND("DECOUPE",Tableau1[[#This Row],[DESIGNATION]])),"","NEED REF")</f>
        <v/>
      </c>
    </row>
    <row r="4581" spans="2:14">
      <c r="B4581">
        <v>34409425</v>
      </c>
      <c r="C4581" s="2">
        <v>44314</v>
      </c>
      <c r="D4581" t="s">
        <v>13</v>
      </c>
      <c r="E4581" t="s">
        <v>2969</v>
      </c>
      <c r="F4581" t="s">
        <v>388</v>
      </c>
      <c r="G4581" t="s">
        <v>1290</v>
      </c>
      <c r="J4581" t="s">
        <v>27</v>
      </c>
      <c r="K4581" t="s">
        <v>25</v>
      </c>
      <c r="L4581" t="str">
        <f>_xlfn.XLOOKUP(Tableau1[[#This Row],[TYPE DE PIECE]],Tableau4[MATIERE],Tableau4[SHORT TYPE],"",0,1)</f>
        <v>SMT</v>
      </c>
      <c r="N4581" t="str">
        <f>IF(ISERR(FIND("DECOUPE",Tableau1[[#This Row],[DESIGNATION]])),"","NEED REF")</f>
        <v/>
      </c>
    </row>
    <row r="4582" spans="2:14">
      <c r="B4582">
        <v>34409424</v>
      </c>
      <c r="C4582" s="2">
        <v>44314</v>
      </c>
      <c r="D4582" t="s">
        <v>13</v>
      </c>
      <c r="E4582" t="s">
        <v>2970</v>
      </c>
      <c r="F4582" t="s">
        <v>388</v>
      </c>
      <c r="G4582" t="s">
        <v>1290</v>
      </c>
      <c r="J4582" t="s">
        <v>27</v>
      </c>
      <c r="L4582" t="str">
        <f>_xlfn.XLOOKUP(Tableau1[[#This Row],[TYPE DE PIECE]],Tableau4[MATIERE],Tableau4[SHORT TYPE],"",0,1)</f>
        <v/>
      </c>
      <c r="N4582" t="str">
        <f>IF(ISERR(FIND("DECOUPE",Tableau1[[#This Row],[DESIGNATION]])),"","NEED REF")</f>
        <v/>
      </c>
    </row>
    <row r="4583" spans="2:14">
      <c r="B4583">
        <v>34409423</v>
      </c>
      <c r="C4583" s="2">
        <v>44314</v>
      </c>
      <c r="D4583" t="s">
        <v>13</v>
      </c>
      <c r="E4583" t="s">
        <v>2971</v>
      </c>
      <c r="J4583" t="s">
        <v>17</v>
      </c>
      <c r="L4583" t="str">
        <f>_xlfn.XLOOKUP(Tableau1[[#This Row],[TYPE DE PIECE]],Tableau4[MATIERE],Tableau4[SHORT TYPE],"",0,1)</f>
        <v/>
      </c>
      <c r="N4583" t="str">
        <f>IF(ISERR(FIND("DECOUPE",Tableau1[[#This Row],[DESIGNATION]])),"","NEED REF")</f>
        <v/>
      </c>
    </row>
    <row r="4584" spans="2:14">
      <c r="B4584">
        <v>34409422</v>
      </c>
      <c r="C4584" s="2">
        <v>44314</v>
      </c>
      <c r="D4584" t="s">
        <v>13</v>
      </c>
      <c r="E4584" t="s">
        <v>2972</v>
      </c>
      <c r="F4584" t="s">
        <v>2798</v>
      </c>
      <c r="G4584" t="s">
        <v>112</v>
      </c>
      <c r="H4584" t="s">
        <v>534</v>
      </c>
      <c r="J4584" t="s">
        <v>49</v>
      </c>
      <c r="K4584" t="s">
        <v>22</v>
      </c>
      <c r="L4584" t="str">
        <f>_xlfn.XLOOKUP(Tableau1[[#This Row],[TYPE DE PIECE]],Tableau4[MATIERE],Tableau4[SHORT TYPE],"",0,1)</f>
        <v>COP</v>
      </c>
      <c r="N4584" t="str">
        <f>IF(ISERR(FIND("DECOUPE",Tableau1[[#This Row],[DESIGNATION]])),"","NEED REF")</f>
        <v/>
      </c>
    </row>
    <row r="4585" spans="2:14">
      <c r="B4585">
        <v>34409421</v>
      </c>
      <c r="C4585" s="2">
        <v>44314</v>
      </c>
      <c r="D4585" t="s">
        <v>13</v>
      </c>
      <c r="E4585" t="s">
        <v>2973</v>
      </c>
      <c r="F4585" t="s">
        <v>2798</v>
      </c>
      <c r="G4585" t="s">
        <v>112</v>
      </c>
      <c r="H4585" t="s">
        <v>534</v>
      </c>
      <c r="J4585" t="s">
        <v>49</v>
      </c>
      <c r="K4585" t="s">
        <v>22</v>
      </c>
      <c r="L4585" t="str">
        <f>_xlfn.XLOOKUP(Tableau1[[#This Row],[TYPE DE PIECE]],Tableau4[MATIERE],Tableau4[SHORT TYPE],"",0,1)</f>
        <v>COP</v>
      </c>
      <c r="N4585" t="str">
        <f>IF(ISERR(FIND("DECOUPE",Tableau1[[#This Row],[DESIGNATION]])),"","NEED REF")</f>
        <v/>
      </c>
    </row>
    <row r="4586" spans="2:14">
      <c r="B4586">
        <v>34409420</v>
      </c>
      <c r="C4586" s="2">
        <v>44314</v>
      </c>
      <c r="D4586" t="s">
        <v>13</v>
      </c>
      <c r="E4586" t="s">
        <v>2974</v>
      </c>
      <c r="F4586" t="s">
        <v>2798</v>
      </c>
      <c r="G4586" t="s">
        <v>112</v>
      </c>
      <c r="H4586" t="s">
        <v>534</v>
      </c>
      <c r="J4586" t="s">
        <v>49</v>
      </c>
      <c r="K4586" t="s">
        <v>22</v>
      </c>
      <c r="L4586" t="str">
        <f>_xlfn.XLOOKUP(Tableau1[[#This Row],[TYPE DE PIECE]],Tableau4[MATIERE],Tableau4[SHORT TYPE],"",0,1)</f>
        <v>COP</v>
      </c>
      <c r="N4586" t="str">
        <f>IF(ISERR(FIND("DECOUPE",Tableau1[[#This Row],[DESIGNATION]])),"","NEED REF")</f>
        <v/>
      </c>
    </row>
    <row r="4587" spans="2:14">
      <c r="B4587">
        <v>34409419</v>
      </c>
      <c r="C4587" s="2">
        <v>44314</v>
      </c>
      <c r="D4587" t="s">
        <v>13</v>
      </c>
      <c r="E4587" t="s">
        <v>2975</v>
      </c>
      <c r="F4587" t="s">
        <v>2798</v>
      </c>
      <c r="G4587" t="s">
        <v>112</v>
      </c>
      <c r="H4587" t="s">
        <v>534</v>
      </c>
      <c r="J4587" t="s">
        <v>49</v>
      </c>
      <c r="K4587" t="s">
        <v>22</v>
      </c>
      <c r="L4587" t="str">
        <f>_xlfn.XLOOKUP(Tableau1[[#This Row],[TYPE DE PIECE]],Tableau4[MATIERE],Tableau4[SHORT TYPE],"",0,1)</f>
        <v>COP</v>
      </c>
      <c r="N4587" t="str">
        <f>IF(ISERR(FIND("DECOUPE",Tableau1[[#This Row],[DESIGNATION]])),"","NEED REF")</f>
        <v/>
      </c>
    </row>
    <row r="4588" spans="2:14">
      <c r="B4588">
        <v>34409418</v>
      </c>
      <c r="C4588" s="2">
        <v>44314</v>
      </c>
      <c r="D4588" t="s">
        <v>13</v>
      </c>
      <c r="E4588" t="s">
        <v>2976</v>
      </c>
      <c r="F4588" t="s">
        <v>2798</v>
      </c>
      <c r="G4588" t="s">
        <v>112</v>
      </c>
      <c r="H4588" t="s">
        <v>534</v>
      </c>
      <c r="J4588" t="s">
        <v>49</v>
      </c>
      <c r="K4588" t="s">
        <v>22</v>
      </c>
      <c r="L4588" t="str">
        <f>_xlfn.XLOOKUP(Tableau1[[#This Row],[TYPE DE PIECE]],Tableau4[MATIERE],Tableau4[SHORT TYPE],"",0,1)</f>
        <v>COP</v>
      </c>
      <c r="N4588" t="str">
        <f>IF(ISERR(FIND("DECOUPE",Tableau1[[#This Row],[DESIGNATION]])),"","NEED REF")</f>
        <v/>
      </c>
    </row>
    <row r="4589" spans="2:14">
      <c r="B4589">
        <v>34409417</v>
      </c>
      <c r="C4589" s="2">
        <v>44314</v>
      </c>
      <c r="D4589" t="s">
        <v>13</v>
      </c>
      <c r="E4589" t="s">
        <v>2977</v>
      </c>
      <c r="F4589" t="s">
        <v>2798</v>
      </c>
      <c r="G4589" t="s">
        <v>112</v>
      </c>
      <c r="H4589" t="s">
        <v>534</v>
      </c>
      <c r="J4589" t="s">
        <v>49</v>
      </c>
      <c r="K4589" t="s">
        <v>22</v>
      </c>
      <c r="L4589" t="str">
        <f>_xlfn.XLOOKUP(Tableau1[[#This Row],[TYPE DE PIECE]],Tableau4[MATIERE],Tableau4[SHORT TYPE],"",0,1)</f>
        <v>COP</v>
      </c>
      <c r="N4589" t="str">
        <f>IF(ISERR(FIND("DECOUPE",Tableau1[[#This Row],[DESIGNATION]])),"","NEED REF")</f>
        <v/>
      </c>
    </row>
    <row r="4590" spans="2:14">
      <c r="B4590">
        <v>34409416</v>
      </c>
      <c r="C4590" s="2">
        <v>44314</v>
      </c>
      <c r="D4590" t="s">
        <v>13</v>
      </c>
      <c r="E4590" t="s">
        <v>2803</v>
      </c>
      <c r="F4590" t="s">
        <v>2798</v>
      </c>
      <c r="G4590" t="s">
        <v>112</v>
      </c>
      <c r="H4590" t="s">
        <v>534</v>
      </c>
      <c r="J4590" t="s">
        <v>49</v>
      </c>
      <c r="K4590" t="s">
        <v>22</v>
      </c>
      <c r="L4590" t="str">
        <f>_xlfn.XLOOKUP(Tableau1[[#This Row],[TYPE DE PIECE]],Tableau4[MATIERE],Tableau4[SHORT TYPE],"",0,1)</f>
        <v>COP</v>
      </c>
      <c r="N4590" t="str">
        <f>IF(ISERR(FIND("DECOUPE",Tableau1[[#This Row],[DESIGNATION]])),"","NEED REF")</f>
        <v/>
      </c>
    </row>
    <row r="4591" spans="2:14">
      <c r="B4591">
        <v>34409415</v>
      </c>
      <c r="C4591" s="2">
        <v>44314</v>
      </c>
      <c r="D4591" t="s">
        <v>13</v>
      </c>
      <c r="E4591" t="s">
        <v>2978</v>
      </c>
      <c r="F4591" t="s">
        <v>2798</v>
      </c>
      <c r="G4591" t="s">
        <v>112</v>
      </c>
      <c r="H4591" t="s">
        <v>534</v>
      </c>
      <c r="J4591" t="s">
        <v>49</v>
      </c>
      <c r="K4591" t="s">
        <v>22</v>
      </c>
      <c r="L4591" t="str">
        <f>_xlfn.XLOOKUP(Tableau1[[#This Row],[TYPE DE PIECE]],Tableau4[MATIERE],Tableau4[SHORT TYPE],"",0,1)</f>
        <v>COP</v>
      </c>
      <c r="N4591" t="str">
        <f>IF(ISERR(FIND("DECOUPE",Tableau1[[#This Row],[DESIGNATION]])),"","NEED REF")</f>
        <v/>
      </c>
    </row>
    <row r="4592" spans="2:14">
      <c r="B4592">
        <v>34409414</v>
      </c>
      <c r="C4592" s="2">
        <v>44313</v>
      </c>
      <c r="D4592" t="s">
        <v>13</v>
      </c>
      <c r="E4592" t="s">
        <v>2979</v>
      </c>
      <c r="F4592" t="s">
        <v>2798</v>
      </c>
      <c r="G4592" t="s">
        <v>112</v>
      </c>
      <c r="H4592" t="s">
        <v>534</v>
      </c>
      <c r="J4592" t="s">
        <v>49</v>
      </c>
      <c r="K4592" t="s">
        <v>22</v>
      </c>
      <c r="L4592" t="str">
        <f>_xlfn.XLOOKUP(Tableau1[[#This Row],[TYPE DE PIECE]],Tableau4[MATIERE],Tableau4[SHORT TYPE],"",0,1)</f>
        <v>COP</v>
      </c>
      <c r="N4592" t="str">
        <f>IF(ISERR(FIND("DECOUPE",Tableau1[[#This Row],[DESIGNATION]])),"","NEED REF")</f>
        <v/>
      </c>
    </row>
    <row r="4593" spans="2:14">
      <c r="B4593">
        <v>34409413</v>
      </c>
      <c r="C4593" s="2">
        <v>44313</v>
      </c>
      <c r="D4593" t="s">
        <v>13</v>
      </c>
      <c r="E4593" t="s">
        <v>2980</v>
      </c>
      <c r="F4593" t="s">
        <v>2798</v>
      </c>
      <c r="G4593" t="s">
        <v>112</v>
      </c>
      <c r="H4593" t="s">
        <v>534</v>
      </c>
      <c r="J4593" t="s">
        <v>49</v>
      </c>
      <c r="K4593" t="s">
        <v>25</v>
      </c>
      <c r="L4593" t="str">
        <f>_xlfn.XLOOKUP(Tableau1[[#This Row],[TYPE DE PIECE]],Tableau4[MATIERE],Tableau4[SHORT TYPE],"",0,1)</f>
        <v>SMT</v>
      </c>
      <c r="N4593" t="str">
        <f>IF(ISERR(FIND("DECOUPE",Tableau1[[#This Row],[DESIGNATION]])),"","NEED REF")</f>
        <v/>
      </c>
    </row>
    <row r="4594" spans="2:14">
      <c r="B4594">
        <v>34409412</v>
      </c>
      <c r="C4594" s="2">
        <v>44313</v>
      </c>
      <c r="D4594" t="s">
        <v>13</v>
      </c>
      <c r="E4594" t="s">
        <v>2981</v>
      </c>
      <c r="F4594" t="s">
        <v>2798</v>
      </c>
      <c r="G4594" t="s">
        <v>112</v>
      </c>
      <c r="H4594" t="s">
        <v>534</v>
      </c>
      <c r="J4594" t="s">
        <v>49</v>
      </c>
      <c r="K4594" t="s">
        <v>22</v>
      </c>
      <c r="L4594" t="str">
        <f>_xlfn.XLOOKUP(Tableau1[[#This Row],[TYPE DE PIECE]],Tableau4[MATIERE],Tableau4[SHORT TYPE],"",0,1)</f>
        <v>COP</v>
      </c>
      <c r="N4594" t="str">
        <f>IF(ISERR(FIND("DECOUPE",Tableau1[[#This Row],[DESIGNATION]])),"","NEED REF")</f>
        <v/>
      </c>
    </row>
    <row r="4595" spans="2:14">
      <c r="B4595">
        <v>34409411</v>
      </c>
      <c r="C4595" s="2">
        <v>44313</v>
      </c>
      <c r="D4595" t="s">
        <v>13</v>
      </c>
      <c r="E4595" t="s">
        <v>2982</v>
      </c>
      <c r="F4595" t="s">
        <v>2798</v>
      </c>
      <c r="G4595" t="s">
        <v>112</v>
      </c>
      <c r="H4595" t="s">
        <v>534</v>
      </c>
      <c r="J4595" t="s">
        <v>49</v>
      </c>
      <c r="K4595" t="s">
        <v>22</v>
      </c>
      <c r="L4595" t="str">
        <f>_xlfn.XLOOKUP(Tableau1[[#This Row],[TYPE DE PIECE]],Tableau4[MATIERE],Tableau4[SHORT TYPE],"",0,1)</f>
        <v>COP</v>
      </c>
      <c r="N4595" t="str">
        <f>IF(ISERR(FIND("DECOUPE",Tableau1[[#This Row],[DESIGNATION]])),"","NEED REF")</f>
        <v/>
      </c>
    </row>
    <row r="4596" spans="2:14">
      <c r="B4596">
        <v>34409410</v>
      </c>
      <c r="C4596" s="2">
        <v>44313</v>
      </c>
      <c r="D4596" t="s">
        <v>13</v>
      </c>
      <c r="E4596" t="s">
        <v>2983</v>
      </c>
      <c r="F4596" t="s">
        <v>2798</v>
      </c>
      <c r="G4596" t="s">
        <v>112</v>
      </c>
      <c r="H4596" t="s">
        <v>534</v>
      </c>
      <c r="J4596" t="s">
        <v>49</v>
      </c>
      <c r="K4596" t="s">
        <v>22</v>
      </c>
      <c r="L4596" t="str">
        <f>_xlfn.XLOOKUP(Tableau1[[#This Row],[TYPE DE PIECE]],Tableau4[MATIERE],Tableau4[SHORT TYPE],"",0,1)</f>
        <v>COP</v>
      </c>
      <c r="N4596" t="str">
        <f>IF(ISERR(FIND("DECOUPE",Tableau1[[#This Row],[DESIGNATION]])),"","NEED REF")</f>
        <v/>
      </c>
    </row>
    <row r="4597" spans="2:14">
      <c r="B4597">
        <v>34409409</v>
      </c>
      <c r="C4597" s="2">
        <v>44313</v>
      </c>
      <c r="D4597" t="s">
        <v>13</v>
      </c>
      <c r="E4597" t="s">
        <v>2984</v>
      </c>
      <c r="F4597" t="s">
        <v>2841</v>
      </c>
      <c r="G4597" t="s">
        <v>112</v>
      </c>
      <c r="H4597" t="s">
        <v>534</v>
      </c>
      <c r="J4597" t="s">
        <v>2813</v>
      </c>
      <c r="K4597" t="s">
        <v>22</v>
      </c>
      <c r="L4597" t="str">
        <f>_xlfn.XLOOKUP(Tableau1[[#This Row],[TYPE DE PIECE]],Tableau4[MATIERE],Tableau4[SHORT TYPE],"",0,1)</f>
        <v>COP</v>
      </c>
      <c r="N4597" t="str">
        <f>IF(ISERR(FIND("DECOUPE",Tableau1[[#This Row],[DESIGNATION]])),"","NEED REF")</f>
        <v/>
      </c>
    </row>
    <row r="4598" spans="2:14">
      <c r="B4598">
        <v>34409408</v>
      </c>
      <c r="C4598" s="2">
        <v>44312</v>
      </c>
      <c r="D4598" t="s">
        <v>13</v>
      </c>
      <c r="E4598" t="s">
        <v>2985</v>
      </c>
      <c r="F4598" t="s">
        <v>2841</v>
      </c>
      <c r="G4598" t="s">
        <v>112</v>
      </c>
      <c r="H4598" t="s">
        <v>534</v>
      </c>
      <c r="J4598" t="s">
        <v>2813</v>
      </c>
      <c r="K4598" t="s">
        <v>22</v>
      </c>
      <c r="L4598" t="str">
        <f>_xlfn.XLOOKUP(Tableau1[[#This Row],[TYPE DE PIECE]],Tableau4[MATIERE],Tableau4[SHORT TYPE],"",0,1)</f>
        <v>COP</v>
      </c>
      <c r="N4598" t="str">
        <f>IF(ISERR(FIND("DECOUPE",Tableau1[[#This Row],[DESIGNATION]])),"","NEED REF")</f>
        <v/>
      </c>
    </row>
    <row r="4599" spans="2:14">
      <c r="B4599">
        <v>34409407</v>
      </c>
      <c r="C4599" s="2">
        <v>44306</v>
      </c>
      <c r="D4599" t="s">
        <v>13</v>
      </c>
      <c r="E4599" t="s">
        <v>2986</v>
      </c>
      <c r="F4599" t="s">
        <v>2841</v>
      </c>
      <c r="G4599" t="s">
        <v>112</v>
      </c>
      <c r="H4599" t="s">
        <v>534</v>
      </c>
      <c r="J4599" t="s">
        <v>2813</v>
      </c>
      <c r="K4599" t="s">
        <v>33</v>
      </c>
      <c r="L4599" t="str">
        <f>_xlfn.XLOOKUP(Tableau1[[#This Row],[TYPE DE PIECE]],Tableau4[MATIERE],Tableau4[SHORT TYPE],"",0,1)</f>
        <v>PLA</v>
      </c>
      <c r="N4599" t="str">
        <f>IF(ISERR(FIND("DECOUPE",Tableau1[[#This Row],[DESIGNATION]])),"","NEED REF")</f>
        <v/>
      </c>
    </row>
    <row r="4600" spans="2:14">
      <c r="B4600">
        <v>34409406</v>
      </c>
      <c r="C4600" s="2">
        <v>44306</v>
      </c>
      <c r="D4600" t="s">
        <v>13</v>
      </c>
      <c r="E4600" t="s">
        <v>2987</v>
      </c>
      <c r="F4600" t="s">
        <v>2841</v>
      </c>
      <c r="G4600" t="s">
        <v>112</v>
      </c>
      <c r="H4600" t="s">
        <v>534</v>
      </c>
      <c r="J4600" t="s">
        <v>2813</v>
      </c>
      <c r="K4600" t="s">
        <v>22</v>
      </c>
      <c r="L4600" t="str">
        <f>_xlfn.XLOOKUP(Tableau1[[#This Row],[TYPE DE PIECE]],Tableau4[MATIERE],Tableau4[SHORT TYPE],"",0,1)</f>
        <v>COP</v>
      </c>
      <c r="N4600" t="str">
        <f>IF(ISERR(FIND("DECOUPE",Tableau1[[#This Row],[DESIGNATION]])),"","NEED REF")</f>
        <v/>
      </c>
    </row>
    <row r="4601" spans="2:14">
      <c r="B4601">
        <v>34409405</v>
      </c>
      <c r="C4601" s="2">
        <v>44306</v>
      </c>
      <c r="D4601" t="s">
        <v>13</v>
      </c>
      <c r="E4601" t="s">
        <v>2988</v>
      </c>
      <c r="F4601" t="s">
        <v>2841</v>
      </c>
      <c r="G4601" t="s">
        <v>112</v>
      </c>
      <c r="H4601" t="s">
        <v>534</v>
      </c>
      <c r="J4601" t="s">
        <v>2813</v>
      </c>
      <c r="K4601" t="s">
        <v>22</v>
      </c>
      <c r="L4601" t="str">
        <f>_xlfn.XLOOKUP(Tableau1[[#This Row],[TYPE DE PIECE]],Tableau4[MATIERE],Tableau4[SHORT TYPE],"",0,1)</f>
        <v>COP</v>
      </c>
      <c r="N4601" t="str">
        <f>IF(ISERR(FIND("DECOUPE",Tableau1[[#This Row],[DESIGNATION]])),"","NEED REF")</f>
        <v/>
      </c>
    </row>
    <row r="4602" spans="2:14">
      <c r="B4602">
        <v>34409404</v>
      </c>
      <c r="C4602" s="2">
        <v>44306</v>
      </c>
      <c r="D4602" t="s">
        <v>13</v>
      </c>
      <c r="E4602" t="s">
        <v>2989</v>
      </c>
      <c r="F4602" t="s">
        <v>2841</v>
      </c>
      <c r="G4602" t="s">
        <v>112</v>
      </c>
      <c r="H4602" t="s">
        <v>534</v>
      </c>
      <c r="J4602" t="s">
        <v>2813</v>
      </c>
      <c r="K4602" t="s">
        <v>22</v>
      </c>
      <c r="L4602" t="str">
        <f>_xlfn.XLOOKUP(Tableau1[[#This Row],[TYPE DE PIECE]],Tableau4[MATIERE],Tableau4[SHORT TYPE],"",0,1)</f>
        <v>COP</v>
      </c>
      <c r="N4602" t="str">
        <f>IF(ISERR(FIND("DECOUPE",Tableau1[[#This Row],[DESIGNATION]])),"","NEED REF")</f>
        <v/>
      </c>
    </row>
    <row r="4603" spans="2:14">
      <c r="B4603">
        <v>34409403</v>
      </c>
      <c r="C4603" s="2">
        <v>44306</v>
      </c>
      <c r="D4603" t="s">
        <v>13</v>
      </c>
      <c r="E4603" t="s">
        <v>2990</v>
      </c>
      <c r="F4603" t="s">
        <v>2841</v>
      </c>
      <c r="G4603" t="s">
        <v>112</v>
      </c>
      <c r="H4603" t="s">
        <v>534</v>
      </c>
      <c r="J4603" t="s">
        <v>2813</v>
      </c>
      <c r="K4603" t="s">
        <v>22</v>
      </c>
      <c r="L4603" t="str">
        <f>_xlfn.XLOOKUP(Tableau1[[#This Row],[TYPE DE PIECE]],Tableau4[MATIERE],Tableau4[SHORT TYPE],"",0,1)</f>
        <v>COP</v>
      </c>
      <c r="N4603" t="str">
        <f>IF(ISERR(FIND("DECOUPE",Tableau1[[#This Row],[DESIGNATION]])),"","NEED REF")</f>
        <v/>
      </c>
    </row>
    <row r="4604" spans="2:14">
      <c r="B4604">
        <v>34409402</v>
      </c>
      <c r="C4604" s="2">
        <v>44306</v>
      </c>
      <c r="D4604" t="s">
        <v>13</v>
      </c>
      <c r="E4604" t="s">
        <v>2991</v>
      </c>
      <c r="F4604" t="s">
        <v>2841</v>
      </c>
      <c r="G4604" t="s">
        <v>112</v>
      </c>
      <c r="H4604" t="s">
        <v>534</v>
      </c>
      <c r="J4604" t="s">
        <v>2813</v>
      </c>
      <c r="K4604" t="s">
        <v>22</v>
      </c>
      <c r="L4604" t="str">
        <f>_xlfn.XLOOKUP(Tableau1[[#This Row],[TYPE DE PIECE]],Tableau4[MATIERE],Tableau4[SHORT TYPE],"",0,1)</f>
        <v>COP</v>
      </c>
      <c r="N4604" t="str">
        <f>IF(ISERR(FIND("DECOUPE",Tableau1[[#This Row],[DESIGNATION]])),"","NEED REF")</f>
        <v/>
      </c>
    </row>
    <row r="4605" spans="2:14">
      <c r="B4605">
        <v>34409401</v>
      </c>
      <c r="C4605" s="2">
        <v>44306</v>
      </c>
      <c r="D4605" t="s">
        <v>13</v>
      </c>
      <c r="E4605" t="s">
        <v>2990</v>
      </c>
      <c r="F4605" t="s">
        <v>2841</v>
      </c>
      <c r="G4605" t="s">
        <v>112</v>
      </c>
      <c r="H4605" t="s">
        <v>534</v>
      </c>
      <c r="J4605" t="s">
        <v>2813</v>
      </c>
      <c r="K4605" t="s">
        <v>22</v>
      </c>
      <c r="L4605" t="str">
        <f>_xlfn.XLOOKUP(Tableau1[[#This Row],[TYPE DE PIECE]],Tableau4[MATIERE],Tableau4[SHORT TYPE],"",0,1)</f>
        <v>COP</v>
      </c>
      <c r="N4605" t="str">
        <f>IF(ISERR(FIND("DECOUPE",Tableau1[[#This Row],[DESIGNATION]])),"","NEED REF")</f>
        <v/>
      </c>
    </row>
    <row r="4606" spans="2:14">
      <c r="B4606">
        <v>34409400</v>
      </c>
      <c r="C4606" s="2">
        <v>44305</v>
      </c>
      <c r="D4606" t="s">
        <v>13</v>
      </c>
      <c r="E4606" t="s">
        <v>2991</v>
      </c>
      <c r="F4606" t="s">
        <v>2841</v>
      </c>
      <c r="G4606" t="s">
        <v>112</v>
      </c>
      <c r="H4606" t="s">
        <v>534</v>
      </c>
      <c r="J4606" t="s">
        <v>2813</v>
      </c>
      <c r="K4606" t="s">
        <v>22</v>
      </c>
      <c r="L4606" t="str">
        <f>_xlfn.XLOOKUP(Tableau1[[#This Row],[TYPE DE PIECE]],Tableau4[MATIERE],Tableau4[SHORT TYPE],"",0,1)</f>
        <v>COP</v>
      </c>
      <c r="N4606" t="str">
        <f>IF(ISERR(FIND("DECOUPE",Tableau1[[#This Row],[DESIGNATION]])),"","NEED REF")</f>
        <v/>
      </c>
    </row>
    <row r="4607" spans="2:14">
      <c r="B4607">
        <v>34409399</v>
      </c>
      <c r="C4607" s="2">
        <v>44305</v>
      </c>
      <c r="D4607" t="s">
        <v>13</v>
      </c>
      <c r="E4607" t="s">
        <v>2992</v>
      </c>
      <c r="F4607" t="s">
        <v>2841</v>
      </c>
      <c r="G4607" t="s">
        <v>112</v>
      </c>
      <c r="H4607" t="s">
        <v>534</v>
      </c>
      <c r="J4607" t="s">
        <v>2813</v>
      </c>
      <c r="K4607" t="s">
        <v>22</v>
      </c>
      <c r="L4607" t="str">
        <f>_xlfn.XLOOKUP(Tableau1[[#This Row],[TYPE DE PIECE]],Tableau4[MATIERE],Tableau4[SHORT TYPE],"",0,1)</f>
        <v>COP</v>
      </c>
      <c r="N4607" t="str">
        <f>IF(ISERR(FIND("DECOUPE",Tableau1[[#This Row],[DESIGNATION]])),"","NEED REF")</f>
        <v/>
      </c>
    </row>
    <row r="4608" spans="2:14">
      <c r="B4608">
        <v>34409398</v>
      </c>
      <c r="C4608" s="2">
        <v>44305</v>
      </c>
      <c r="D4608" t="s">
        <v>13</v>
      </c>
      <c r="E4608" t="s">
        <v>2987</v>
      </c>
      <c r="F4608" t="s">
        <v>2841</v>
      </c>
      <c r="G4608" t="s">
        <v>112</v>
      </c>
      <c r="H4608" t="s">
        <v>534</v>
      </c>
      <c r="J4608" t="s">
        <v>2813</v>
      </c>
      <c r="K4608" t="s">
        <v>22</v>
      </c>
      <c r="L4608" t="str">
        <f>_xlfn.XLOOKUP(Tableau1[[#This Row],[TYPE DE PIECE]],Tableau4[MATIERE],Tableau4[SHORT TYPE],"",0,1)</f>
        <v>COP</v>
      </c>
      <c r="N4608" t="str">
        <f>IF(ISERR(FIND("DECOUPE",Tableau1[[#This Row],[DESIGNATION]])),"","NEED REF")</f>
        <v/>
      </c>
    </row>
    <row r="4609" spans="2:14">
      <c r="B4609">
        <v>34409397</v>
      </c>
      <c r="C4609" s="2">
        <v>44305</v>
      </c>
      <c r="D4609" t="s">
        <v>13</v>
      </c>
      <c r="E4609" t="s">
        <v>2993</v>
      </c>
      <c r="F4609" t="s">
        <v>2841</v>
      </c>
      <c r="G4609" t="s">
        <v>112</v>
      </c>
      <c r="H4609" t="s">
        <v>534</v>
      </c>
      <c r="J4609" t="s">
        <v>2813</v>
      </c>
      <c r="K4609" t="s">
        <v>22</v>
      </c>
      <c r="L4609" t="str">
        <f>_xlfn.XLOOKUP(Tableau1[[#This Row],[TYPE DE PIECE]],Tableau4[MATIERE],Tableau4[SHORT TYPE],"",0,1)</f>
        <v>COP</v>
      </c>
      <c r="N4609" t="str">
        <f>IF(ISERR(FIND("DECOUPE",Tableau1[[#This Row],[DESIGNATION]])),"","NEED REF")</f>
        <v/>
      </c>
    </row>
    <row r="4610" spans="2:14">
      <c r="B4610">
        <v>34409396</v>
      </c>
      <c r="C4610" s="2">
        <v>44305</v>
      </c>
      <c r="D4610" t="s">
        <v>13</v>
      </c>
      <c r="E4610" t="s">
        <v>2994</v>
      </c>
      <c r="F4610" t="s">
        <v>2841</v>
      </c>
      <c r="G4610" t="s">
        <v>112</v>
      </c>
      <c r="H4610" t="s">
        <v>534</v>
      </c>
      <c r="J4610" t="s">
        <v>2813</v>
      </c>
      <c r="K4610" t="s">
        <v>22</v>
      </c>
      <c r="L4610" t="str">
        <f>_xlfn.XLOOKUP(Tableau1[[#This Row],[TYPE DE PIECE]],Tableau4[MATIERE],Tableau4[SHORT TYPE],"",0,1)</f>
        <v>COP</v>
      </c>
      <c r="N4610" t="str">
        <f>IF(ISERR(FIND("DECOUPE",Tableau1[[#This Row],[DESIGNATION]])),"","NEED REF")</f>
        <v/>
      </c>
    </row>
    <row r="4611" spans="2:14">
      <c r="B4611">
        <v>34409395</v>
      </c>
      <c r="C4611" s="2">
        <v>44302</v>
      </c>
      <c r="D4611" t="s">
        <v>13</v>
      </c>
      <c r="E4611" t="s">
        <v>2995</v>
      </c>
      <c r="F4611" t="s">
        <v>2841</v>
      </c>
      <c r="G4611" t="s">
        <v>112</v>
      </c>
      <c r="H4611" t="s">
        <v>534</v>
      </c>
      <c r="J4611" t="s">
        <v>2813</v>
      </c>
      <c r="K4611" t="s">
        <v>25</v>
      </c>
      <c r="L4611" t="str">
        <f>_xlfn.XLOOKUP(Tableau1[[#This Row],[TYPE DE PIECE]],Tableau4[MATIERE],Tableau4[SHORT TYPE],"",0,1)</f>
        <v>SMT</v>
      </c>
      <c r="N4611" t="s">
        <v>400</v>
      </c>
    </row>
    <row r="4612" spans="2:14">
      <c r="B4612">
        <v>34409394</v>
      </c>
      <c r="C4612" s="2">
        <v>44302</v>
      </c>
      <c r="D4612" t="s">
        <v>13</v>
      </c>
      <c r="E4612" t="s">
        <v>2996</v>
      </c>
      <c r="F4612" t="s">
        <v>2841</v>
      </c>
      <c r="G4612" t="s">
        <v>112</v>
      </c>
      <c r="H4612" t="s">
        <v>534</v>
      </c>
      <c r="J4612" t="s">
        <v>17</v>
      </c>
      <c r="L4612" t="str">
        <f>_xlfn.XLOOKUP(Tableau1[[#This Row],[TYPE DE PIECE]],Tableau4[MATIERE],Tableau4[SHORT TYPE],"",0,1)</f>
        <v/>
      </c>
      <c r="N4612" t="str">
        <f>IF(ISERR(FIND("DECOUPE",Tableau1[[#This Row],[DESIGNATION]])),"","NEED REF")</f>
        <v/>
      </c>
    </row>
    <row r="4613" spans="2:14">
      <c r="B4613">
        <v>34409393</v>
      </c>
      <c r="C4613" s="2">
        <v>44301</v>
      </c>
      <c r="D4613" t="s">
        <v>13</v>
      </c>
      <c r="E4613" t="s">
        <v>2997</v>
      </c>
      <c r="F4613" t="s">
        <v>2998</v>
      </c>
      <c r="J4613" t="s">
        <v>2813</v>
      </c>
      <c r="K4613" t="s">
        <v>33</v>
      </c>
      <c r="L4613" t="str">
        <f>_xlfn.XLOOKUP(Tableau1[[#This Row],[TYPE DE PIECE]],Tableau4[MATIERE],Tableau4[SHORT TYPE],"",0,1)</f>
        <v>PLA</v>
      </c>
      <c r="N4613" t="str">
        <f>IF(ISERR(FIND("DECOUPE",Tableau1[[#This Row],[DESIGNATION]])),"","NEED REF")</f>
        <v/>
      </c>
    </row>
    <row r="4614" spans="2:14">
      <c r="B4614">
        <v>34409392</v>
      </c>
      <c r="C4614" s="2">
        <v>44301</v>
      </c>
      <c r="D4614" t="s">
        <v>13</v>
      </c>
      <c r="E4614" t="s">
        <v>764</v>
      </c>
      <c r="F4614" t="s">
        <v>2998</v>
      </c>
      <c r="J4614" t="s">
        <v>2813</v>
      </c>
      <c r="K4614" t="s">
        <v>25</v>
      </c>
      <c r="L4614" t="str">
        <f>_xlfn.XLOOKUP(Tableau1[[#This Row],[TYPE DE PIECE]],Tableau4[MATIERE],Tableau4[SHORT TYPE],"",0,1)</f>
        <v>SMT</v>
      </c>
      <c r="N4614" t="str">
        <f>IF(ISERR(FIND("DECOUPE",Tableau1[[#This Row],[DESIGNATION]])),"","NEED REF")</f>
        <v/>
      </c>
    </row>
    <row r="4615" spans="2:14">
      <c r="B4615">
        <v>34409391</v>
      </c>
      <c r="C4615" s="2">
        <v>44300</v>
      </c>
      <c r="D4615" t="s">
        <v>13</v>
      </c>
      <c r="E4615" t="s">
        <v>265</v>
      </c>
      <c r="F4615" t="s">
        <v>2998</v>
      </c>
      <c r="J4615" t="s">
        <v>2813</v>
      </c>
      <c r="K4615" t="s">
        <v>25</v>
      </c>
      <c r="L4615" t="str">
        <f>_xlfn.XLOOKUP(Tableau1[[#This Row],[TYPE DE PIECE]],Tableau4[MATIERE],Tableau4[SHORT TYPE],"",0,1)</f>
        <v>SMT</v>
      </c>
      <c r="N4615" t="str">
        <f>IF(ISERR(FIND("DECOUPE",Tableau1[[#This Row],[DESIGNATION]])),"","NEED REF")</f>
        <v/>
      </c>
    </row>
    <row r="4616" spans="2:14">
      <c r="B4616">
        <v>34409390</v>
      </c>
      <c r="C4616" s="2">
        <v>44299</v>
      </c>
      <c r="D4616" t="s">
        <v>13</v>
      </c>
      <c r="E4616" t="s">
        <v>2999</v>
      </c>
      <c r="H4616" t="s">
        <v>463</v>
      </c>
      <c r="J4616" t="s">
        <v>17</v>
      </c>
      <c r="K4616" t="s">
        <v>25</v>
      </c>
      <c r="L4616" t="str">
        <f>_xlfn.XLOOKUP(Tableau1[[#This Row],[TYPE DE PIECE]],Tableau4[MATIERE],Tableau4[SHORT TYPE],"",0,1)</f>
        <v>SMT</v>
      </c>
      <c r="N4616" t="str">
        <f>IF(ISERR(FIND("DECOUPE",Tableau1[[#This Row],[DESIGNATION]])),"","NEED REF")</f>
        <v/>
      </c>
    </row>
    <row r="4617" spans="2:14">
      <c r="B4617">
        <v>34409389</v>
      </c>
      <c r="C4617" s="2">
        <v>44299</v>
      </c>
      <c r="D4617" t="s">
        <v>13</v>
      </c>
      <c r="E4617" t="s">
        <v>3000</v>
      </c>
      <c r="G4617" t="s">
        <v>96</v>
      </c>
      <c r="H4617" t="s">
        <v>30</v>
      </c>
      <c r="J4617" t="s">
        <v>2813</v>
      </c>
      <c r="K4617" t="s">
        <v>25</v>
      </c>
      <c r="L4617" t="str">
        <f>_xlfn.XLOOKUP(Tableau1[[#This Row],[TYPE DE PIECE]],Tableau4[MATIERE],Tableau4[SHORT TYPE],"",0,1)</f>
        <v>SMT</v>
      </c>
      <c r="N4617" t="str">
        <f>IF(ISERR(FIND("DECOUPE",Tableau1[[#This Row],[DESIGNATION]])),"","NEED REF")</f>
        <v/>
      </c>
    </row>
    <row r="4618" spans="2:14">
      <c r="B4618">
        <v>34409388</v>
      </c>
      <c r="C4618" s="2">
        <v>44299</v>
      </c>
      <c r="D4618" t="s">
        <v>13</v>
      </c>
      <c r="E4618" t="s">
        <v>3001</v>
      </c>
      <c r="G4618" t="s">
        <v>96</v>
      </c>
      <c r="H4618" t="s">
        <v>30</v>
      </c>
      <c r="J4618" t="s">
        <v>2813</v>
      </c>
      <c r="K4618" t="s">
        <v>25</v>
      </c>
      <c r="L4618" t="str">
        <f>_xlfn.XLOOKUP(Tableau1[[#This Row],[TYPE DE PIECE]],Tableau4[MATIERE],Tableau4[SHORT TYPE],"",0,1)</f>
        <v>SMT</v>
      </c>
      <c r="N4618" t="str">
        <f>IF(ISERR(FIND("DECOUPE",Tableau1[[#This Row],[DESIGNATION]])),"","NEED REF")</f>
        <v/>
      </c>
    </row>
    <row r="4619" spans="2:14">
      <c r="B4619">
        <v>34409387</v>
      </c>
      <c r="C4619" s="2">
        <v>44299</v>
      </c>
      <c r="D4619" t="s">
        <v>13</v>
      </c>
      <c r="E4619" t="s">
        <v>764</v>
      </c>
      <c r="G4619" t="s">
        <v>96</v>
      </c>
      <c r="H4619" t="s">
        <v>30</v>
      </c>
      <c r="J4619" t="s">
        <v>2813</v>
      </c>
      <c r="K4619" t="s">
        <v>25</v>
      </c>
      <c r="L4619" t="str">
        <f>_xlfn.XLOOKUP(Tableau1[[#This Row],[TYPE DE PIECE]],Tableau4[MATIERE],Tableau4[SHORT TYPE],"",0,1)</f>
        <v>SMT</v>
      </c>
      <c r="N4619" t="str">
        <f>IF(ISERR(FIND("DECOUPE",Tableau1[[#This Row],[DESIGNATION]])),"","NEED REF")</f>
        <v/>
      </c>
    </row>
    <row r="4620" spans="2:14">
      <c r="B4620">
        <v>34409386</v>
      </c>
      <c r="C4620" s="2">
        <v>44298</v>
      </c>
      <c r="D4620" t="s">
        <v>13</v>
      </c>
      <c r="E4620" t="s">
        <v>3002</v>
      </c>
      <c r="H4620" t="s">
        <v>463</v>
      </c>
      <c r="J4620" t="s">
        <v>17</v>
      </c>
      <c r="K4620" t="s">
        <v>25</v>
      </c>
      <c r="L4620" t="str">
        <f>_xlfn.XLOOKUP(Tableau1[[#This Row],[TYPE DE PIECE]],Tableau4[MATIERE],Tableau4[SHORT TYPE],"",0,1)</f>
        <v>SMT</v>
      </c>
      <c r="N4620" t="str">
        <f>IF(ISERR(FIND("DECOUPE",Tableau1[[#This Row],[DESIGNATION]])),"","NEED REF")</f>
        <v/>
      </c>
    </row>
    <row r="4621" spans="2:14">
      <c r="B4621">
        <v>34409385</v>
      </c>
      <c r="C4621" s="2">
        <v>44298</v>
      </c>
      <c r="D4621" t="s">
        <v>13</v>
      </c>
      <c r="E4621" t="s">
        <v>3003</v>
      </c>
      <c r="H4621" t="s">
        <v>463</v>
      </c>
      <c r="J4621" t="s">
        <v>17</v>
      </c>
      <c r="K4621" t="s">
        <v>25</v>
      </c>
      <c r="L4621" t="str">
        <f>_xlfn.XLOOKUP(Tableau1[[#This Row],[TYPE DE PIECE]],Tableau4[MATIERE],Tableau4[SHORT TYPE],"",0,1)</f>
        <v>SMT</v>
      </c>
      <c r="N4621" t="str">
        <f>IF(ISERR(FIND("DECOUPE",Tableau1[[#This Row],[DESIGNATION]])),"","NEED REF")</f>
        <v/>
      </c>
    </row>
    <row r="4622" spans="2:14">
      <c r="B4622">
        <v>34409384</v>
      </c>
      <c r="C4622" s="2">
        <v>44298</v>
      </c>
      <c r="D4622" t="s">
        <v>13</v>
      </c>
      <c r="E4622" t="s">
        <v>3004</v>
      </c>
      <c r="G4622" t="s">
        <v>112</v>
      </c>
      <c r="H4622" t="s">
        <v>534</v>
      </c>
      <c r="J4622" t="s">
        <v>17</v>
      </c>
      <c r="K4622" t="s">
        <v>67</v>
      </c>
      <c r="L4622" t="s">
        <v>123</v>
      </c>
      <c r="N4622" t="s">
        <v>400</v>
      </c>
    </row>
    <row r="4623" spans="2:14">
      <c r="B4623">
        <v>34409383</v>
      </c>
      <c r="C4623" s="2">
        <v>44298</v>
      </c>
      <c r="D4623" t="s">
        <v>13</v>
      </c>
      <c r="E4623" t="s">
        <v>3005</v>
      </c>
      <c r="G4623" t="s">
        <v>112</v>
      </c>
      <c r="H4623" t="s">
        <v>534</v>
      </c>
      <c r="J4623" t="s">
        <v>17</v>
      </c>
      <c r="K4623" t="s">
        <v>67</v>
      </c>
      <c r="L4623" t="s">
        <v>123</v>
      </c>
      <c r="N4623" t="s">
        <v>400</v>
      </c>
    </row>
    <row r="4624" spans="2:14">
      <c r="B4624">
        <v>34409382</v>
      </c>
      <c r="C4624" s="2">
        <v>44298</v>
      </c>
      <c r="D4624" t="s">
        <v>13</v>
      </c>
      <c r="E4624" t="s">
        <v>3006</v>
      </c>
      <c r="G4624" t="s">
        <v>112</v>
      </c>
      <c r="H4624" t="s">
        <v>534</v>
      </c>
      <c r="J4624" t="s">
        <v>17</v>
      </c>
      <c r="K4624" t="s">
        <v>67</v>
      </c>
      <c r="L4624" t="s">
        <v>123</v>
      </c>
      <c r="N4624" t="s">
        <v>400</v>
      </c>
    </row>
    <row r="4625" spans="2:14">
      <c r="B4625">
        <v>34409381</v>
      </c>
      <c r="C4625" s="2">
        <v>44295</v>
      </c>
      <c r="D4625" t="s">
        <v>13</v>
      </c>
      <c r="E4625" t="s">
        <v>3007</v>
      </c>
      <c r="G4625" t="s">
        <v>96</v>
      </c>
      <c r="H4625" t="s">
        <v>30</v>
      </c>
      <c r="J4625" t="s">
        <v>2813</v>
      </c>
      <c r="K4625" t="s">
        <v>25</v>
      </c>
      <c r="L4625" t="str">
        <f>_xlfn.XLOOKUP(Tableau1[[#This Row],[TYPE DE PIECE]],Tableau4[MATIERE],Tableau4[SHORT TYPE],"",0,1)</f>
        <v>SMT</v>
      </c>
      <c r="N4625" t="str">
        <f>IF(ISERR(FIND("DECOUPE",Tableau1[[#This Row],[DESIGNATION]])),"","NEED REF")</f>
        <v/>
      </c>
    </row>
    <row r="4626" spans="2:14">
      <c r="B4626">
        <v>34409380</v>
      </c>
      <c r="C4626" s="2">
        <v>44295</v>
      </c>
      <c r="D4626" t="s">
        <v>13</v>
      </c>
      <c r="E4626" t="s">
        <v>1762</v>
      </c>
      <c r="G4626" t="s">
        <v>96</v>
      </c>
      <c r="H4626" t="s">
        <v>30</v>
      </c>
      <c r="J4626" t="s">
        <v>2813</v>
      </c>
      <c r="K4626" t="s">
        <v>25</v>
      </c>
      <c r="L4626" t="str">
        <f>_xlfn.XLOOKUP(Tableau1[[#This Row],[TYPE DE PIECE]],Tableau4[MATIERE],Tableau4[SHORT TYPE],"",0,1)</f>
        <v>SMT</v>
      </c>
      <c r="N4626" t="str">
        <f>IF(ISERR(FIND("DECOUPE",Tableau1[[#This Row],[DESIGNATION]])),"","NEED REF")</f>
        <v/>
      </c>
    </row>
    <row r="4627" spans="2:14">
      <c r="B4627">
        <v>34409379</v>
      </c>
      <c r="C4627" s="2">
        <v>44295</v>
      </c>
      <c r="D4627" t="s">
        <v>13</v>
      </c>
      <c r="E4627" t="s">
        <v>2227</v>
      </c>
      <c r="G4627" t="s">
        <v>96</v>
      </c>
      <c r="H4627" t="s">
        <v>463</v>
      </c>
      <c r="J4627" t="s">
        <v>2813</v>
      </c>
      <c r="K4627" t="s">
        <v>33</v>
      </c>
      <c r="L4627" t="str">
        <f>_xlfn.XLOOKUP(Tableau1[[#This Row],[TYPE DE PIECE]],Tableau4[MATIERE],Tableau4[SHORT TYPE],"",0,1)</f>
        <v>PLA</v>
      </c>
      <c r="N4627" t="str">
        <f>IF(ISERR(FIND("DECOUPE",Tableau1[[#This Row],[DESIGNATION]])),"","NEED REF")</f>
        <v/>
      </c>
    </row>
    <row r="4628" spans="2:14">
      <c r="B4628">
        <v>34409378</v>
      </c>
      <c r="C4628" s="2">
        <v>44294</v>
      </c>
      <c r="D4628" t="s">
        <v>13</v>
      </c>
      <c r="L4628" t="str">
        <f>_xlfn.XLOOKUP(Tableau1[[#This Row],[TYPE DE PIECE]],Tableau4[MATIERE],Tableau4[SHORT TYPE],"",0,1)</f>
        <v/>
      </c>
      <c r="N4628" t="str">
        <f>IF(ISERR(FIND("DECOUPE",Tableau1[[#This Row],[DESIGNATION]])),"","NEED REF")</f>
        <v/>
      </c>
    </row>
    <row r="4629" spans="2:14">
      <c r="B4629">
        <v>34409377</v>
      </c>
      <c r="C4629" s="2">
        <v>44293</v>
      </c>
      <c r="D4629" t="s">
        <v>13</v>
      </c>
      <c r="E4629" t="s">
        <v>3008</v>
      </c>
      <c r="J4629" t="s">
        <v>2746</v>
      </c>
      <c r="L4629" t="str">
        <f>_xlfn.XLOOKUP(Tableau1[[#This Row],[TYPE DE PIECE]],Tableau4[MATIERE],Tableau4[SHORT TYPE],"",0,1)</f>
        <v/>
      </c>
      <c r="N4629" t="str">
        <f>IF(ISERR(FIND("DECOUPE",Tableau1[[#This Row],[DESIGNATION]])),"","NEED REF")</f>
        <v/>
      </c>
    </row>
    <row r="4630" spans="2:14">
      <c r="B4630">
        <v>34409376</v>
      </c>
      <c r="C4630" s="2">
        <v>44292</v>
      </c>
      <c r="D4630" t="s">
        <v>13</v>
      </c>
      <c r="E4630" t="s">
        <v>3009</v>
      </c>
      <c r="G4630" t="s">
        <v>96</v>
      </c>
      <c r="J4630" t="s">
        <v>2813</v>
      </c>
      <c r="K4630" t="s">
        <v>25</v>
      </c>
      <c r="L4630" t="str">
        <f>_xlfn.XLOOKUP(Tableau1[[#This Row],[TYPE DE PIECE]],Tableau4[MATIERE],Tableau4[SHORT TYPE],"",0,1)</f>
        <v>SMT</v>
      </c>
      <c r="N4630" t="str">
        <f>IF(ISERR(FIND("DECOUPE",Tableau1[[#This Row],[DESIGNATION]])),"","NEED REF")</f>
        <v/>
      </c>
    </row>
    <row r="4631" spans="2:14">
      <c r="B4631">
        <v>34409375</v>
      </c>
      <c r="C4631" s="2">
        <v>44292</v>
      </c>
      <c r="D4631" t="s">
        <v>13</v>
      </c>
      <c r="E4631" t="s">
        <v>3010</v>
      </c>
      <c r="G4631" t="s">
        <v>96</v>
      </c>
      <c r="J4631" t="s">
        <v>2813</v>
      </c>
      <c r="K4631" t="s">
        <v>22</v>
      </c>
      <c r="L4631" t="str">
        <f>_xlfn.XLOOKUP(Tableau1[[#This Row],[TYPE DE PIECE]],Tableau4[MATIERE],Tableau4[SHORT TYPE],"",0,1)</f>
        <v>COP</v>
      </c>
      <c r="N4631" t="str">
        <f>IF(ISERR(FIND("DECOUPE",Tableau1[[#This Row],[DESIGNATION]])),"","NEED REF")</f>
        <v/>
      </c>
    </row>
    <row r="4632" spans="2:14">
      <c r="B4632">
        <v>34409374</v>
      </c>
      <c r="C4632" s="2">
        <v>44287</v>
      </c>
      <c r="D4632" t="s">
        <v>13</v>
      </c>
      <c r="E4632" t="s">
        <v>764</v>
      </c>
      <c r="G4632" t="s">
        <v>96</v>
      </c>
      <c r="H4632" t="s">
        <v>463</v>
      </c>
      <c r="J4632" t="s">
        <v>2813</v>
      </c>
      <c r="K4632" t="s">
        <v>25</v>
      </c>
      <c r="L4632" t="str">
        <f>_xlfn.XLOOKUP(Tableau1[[#This Row],[TYPE DE PIECE]],Tableau4[MATIERE],Tableau4[SHORT TYPE],"",0,1)</f>
        <v>SMT</v>
      </c>
      <c r="N4632" t="str">
        <f>IF(ISERR(FIND("DECOUPE",Tableau1[[#This Row],[DESIGNATION]])),"","NEED REF")</f>
        <v/>
      </c>
    </row>
    <row r="4633" spans="2:14">
      <c r="B4633">
        <v>34409373</v>
      </c>
      <c r="C4633" s="2">
        <v>44287</v>
      </c>
      <c r="D4633" t="s">
        <v>13</v>
      </c>
      <c r="E4633" t="s">
        <v>3011</v>
      </c>
      <c r="G4633" t="s">
        <v>96</v>
      </c>
      <c r="H4633" t="s">
        <v>463</v>
      </c>
      <c r="J4633" t="s">
        <v>2813</v>
      </c>
      <c r="K4633" t="s">
        <v>123</v>
      </c>
      <c r="L4633" t="str">
        <f>_xlfn.XLOOKUP(Tableau1[[#This Row],[TYPE DE PIECE]],Tableau4[MATIERE],Tableau4[SHORT TYPE],"",0,1)</f>
        <v>ETO</v>
      </c>
      <c r="N4633" t="s">
        <v>512</v>
      </c>
    </row>
    <row r="4634" spans="2:14">
      <c r="B4634">
        <v>34409372</v>
      </c>
      <c r="C4634" s="2">
        <v>44287</v>
      </c>
      <c r="D4634" t="s">
        <v>13</v>
      </c>
      <c r="E4634" t="s">
        <v>3012</v>
      </c>
      <c r="G4634" t="s">
        <v>96</v>
      </c>
      <c r="H4634" t="s">
        <v>463</v>
      </c>
      <c r="J4634" t="s">
        <v>2813</v>
      </c>
      <c r="K4634" t="s">
        <v>25</v>
      </c>
      <c r="L4634" t="str">
        <f>_xlfn.XLOOKUP(Tableau1[[#This Row],[TYPE DE PIECE]],Tableau4[MATIERE],Tableau4[SHORT TYPE],"",0,1)</f>
        <v>SMT</v>
      </c>
      <c r="N4634" t="str">
        <f>IF(ISERR(FIND("DECOUPE",Tableau1[[#This Row],[DESIGNATION]])),"","NEED REF")</f>
        <v/>
      </c>
    </row>
    <row r="4635" spans="2:14">
      <c r="B4635">
        <v>34409371</v>
      </c>
      <c r="C4635" s="2">
        <v>44287</v>
      </c>
      <c r="D4635" t="s">
        <v>13</v>
      </c>
      <c r="E4635" t="s">
        <v>3013</v>
      </c>
      <c r="G4635" t="s">
        <v>96</v>
      </c>
      <c r="H4635" t="s">
        <v>463</v>
      </c>
      <c r="J4635" t="s">
        <v>2813</v>
      </c>
      <c r="K4635" t="s">
        <v>25</v>
      </c>
      <c r="L4635" t="str">
        <f>_xlfn.XLOOKUP(Tableau1[[#This Row],[TYPE DE PIECE]],Tableau4[MATIERE],Tableau4[SHORT TYPE],"",0,1)</f>
        <v>SMT</v>
      </c>
      <c r="N4635" t="str">
        <f>IF(ISERR(FIND("DECOUPE",Tableau1[[#This Row],[DESIGNATION]])),"","NEED REF")</f>
        <v/>
      </c>
    </row>
    <row r="4636" spans="2:14">
      <c r="B4636">
        <v>34409370</v>
      </c>
      <c r="C4636" s="2">
        <v>44287</v>
      </c>
      <c r="D4636" t="s">
        <v>13</v>
      </c>
      <c r="E4636" t="s">
        <v>3014</v>
      </c>
      <c r="G4636" t="s">
        <v>96</v>
      </c>
      <c r="H4636" t="s">
        <v>463</v>
      </c>
      <c r="J4636" t="s">
        <v>2813</v>
      </c>
      <c r="K4636" t="s">
        <v>22</v>
      </c>
      <c r="L4636" t="str">
        <f>_xlfn.XLOOKUP(Tableau1[[#This Row],[TYPE DE PIECE]],Tableau4[MATIERE],Tableau4[SHORT TYPE],"",0,1)</f>
        <v>COP</v>
      </c>
      <c r="N4636" t="str">
        <f>IF(ISERR(FIND("DECOUPE",Tableau1[[#This Row],[DESIGNATION]])),"","NEED REF")</f>
        <v/>
      </c>
    </row>
    <row r="4637" spans="2:14">
      <c r="B4637">
        <v>34409369</v>
      </c>
      <c r="C4637" s="2">
        <v>44287</v>
      </c>
      <c r="D4637" t="s">
        <v>13</v>
      </c>
      <c r="E4637" t="s">
        <v>3015</v>
      </c>
      <c r="G4637" t="s">
        <v>96</v>
      </c>
      <c r="H4637" t="s">
        <v>463</v>
      </c>
      <c r="J4637" t="s">
        <v>2813</v>
      </c>
      <c r="K4637" t="s">
        <v>22</v>
      </c>
      <c r="L4637" t="str">
        <f>_xlfn.XLOOKUP(Tableau1[[#This Row],[TYPE DE PIECE]],Tableau4[MATIERE],Tableau4[SHORT TYPE],"",0,1)</f>
        <v>COP</v>
      </c>
      <c r="N4637" t="str">
        <f>IF(ISERR(FIND("DECOUPE",Tableau1[[#This Row],[DESIGNATION]])),"","NEED REF")</f>
        <v/>
      </c>
    </row>
    <row r="4638" spans="2:14">
      <c r="B4638">
        <v>34409368</v>
      </c>
      <c r="C4638" s="2">
        <v>44287</v>
      </c>
      <c r="D4638" t="s">
        <v>13</v>
      </c>
      <c r="E4638" t="s">
        <v>3016</v>
      </c>
      <c r="G4638" t="s">
        <v>96</v>
      </c>
      <c r="H4638" t="s">
        <v>463</v>
      </c>
      <c r="J4638" t="s">
        <v>2813</v>
      </c>
      <c r="K4638" t="s">
        <v>22</v>
      </c>
      <c r="L4638" t="str">
        <f>_xlfn.XLOOKUP(Tableau1[[#This Row],[TYPE DE PIECE]],Tableau4[MATIERE],Tableau4[SHORT TYPE],"",0,1)</f>
        <v>COP</v>
      </c>
      <c r="N4638" t="str">
        <f>IF(ISERR(FIND("DECOUPE",Tableau1[[#This Row],[DESIGNATION]])),"","NEED REF")</f>
        <v/>
      </c>
    </row>
    <row r="4639" spans="2:14">
      <c r="B4639">
        <v>34409367</v>
      </c>
      <c r="C4639" s="2">
        <v>44287</v>
      </c>
      <c r="D4639" t="s">
        <v>13</v>
      </c>
      <c r="E4639" t="s">
        <v>3017</v>
      </c>
      <c r="G4639" t="s">
        <v>96</v>
      </c>
      <c r="H4639" t="s">
        <v>463</v>
      </c>
      <c r="J4639" t="s">
        <v>2813</v>
      </c>
      <c r="K4639" t="s">
        <v>22</v>
      </c>
      <c r="L4639" t="str">
        <f>_xlfn.XLOOKUP(Tableau1[[#This Row],[TYPE DE PIECE]],Tableau4[MATIERE],Tableau4[SHORT TYPE],"",0,1)</f>
        <v>COP</v>
      </c>
      <c r="N4639" t="str">
        <f>IF(ISERR(FIND("DECOUPE",Tableau1[[#This Row],[DESIGNATION]])),"","NEED REF")</f>
        <v/>
      </c>
    </row>
    <row r="4640" spans="2:14">
      <c r="B4640">
        <v>34409366</v>
      </c>
      <c r="C4640" s="2">
        <v>44286</v>
      </c>
      <c r="D4640" t="s">
        <v>13</v>
      </c>
      <c r="E4640" t="s">
        <v>3018</v>
      </c>
      <c r="F4640" t="s">
        <v>1943</v>
      </c>
      <c r="G4640" t="s">
        <v>3019</v>
      </c>
      <c r="H4640" t="s">
        <v>46</v>
      </c>
      <c r="J4640" t="s">
        <v>177</v>
      </c>
      <c r="K4640" t="s">
        <v>33</v>
      </c>
      <c r="L4640" t="str">
        <f>_xlfn.XLOOKUP(Tableau1[[#This Row],[TYPE DE PIECE]],Tableau4[MATIERE],Tableau4[SHORT TYPE],"",0,1)</f>
        <v>PLA</v>
      </c>
      <c r="N4640" t="str">
        <f>IF(ISERR(FIND("DECOUPE",Tableau1[[#This Row],[DESIGNATION]])),"","NEED REF")</f>
        <v/>
      </c>
    </row>
    <row r="4641" spans="2:14">
      <c r="B4641">
        <v>34409365</v>
      </c>
      <c r="C4641" s="2">
        <v>44285</v>
      </c>
      <c r="D4641" t="s">
        <v>13</v>
      </c>
      <c r="E4641" t="s">
        <v>3020</v>
      </c>
      <c r="F4641" t="s">
        <v>3021</v>
      </c>
      <c r="G4641" t="s">
        <v>112</v>
      </c>
      <c r="H4641" t="s">
        <v>30</v>
      </c>
      <c r="J4641" t="s">
        <v>49</v>
      </c>
      <c r="K4641" t="s">
        <v>25</v>
      </c>
      <c r="L4641" t="str">
        <f>_xlfn.XLOOKUP(Tableau1[[#This Row],[TYPE DE PIECE]],Tableau4[MATIERE],Tableau4[SHORT TYPE],"",0,1)</f>
        <v>SMT</v>
      </c>
      <c r="N4641" t="s">
        <v>714</v>
      </c>
    </row>
    <row r="4642" spans="2:14">
      <c r="B4642">
        <v>34409364</v>
      </c>
      <c r="C4642" s="2">
        <v>44285</v>
      </c>
      <c r="D4642" t="s">
        <v>13</v>
      </c>
      <c r="E4642" t="s">
        <v>3022</v>
      </c>
      <c r="F4642" t="s">
        <v>3021</v>
      </c>
      <c r="G4642" t="s">
        <v>112</v>
      </c>
      <c r="H4642" t="s">
        <v>30</v>
      </c>
      <c r="J4642" t="s">
        <v>49</v>
      </c>
      <c r="K4642" t="s">
        <v>25</v>
      </c>
      <c r="L4642" t="str">
        <f>_xlfn.XLOOKUP(Tableau1[[#This Row],[TYPE DE PIECE]],Tableau4[MATIERE],Tableau4[SHORT TYPE],"",0,1)</f>
        <v>SMT</v>
      </c>
      <c r="N4642" t="str">
        <f>IF(ISERR(FIND("DECOUPE",Tableau1[[#This Row],[DESIGNATION]])),"","NEED REF")</f>
        <v/>
      </c>
    </row>
    <row r="4643" spans="2:14">
      <c r="B4643">
        <v>34409363</v>
      </c>
      <c r="C4643" s="2">
        <v>44285</v>
      </c>
      <c r="D4643" t="s">
        <v>13</v>
      </c>
      <c r="E4643" t="s">
        <v>3023</v>
      </c>
      <c r="F4643" t="s">
        <v>1943</v>
      </c>
      <c r="J4643" t="s">
        <v>2813</v>
      </c>
      <c r="K4643" t="s">
        <v>25</v>
      </c>
      <c r="L4643" t="str">
        <f>_xlfn.XLOOKUP(Tableau1[[#This Row],[TYPE DE PIECE]],Tableau4[MATIERE],Tableau4[SHORT TYPE],"",0,1)</f>
        <v>SMT</v>
      </c>
      <c r="N4643" t="str">
        <f>IF(ISERR(FIND("DECOUPE",Tableau1[[#This Row],[DESIGNATION]])),"","NEED REF")</f>
        <v/>
      </c>
    </row>
    <row r="4644" spans="2:14">
      <c r="B4644">
        <v>34409362</v>
      </c>
      <c r="C4644" s="2">
        <v>44285</v>
      </c>
      <c r="D4644" t="s">
        <v>13</v>
      </c>
      <c r="E4644" t="s">
        <v>3024</v>
      </c>
      <c r="F4644" t="s">
        <v>1943</v>
      </c>
      <c r="J4644" t="s">
        <v>2813</v>
      </c>
      <c r="K4644" t="s">
        <v>25</v>
      </c>
      <c r="L4644" t="str">
        <f>_xlfn.XLOOKUP(Tableau1[[#This Row],[TYPE DE PIECE]],Tableau4[MATIERE],Tableau4[SHORT TYPE],"",0,1)</f>
        <v>SMT</v>
      </c>
      <c r="N4644" t="str">
        <f>IF(ISERR(FIND("DECOUPE",Tableau1[[#This Row],[DESIGNATION]])),"","NEED REF")</f>
        <v/>
      </c>
    </row>
    <row r="4645" spans="2:14">
      <c r="B4645">
        <v>34409361</v>
      </c>
      <c r="C4645" s="2">
        <v>44284</v>
      </c>
      <c r="D4645" t="s">
        <v>13</v>
      </c>
      <c r="E4645" t="s">
        <v>3025</v>
      </c>
      <c r="F4645" t="s">
        <v>3021</v>
      </c>
      <c r="G4645" t="s">
        <v>112</v>
      </c>
      <c r="H4645" t="s">
        <v>30</v>
      </c>
      <c r="J4645" t="s">
        <v>49</v>
      </c>
      <c r="K4645" t="s">
        <v>25</v>
      </c>
      <c r="L4645" t="str">
        <f>_xlfn.XLOOKUP(Tableau1[[#This Row],[TYPE DE PIECE]],Tableau4[MATIERE],Tableau4[SHORT TYPE],"",0,1)</f>
        <v>SMT</v>
      </c>
      <c r="N4645" t="str">
        <f>IF(ISERR(FIND("DECOUPE",Tableau1[[#This Row],[DESIGNATION]])),"","NEED REF")</f>
        <v/>
      </c>
    </row>
    <row r="4646" spans="2:14">
      <c r="B4646">
        <v>34409360</v>
      </c>
      <c r="C4646" s="2">
        <v>44284</v>
      </c>
      <c r="D4646" t="s">
        <v>13</v>
      </c>
      <c r="E4646" t="s">
        <v>3026</v>
      </c>
      <c r="F4646" t="s">
        <v>3021</v>
      </c>
      <c r="G4646" t="s">
        <v>112</v>
      </c>
      <c r="H4646" t="s">
        <v>30</v>
      </c>
      <c r="J4646" t="s">
        <v>49</v>
      </c>
      <c r="K4646" t="s">
        <v>25</v>
      </c>
      <c r="L4646" t="str">
        <f>_xlfn.XLOOKUP(Tableau1[[#This Row],[TYPE DE PIECE]],Tableau4[MATIERE],Tableau4[SHORT TYPE],"",0,1)</f>
        <v>SMT</v>
      </c>
      <c r="N4646" t="str">
        <f>IF(ISERR(FIND("DECOUPE",Tableau1[[#This Row],[DESIGNATION]])),"","NEED REF")</f>
        <v/>
      </c>
    </row>
    <row r="4647" spans="2:14">
      <c r="B4647">
        <v>34409359</v>
      </c>
      <c r="C4647" s="2">
        <v>44284</v>
      </c>
      <c r="D4647" t="s">
        <v>13</v>
      </c>
      <c r="E4647" t="s">
        <v>3027</v>
      </c>
      <c r="F4647" t="s">
        <v>3021</v>
      </c>
      <c r="G4647" t="s">
        <v>112</v>
      </c>
      <c r="H4647" t="s">
        <v>30</v>
      </c>
      <c r="J4647" t="s">
        <v>49</v>
      </c>
      <c r="K4647" t="s">
        <v>22</v>
      </c>
      <c r="L4647" t="str">
        <f>_xlfn.XLOOKUP(Tableau1[[#This Row],[TYPE DE PIECE]],Tableau4[MATIERE],Tableau4[SHORT TYPE],"",0,1)</f>
        <v>COP</v>
      </c>
      <c r="N4647" t="str">
        <f>IF(ISERR(FIND("DECOUPE",Tableau1[[#This Row],[DESIGNATION]])),"","NEED REF")</f>
        <v/>
      </c>
    </row>
    <row r="4648" spans="2:14">
      <c r="B4648">
        <v>34409358</v>
      </c>
      <c r="C4648" s="2">
        <v>44284</v>
      </c>
      <c r="D4648" t="s">
        <v>13</v>
      </c>
      <c r="E4648" t="s">
        <v>3028</v>
      </c>
      <c r="F4648" t="s">
        <v>3021</v>
      </c>
      <c r="G4648" t="s">
        <v>112</v>
      </c>
      <c r="H4648" t="s">
        <v>30</v>
      </c>
      <c r="J4648" t="s">
        <v>49</v>
      </c>
      <c r="K4648" t="s">
        <v>22</v>
      </c>
      <c r="L4648" t="str">
        <f>_xlfn.XLOOKUP(Tableau1[[#This Row],[TYPE DE PIECE]],Tableau4[MATIERE],Tableau4[SHORT TYPE],"",0,1)</f>
        <v>COP</v>
      </c>
      <c r="N4648" t="str">
        <f>IF(ISERR(FIND("DECOUPE",Tableau1[[#This Row],[DESIGNATION]])),"","NEED REF")</f>
        <v/>
      </c>
    </row>
    <row r="4649" spans="2:14">
      <c r="B4649">
        <v>34409357</v>
      </c>
      <c r="C4649" s="2">
        <v>44284</v>
      </c>
      <c r="D4649" t="s">
        <v>13</v>
      </c>
      <c r="E4649" t="s">
        <v>2954</v>
      </c>
      <c r="F4649" t="s">
        <v>3021</v>
      </c>
      <c r="G4649" t="s">
        <v>112</v>
      </c>
      <c r="H4649" t="s">
        <v>30</v>
      </c>
      <c r="J4649" t="s">
        <v>49</v>
      </c>
      <c r="K4649" t="s">
        <v>22</v>
      </c>
      <c r="L4649" t="str">
        <f>_xlfn.XLOOKUP(Tableau1[[#This Row],[TYPE DE PIECE]],Tableau4[MATIERE],Tableau4[SHORT TYPE],"",0,1)</f>
        <v>COP</v>
      </c>
      <c r="N4649" t="str">
        <f>IF(ISERR(FIND("DECOUPE",Tableau1[[#This Row],[DESIGNATION]])),"","NEED REF")</f>
        <v/>
      </c>
    </row>
    <row r="4650" spans="2:14">
      <c r="B4650">
        <v>34409356</v>
      </c>
      <c r="C4650" s="2">
        <v>44284</v>
      </c>
      <c r="D4650" t="s">
        <v>13</v>
      </c>
      <c r="E4650" t="s">
        <v>2953</v>
      </c>
      <c r="F4650" t="s">
        <v>3021</v>
      </c>
      <c r="G4650" t="s">
        <v>112</v>
      </c>
      <c r="H4650" t="s">
        <v>30</v>
      </c>
      <c r="J4650" t="s">
        <v>49</v>
      </c>
      <c r="K4650" t="s">
        <v>22</v>
      </c>
      <c r="L4650" t="str">
        <f>_xlfn.XLOOKUP(Tableau1[[#This Row],[TYPE DE PIECE]],Tableau4[MATIERE],Tableau4[SHORT TYPE],"",0,1)</f>
        <v>COP</v>
      </c>
      <c r="N4650" t="str">
        <f>IF(ISERR(FIND("DECOUPE",Tableau1[[#This Row],[DESIGNATION]])),"","NEED REF")</f>
        <v/>
      </c>
    </row>
    <row r="4651" spans="2:14">
      <c r="B4651">
        <v>34409355</v>
      </c>
      <c r="C4651" s="2">
        <v>44281</v>
      </c>
      <c r="D4651" t="s">
        <v>13</v>
      </c>
      <c r="E4651" t="s">
        <v>3029</v>
      </c>
      <c r="F4651" t="s">
        <v>3021</v>
      </c>
      <c r="G4651" t="s">
        <v>112</v>
      </c>
      <c r="H4651" t="s">
        <v>30</v>
      </c>
      <c r="J4651" t="s">
        <v>49</v>
      </c>
      <c r="K4651" t="s">
        <v>25</v>
      </c>
      <c r="L4651" t="str">
        <f>_xlfn.XLOOKUP(Tableau1[[#This Row],[TYPE DE PIECE]],Tableau4[MATIERE],Tableau4[SHORT TYPE],"",0,1)</f>
        <v>SMT</v>
      </c>
      <c r="N4651" t="str">
        <f>IF(ISERR(FIND("DECOUPE",Tableau1[[#This Row],[DESIGNATION]])),"","NEED REF")</f>
        <v/>
      </c>
    </row>
    <row r="4652" spans="2:14">
      <c r="B4652">
        <v>34409354</v>
      </c>
      <c r="C4652" s="2">
        <v>44281</v>
      </c>
      <c r="D4652" t="s">
        <v>13</v>
      </c>
      <c r="E4652" t="s">
        <v>3030</v>
      </c>
      <c r="F4652" t="s">
        <v>3021</v>
      </c>
      <c r="G4652" t="s">
        <v>112</v>
      </c>
      <c r="H4652" t="s">
        <v>30</v>
      </c>
      <c r="J4652" t="s">
        <v>49</v>
      </c>
      <c r="K4652" t="s">
        <v>33</v>
      </c>
      <c r="L4652" t="str">
        <f>_xlfn.XLOOKUP(Tableau1[[#This Row],[TYPE DE PIECE]],Tableau4[MATIERE],Tableau4[SHORT TYPE],"",0,1)</f>
        <v>PLA</v>
      </c>
      <c r="N4652" t="str">
        <f>IF(ISERR(FIND("DECOUPE",Tableau1[[#This Row],[DESIGNATION]])),"","NEED REF")</f>
        <v/>
      </c>
    </row>
    <row r="4653" spans="2:14">
      <c r="B4653">
        <v>34409353</v>
      </c>
      <c r="C4653" s="2">
        <v>44281</v>
      </c>
      <c r="D4653" t="s">
        <v>13</v>
      </c>
      <c r="E4653" t="s">
        <v>3031</v>
      </c>
      <c r="F4653" t="s">
        <v>310</v>
      </c>
      <c r="G4653" t="s">
        <v>112</v>
      </c>
      <c r="H4653" t="s">
        <v>534</v>
      </c>
      <c r="J4653" t="s">
        <v>17</v>
      </c>
      <c r="K4653" t="s">
        <v>22</v>
      </c>
      <c r="L4653" t="str">
        <f>_xlfn.XLOOKUP(Tableau1[[#This Row],[TYPE DE PIECE]],Tableau4[MATIERE],Tableau4[SHORT TYPE],"",0,1)</f>
        <v>COP</v>
      </c>
      <c r="N4653" t="str">
        <f>IF(ISERR(FIND("DECOUPE",Tableau1[[#This Row],[DESIGNATION]])),"","NEED REF")</f>
        <v/>
      </c>
    </row>
    <row r="4654" spans="2:14">
      <c r="B4654">
        <v>34409352</v>
      </c>
      <c r="C4654" s="2">
        <v>44281</v>
      </c>
      <c r="D4654" t="s">
        <v>13</v>
      </c>
      <c r="E4654" t="s">
        <v>2184</v>
      </c>
      <c r="F4654" t="s">
        <v>3021</v>
      </c>
      <c r="G4654" t="s">
        <v>112</v>
      </c>
      <c r="H4654" t="s">
        <v>30</v>
      </c>
      <c r="J4654" t="s">
        <v>49</v>
      </c>
      <c r="K4654" t="s">
        <v>22</v>
      </c>
      <c r="L4654" t="str">
        <f>_xlfn.XLOOKUP(Tableau1[[#This Row],[TYPE DE PIECE]],Tableau4[MATIERE],Tableau4[SHORT TYPE],"",0,1)</f>
        <v>COP</v>
      </c>
      <c r="N4654" t="str">
        <f>IF(ISERR(FIND("DECOUPE",Tableau1[[#This Row],[DESIGNATION]])),"","NEED REF")</f>
        <v/>
      </c>
    </row>
    <row r="4655" spans="2:14">
      <c r="B4655">
        <v>34409351</v>
      </c>
      <c r="C4655" s="2">
        <v>44281</v>
      </c>
      <c r="D4655" t="s">
        <v>13</v>
      </c>
      <c r="E4655" t="s">
        <v>3032</v>
      </c>
      <c r="F4655" t="s">
        <v>3021</v>
      </c>
      <c r="G4655" t="s">
        <v>112</v>
      </c>
      <c r="H4655" t="s">
        <v>30</v>
      </c>
      <c r="J4655" t="s">
        <v>49</v>
      </c>
      <c r="K4655" t="s">
        <v>22</v>
      </c>
      <c r="L4655" t="str">
        <f>_xlfn.XLOOKUP(Tableau1[[#This Row],[TYPE DE PIECE]],Tableau4[MATIERE],Tableau4[SHORT TYPE],"",0,1)</f>
        <v>COP</v>
      </c>
      <c r="N4655" t="str">
        <f>IF(ISERR(FIND("DECOUPE",Tableau1[[#This Row],[DESIGNATION]])),"","NEED REF")</f>
        <v/>
      </c>
    </row>
    <row r="4656" spans="2:14">
      <c r="B4656">
        <v>34409350</v>
      </c>
      <c r="C4656" s="2">
        <v>44281</v>
      </c>
      <c r="D4656" t="s">
        <v>13</v>
      </c>
      <c r="E4656" t="s">
        <v>3033</v>
      </c>
      <c r="F4656" t="s">
        <v>310</v>
      </c>
      <c r="G4656" t="s">
        <v>112</v>
      </c>
      <c r="H4656" t="s">
        <v>534</v>
      </c>
      <c r="J4656" t="s">
        <v>17</v>
      </c>
      <c r="K4656" t="s">
        <v>22</v>
      </c>
      <c r="L4656" t="str">
        <f>_xlfn.XLOOKUP(Tableau1[[#This Row],[TYPE DE PIECE]],Tableau4[MATIERE],Tableau4[SHORT TYPE],"",0,1)</f>
        <v>COP</v>
      </c>
      <c r="N4656" t="str">
        <f>IF(ISERR(FIND("DECOUPE",Tableau1[[#This Row],[DESIGNATION]])),"","NEED REF")</f>
        <v/>
      </c>
    </row>
    <row r="4657" spans="2:14">
      <c r="B4657">
        <v>34409349</v>
      </c>
      <c r="C4657" s="2">
        <v>44281</v>
      </c>
      <c r="D4657" t="s">
        <v>13</v>
      </c>
      <c r="E4657" t="s">
        <v>3034</v>
      </c>
      <c r="F4657" t="s">
        <v>310</v>
      </c>
      <c r="G4657" t="s">
        <v>112</v>
      </c>
      <c r="H4657" t="s">
        <v>534</v>
      </c>
      <c r="J4657" t="s">
        <v>17</v>
      </c>
      <c r="K4657" t="s">
        <v>22</v>
      </c>
      <c r="L4657" t="str">
        <f>_xlfn.XLOOKUP(Tableau1[[#This Row],[TYPE DE PIECE]],Tableau4[MATIERE],Tableau4[SHORT TYPE],"",0,1)</f>
        <v>COP</v>
      </c>
      <c r="N4657" t="str">
        <f>IF(ISERR(FIND("DECOUPE",Tableau1[[#This Row],[DESIGNATION]])),"","NEED REF")</f>
        <v/>
      </c>
    </row>
    <row r="4658" spans="2:14">
      <c r="B4658">
        <v>34409348</v>
      </c>
      <c r="C4658" s="2">
        <v>44281</v>
      </c>
      <c r="D4658" t="s">
        <v>13</v>
      </c>
      <c r="E4658" t="s">
        <v>3035</v>
      </c>
      <c r="F4658" t="s">
        <v>310</v>
      </c>
      <c r="G4658" t="s">
        <v>112</v>
      </c>
      <c r="H4658" t="s">
        <v>534</v>
      </c>
      <c r="J4658" t="s">
        <v>17</v>
      </c>
      <c r="K4658" t="s">
        <v>25</v>
      </c>
      <c r="L4658" t="str">
        <f>_xlfn.XLOOKUP(Tableau1[[#This Row],[TYPE DE PIECE]],Tableau4[MATIERE],Tableau4[SHORT TYPE],"",0,1)</f>
        <v>SMT</v>
      </c>
      <c r="N4658" t="str">
        <f>IF(ISERR(FIND("DECOUPE",Tableau1[[#This Row],[DESIGNATION]])),"","NEED REF")</f>
        <v/>
      </c>
    </row>
    <row r="4659" spans="2:14">
      <c r="B4659">
        <v>34409347</v>
      </c>
      <c r="C4659" s="2">
        <v>44280</v>
      </c>
      <c r="D4659" t="s">
        <v>13</v>
      </c>
      <c r="E4659" t="s">
        <v>3036</v>
      </c>
      <c r="F4659" t="s">
        <v>3021</v>
      </c>
      <c r="G4659" t="s">
        <v>112</v>
      </c>
      <c r="H4659" t="s">
        <v>30</v>
      </c>
      <c r="J4659" t="s">
        <v>49</v>
      </c>
      <c r="K4659" t="s">
        <v>22</v>
      </c>
      <c r="L4659" t="str">
        <f>_xlfn.XLOOKUP(Tableau1[[#This Row],[TYPE DE PIECE]],Tableau4[MATIERE],Tableau4[SHORT TYPE],"",0,1)</f>
        <v>COP</v>
      </c>
      <c r="N4659" t="str">
        <f>IF(ISERR(FIND("DECOUPE",Tableau1[[#This Row],[DESIGNATION]])),"","NEED REF")</f>
        <v/>
      </c>
    </row>
    <row r="4660" spans="2:14">
      <c r="B4660">
        <v>34409346</v>
      </c>
      <c r="C4660" s="2">
        <v>44280</v>
      </c>
      <c r="D4660" t="s">
        <v>13</v>
      </c>
      <c r="E4660" t="s">
        <v>3037</v>
      </c>
      <c r="F4660" t="s">
        <v>3021</v>
      </c>
      <c r="G4660" t="s">
        <v>112</v>
      </c>
      <c r="H4660" t="s">
        <v>30</v>
      </c>
      <c r="J4660" t="s">
        <v>49</v>
      </c>
      <c r="K4660" t="s">
        <v>22</v>
      </c>
      <c r="L4660" t="str">
        <f>_xlfn.XLOOKUP(Tableau1[[#This Row],[TYPE DE PIECE]],Tableau4[MATIERE],Tableau4[SHORT TYPE],"",0,1)</f>
        <v>COP</v>
      </c>
      <c r="N4660" t="str">
        <f>IF(ISERR(FIND("DECOUPE",Tableau1[[#This Row],[DESIGNATION]])),"","NEED REF")</f>
        <v/>
      </c>
    </row>
    <row r="4661" spans="2:14">
      <c r="B4661">
        <v>34409345</v>
      </c>
      <c r="C4661" s="2">
        <v>44280</v>
      </c>
      <c r="D4661" t="s">
        <v>13</v>
      </c>
      <c r="E4661" t="s">
        <v>3038</v>
      </c>
      <c r="F4661" t="s">
        <v>310</v>
      </c>
      <c r="G4661" t="s">
        <v>112</v>
      </c>
      <c r="H4661" t="s">
        <v>534</v>
      </c>
      <c r="J4661" t="s">
        <v>17</v>
      </c>
      <c r="K4661" t="s">
        <v>33</v>
      </c>
      <c r="L4661" t="str">
        <f>_xlfn.XLOOKUP(Tableau1[[#This Row],[TYPE DE PIECE]],Tableau4[MATIERE],Tableau4[SHORT TYPE],"",0,1)</f>
        <v>PLA</v>
      </c>
      <c r="N4661" t="str">
        <f>IF(ISERR(FIND("DECOUPE",Tableau1[[#This Row],[DESIGNATION]])),"","NEED REF")</f>
        <v/>
      </c>
    </row>
    <row r="4662" spans="2:14">
      <c r="B4662">
        <v>34409344</v>
      </c>
      <c r="C4662" s="2">
        <v>44280</v>
      </c>
      <c r="D4662" t="s">
        <v>13</v>
      </c>
      <c r="E4662" t="s">
        <v>3039</v>
      </c>
      <c r="F4662" t="s">
        <v>310</v>
      </c>
      <c r="G4662" t="s">
        <v>112</v>
      </c>
      <c r="H4662" t="s">
        <v>534</v>
      </c>
      <c r="J4662" t="s">
        <v>17</v>
      </c>
      <c r="K4662" t="s">
        <v>33</v>
      </c>
      <c r="L4662" t="str">
        <f>_xlfn.XLOOKUP(Tableau1[[#This Row],[TYPE DE PIECE]],Tableau4[MATIERE],Tableau4[SHORT TYPE],"",0,1)</f>
        <v>PLA</v>
      </c>
      <c r="N4662" t="str">
        <f>IF(ISERR(FIND("DECOUPE",Tableau1[[#This Row],[DESIGNATION]])),"","NEED REF")</f>
        <v/>
      </c>
    </row>
    <row r="4663" spans="2:14">
      <c r="B4663">
        <v>34409343</v>
      </c>
      <c r="C4663" s="2">
        <v>44280</v>
      </c>
      <c r="D4663" t="s">
        <v>13</v>
      </c>
      <c r="E4663" t="s">
        <v>3040</v>
      </c>
      <c r="F4663" t="s">
        <v>310</v>
      </c>
      <c r="G4663" t="s">
        <v>112</v>
      </c>
      <c r="H4663" t="s">
        <v>534</v>
      </c>
      <c r="J4663" t="s">
        <v>17</v>
      </c>
      <c r="K4663" t="s">
        <v>33</v>
      </c>
      <c r="L4663" t="str">
        <f>_xlfn.XLOOKUP(Tableau1[[#This Row],[TYPE DE PIECE]],Tableau4[MATIERE],Tableau4[SHORT TYPE],"",0,1)</f>
        <v>PLA</v>
      </c>
      <c r="N4663" t="str">
        <f>IF(ISERR(FIND("DECOUPE",Tableau1[[#This Row],[DESIGNATION]])),"","NEED REF")</f>
        <v/>
      </c>
    </row>
    <row r="4664" spans="2:14">
      <c r="B4664">
        <v>34409342</v>
      </c>
      <c r="C4664" s="2">
        <v>44280</v>
      </c>
      <c r="D4664" t="s">
        <v>13</v>
      </c>
      <c r="E4664" t="s">
        <v>2596</v>
      </c>
      <c r="F4664" t="s">
        <v>310</v>
      </c>
      <c r="G4664" t="s">
        <v>112</v>
      </c>
      <c r="H4664" t="s">
        <v>534</v>
      </c>
      <c r="J4664" t="s">
        <v>17</v>
      </c>
      <c r="K4664" t="s">
        <v>25</v>
      </c>
      <c r="L4664" t="str">
        <f>_xlfn.XLOOKUP(Tableau1[[#This Row],[TYPE DE PIECE]],Tableau4[MATIERE],Tableau4[SHORT TYPE],"",0,1)</f>
        <v>SMT</v>
      </c>
      <c r="N4664" t="str">
        <f>IF(ISERR(FIND("DECOUPE",Tableau1[[#This Row],[DESIGNATION]])),"","NEED REF")</f>
        <v/>
      </c>
    </row>
    <row r="4665" spans="2:14">
      <c r="B4665">
        <v>34409341</v>
      </c>
      <c r="C4665" s="2">
        <v>44280</v>
      </c>
      <c r="D4665" t="s">
        <v>13</v>
      </c>
      <c r="E4665" t="s">
        <v>3041</v>
      </c>
      <c r="F4665" t="s">
        <v>310</v>
      </c>
      <c r="G4665" t="s">
        <v>112</v>
      </c>
      <c r="H4665" t="s">
        <v>534</v>
      </c>
      <c r="J4665" t="s">
        <v>17</v>
      </c>
      <c r="K4665" t="s">
        <v>22</v>
      </c>
      <c r="L4665" t="str">
        <f>_xlfn.XLOOKUP(Tableau1[[#This Row],[TYPE DE PIECE]],Tableau4[MATIERE],Tableau4[SHORT TYPE],"",0,1)</f>
        <v>COP</v>
      </c>
      <c r="N4665" t="str">
        <f>IF(ISERR(FIND("DECOUPE",Tableau1[[#This Row],[DESIGNATION]])),"","NEED REF")</f>
        <v/>
      </c>
    </row>
    <row r="4666" spans="2:14">
      <c r="B4666">
        <v>34409340</v>
      </c>
      <c r="C4666" s="2">
        <v>44280</v>
      </c>
      <c r="D4666" t="s">
        <v>13</v>
      </c>
      <c r="E4666" t="s">
        <v>3042</v>
      </c>
      <c r="F4666" t="s">
        <v>310</v>
      </c>
      <c r="G4666" t="s">
        <v>112</v>
      </c>
      <c r="H4666" t="s">
        <v>534</v>
      </c>
      <c r="J4666" t="s">
        <v>17</v>
      </c>
      <c r="K4666" t="s">
        <v>22</v>
      </c>
      <c r="L4666" t="str">
        <f>_xlfn.XLOOKUP(Tableau1[[#This Row],[TYPE DE PIECE]],Tableau4[MATIERE],Tableau4[SHORT TYPE],"",0,1)</f>
        <v>COP</v>
      </c>
      <c r="N4666" t="str">
        <f>IF(ISERR(FIND("DECOUPE",Tableau1[[#This Row],[DESIGNATION]])),"","NEED REF")</f>
        <v/>
      </c>
    </row>
    <row r="4667" spans="2:14">
      <c r="B4667">
        <v>34409339</v>
      </c>
      <c r="C4667" s="2">
        <v>44280</v>
      </c>
      <c r="D4667" t="s">
        <v>13</v>
      </c>
      <c r="E4667" t="s">
        <v>3043</v>
      </c>
      <c r="G4667" t="s">
        <v>112</v>
      </c>
      <c r="H4667" t="s">
        <v>534</v>
      </c>
      <c r="J4667" t="s">
        <v>17</v>
      </c>
      <c r="K4667" t="s">
        <v>33</v>
      </c>
      <c r="L4667" t="str">
        <f>_xlfn.XLOOKUP(Tableau1[[#This Row],[TYPE DE PIECE]],Tableau4[MATIERE],Tableau4[SHORT TYPE],"",0,1)</f>
        <v>PLA</v>
      </c>
      <c r="N4667" t="str">
        <f>IF(ISERR(FIND("DECOUPE",Tableau1[[#This Row],[DESIGNATION]])),"","NEED REF")</f>
        <v/>
      </c>
    </row>
    <row r="4668" spans="2:14">
      <c r="B4668">
        <v>34409338</v>
      </c>
      <c r="C4668" s="2">
        <v>44280</v>
      </c>
      <c r="D4668" t="s">
        <v>13</v>
      </c>
      <c r="E4668" t="s">
        <v>2735</v>
      </c>
      <c r="F4668" t="s">
        <v>310</v>
      </c>
      <c r="G4668" t="s">
        <v>112</v>
      </c>
      <c r="H4668" t="s">
        <v>534</v>
      </c>
      <c r="J4668" t="s">
        <v>17</v>
      </c>
      <c r="K4668" t="s">
        <v>22</v>
      </c>
      <c r="L4668" t="str">
        <f>_xlfn.XLOOKUP(Tableau1[[#This Row],[TYPE DE PIECE]],Tableau4[MATIERE],Tableau4[SHORT TYPE],"",0,1)</f>
        <v>COP</v>
      </c>
      <c r="N4668" t="str">
        <f>IF(ISERR(FIND("DECOUPE",Tableau1[[#This Row],[DESIGNATION]])),"","NEED REF")</f>
        <v/>
      </c>
    </row>
    <row r="4669" spans="2:14">
      <c r="B4669">
        <v>34409337</v>
      </c>
      <c r="C4669" s="2">
        <v>44280</v>
      </c>
      <c r="D4669" t="s">
        <v>13</v>
      </c>
      <c r="E4669" t="s">
        <v>3044</v>
      </c>
      <c r="F4669" t="s">
        <v>310</v>
      </c>
      <c r="G4669" t="s">
        <v>112</v>
      </c>
      <c r="H4669" t="s">
        <v>534</v>
      </c>
      <c r="J4669" t="s">
        <v>17</v>
      </c>
      <c r="K4669" t="s">
        <v>22</v>
      </c>
      <c r="L4669" t="str">
        <f>_xlfn.XLOOKUP(Tableau1[[#This Row],[TYPE DE PIECE]],Tableau4[MATIERE],Tableau4[SHORT TYPE],"",0,1)</f>
        <v>COP</v>
      </c>
      <c r="N4669" t="str">
        <f>IF(ISERR(FIND("DECOUPE",Tableau1[[#This Row],[DESIGNATION]])),"","NEED REF")</f>
        <v/>
      </c>
    </row>
    <row r="4670" spans="2:14">
      <c r="B4670">
        <v>34409336</v>
      </c>
      <c r="C4670" s="2">
        <v>44279</v>
      </c>
      <c r="D4670" t="s">
        <v>13</v>
      </c>
      <c r="E4670" t="s">
        <v>3045</v>
      </c>
      <c r="F4670" t="s">
        <v>310</v>
      </c>
      <c r="G4670" t="s">
        <v>112</v>
      </c>
      <c r="H4670" t="s">
        <v>534</v>
      </c>
      <c r="J4670" t="s">
        <v>17</v>
      </c>
      <c r="K4670" t="s">
        <v>22</v>
      </c>
      <c r="L4670" t="str">
        <f>_xlfn.XLOOKUP(Tableau1[[#This Row],[TYPE DE PIECE]],Tableau4[MATIERE],Tableau4[SHORT TYPE],"",0,1)</f>
        <v>COP</v>
      </c>
      <c r="N4670" t="str">
        <f>IF(ISERR(FIND("DECOUPE",Tableau1[[#This Row],[DESIGNATION]])),"","NEED REF")</f>
        <v/>
      </c>
    </row>
    <row r="4671" spans="2:14">
      <c r="B4671">
        <v>34409335</v>
      </c>
      <c r="C4671" s="2">
        <v>44279</v>
      </c>
      <c r="D4671" t="s">
        <v>13</v>
      </c>
      <c r="E4671" t="s">
        <v>2338</v>
      </c>
      <c r="F4671" t="s">
        <v>3021</v>
      </c>
      <c r="G4671" t="s">
        <v>112</v>
      </c>
      <c r="H4671" t="s">
        <v>30</v>
      </c>
      <c r="J4671" t="s">
        <v>49</v>
      </c>
      <c r="K4671" t="s">
        <v>33</v>
      </c>
      <c r="L4671" t="str">
        <f>_xlfn.XLOOKUP(Tableau1[[#This Row],[TYPE DE PIECE]],Tableau4[MATIERE],Tableau4[SHORT TYPE],"",0,1)</f>
        <v>PLA</v>
      </c>
      <c r="N4671" t="str">
        <f>IF(ISERR(FIND("DECOUPE",Tableau1[[#This Row],[DESIGNATION]])),"","NEED REF")</f>
        <v/>
      </c>
    </row>
    <row r="4672" spans="2:14">
      <c r="B4672">
        <v>34409334</v>
      </c>
      <c r="C4672" s="2">
        <v>44279</v>
      </c>
      <c r="D4672" t="s">
        <v>13</v>
      </c>
      <c r="E4672" t="s">
        <v>3046</v>
      </c>
      <c r="F4672" t="s">
        <v>1943</v>
      </c>
      <c r="G4672" t="s">
        <v>3019</v>
      </c>
      <c r="H4672" t="s">
        <v>46</v>
      </c>
      <c r="J4672" t="s">
        <v>177</v>
      </c>
      <c r="K4672" t="s">
        <v>25</v>
      </c>
      <c r="L4672" t="str">
        <f>_xlfn.XLOOKUP(Tableau1[[#This Row],[TYPE DE PIECE]],Tableau4[MATIERE],Tableau4[SHORT TYPE],"",0,1)</f>
        <v>SMT</v>
      </c>
      <c r="N4672" t="str">
        <f>IF(ISERR(FIND("DECOUPE",Tableau1[[#This Row],[DESIGNATION]])),"","NEED REF")</f>
        <v/>
      </c>
    </row>
    <row r="4673" spans="2:14">
      <c r="B4673">
        <v>34409333</v>
      </c>
      <c r="C4673" s="2">
        <v>44279</v>
      </c>
      <c r="D4673" t="s">
        <v>13</v>
      </c>
      <c r="J4673" t="s">
        <v>17</v>
      </c>
      <c r="L4673" t="str">
        <f>_xlfn.XLOOKUP(Tableau1[[#This Row],[TYPE DE PIECE]],Tableau4[MATIERE],Tableau4[SHORT TYPE],"",0,1)</f>
        <v/>
      </c>
      <c r="N4673" t="str">
        <f>IF(ISERR(FIND("DECOUPE",Tableau1[[#This Row],[DESIGNATION]])),"","NEED REF")</f>
        <v/>
      </c>
    </row>
    <row r="4674" spans="2:14">
      <c r="B4674">
        <v>34409332</v>
      </c>
      <c r="C4674" s="2">
        <v>44279</v>
      </c>
      <c r="D4674" t="s">
        <v>13</v>
      </c>
      <c r="E4674" t="s">
        <v>3047</v>
      </c>
      <c r="F4674" t="s">
        <v>3048</v>
      </c>
      <c r="G4674" t="s">
        <v>112</v>
      </c>
      <c r="H4674" t="s">
        <v>534</v>
      </c>
      <c r="J4674" t="s">
        <v>49</v>
      </c>
      <c r="K4674" t="s">
        <v>50</v>
      </c>
      <c r="L4674" t="str">
        <f>_xlfn.XLOOKUP(Tableau1[[#This Row],[TYPE DE PIECE]],Tableau4[MATIERE],Tableau4[SHORT TYPE],"",0,1)</f>
        <v>WIR</v>
      </c>
      <c r="N4674" t="str">
        <f>IF(ISERR(FIND("DECOUPE",Tableau1[[#This Row],[DESIGNATION]])),"","NEED REF")</f>
        <v/>
      </c>
    </row>
    <row r="4675" spans="2:14">
      <c r="B4675">
        <v>34409331</v>
      </c>
      <c r="C4675" s="2">
        <v>44279</v>
      </c>
      <c r="D4675" t="s">
        <v>13</v>
      </c>
      <c r="E4675" t="s">
        <v>3049</v>
      </c>
      <c r="F4675" t="s">
        <v>310</v>
      </c>
      <c r="G4675" t="s">
        <v>112</v>
      </c>
      <c r="H4675" t="s">
        <v>534</v>
      </c>
      <c r="J4675" t="s">
        <v>17</v>
      </c>
      <c r="K4675" t="s">
        <v>25</v>
      </c>
      <c r="L4675" t="str">
        <f>_xlfn.XLOOKUP(Tableau1[[#This Row],[TYPE DE PIECE]],Tableau4[MATIERE],Tableau4[SHORT TYPE],"",0,1)</f>
        <v>SMT</v>
      </c>
      <c r="N4675" t="str">
        <f>IF(ISERR(FIND("DECOUPE",Tableau1[[#This Row],[DESIGNATION]])),"","NEED REF")</f>
        <v/>
      </c>
    </row>
    <row r="4676" spans="2:14">
      <c r="B4676">
        <v>34409330</v>
      </c>
      <c r="C4676" s="2">
        <v>44279</v>
      </c>
      <c r="D4676" t="s">
        <v>13</v>
      </c>
      <c r="E4676" t="s">
        <v>3050</v>
      </c>
      <c r="F4676" t="s">
        <v>310</v>
      </c>
      <c r="G4676" t="s">
        <v>112</v>
      </c>
      <c r="H4676" t="s">
        <v>534</v>
      </c>
      <c r="J4676" t="s">
        <v>17</v>
      </c>
      <c r="K4676" t="s">
        <v>25</v>
      </c>
      <c r="L4676" t="str">
        <f>_xlfn.XLOOKUP(Tableau1[[#This Row],[TYPE DE PIECE]],Tableau4[MATIERE],Tableau4[SHORT TYPE],"",0,1)</f>
        <v>SMT</v>
      </c>
      <c r="N4676" t="str">
        <f>IF(ISERR(FIND("DECOUPE",Tableau1[[#This Row],[DESIGNATION]])),"","NEED REF")</f>
        <v/>
      </c>
    </row>
    <row r="4677" spans="2:14">
      <c r="B4677">
        <v>34409329</v>
      </c>
      <c r="C4677" s="2">
        <v>44278</v>
      </c>
      <c r="D4677" t="s">
        <v>13</v>
      </c>
      <c r="E4677" t="s">
        <v>3051</v>
      </c>
      <c r="F4677" t="s">
        <v>310</v>
      </c>
      <c r="G4677" t="s">
        <v>112</v>
      </c>
      <c r="H4677" t="s">
        <v>534</v>
      </c>
      <c r="J4677" t="s">
        <v>17</v>
      </c>
      <c r="K4677" t="s">
        <v>22</v>
      </c>
      <c r="L4677" t="str">
        <f>_xlfn.XLOOKUP(Tableau1[[#This Row],[TYPE DE PIECE]],Tableau4[MATIERE],Tableau4[SHORT TYPE],"",0,1)</f>
        <v>COP</v>
      </c>
      <c r="N4677" t="str">
        <f>IF(ISERR(FIND("DECOUPE",Tableau1[[#This Row],[DESIGNATION]])),"","NEED REF")</f>
        <v/>
      </c>
    </row>
    <row r="4678" spans="2:14">
      <c r="B4678">
        <v>34409328</v>
      </c>
      <c r="C4678" s="2">
        <v>44278</v>
      </c>
      <c r="D4678" t="s">
        <v>13</v>
      </c>
      <c r="E4678" t="s">
        <v>3052</v>
      </c>
      <c r="H4678" t="s">
        <v>1634</v>
      </c>
      <c r="J4678" t="s">
        <v>2245</v>
      </c>
      <c r="K4678" t="s">
        <v>3053</v>
      </c>
      <c r="L4678" t="str">
        <f>_xlfn.XLOOKUP(Tableau1[[#This Row],[TYPE DE PIECE]],Tableau4[MATIERE],Tableau4[SHORT TYPE],"",0,1)</f>
        <v/>
      </c>
      <c r="N4678" t="str">
        <f>IF(ISERR(FIND("DECOUPE",Tableau1[[#This Row],[DESIGNATION]])),"","NEED REF")</f>
        <v/>
      </c>
    </row>
    <row r="4679" spans="2:14">
      <c r="B4679">
        <v>34409327</v>
      </c>
      <c r="C4679" s="2">
        <v>44278</v>
      </c>
      <c r="D4679" t="s">
        <v>13</v>
      </c>
      <c r="E4679" t="s">
        <v>3054</v>
      </c>
      <c r="F4679" t="s">
        <v>3021</v>
      </c>
      <c r="G4679" t="s">
        <v>112</v>
      </c>
      <c r="H4679" t="s">
        <v>30</v>
      </c>
      <c r="J4679" t="s">
        <v>49</v>
      </c>
      <c r="K4679" t="s">
        <v>33</v>
      </c>
      <c r="L4679" t="str">
        <f>_xlfn.XLOOKUP(Tableau1[[#This Row],[TYPE DE PIECE]],Tableau4[MATIERE],Tableau4[SHORT TYPE],"",0,1)</f>
        <v>PLA</v>
      </c>
      <c r="N4679" t="str">
        <f>IF(ISERR(FIND("DECOUPE",Tableau1[[#This Row],[DESIGNATION]])),"","NEED REF")</f>
        <v/>
      </c>
    </row>
    <row r="4680" spans="2:14">
      <c r="B4680">
        <v>34409326</v>
      </c>
      <c r="C4680" s="2">
        <v>44278</v>
      </c>
      <c r="D4680" t="s">
        <v>13</v>
      </c>
      <c r="E4680" t="s">
        <v>3055</v>
      </c>
      <c r="F4680" t="s">
        <v>3021</v>
      </c>
      <c r="G4680" t="s">
        <v>112</v>
      </c>
      <c r="H4680" t="s">
        <v>30</v>
      </c>
      <c r="J4680" t="s">
        <v>17</v>
      </c>
      <c r="K4680" t="s">
        <v>22</v>
      </c>
      <c r="L4680" t="str">
        <f>_xlfn.XLOOKUP(Tableau1[[#This Row],[TYPE DE PIECE]],Tableau4[MATIERE],Tableau4[SHORT TYPE],"",0,1)</f>
        <v>COP</v>
      </c>
      <c r="N4680" t="str">
        <f>IF(ISERR(FIND("DECOUPE",Tableau1[[#This Row],[DESIGNATION]])),"","NEED REF")</f>
        <v/>
      </c>
    </row>
    <row r="4681" spans="2:14">
      <c r="B4681">
        <v>34409325</v>
      </c>
      <c r="C4681" s="2">
        <v>44278</v>
      </c>
      <c r="D4681" t="s">
        <v>13</v>
      </c>
      <c r="E4681" t="s">
        <v>3056</v>
      </c>
      <c r="F4681" t="s">
        <v>3057</v>
      </c>
      <c r="H4681" t="s">
        <v>1634</v>
      </c>
      <c r="J4681" t="s">
        <v>2245</v>
      </c>
      <c r="K4681" t="s">
        <v>2529</v>
      </c>
      <c r="L4681" t="str">
        <f>_xlfn.XLOOKUP(Tableau1[[#This Row],[TYPE DE PIECE]],Tableau4[MATIERE],Tableau4[SHORT TYPE],"",0,1)</f>
        <v/>
      </c>
      <c r="N4681" t="str">
        <f>IF(ISERR(FIND("DECOUPE",Tableau1[[#This Row],[DESIGNATION]])),"","NEED REF")</f>
        <v/>
      </c>
    </row>
    <row r="4682" spans="2:14">
      <c r="B4682">
        <v>34409324</v>
      </c>
      <c r="C4682" s="2">
        <v>44278</v>
      </c>
      <c r="D4682" t="s">
        <v>13</v>
      </c>
      <c r="E4682" t="s">
        <v>2405</v>
      </c>
      <c r="F4682" t="s">
        <v>3021</v>
      </c>
      <c r="G4682" t="s">
        <v>112</v>
      </c>
      <c r="H4682" t="s">
        <v>30</v>
      </c>
      <c r="J4682" t="s">
        <v>49</v>
      </c>
      <c r="K4682" t="s">
        <v>25</v>
      </c>
      <c r="L4682" t="str">
        <f>_xlfn.XLOOKUP(Tableau1[[#This Row],[TYPE DE PIECE]],Tableau4[MATIERE],Tableau4[SHORT TYPE],"",0,1)</f>
        <v>SMT</v>
      </c>
      <c r="N4682" t="str">
        <f>IF(ISERR(FIND("DECOUPE",Tableau1[[#This Row],[DESIGNATION]])),"","NEED REF")</f>
        <v/>
      </c>
    </row>
    <row r="4683" spans="2:14">
      <c r="B4683">
        <v>34409323</v>
      </c>
      <c r="C4683" s="2">
        <v>44277</v>
      </c>
      <c r="D4683" t="s">
        <v>13</v>
      </c>
      <c r="E4683" t="s">
        <v>3058</v>
      </c>
      <c r="G4683" t="s">
        <v>112</v>
      </c>
      <c r="H4683" t="s">
        <v>30</v>
      </c>
      <c r="J4683" t="s">
        <v>17</v>
      </c>
      <c r="K4683" t="s">
        <v>1745</v>
      </c>
      <c r="L4683" t="str">
        <f>_xlfn.XLOOKUP(Tableau1[[#This Row],[TYPE DE PIECE]],Tableau4[MATIERE],Tableau4[SHORT TYPE],"",0,1)</f>
        <v/>
      </c>
      <c r="N4683" t="str">
        <f>IF(ISERR(FIND("DECOUPE",Tableau1[[#This Row],[DESIGNATION]])),"","NEED REF")</f>
        <v/>
      </c>
    </row>
    <row r="4684" spans="2:14">
      <c r="B4684">
        <v>34409322</v>
      </c>
      <c r="C4684" s="2">
        <v>44277</v>
      </c>
      <c r="D4684" t="s">
        <v>13</v>
      </c>
      <c r="E4684" t="s">
        <v>3059</v>
      </c>
      <c r="F4684" t="s">
        <v>310</v>
      </c>
      <c r="G4684" t="s">
        <v>112</v>
      </c>
      <c r="H4684" t="s">
        <v>534</v>
      </c>
      <c r="J4684" t="s">
        <v>17</v>
      </c>
      <c r="K4684" t="s">
        <v>25</v>
      </c>
      <c r="L4684" t="str">
        <f>_xlfn.XLOOKUP(Tableau1[[#This Row],[TYPE DE PIECE]],Tableau4[MATIERE],Tableau4[SHORT TYPE],"",0,1)</f>
        <v>SMT</v>
      </c>
      <c r="N4684" t="str">
        <f>IF(ISERR(FIND("DECOUPE",Tableau1[[#This Row],[DESIGNATION]])),"","NEED REF")</f>
        <v/>
      </c>
    </row>
    <row r="4685" spans="2:14">
      <c r="B4685">
        <v>34409321</v>
      </c>
      <c r="C4685" s="2">
        <v>44277</v>
      </c>
      <c r="D4685" t="s">
        <v>13</v>
      </c>
      <c r="E4685" t="s">
        <v>3060</v>
      </c>
      <c r="F4685" t="s">
        <v>310</v>
      </c>
      <c r="G4685" t="s">
        <v>112</v>
      </c>
      <c r="H4685" t="s">
        <v>534</v>
      </c>
      <c r="J4685" t="s">
        <v>17</v>
      </c>
      <c r="K4685" t="s">
        <v>25</v>
      </c>
      <c r="L4685" t="str">
        <f>_xlfn.XLOOKUP(Tableau1[[#This Row],[TYPE DE PIECE]],Tableau4[MATIERE],Tableau4[SHORT TYPE],"",0,1)</f>
        <v>SMT</v>
      </c>
      <c r="N4685" t="str">
        <f>IF(ISERR(FIND("DECOUPE",Tableau1[[#This Row],[DESIGNATION]])),"","NEED REF")</f>
        <v/>
      </c>
    </row>
    <row r="4686" spans="2:14">
      <c r="B4686">
        <v>34409320</v>
      </c>
      <c r="C4686" s="2">
        <v>44277</v>
      </c>
      <c r="D4686" t="s">
        <v>13</v>
      </c>
      <c r="E4686" t="s">
        <v>3061</v>
      </c>
      <c r="F4686" t="s">
        <v>310</v>
      </c>
      <c r="G4686" t="s">
        <v>112</v>
      </c>
      <c r="H4686" t="s">
        <v>534</v>
      </c>
      <c r="J4686" t="s">
        <v>17</v>
      </c>
      <c r="K4686" t="s">
        <v>25</v>
      </c>
      <c r="L4686" t="str">
        <f>_xlfn.XLOOKUP(Tableau1[[#This Row],[TYPE DE PIECE]],Tableau4[MATIERE],Tableau4[SHORT TYPE],"",0,1)</f>
        <v>SMT</v>
      </c>
      <c r="N4686" t="str">
        <f>IF(ISERR(FIND("DECOUPE",Tableau1[[#This Row],[DESIGNATION]])),"","NEED REF")</f>
        <v/>
      </c>
    </row>
    <row r="4687" spans="2:14">
      <c r="B4687">
        <v>34409319</v>
      </c>
      <c r="C4687" s="2">
        <v>44277</v>
      </c>
      <c r="D4687" t="s">
        <v>13</v>
      </c>
      <c r="E4687" t="s">
        <v>3062</v>
      </c>
      <c r="F4687" t="s">
        <v>310</v>
      </c>
      <c r="G4687" t="s">
        <v>112</v>
      </c>
      <c r="H4687" t="s">
        <v>534</v>
      </c>
      <c r="J4687" t="s">
        <v>17</v>
      </c>
      <c r="K4687" t="s">
        <v>25</v>
      </c>
      <c r="L4687" t="str">
        <f>_xlfn.XLOOKUP(Tableau1[[#This Row],[TYPE DE PIECE]],Tableau4[MATIERE],Tableau4[SHORT TYPE],"",0,1)</f>
        <v>SMT</v>
      </c>
      <c r="N4687" t="str">
        <f>IF(ISERR(FIND("DECOUPE",Tableau1[[#This Row],[DESIGNATION]])),"","NEED REF")</f>
        <v/>
      </c>
    </row>
    <row r="4688" spans="2:14">
      <c r="B4688">
        <v>34409318</v>
      </c>
      <c r="C4688" s="2">
        <v>44274</v>
      </c>
      <c r="D4688" t="s">
        <v>13</v>
      </c>
      <c r="E4688" t="s">
        <v>1124</v>
      </c>
      <c r="G4688" t="s">
        <v>96</v>
      </c>
      <c r="H4688" t="s">
        <v>30</v>
      </c>
      <c r="J4688" t="s">
        <v>17</v>
      </c>
      <c r="K4688" t="s">
        <v>25</v>
      </c>
      <c r="L4688" t="str">
        <f>_xlfn.XLOOKUP(Tableau1[[#This Row],[TYPE DE PIECE]],Tableau4[MATIERE],Tableau4[SHORT TYPE],"",0,1)</f>
        <v>SMT</v>
      </c>
      <c r="N4688" t="str">
        <f>IF(ISERR(FIND("DECOUPE",Tableau1[[#This Row],[DESIGNATION]])),"","NEED REF")</f>
        <v/>
      </c>
    </row>
    <row r="4689" spans="2:14">
      <c r="B4689">
        <v>34409317</v>
      </c>
      <c r="C4689" s="2">
        <v>44273</v>
      </c>
      <c r="D4689" t="s">
        <v>13</v>
      </c>
      <c r="E4689" t="s">
        <v>1124</v>
      </c>
      <c r="G4689" t="s">
        <v>96</v>
      </c>
      <c r="H4689" t="s">
        <v>463</v>
      </c>
      <c r="J4689" t="s">
        <v>17</v>
      </c>
      <c r="K4689" t="s">
        <v>25</v>
      </c>
      <c r="L4689" t="str">
        <f>_xlfn.XLOOKUP(Tableau1[[#This Row],[TYPE DE PIECE]],Tableau4[MATIERE],Tableau4[SHORT TYPE],"",0,1)</f>
        <v>SMT</v>
      </c>
      <c r="N4689" t="str">
        <f>IF(ISERR(FIND("DECOUPE",Tableau1[[#This Row],[DESIGNATION]])),"","NEED REF")</f>
        <v/>
      </c>
    </row>
    <row r="4690" spans="2:14">
      <c r="B4690">
        <v>34409316</v>
      </c>
      <c r="C4690" s="2">
        <v>44273</v>
      </c>
      <c r="D4690" t="s">
        <v>13</v>
      </c>
      <c r="E4690" t="s">
        <v>2227</v>
      </c>
      <c r="G4690" t="s">
        <v>96</v>
      </c>
      <c r="H4690" t="s">
        <v>463</v>
      </c>
      <c r="J4690" t="s">
        <v>17</v>
      </c>
      <c r="K4690" t="s">
        <v>33</v>
      </c>
      <c r="L4690" t="str">
        <f>_xlfn.XLOOKUP(Tableau1[[#This Row],[TYPE DE PIECE]],Tableau4[MATIERE],Tableau4[SHORT TYPE],"",0,1)</f>
        <v>PLA</v>
      </c>
      <c r="N4690" t="str">
        <f>IF(ISERR(FIND("DECOUPE",Tableau1[[#This Row],[DESIGNATION]])),"","NEED REF")</f>
        <v/>
      </c>
    </row>
    <row r="4691" spans="2:14">
      <c r="B4691">
        <v>34409315</v>
      </c>
      <c r="C4691" s="2">
        <v>44273</v>
      </c>
      <c r="D4691" t="s">
        <v>13</v>
      </c>
      <c r="E4691" t="s">
        <v>3063</v>
      </c>
      <c r="G4691" t="s">
        <v>96</v>
      </c>
      <c r="H4691" t="s">
        <v>463</v>
      </c>
      <c r="J4691" t="s">
        <v>17</v>
      </c>
      <c r="K4691" t="s">
        <v>25</v>
      </c>
      <c r="L4691" t="str">
        <f>_xlfn.XLOOKUP(Tableau1[[#This Row],[TYPE DE PIECE]],Tableau4[MATIERE],Tableau4[SHORT TYPE],"",0,1)</f>
        <v>SMT</v>
      </c>
      <c r="N4691" t="str">
        <f>IF(ISERR(FIND("DECOUPE",Tableau1[[#This Row],[DESIGNATION]])),"","NEED REF")</f>
        <v/>
      </c>
    </row>
    <row r="4692" spans="2:14">
      <c r="B4692">
        <v>34409314</v>
      </c>
      <c r="C4692" s="2">
        <v>44273</v>
      </c>
      <c r="D4692" t="s">
        <v>13</v>
      </c>
      <c r="E4692" t="s">
        <v>3064</v>
      </c>
      <c r="G4692" t="s">
        <v>96</v>
      </c>
      <c r="H4692" t="s">
        <v>463</v>
      </c>
      <c r="J4692" t="s">
        <v>17</v>
      </c>
      <c r="K4692" t="s">
        <v>25</v>
      </c>
      <c r="L4692" t="str">
        <f>_xlfn.XLOOKUP(Tableau1[[#This Row],[TYPE DE PIECE]],Tableau4[MATIERE],Tableau4[SHORT TYPE],"",0,1)</f>
        <v>SMT</v>
      </c>
      <c r="N4692" t="str">
        <f>IF(ISERR(FIND("DECOUPE",Tableau1[[#This Row],[DESIGNATION]])),"","NEED REF")</f>
        <v/>
      </c>
    </row>
    <row r="4693" spans="2:14">
      <c r="B4693">
        <v>34409313</v>
      </c>
      <c r="C4693" s="2">
        <v>44273</v>
      </c>
      <c r="D4693" t="s">
        <v>13</v>
      </c>
      <c r="E4693" t="s">
        <v>1153</v>
      </c>
      <c r="G4693" t="s">
        <v>96</v>
      </c>
      <c r="H4693" t="s">
        <v>463</v>
      </c>
      <c r="J4693" t="s">
        <v>17</v>
      </c>
      <c r="K4693" t="s">
        <v>25</v>
      </c>
      <c r="L4693" t="str">
        <f>_xlfn.XLOOKUP(Tableau1[[#This Row],[TYPE DE PIECE]],Tableau4[MATIERE],Tableau4[SHORT TYPE],"",0,1)</f>
        <v>SMT</v>
      </c>
      <c r="N4693" t="str">
        <f>IF(ISERR(FIND("DECOUPE",Tableau1[[#This Row],[DESIGNATION]])),"","NEED REF")</f>
        <v/>
      </c>
    </row>
    <row r="4694" spans="2:14">
      <c r="B4694">
        <v>34409312</v>
      </c>
      <c r="C4694" s="2">
        <v>44273</v>
      </c>
      <c r="D4694" t="s">
        <v>13</v>
      </c>
      <c r="E4694" t="s">
        <v>764</v>
      </c>
      <c r="G4694" t="s">
        <v>96</v>
      </c>
      <c r="H4694" t="s">
        <v>463</v>
      </c>
      <c r="J4694" t="s">
        <v>17</v>
      </c>
      <c r="K4694" t="s">
        <v>25</v>
      </c>
      <c r="L4694" t="str">
        <f>_xlfn.XLOOKUP(Tableau1[[#This Row],[TYPE DE PIECE]],Tableau4[MATIERE],Tableau4[SHORT TYPE],"",0,1)</f>
        <v>SMT</v>
      </c>
      <c r="N4694" t="str">
        <f>IF(ISERR(FIND("DECOUPE",Tableau1[[#This Row],[DESIGNATION]])),"","NEED REF")</f>
        <v/>
      </c>
    </row>
    <row r="4695" spans="2:14">
      <c r="B4695">
        <v>34409311</v>
      </c>
      <c r="C4695" s="2">
        <v>44273</v>
      </c>
      <c r="D4695" t="s">
        <v>13</v>
      </c>
      <c r="E4695" t="s">
        <v>3065</v>
      </c>
      <c r="G4695" t="s">
        <v>96</v>
      </c>
      <c r="H4695" t="s">
        <v>463</v>
      </c>
      <c r="J4695" t="s">
        <v>17</v>
      </c>
      <c r="K4695" t="s">
        <v>22</v>
      </c>
      <c r="L4695" t="str">
        <f>_xlfn.XLOOKUP(Tableau1[[#This Row],[TYPE DE PIECE]],Tableau4[MATIERE],Tableau4[SHORT TYPE],"",0,1)</f>
        <v>COP</v>
      </c>
      <c r="N4695" t="str">
        <f>IF(ISERR(FIND("DECOUPE",Tableau1[[#This Row],[DESIGNATION]])),"","NEED REF")</f>
        <v/>
      </c>
    </row>
    <row r="4696" spans="2:14">
      <c r="B4696">
        <v>34409310</v>
      </c>
      <c r="C4696" s="2">
        <v>44273</v>
      </c>
      <c r="D4696" t="s">
        <v>13</v>
      </c>
      <c r="E4696" t="s">
        <v>3066</v>
      </c>
      <c r="G4696" t="s">
        <v>96</v>
      </c>
      <c r="H4696" t="s">
        <v>463</v>
      </c>
      <c r="J4696" t="s">
        <v>17</v>
      </c>
      <c r="K4696" t="s">
        <v>22</v>
      </c>
      <c r="L4696" t="str">
        <f>_xlfn.XLOOKUP(Tableau1[[#This Row],[TYPE DE PIECE]],Tableau4[MATIERE],Tableau4[SHORT TYPE],"",0,1)</f>
        <v>COP</v>
      </c>
      <c r="N4696" t="str">
        <f>IF(ISERR(FIND("DECOUPE",Tableau1[[#This Row],[DESIGNATION]])),"","NEED REF")</f>
        <v/>
      </c>
    </row>
    <row r="4697" spans="2:14">
      <c r="B4697">
        <v>34409309</v>
      </c>
      <c r="C4697" s="2">
        <v>44273</v>
      </c>
      <c r="D4697" t="s">
        <v>13</v>
      </c>
      <c r="E4697" t="s">
        <v>3067</v>
      </c>
      <c r="G4697" t="s">
        <v>96</v>
      </c>
      <c r="H4697" t="s">
        <v>463</v>
      </c>
      <c r="J4697" t="s">
        <v>17</v>
      </c>
      <c r="K4697" t="s">
        <v>22</v>
      </c>
      <c r="L4697" t="str">
        <f>_xlfn.XLOOKUP(Tableau1[[#This Row],[TYPE DE PIECE]],Tableau4[MATIERE],Tableau4[SHORT TYPE],"",0,1)</f>
        <v>COP</v>
      </c>
      <c r="N4697" t="str">
        <f>IF(ISERR(FIND("DECOUPE",Tableau1[[#This Row],[DESIGNATION]])),"","NEED REF")</f>
        <v/>
      </c>
    </row>
    <row r="4698" spans="2:14">
      <c r="B4698">
        <v>34409308</v>
      </c>
      <c r="C4698" s="2">
        <v>44273</v>
      </c>
      <c r="D4698" t="s">
        <v>13</v>
      </c>
      <c r="E4698" t="s">
        <v>3068</v>
      </c>
      <c r="G4698" t="s">
        <v>96</v>
      </c>
      <c r="H4698" t="s">
        <v>463</v>
      </c>
      <c r="J4698" t="s">
        <v>17</v>
      </c>
      <c r="K4698" t="s">
        <v>22</v>
      </c>
      <c r="L4698" t="str">
        <f>_xlfn.XLOOKUP(Tableau1[[#This Row],[TYPE DE PIECE]],Tableau4[MATIERE],Tableau4[SHORT TYPE],"",0,1)</f>
        <v>COP</v>
      </c>
      <c r="N4698" t="str">
        <f>IF(ISERR(FIND("DECOUPE",Tableau1[[#This Row],[DESIGNATION]])),"","NEED REF")</f>
        <v/>
      </c>
    </row>
    <row r="4699" spans="2:14">
      <c r="B4699">
        <v>34409307</v>
      </c>
      <c r="C4699" s="2">
        <v>44272</v>
      </c>
      <c r="D4699" t="s">
        <v>13</v>
      </c>
      <c r="E4699" t="s">
        <v>265</v>
      </c>
      <c r="G4699" t="s">
        <v>96</v>
      </c>
      <c r="H4699" t="s">
        <v>463</v>
      </c>
      <c r="J4699" t="s">
        <v>17</v>
      </c>
      <c r="K4699" t="s">
        <v>25</v>
      </c>
      <c r="L4699" t="str">
        <f>_xlfn.XLOOKUP(Tableau1[[#This Row],[TYPE DE PIECE]],Tableau4[MATIERE],Tableau4[SHORT TYPE],"",0,1)</f>
        <v>SMT</v>
      </c>
      <c r="N4699" t="str">
        <f>IF(ISERR(FIND("DECOUPE",Tableau1[[#This Row],[DESIGNATION]])),"","NEED REF")</f>
        <v/>
      </c>
    </row>
    <row r="4700" spans="2:14">
      <c r="B4700">
        <v>34409306</v>
      </c>
      <c r="C4700" s="2">
        <v>44272</v>
      </c>
      <c r="D4700" t="s">
        <v>13</v>
      </c>
      <c r="E4700" t="s">
        <v>3069</v>
      </c>
      <c r="G4700" t="s">
        <v>96</v>
      </c>
      <c r="H4700" t="s">
        <v>463</v>
      </c>
      <c r="J4700" t="s">
        <v>17</v>
      </c>
      <c r="K4700" t="s">
        <v>25</v>
      </c>
      <c r="L4700" t="str">
        <f>_xlfn.XLOOKUP(Tableau1[[#This Row],[TYPE DE PIECE]],Tableau4[MATIERE],Tableau4[SHORT TYPE],"",0,1)</f>
        <v>SMT</v>
      </c>
      <c r="N4700" t="str">
        <f>IF(ISERR(FIND("DECOUPE",Tableau1[[#This Row],[DESIGNATION]])),"","NEED REF")</f>
        <v>NEED REF</v>
      </c>
    </row>
    <row r="4701" spans="2:14">
      <c r="B4701">
        <v>34409305</v>
      </c>
      <c r="C4701" s="2">
        <v>44272</v>
      </c>
      <c r="D4701" t="s">
        <v>13</v>
      </c>
      <c r="E4701" t="s">
        <v>3070</v>
      </c>
      <c r="G4701" t="s">
        <v>96</v>
      </c>
      <c r="H4701" t="s">
        <v>30</v>
      </c>
      <c r="J4701" t="s">
        <v>17</v>
      </c>
      <c r="K4701" t="s">
        <v>25</v>
      </c>
      <c r="L4701" t="str">
        <f>_xlfn.XLOOKUP(Tableau1[[#This Row],[TYPE DE PIECE]],Tableau4[MATIERE],Tableau4[SHORT TYPE],"",0,1)</f>
        <v>SMT</v>
      </c>
      <c r="N4701" t="str">
        <f>IF(ISERR(FIND("DECOUPE",Tableau1[[#This Row],[DESIGNATION]])),"","NEED REF")</f>
        <v/>
      </c>
    </row>
    <row r="4702" spans="2:14">
      <c r="B4702">
        <v>34409304</v>
      </c>
      <c r="C4702" s="2">
        <v>44272</v>
      </c>
      <c r="D4702" t="s">
        <v>13</v>
      </c>
      <c r="E4702" t="s">
        <v>1391</v>
      </c>
      <c r="G4702" t="s">
        <v>96</v>
      </c>
      <c r="H4702" t="s">
        <v>30</v>
      </c>
      <c r="J4702" t="s">
        <v>17</v>
      </c>
      <c r="K4702" t="s">
        <v>25</v>
      </c>
      <c r="L4702" t="str">
        <f>_xlfn.XLOOKUP(Tableau1[[#This Row],[TYPE DE PIECE]],Tableau4[MATIERE],Tableau4[SHORT TYPE],"",0,1)</f>
        <v>SMT</v>
      </c>
      <c r="N4702" t="str">
        <f>IF(ISERR(FIND("DECOUPE",Tableau1[[#This Row],[DESIGNATION]])),"","NEED REF")</f>
        <v/>
      </c>
    </row>
    <row r="4703" spans="2:14">
      <c r="B4703">
        <v>34409303</v>
      </c>
      <c r="C4703" s="2">
        <v>44272</v>
      </c>
      <c r="D4703" t="s">
        <v>13</v>
      </c>
      <c r="E4703" t="s">
        <v>3071</v>
      </c>
      <c r="G4703" t="s">
        <v>96</v>
      </c>
      <c r="H4703" t="s">
        <v>30</v>
      </c>
      <c r="J4703" t="s">
        <v>17</v>
      </c>
      <c r="K4703" t="s">
        <v>25</v>
      </c>
      <c r="L4703" t="str">
        <f>_xlfn.XLOOKUP(Tableau1[[#This Row],[TYPE DE PIECE]],Tableau4[MATIERE],Tableau4[SHORT TYPE],"",0,1)</f>
        <v>SMT</v>
      </c>
      <c r="N4703" t="str">
        <f>IF(ISERR(FIND("DECOUPE",Tableau1[[#This Row],[DESIGNATION]])),"","NEED REF")</f>
        <v/>
      </c>
    </row>
    <row r="4704" spans="2:14">
      <c r="B4704">
        <v>34409302</v>
      </c>
      <c r="C4704" s="2">
        <v>44271</v>
      </c>
      <c r="D4704" t="s">
        <v>13</v>
      </c>
      <c r="E4704" t="s">
        <v>710</v>
      </c>
      <c r="G4704" t="s">
        <v>573</v>
      </c>
      <c r="H4704" t="s">
        <v>30</v>
      </c>
      <c r="J4704" t="s">
        <v>17</v>
      </c>
      <c r="K4704" t="s">
        <v>25</v>
      </c>
      <c r="L4704" t="str">
        <f>_xlfn.XLOOKUP(Tableau1[[#This Row],[TYPE DE PIECE]],Tableau4[MATIERE],Tableau4[SHORT TYPE],"",0,1)</f>
        <v>SMT</v>
      </c>
      <c r="N4704" t="str">
        <f>IF(ISERR(FIND("DECOUPE",Tableau1[[#This Row],[DESIGNATION]])),"","NEED REF")</f>
        <v/>
      </c>
    </row>
    <row r="4705" spans="2:14">
      <c r="B4705">
        <v>34409301</v>
      </c>
      <c r="C4705" s="2">
        <v>44271</v>
      </c>
      <c r="D4705" t="s">
        <v>13</v>
      </c>
      <c r="E4705" t="s">
        <v>3072</v>
      </c>
      <c r="G4705" t="s">
        <v>573</v>
      </c>
      <c r="H4705" t="s">
        <v>30</v>
      </c>
      <c r="J4705" t="s">
        <v>17</v>
      </c>
      <c r="K4705" t="s">
        <v>22</v>
      </c>
      <c r="L4705" t="str">
        <f>_xlfn.XLOOKUP(Tableau1[[#This Row],[TYPE DE PIECE]],Tableau4[MATIERE],Tableau4[SHORT TYPE],"",0,1)</f>
        <v>COP</v>
      </c>
      <c r="N4705" t="str">
        <f>IF(ISERR(FIND("DECOUPE",Tableau1[[#This Row],[DESIGNATION]])),"","NEED REF")</f>
        <v/>
      </c>
    </row>
    <row r="4706" spans="2:14">
      <c r="B4706">
        <v>34409300</v>
      </c>
      <c r="C4706" s="2">
        <v>44271</v>
      </c>
      <c r="D4706" t="s">
        <v>13</v>
      </c>
      <c r="E4706" t="s">
        <v>3073</v>
      </c>
      <c r="G4706" t="s">
        <v>573</v>
      </c>
      <c r="H4706" t="s">
        <v>30</v>
      </c>
      <c r="J4706" t="s">
        <v>17</v>
      </c>
      <c r="K4706" t="s">
        <v>22</v>
      </c>
      <c r="L4706" t="str">
        <f>_xlfn.XLOOKUP(Tableau1[[#This Row],[TYPE DE PIECE]],Tableau4[MATIERE],Tableau4[SHORT TYPE],"",0,1)</f>
        <v>COP</v>
      </c>
      <c r="N4706" t="str">
        <f>IF(ISERR(FIND("DECOUPE",Tableau1[[#This Row],[DESIGNATION]])),"","NEED REF")</f>
        <v/>
      </c>
    </row>
    <row r="4707" spans="2:14">
      <c r="B4707">
        <v>34409299</v>
      </c>
      <c r="C4707" s="2">
        <v>44271</v>
      </c>
      <c r="D4707" t="s">
        <v>13</v>
      </c>
      <c r="E4707" t="s">
        <v>3074</v>
      </c>
      <c r="G4707" t="s">
        <v>573</v>
      </c>
      <c r="H4707" t="s">
        <v>30</v>
      </c>
      <c r="J4707" t="s">
        <v>17</v>
      </c>
      <c r="K4707" t="s">
        <v>22</v>
      </c>
      <c r="L4707" t="str">
        <f>_xlfn.XLOOKUP(Tableau1[[#This Row],[TYPE DE PIECE]],Tableau4[MATIERE],Tableau4[SHORT TYPE],"",0,1)</f>
        <v>COP</v>
      </c>
      <c r="N4707" t="str">
        <f>IF(ISERR(FIND("DECOUPE",Tableau1[[#This Row],[DESIGNATION]])),"","NEED REF")</f>
        <v/>
      </c>
    </row>
    <row r="4708" spans="2:14">
      <c r="B4708">
        <v>34409298</v>
      </c>
      <c r="C4708" s="2">
        <v>44271</v>
      </c>
      <c r="D4708" t="s">
        <v>13</v>
      </c>
      <c r="E4708" t="s">
        <v>3075</v>
      </c>
      <c r="G4708" t="s">
        <v>573</v>
      </c>
      <c r="H4708" t="s">
        <v>30</v>
      </c>
      <c r="J4708" t="s">
        <v>17</v>
      </c>
      <c r="K4708" t="s">
        <v>22</v>
      </c>
      <c r="L4708" t="str">
        <f>_xlfn.XLOOKUP(Tableau1[[#This Row],[TYPE DE PIECE]],Tableau4[MATIERE],Tableau4[SHORT TYPE],"",0,1)</f>
        <v>COP</v>
      </c>
      <c r="N4708" t="str">
        <f>IF(ISERR(FIND("DECOUPE",Tableau1[[#This Row],[DESIGNATION]])),"","NEED REF")</f>
        <v/>
      </c>
    </row>
    <row r="4709" spans="2:14">
      <c r="B4709">
        <v>34409297</v>
      </c>
      <c r="C4709" s="2">
        <v>44271</v>
      </c>
      <c r="D4709" t="s">
        <v>13</v>
      </c>
      <c r="E4709" t="s">
        <v>3076</v>
      </c>
      <c r="G4709" t="s">
        <v>573</v>
      </c>
      <c r="H4709" t="s">
        <v>30</v>
      </c>
      <c r="J4709" t="s">
        <v>17</v>
      </c>
      <c r="K4709" t="s">
        <v>22</v>
      </c>
      <c r="L4709" t="str">
        <f>_xlfn.XLOOKUP(Tableau1[[#This Row],[TYPE DE PIECE]],Tableau4[MATIERE],Tableau4[SHORT TYPE],"",0,1)</f>
        <v>COP</v>
      </c>
      <c r="N4709" t="str">
        <f>IF(ISERR(FIND("DECOUPE",Tableau1[[#This Row],[DESIGNATION]])),"","NEED REF")</f>
        <v/>
      </c>
    </row>
    <row r="4710" spans="2:14">
      <c r="B4710">
        <v>34409296</v>
      </c>
      <c r="C4710" s="2">
        <v>44271</v>
      </c>
      <c r="D4710" t="s">
        <v>13</v>
      </c>
      <c r="E4710" t="s">
        <v>3077</v>
      </c>
      <c r="G4710" t="s">
        <v>573</v>
      </c>
      <c r="H4710" t="s">
        <v>30</v>
      </c>
      <c r="J4710" t="s">
        <v>17</v>
      </c>
      <c r="K4710" t="s">
        <v>22</v>
      </c>
      <c r="L4710" t="str">
        <f>_xlfn.XLOOKUP(Tableau1[[#This Row],[TYPE DE PIECE]],Tableau4[MATIERE],Tableau4[SHORT TYPE],"",0,1)</f>
        <v>COP</v>
      </c>
      <c r="N4710" t="str">
        <f>IF(ISERR(FIND("DECOUPE",Tableau1[[#This Row],[DESIGNATION]])),"","NEED REF")</f>
        <v/>
      </c>
    </row>
    <row r="4711" spans="2:14">
      <c r="B4711">
        <v>34409295</v>
      </c>
      <c r="C4711" s="2">
        <v>44271</v>
      </c>
      <c r="D4711" t="s">
        <v>13</v>
      </c>
      <c r="E4711" t="s">
        <v>3078</v>
      </c>
      <c r="G4711" t="s">
        <v>573</v>
      </c>
      <c r="H4711" t="s">
        <v>30</v>
      </c>
      <c r="J4711" t="s">
        <v>17</v>
      </c>
      <c r="K4711" t="s">
        <v>22</v>
      </c>
      <c r="L4711" t="str">
        <f>_xlfn.XLOOKUP(Tableau1[[#This Row],[TYPE DE PIECE]],Tableau4[MATIERE],Tableau4[SHORT TYPE],"",0,1)</f>
        <v>COP</v>
      </c>
      <c r="N4711" t="str">
        <f>IF(ISERR(FIND("DECOUPE",Tableau1[[#This Row],[DESIGNATION]])),"","NEED REF")</f>
        <v/>
      </c>
    </row>
    <row r="4712" spans="2:14">
      <c r="B4712">
        <v>34409294</v>
      </c>
      <c r="C4712" s="2">
        <v>44271</v>
      </c>
      <c r="D4712" t="s">
        <v>13</v>
      </c>
      <c r="E4712" t="s">
        <v>3079</v>
      </c>
      <c r="G4712" t="s">
        <v>573</v>
      </c>
      <c r="H4712" t="s">
        <v>30</v>
      </c>
      <c r="J4712" t="s">
        <v>17</v>
      </c>
      <c r="K4712" t="s">
        <v>22</v>
      </c>
      <c r="L4712" t="str">
        <f>_xlfn.XLOOKUP(Tableau1[[#This Row],[TYPE DE PIECE]],Tableau4[MATIERE],Tableau4[SHORT TYPE],"",0,1)</f>
        <v>COP</v>
      </c>
      <c r="N4712" t="str">
        <f>IF(ISERR(FIND("DECOUPE",Tableau1[[#This Row],[DESIGNATION]])),"","NEED REF")</f>
        <v/>
      </c>
    </row>
    <row r="4713" spans="2:14">
      <c r="B4713">
        <v>34409293</v>
      </c>
      <c r="C4713" s="2">
        <v>44271</v>
      </c>
      <c r="D4713" t="s">
        <v>13</v>
      </c>
      <c r="E4713" t="s">
        <v>3080</v>
      </c>
      <c r="G4713" t="s">
        <v>573</v>
      </c>
      <c r="H4713" t="s">
        <v>30</v>
      </c>
      <c r="J4713" t="s">
        <v>17</v>
      </c>
      <c r="K4713" t="s">
        <v>22</v>
      </c>
      <c r="L4713" t="str">
        <f>_xlfn.XLOOKUP(Tableau1[[#This Row],[TYPE DE PIECE]],Tableau4[MATIERE],Tableau4[SHORT TYPE],"",0,1)</f>
        <v>COP</v>
      </c>
      <c r="N4713" t="str">
        <f>IF(ISERR(FIND("DECOUPE",Tableau1[[#This Row],[DESIGNATION]])),"","NEED REF")</f>
        <v/>
      </c>
    </row>
    <row r="4714" spans="2:14">
      <c r="B4714">
        <v>34409292</v>
      </c>
      <c r="C4714" s="2">
        <v>44271</v>
      </c>
      <c r="D4714" t="s">
        <v>13</v>
      </c>
      <c r="E4714" t="s">
        <v>3081</v>
      </c>
      <c r="G4714" t="s">
        <v>573</v>
      </c>
      <c r="H4714" t="s">
        <v>30</v>
      </c>
      <c r="J4714" t="s">
        <v>17</v>
      </c>
      <c r="K4714" t="s">
        <v>22</v>
      </c>
      <c r="L4714" t="str">
        <f>_xlfn.XLOOKUP(Tableau1[[#This Row],[TYPE DE PIECE]],Tableau4[MATIERE],Tableau4[SHORT TYPE],"",0,1)</f>
        <v>COP</v>
      </c>
      <c r="N4714" t="str">
        <f>IF(ISERR(FIND("DECOUPE",Tableau1[[#This Row],[DESIGNATION]])),"","NEED REF")</f>
        <v/>
      </c>
    </row>
    <row r="4715" spans="2:14">
      <c r="B4715">
        <v>34409291</v>
      </c>
      <c r="C4715" s="2">
        <v>44270</v>
      </c>
      <c r="D4715" t="s">
        <v>13</v>
      </c>
      <c r="E4715" t="s">
        <v>3082</v>
      </c>
      <c r="G4715" t="s">
        <v>573</v>
      </c>
      <c r="H4715" t="s">
        <v>30</v>
      </c>
      <c r="J4715" t="s">
        <v>17</v>
      </c>
      <c r="K4715" t="s">
        <v>25</v>
      </c>
      <c r="L4715" t="str">
        <f>_xlfn.XLOOKUP(Tableau1[[#This Row],[TYPE DE PIECE]],Tableau4[MATIERE],Tableau4[SHORT TYPE],"",0,1)</f>
        <v>SMT</v>
      </c>
      <c r="N4715" t="str">
        <f>IF(ISERR(FIND("DECOUPE",Tableau1[[#This Row],[DESIGNATION]])),"","NEED REF")</f>
        <v/>
      </c>
    </row>
    <row r="4716" spans="2:14">
      <c r="B4716">
        <v>34409290</v>
      </c>
      <c r="C4716" s="2">
        <v>44270</v>
      </c>
      <c r="D4716" t="s">
        <v>13</v>
      </c>
      <c r="E4716" t="s">
        <v>2919</v>
      </c>
      <c r="G4716" t="s">
        <v>573</v>
      </c>
      <c r="H4716" t="s">
        <v>30</v>
      </c>
      <c r="J4716" t="s">
        <v>17</v>
      </c>
      <c r="K4716" t="s">
        <v>22</v>
      </c>
      <c r="L4716" t="str">
        <f>_xlfn.XLOOKUP(Tableau1[[#This Row],[TYPE DE PIECE]],Tableau4[MATIERE],Tableau4[SHORT TYPE],"",0,1)</f>
        <v>COP</v>
      </c>
      <c r="N4716" t="str">
        <f>IF(ISERR(FIND("DECOUPE",Tableau1[[#This Row],[DESIGNATION]])),"","NEED REF")</f>
        <v/>
      </c>
    </row>
    <row r="4717" spans="2:14">
      <c r="B4717">
        <v>34409289</v>
      </c>
      <c r="C4717" s="2">
        <v>44270</v>
      </c>
      <c r="D4717" t="s">
        <v>13</v>
      </c>
      <c r="E4717" t="s">
        <v>2920</v>
      </c>
      <c r="G4717" t="s">
        <v>573</v>
      </c>
      <c r="H4717" t="s">
        <v>30</v>
      </c>
      <c r="J4717" t="s">
        <v>17</v>
      </c>
      <c r="K4717" t="s">
        <v>22</v>
      </c>
      <c r="L4717" t="str">
        <f>_xlfn.XLOOKUP(Tableau1[[#This Row],[TYPE DE PIECE]],Tableau4[MATIERE],Tableau4[SHORT TYPE],"",0,1)</f>
        <v>COP</v>
      </c>
      <c r="N4717" t="str">
        <f>IF(ISERR(FIND("DECOUPE",Tableau1[[#This Row],[DESIGNATION]])),"","NEED REF")</f>
        <v/>
      </c>
    </row>
    <row r="4718" spans="2:14">
      <c r="B4718">
        <v>34409288</v>
      </c>
      <c r="C4718" s="2">
        <v>44270</v>
      </c>
      <c r="D4718" t="s">
        <v>13</v>
      </c>
      <c r="E4718" t="s">
        <v>2921</v>
      </c>
      <c r="G4718" t="s">
        <v>573</v>
      </c>
      <c r="H4718" t="s">
        <v>30</v>
      </c>
      <c r="J4718" t="s">
        <v>17</v>
      </c>
      <c r="K4718" t="s">
        <v>22</v>
      </c>
      <c r="L4718" t="str">
        <f>_xlfn.XLOOKUP(Tableau1[[#This Row],[TYPE DE PIECE]],Tableau4[MATIERE],Tableau4[SHORT TYPE],"",0,1)</f>
        <v>COP</v>
      </c>
      <c r="N4718" t="str">
        <f>IF(ISERR(FIND("DECOUPE",Tableau1[[#This Row],[DESIGNATION]])),"","NEED REF")</f>
        <v/>
      </c>
    </row>
    <row r="4719" spans="2:14">
      <c r="B4719">
        <v>34409287</v>
      </c>
      <c r="C4719" s="2">
        <v>44270</v>
      </c>
      <c r="D4719" t="s">
        <v>13</v>
      </c>
      <c r="E4719" t="s">
        <v>2922</v>
      </c>
      <c r="G4719" t="s">
        <v>573</v>
      </c>
      <c r="H4719" t="s">
        <v>30</v>
      </c>
      <c r="J4719" t="s">
        <v>17</v>
      </c>
      <c r="K4719" t="s">
        <v>22</v>
      </c>
      <c r="L4719" t="str">
        <f>_xlfn.XLOOKUP(Tableau1[[#This Row],[TYPE DE PIECE]],Tableau4[MATIERE],Tableau4[SHORT TYPE],"",0,1)</f>
        <v>COP</v>
      </c>
      <c r="N4719" t="str">
        <f>IF(ISERR(FIND("DECOUPE",Tableau1[[#This Row],[DESIGNATION]])),"","NEED REF")</f>
        <v/>
      </c>
    </row>
    <row r="4720" spans="2:14">
      <c r="B4720">
        <v>34409286</v>
      </c>
      <c r="C4720" s="2">
        <v>44270</v>
      </c>
      <c r="D4720" t="s">
        <v>13</v>
      </c>
      <c r="E4720" t="s">
        <v>3083</v>
      </c>
      <c r="F4720" t="s">
        <v>3084</v>
      </c>
      <c r="G4720" t="s">
        <v>112</v>
      </c>
      <c r="H4720" t="s">
        <v>30</v>
      </c>
      <c r="J4720" t="s">
        <v>2245</v>
      </c>
      <c r="K4720" t="s">
        <v>3085</v>
      </c>
      <c r="L4720" t="str">
        <f>_xlfn.XLOOKUP(Tableau1[[#This Row],[TYPE DE PIECE]],Tableau4[MATIERE],Tableau4[SHORT TYPE],"",0,1)</f>
        <v/>
      </c>
      <c r="N4720" t="str">
        <f>IF(ISERR(FIND("DECOUPE",Tableau1[[#This Row],[DESIGNATION]])),"","NEED REF")</f>
        <v/>
      </c>
    </row>
    <row r="4721" spans="2:14">
      <c r="B4721">
        <v>34409285</v>
      </c>
      <c r="C4721" s="2">
        <v>44270</v>
      </c>
      <c r="D4721" t="s">
        <v>13</v>
      </c>
      <c r="E4721" t="s">
        <v>3086</v>
      </c>
      <c r="F4721" t="s">
        <v>3084</v>
      </c>
      <c r="G4721" t="s">
        <v>112</v>
      </c>
      <c r="H4721" t="s">
        <v>30</v>
      </c>
      <c r="J4721" t="s">
        <v>2245</v>
      </c>
      <c r="K4721" t="s">
        <v>3085</v>
      </c>
      <c r="L4721" t="str">
        <f>_xlfn.XLOOKUP(Tableau1[[#This Row],[TYPE DE PIECE]],Tableau4[MATIERE],Tableau4[SHORT TYPE],"",0,1)</f>
        <v/>
      </c>
      <c r="N4721" t="str">
        <f>IF(ISERR(FIND("DECOUPE",Tableau1[[#This Row],[DESIGNATION]])),"","NEED REF")</f>
        <v/>
      </c>
    </row>
    <row r="4722" spans="2:14">
      <c r="B4722">
        <v>34409284</v>
      </c>
      <c r="C4722" s="2">
        <v>44265</v>
      </c>
      <c r="D4722" t="s">
        <v>13</v>
      </c>
      <c r="E4722" t="s">
        <v>3087</v>
      </c>
      <c r="F4722" t="s">
        <v>3088</v>
      </c>
      <c r="G4722" t="s">
        <v>112</v>
      </c>
      <c r="H4722" t="s">
        <v>534</v>
      </c>
      <c r="J4722" t="s">
        <v>17</v>
      </c>
      <c r="K4722" t="s">
        <v>25</v>
      </c>
      <c r="L4722" t="str">
        <f>_xlfn.XLOOKUP(Tableau1[[#This Row],[TYPE DE PIECE]],Tableau4[MATIERE],Tableau4[SHORT TYPE],"",0,1)</f>
        <v>SMT</v>
      </c>
      <c r="N4722" t="str">
        <f>IF(ISERR(FIND("DECOUPE",Tableau1[[#This Row],[DESIGNATION]])),"","NEED REF")</f>
        <v/>
      </c>
    </row>
    <row r="4723" spans="2:14">
      <c r="B4723">
        <v>34409283</v>
      </c>
      <c r="C4723" s="2">
        <v>44265</v>
      </c>
      <c r="D4723" t="s">
        <v>13</v>
      </c>
      <c r="E4723" t="s">
        <v>3089</v>
      </c>
      <c r="F4723" t="s">
        <v>3088</v>
      </c>
      <c r="G4723" t="s">
        <v>112</v>
      </c>
      <c r="H4723" t="s">
        <v>534</v>
      </c>
      <c r="J4723" t="s">
        <v>17</v>
      </c>
      <c r="K4723" t="s">
        <v>25</v>
      </c>
      <c r="L4723" t="str">
        <f>_xlfn.XLOOKUP(Tableau1[[#This Row],[TYPE DE PIECE]],Tableau4[MATIERE],Tableau4[SHORT TYPE],"",0,1)</f>
        <v>SMT</v>
      </c>
      <c r="N4723" t="str">
        <f>IF(ISERR(FIND("DECOUPE",Tableau1[[#This Row],[DESIGNATION]])),"","NEED REF")</f>
        <v/>
      </c>
    </row>
    <row r="4724" spans="2:14">
      <c r="B4724">
        <v>34409282</v>
      </c>
      <c r="C4724" s="2">
        <v>44265</v>
      </c>
      <c r="D4724" t="s">
        <v>13</v>
      </c>
      <c r="E4724" t="s">
        <v>3090</v>
      </c>
      <c r="F4724" t="s">
        <v>3021</v>
      </c>
      <c r="G4724" t="s">
        <v>573</v>
      </c>
      <c r="H4724" t="s">
        <v>30</v>
      </c>
      <c r="J4724" t="s">
        <v>49</v>
      </c>
      <c r="K4724" t="s">
        <v>22</v>
      </c>
      <c r="L4724" t="str">
        <f>_xlfn.XLOOKUP(Tableau1[[#This Row],[TYPE DE PIECE]],Tableau4[MATIERE],Tableau4[SHORT TYPE],"",0,1)</f>
        <v>COP</v>
      </c>
      <c r="N4724" t="str">
        <f>IF(ISERR(FIND("DECOUPE",Tableau1[[#This Row],[DESIGNATION]])),"","NEED REF")</f>
        <v/>
      </c>
    </row>
    <row r="4725" spans="2:14">
      <c r="B4725">
        <v>34409281</v>
      </c>
      <c r="C4725" s="2">
        <v>44265</v>
      </c>
      <c r="D4725" t="s">
        <v>13</v>
      </c>
      <c r="E4725" t="s">
        <v>3091</v>
      </c>
      <c r="F4725" t="s">
        <v>3021</v>
      </c>
      <c r="G4725" t="s">
        <v>573</v>
      </c>
      <c r="H4725" t="s">
        <v>30</v>
      </c>
      <c r="J4725" t="s">
        <v>49</v>
      </c>
      <c r="K4725" t="s">
        <v>22</v>
      </c>
      <c r="L4725" t="str">
        <f>_xlfn.XLOOKUP(Tableau1[[#This Row],[TYPE DE PIECE]],Tableau4[MATIERE],Tableau4[SHORT TYPE],"",0,1)</f>
        <v>COP</v>
      </c>
      <c r="N4725" t="str">
        <f>IF(ISERR(FIND("DECOUPE",Tableau1[[#This Row],[DESIGNATION]])),"","NEED REF")</f>
        <v/>
      </c>
    </row>
    <row r="4726" spans="2:14">
      <c r="B4726">
        <v>34409280</v>
      </c>
      <c r="C4726" s="2">
        <v>44265</v>
      </c>
      <c r="D4726" t="s">
        <v>13</v>
      </c>
      <c r="E4726" t="s">
        <v>3092</v>
      </c>
      <c r="F4726" t="s">
        <v>3021</v>
      </c>
      <c r="G4726" t="s">
        <v>573</v>
      </c>
      <c r="H4726" t="s">
        <v>30</v>
      </c>
      <c r="J4726" t="s">
        <v>49</v>
      </c>
      <c r="K4726" t="s">
        <v>22</v>
      </c>
      <c r="L4726" t="str">
        <f>_xlfn.XLOOKUP(Tableau1[[#This Row],[TYPE DE PIECE]],Tableau4[MATIERE],Tableau4[SHORT TYPE],"",0,1)</f>
        <v>COP</v>
      </c>
      <c r="N4726" t="str">
        <f>IF(ISERR(FIND("DECOUPE",Tableau1[[#This Row],[DESIGNATION]])),"","NEED REF")</f>
        <v/>
      </c>
    </row>
    <row r="4727" spans="2:14">
      <c r="B4727">
        <v>34409279</v>
      </c>
      <c r="C4727" s="2">
        <v>44265</v>
      </c>
      <c r="D4727" t="s">
        <v>13</v>
      </c>
      <c r="E4727" t="s">
        <v>3093</v>
      </c>
      <c r="F4727" t="s">
        <v>3021</v>
      </c>
      <c r="G4727" t="s">
        <v>573</v>
      </c>
      <c r="H4727" t="s">
        <v>30</v>
      </c>
      <c r="J4727" t="s">
        <v>49</v>
      </c>
      <c r="K4727" t="s">
        <v>22</v>
      </c>
      <c r="L4727" t="str">
        <f>_xlfn.XLOOKUP(Tableau1[[#This Row],[TYPE DE PIECE]],Tableau4[MATIERE],Tableau4[SHORT TYPE],"",0,1)</f>
        <v>COP</v>
      </c>
      <c r="N4727" t="str">
        <f>IF(ISERR(FIND("DECOUPE",Tableau1[[#This Row],[DESIGNATION]])),"","NEED REF")</f>
        <v/>
      </c>
    </row>
    <row r="4728" spans="2:14">
      <c r="B4728">
        <v>34409278</v>
      </c>
      <c r="C4728" s="2">
        <v>44265</v>
      </c>
      <c r="D4728" t="s">
        <v>13</v>
      </c>
      <c r="E4728" t="s">
        <v>3094</v>
      </c>
      <c r="F4728" t="s">
        <v>3021</v>
      </c>
      <c r="G4728" t="s">
        <v>573</v>
      </c>
      <c r="H4728" t="s">
        <v>30</v>
      </c>
      <c r="J4728" t="s">
        <v>49</v>
      </c>
      <c r="K4728" t="s">
        <v>22</v>
      </c>
      <c r="L4728" t="str">
        <f>_xlfn.XLOOKUP(Tableau1[[#This Row],[TYPE DE PIECE]],Tableau4[MATIERE],Tableau4[SHORT TYPE],"",0,1)</f>
        <v>COP</v>
      </c>
      <c r="N4728" t="str">
        <f>IF(ISERR(FIND("DECOUPE",Tableau1[[#This Row],[DESIGNATION]])),"","NEED REF")</f>
        <v/>
      </c>
    </row>
    <row r="4729" spans="2:14">
      <c r="B4729">
        <v>34409277</v>
      </c>
      <c r="C4729" s="2">
        <v>44265</v>
      </c>
      <c r="D4729" t="s">
        <v>13</v>
      </c>
      <c r="E4729" t="s">
        <v>3095</v>
      </c>
      <c r="F4729" t="s">
        <v>3021</v>
      </c>
      <c r="G4729" t="s">
        <v>573</v>
      </c>
      <c r="H4729" t="s">
        <v>30</v>
      </c>
      <c r="J4729" t="s">
        <v>49</v>
      </c>
      <c r="K4729" t="s">
        <v>22</v>
      </c>
      <c r="L4729" t="str">
        <f>_xlfn.XLOOKUP(Tableau1[[#This Row],[TYPE DE PIECE]],Tableau4[MATIERE],Tableau4[SHORT TYPE],"",0,1)</f>
        <v>COP</v>
      </c>
      <c r="N4729" t="str">
        <f>IF(ISERR(FIND("DECOUPE",Tableau1[[#This Row],[DESIGNATION]])),"","NEED REF")</f>
        <v/>
      </c>
    </row>
    <row r="4730" spans="2:14">
      <c r="B4730">
        <v>34409276</v>
      </c>
      <c r="C4730" s="2">
        <v>44265</v>
      </c>
      <c r="D4730" t="s">
        <v>13</v>
      </c>
      <c r="E4730" t="s">
        <v>3096</v>
      </c>
      <c r="F4730" t="s">
        <v>3021</v>
      </c>
      <c r="G4730" t="s">
        <v>573</v>
      </c>
      <c r="H4730" t="s">
        <v>30</v>
      </c>
      <c r="J4730" t="s">
        <v>49</v>
      </c>
      <c r="K4730" t="s">
        <v>22</v>
      </c>
      <c r="L4730" t="str">
        <f>_xlfn.XLOOKUP(Tableau1[[#This Row],[TYPE DE PIECE]],Tableau4[MATIERE],Tableau4[SHORT TYPE],"",0,1)</f>
        <v>COP</v>
      </c>
      <c r="N4730" t="str">
        <f>IF(ISERR(FIND("DECOUPE",Tableau1[[#This Row],[DESIGNATION]])),"","NEED REF")</f>
        <v/>
      </c>
    </row>
    <row r="4731" spans="2:14">
      <c r="B4731">
        <v>34409275</v>
      </c>
      <c r="C4731" s="2">
        <v>44265</v>
      </c>
      <c r="D4731" t="s">
        <v>13</v>
      </c>
      <c r="E4731" t="s">
        <v>3097</v>
      </c>
      <c r="F4731" t="s">
        <v>3088</v>
      </c>
      <c r="G4731" t="s">
        <v>112</v>
      </c>
      <c r="H4731" t="s">
        <v>534</v>
      </c>
      <c r="J4731" t="s">
        <v>17</v>
      </c>
      <c r="K4731" t="s">
        <v>22</v>
      </c>
      <c r="L4731" t="str">
        <f>_xlfn.XLOOKUP(Tableau1[[#This Row],[TYPE DE PIECE]],Tableau4[MATIERE],Tableau4[SHORT TYPE],"",0,1)</f>
        <v>COP</v>
      </c>
      <c r="N4731" t="str">
        <f>IF(ISERR(FIND("DECOUPE",Tableau1[[#This Row],[DESIGNATION]])),"","NEED REF")</f>
        <v/>
      </c>
    </row>
    <row r="4732" spans="2:14">
      <c r="B4732">
        <v>34409274</v>
      </c>
      <c r="C4732" s="2">
        <v>44265</v>
      </c>
      <c r="D4732" t="s">
        <v>13</v>
      </c>
      <c r="E4732" t="s">
        <v>3098</v>
      </c>
      <c r="F4732" t="s">
        <v>3021</v>
      </c>
      <c r="G4732" t="s">
        <v>573</v>
      </c>
      <c r="H4732" t="s">
        <v>30</v>
      </c>
      <c r="J4732" t="s">
        <v>49</v>
      </c>
      <c r="K4732" t="s">
        <v>25</v>
      </c>
      <c r="L4732" t="str">
        <f>_xlfn.XLOOKUP(Tableau1[[#This Row],[TYPE DE PIECE]],Tableau4[MATIERE],Tableau4[SHORT TYPE],"",0,1)</f>
        <v>SMT</v>
      </c>
      <c r="N4732" t="str">
        <f>IF(ISERR(FIND("DECOUPE",Tableau1[[#This Row],[DESIGNATION]])),"","NEED REF")</f>
        <v/>
      </c>
    </row>
    <row r="4733" spans="2:14">
      <c r="B4733">
        <v>34409273</v>
      </c>
      <c r="C4733" s="2">
        <v>44264</v>
      </c>
      <c r="D4733" t="s">
        <v>13</v>
      </c>
      <c r="E4733" t="s">
        <v>3099</v>
      </c>
      <c r="F4733" t="s">
        <v>3021</v>
      </c>
      <c r="G4733" t="s">
        <v>573</v>
      </c>
      <c r="H4733" t="s">
        <v>30</v>
      </c>
      <c r="J4733" t="s">
        <v>49</v>
      </c>
      <c r="K4733" t="s">
        <v>25</v>
      </c>
      <c r="L4733" t="str">
        <f>_xlfn.XLOOKUP(Tableau1[[#This Row],[TYPE DE PIECE]],Tableau4[MATIERE],Tableau4[SHORT TYPE],"",0,1)</f>
        <v>SMT</v>
      </c>
      <c r="N4733" t="str">
        <f>IF(ISERR(FIND("DECOUPE",Tableau1[[#This Row],[DESIGNATION]])),"","NEED REF")</f>
        <v/>
      </c>
    </row>
    <row r="4734" spans="2:14">
      <c r="B4734">
        <v>34409272</v>
      </c>
      <c r="C4734" s="2">
        <v>44264</v>
      </c>
      <c r="D4734" t="s">
        <v>13</v>
      </c>
      <c r="E4734" t="s">
        <v>3100</v>
      </c>
      <c r="F4734" t="s">
        <v>3021</v>
      </c>
      <c r="G4734" t="s">
        <v>573</v>
      </c>
      <c r="H4734" t="s">
        <v>30</v>
      </c>
      <c r="J4734" t="s">
        <v>49</v>
      </c>
      <c r="K4734" t="s">
        <v>1745</v>
      </c>
      <c r="L4734" t="str">
        <f>_xlfn.XLOOKUP(Tableau1[[#This Row],[TYPE DE PIECE]],Tableau4[MATIERE],Tableau4[SHORT TYPE],"",0,1)</f>
        <v/>
      </c>
      <c r="N4734" t="str">
        <f>IF(ISERR(FIND("DECOUPE",Tableau1[[#This Row],[DESIGNATION]])),"","NEED REF")</f>
        <v/>
      </c>
    </row>
    <row r="4735" spans="2:14">
      <c r="B4735">
        <v>34409271</v>
      </c>
      <c r="C4735" s="2">
        <v>44264</v>
      </c>
      <c r="D4735" t="s">
        <v>13</v>
      </c>
      <c r="E4735" t="s">
        <v>3101</v>
      </c>
      <c r="F4735" t="s">
        <v>3102</v>
      </c>
      <c r="H4735" t="s">
        <v>105</v>
      </c>
      <c r="J4735" t="s">
        <v>1944</v>
      </c>
      <c r="L4735" t="str">
        <f>_xlfn.XLOOKUP(Tableau1[[#This Row],[TYPE DE PIECE]],Tableau4[MATIERE],Tableau4[SHORT TYPE],"",0,1)</f>
        <v/>
      </c>
      <c r="N4735" t="str">
        <f>IF(ISERR(FIND("DECOUPE",Tableau1[[#This Row],[DESIGNATION]])),"","NEED REF")</f>
        <v/>
      </c>
    </row>
    <row r="4736" spans="2:14">
      <c r="B4736">
        <v>34409270</v>
      </c>
      <c r="C4736" s="2">
        <v>44264</v>
      </c>
      <c r="D4736" t="s">
        <v>13</v>
      </c>
      <c r="E4736" t="s">
        <v>2649</v>
      </c>
      <c r="F4736" t="s">
        <v>3088</v>
      </c>
      <c r="G4736" t="s">
        <v>112</v>
      </c>
      <c r="H4736" t="s">
        <v>534</v>
      </c>
      <c r="J4736" t="s">
        <v>17</v>
      </c>
      <c r="K4736" t="s">
        <v>25</v>
      </c>
      <c r="L4736" t="str">
        <f>_xlfn.XLOOKUP(Tableau1[[#This Row],[TYPE DE PIECE]],Tableau4[MATIERE],Tableau4[SHORT TYPE],"",0,1)</f>
        <v>SMT</v>
      </c>
      <c r="N4736" t="str">
        <f>IF(ISERR(FIND("DECOUPE",Tableau1[[#This Row],[DESIGNATION]])),"","NEED REF")</f>
        <v/>
      </c>
    </row>
    <row r="4737" spans="2:14">
      <c r="B4737">
        <v>34409269</v>
      </c>
      <c r="C4737" s="2">
        <v>44264</v>
      </c>
      <c r="D4737" t="s">
        <v>13</v>
      </c>
      <c r="E4737" t="s">
        <v>3103</v>
      </c>
      <c r="F4737" t="s">
        <v>3088</v>
      </c>
      <c r="G4737" t="s">
        <v>112</v>
      </c>
      <c r="H4737" t="s">
        <v>534</v>
      </c>
      <c r="J4737" t="s">
        <v>17</v>
      </c>
      <c r="K4737" t="s">
        <v>25</v>
      </c>
      <c r="L4737" t="str">
        <f>_xlfn.XLOOKUP(Tableau1[[#This Row],[TYPE DE PIECE]],Tableau4[MATIERE],Tableau4[SHORT TYPE],"",0,1)</f>
        <v>SMT</v>
      </c>
      <c r="N4737" t="str">
        <f>IF(ISERR(FIND("DECOUPE",Tableau1[[#This Row],[DESIGNATION]])),"","NEED REF")</f>
        <v/>
      </c>
    </row>
    <row r="4738" spans="2:14">
      <c r="B4738">
        <v>34409268</v>
      </c>
      <c r="C4738" s="2">
        <v>44264</v>
      </c>
      <c r="D4738" t="s">
        <v>13</v>
      </c>
      <c r="E4738" t="s">
        <v>3104</v>
      </c>
      <c r="F4738" t="s">
        <v>3088</v>
      </c>
      <c r="G4738" t="s">
        <v>112</v>
      </c>
      <c r="H4738" t="s">
        <v>534</v>
      </c>
      <c r="J4738" t="s">
        <v>17</v>
      </c>
      <c r="K4738" t="s">
        <v>25</v>
      </c>
      <c r="L4738" t="str">
        <f>_xlfn.XLOOKUP(Tableau1[[#This Row],[TYPE DE PIECE]],Tableau4[MATIERE],Tableau4[SHORT TYPE],"",0,1)</f>
        <v>SMT</v>
      </c>
      <c r="N4738" t="str">
        <f>IF(ISERR(FIND("DECOUPE",Tableau1[[#This Row],[DESIGNATION]])),"","NEED REF")</f>
        <v/>
      </c>
    </row>
    <row r="4739" spans="2:14">
      <c r="B4739">
        <v>34409267</v>
      </c>
      <c r="C4739" s="2">
        <v>44264</v>
      </c>
      <c r="D4739" t="s">
        <v>13</v>
      </c>
      <c r="E4739" t="s">
        <v>3105</v>
      </c>
      <c r="F4739" t="s">
        <v>3088</v>
      </c>
      <c r="G4739" t="s">
        <v>112</v>
      </c>
      <c r="H4739" t="s">
        <v>534</v>
      </c>
      <c r="J4739" t="s">
        <v>17</v>
      </c>
      <c r="K4739" t="s">
        <v>25</v>
      </c>
      <c r="L4739" t="str">
        <f>_xlfn.XLOOKUP(Tableau1[[#This Row],[TYPE DE PIECE]],Tableau4[MATIERE],Tableau4[SHORT TYPE],"",0,1)</f>
        <v>SMT</v>
      </c>
      <c r="N4739" t="str">
        <f>IF(ISERR(FIND("DECOUPE",Tableau1[[#This Row],[DESIGNATION]])),"","NEED REF")</f>
        <v/>
      </c>
    </row>
    <row r="4740" spans="2:14">
      <c r="B4740">
        <v>34409266</v>
      </c>
      <c r="C4740" s="2">
        <v>44264</v>
      </c>
      <c r="D4740" t="s">
        <v>13</v>
      </c>
      <c r="E4740" t="s">
        <v>3106</v>
      </c>
      <c r="F4740" t="s">
        <v>3088</v>
      </c>
      <c r="G4740" t="s">
        <v>112</v>
      </c>
      <c r="H4740" t="s">
        <v>534</v>
      </c>
      <c r="J4740" t="s">
        <v>17</v>
      </c>
      <c r="K4740" t="s">
        <v>25</v>
      </c>
      <c r="L4740" t="str">
        <f>_xlfn.XLOOKUP(Tableau1[[#This Row],[TYPE DE PIECE]],Tableau4[MATIERE],Tableau4[SHORT TYPE],"",0,1)</f>
        <v>SMT</v>
      </c>
      <c r="N4740" t="str">
        <f>IF(ISERR(FIND("DECOUPE",Tableau1[[#This Row],[DESIGNATION]])),"","NEED REF")</f>
        <v/>
      </c>
    </row>
    <row r="4741" spans="2:14">
      <c r="B4741">
        <v>34409265</v>
      </c>
      <c r="C4741" s="2">
        <v>44264</v>
      </c>
      <c r="D4741" t="s">
        <v>13</v>
      </c>
      <c r="E4741" t="s">
        <v>3107</v>
      </c>
      <c r="F4741" t="s">
        <v>3088</v>
      </c>
      <c r="G4741" t="s">
        <v>112</v>
      </c>
      <c r="H4741" t="s">
        <v>534</v>
      </c>
      <c r="J4741" t="s">
        <v>17</v>
      </c>
      <c r="K4741" t="s">
        <v>25</v>
      </c>
      <c r="L4741" t="str">
        <f>_xlfn.XLOOKUP(Tableau1[[#This Row],[TYPE DE PIECE]],Tableau4[MATIERE],Tableau4[SHORT TYPE],"",0,1)</f>
        <v>SMT</v>
      </c>
      <c r="N4741" t="str">
        <f>IF(ISERR(FIND("DECOUPE",Tableau1[[#This Row],[DESIGNATION]])),"","NEED REF")</f>
        <v/>
      </c>
    </row>
    <row r="4742" spans="2:14">
      <c r="B4742">
        <v>34409264</v>
      </c>
      <c r="C4742" s="2">
        <v>44263</v>
      </c>
      <c r="D4742" t="s">
        <v>13</v>
      </c>
      <c r="E4742" t="s">
        <v>3108</v>
      </c>
      <c r="G4742" t="s">
        <v>573</v>
      </c>
      <c r="H4742" t="s">
        <v>30</v>
      </c>
      <c r="J4742" t="s">
        <v>49</v>
      </c>
      <c r="K4742" t="s">
        <v>25</v>
      </c>
      <c r="L4742" t="str">
        <f>_xlfn.XLOOKUP(Tableau1[[#This Row],[TYPE DE PIECE]],Tableau4[MATIERE],Tableau4[SHORT TYPE],"",0,1)</f>
        <v>SMT</v>
      </c>
      <c r="N4742" t="str">
        <f>IF(ISERR(FIND("DECOUPE",Tableau1[[#This Row],[DESIGNATION]])),"","NEED REF")</f>
        <v/>
      </c>
    </row>
    <row r="4743" spans="2:14">
      <c r="B4743">
        <v>34409263</v>
      </c>
      <c r="C4743" s="2">
        <v>44263</v>
      </c>
      <c r="D4743" t="s">
        <v>13</v>
      </c>
      <c r="E4743" t="s">
        <v>3109</v>
      </c>
      <c r="F4743" t="s">
        <v>3088</v>
      </c>
      <c r="G4743" t="s">
        <v>112</v>
      </c>
      <c r="H4743" t="s">
        <v>534</v>
      </c>
      <c r="J4743" t="s">
        <v>17</v>
      </c>
      <c r="K4743" t="s">
        <v>25</v>
      </c>
      <c r="L4743" t="str">
        <f>_xlfn.XLOOKUP(Tableau1[[#This Row],[TYPE DE PIECE]],Tableau4[MATIERE],Tableau4[SHORT TYPE],"",0,1)</f>
        <v>SMT</v>
      </c>
      <c r="N4743" t="str">
        <f>IF(ISERR(FIND("DECOUPE",Tableau1[[#This Row],[DESIGNATION]])),"","NEED REF")</f>
        <v/>
      </c>
    </row>
    <row r="4744" spans="2:14">
      <c r="B4744">
        <v>34409262</v>
      </c>
      <c r="C4744" s="2">
        <v>44260</v>
      </c>
      <c r="D4744" t="s">
        <v>13</v>
      </c>
      <c r="E4744" t="s">
        <v>3110</v>
      </c>
      <c r="H4744" t="s">
        <v>105</v>
      </c>
      <c r="J4744" t="s">
        <v>2245</v>
      </c>
      <c r="L4744" t="str">
        <f>_xlfn.XLOOKUP(Tableau1[[#This Row],[TYPE DE PIECE]],Tableau4[MATIERE],Tableau4[SHORT TYPE],"",0,1)</f>
        <v/>
      </c>
      <c r="N4744" t="str">
        <f>IF(ISERR(FIND("DECOUPE",Tableau1[[#This Row],[DESIGNATION]])),"","NEED REF")</f>
        <v/>
      </c>
    </row>
    <row r="4745" spans="2:14">
      <c r="B4745">
        <v>34409261</v>
      </c>
      <c r="C4745" s="2">
        <v>44260</v>
      </c>
      <c r="D4745" t="s">
        <v>13</v>
      </c>
      <c r="E4745" t="s">
        <v>3111</v>
      </c>
      <c r="J4745" t="s">
        <v>17</v>
      </c>
      <c r="L4745" t="str">
        <f>_xlfn.XLOOKUP(Tableau1[[#This Row],[TYPE DE PIECE]],Tableau4[MATIERE],Tableau4[SHORT TYPE],"",0,1)</f>
        <v/>
      </c>
      <c r="N4745" t="str">
        <f>IF(ISERR(FIND("DECOUPE",Tableau1[[#This Row],[DESIGNATION]])),"","NEED REF")</f>
        <v/>
      </c>
    </row>
    <row r="4746" spans="2:14">
      <c r="B4746">
        <v>34409260</v>
      </c>
      <c r="C4746" s="2">
        <v>44260</v>
      </c>
      <c r="D4746" t="s">
        <v>13</v>
      </c>
      <c r="E4746" t="s">
        <v>3112</v>
      </c>
      <c r="F4746" t="s">
        <v>3113</v>
      </c>
      <c r="G4746" t="s">
        <v>73</v>
      </c>
      <c r="H4746" t="s">
        <v>30</v>
      </c>
      <c r="J4746" t="s">
        <v>2245</v>
      </c>
      <c r="L4746" t="str">
        <f>_xlfn.XLOOKUP(Tableau1[[#This Row],[TYPE DE PIECE]],Tableau4[MATIERE],Tableau4[SHORT TYPE],"",0,1)</f>
        <v/>
      </c>
      <c r="N4746" t="str">
        <f>IF(ISERR(FIND("DECOUPE",Tableau1[[#This Row],[DESIGNATION]])),"","NEED REF")</f>
        <v/>
      </c>
    </row>
    <row r="4747" spans="2:14">
      <c r="B4747">
        <v>34409259</v>
      </c>
      <c r="C4747" s="2">
        <v>44260</v>
      </c>
      <c r="D4747" t="s">
        <v>13</v>
      </c>
      <c r="E4747" t="s">
        <v>3114</v>
      </c>
      <c r="F4747" t="s">
        <v>3113</v>
      </c>
      <c r="G4747" t="s">
        <v>73</v>
      </c>
      <c r="H4747" t="s">
        <v>30</v>
      </c>
      <c r="J4747" t="s">
        <v>2245</v>
      </c>
      <c r="L4747" t="str">
        <f>_xlfn.XLOOKUP(Tableau1[[#This Row],[TYPE DE PIECE]],Tableau4[MATIERE],Tableau4[SHORT TYPE],"",0,1)</f>
        <v/>
      </c>
      <c r="N4747" t="str">
        <f>IF(ISERR(FIND("DECOUPE",Tableau1[[#This Row],[DESIGNATION]])),"","NEED REF")</f>
        <v/>
      </c>
    </row>
    <row r="4748" spans="2:14">
      <c r="B4748">
        <v>34409258</v>
      </c>
      <c r="C4748" s="2">
        <v>44260</v>
      </c>
      <c r="D4748" t="s">
        <v>13</v>
      </c>
      <c r="E4748" t="s">
        <v>3115</v>
      </c>
      <c r="F4748" t="s">
        <v>310</v>
      </c>
      <c r="G4748" t="s">
        <v>112</v>
      </c>
      <c r="H4748" t="s">
        <v>534</v>
      </c>
      <c r="J4748" t="s">
        <v>17</v>
      </c>
      <c r="K4748" t="s">
        <v>25</v>
      </c>
      <c r="L4748" t="str">
        <f>_xlfn.XLOOKUP(Tableau1[[#This Row],[TYPE DE PIECE]],Tableau4[MATIERE],Tableau4[SHORT TYPE],"",0,1)</f>
        <v>SMT</v>
      </c>
      <c r="N4748" t="str">
        <f>IF(ISERR(FIND("DECOUPE",Tableau1[[#This Row],[DESIGNATION]])),"","NEED REF")</f>
        <v/>
      </c>
    </row>
    <row r="4749" spans="2:14">
      <c r="B4749">
        <v>34409257</v>
      </c>
      <c r="C4749" s="2">
        <v>44260</v>
      </c>
      <c r="D4749" t="s">
        <v>13</v>
      </c>
      <c r="E4749" t="s">
        <v>3116</v>
      </c>
      <c r="F4749" t="s">
        <v>310</v>
      </c>
      <c r="G4749" t="s">
        <v>112</v>
      </c>
      <c r="H4749" t="s">
        <v>534</v>
      </c>
      <c r="J4749" t="s">
        <v>17</v>
      </c>
      <c r="K4749" t="s">
        <v>25</v>
      </c>
      <c r="L4749" t="str">
        <f>_xlfn.XLOOKUP(Tableau1[[#This Row],[TYPE DE PIECE]],Tableau4[MATIERE],Tableau4[SHORT TYPE],"",0,1)</f>
        <v>SMT</v>
      </c>
      <c r="N4749" t="str">
        <f>IF(ISERR(FIND("DECOUPE",Tableau1[[#This Row],[DESIGNATION]])),"","NEED REF")</f>
        <v/>
      </c>
    </row>
    <row r="4750" spans="2:14">
      <c r="B4750">
        <v>34409256</v>
      </c>
      <c r="C4750" s="2">
        <v>44260</v>
      </c>
      <c r="D4750" t="s">
        <v>13</v>
      </c>
      <c r="E4750" t="s">
        <v>2011</v>
      </c>
      <c r="F4750" t="s">
        <v>310</v>
      </c>
      <c r="G4750" t="s">
        <v>112</v>
      </c>
      <c r="H4750" t="s">
        <v>534</v>
      </c>
      <c r="J4750" t="s">
        <v>17</v>
      </c>
      <c r="K4750" t="s">
        <v>25</v>
      </c>
      <c r="L4750" t="str">
        <f>_xlfn.XLOOKUP(Tableau1[[#This Row],[TYPE DE PIECE]],Tableau4[MATIERE],Tableau4[SHORT TYPE],"",0,1)</f>
        <v>SMT</v>
      </c>
      <c r="N4750" t="str">
        <f>IF(ISERR(FIND("DECOUPE",Tableau1[[#This Row],[DESIGNATION]])),"","NEED REF")</f>
        <v/>
      </c>
    </row>
    <row r="4751" spans="2:14">
      <c r="B4751">
        <v>34409255</v>
      </c>
      <c r="C4751" s="2">
        <v>44260</v>
      </c>
      <c r="D4751" t="s">
        <v>13</v>
      </c>
      <c r="E4751" t="s">
        <v>2012</v>
      </c>
      <c r="F4751" t="s">
        <v>310</v>
      </c>
      <c r="G4751" t="s">
        <v>112</v>
      </c>
      <c r="H4751" t="s">
        <v>534</v>
      </c>
      <c r="J4751" t="s">
        <v>17</v>
      </c>
      <c r="K4751" t="s">
        <v>25</v>
      </c>
      <c r="L4751" t="str">
        <f>_xlfn.XLOOKUP(Tableau1[[#This Row],[TYPE DE PIECE]],Tableau4[MATIERE],Tableau4[SHORT TYPE],"",0,1)</f>
        <v>SMT</v>
      </c>
      <c r="N4751" t="str">
        <f>IF(ISERR(FIND("DECOUPE",Tableau1[[#This Row],[DESIGNATION]])),"","NEED REF")</f>
        <v/>
      </c>
    </row>
    <row r="4752" spans="2:14">
      <c r="B4752">
        <v>34409254</v>
      </c>
      <c r="C4752" s="2">
        <v>44260</v>
      </c>
      <c r="D4752" t="s">
        <v>13</v>
      </c>
      <c r="E4752" t="s">
        <v>3117</v>
      </c>
      <c r="F4752" t="s">
        <v>310</v>
      </c>
      <c r="G4752" t="s">
        <v>112</v>
      </c>
      <c r="H4752" t="s">
        <v>534</v>
      </c>
      <c r="J4752" t="s">
        <v>17</v>
      </c>
      <c r="K4752" t="s">
        <v>22</v>
      </c>
      <c r="L4752" t="str">
        <f>_xlfn.XLOOKUP(Tableau1[[#This Row],[TYPE DE PIECE]],Tableau4[MATIERE],Tableau4[SHORT TYPE],"",0,1)</f>
        <v>COP</v>
      </c>
      <c r="N4752" t="str">
        <f>IF(ISERR(FIND("DECOUPE",Tableau1[[#This Row],[DESIGNATION]])),"","NEED REF")</f>
        <v/>
      </c>
    </row>
    <row r="4753" spans="2:14">
      <c r="B4753">
        <v>34409253</v>
      </c>
      <c r="C4753" s="2">
        <v>44259</v>
      </c>
      <c r="D4753" t="s">
        <v>13</v>
      </c>
      <c r="E4753" t="s">
        <v>3118</v>
      </c>
      <c r="F4753" t="s">
        <v>3088</v>
      </c>
      <c r="G4753" t="s">
        <v>112</v>
      </c>
      <c r="H4753" t="s">
        <v>534</v>
      </c>
      <c r="J4753" t="s">
        <v>17</v>
      </c>
      <c r="K4753" t="s">
        <v>22</v>
      </c>
      <c r="L4753" t="str">
        <f>_xlfn.XLOOKUP(Tableau1[[#This Row],[TYPE DE PIECE]],Tableau4[MATIERE],Tableau4[SHORT TYPE],"",0,1)</f>
        <v>COP</v>
      </c>
      <c r="N4753" t="str">
        <f>IF(ISERR(FIND("DECOUPE",Tableau1[[#This Row],[DESIGNATION]])),"","NEED REF")</f>
        <v/>
      </c>
    </row>
    <row r="4754" spans="2:14">
      <c r="B4754">
        <v>34409252</v>
      </c>
      <c r="C4754" s="2">
        <v>44259</v>
      </c>
      <c r="D4754" t="s">
        <v>13</v>
      </c>
      <c r="E4754" t="s">
        <v>3119</v>
      </c>
      <c r="F4754" t="s">
        <v>3088</v>
      </c>
      <c r="G4754" t="s">
        <v>112</v>
      </c>
      <c r="H4754" t="s">
        <v>534</v>
      </c>
      <c r="J4754" t="s">
        <v>17</v>
      </c>
      <c r="K4754" t="s">
        <v>22</v>
      </c>
      <c r="L4754" t="str">
        <f>_xlfn.XLOOKUP(Tableau1[[#This Row],[TYPE DE PIECE]],Tableau4[MATIERE],Tableau4[SHORT TYPE],"",0,1)</f>
        <v>COP</v>
      </c>
      <c r="N4754" t="str">
        <f>IF(ISERR(FIND("DECOUPE",Tableau1[[#This Row],[DESIGNATION]])),"","NEED REF")</f>
        <v/>
      </c>
    </row>
    <row r="4755" spans="2:14">
      <c r="B4755">
        <v>34409251</v>
      </c>
      <c r="C4755" s="2">
        <v>44259</v>
      </c>
      <c r="D4755" t="s">
        <v>13</v>
      </c>
      <c r="E4755" t="s">
        <v>3120</v>
      </c>
      <c r="F4755" t="s">
        <v>3088</v>
      </c>
      <c r="G4755" t="s">
        <v>112</v>
      </c>
      <c r="H4755" t="s">
        <v>534</v>
      </c>
      <c r="J4755" t="s">
        <v>17</v>
      </c>
      <c r="K4755" t="s">
        <v>22</v>
      </c>
      <c r="L4755" t="str">
        <f>_xlfn.XLOOKUP(Tableau1[[#This Row],[TYPE DE PIECE]],Tableau4[MATIERE],Tableau4[SHORT TYPE],"",0,1)</f>
        <v>COP</v>
      </c>
      <c r="N4755" t="str">
        <f>IF(ISERR(FIND("DECOUPE",Tableau1[[#This Row],[DESIGNATION]])),"","NEED REF")</f>
        <v/>
      </c>
    </row>
    <row r="4756" spans="2:14">
      <c r="B4756">
        <v>34409250</v>
      </c>
      <c r="C4756" s="2">
        <v>44259</v>
      </c>
      <c r="D4756" t="s">
        <v>13</v>
      </c>
      <c r="E4756" t="s">
        <v>3121</v>
      </c>
      <c r="F4756" t="s">
        <v>3088</v>
      </c>
      <c r="G4756" t="s">
        <v>112</v>
      </c>
      <c r="H4756" t="s">
        <v>534</v>
      </c>
      <c r="J4756" t="s">
        <v>17</v>
      </c>
      <c r="K4756" t="s">
        <v>22</v>
      </c>
      <c r="L4756" t="str">
        <f>_xlfn.XLOOKUP(Tableau1[[#This Row],[TYPE DE PIECE]],Tableau4[MATIERE],Tableau4[SHORT TYPE],"",0,1)</f>
        <v>COP</v>
      </c>
      <c r="N4756" t="str">
        <f>IF(ISERR(FIND("DECOUPE",Tableau1[[#This Row],[DESIGNATION]])),"","NEED REF")</f>
        <v/>
      </c>
    </row>
    <row r="4757" spans="2:14">
      <c r="B4757">
        <v>34409249</v>
      </c>
      <c r="C4757" s="2">
        <v>44258</v>
      </c>
      <c r="D4757" t="s">
        <v>13</v>
      </c>
      <c r="E4757" t="s">
        <v>928</v>
      </c>
      <c r="F4757" t="s">
        <v>3088</v>
      </c>
      <c r="G4757" t="s">
        <v>112</v>
      </c>
      <c r="H4757" t="s">
        <v>534</v>
      </c>
      <c r="J4757" t="s">
        <v>17</v>
      </c>
      <c r="K4757" t="s">
        <v>22</v>
      </c>
      <c r="L4757" t="str">
        <f>_xlfn.XLOOKUP(Tableau1[[#This Row],[TYPE DE PIECE]],Tableau4[MATIERE],Tableau4[SHORT TYPE],"",0,1)</f>
        <v>COP</v>
      </c>
      <c r="N4757" t="str">
        <f>IF(ISERR(FIND("DECOUPE",Tableau1[[#This Row],[DESIGNATION]])),"","NEED REF")</f>
        <v/>
      </c>
    </row>
    <row r="4758" spans="2:14">
      <c r="B4758">
        <v>34409248</v>
      </c>
      <c r="C4758" s="2">
        <v>44258</v>
      </c>
      <c r="D4758" t="s">
        <v>13</v>
      </c>
      <c r="E4758" t="s">
        <v>3122</v>
      </c>
      <c r="F4758" t="s">
        <v>3088</v>
      </c>
      <c r="G4758" t="s">
        <v>112</v>
      </c>
      <c r="H4758" t="s">
        <v>534</v>
      </c>
      <c r="J4758" t="s">
        <v>17</v>
      </c>
      <c r="K4758" t="s">
        <v>22</v>
      </c>
      <c r="L4758" t="str">
        <f>_xlfn.XLOOKUP(Tableau1[[#This Row],[TYPE DE PIECE]],Tableau4[MATIERE],Tableau4[SHORT TYPE],"",0,1)</f>
        <v>COP</v>
      </c>
      <c r="N4758" t="str">
        <f>IF(ISERR(FIND("DECOUPE",Tableau1[[#This Row],[DESIGNATION]])),"","NEED REF")</f>
        <v/>
      </c>
    </row>
    <row r="4759" spans="2:14">
      <c r="B4759">
        <v>34409247</v>
      </c>
      <c r="C4759" s="2">
        <v>44258</v>
      </c>
      <c r="D4759" t="s">
        <v>13</v>
      </c>
      <c r="E4759" t="s">
        <v>3123</v>
      </c>
      <c r="F4759" t="s">
        <v>3088</v>
      </c>
      <c r="G4759" t="s">
        <v>112</v>
      </c>
      <c r="H4759" t="s">
        <v>534</v>
      </c>
      <c r="J4759" t="s">
        <v>17</v>
      </c>
      <c r="K4759" t="s">
        <v>22</v>
      </c>
      <c r="L4759" t="str">
        <f>_xlfn.XLOOKUP(Tableau1[[#This Row],[TYPE DE PIECE]],Tableau4[MATIERE],Tableau4[SHORT TYPE],"",0,1)</f>
        <v>COP</v>
      </c>
      <c r="N4759" t="str">
        <f>IF(ISERR(FIND("DECOUPE",Tableau1[[#This Row],[DESIGNATION]])),"","NEED REF")</f>
        <v/>
      </c>
    </row>
    <row r="4760" spans="2:14">
      <c r="B4760">
        <v>34409246</v>
      </c>
      <c r="C4760" s="2">
        <v>44258</v>
      </c>
      <c r="D4760" t="s">
        <v>13</v>
      </c>
      <c r="E4760" t="s">
        <v>3124</v>
      </c>
      <c r="F4760" t="s">
        <v>3088</v>
      </c>
      <c r="G4760" t="s">
        <v>112</v>
      </c>
      <c r="H4760" t="s">
        <v>534</v>
      </c>
      <c r="J4760" t="s">
        <v>17</v>
      </c>
      <c r="K4760" t="s">
        <v>22</v>
      </c>
      <c r="L4760" t="str">
        <f>_xlfn.XLOOKUP(Tableau1[[#This Row],[TYPE DE PIECE]],Tableau4[MATIERE],Tableau4[SHORT TYPE],"",0,1)</f>
        <v>COP</v>
      </c>
      <c r="N4760" t="str">
        <f>IF(ISERR(FIND("DECOUPE",Tableau1[[#This Row],[DESIGNATION]])),"","NEED REF")</f>
        <v/>
      </c>
    </row>
    <row r="4761" spans="2:14">
      <c r="B4761">
        <v>34409245</v>
      </c>
      <c r="C4761" s="2">
        <v>44258</v>
      </c>
      <c r="D4761" t="s">
        <v>13</v>
      </c>
      <c r="E4761" t="s">
        <v>3123</v>
      </c>
      <c r="F4761" t="s">
        <v>3088</v>
      </c>
      <c r="G4761" t="s">
        <v>112</v>
      </c>
      <c r="H4761" t="s">
        <v>534</v>
      </c>
      <c r="J4761" t="s">
        <v>17</v>
      </c>
      <c r="K4761" t="s">
        <v>22</v>
      </c>
      <c r="L4761" t="str">
        <f>_xlfn.XLOOKUP(Tableau1[[#This Row],[TYPE DE PIECE]],Tableau4[MATIERE],Tableau4[SHORT TYPE],"",0,1)</f>
        <v>COP</v>
      </c>
      <c r="N4761" t="str">
        <f>IF(ISERR(FIND("DECOUPE",Tableau1[[#This Row],[DESIGNATION]])),"","NEED REF")</f>
        <v/>
      </c>
    </row>
    <row r="4762" spans="2:14">
      <c r="B4762">
        <v>34409244</v>
      </c>
      <c r="C4762" s="2">
        <v>44258</v>
      </c>
      <c r="D4762" t="s">
        <v>13</v>
      </c>
      <c r="E4762" t="s">
        <v>2152</v>
      </c>
      <c r="F4762" t="s">
        <v>3088</v>
      </c>
      <c r="G4762" t="s">
        <v>112</v>
      </c>
      <c r="H4762" t="s">
        <v>534</v>
      </c>
      <c r="J4762" t="s">
        <v>17</v>
      </c>
      <c r="K4762" t="s">
        <v>22</v>
      </c>
      <c r="L4762" t="str">
        <f>_xlfn.XLOOKUP(Tableau1[[#This Row],[TYPE DE PIECE]],Tableau4[MATIERE],Tableau4[SHORT TYPE],"",0,1)</f>
        <v>COP</v>
      </c>
      <c r="N4762" t="str">
        <f>IF(ISERR(FIND("DECOUPE",Tableau1[[#This Row],[DESIGNATION]])),"","NEED REF")</f>
        <v/>
      </c>
    </row>
    <row r="4763" spans="2:14">
      <c r="B4763">
        <v>34409243</v>
      </c>
      <c r="C4763" s="2">
        <v>44258</v>
      </c>
      <c r="D4763" t="s">
        <v>13</v>
      </c>
      <c r="E4763" t="s">
        <v>3125</v>
      </c>
      <c r="F4763" t="s">
        <v>3088</v>
      </c>
      <c r="G4763" t="s">
        <v>112</v>
      </c>
      <c r="H4763" t="s">
        <v>534</v>
      </c>
      <c r="J4763" t="s">
        <v>17</v>
      </c>
      <c r="K4763" t="s">
        <v>22</v>
      </c>
      <c r="L4763" t="str">
        <f>_xlfn.XLOOKUP(Tableau1[[#This Row],[TYPE DE PIECE]],Tableau4[MATIERE],Tableau4[SHORT TYPE],"",0,1)</f>
        <v>COP</v>
      </c>
      <c r="N4763" t="str">
        <f>IF(ISERR(FIND("DECOUPE",Tableau1[[#This Row],[DESIGNATION]])),"","NEED REF")</f>
        <v/>
      </c>
    </row>
    <row r="4764" spans="2:14">
      <c r="B4764">
        <v>34409242</v>
      </c>
      <c r="C4764" s="2">
        <v>44258</v>
      </c>
      <c r="D4764" t="s">
        <v>13</v>
      </c>
      <c r="E4764" t="s">
        <v>3126</v>
      </c>
      <c r="F4764" t="s">
        <v>3088</v>
      </c>
      <c r="G4764" t="s">
        <v>112</v>
      </c>
      <c r="H4764" t="s">
        <v>534</v>
      </c>
      <c r="J4764" t="s">
        <v>17</v>
      </c>
      <c r="K4764" t="s">
        <v>22</v>
      </c>
      <c r="L4764" t="str">
        <f>_xlfn.XLOOKUP(Tableau1[[#This Row],[TYPE DE PIECE]],Tableau4[MATIERE],Tableau4[SHORT TYPE],"",0,1)</f>
        <v>COP</v>
      </c>
      <c r="N4764" t="str">
        <f>IF(ISERR(FIND("DECOUPE",Tableau1[[#This Row],[DESIGNATION]])),"","NEED REF")</f>
        <v/>
      </c>
    </row>
    <row r="4765" spans="2:14">
      <c r="B4765">
        <v>34409241</v>
      </c>
      <c r="C4765" s="2">
        <v>44258</v>
      </c>
      <c r="D4765" t="s">
        <v>13</v>
      </c>
      <c r="E4765" t="s">
        <v>3127</v>
      </c>
      <c r="F4765" t="s">
        <v>3088</v>
      </c>
      <c r="G4765" t="s">
        <v>112</v>
      </c>
      <c r="H4765" t="s">
        <v>534</v>
      </c>
      <c r="J4765" t="s">
        <v>17</v>
      </c>
      <c r="K4765" t="s">
        <v>22</v>
      </c>
      <c r="L4765" t="str">
        <f>_xlfn.XLOOKUP(Tableau1[[#This Row],[TYPE DE PIECE]],Tableau4[MATIERE],Tableau4[SHORT TYPE],"",0,1)</f>
        <v>COP</v>
      </c>
      <c r="N4765" t="str">
        <f>IF(ISERR(FIND("DECOUPE",Tableau1[[#This Row],[DESIGNATION]])),"","NEED REF")</f>
        <v/>
      </c>
    </row>
    <row r="4766" spans="2:14">
      <c r="B4766">
        <v>34409240</v>
      </c>
      <c r="C4766" s="2">
        <v>44258</v>
      </c>
      <c r="D4766" t="s">
        <v>13</v>
      </c>
      <c r="E4766" t="s">
        <v>3128</v>
      </c>
      <c r="F4766" t="s">
        <v>3088</v>
      </c>
      <c r="G4766" t="s">
        <v>112</v>
      </c>
      <c r="H4766" t="s">
        <v>534</v>
      </c>
      <c r="J4766" t="s">
        <v>17</v>
      </c>
      <c r="K4766" t="s">
        <v>22</v>
      </c>
      <c r="L4766" t="str">
        <f>_xlfn.XLOOKUP(Tableau1[[#This Row],[TYPE DE PIECE]],Tableau4[MATIERE],Tableau4[SHORT TYPE],"",0,1)</f>
        <v>COP</v>
      </c>
      <c r="N4766" t="str">
        <f>IF(ISERR(FIND("DECOUPE",Tableau1[[#This Row],[DESIGNATION]])),"","NEED REF")</f>
        <v/>
      </c>
    </row>
    <row r="4767" spans="2:14">
      <c r="B4767">
        <v>34409239</v>
      </c>
      <c r="C4767" s="2">
        <v>44258</v>
      </c>
      <c r="D4767" t="s">
        <v>13</v>
      </c>
      <c r="E4767" t="s">
        <v>3129</v>
      </c>
      <c r="F4767" t="s">
        <v>3088</v>
      </c>
      <c r="G4767" t="s">
        <v>112</v>
      </c>
      <c r="H4767" t="s">
        <v>534</v>
      </c>
      <c r="J4767" t="s">
        <v>17</v>
      </c>
      <c r="K4767" t="s">
        <v>22</v>
      </c>
      <c r="L4767" t="str">
        <f>_xlfn.XLOOKUP(Tableau1[[#This Row],[TYPE DE PIECE]],Tableau4[MATIERE],Tableau4[SHORT TYPE],"",0,1)</f>
        <v>COP</v>
      </c>
      <c r="N4767" t="str">
        <f>IF(ISERR(FIND("DECOUPE",Tableau1[[#This Row],[DESIGNATION]])),"","NEED REF")</f>
        <v/>
      </c>
    </row>
    <row r="4768" spans="2:14">
      <c r="B4768">
        <v>34409238</v>
      </c>
      <c r="C4768" s="2">
        <v>44258</v>
      </c>
      <c r="D4768" t="s">
        <v>13</v>
      </c>
      <c r="E4768" t="s">
        <v>3130</v>
      </c>
      <c r="F4768" t="s">
        <v>3088</v>
      </c>
      <c r="G4768" t="s">
        <v>112</v>
      </c>
      <c r="H4768" t="s">
        <v>534</v>
      </c>
      <c r="J4768" t="s">
        <v>17</v>
      </c>
      <c r="K4768" t="s">
        <v>22</v>
      </c>
      <c r="L4768" t="str">
        <f>_xlfn.XLOOKUP(Tableau1[[#This Row],[TYPE DE PIECE]],Tableau4[MATIERE],Tableau4[SHORT TYPE],"",0,1)</f>
        <v>COP</v>
      </c>
      <c r="N4768" t="str">
        <f>IF(ISERR(FIND("DECOUPE",Tableau1[[#This Row],[DESIGNATION]])),"","NEED REF")</f>
        <v/>
      </c>
    </row>
    <row r="4769" spans="2:14">
      <c r="B4769">
        <v>34409237</v>
      </c>
      <c r="C4769" s="2">
        <v>44258</v>
      </c>
      <c r="D4769" t="s">
        <v>13</v>
      </c>
      <c r="E4769" t="s">
        <v>3131</v>
      </c>
      <c r="F4769" t="s">
        <v>3088</v>
      </c>
      <c r="G4769" t="s">
        <v>112</v>
      </c>
      <c r="H4769" t="s">
        <v>534</v>
      </c>
      <c r="J4769" t="s">
        <v>17</v>
      </c>
      <c r="K4769" t="s">
        <v>22</v>
      </c>
      <c r="L4769" t="str">
        <f>_xlfn.XLOOKUP(Tableau1[[#This Row],[TYPE DE PIECE]],Tableau4[MATIERE],Tableau4[SHORT TYPE],"",0,1)</f>
        <v>COP</v>
      </c>
      <c r="N4769" t="str">
        <f>IF(ISERR(FIND("DECOUPE",Tableau1[[#This Row],[DESIGNATION]])),"","NEED REF")</f>
        <v/>
      </c>
    </row>
    <row r="4770" spans="2:14">
      <c r="B4770">
        <v>34409236</v>
      </c>
      <c r="C4770" s="2">
        <v>44258</v>
      </c>
      <c r="D4770" t="s">
        <v>13</v>
      </c>
      <c r="E4770" t="s">
        <v>3132</v>
      </c>
      <c r="F4770" t="s">
        <v>3088</v>
      </c>
      <c r="G4770" t="s">
        <v>112</v>
      </c>
      <c r="H4770" t="s">
        <v>534</v>
      </c>
      <c r="J4770" t="s">
        <v>17</v>
      </c>
      <c r="K4770" t="s">
        <v>22</v>
      </c>
      <c r="L4770" t="str">
        <f>_xlfn.XLOOKUP(Tableau1[[#This Row],[TYPE DE PIECE]],Tableau4[MATIERE],Tableau4[SHORT TYPE],"",0,1)</f>
        <v>COP</v>
      </c>
      <c r="N4770" t="str">
        <f>IF(ISERR(FIND("DECOUPE",Tableau1[[#This Row],[DESIGNATION]])),"","NEED REF")</f>
        <v/>
      </c>
    </row>
    <row r="4771" spans="2:14">
      <c r="B4771">
        <v>34409235</v>
      </c>
      <c r="C4771" s="2">
        <v>44258</v>
      </c>
      <c r="D4771" t="s">
        <v>13</v>
      </c>
      <c r="E4771" t="s">
        <v>3133</v>
      </c>
      <c r="F4771" t="s">
        <v>3088</v>
      </c>
      <c r="G4771" t="s">
        <v>112</v>
      </c>
      <c r="H4771" t="s">
        <v>534</v>
      </c>
      <c r="J4771" t="s">
        <v>17</v>
      </c>
      <c r="K4771" t="s">
        <v>22</v>
      </c>
      <c r="L4771" t="str">
        <f>_xlfn.XLOOKUP(Tableau1[[#This Row],[TYPE DE PIECE]],Tableau4[MATIERE],Tableau4[SHORT TYPE],"",0,1)</f>
        <v>COP</v>
      </c>
      <c r="N4771" t="str">
        <f>IF(ISERR(FIND("DECOUPE",Tableau1[[#This Row],[DESIGNATION]])),"","NEED REF")</f>
        <v/>
      </c>
    </row>
    <row r="4772" spans="2:14">
      <c r="B4772">
        <v>34409234</v>
      </c>
      <c r="C4772" s="2">
        <v>44258</v>
      </c>
      <c r="D4772" t="s">
        <v>13</v>
      </c>
      <c r="E4772" t="s">
        <v>3134</v>
      </c>
      <c r="F4772" t="s">
        <v>3088</v>
      </c>
      <c r="G4772" t="s">
        <v>112</v>
      </c>
      <c r="H4772" t="s">
        <v>534</v>
      </c>
      <c r="J4772" t="s">
        <v>17</v>
      </c>
      <c r="K4772" t="s">
        <v>22</v>
      </c>
      <c r="L4772" t="str">
        <f>_xlfn.XLOOKUP(Tableau1[[#This Row],[TYPE DE PIECE]],Tableau4[MATIERE],Tableau4[SHORT TYPE],"",0,1)</f>
        <v>COP</v>
      </c>
      <c r="N4772" t="str">
        <f>IF(ISERR(FIND("DECOUPE",Tableau1[[#This Row],[DESIGNATION]])),"","NEED REF")</f>
        <v/>
      </c>
    </row>
    <row r="4773" spans="2:14">
      <c r="B4773">
        <v>34409233</v>
      </c>
      <c r="C4773" s="2">
        <v>44258</v>
      </c>
      <c r="D4773" t="s">
        <v>13</v>
      </c>
      <c r="E4773" t="s">
        <v>3135</v>
      </c>
      <c r="F4773" t="s">
        <v>3088</v>
      </c>
      <c r="G4773" t="s">
        <v>112</v>
      </c>
      <c r="H4773" t="s">
        <v>534</v>
      </c>
      <c r="J4773" t="s">
        <v>17</v>
      </c>
      <c r="K4773" t="s">
        <v>22</v>
      </c>
      <c r="L4773" t="str">
        <f>_xlfn.XLOOKUP(Tableau1[[#This Row],[TYPE DE PIECE]],Tableau4[MATIERE],Tableau4[SHORT TYPE],"",0,1)</f>
        <v>COP</v>
      </c>
      <c r="N4773" t="str">
        <f>IF(ISERR(FIND("DECOUPE",Tableau1[[#This Row],[DESIGNATION]])),"","NEED REF")</f>
        <v/>
      </c>
    </row>
    <row r="4774" spans="2:14">
      <c r="B4774">
        <v>34409232</v>
      </c>
      <c r="C4774" s="2">
        <v>44258</v>
      </c>
      <c r="D4774" t="s">
        <v>13</v>
      </c>
      <c r="E4774" t="s">
        <v>3136</v>
      </c>
      <c r="F4774" t="s">
        <v>3088</v>
      </c>
      <c r="G4774" t="s">
        <v>112</v>
      </c>
      <c r="H4774" t="s">
        <v>534</v>
      </c>
      <c r="J4774" t="s">
        <v>17</v>
      </c>
      <c r="K4774" t="s">
        <v>22</v>
      </c>
      <c r="L4774" t="str">
        <f>_xlfn.XLOOKUP(Tableau1[[#This Row],[TYPE DE PIECE]],Tableau4[MATIERE],Tableau4[SHORT TYPE],"",0,1)</f>
        <v>COP</v>
      </c>
      <c r="N4774" t="str">
        <f>IF(ISERR(FIND("DECOUPE",Tableau1[[#This Row],[DESIGNATION]])),"","NEED REF")</f>
        <v/>
      </c>
    </row>
    <row r="4775" spans="2:14">
      <c r="B4775">
        <v>34409231</v>
      </c>
      <c r="C4775" s="2">
        <v>44258</v>
      </c>
      <c r="D4775" t="s">
        <v>13</v>
      </c>
      <c r="E4775" t="s">
        <v>2155</v>
      </c>
      <c r="F4775" t="s">
        <v>3088</v>
      </c>
      <c r="G4775" t="s">
        <v>112</v>
      </c>
      <c r="H4775" t="s">
        <v>534</v>
      </c>
      <c r="J4775" t="s">
        <v>17</v>
      </c>
      <c r="K4775" t="s">
        <v>22</v>
      </c>
      <c r="L4775" t="str">
        <f>_xlfn.XLOOKUP(Tableau1[[#This Row],[TYPE DE PIECE]],Tableau4[MATIERE],Tableau4[SHORT TYPE],"",0,1)</f>
        <v>COP</v>
      </c>
      <c r="N4775" t="str">
        <f>IF(ISERR(FIND("DECOUPE",Tableau1[[#This Row],[DESIGNATION]])),"","NEED REF")</f>
        <v/>
      </c>
    </row>
    <row r="4776" spans="2:14">
      <c r="B4776">
        <v>34409230</v>
      </c>
      <c r="C4776" s="2">
        <v>44257</v>
      </c>
      <c r="D4776" t="s">
        <v>13</v>
      </c>
      <c r="E4776" t="s">
        <v>3137</v>
      </c>
      <c r="F4776" t="s">
        <v>3088</v>
      </c>
      <c r="G4776" t="s">
        <v>112</v>
      </c>
      <c r="H4776" t="s">
        <v>534</v>
      </c>
      <c r="J4776" t="s">
        <v>17</v>
      </c>
      <c r="K4776" t="s">
        <v>25</v>
      </c>
      <c r="L4776" t="str">
        <f>_xlfn.XLOOKUP(Tableau1[[#This Row],[TYPE DE PIECE]],Tableau4[MATIERE],Tableau4[SHORT TYPE],"",0,1)</f>
        <v>SMT</v>
      </c>
      <c r="N4776" t="str">
        <f>IF(ISERR(FIND("DECOUPE",Tableau1[[#This Row],[DESIGNATION]])),"","NEED REF")</f>
        <v/>
      </c>
    </row>
    <row r="4777" spans="2:14">
      <c r="B4777">
        <v>34409229</v>
      </c>
      <c r="C4777" s="2">
        <v>44256</v>
      </c>
      <c r="D4777" t="s">
        <v>13</v>
      </c>
      <c r="E4777" t="s">
        <v>3138</v>
      </c>
      <c r="F4777" t="s">
        <v>310</v>
      </c>
      <c r="G4777" t="s">
        <v>112</v>
      </c>
      <c r="H4777" t="s">
        <v>534</v>
      </c>
      <c r="J4777" t="s">
        <v>17</v>
      </c>
      <c r="L4777" t="str">
        <f>_xlfn.XLOOKUP(Tableau1[[#This Row],[TYPE DE PIECE]],Tableau4[MATIERE],Tableau4[SHORT TYPE],"",0,1)</f>
        <v/>
      </c>
      <c r="N4777" t="str">
        <f>IF(ISERR(FIND("DECOUPE",Tableau1[[#This Row],[DESIGNATION]])),"","NEED REF")</f>
        <v/>
      </c>
    </row>
    <row r="4778" spans="2:14">
      <c r="B4778">
        <v>34409228</v>
      </c>
      <c r="C4778" s="2">
        <v>44256</v>
      </c>
      <c r="D4778" t="s">
        <v>13</v>
      </c>
      <c r="E4778" t="s">
        <v>3139</v>
      </c>
      <c r="F4778" t="s">
        <v>310</v>
      </c>
      <c r="G4778" t="s">
        <v>112</v>
      </c>
      <c r="H4778" t="s">
        <v>534</v>
      </c>
      <c r="J4778" t="s">
        <v>17</v>
      </c>
      <c r="L4778" t="str">
        <f>_xlfn.XLOOKUP(Tableau1[[#This Row],[TYPE DE PIECE]],Tableau4[MATIERE],Tableau4[SHORT TYPE],"",0,1)</f>
        <v/>
      </c>
      <c r="N4778" t="str">
        <f>IF(ISERR(FIND("DECOUPE",Tableau1[[#This Row],[DESIGNATION]])),"","NEED REF")</f>
        <v/>
      </c>
    </row>
    <row r="4779" spans="2:14">
      <c r="B4779">
        <v>34409227</v>
      </c>
      <c r="C4779" s="2">
        <v>44256</v>
      </c>
      <c r="D4779" t="s">
        <v>13</v>
      </c>
      <c r="E4779" t="s">
        <v>3140</v>
      </c>
      <c r="F4779" t="s">
        <v>310</v>
      </c>
      <c r="G4779" t="s">
        <v>112</v>
      </c>
      <c r="H4779" t="s">
        <v>534</v>
      </c>
      <c r="J4779" t="s">
        <v>17</v>
      </c>
      <c r="L4779" t="str">
        <f>_xlfn.XLOOKUP(Tableau1[[#This Row],[TYPE DE PIECE]],Tableau4[MATIERE],Tableau4[SHORT TYPE],"",0,1)</f>
        <v/>
      </c>
      <c r="N4779" t="str">
        <f>IF(ISERR(FIND("DECOUPE",Tableau1[[#This Row],[DESIGNATION]])),"","NEED REF")</f>
        <v/>
      </c>
    </row>
    <row r="4780" spans="2:14">
      <c r="B4780">
        <v>34409226</v>
      </c>
      <c r="C4780" s="2">
        <v>44256</v>
      </c>
      <c r="D4780" t="s">
        <v>13</v>
      </c>
      <c r="E4780" t="s">
        <v>3141</v>
      </c>
      <c r="F4780" t="s">
        <v>310</v>
      </c>
      <c r="G4780" t="s">
        <v>112</v>
      </c>
      <c r="H4780" t="s">
        <v>534</v>
      </c>
      <c r="J4780" t="s">
        <v>17</v>
      </c>
      <c r="L4780" t="str">
        <f>_xlfn.XLOOKUP(Tableau1[[#This Row],[TYPE DE PIECE]],Tableau4[MATIERE],Tableau4[SHORT TYPE],"",0,1)</f>
        <v/>
      </c>
      <c r="N4780" t="str">
        <f>IF(ISERR(FIND("DECOUPE",Tableau1[[#This Row],[DESIGNATION]])),"","NEED REF")</f>
        <v/>
      </c>
    </row>
    <row r="4781" spans="2:14">
      <c r="B4781">
        <v>34409225</v>
      </c>
      <c r="C4781" s="2">
        <v>44256</v>
      </c>
      <c r="D4781" t="s">
        <v>13</v>
      </c>
      <c r="E4781" t="s">
        <v>3142</v>
      </c>
      <c r="F4781">
        <v>706380741</v>
      </c>
      <c r="G4781" t="s">
        <v>112</v>
      </c>
      <c r="H4781" t="s">
        <v>534</v>
      </c>
      <c r="J4781" t="s">
        <v>49</v>
      </c>
      <c r="K4781" t="s">
        <v>25</v>
      </c>
      <c r="L4781" t="str">
        <f>_xlfn.XLOOKUP(Tableau1[[#This Row],[TYPE DE PIECE]],Tableau4[MATIERE],Tableau4[SHORT TYPE],"",0,1)</f>
        <v>SMT</v>
      </c>
      <c r="N4781" t="str">
        <f>IF(ISERR(FIND("DECOUPE",Tableau1[[#This Row],[DESIGNATION]])),"","NEED REF")</f>
        <v/>
      </c>
    </row>
    <row r="4782" spans="2:14">
      <c r="B4782">
        <v>34409224</v>
      </c>
      <c r="C4782" s="2">
        <v>44256</v>
      </c>
      <c r="D4782" t="s">
        <v>13</v>
      </c>
      <c r="E4782" t="s">
        <v>3143</v>
      </c>
      <c r="F4782">
        <v>706380741</v>
      </c>
      <c r="G4782" t="s">
        <v>112</v>
      </c>
      <c r="H4782" t="s">
        <v>534</v>
      </c>
      <c r="J4782" t="s">
        <v>49</v>
      </c>
      <c r="K4782" t="s">
        <v>25</v>
      </c>
      <c r="L4782" t="str">
        <f>_xlfn.XLOOKUP(Tableau1[[#This Row],[TYPE DE PIECE]],Tableau4[MATIERE],Tableau4[SHORT TYPE],"",0,1)</f>
        <v>SMT</v>
      </c>
      <c r="N4782" t="str">
        <f>IF(ISERR(FIND("DECOUPE",Tableau1[[#This Row],[DESIGNATION]])),"","NEED REF")</f>
        <v/>
      </c>
    </row>
    <row r="4783" spans="2:14">
      <c r="B4783">
        <v>34409223</v>
      </c>
      <c r="C4783" s="2">
        <v>44256</v>
      </c>
      <c r="D4783" t="s">
        <v>13</v>
      </c>
      <c r="E4783" t="s">
        <v>3144</v>
      </c>
      <c r="F4783">
        <v>706380741</v>
      </c>
      <c r="G4783" t="s">
        <v>112</v>
      </c>
      <c r="H4783" t="s">
        <v>534</v>
      </c>
      <c r="J4783" t="s">
        <v>49</v>
      </c>
      <c r="K4783" t="s">
        <v>25</v>
      </c>
      <c r="L4783" t="str">
        <f>_xlfn.XLOOKUP(Tableau1[[#This Row],[TYPE DE PIECE]],Tableau4[MATIERE],Tableau4[SHORT TYPE],"",0,1)</f>
        <v>SMT</v>
      </c>
      <c r="N4783" t="str">
        <f>IF(ISERR(FIND("DECOUPE",Tableau1[[#This Row],[DESIGNATION]])),"","NEED REF")</f>
        <v/>
      </c>
    </row>
    <row r="4784" spans="2:14">
      <c r="B4784">
        <v>34409222</v>
      </c>
      <c r="C4784" s="2">
        <v>44256</v>
      </c>
      <c r="D4784" t="s">
        <v>13</v>
      </c>
      <c r="E4784" t="s">
        <v>3145</v>
      </c>
      <c r="F4784">
        <v>706380741</v>
      </c>
      <c r="G4784" t="s">
        <v>112</v>
      </c>
      <c r="H4784" t="s">
        <v>534</v>
      </c>
      <c r="J4784" t="s">
        <v>49</v>
      </c>
      <c r="K4784" t="s">
        <v>25</v>
      </c>
      <c r="L4784" t="str">
        <f>_xlfn.XLOOKUP(Tableau1[[#This Row],[TYPE DE PIECE]],Tableau4[MATIERE],Tableau4[SHORT TYPE],"",0,1)</f>
        <v>SMT</v>
      </c>
      <c r="N4784" t="str">
        <f>IF(ISERR(FIND("DECOUPE",Tableau1[[#This Row],[DESIGNATION]])),"","NEED REF")</f>
        <v/>
      </c>
    </row>
    <row r="4785" spans="2:14">
      <c r="B4785">
        <v>34409221</v>
      </c>
      <c r="C4785" s="2">
        <v>44256</v>
      </c>
      <c r="D4785" t="s">
        <v>13</v>
      </c>
      <c r="E4785" t="s">
        <v>3146</v>
      </c>
      <c r="G4785" t="s">
        <v>73</v>
      </c>
      <c r="H4785" t="s">
        <v>30</v>
      </c>
      <c r="J4785" t="s">
        <v>17</v>
      </c>
      <c r="K4785" t="s">
        <v>25</v>
      </c>
      <c r="L4785" t="str">
        <f>_xlfn.XLOOKUP(Tableau1[[#This Row],[TYPE DE PIECE]],Tableau4[MATIERE],Tableau4[SHORT TYPE],"",0,1)</f>
        <v>SMT</v>
      </c>
      <c r="N4785" t="s">
        <v>400</v>
      </c>
    </row>
    <row r="4786" spans="2:14">
      <c r="B4786">
        <v>34409220</v>
      </c>
      <c r="C4786" s="2">
        <v>44252</v>
      </c>
      <c r="D4786" t="s">
        <v>13</v>
      </c>
      <c r="E4786" t="s">
        <v>3147</v>
      </c>
      <c r="G4786" t="s">
        <v>73</v>
      </c>
      <c r="H4786" t="s">
        <v>30</v>
      </c>
      <c r="J4786" t="s">
        <v>17</v>
      </c>
      <c r="K4786" t="s">
        <v>25</v>
      </c>
      <c r="L4786" t="str">
        <f>_xlfn.XLOOKUP(Tableau1[[#This Row],[TYPE DE PIECE]],Tableau4[MATIERE],Tableau4[SHORT TYPE],"",0,1)</f>
        <v>SMT</v>
      </c>
      <c r="N4786" t="str">
        <f>IF(ISERR(FIND("DECOUPE",Tableau1[[#This Row],[DESIGNATION]])),"","NEED REF")</f>
        <v/>
      </c>
    </row>
    <row r="4787" spans="2:14">
      <c r="B4787">
        <v>34409219</v>
      </c>
      <c r="C4787" s="2">
        <v>44252</v>
      </c>
      <c r="D4787" t="s">
        <v>13</v>
      </c>
      <c r="E4787" t="s">
        <v>936</v>
      </c>
      <c r="G4787" t="s">
        <v>73</v>
      </c>
      <c r="H4787" t="s">
        <v>30</v>
      </c>
      <c r="J4787" t="s">
        <v>17</v>
      </c>
      <c r="K4787" t="s">
        <v>25</v>
      </c>
      <c r="L4787" t="str">
        <f>_xlfn.XLOOKUP(Tableau1[[#This Row],[TYPE DE PIECE]],Tableau4[MATIERE],Tableau4[SHORT TYPE],"",0,1)</f>
        <v>SMT</v>
      </c>
      <c r="N4787" t="str">
        <f>IF(ISERR(FIND("DECOUPE",Tableau1[[#This Row],[DESIGNATION]])),"","NEED REF")</f>
        <v/>
      </c>
    </row>
    <row r="4788" spans="2:14">
      <c r="B4788">
        <v>34409218</v>
      </c>
      <c r="C4788" s="2">
        <v>44252</v>
      </c>
      <c r="D4788" t="s">
        <v>13</v>
      </c>
      <c r="E4788" t="s">
        <v>3148</v>
      </c>
      <c r="G4788" t="s">
        <v>73</v>
      </c>
      <c r="H4788" t="s">
        <v>30</v>
      </c>
      <c r="J4788" t="s">
        <v>17</v>
      </c>
      <c r="K4788" t="s">
        <v>25</v>
      </c>
      <c r="L4788" t="str">
        <f>_xlfn.XLOOKUP(Tableau1[[#This Row],[TYPE DE PIECE]],Tableau4[MATIERE],Tableau4[SHORT TYPE],"",0,1)</f>
        <v>SMT</v>
      </c>
      <c r="N4788" t="str">
        <f>IF(ISERR(FIND("DECOUPE",Tableau1[[#This Row],[DESIGNATION]])),"","NEED REF")</f>
        <v/>
      </c>
    </row>
    <row r="4789" spans="2:14">
      <c r="B4789">
        <v>34409217</v>
      </c>
      <c r="C4789" s="2">
        <v>44251</v>
      </c>
      <c r="D4789" t="s">
        <v>13</v>
      </c>
      <c r="E4789" t="s">
        <v>1600</v>
      </c>
      <c r="G4789" t="s">
        <v>73</v>
      </c>
      <c r="H4789" t="s">
        <v>30</v>
      </c>
      <c r="J4789" t="s">
        <v>17</v>
      </c>
      <c r="K4789" t="s">
        <v>25</v>
      </c>
      <c r="L4789" t="str">
        <f>_xlfn.XLOOKUP(Tableau1[[#This Row],[TYPE DE PIECE]],Tableau4[MATIERE],Tableau4[SHORT TYPE],"",0,1)</f>
        <v>SMT</v>
      </c>
      <c r="N4789" t="str">
        <f>IF(ISERR(FIND("DECOUPE",Tableau1[[#This Row],[DESIGNATION]])),"","NEED REF")</f>
        <v/>
      </c>
    </row>
    <row r="4790" spans="2:14">
      <c r="B4790">
        <v>34409216</v>
      </c>
      <c r="C4790" s="2">
        <v>44251</v>
      </c>
      <c r="D4790" t="s">
        <v>13</v>
      </c>
      <c r="E4790" t="s">
        <v>3149</v>
      </c>
      <c r="G4790" t="s">
        <v>73</v>
      </c>
      <c r="H4790" t="s">
        <v>30</v>
      </c>
      <c r="J4790" t="s">
        <v>17</v>
      </c>
      <c r="K4790" t="s">
        <v>25</v>
      </c>
      <c r="L4790" t="str">
        <f>_xlfn.XLOOKUP(Tableau1[[#This Row],[TYPE DE PIECE]],Tableau4[MATIERE],Tableau4[SHORT TYPE],"",0,1)</f>
        <v>SMT</v>
      </c>
      <c r="N4790" t="str">
        <f>IF(ISERR(FIND("DECOUPE",Tableau1[[#This Row],[DESIGNATION]])),"","NEED REF")</f>
        <v/>
      </c>
    </row>
    <row r="4791" spans="2:14">
      <c r="B4791">
        <v>34409215</v>
      </c>
      <c r="C4791" s="2">
        <v>44251</v>
      </c>
      <c r="D4791" t="s">
        <v>13</v>
      </c>
      <c r="E4791" t="s">
        <v>3150</v>
      </c>
      <c r="G4791" t="s">
        <v>73</v>
      </c>
      <c r="H4791" t="s">
        <v>30</v>
      </c>
      <c r="J4791" t="s">
        <v>17</v>
      </c>
      <c r="K4791" t="s">
        <v>25</v>
      </c>
      <c r="L4791" t="str">
        <f>_xlfn.XLOOKUP(Tableau1[[#This Row],[TYPE DE PIECE]],Tableau4[MATIERE],Tableau4[SHORT TYPE],"",0,1)</f>
        <v>SMT</v>
      </c>
      <c r="N4791" t="str">
        <f>IF(ISERR(FIND("DECOUPE",Tableau1[[#This Row],[DESIGNATION]])),"","NEED REF")</f>
        <v/>
      </c>
    </row>
    <row r="4792" spans="2:14">
      <c r="B4792">
        <v>34409214</v>
      </c>
      <c r="C4792" s="2">
        <v>44251</v>
      </c>
      <c r="D4792" t="s">
        <v>13</v>
      </c>
      <c r="E4792" t="s">
        <v>3151</v>
      </c>
      <c r="H4792" t="s">
        <v>105</v>
      </c>
      <c r="J4792" t="s">
        <v>1944</v>
      </c>
      <c r="K4792" t="s">
        <v>25</v>
      </c>
      <c r="L4792" t="str">
        <f>_xlfn.XLOOKUP(Tableau1[[#This Row],[TYPE DE PIECE]],Tableau4[MATIERE],Tableau4[SHORT TYPE],"",0,1)</f>
        <v>SMT</v>
      </c>
      <c r="N4792" t="str">
        <f>IF(ISERR(FIND("DECOUPE",Tableau1[[#This Row],[DESIGNATION]])),"","NEED REF")</f>
        <v>NEED REF</v>
      </c>
    </row>
    <row r="4793" spans="2:14">
      <c r="B4793">
        <v>34409213</v>
      </c>
      <c r="C4793" s="2">
        <v>44251</v>
      </c>
      <c r="D4793" t="s">
        <v>13</v>
      </c>
      <c r="E4793" t="s">
        <v>3152</v>
      </c>
      <c r="H4793" t="s">
        <v>105</v>
      </c>
      <c r="J4793" t="s">
        <v>1944</v>
      </c>
      <c r="K4793" t="s">
        <v>25</v>
      </c>
      <c r="L4793" t="str">
        <f>_xlfn.XLOOKUP(Tableau1[[#This Row],[TYPE DE PIECE]],Tableau4[MATIERE],Tableau4[SHORT TYPE],"",0,1)</f>
        <v>SMT</v>
      </c>
      <c r="N4793" t="str">
        <f>IF(ISERR(FIND("DECOUPE",Tableau1[[#This Row],[DESIGNATION]])),"","NEED REF")</f>
        <v/>
      </c>
    </row>
    <row r="4794" spans="2:14">
      <c r="B4794">
        <v>34409212</v>
      </c>
      <c r="C4794" s="2">
        <v>44251</v>
      </c>
      <c r="D4794" t="s">
        <v>13</v>
      </c>
      <c r="E4794" t="s">
        <v>3153</v>
      </c>
      <c r="G4794" t="s">
        <v>267</v>
      </c>
      <c r="H4794" t="s">
        <v>30</v>
      </c>
      <c r="J4794" t="s">
        <v>1944</v>
      </c>
      <c r="K4794" t="s">
        <v>33</v>
      </c>
      <c r="L4794" t="str">
        <f>_xlfn.XLOOKUP(Tableau1[[#This Row],[TYPE DE PIECE]],Tableau4[MATIERE],Tableau4[SHORT TYPE],"",0,1)</f>
        <v>PLA</v>
      </c>
      <c r="N4794" t="str">
        <f>IF(ISERR(FIND("DECOUPE",Tableau1[[#This Row],[DESIGNATION]])),"","NEED REF")</f>
        <v/>
      </c>
    </row>
    <row r="4795" spans="2:14">
      <c r="B4795">
        <v>34409211</v>
      </c>
      <c r="C4795" s="2">
        <v>44250</v>
      </c>
      <c r="D4795" t="s">
        <v>13</v>
      </c>
      <c r="E4795" t="s">
        <v>2926</v>
      </c>
      <c r="G4795" t="s">
        <v>73</v>
      </c>
      <c r="H4795" t="s">
        <v>30</v>
      </c>
      <c r="J4795" t="s">
        <v>17</v>
      </c>
      <c r="K4795" t="s">
        <v>25</v>
      </c>
      <c r="L4795" t="str">
        <f>_xlfn.XLOOKUP(Tableau1[[#This Row],[TYPE DE PIECE]],Tableau4[MATIERE],Tableau4[SHORT TYPE],"",0,1)</f>
        <v>SMT</v>
      </c>
      <c r="N4795" t="str">
        <f>IF(ISERR(FIND("DECOUPE",Tableau1[[#This Row],[DESIGNATION]])),"","NEED REF")</f>
        <v/>
      </c>
    </row>
    <row r="4796" spans="2:14">
      <c r="B4796">
        <v>34409210</v>
      </c>
      <c r="C4796" s="2">
        <v>44250</v>
      </c>
      <c r="D4796" t="s">
        <v>13</v>
      </c>
      <c r="E4796" t="s">
        <v>3154</v>
      </c>
      <c r="G4796" t="s">
        <v>73</v>
      </c>
      <c r="H4796" t="s">
        <v>30</v>
      </c>
      <c r="J4796" t="s">
        <v>17</v>
      </c>
      <c r="K4796" t="s">
        <v>22</v>
      </c>
      <c r="L4796" t="str">
        <f>_xlfn.XLOOKUP(Tableau1[[#This Row],[TYPE DE PIECE]],Tableau4[MATIERE],Tableau4[SHORT TYPE],"",0,1)</f>
        <v>COP</v>
      </c>
      <c r="N4796" t="str">
        <f>IF(ISERR(FIND("DECOUPE",Tableau1[[#This Row],[DESIGNATION]])),"","NEED REF")</f>
        <v/>
      </c>
    </row>
    <row r="4797" spans="2:14">
      <c r="B4797">
        <v>34409209</v>
      </c>
      <c r="C4797" s="2">
        <v>44249</v>
      </c>
      <c r="D4797" t="s">
        <v>13</v>
      </c>
      <c r="E4797" t="s">
        <v>3155</v>
      </c>
      <c r="G4797" t="s">
        <v>73</v>
      </c>
      <c r="H4797" t="s">
        <v>30</v>
      </c>
      <c r="J4797" t="s">
        <v>17</v>
      </c>
      <c r="K4797" t="s">
        <v>22</v>
      </c>
      <c r="L4797" t="str">
        <f>_xlfn.XLOOKUP(Tableau1[[#This Row],[TYPE DE PIECE]],Tableau4[MATIERE],Tableau4[SHORT TYPE],"",0,1)</f>
        <v>COP</v>
      </c>
      <c r="N4797" t="str">
        <f>IF(ISERR(FIND("DECOUPE",Tableau1[[#This Row],[DESIGNATION]])),"","NEED REF")</f>
        <v/>
      </c>
    </row>
    <row r="4798" spans="2:14">
      <c r="B4798">
        <v>34409208</v>
      </c>
      <c r="C4798" s="2">
        <v>44249</v>
      </c>
      <c r="D4798" t="s">
        <v>13</v>
      </c>
      <c r="E4798" t="s">
        <v>3156</v>
      </c>
      <c r="G4798" t="s">
        <v>73</v>
      </c>
      <c r="H4798" t="s">
        <v>30</v>
      </c>
      <c r="J4798" t="s">
        <v>17</v>
      </c>
      <c r="K4798" t="s">
        <v>22</v>
      </c>
      <c r="L4798" t="str">
        <f>_xlfn.XLOOKUP(Tableau1[[#This Row],[TYPE DE PIECE]],Tableau4[MATIERE],Tableau4[SHORT TYPE],"",0,1)</f>
        <v>COP</v>
      </c>
      <c r="N4798" t="str">
        <f>IF(ISERR(FIND("DECOUPE",Tableau1[[#This Row],[DESIGNATION]])),"","NEED REF")</f>
        <v/>
      </c>
    </row>
    <row r="4799" spans="2:14">
      <c r="B4799">
        <v>34409207</v>
      </c>
      <c r="C4799" s="2">
        <v>44245</v>
      </c>
      <c r="D4799" t="s">
        <v>13</v>
      </c>
      <c r="E4799" t="s">
        <v>3157</v>
      </c>
      <c r="H4799" t="s">
        <v>3158</v>
      </c>
      <c r="J4799" t="s">
        <v>17</v>
      </c>
      <c r="K4799" t="s">
        <v>22</v>
      </c>
      <c r="L4799" t="str">
        <f>_xlfn.XLOOKUP(Tableau1[[#This Row],[TYPE DE PIECE]],Tableau4[MATIERE],Tableau4[SHORT TYPE],"",0,1)</f>
        <v>COP</v>
      </c>
      <c r="N4799" t="str">
        <f>IF(ISERR(FIND("DECOUPE",Tableau1[[#This Row],[DESIGNATION]])),"","NEED REF")</f>
        <v/>
      </c>
    </row>
    <row r="4800" spans="2:14">
      <c r="B4800">
        <v>34409206</v>
      </c>
      <c r="C4800" s="2">
        <v>44245</v>
      </c>
      <c r="D4800" t="s">
        <v>13</v>
      </c>
      <c r="E4800" t="s">
        <v>3159</v>
      </c>
      <c r="H4800" t="s">
        <v>3158</v>
      </c>
      <c r="J4800" t="s">
        <v>17</v>
      </c>
      <c r="K4800" t="s">
        <v>22</v>
      </c>
      <c r="L4800" t="str">
        <f>_xlfn.XLOOKUP(Tableau1[[#This Row],[TYPE DE PIECE]],Tableau4[MATIERE],Tableau4[SHORT TYPE],"",0,1)</f>
        <v>COP</v>
      </c>
      <c r="N4800" t="str">
        <f>IF(ISERR(FIND("DECOUPE",Tableau1[[#This Row],[DESIGNATION]])),"","NEED REF")</f>
        <v/>
      </c>
    </row>
    <row r="4801" spans="2:14">
      <c r="B4801">
        <v>34409205</v>
      </c>
      <c r="C4801" s="2">
        <v>44245</v>
      </c>
      <c r="D4801" t="s">
        <v>13</v>
      </c>
      <c r="E4801" t="s">
        <v>3160</v>
      </c>
      <c r="H4801" t="s">
        <v>3158</v>
      </c>
      <c r="J4801" t="s">
        <v>17</v>
      </c>
      <c r="K4801" t="s">
        <v>22</v>
      </c>
      <c r="L4801" t="str">
        <f>_xlfn.XLOOKUP(Tableau1[[#This Row],[TYPE DE PIECE]],Tableau4[MATIERE],Tableau4[SHORT TYPE],"",0,1)</f>
        <v>COP</v>
      </c>
      <c r="N4801" t="str">
        <f>IF(ISERR(FIND("DECOUPE",Tableau1[[#This Row],[DESIGNATION]])),"","NEED REF")</f>
        <v/>
      </c>
    </row>
    <row r="4802" spans="2:14">
      <c r="B4802">
        <v>34409204</v>
      </c>
      <c r="C4802" s="2">
        <v>44245</v>
      </c>
      <c r="D4802" t="s">
        <v>13</v>
      </c>
      <c r="E4802" t="s">
        <v>3161</v>
      </c>
      <c r="H4802" t="s">
        <v>3158</v>
      </c>
      <c r="J4802" t="s">
        <v>17</v>
      </c>
      <c r="K4802" t="s">
        <v>22</v>
      </c>
      <c r="L4802" t="str">
        <f>_xlfn.XLOOKUP(Tableau1[[#This Row],[TYPE DE PIECE]],Tableau4[MATIERE],Tableau4[SHORT TYPE],"",0,1)</f>
        <v>COP</v>
      </c>
      <c r="N4802" t="str">
        <f>IF(ISERR(FIND("DECOUPE",Tableau1[[#This Row],[DESIGNATION]])),"","NEED REF")</f>
        <v/>
      </c>
    </row>
    <row r="4803" spans="2:14">
      <c r="B4803">
        <v>34409203</v>
      </c>
      <c r="C4803" s="2">
        <v>44243</v>
      </c>
      <c r="D4803" t="s">
        <v>13</v>
      </c>
      <c r="E4803" t="s">
        <v>3162</v>
      </c>
      <c r="F4803" t="s">
        <v>3163</v>
      </c>
      <c r="H4803" t="s">
        <v>1634</v>
      </c>
      <c r="J4803" t="s">
        <v>17</v>
      </c>
      <c r="K4803" t="s">
        <v>25</v>
      </c>
      <c r="L4803" t="str">
        <f>_xlfn.XLOOKUP(Tableau1[[#This Row],[TYPE DE PIECE]],Tableau4[MATIERE],Tableau4[SHORT TYPE],"",0,1)</f>
        <v>SMT</v>
      </c>
      <c r="N4803" t="str">
        <f>IF(ISERR(FIND("DECOUPE",Tableau1[[#This Row],[DESIGNATION]])),"","NEED REF")</f>
        <v/>
      </c>
    </row>
    <row r="4804" spans="2:14">
      <c r="B4804">
        <v>34409202</v>
      </c>
      <c r="C4804" s="2">
        <v>44242</v>
      </c>
      <c r="D4804" t="s">
        <v>13</v>
      </c>
      <c r="E4804" t="s">
        <v>3164</v>
      </c>
      <c r="F4804" t="s">
        <v>3163</v>
      </c>
      <c r="H4804" t="s">
        <v>1634</v>
      </c>
      <c r="J4804" t="s">
        <v>17</v>
      </c>
      <c r="K4804" t="s">
        <v>25</v>
      </c>
      <c r="L4804" t="str">
        <f>_xlfn.XLOOKUP(Tableau1[[#This Row],[TYPE DE PIECE]],Tableau4[MATIERE],Tableau4[SHORT TYPE],"",0,1)</f>
        <v>SMT</v>
      </c>
      <c r="N4804" t="str">
        <f>IF(ISERR(FIND("DECOUPE",Tableau1[[#This Row],[DESIGNATION]])),"","NEED REF")</f>
        <v/>
      </c>
    </row>
    <row r="4805" spans="2:14">
      <c r="B4805">
        <v>34409201</v>
      </c>
      <c r="C4805" s="2">
        <v>44242</v>
      </c>
      <c r="D4805" t="s">
        <v>13</v>
      </c>
      <c r="E4805" t="s">
        <v>896</v>
      </c>
      <c r="F4805" t="s">
        <v>3163</v>
      </c>
      <c r="H4805" t="s">
        <v>1634</v>
      </c>
      <c r="J4805" t="s">
        <v>17</v>
      </c>
      <c r="K4805" t="s">
        <v>25</v>
      </c>
      <c r="L4805" t="str">
        <f>_xlfn.XLOOKUP(Tableau1[[#This Row],[TYPE DE PIECE]],Tableau4[MATIERE],Tableau4[SHORT TYPE],"",0,1)</f>
        <v>SMT</v>
      </c>
      <c r="N4805" t="str">
        <f>IF(ISERR(FIND("DECOUPE",Tableau1[[#This Row],[DESIGNATION]])),"","NEED REF")</f>
        <v/>
      </c>
    </row>
    <row r="4806" spans="2:14">
      <c r="B4806">
        <v>34409200</v>
      </c>
      <c r="C4806" s="2">
        <v>44242</v>
      </c>
      <c r="D4806" t="s">
        <v>13</v>
      </c>
      <c r="E4806" t="s">
        <v>897</v>
      </c>
      <c r="F4806" t="s">
        <v>3163</v>
      </c>
      <c r="H4806" t="s">
        <v>1634</v>
      </c>
      <c r="J4806" t="s">
        <v>17</v>
      </c>
      <c r="K4806" t="s">
        <v>25</v>
      </c>
      <c r="L4806" t="str">
        <f>_xlfn.XLOOKUP(Tableau1[[#This Row],[TYPE DE PIECE]],Tableau4[MATIERE],Tableau4[SHORT TYPE],"",0,1)</f>
        <v>SMT</v>
      </c>
      <c r="N4806" t="str">
        <f>IF(ISERR(FIND("DECOUPE",Tableau1[[#This Row],[DESIGNATION]])),"","NEED REF")</f>
        <v/>
      </c>
    </row>
    <row r="4807" spans="2:14">
      <c r="B4807">
        <v>34409199</v>
      </c>
      <c r="C4807" s="2">
        <v>44239</v>
      </c>
      <c r="D4807" t="s">
        <v>13</v>
      </c>
      <c r="E4807" t="s">
        <v>3165</v>
      </c>
      <c r="J4807" t="s">
        <v>17</v>
      </c>
      <c r="L4807" t="str">
        <f>_xlfn.XLOOKUP(Tableau1[[#This Row],[TYPE DE PIECE]],Tableau4[MATIERE],Tableau4[SHORT TYPE],"",0,1)</f>
        <v/>
      </c>
      <c r="N4807" t="str">
        <f>IF(ISERR(FIND("DECOUPE",Tableau1[[#This Row],[DESIGNATION]])),"","NEED REF")</f>
        <v/>
      </c>
    </row>
    <row r="4808" spans="2:14">
      <c r="B4808">
        <v>34409198</v>
      </c>
      <c r="C4808" s="2">
        <v>44239</v>
      </c>
      <c r="D4808" t="s">
        <v>13</v>
      </c>
      <c r="E4808" t="s">
        <v>3166</v>
      </c>
      <c r="F4808" t="s">
        <v>3163</v>
      </c>
      <c r="H4808" t="s">
        <v>1634</v>
      </c>
      <c r="J4808" t="s">
        <v>49</v>
      </c>
      <c r="K4808" t="s">
        <v>25</v>
      </c>
      <c r="L4808" t="str">
        <f>_xlfn.XLOOKUP(Tableau1[[#This Row],[TYPE DE PIECE]],Tableau4[MATIERE],Tableau4[SHORT TYPE],"",0,1)</f>
        <v>SMT</v>
      </c>
      <c r="N4808" t="str">
        <f>IF(ISERR(FIND("DECOUPE",Tableau1[[#This Row],[DESIGNATION]])),"","NEED REF")</f>
        <v/>
      </c>
    </row>
    <row r="4809" spans="2:14">
      <c r="B4809">
        <v>34409197</v>
      </c>
      <c r="C4809" s="2">
        <v>44239</v>
      </c>
      <c r="D4809" t="s">
        <v>13</v>
      </c>
      <c r="E4809" t="s">
        <v>3167</v>
      </c>
      <c r="F4809" t="s">
        <v>3163</v>
      </c>
      <c r="H4809" t="s">
        <v>1634</v>
      </c>
      <c r="J4809" t="s">
        <v>49</v>
      </c>
      <c r="K4809" t="s">
        <v>25</v>
      </c>
      <c r="L4809" t="str">
        <f>_xlfn.XLOOKUP(Tableau1[[#This Row],[TYPE DE PIECE]],Tableau4[MATIERE],Tableau4[SHORT TYPE],"",0,1)</f>
        <v>SMT</v>
      </c>
      <c r="N4809" t="str">
        <f>IF(ISERR(FIND("DECOUPE",Tableau1[[#This Row],[DESIGNATION]])),"","NEED REF")</f>
        <v/>
      </c>
    </row>
    <row r="4810" spans="2:14">
      <c r="B4810">
        <v>34409196</v>
      </c>
      <c r="C4810" s="2">
        <v>44237</v>
      </c>
      <c r="D4810" t="s">
        <v>13</v>
      </c>
      <c r="E4810" t="s">
        <v>872</v>
      </c>
      <c r="J4810" t="s">
        <v>17</v>
      </c>
      <c r="K4810" t="s">
        <v>22</v>
      </c>
      <c r="L4810" t="str">
        <f>_xlfn.XLOOKUP(Tableau1[[#This Row],[TYPE DE PIECE]],Tableau4[MATIERE],Tableau4[SHORT TYPE],"",0,1)</f>
        <v>COP</v>
      </c>
      <c r="N4810" t="str">
        <f>IF(ISERR(FIND("DECOUPE",Tableau1[[#This Row],[DESIGNATION]])),"","NEED REF")</f>
        <v/>
      </c>
    </row>
    <row r="4811" spans="2:14">
      <c r="B4811">
        <v>34409195</v>
      </c>
      <c r="C4811" s="2">
        <v>44236</v>
      </c>
      <c r="D4811" t="s">
        <v>13</v>
      </c>
      <c r="E4811" t="s">
        <v>3168</v>
      </c>
      <c r="F4811" t="s">
        <v>3169</v>
      </c>
      <c r="G4811" t="s">
        <v>96</v>
      </c>
      <c r="H4811" t="s">
        <v>30</v>
      </c>
      <c r="J4811" t="s">
        <v>49</v>
      </c>
      <c r="K4811" t="s">
        <v>25</v>
      </c>
      <c r="L4811" t="str">
        <f>_xlfn.XLOOKUP(Tableau1[[#This Row],[TYPE DE PIECE]],Tableau4[MATIERE],Tableau4[SHORT TYPE],"",0,1)</f>
        <v>SMT</v>
      </c>
      <c r="N4811" t="str">
        <f>IF(ISERR(FIND("DECOUPE",Tableau1[[#This Row],[DESIGNATION]])),"","NEED REF")</f>
        <v/>
      </c>
    </row>
    <row r="4812" spans="2:14">
      <c r="B4812">
        <v>34409194</v>
      </c>
      <c r="C4812" s="2">
        <v>44232</v>
      </c>
      <c r="D4812" t="s">
        <v>13</v>
      </c>
      <c r="E4812" t="s">
        <v>3170</v>
      </c>
      <c r="J4812" t="s">
        <v>17</v>
      </c>
      <c r="K4812" t="s">
        <v>1745</v>
      </c>
      <c r="L4812" t="str">
        <f>_xlfn.XLOOKUP(Tableau1[[#This Row],[TYPE DE PIECE]],Tableau4[MATIERE],Tableau4[SHORT TYPE],"",0,1)</f>
        <v/>
      </c>
      <c r="N4812" t="str">
        <f>IF(ISERR(FIND("DECOUPE",Tableau1[[#This Row],[DESIGNATION]])),"","NEED REF")</f>
        <v/>
      </c>
    </row>
    <row r="4813" spans="2:14">
      <c r="B4813">
        <v>34409193</v>
      </c>
      <c r="C4813" s="2">
        <v>44232</v>
      </c>
      <c r="D4813" t="s">
        <v>13</v>
      </c>
      <c r="E4813" t="s">
        <v>3171</v>
      </c>
      <c r="J4813" t="s">
        <v>17</v>
      </c>
      <c r="K4813" t="s">
        <v>1745</v>
      </c>
      <c r="L4813" t="str">
        <f>_xlfn.XLOOKUP(Tableau1[[#This Row],[TYPE DE PIECE]],Tableau4[MATIERE],Tableau4[SHORT TYPE],"",0,1)</f>
        <v/>
      </c>
      <c r="N4813" t="str">
        <f>IF(ISERR(FIND("DECOUPE",Tableau1[[#This Row],[DESIGNATION]])),"","NEED REF")</f>
        <v/>
      </c>
    </row>
    <row r="4814" spans="2:14">
      <c r="B4814">
        <v>34409192</v>
      </c>
      <c r="C4814" s="2">
        <v>44232</v>
      </c>
      <c r="D4814" t="s">
        <v>13</v>
      </c>
      <c r="E4814" t="s">
        <v>3172</v>
      </c>
      <c r="J4814" t="s">
        <v>17</v>
      </c>
      <c r="K4814" t="s">
        <v>1745</v>
      </c>
      <c r="L4814" t="str">
        <f>_xlfn.XLOOKUP(Tableau1[[#This Row],[TYPE DE PIECE]],Tableau4[MATIERE],Tableau4[SHORT TYPE],"",0,1)</f>
        <v/>
      </c>
      <c r="N4814" t="str">
        <f>IF(ISERR(FIND("DECOUPE",Tableau1[[#This Row],[DESIGNATION]])),"","NEED REF")</f>
        <v/>
      </c>
    </row>
    <row r="4815" spans="2:14">
      <c r="B4815">
        <v>34409191</v>
      </c>
      <c r="C4815" s="2">
        <v>44231</v>
      </c>
      <c r="D4815" t="s">
        <v>13</v>
      </c>
      <c r="E4815" t="s">
        <v>3173</v>
      </c>
      <c r="J4815" t="s">
        <v>17</v>
      </c>
      <c r="K4815" t="s">
        <v>25</v>
      </c>
      <c r="L4815" t="str">
        <f>_xlfn.XLOOKUP(Tableau1[[#This Row],[TYPE DE PIECE]],Tableau4[MATIERE],Tableau4[SHORT TYPE],"",0,1)</f>
        <v>SMT</v>
      </c>
      <c r="N4815" t="str">
        <f>IF(ISERR(FIND("DECOUPE",Tableau1[[#This Row],[DESIGNATION]])),"","NEED REF")</f>
        <v/>
      </c>
    </row>
    <row r="4816" spans="2:14">
      <c r="B4816">
        <v>34409190</v>
      </c>
      <c r="C4816" s="2">
        <v>44231</v>
      </c>
      <c r="D4816" t="s">
        <v>13</v>
      </c>
      <c r="E4816" t="s">
        <v>1858</v>
      </c>
      <c r="F4816" t="s">
        <v>3169</v>
      </c>
      <c r="G4816" t="s">
        <v>96</v>
      </c>
      <c r="H4816" t="s">
        <v>30</v>
      </c>
      <c r="J4816" t="s">
        <v>49</v>
      </c>
      <c r="K4816" t="s">
        <v>856</v>
      </c>
      <c r="L4816" t="str">
        <f>_xlfn.XLOOKUP(Tableau1[[#This Row],[TYPE DE PIECE]],Tableau4[MATIERE],Tableau4[SHORT TYPE],"",0,1)</f>
        <v/>
      </c>
      <c r="N4816" t="str">
        <f>IF(ISERR(FIND("DECOUPE",Tableau1[[#This Row],[DESIGNATION]])),"","NEED REF")</f>
        <v/>
      </c>
    </row>
    <row r="4817" spans="2:14">
      <c r="B4817">
        <v>34409189</v>
      </c>
      <c r="C4817" s="2">
        <v>44231</v>
      </c>
      <c r="D4817" t="s">
        <v>13</v>
      </c>
      <c r="E4817" t="s">
        <v>1757</v>
      </c>
      <c r="F4817" t="s">
        <v>3169</v>
      </c>
      <c r="G4817" t="s">
        <v>96</v>
      </c>
      <c r="H4817" t="s">
        <v>30</v>
      </c>
      <c r="J4817" t="s">
        <v>49</v>
      </c>
      <c r="K4817" t="s">
        <v>33</v>
      </c>
      <c r="L4817" t="str">
        <f>_xlfn.XLOOKUP(Tableau1[[#This Row],[TYPE DE PIECE]],Tableau4[MATIERE],Tableau4[SHORT TYPE],"",0,1)</f>
        <v>PLA</v>
      </c>
      <c r="N4817" t="str">
        <f>IF(ISERR(FIND("DECOUPE",Tableau1[[#This Row],[DESIGNATION]])),"","NEED REF")</f>
        <v/>
      </c>
    </row>
    <row r="4818" spans="2:14">
      <c r="B4818">
        <v>34409188</v>
      </c>
      <c r="C4818" s="2">
        <v>44231</v>
      </c>
      <c r="D4818" t="s">
        <v>13</v>
      </c>
      <c r="E4818" t="s">
        <v>1653</v>
      </c>
      <c r="F4818" t="s">
        <v>3169</v>
      </c>
      <c r="G4818" t="s">
        <v>96</v>
      </c>
      <c r="H4818" t="s">
        <v>30</v>
      </c>
      <c r="J4818" t="s">
        <v>49</v>
      </c>
      <c r="K4818" t="s">
        <v>33</v>
      </c>
      <c r="L4818" t="str">
        <f>_xlfn.XLOOKUP(Tableau1[[#This Row],[TYPE DE PIECE]],Tableau4[MATIERE],Tableau4[SHORT TYPE],"",0,1)</f>
        <v>PLA</v>
      </c>
      <c r="N4818" t="str">
        <f>IF(ISERR(FIND("DECOUPE",Tableau1[[#This Row],[DESIGNATION]])),"","NEED REF")</f>
        <v/>
      </c>
    </row>
    <row r="4819" spans="2:14">
      <c r="B4819">
        <v>34409187</v>
      </c>
      <c r="C4819" s="2">
        <v>44231</v>
      </c>
      <c r="D4819" t="s">
        <v>13</v>
      </c>
      <c r="E4819" t="s">
        <v>1659</v>
      </c>
      <c r="F4819" t="s">
        <v>3169</v>
      </c>
      <c r="G4819" t="s">
        <v>96</v>
      </c>
      <c r="H4819" t="s">
        <v>30</v>
      </c>
      <c r="J4819" t="s">
        <v>49</v>
      </c>
      <c r="K4819" t="s">
        <v>33</v>
      </c>
      <c r="L4819" t="str">
        <f>_xlfn.XLOOKUP(Tableau1[[#This Row],[TYPE DE PIECE]],Tableau4[MATIERE],Tableau4[SHORT TYPE],"",0,1)</f>
        <v>PLA</v>
      </c>
      <c r="N4819" t="str">
        <f>IF(ISERR(FIND("DECOUPE",Tableau1[[#This Row],[DESIGNATION]])),"","NEED REF")</f>
        <v/>
      </c>
    </row>
    <row r="4820" spans="2:14">
      <c r="B4820">
        <v>34409186</v>
      </c>
      <c r="C4820" s="2">
        <v>44231</v>
      </c>
      <c r="D4820" t="s">
        <v>13</v>
      </c>
      <c r="E4820" t="s">
        <v>1719</v>
      </c>
      <c r="F4820" t="s">
        <v>3169</v>
      </c>
      <c r="G4820" t="s">
        <v>96</v>
      </c>
      <c r="H4820" t="s">
        <v>30</v>
      </c>
      <c r="J4820" t="s">
        <v>49</v>
      </c>
      <c r="K4820" t="s">
        <v>33</v>
      </c>
      <c r="L4820" t="str">
        <f>_xlfn.XLOOKUP(Tableau1[[#This Row],[TYPE DE PIECE]],Tableau4[MATIERE],Tableau4[SHORT TYPE],"",0,1)</f>
        <v>PLA</v>
      </c>
      <c r="N4820" t="str">
        <f>IF(ISERR(FIND("DECOUPE",Tableau1[[#This Row],[DESIGNATION]])),"","NEED REF")</f>
        <v/>
      </c>
    </row>
    <row r="4821" spans="2:14">
      <c r="B4821">
        <v>34409185</v>
      </c>
      <c r="C4821" s="2">
        <v>44231</v>
      </c>
      <c r="D4821" t="s">
        <v>13</v>
      </c>
      <c r="E4821" t="s">
        <v>1758</v>
      </c>
      <c r="F4821" t="s">
        <v>3169</v>
      </c>
      <c r="G4821" t="s">
        <v>96</v>
      </c>
      <c r="H4821" t="s">
        <v>30</v>
      </c>
      <c r="J4821" t="s">
        <v>49</v>
      </c>
      <c r="K4821" t="s">
        <v>33</v>
      </c>
      <c r="L4821" t="str">
        <f>_xlfn.XLOOKUP(Tableau1[[#This Row],[TYPE DE PIECE]],Tableau4[MATIERE],Tableau4[SHORT TYPE],"",0,1)</f>
        <v>PLA</v>
      </c>
      <c r="N4821" t="str">
        <f>IF(ISERR(FIND("DECOUPE",Tableau1[[#This Row],[DESIGNATION]])),"","NEED REF")</f>
        <v/>
      </c>
    </row>
    <row r="4822" spans="2:14">
      <c r="B4822">
        <v>34409184</v>
      </c>
      <c r="C4822" s="2">
        <v>44231</v>
      </c>
      <c r="D4822" t="s">
        <v>13</v>
      </c>
      <c r="E4822" t="s">
        <v>1762</v>
      </c>
      <c r="F4822" t="s">
        <v>3169</v>
      </c>
      <c r="G4822" t="s">
        <v>96</v>
      </c>
      <c r="H4822" t="s">
        <v>30</v>
      </c>
      <c r="J4822" t="s">
        <v>49</v>
      </c>
      <c r="K4822" t="s">
        <v>25</v>
      </c>
      <c r="L4822" t="str">
        <f>_xlfn.XLOOKUP(Tableau1[[#This Row],[TYPE DE PIECE]],Tableau4[MATIERE],Tableau4[SHORT TYPE],"",0,1)</f>
        <v>SMT</v>
      </c>
      <c r="N4822" t="str">
        <f>IF(ISERR(FIND("DECOUPE",Tableau1[[#This Row],[DESIGNATION]])),"","NEED REF")</f>
        <v/>
      </c>
    </row>
    <row r="4823" spans="2:14">
      <c r="B4823">
        <v>34409183</v>
      </c>
      <c r="C4823" s="2">
        <v>44231</v>
      </c>
      <c r="D4823" t="s">
        <v>13</v>
      </c>
      <c r="E4823" t="s">
        <v>3007</v>
      </c>
      <c r="F4823" t="s">
        <v>3169</v>
      </c>
      <c r="G4823" t="s">
        <v>96</v>
      </c>
      <c r="H4823" t="s">
        <v>30</v>
      </c>
      <c r="J4823" t="s">
        <v>49</v>
      </c>
      <c r="K4823" t="s">
        <v>25</v>
      </c>
      <c r="L4823" t="str">
        <f>_xlfn.XLOOKUP(Tableau1[[#This Row],[TYPE DE PIECE]],Tableau4[MATIERE],Tableau4[SHORT TYPE],"",0,1)</f>
        <v>SMT</v>
      </c>
      <c r="N4823" t="str">
        <f>IF(ISERR(FIND("DECOUPE",Tableau1[[#This Row],[DESIGNATION]])),"","NEED REF")</f>
        <v/>
      </c>
    </row>
    <row r="4824" spans="2:14">
      <c r="B4824">
        <v>34409182</v>
      </c>
      <c r="C4824" s="2">
        <v>44231</v>
      </c>
      <c r="D4824" t="s">
        <v>13</v>
      </c>
      <c r="E4824" t="s">
        <v>3174</v>
      </c>
      <c r="F4824" t="s">
        <v>3169</v>
      </c>
      <c r="G4824" t="s">
        <v>96</v>
      </c>
      <c r="H4824" t="s">
        <v>30</v>
      </c>
      <c r="J4824" t="s">
        <v>49</v>
      </c>
      <c r="K4824" t="s">
        <v>25</v>
      </c>
      <c r="L4824" t="str">
        <f>_xlfn.XLOOKUP(Tableau1[[#This Row],[TYPE DE PIECE]],Tableau4[MATIERE],Tableau4[SHORT TYPE],"",0,1)</f>
        <v>SMT</v>
      </c>
      <c r="N4824" t="str">
        <f>IF(ISERR(FIND("DECOUPE",Tableau1[[#This Row],[DESIGNATION]])),"","NEED REF")</f>
        <v/>
      </c>
    </row>
    <row r="4825" spans="2:14">
      <c r="B4825">
        <v>34409181</v>
      </c>
      <c r="C4825" s="2">
        <v>44231</v>
      </c>
      <c r="D4825" t="s">
        <v>13</v>
      </c>
      <c r="E4825" t="s">
        <v>3175</v>
      </c>
      <c r="F4825" t="s">
        <v>3169</v>
      </c>
      <c r="G4825" t="s">
        <v>96</v>
      </c>
      <c r="H4825" t="s">
        <v>30</v>
      </c>
      <c r="J4825" t="s">
        <v>49</v>
      </c>
      <c r="K4825" t="s">
        <v>25</v>
      </c>
      <c r="L4825" t="str">
        <f>_xlfn.XLOOKUP(Tableau1[[#This Row],[TYPE DE PIECE]],Tableau4[MATIERE],Tableau4[SHORT TYPE],"",0,1)</f>
        <v>SMT</v>
      </c>
      <c r="N4825" t="str">
        <f>IF(ISERR(FIND("DECOUPE",Tableau1[[#This Row],[DESIGNATION]])),"","NEED REF")</f>
        <v/>
      </c>
    </row>
    <row r="4826" spans="2:14">
      <c r="B4826">
        <v>34409180</v>
      </c>
      <c r="C4826" s="2">
        <v>44231</v>
      </c>
      <c r="D4826" t="s">
        <v>13</v>
      </c>
      <c r="E4826" t="s">
        <v>3176</v>
      </c>
      <c r="F4826" t="s">
        <v>3169</v>
      </c>
      <c r="G4826" t="s">
        <v>96</v>
      </c>
      <c r="H4826" t="s">
        <v>30</v>
      </c>
      <c r="J4826" t="s">
        <v>49</v>
      </c>
      <c r="K4826" t="s">
        <v>25</v>
      </c>
      <c r="L4826" t="str">
        <f>_xlfn.XLOOKUP(Tableau1[[#This Row],[TYPE DE PIECE]],Tableau4[MATIERE],Tableau4[SHORT TYPE],"",0,1)</f>
        <v>SMT</v>
      </c>
      <c r="N4826" t="str">
        <f>IF(ISERR(FIND("DECOUPE",Tableau1[[#This Row],[DESIGNATION]])),"","NEED REF")</f>
        <v/>
      </c>
    </row>
    <row r="4827" spans="2:14">
      <c r="B4827">
        <v>34409179</v>
      </c>
      <c r="C4827" s="2">
        <v>44231</v>
      </c>
      <c r="D4827" t="s">
        <v>13</v>
      </c>
      <c r="E4827" t="s">
        <v>3177</v>
      </c>
      <c r="F4827" t="s">
        <v>3169</v>
      </c>
      <c r="G4827" t="s">
        <v>96</v>
      </c>
      <c r="H4827" t="s">
        <v>30</v>
      </c>
      <c r="J4827" t="s">
        <v>49</v>
      </c>
      <c r="K4827" t="s">
        <v>22</v>
      </c>
      <c r="L4827" t="str">
        <f>_xlfn.XLOOKUP(Tableau1[[#This Row],[TYPE DE PIECE]],Tableau4[MATIERE],Tableau4[SHORT TYPE],"",0,1)</f>
        <v>COP</v>
      </c>
      <c r="N4827" t="str">
        <f>IF(ISERR(FIND("DECOUPE",Tableau1[[#This Row],[DESIGNATION]])),"","NEED REF")</f>
        <v/>
      </c>
    </row>
    <row r="4828" spans="2:14">
      <c r="B4828">
        <v>34409178</v>
      </c>
      <c r="C4828" s="2">
        <v>44231</v>
      </c>
      <c r="D4828" t="s">
        <v>13</v>
      </c>
      <c r="E4828" t="s">
        <v>1124</v>
      </c>
      <c r="F4828" t="s">
        <v>3169</v>
      </c>
      <c r="G4828" t="s">
        <v>96</v>
      </c>
      <c r="H4828" t="s">
        <v>30</v>
      </c>
      <c r="J4828" t="s">
        <v>49</v>
      </c>
      <c r="K4828" t="s">
        <v>25</v>
      </c>
      <c r="L4828" t="str">
        <f>_xlfn.XLOOKUP(Tableau1[[#This Row],[TYPE DE PIECE]],Tableau4[MATIERE],Tableau4[SHORT TYPE],"",0,1)</f>
        <v>SMT</v>
      </c>
      <c r="N4828" t="str">
        <f>IF(ISERR(FIND("DECOUPE",Tableau1[[#This Row],[DESIGNATION]])),"","NEED REF")</f>
        <v/>
      </c>
    </row>
    <row r="4829" spans="2:14">
      <c r="B4829">
        <v>34409177</v>
      </c>
      <c r="C4829" s="2">
        <v>44231</v>
      </c>
      <c r="D4829" t="s">
        <v>13</v>
      </c>
      <c r="E4829" t="s">
        <v>525</v>
      </c>
      <c r="F4829" t="s">
        <v>3169</v>
      </c>
      <c r="G4829" t="s">
        <v>96</v>
      </c>
      <c r="H4829" t="s">
        <v>30</v>
      </c>
      <c r="J4829" t="s">
        <v>49</v>
      </c>
      <c r="K4829" t="s">
        <v>25</v>
      </c>
      <c r="L4829" t="str">
        <f>_xlfn.XLOOKUP(Tableau1[[#This Row],[TYPE DE PIECE]],Tableau4[MATIERE],Tableau4[SHORT TYPE],"",0,1)</f>
        <v>SMT</v>
      </c>
      <c r="N4829" t="str">
        <f>IF(ISERR(FIND("DECOUPE",Tableau1[[#This Row],[DESIGNATION]])),"","NEED REF")</f>
        <v/>
      </c>
    </row>
    <row r="4830" spans="2:14">
      <c r="B4830">
        <v>34409176</v>
      </c>
      <c r="C4830" s="2">
        <v>44231</v>
      </c>
      <c r="D4830" t="s">
        <v>13</v>
      </c>
      <c r="E4830" t="s">
        <v>3178</v>
      </c>
      <c r="F4830" t="s">
        <v>3169</v>
      </c>
      <c r="G4830" t="s">
        <v>96</v>
      </c>
      <c r="H4830" t="s">
        <v>30</v>
      </c>
      <c r="J4830" t="s">
        <v>49</v>
      </c>
      <c r="K4830" t="s">
        <v>123</v>
      </c>
      <c r="L4830" t="str">
        <f>_xlfn.XLOOKUP(Tableau1[[#This Row],[TYPE DE PIECE]],Tableau4[MATIERE],Tableau4[SHORT TYPE],"",0,1)</f>
        <v>ETO</v>
      </c>
      <c r="N4830" t="s">
        <v>652</v>
      </c>
    </row>
    <row r="4831" spans="2:14">
      <c r="B4831">
        <v>34409175</v>
      </c>
      <c r="C4831" s="2">
        <v>44231</v>
      </c>
      <c r="D4831" t="s">
        <v>13</v>
      </c>
      <c r="E4831" t="s">
        <v>3179</v>
      </c>
      <c r="F4831" t="s">
        <v>3169</v>
      </c>
      <c r="G4831" t="s">
        <v>96</v>
      </c>
      <c r="H4831" t="s">
        <v>30</v>
      </c>
      <c r="J4831" t="s">
        <v>49</v>
      </c>
      <c r="K4831" t="s">
        <v>25</v>
      </c>
      <c r="L4831" t="str">
        <f>_xlfn.XLOOKUP(Tableau1[[#This Row],[TYPE DE PIECE]],Tableau4[MATIERE],Tableau4[SHORT TYPE],"",0,1)</f>
        <v>SMT</v>
      </c>
      <c r="N4831" t="str">
        <f>IF(ISERR(FIND("DECOUPE",Tableau1[[#This Row],[DESIGNATION]])),"","NEED REF")</f>
        <v/>
      </c>
    </row>
    <row r="4832" spans="2:14">
      <c r="B4832">
        <v>34409174</v>
      </c>
      <c r="C4832" s="2">
        <v>44231</v>
      </c>
      <c r="D4832" t="s">
        <v>13</v>
      </c>
      <c r="E4832" t="s">
        <v>3180</v>
      </c>
      <c r="F4832" t="s">
        <v>3169</v>
      </c>
      <c r="G4832" t="s">
        <v>96</v>
      </c>
      <c r="H4832" t="s">
        <v>30</v>
      </c>
      <c r="J4832" t="s">
        <v>49</v>
      </c>
      <c r="K4832" t="s">
        <v>25</v>
      </c>
      <c r="L4832" t="str">
        <f>_xlfn.XLOOKUP(Tableau1[[#This Row],[TYPE DE PIECE]],Tableau4[MATIERE],Tableau4[SHORT TYPE],"",0,1)</f>
        <v>SMT</v>
      </c>
      <c r="N4832" t="str">
        <f>IF(ISERR(FIND("DECOUPE",Tableau1[[#This Row],[DESIGNATION]])),"","NEED REF")</f>
        <v/>
      </c>
    </row>
    <row r="4833" spans="2:14">
      <c r="B4833">
        <v>34409173</v>
      </c>
      <c r="C4833" s="2">
        <v>44231</v>
      </c>
      <c r="D4833" t="s">
        <v>13</v>
      </c>
      <c r="E4833" t="s">
        <v>1297</v>
      </c>
      <c r="F4833" t="s">
        <v>3169</v>
      </c>
      <c r="G4833" t="s">
        <v>96</v>
      </c>
      <c r="H4833" t="s">
        <v>30</v>
      </c>
      <c r="J4833" t="s">
        <v>49</v>
      </c>
      <c r="K4833" t="s">
        <v>25</v>
      </c>
      <c r="L4833" t="str">
        <f>_xlfn.XLOOKUP(Tableau1[[#This Row],[TYPE DE PIECE]],Tableau4[MATIERE],Tableau4[SHORT TYPE],"",0,1)</f>
        <v>SMT</v>
      </c>
      <c r="N4833" t="str">
        <f>IF(ISERR(FIND("DECOUPE",Tableau1[[#This Row],[DESIGNATION]])),"","NEED REF")</f>
        <v/>
      </c>
    </row>
    <row r="4834" spans="2:14">
      <c r="B4834">
        <v>34409172</v>
      </c>
      <c r="C4834" s="2">
        <v>44231</v>
      </c>
      <c r="D4834" t="s">
        <v>13</v>
      </c>
      <c r="E4834" t="s">
        <v>3181</v>
      </c>
      <c r="F4834" t="s">
        <v>3169</v>
      </c>
      <c r="G4834" t="s">
        <v>96</v>
      </c>
      <c r="H4834" t="s">
        <v>30</v>
      </c>
      <c r="J4834" t="s">
        <v>49</v>
      </c>
      <c r="K4834" t="s">
        <v>25</v>
      </c>
      <c r="L4834" t="str">
        <f>_xlfn.XLOOKUP(Tableau1[[#This Row],[TYPE DE PIECE]],Tableau4[MATIERE],Tableau4[SHORT TYPE],"",0,1)</f>
        <v>SMT</v>
      </c>
      <c r="N4834" t="str">
        <f>IF(ISERR(FIND("DECOUPE",Tableau1[[#This Row],[DESIGNATION]])),"","NEED REF")</f>
        <v/>
      </c>
    </row>
    <row r="4835" spans="2:14">
      <c r="B4835">
        <v>34409171</v>
      </c>
      <c r="C4835" s="2">
        <v>44231</v>
      </c>
      <c r="D4835" t="s">
        <v>13</v>
      </c>
      <c r="E4835" t="s">
        <v>3182</v>
      </c>
      <c r="J4835" t="s">
        <v>17</v>
      </c>
      <c r="K4835" t="s">
        <v>33</v>
      </c>
      <c r="L4835" t="str">
        <f>_xlfn.XLOOKUP(Tableau1[[#This Row],[TYPE DE PIECE]],Tableau4[MATIERE],Tableau4[SHORT TYPE],"",0,1)</f>
        <v>PLA</v>
      </c>
      <c r="N4835" t="str">
        <f>IF(ISERR(FIND("DECOUPE",Tableau1[[#This Row],[DESIGNATION]])),"","NEED REF")</f>
        <v/>
      </c>
    </row>
    <row r="4836" spans="2:14">
      <c r="B4836">
        <v>34409170</v>
      </c>
      <c r="C4836" s="2">
        <v>44230</v>
      </c>
      <c r="D4836" t="s">
        <v>13</v>
      </c>
      <c r="E4836" t="s">
        <v>3183</v>
      </c>
      <c r="H4836" t="s">
        <v>3158</v>
      </c>
      <c r="J4836" t="s">
        <v>17</v>
      </c>
      <c r="K4836" t="s">
        <v>22</v>
      </c>
      <c r="L4836" t="str">
        <f>_xlfn.XLOOKUP(Tableau1[[#This Row],[TYPE DE PIECE]],Tableau4[MATIERE],Tableau4[SHORT TYPE],"",0,1)</f>
        <v>COP</v>
      </c>
      <c r="N4836" t="str">
        <f>IF(ISERR(FIND("DECOUPE",Tableau1[[#This Row],[DESIGNATION]])),"","NEED REF")</f>
        <v/>
      </c>
    </row>
    <row r="4837" spans="2:14">
      <c r="B4837">
        <v>34409169</v>
      </c>
      <c r="C4837" s="2">
        <v>44230</v>
      </c>
      <c r="D4837" t="s">
        <v>13</v>
      </c>
      <c r="E4837" t="s">
        <v>3184</v>
      </c>
      <c r="H4837" t="s">
        <v>3158</v>
      </c>
      <c r="J4837" t="s">
        <v>17</v>
      </c>
      <c r="K4837" t="s">
        <v>22</v>
      </c>
      <c r="L4837" t="str">
        <f>_xlfn.XLOOKUP(Tableau1[[#This Row],[TYPE DE PIECE]],Tableau4[MATIERE],Tableau4[SHORT TYPE],"",0,1)</f>
        <v>COP</v>
      </c>
      <c r="N4837" t="str">
        <f>IF(ISERR(FIND("DECOUPE",Tableau1[[#This Row],[DESIGNATION]])),"","NEED REF")</f>
        <v/>
      </c>
    </row>
    <row r="4838" spans="2:14">
      <c r="B4838">
        <v>34409168</v>
      </c>
      <c r="C4838" s="2">
        <v>44230</v>
      </c>
      <c r="D4838" t="s">
        <v>13</v>
      </c>
      <c r="E4838" t="s">
        <v>3185</v>
      </c>
      <c r="H4838" t="s">
        <v>3158</v>
      </c>
      <c r="J4838" t="s">
        <v>17</v>
      </c>
      <c r="K4838" t="s">
        <v>22</v>
      </c>
      <c r="L4838" t="str">
        <f>_xlfn.XLOOKUP(Tableau1[[#This Row],[TYPE DE PIECE]],Tableau4[MATIERE],Tableau4[SHORT TYPE],"",0,1)</f>
        <v>COP</v>
      </c>
      <c r="N4838" t="str">
        <f>IF(ISERR(FIND("DECOUPE",Tableau1[[#This Row],[DESIGNATION]])),"","NEED REF")</f>
        <v/>
      </c>
    </row>
    <row r="4839" spans="2:14">
      <c r="B4839">
        <v>34409167</v>
      </c>
      <c r="C4839" s="2">
        <v>44230</v>
      </c>
      <c r="D4839" t="s">
        <v>13</v>
      </c>
      <c r="E4839" t="s">
        <v>3186</v>
      </c>
      <c r="H4839" t="s">
        <v>3158</v>
      </c>
      <c r="J4839" t="s">
        <v>17</v>
      </c>
      <c r="K4839" t="s">
        <v>22</v>
      </c>
      <c r="L4839" t="str">
        <f>_xlfn.XLOOKUP(Tableau1[[#This Row],[TYPE DE PIECE]],Tableau4[MATIERE],Tableau4[SHORT TYPE],"",0,1)</f>
        <v>COP</v>
      </c>
      <c r="N4839" t="str">
        <f>IF(ISERR(FIND("DECOUPE",Tableau1[[#This Row],[DESIGNATION]])),"","NEED REF")</f>
        <v/>
      </c>
    </row>
    <row r="4840" spans="2:14">
      <c r="B4840">
        <v>34409166</v>
      </c>
      <c r="C4840" s="2">
        <v>44230</v>
      </c>
      <c r="D4840" t="s">
        <v>13</v>
      </c>
      <c r="E4840" t="s">
        <v>3187</v>
      </c>
      <c r="H4840" t="s">
        <v>3158</v>
      </c>
      <c r="J4840" t="s">
        <v>17</v>
      </c>
      <c r="K4840" t="s">
        <v>22</v>
      </c>
      <c r="L4840" t="str">
        <f>_xlfn.XLOOKUP(Tableau1[[#This Row],[TYPE DE PIECE]],Tableau4[MATIERE],Tableau4[SHORT TYPE],"",0,1)</f>
        <v>COP</v>
      </c>
      <c r="N4840" t="str">
        <f>IF(ISERR(FIND("DECOUPE",Tableau1[[#This Row],[DESIGNATION]])),"","NEED REF")</f>
        <v/>
      </c>
    </row>
    <row r="4841" spans="2:14">
      <c r="B4841">
        <v>34409165</v>
      </c>
      <c r="C4841" s="2">
        <v>44230</v>
      </c>
      <c r="D4841" t="s">
        <v>13</v>
      </c>
      <c r="E4841" t="s">
        <v>3188</v>
      </c>
      <c r="H4841" t="s">
        <v>3158</v>
      </c>
      <c r="J4841" t="s">
        <v>17</v>
      </c>
      <c r="K4841" t="s">
        <v>22</v>
      </c>
      <c r="L4841" t="str">
        <f>_xlfn.XLOOKUP(Tableau1[[#This Row],[TYPE DE PIECE]],Tableau4[MATIERE],Tableau4[SHORT TYPE],"",0,1)</f>
        <v>COP</v>
      </c>
      <c r="N4841" t="str">
        <f>IF(ISERR(FIND("DECOUPE",Tableau1[[#This Row],[DESIGNATION]])),"","NEED REF")</f>
        <v/>
      </c>
    </row>
    <row r="4842" spans="2:14">
      <c r="B4842">
        <v>34409164</v>
      </c>
      <c r="C4842" s="2">
        <v>44230</v>
      </c>
      <c r="D4842" t="s">
        <v>13</v>
      </c>
      <c r="E4842" t="s">
        <v>3189</v>
      </c>
      <c r="H4842" t="s">
        <v>3158</v>
      </c>
      <c r="J4842" t="s">
        <v>17</v>
      </c>
      <c r="K4842" t="s">
        <v>22</v>
      </c>
      <c r="L4842" t="str">
        <f>_xlfn.XLOOKUP(Tableau1[[#This Row],[TYPE DE PIECE]],Tableau4[MATIERE],Tableau4[SHORT TYPE],"",0,1)</f>
        <v>COP</v>
      </c>
      <c r="N4842" t="str">
        <f>IF(ISERR(FIND("DECOUPE",Tableau1[[#This Row],[DESIGNATION]])),"","NEED REF")</f>
        <v/>
      </c>
    </row>
    <row r="4843" spans="2:14">
      <c r="B4843">
        <v>34409163</v>
      </c>
      <c r="C4843" s="2">
        <v>44230</v>
      </c>
      <c r="D4843" t="s">
        <v>13</v>
      </c>
      <c r="E4843" t="s">
        <v>3190</v>
      </c>
      <c r="H4843" t="s">
        <v>3158</v>
      </c>
      <c r="J4843" t="s">
        <v>17</v>
      </c>
      <c r="K4843" t="s">
        <v>22</v>
      </c>
      <c r="L4843" t="str">
        <f>_xlfn.XLOOKUP(Tableau1[[#This Row],[TYPE DE PIECE]],Tableau4[MATIERE],Tableau4[SHORT TYPE],"",0,1)</f>
        <v>COP</v>
      </c>
      <c r="N4843" t="str">
        <f>IF(ISERR(FIND("DECOUPE",Tableau1[[#This Row],[DESIGNATION]])),"","NEED REF")</f>
        <v/>
      </c>
    </row>
    <row r="4844" spans="2:14">
      <c r="B4844">
        <v>34409162</v>
      </c>
      <c r="C4844" s="2">
        <v>44230</v>
      </c>
      <c r="D4844" t="s">
        <v>13</v>
      </c>
      <c r="E4844" t="s">
        <v>3191</v>
      </c>
      <c r="H4844" t="s">
        <v>3158</v>
      </c>
      <c r="J4844" t="s">
        <v>17</v>
      </c>
      <c r="K4844" t="s">
        <v>22</v>
      </c>
      <c r="L4844" t="str">
        <f>_xlfn.XLOOKUP(Tableau1[[#This Row],[TYPE DE PIECE]],Tableau4[MATIERE],Tableau4[SHORT TYPE],"",0,1)</f>
        <v>COP</v>
      </c>
      <c r="N4844" t="str">
        <f>IF(ISERR(FIND("DECOUPE",Tableau1[[#This Row],[DESIGNATION]])),"","NEED REF")</f>
        <v/>
      </c>
    </row>
    <row r="4845" spans="2:14">
      <c r="B4845">
        <v>34409161</v>
      </c>
      <c r="C4845" s="2">
        <v>44230</v>
      </c>
      <c r="D4845" t="s">
        <v>13</v>
      </c>
      <c r="E4845" t="s">
        <v>3192</v>
      </c>
      <c r="H4845" t="s">
        <v>3158</v>
      </c>
      <c r="J4845" t="s">
        <v>17</v>
      </c>
      <c r="K4845" t="s">
        <v>22</v>
      </c>
      <c r="L4845" t="str">
        <f>_xlfn.XLOOKUP(Tableau1[[#This Row],[TYPE DE PIECE]],Tableau4[MATIERE],Tableau4[SHORT TYPE],"",0,1)</f>
        <v>COP</v>
      </c>
      <c r="N4845" t="str">
        <f>IF(ISERR(FIND("DECOUPE",Tableau1[[#This Row],[DESIGNATION]])),"","NEED REF")</f>
        <v/>
      </c>
    </row>
    <row r="4846" spans="2:14">
      <c r="B4846">
        <v>34409160</v>
      </c>
      <c r="C4846" s="2">
        <v>44230</v>
      </c>
      <c r="D4846" t="s">
        <v>13</v>
      </c>
      <c r="E4846" t="s">
        <v>3193</v>
      </c>
      <c r="H4846" t="s">
        <v>3158</v>
      </c>
      <c r="J4846" t="s">
        <v>17</v>
      </c>
      <c r="K4846" t="s">
        <v>22</v>
      </c>
      <c r="L4846" t="str">
        <f>_xlfn.XLOOKUP(Tableau1[[#This Row],[TYPE DE PIECE]],Tableau4[MATIERE],Tableau4[SHORT TYPE],"",0,1)</f>
        <v>COP</v>
      </c>
      <c r="N4846" t="str">
        <f>IF(ISERR(FIND("DECOUPE",Tableau1[[#This Row],[DESIGNATION]])),"","NEED REF")</f>
        <v/>
      </c>
    </row>
    <row r="4847" spans="2:14">
      <c r="B4847">
        <v>34409159</v>
      </c>
      <c r="C4847" s="2">
        <v>44230</v>
      </c>
      <c r="D4847" t="s">
        <v>13</v>
      </c>
      <c r="E4847" t="s">
        <v>3194</v>
      </c>
      <c r="H4847" t="s">
        <v>3158</v>
      </c>
      <c r="J4847" t="s">
        <v>17</v>
      </c>
      <c r="K4847" t="s">
        <v>22</v>
      </c>
      <c r="L4847" t="str">
        <f>_xlfn.XLOOKUP(Tableau1[[#This Row],[TYPE DE PIECE]],Tableau4[MATIERE],Tableau4[SHORT TYPE],"",0,1)</f>
        <v>COP</v>
      </c>
      <c r="N4847" t="str">
        <f>IF(ISERR(FIND("DECOUPE",Tableau1[[#This Row],[DESIGNATION]])),"","NEED REF")</f>
        <v/>
      </c>
    </row>
    <row r="4848" spans="2:14">
      <c r="B4848">
        <v>34409158</v>
      </c>
      <c r="C4848" s="2">
        <v>44230</v>
      </c>
      <c r="D4848" t="s">
        <v>13</v>
      </c>
      <c r="E4848" t="s">
        <v>3195</v>
      </c>
      <c r="H4848" t="s">
        <v>3158</v>
      </c>
      <c r="J4848" t="s">
        <v>17</v>
      </c>
      <c r="K4848" t="s">
        <v>22</v>
      </c>
      <c r="L4848" t="str">
        <f>_xlfn.XLOOKUP(Tableau1[[#This Row],[TYPE DE PIECE]],Tableau4[MATIERE],Tableau4[SHORT TYPE],"",0,1)</f>
        <v>COP</v>
      </c>
      <c r="N4848" t="str">
        <f>IF(ISERR(FIND("DECOUPE",Tableau1[[#This Row],[DESIGNATION]])),"","NEED REF")</f>
        <v/>
      </c>
    </row>
    <row r="4849" spans="2:14">
      <c r="B4849">
        <v>34409157</v>
      </c>
      <c r="C4849" s="2">
        <v>44230</v>
      </c>
      <c r="D4849" t="s">
        <v>13</v>
      </c>
      <c r="E4849" t="s">
        <v>3196</v>
      </c>
      <c r="H4849" t="s">
        <v>3158</v>
      </c>
      <c r="J4849" t="s">
        <v>17</v>
      </c>
      <c r="K4849" t="s">
        <v>22</v>
      </c>
      <c r="L4849" t="str">
        <f>_xlfn.XLOOKUP(Tableau1[[#This Row],[TYPE DE PIECE]],Tableau4[MATIERE],Tableau4[SHORT TYPE],"",0,1)</f>
        <v>COP</v>
      </c>
      <c r="N4849" t="str">
        <f>IF(ISERR(FIND("DECOUPE",Tableau1[[#This Row],[DESIGNATION]])),"","NEED REF")</f>
        <v/>
      </c>
    </row>
    <row r="4850" spans="2:14">
      <c r="B4850">
        <v>34409156</v>
      </c>
      <c r="C4850" s="2">
        <v>44230</v>
      </c>
      <c r="D4850" t="s">
        <v>13</v>
      </c>
      <c r="E4850" t="s">
        <v>3197</v>
      </c>
      <c r="H4850" t="s">
        <v>3158</v>
      </c>
      <c r="J4850" t="s">
        <v>17</v>
      </c>
      <c r="K4850" t="s">
        <v>33</v>
      </c>
      <c r="L4850" t="str">
        <f>_xlfn.XLOOKUP(Tableau1[[#This Row],[TYPE DE PIECE]],Tableau4[MATIERE],Tableau4[SHORT TYPE],"",0,1)</f>
        <v>PLA</v>
      </c>
      <c r="N4850" t="str">
        <f>IF(ISERR(FIND("DECOUPE",Tableau1[[#This Row],[DESIGNATION]])),"","NEED REF")</f>
        <v/>
      </c>
    </row>
    <row r="4851" spans="2:14">
      <c r="B4851">
        <v>34409155</v>
      </c>
      <c r="C4851" s="2">
        <v>44230</v>
      </c>
      <c r="D4851" t="s">
        <v>13</v>
      </c>
      <c r="E4851" t="s">
        <v>3198</v>
      </c>
      <c r="H4851" t="s">
        <v>3158</v>
      </c>
      <c r="J4851" t="s">
        <v>17</v>
      </c>
      <c r="K4851" t="s">
        <v>33</v>
      </c>
      <c r="L4851" t="str">
        <f>_xlfn.XLOOKUP(Tableau1[[#This Row],[TYPE DE PIECE]],Tableau4[MATIERE],Tableau4[SHORT TYPE],"",0,1)</f>
        <v>PLA</v>
      </c>
      <c r="N4851" t="str">
        <f>IF(ISERR(FIND("DECOUPE",Tableau1[[#This Row],[DESIGNATION]])),"","NEED REF")</f>
        <v/>
      </c>
    </row>
    <row r="4852" spans="2:14">
      <c r="B4852">
        <v>34409154</v>
      </c>
      <c r="C4852" s="2">
        <v>44229</v>
      </c>
      <c r="D4852" t="s">
        <v>13</v>
      </c>
      <c r="E4852" t="s">
        <v>3199</v>
      </c>
      <c r="G4852" t="s">
        <v>3200</v>
      </c>
      <c r="H4852" t="s">
        <v>15</v>
      </c>
      <c r="J4852" t="s">
        <v>17</v>
      </c>
      <c r="K4852" t="s">
        <v>25</v>
      </c>
      <c r="L4852" t="str">
        <f>_xlfn.XLOOKUP(Tableau1[[#This Row],[TYPE DE PIECE]],Tableau4[MATIERE],Tableau4[SHORT TYPE],"",0,1)</f>
        <v>SMT</v>
      </c>
      <c r="N4852" t="str">
        <f>IF(ISERR(FIND("DECOUPE",Tableau1[[#This Row],[DESIGNATION]])),"","NEED REF")</f>
        <v/>
      </c>
    </row>
    <row r="4853" spans="2:14">
      <c r="B4853">
        <v>34409153</v>
      </c>
      <c r="C4853" s="2">
        <v>44229</v>
      </c>
      <c r="D4853" t="s">
        <v>13</v>
      </c>
      <c r="E4853" t="s">
        <v>3201</v>
      </c>
      <c r="G4853" t="s">
        <v>3200</v>
      </c>
      <c r="H4853" t="s">
        <v>15</v>
      </c>
      <c r="J4853" t="s">
        <v>17</v>
      </c>
      <c r="K4853" t="s">
        <v>25</v>
      </c>
      <c r="L4853" t="str">
        <f>_xlfn.XLOOKUP(Tableau1[[#This Row],[TYPE DE PIECE]],Tableau4[MATIERE],Tableau4[SHORT TYPE],"",0,1)</f>
        <v>SMT</v>
      </c>
      <c r="N4853" t="str">
        <f>IF(ISERR(FIND("DECOUPE",Tableau1[[#This Row],[DESIGNATION]])),"","NEED REF")</f>
        <v>NEED REF</v>
      </c>
    </row>
    <row r="4854" spans="2:14">
      <c r="B4854">
        <v>34409152</v>
      </c>
      <c r="C4854" s="2">
        <v>44229</v>
      </c>
      <c r="D4854" t="s">
        <v>13</v>
      </c>
      <c r="E4854" t="s">
        <v>3202</v>
      </c>
      <c r="G4854" t="s">
        <v>3200</v>
      </c>
      <c r="H4854" t="s">
        <v>15</v>
      </c>
      <c r="J4854" t="s">
        <v>17</v>
      </c>
      <c r="K4854" t="s">
        <v>25</v>
      </c>
      <c r="L4854" t="str">
        <f>_xlfn.XLOOKUP(Tableau1[[#This Row],[TYPE DE PIECE]],Tableau4[MATIERE],Tableau4[SHORT TYPE],"",0,1)</f>
        <v>SMT</v>
      </c>
      <c r="N4854" t="str">
        <f>IF(ISERR(FIND("DECOUPE",Tableau1[[#This Row],[DESIGNATION]])),"","NEED REF")</f>
        <v/>
      </c>
    </row>
    <row r="4855" spans="2:14">
      <c r="B4855">
        <v>34409151</v>
      </c>
      <c r="C4855" s="2">
        <v>44223</v>
      </c>
      <c r="D4855" t="s">
        <v>13</v>
      </c>
      <c r="E4855" t="s">
        <v>3203</v>
      </c>
      <c r="G4855" t="s">
        <v>112</v>
      </c>
      <c r="H4855" t="s">
        <v>30</v>
      </c>
      <c r="J4855" t="s">
        <v>17</v>
      </c>
      <c r="K4855" t="s">
        <v>1745</v>
      </c>
      <c r="L4855" t="str">
        <f>_xlfn.XLOOKUP(Tableau1[[#This Row],[TYPE DE PIECE]],Tableau4[MATIERE],Tableau4[SHORT TYPE],"",0,1)</f>
        <v/>
      </c>
      <c r="N4855" t="str">
        <f>IF(ISERR(FIND("DECOUPE",Tableau1[[#This Row],[DESIGNATION]])),"","NEED REF")</f>
        <v/>
      </c>
    </row>
    <row r="4856" spans="2:14">
      <c r="B4856">
        <v>34409150</v>
      </c>
      <c r="C4856" s="2">
        <v>44222</v>
      </c>
      <c r="D4856" t="s">
        <v>13</v>
      </c>
      <c r="E4856" t="s">
        <v>3204</v>
      </c>
      <c r="G4856" t="s">
        <v>112</v>
      </c>
      <c r="H4856" t="s">
        <v>463</v>
      </c>
      <c r="J4856" t="s">
        <v>177</v>
      </c>
      <c r="K4856" t="s">
        <v>50</v>
      </c>
      <c r="L4856" t="str">
        <f>_xlfn.XLOOKUP(Tableau1[[#This Row],[TYPE DE PIECE]],Tableau4[MATIERE],Tableau4[SHORT TYPE],"",0,1)</f>
        <v>WIR</v>
      </c>
      <c r="N4856" t="str">
        <f>IF(ISERR(FIND("DECOUPE",Tableau1[[#This Row],[DESIGNATION]])),"","NEED REF")</f>
        <v/>
      </c>
    </row>
    <row r="4857" spans="2:14">
      <c r="B4857">
        <v>34409149</v>
      </c>
      <c r="C4857" s="2">
        <v>44218</v>
      </c>
      <c r="D4857" t="s">
        <v>13</v>
      </c>
      <c r="E4857" t="s">
        <v>3205</v>
      </c>
      <c r="G4857" t="s">
        <v>112</v>
      </c>
      <c r="H4857" t="s">
        <v>534</v>
      </c>
      <c r="J4857" t="s">
        <v>17</v>
      </c>
      <c r="K4857" t="s">
        <v>25</v>
      </c>
      <c r="L4857" t="str">
        <f>_xlfn.XLOOKUP(Tableau1[[#This Row],[TYPE DE PIECE]],Tableau4[MATIERE],Tableau4[SHORT TYPE],"",0,1)</f>
        <v>SMT</v>
      </c>
      <c r="N4857" t="str">
        <f>IF(ISERR(FIND("DECOUPE",Tableau1[[#This Row],[DESIGNATION]])),"","NEED REF")</f>
        <v/>
      </c>
    </row>
    <row r="4858" spans="2:14">
      <c r="B4858">
        <v>34409148</v>
      </c>
      <c r="C4858" s="2">
        <v>44218</v>
      </c>
      <c r="D4858" t="s">
        <v>13</v>
      </c>
      <c r="E4858" t="s">
        <v>3206</v>
      </c>
      <c r="G4858" t="s">
        <v>112</v>
      </c>
      <c r="H4858" t="s">
        <v>534</v>
      </c>
      <c r="J4858" t="s">
        <v>17</v>
      </c>
      <c r="K4858" t="s">
        <v>25</v>
      </c>
      <c r="L4858" t="str">
        <f>_xlfn.XLOOKUP(Tableau1[[#This Row],[TYPE DE PIECE]],Tableau4[MATIERE],Tableau4[SHORT TYPE],"",0,1)</f>
        <v>SMT</v>
      </c>
      <c r="N4858" t="str">
        <f>IF(ISERR(FIND("DECOUPE",Tableau1[[#This Row],[DESIGNATION]])),"","NEED REF")</f>
        <v/>
      </c>
    </row>
    <row r="4859" spans="2:14">
      <c r="B4859">
        <v>34409147</v>
      </c>
      <c r="C4859" s="2">
        <v>44218</v>
      </c>
      <c r="D4859" t="s">
        <v>13</v>
      </c>
      <c r="E4859" t="s">
        <v>3207</v>
      </c>
      <c r="G4859" t="s">
        <v>112</v>
      </c>
      <c r="H4859" t="s">
        <v>534</v>
      </c>
      <c r="J4859" t="s">
        <v>17</v>
      </c>
      <c r="K4859" t="s">
        <v>22</v>
      </c>
      <c r="L4859" t="str">
        <f>_xlfn.XLOOKUP(Tableau1[[#This Row],[TYPE DE PIECE]],Tableau4[MATIERE],Tableau4[SHORT TYPE],"",0,1)</f>
        <v>COP</v>
      </c>
      <c r="N4859" t="str">
        <f>IF(ISERR(FIND("DECOUPE",Tableau1[[#This Row],[DESIGNATION]])),"","NEED REF")</f>
        <v/>
      </c>
    </row>
    <row r="4860" spans="2:14">
      <c r="B4860">
        <v>34409146</v>
      </c>
      <c r="C4860" s="2">
        <v>44217</v>
      </c>
      <c r="D4860" t="s">
        <v>13</v>
      </c>
      <c r="E4860" t="s">
        <v>3208</v>
      </c>
      <c r="G4860" t="s">
        <v>112</v>
      </c>
      <c r="H4860" t="s">
        <v>534</v>
      </c>
      <c r="J4860" t="s">
        <v>17</v>
      </c>
      <c r="K4860" t="s">
        <v>33</v>
      </c>
      <c r="L4860" t="str">
        <f>_xlfn.XLOOKUP(Tableau1[[#This Row],[TYPE DE PIECE]],Tableau4[MATIERE],Tableau4[SHORT TYPE],"",0,1)</f>
        <v>PLA</v>
      </c>
      <c r="N4860" t="str">
        <f>IF(ISERR(FIND("DECOUPE",Tableau1[[#This Row],[DESIGNATION]])),"","NEED REF")</f>
        <v/>
      </c>
    </row>
    <row r="4861" spans="2:14">
      <c r="B4861">
        <v>34409145</v>
      </c>
      <c r="C4861" s="2">
        <v>44217</v>
      </c>
      <c r="D4861" t="s">
        <v>13</v>
      </c>
      <c r="E4861" t="s">
        <v>3209</v>
      </c>
      <c r="G4861" t="s">
        <v>112</v>
      </c>
      <c r="H4861" t="s">
        <v>534</v>
      </c>
      <c r="J4861" t="s">
        <v>17</v>
      </c>
      <c r="K4861" t="s">
        <v>50</v>
      </c>
      <c r="L4861" t="str">
        <f>_xlfn.XLOOKUP(Tableau1[[#This Row],[TYPE DE PIECE]],Tableau4[MATIERE],Tableau4[SHORT TYPE],"",0,1)</f>
        <v>WIR</v>
      </c>
      <c r="N4861" t="str">
        <f>IF(ISERR(FIND("DECOUPE",Tableau1[[#This Row],[DESIGNATION]])),"","NEED REF")</f>
        <v/>
      </c>
    </row>
    <row r="4862" spans="2:14">
      <c r="B4862">
        <v>34409144</v>
      </c>
      <c r="C4862" s="2">
        <v>44215</v>
      </c>
      <c r="D4862" t="s">
        <v>13</v>
      </c>
      <c r="E4862" t="s">
        <v>928</v>
      </c>
      <c r="G4862" t="s">
        <v>112</v>
      </c>
      <c r="H4862" t="s">
        <v>534</v>
      </c>
      <c r="J4862" t="s">
        <v>17</v>
      </c>
      <c r="K4862" t="s">
        <v>22</v>
      </c>
      <c r="L4862" t="str">
        <f>_xlfn.XLOOKUP(Tableau1[[#This Row],[TYPE DE PIECE]],Tableau4[MATIERE],Tableau4[SHORT TYPE],"",0,1)</f>
        <v>COP</v>
      </c>
      <c r="N4862" t="str">
        <f>IF(ISERR(FIND("DECOUPE",Tableau1[[#This Row],[DESIGNATION]])),"","NEED REF")</f>
        <v/>
      </c>
    </row>
    <row r="4863" spans="2:14">
      <c r="B4863">
        <v>34409143</v>
      </c>
      <c r="C4863" s="2">
        <v>44215</v>
      </c>
      <c r="D4863" t="s">
        <v>13</v>
      </c>
      <c r="E4863" t="s">
        <v>3210</v>
      </c>
      <c r="G4863" t="s">
        <v>112</v>
      </c>
      <c r="H4863" t="s">
        <v>534</v>
      </c>
      <c r="J4863" t="s">
        <v>17</v>
      </c>
      <c r="K4863" t="s">
        <v>22</v>
      </c>
      <c r="L4863" t="str">
        <f>_xlfn.XLOOKUP(Tableau1[[#This Row],[TYPE DE PIECE]],Tableau4[MATIERE],Tableau4[SHORT TYPE],"",0,1)</f>
        <v>COP</v>
      </c>
      <c r="N4863" t="str">
        <f>IF(ISERR(FIND("DECOUPE",Tableau1[[#This Row],[DESIGNATION]])),"","NEED REF")</f>
        <v/>
      </c>
    </row>
    <row r="4864" spans="2:14">
      <c r="B4864">
        <v>34409142</v>
      </c>
      <c r="C4864" s="2">
        <v>44215</v>
      </c>
      <c r="D4864" t="s">
        <v>13</v>
      </c>
      <c r="E4864" t="s">
        <v>3211</v>
      </c>
      <c r="G4864" t="s">
        <v>112</v>
      </c>
      <c r="H4864" t="s">
        <v>534</v>
      </c>
      <c r="J4864" t="s">
        <v>17</v>
      </c>
      <c r="K4864" t="s">
        <v>22</v>
      </c>
      <c r="L4864" t="str">
        <f>_xlfn.XLOOKUP(Tableau1[[#This Row],[TYPE DE PIECE]],Tableau4[MATIERE],Tableau4[SHORT TYPE],"",0,1)</f>
        <v>COP</v>
      </c>
      <c r="N4864" t="str">
        <f>IF(ISERR(FIND("DECOUPE",Tableau1[[#This Row],[DESIGNATION]])),"","NEED REF")</f>
        <v/>
      </c>
    </row>
    <row r="4865" spans="2:14">
      <c r="B4865">
        <v>34409141</v>
      </c>
      <c r="C4865" s="2">
        <v>44215</v>
      </c>
      <c r="D4865" t="s">
        <v>13</v>
      </c>
      <c r="E4865" t="s">
        <v>3212</v>
      </c>
      <c r="G4865" t="s">
        <v>112</v>
      </c>
      <c r="H4865" t="s">
        <v>534</v>
      </c>
      <c r="J4865" t="s">
        <v>17</v>
      </c>
      <c r="K4865" t="s">
        <v>22</v>
      </c>
      <c r="L4865" t="str">
        <f>_xlfn.XLOOKUP(Tableau1[[#This Row],[TYPE DE PIECE]],Tableau4[MATIERE],Tableau4[SHORT TYPE],"",0,1)</f>
        <v>COP</v>
      </c>
      <c r="N4865" t="str">
        <f>IF(ISERR(FIND("DECOUPE",Tableau1[[#This Row],[DESIGNATION]])),"","NEED REF")</f>
        <v/>
      </c>
    </row>
    <row r="4866" spans="2:14">
      <c r="B4866">
        <v>34409140</v>
      </c>
      <c r="C4866" s="2">
        <v>44215</v>
      </c>
      <c r="D4866" t="s">
        <v>13</v>
      </c>
      <c r="E4866" t="s">
        <v>3213</v>
      </c>
      <c r="G4866" t="s">
        <v>112</v>
      </c>
      <c r="H4866" t="s">
        <v>534</v>
      </c>
      <c r="J4866" t="s">
        <v>17</v>
      </c>
      <c r="K4866" t="s">
        <v>22</v>
      </c>
      <c r="L4866" t="str">
        <f>_xlfn.XLOOKUP(Tableau1[[#This Row],[TYPE DE PIECE]],Tableau4[MATIERE],Tableau4[SHORT TYPE],"",0,1)</f>
        <v>COP</v>
      </c>
      <c r="N4866" t="str">
        <f>IF(ISERR(FIND("DECOUPE",Tableau1[[#This Row],[DESIGNATION]])),"","NEED REF")</f>
        <v/>
      </c>
    </row>
    <row r="4867" spans="2:14">
      <c r="B4867">
        <v>34409139</v>
      </c>
      <c r="C4867" s="2">
        <v>44215</v>
      </c>
      <c r="D4867" t="s">
        <v>13</v>
      </c>
      <c r="E4867" t="s">
        <v>2018</v>
      </c>
      <c r="G4867" t="s">
        <v>112</v>
      </c>
      <c r="H4867" t="s">
        <v>534</v>
      </c>
      <c r="J4867" t="s">
        <v>17</v>
      </c>
      <c r="K4867" t="s">
        <v>22</v>
      </c>
      <c r="L4867" t="str">
        <f>_xlfn.XLOOKUP(Tableau1[[#This Row],[TYPE DE PIECE]],Tableau4[MATIERE],Tableau4[SHORT TYPE],"",0,1)</f>
        <v>COP</v>
      </c>
      <c r="N4867" t="str">
        <f>IF(ISERR(FIND("DECOUPE",Tableau1[[#This Row],[DESIGNATION]])),"","NEED REF")</f>
        <v/>
      </c>
    </row>
    <row r="4868" spans="2:14">
      <c r="B4868">
        <v>34409138</v>
      </c>
      <c r="C4868" s="2">
        <v>44214</v>
      </c>
      <c r="D4868" t="s">
        <v>13</v>
      </c>
      <c r="E4868" t="s">
        <v>3214</v>
      </c>
      <c r="G4868" t="s">
        <v>112</v>
      </c>
      <c r="H4868" t="s">
        <v>534</v>
      </c>
      <c r="J4868" t="s">
        <v>17</v>
      </c>
      <c r="K4868" t="s">
        <v>22</v>
      </c>
      <c r="L4868" t="str">
        <f>_xlfn.XLOOKUP(Tableau1[[#This Row],[TYPE DE PIECE]],Tableau4[MATIERE],Tableau4[SHORT TYPE],"",0,1)</f>
        <v>COP</v>
      </c>
      <c r="N4868" t="str">
        <f>IF(ISERR(FIND("DECOUPE",Tableau1[[#This Row],[DESIGNATION]])),"","NEED REF")</f>
        <v/>
      </c>
    </row>
    <row r="4869" spans="2:14">
      <c r="B4869">
        <v>34409137</v>
      </c>
      <c r="C4869" s="2">
        <v>44214</v>
      </c>
      <c r="D4869" t="s">
        <v>13</v>
      </c>
      <c r="E4869" t="s">
        <v>3215</v>
      </c>
      <c r="G4869" t="s">
        <v>96</v>
      </c>
      <c r="H4869" t="s">
        <v>30</v>
      </c>
      <c r="J4869" t="s">
        <v>49</v>
      </c>
      <c r="K4869" t="s">
        <v>25</v>
      </c>
      <c r="L4869" t="str">
        <f>_xlfn.XLOOKUP(Tableau1[[#This Row],[TYPE DE PIECE]],Tableau4[MATIERE],Tableau4[SHORT TYPE],"",0,1)</f>
        <v>SMT</v>
      </c>
      <c r="N4869" t="str">
        <f>IF(ISERR(FIND("DECOUPE",Tableau1[[#This Row],[DESIGNATION]])),"","NEED REF")</f>
        <v/>
      </c>
    </row>
    <row r="4870" spans="2:14">
      <c r="B4870">
        <v>34409136</v>
      </c>
      <c r="C4870" s="2">
        <v>44214</v>
      </c>
      <c r="D4870" t="s">
        <v>13</v>
      </c>
      <c r="E4870" t="s">
        <v>2026</v>
      </c>
      <c r="G4870" t="s">
        <v>112</v>
      </c>
      <c r="H4870" t="s">
        <v>534</v>
      </c>
      <c r="J4870" t="s">
        <v>17</v>
      </c>
      <c r="K4870" t="s">
        <v>22</v>
      </c>
      <c r="L4870" t="str">
        <f>_xlfn.XLOOKUP(Tableau1[[#This Row],[TYPE DE PIECE]],Tableau4[MATIERE],Tableau4[SHORT TYPE],"",0,1)</f>
        <v>COP</v>
      </c>
      <c r="N4870" t="str">
        <f>IF(ISERR(FIND("DECOUPE",Tableau1[[#This Row],[DESIGNATION]])),"","NEED REF")</f>
        <v/>
      </c>
    </row>
    <row r="4871" spans="2:14">
      <c r="B4871">
        <v>34409135</v>
      </c>
      <c r="C4871" s="2">
        <v>44214</v>
      </c>
      <c r="D4871" t="s">
        <v>13</v>
      </c>
      <c r="E4871" t="s">
        <v>2025</v>
      </c>
      <c r="G4871" t="s">
        <v>112</v>
      </c>
      <c r="H4871" t="s">
        <v>534</v>
      </c>
      <c r="J4871" t="s">
        <v>17</v>
      </c>
      <c r="K4871" t="s">
        <v>22</v>
      </c>
      <c r="L4871" t="str">
        <f>_xlfn.XLOOKUP(Tableau1[[#This Row],[TYPE DE PIECE]],Tableau4[MATIERE],Tableau4[SHORT TYPE],"",0,1)</f>
        <v>COP</v>
      </c>
      <c r="N4871" t="str">
        <f>IF(ISERR(FIND("DECOUPE",Tableau1[[#This Row],[DESIGNATION]])),"","NEED REF")</f>
        <v/>
      </c>
    </row>
    <row r="4872" spans="2:14">
      <c r="B4872">
        <v>34409134</v>
      </c>
      <c r="C4872" s="2">
        <v>44214</v>
      </c>
      <c r="D4872" t="s">
        <v>13</v>
      </c>
      <c r="E4872" t="s">
        <v>3216</v>
      </c>
      <c r="G4872" t="s">
        <v>112</v>
      </c>
      <c r="H4872" t="s">
        <v>534</v>
      </c>
      <c r="J4872" t="s">
        <v>17</v>
      </c>
      <c r="K4872" t="s">
        <v>25</v>
      </c>
      <c r="L4872" t="str">
        <f>_xlfn.XLOOKUP(Tableau1[[#This Row],[TYPE DE PIECE]],Tableau4[MATIERE],Tableau4[SHORT TYPE],"",0,1)</f>
        <v>SMT</v>
      </c>
      <c r="N4872" t="str">
        <f>IF(ISERR(FIND("DECOUPE",Tableau1[[#This Row],[DESIGNATION]])),"","NEED REF")</f>
        <v/>
      </c>
    </row>
    <row r="4873" spans="2:14">
      <c r="B4873">
        <v>34409133</v>
      </c>
      <c r="C4873" s="2">
        <v>44211</v>
      </c>
      <c r="D4873" t="s">
        <v>13</v>
      </c>
      <c r="E4873" t="s">
        <v>577</v>
      </c>
      <c r="G4873" t="s">
        <v>112</v>
      </c>
      <c r="H4873" t="s">
        <v>534</v>
      </c>
      <c r="J4873" t="s">
        <v>17</v>
      </c>
      <c r="K4873" t="s">
        <v>25</v>
      </c>
      <c r="L4873" t="str">
        <f>_xlfn.XLOOKUP(Tableau1[[#This Row],[TYPE DE PIECE]],Tableau4[MATIERE],Tableau4[SHORT TYPE],"",0,1)</f>
        <v>SMT</v>
      </c>
      <c r="N4873" t="str">
        <f>IF(ISERR(FIND("DECOUPE",Tableau1[[#This Row],[DESIGNATION]])),"","NEED REF")</f>
        <v/>
      </c>
    </row>
    <row r="4874" spans="2:14">
      <c r="B4874">
        <v>34409132</v>
      </c>
      <c r="C4874" s="2">
        <v>44211</v>
      </c>
      <c r="D4874" t="s">
        <v>13</v>
      </c>
      <c r="E4874" t="s">
        <v>578</v>
      </c>
      <c r="G4874" t="s">
        <v>112</v>
      </c>
      <c r="H4874" t="s">
        <v>534</v>
      </c>
      <c r="J4874" t="s">
        <v>17</v>
      </c>
      <c r="K4874" t="s">
        <v>25</v>
      </c>
      <c r="L4874" t="str">
        <f>_xlfn.XLOOKUP(Tableau1[[#This Row],[TYPE DE PIECE]],Tableau4[MATIERE],Tableau4[SHORT TYPE],"",0,1)</f>
        <v>SMT</v>
      </c>
      <c r="N4874" t="str">
        <f>IF(ISERR(FIND("DECOUPE",Tableau1[[#This Row],[DESIGNATION]])),"","NEED REF")</f>
        <v/>
      </c>
    </row>
    <row r="4875" spans="2:14">
      <c r="B4875">
        <v>34409131</v>
      </c>
      <c r="C4875" s="2">
        <v>44210</v>
      </c>
      <c r="D4875" t="s">
        <v>13</v>
      </c>
      <c r="E4875" t="s">
        <v>2154</v>
      </c>
      <c r="G4875" t="s">
        <v>573</v>
      </c>
      <c r="H4875" t="s">
        <v>30</v>
      </c>
      <c r="J4875" t="s">
        <v>49</v>
      </c>
      <c r="K4875" t="s">
        <v>22</v>
      </c>
      <c r="L4875" t="str">
        <f>_xlfn.XLOOKUP(Tableau1[[#This Row],[TYPE DE PIECE]],Tableau4[MATIERE],Tableau4[SHORT TYPE],"",0,1)</f>
        <v>COP</v>
      </c>
      <c r="N4875" t="str">
        <f>IF(ISERR(FIND("DECOUPE",Tableau1[[#This Row],[DESIGNATION]])),"","NEED REF")</f>
        <v/>
      </c>
    </row>
    <row r="4876" spans="2:14">
      <c r="B4876">
        <v>34409130</v>
      </c>
      <c r="C4876" s="2">
        <v>44209</v>
      </c>
      <c r="D4876" t="s">
        <v>13</v>
      </c>
      <c r="J4876" t="s">
        <v>17</v>
      </c>
      <c r="L4876" t="str">
        <f>_xlfn.XLOOKUP(Tableau1[[#This Row],[TYPE DE PIECE]],Tableau4[MATIERE],Tableau4[SHORT TYPE],"",0,1)</f>
        <v/>
      </c>
      <c r="N4876" t="str">
        <f>IF(ISERR(FIND("DECOUPE",Tableau1[[#This Row],[DESIGNATION]])),"","NEED REF")</f>
        <v/>
      </c>
    </row>
    <row r="4877" spans="2:14">
      <c r="B4877">
        <v>34409129</v>
      </c>
      <c r="C4877" s="2">
        <v>44209</v>
      </c>
      <c r="D4877" t="s">
        <v>13</v>
      </c>
      <c r="J4877" t="s">
        <v>17</v>
      </c>
      <c r="L4877" t="str">
        <f>_xlfn.XLOOKUP(Tableau1[[#This Row],[TYPE DE PIECE]],Tableau4[MATIERE],Tableau4[SHORT TYPE],"",0,1)</f>
        <v/>
      </c>
      <c r="N4877" t="str">
        <f>IF(ISERR(FIND("DECOUPE",Tableau1[[#This Row],[DESIGNATION]])),"","NEED REF")</f>
        <v/>
      </c>
    </row>
    <row r="4878" spans="2:14">
      <c r="B4878">
        <v>34409128</v>
      </c>
      <c r="C4878" s="2">
        <v>44209</v>
      </c>
      <c r="D4878" t="s">
        <v>13</v>
      </c>
      <c r="J4878" t="s">
        <v>17</v>
      </c>
      <c r="L4878" t="str">
        <f>_xlfn.XLOOKUP(Tableau1[[#This Row],[TYPE DE PIECE]],Tableau4[MATIERE],Tableau4[SHORT TYPE],"",0,1)</f>
        <v/>
      </c>
      <c r="N4878" t="str">
        <f>IF(ISERR(FIND("DECOUPE",Tableau1[[#This Row],[DESIGNATION]])),"","NEED REF")</f>
        <v/>
      </c>
    </row>
    <row r="4879" spans="2:14">
      <c r="B4879">
        <v>34409127</v>
      </c>
      <c r="C4879" s="2">
        <v>44209</v>
      </c>
      <c r="D4879" t="s">
        <v>13</v>
      </c>
      <c r="J4879" t="s">
        <v>17</v>
      </c>
      <c r="L4879" t="str">
        <f>_xlfn.XLOOKUP(Tableau1[[#This Row],[TYPE DE PIECE]],Tableau4[MATIERE],Tableau4[SHORT TYPE],"",0,1)</f>
        <v/>
      </c>
      <c r="N4879" t="str">
        <f>IF(ISERR(FIND("DECOUPE",Tableau1[[#This Row],[DESIGNATION]])),"","NEED REF")</f>
        <v/>
      </c>
    </row>
    <row r="4880" spans="2:14">
      <c r="B4880">
        <v>34409126</v>
      </c>
      <c r="C4880" s="2">
        <v>44209</v>
      </c>
      <c r="D4880" t="s">
        <v>13</v>
      </c>
      <c r="J4880" t="s">
        <v>17</v>
      </c>
      <c r="L4880" t="str">
        <f>_xlfn.XLOOKUP(Tableau1[[#This Row],[TYPE DE PIECE]],Tableau4[MATIERE],Tableau4[SHORT TYPE],"",0,1)</f>
        <v/>
      </c>
      <c r="N4880" t="str">
        <f>IF(ISERR(FIND("DECOUPE",Tableau1[[#This Row],[DESIGNATION]])),"","NEED REF")</f>
        <v/>
      </c>
    </row>
    <row r="4881" spans="2:14">
      <c r="B4881">
        <v>34409125</v>
      </c>
      <c r="C4881" s="2">
        <v>44209</v>
      </c>
      <c r="D4881" t="s">
        <v>13</v>
      </c>
      <c r="J4881" t="s">
        <v>17</v>
      </c>
      <c r="L4881" t="str">
        <f>_xlfn.XLOOKUP(Tableau1[[#This Row],[TYPE DE PIECE]],Tableau4[MATIERE],Tableau4[SHORT TYPE],"",0,1)</f>
        <v/>
      </c>
      <c r="N4881" t="str">
        <f>IF(ISERR(FIND("DECOUPE",Tableau1[[#This Row],[DESIGNATION]])),"","NEED REF")</f>
        <v/>
      </c>
    </row>
    <row r="4882" spans="2:14">
      <c r="B4882">
        <v>34409124</v>
      </c>
      <c r="C4882" s="2">
        <v>44208</v>
      </c>
      <c r="D4882" t="s">
        <v>13</v>
      </c>
      <c r="J4882" t="s">
        <v>17</v>
      </c>
      <c r="L4882" t="str">
        <f>_xlfn.XLOOKUP(Tableau1[[#This Row],[TYPE DE PIECE]],Tableau4[MATIERE],Tableau4[SHORT TYPE],"",0,1)</f>
        <v/>
      </c>
      <c r="N4882" t="str">
        <f>IF(ISERR(FIND("DECOUPE",Tableau1[[#This Row],[DESIGNATION]])),"","NEED REF")</f>
        <v/>
      </c>
    </row>
    <row r="4883" spans="2:14">
      <c r="B4883">
        <v>34409123</v>
      </c>
      <c r="C4883" s="2">
        <v>44208</v>
      </c>
      <c r="D4883" t="s">
        <v>13</v>
      </c>
      <c r="J4883" t="s">
        <v>17</v>
      </c>
      <c r="L4883" t="str">
        <f>_xlfn.XLOOKUP(Tableau1[[#This Row],[TYPE DE PIECE]],Tableau4[MATIERE],Tableau4[SHORT TYPE],"",0,1)</f>
        <v/>
      </c>
      <c r="N4883" t="str">
        <f>IF(ISERR(FIND("DECOUPE",Tableau1[[#This Row],[DESIGNATION]])),"","NEED REF")</f>
        <v/>
      </c>
    </row>
    <row r="4884" spans="2:14">
      <c r="B4884">
        <v>34409122</v>
      </c>
      <c r="C4884" s="2">
        <v>44208</v>
      </c>
      <c r="D4884" t="s">
        <v>13</v>
      </c>
      <c r="J4884" t="s">
        <v>17</v>
      </c>
      <c r="L4884" t="str">
        <f>_xlfn.XLOOKUP(Tableau1[[#This Row],[TYPE DE PIECE]],Tableau4[MATIERE],Tableau4[SHORT TYPE],"",0,1)</f>
        <v/>
      </c>
      <c r="N4884" t="str">
        <f>IF(ISERR(FIND("DECOUPE",Tableau1[[#This Row],[DESIGNATION]])),"","NEED REF")</f>
        <v/>
      </c>
    </row>
    <row r="4885" spans="2:14">
      <c r="B4885">
        <v>34409121</v>
      </c>
      <c r="C4885" s="2">
        <v>44208</v>
      </c>
      <c r="D4885" t="s">
        <v>13</v>
      </c>
      <c r="J4885" t="s">
        <v>17</v>
      </c>
      <c r="L4885" t="str">
        <f>_xlfn.XLOOKUP(Tableau1[[#This Row],[TYPE DE PIECE]],Tableau4[MATIERE],Tableau4[SHORT TYPE],"",0,1)</f>
        <v/>
      </c>
      <c r="N4885" t="str">
        <f>IF(ISERR(FIND("DECOUPE",Tableau1[[#This Row],[DESIGNATION]])),"","NEED REF")</f>
        <v/>
      </c>
    </row>
    <row r="4886" spans="2:14">
      <c r="B4886">
        <v>34409120</v>
      </c>
      <c r="C4886" s="2">
        <v>44208</v>
      </c>
      <c r="D4886" t="s">
        <v>13</v>
      </c>
      <c r="J4886" t="s">
        <v>17</v>
      </c>
      <c r="L4886" t="str">
        <f>_xlfn.XLOOKUP(Tableau1[[#This Row],[TYPE DE PIECE]],Tableau4[MATIERE],Tableau4[SHORT TYPE],"",0,1)</f>
        <v/>
      </c>
      <c r="N4886" t="str">
        <f>IF(ISERR(FIND("DECOUPE",Tableau1[[#This Row],[DESIGNATION]])),"","NEED REF")</f>
        <v/>
      </c>
    </row>
    <row r="4887" spans="2:14">
      <c r="B4887">
        <v>34409119</v>
      </c>
      <c r="C4887" s="2">
        <v>44208</v>
      </c>
      <c r="D4887" t="s">
        <v>13</v>
      </c>
      <c r="J4887" t="s">
        <v>17</v>
      </c>
      <c r="L4887" t="str">
        <f>_xlfn.XLOOKUP(Tableau1[[#This Row],[TYPE DE PIECE]],Tableau4[MATIERE],Tableau4[SHORT TYPE],"",0,1)</f>
        <v/>
      </c>
      <c r="N4887" t="str">
        <f>IF(ISERR(FIND("DECOUPE",Tableau1[[#This Row],[DESIGNATION]])),"","NEED REF")</f>
        <v/>
      </c>
    </row>
    <row r="4888" spans="2:14">
      <c r="B4888">
        <v>34409118</v>
      </c>
      <c r="C4888" s="2">
        <v>44208</v>
      </c>
      <c r="D4888" t="s">
        <v>13</v>
      </c>
      <c r="J4888" t="s">
        <v>17</v>
      </c>
      <c r="L4888" t="str">
        <f>_xlfn.XLOOKUP(Tableau1[[#This Row],[TYPE DE PIECE]],Tableau4[MATIERE],Tableau4[SHORT TYPE],"",0,1)</f>
        <v/>
      </c>
      <c r="N4888" t="str">
        <f>IF(ISERR(FIND("DECOUPE",Tableau1[[#This Row],[DESIGNATION]])),"","NEED REF")</f>
        <v/>
      </c>
    </row>
    <row r="4889" spans="2:14">
      <c r="B4889">
        <v>34409117</v>
      </c>
      <c r="C4889" s="2">
        <v>44208</v>
      </c>
      <c r="D4889" t="s">
        <v>13</v>
      </c>
      <c r="J4889" t="s">
        <v>17</v>
      </c>
      <c r="L4889" t="str">
        <f>_xlfn.XLOOKUP(Tableau1[[#This Row],[TYPE DE PIECE]],Tableau4[MATIERE],Tableau4[SHORT TYPE],"",0,1)</f>
        <v/>
      </c>
      <c r="N4889" t="str">
        <f>IF(ISERR(FIND("DECOUPE",Tableau1[[#This Row],[DESIGNATION]])),"","NEED REF")</f>
        <v/>
      </c>
    </row>
    <row r="4890" spans="2:14">
      <c r="B4890">
        <v>34409116</v>
      </c>
      <c r="C4890" s="2">
        <v>44208</v>
      </c>
      <c r="D4890" t="s">
        <v>13</v>
      </c>
      <c r="J4890" t="s">
        <v>17</v>
      </c>
      <c r="L4890" t="str">
        <f>_xlfn.XLOOKUP(Tableau1[[#This Row],[TYPE DE PIECE]],Tableau4[MATIERE],Tableau4[SHORT TYPE],"",0,1)</f>
        <v/>
      </c>
      <c r="N4890" t="str">
        <f>IF(ISERR(FIND("DECOUPE",Tableau1[[#This Row],[DESIGNATION]])),"","NEED REF")</f>
        <v/>
      </c>
    </row>
    <row r="4891" spans="2:14">
      <c r="B4891">
        <v>34409115</v>
      </c>
      <c r="C4891" s="2">
        <v>44208</v>
      </c>
      <c r="D4891" t="s">
        <v>13</v>
      </c>
      <c r="J4891" t="s">
        <v>17</v>
      </c>
      <c r="L4891" t="str">
        <f>_xlfn.XLOOKUP(Tableau1[[#This Row],[TYPE DE PIECE]],Tableau4[MATIERE],Tableau4[SHORT TYPE],"",0,1)</f>
        <v/>
      </c>
      <c r="N4891" t="str">
        <f>IF(ISERR(FIND("DECOUPE",Tableau1[[#This Row],[DESIGNATION]])),"","NEED REF")</f>
        <v/>
      </c>
    </row>
    <row r="4892" spans="2:14">
      <c r="B4892">
        <v>34409114</v>
      </c>
      <c r="C4892" s="2">
        <v>44208</v>
      </c>
      <c r="D4892" t="s">
        <v>13</v>
      </c>
      <c r="J4892" t="s">
        <v>17</v>
      </c>
      <c r="L4892" t="str">
        <f>_xlfn.XLOOKUP(Tableau1[[#This Row],[TYPE DE PIECE]],Tableau4[MATIERE],Tableau4[SHORT TYPE],"",0,1)</f>
        <v/>
      </c>
      <c r="N4892" t="str">
        <f>IF(ISERR(FIND("DECOUPE",Tableau1[[#This Row],[DESIGNATION]])),"","NEED REF")</f>
        <v/>
      </c>
    </row>
    <row r="4893" spans="2:14">
      <c r="B4893">
        <v>34409113</v>
      </c>
      <c r="C4893" s="2">
        <v>44208</v>
      </c>
      <c r="D4893" t="s">
        <v>13</v>
      </c>
      <c r="J4893" t="s">
        <v>17</v>
      </c>
      <c r="L4893" t="str">
        <f>_xlfn.XLOOKUP(Tableau1[[#This Row],[TYPE DE PIECE]],Tableau4[MATIERE],Tableau4[SHORT TYPE],"",0,1)</f>
        <v/>
      </c>
      <c r="N4893" t="str">
        <f>IF(ISERR(FIND("DECOUPE",Tableau1[[#This Row],[DESIGNATION]])),"","NEED REF")</f>
        <v/>
      </c>
    </row>
    <row r="4894" spans="2:14">
      <c r="B4894">
        <v>34409112</v>
      </c>
      <c r="C4894" s="2">
        <v>44208</v>
      </c>
      <c r="D4894" t="s">
        <v>13</v>
      </c>
      <c r="J4894" t="s">
        <v>17</v>
      </c>
      <c r="L4894" t="str">
        <f>_xlfn.XLOOKUP(Tableau1[[#This Row],[TYPE DE PIECE]],Tableau4[MATIERE],Tableau4[SHORT TYPE],"",0,1)</f>
        <v/>
      </c>
      <c r="N4894" t="str">
        <f>IF(ISERR(FIND("DECOUPE",Tableau1[[#This Row],[DESIGNATION]])),"","NEED REF")</f>
        <v/>
      </c>
    </row>
    <row r="4895" spans="2:14">
      <c r="B4895">
        <v>34409111</v>
      </c>
      <c r="C4895" s="2">
        <v>44208</v>
      </c>
      <c r="D4895" t="s">
        <v>13</v>
      </c>
      <c r="J4895" t="s">
        <v>17</v>
      </c>
      <c r="L4895" t="str">
        <f>_xlfn.XLOOKUP(Tableau1[[#This Row],[TYPE DE PIECE]],Tableau4[MATIERE],Tableau4[SHORT TYPE],"",0,1)</f>
        <v/>
      </c>
      <c r="N4895" t="str">
        <f>IF(ISERR(FIND("DECOUPE",Tableau1[[#This Row],[DESIGNATION]])),"","NEED REF")</f>
        <v/>
      </c>
    </row>
    <row r="4896" spans="2:14">
      <c r="B4896">
        <v>34409110</v>
      </c>
      <c r="C4896" s="2">
        <v>44208</v>
      </c>
      <c r="D4896" t="s">
        <v>13</v>
      </c>
      <c r="E4896" t="s">
        <v>3217</v>
      </c>
      <c r="G4896" t="s">
        <v>573</v>
      </c>
      <c r="H4896" t="s">
        <v>30</v>
      </c>
      <c r="J4896" t="s">
        <v>49</v>
      </c>
      <c r="K4896" t="s">
        <v>50</v>
      </c>
      <c r="L4896" t="str">
        <f>_xlfn.XLOOKUP(Tableau1[[#This Row],[TYPE DE PIECE]],Tableau4[MATIERE],Tableau4[SHORT TYPE],"",0,1)</f>
        <v>WIR</v>
      </c>
      <c r="N4896" t="str">
        <f>IF(ISERR(FIND("DECOUPE",Tableau1[[#This Row],[DESIGNATION]])),"","NEED REF")</f>
        <v/>
      </c>
    </row>
    <row r="4897" spans="2:14">
      <c r="B4897">
        <v>34409109</v>
      </c>
      <c r="C4897" s="2">
        <v>44208</v>
      </c>
      <c r="D4897" t="s">
        <v>13</v>
      </c>
      <c r="J4897" t="s">
        <v>17</v>
      </c>
      <c r="L4897" t="str">
        <f>_xlfn.XLOOKUP(Tableau1[[#This Row],[TYPE DE PIECE]],Tableau4[MATIERE],Tableau4[SHORT TYPE],"",0,1)</f>
        <v/>
      </c>
      <c r="N4897" t="str">
        <f>IF(ISERR(FIND("DECOUPE",Tableau1[[#This Row],[DESIGNATION]])),"","NEED REF")</f>
        <v/>
      </c>
    </row>
    <row r="4898" spans="2:14">
      <c r="B4898">
        <v>34409108</v>
      </c>
      <c r="C4898" s="2">
        <v>44208</v>
      </c>
      <c r="D4898" t="s">
        <v>13</v>
      </c>
      <c r="J4898" t="s">
        <v>17</v>
      </c>
      <c r="L4898" t="str">
        <f>_xlfn.XLOOKUP(Tableau1[[#This Row],[TYPE DE PIECE]],Tableau4[MATIERE],Tableau4[SHORT TYPE],"",0,1)</f>
        <v/>
      </c>
      <c r="N4898" t="str">
        <f>IF(ISERR(FIND("DECOUPE",Tableau1[[#This Row],[DESIGNATION]])),"","NEED REF")</f>
        <v/>
      </c>
    </row>
    <row r="4899" spans="2:14">
      <c r="B4899">
        <v>34409107</v>
      </c>
      <c r="C4899" s="2">
        <v>44208</v>
      </c>
      <c r="D4899" t="s">
        <v>13</v>
      </c>
      <c r="J4899" t="s">
        <v>17</v>
      </c>
      <c r="L4899" t="str">
        <f>_xlfn.XLOOKUP(Tableau1[[#This Row],[TYPE DE PIECE]],Tableau4[MATIERE],Tableau4[SHORT TYPE],"",0,1)</f>
        <v/>
      </c>
      <c r="N4899" t="str">
        <f>IF(ISERR(FIND("DECOUPE",Tableau1[[#This Row],[DESIGNATION]])),"","NEED REF")</f>
        <v/>
      </c>
    </row>
    <row r="4900" spans="2:14">
      <c r="B4900">
        <v>34409106</v>
      </c>
      <c r="C4900" s="2">
        <v>44208</v>
      </c>
      <c r="D4900" t="s">
        <v>13</v>
      </c>
      <c r="J4900" t="s">
        <v>17</v>
      </c>
      <c r="L4900" t="str">
        <f>_xlfn.XLOOKUP(Tableau1[[#This Row],[TYPE DE PIECE]],Tableau4[MATIERE],Tableau4[SHORT TYPE],"",0,1)</f>
        <v/>
      </c>
      <c r="N4900" t="str">
        <f>IF(ISERR(FIND("DECOUPE",Tableau1[[#This Row],[DESIGNATION]])),"","NEED REF")</f>
        <v/>
      </c>
    </row>
    <row r="4901" spans="2:14">
      <c r="B4901">
        <v>34409105</v>
      </c>
      <c r="C4901" s="2">
        <v>44208</v>
      </c>
      <c r="D4901" t="s">
        <v>13</v>
      </c>
      <c r="G4901" t="s">
        <v>112</v>
      </c>
      <c r="H4901" t="s">
        <v>534</v>
      </c>
      <c r="J4901" t="s">
        <v>17</v>
      </c>
      <c r="L4901" t="str">
        <f>_xlfn.XLOOKUP(Tableau1[[#This Row],[TYPE DE PIECE]],Tableau4[MATIERE],Tableau4[SHORT TYPE],"",0,1)</f>
        <v/>
      </c>
      <c r="N4901" t="str">
        <f>IF(ISERR(FIND("DECOUPE",Tableau1[[#This Row],[DESIGNATION]])),"","NEED REF")</f>
        <v/>
      </c>
    </row>
    <row r="4902" spans="2:14">
      <c r="B4902">
        <v>34409104</v>
      </c>
      <c r="C4902" s="2">
        <v>44208</v>
      </c>
      <c r="D4902" t="s">
        <v>13</v>
      </c>
      <c r="G4902" t="s">
        <v>112</v>
      </c>
      <c r="H4902" t="s">
        <v>534</v>
      </c>
      <c r="J4902" t="s">
        <v>17</v>
      </c>
      <c r="L4902" t="str">
        <f>_xlfn.XLOOKUP(Tableau1[[#This Row],[TYPE DE PIECE]],Tableau4[MATIERE],Tableau4[SHORT TYPE],"",0,1)</f>
        <v/>
      </c>
      <c r="N4902" t="str">
        <f>IF(ISERR(FIND("DECOUPE",Tableau1[[#This Row],[DESIGNATION]])),"","NEED REF")</f>
        <v/>
      </c>
    </row>
    <row r="4903" spans="2:14">
      <c r="B4903">
        <v>34409103</v>
      </c>
      <c r="C4903" s="2">
        <v>44208</v>
      </c>
      <c r="D4903" t="s">
        <v>13</v>
      </c>
      <c r="G4903" t="s">
        <v>112</v>
      </c>
      <c r="H4903" t="s">
        <v>534</v>
      </c>
      <c r="J4903" t="s">
        <v>17</v>
      </c>
      <c r="L4903" t="str">
        <f>_xlfn.XLOOKUP(Tableau1[[#This Row],[TYPE DE PIECE]],Tableau4[MATIERE],Tableau4[SHORT TYPE],"",0,1)</f>
        <v/>
      </c>
      <c r="N4903" t="str">
        <f>IF(ISERR(FIND("DECOUPE",Tableau1[[#This Row],[DESIGNATION]])),"","NEED REF")</f>
        <v/>
      </c>
    </row>
    <row r="4904" spans="2:14">
      <c r="B4904">
        <v>34409102</v>
      </c>
      <c r="C4904" s="2">
        <v>44207</v>
      </c>
      <c r="D4904" t="s">
        <v>13</v>
      </c>
      <c r="E4904" t="s">
        <v>2154</v>
      </c>
      <c r="G4904" t="s">
        <v>573</v>
      </c>
      <c r="H4904" t="s">
        <v>30</v>
      </c>
      <c r="J4904" t="s">
        <v>49</v>
      </c>
      <c r="K4904" t="s">
        <v>22</v>
      </c>
      <c r="L4904" t="str">
        <f>_xlfn.XLOOKUP(Tableau1[[#This Row],[TYPE DE PIECE]],Tableau4[MATIERE],Tableau4[SHORT TYPE],"",0,1)</f>
        <v>COP</v>
      </c>
      <c r="N4904" t="str">
        <f>IF(ISERR(FIND("DECOUPE",Tableau1[[#This Row],[DESIGNATION]])),"","NEED REF")</f>
        <v/>
      </c>
    </row>
    <row r="4905" spans="2:14">
      <c r="B4905">
        <v>34409101</v>
      </c>
      <c r="C4905" s="2">
        <v>44207</v>
      </c>
      <c r="D4905" t="s">
        <v>13</v>
      </c>
      <c r="G4905" t="s">
        <v>112</v>
      </c>
      <c r="H4905" t="s">
        <v>534</v>
      </c>
      <c r="J4905" t="s">
        <v>17</v>
      </c>
      <c r="L4905" t="str">
        <f>_xlfn.XLOOKUP(Tableau1[[#This Row],[TYPE DE PIECE]],Tableau4[MATIERE],Tableau4[SHORT TYPE],"",0,1)</f>
        <v/>
      </c>
      <c r="N4905" t="str">
        <f>IF(ISERR(FIND("DECOUPE",Tableau1[[#This Row],[DESIGNATION]])),"","NEED REF")</f>
        <v/>
      </c>
    </row>
    <row r="4906" spans="2:14">
      <c r="B4906">
        <v>34409100</v>
      </c>
      <c r="C4906" s="2">
        <v>44207</v>
      </c>
      <c r="D4906" t="s">
        <v>13</v>
      </c>
      <c r="G4906" t="s">
        <v>112</v>
      </c>
      <c r="H4906" t="s">
        <v>534</v>
      </c>
      <c r="J4906" t="s">
        <v>17</v>
      </c>
      <c r="L4906" t="str">
        <f>_xlfn.XLOOKUP(Tableau1[[#This Row],[TYPE DE PIECE]],Tableau4[MATIERE],Tableau4[SHORT TYPE],"",0,1)</f>
        <v/>
      </c>
      <c r="N4906" t="str">
        <f>IF(ISERR(FIND("DECOUPE",Tableau1[[#This Row],[DESIGNATION]])),"","NEED REF")</f>
        <v/>
      </c>
    </row>
    <row r="4907" spans="2:14">
      <c r="B4907">
        <v>34409099</v>
      </c>
      <c r="C4907" s="2">
        <v>44203</v>
      </c>
      <c r="D4907" t="s">
        <v>13</v>
      </c>
      <c r="E4907" t="s">
        <v>3218</v>
      </c>
      <c r="G4907" t="s">
        <v>112</v>
      </c>
      <c r="H4907" t="s">
        <v>534</v>
      </c>
      <c r="J4907" t="s">
        <v>17</v>
      </c>
      <c r="K4907" t="s">
        <v>33</v>
      </c>
      <c r="L4907" t="str">
        <f>_xlfn.XLOOKUP(Tableau1[[#This Row],[TYPE DE PIECE]],Tableau4[MATIERE],Tableau4[SHORT TYPE],"",0,1)</f>
        <v>PLA</v>
      </c>
      <c r="N4907" t="str">
        <f>IF(ISERR(FIND("DECOUPE",Tableau1[[#This Row],[DESIGNATION]])),"","NEED REF")</f>
        <v/>
      </c>
    </row>
    <row r="4908" spans="2:14">
      <c r="B4908">
        <v>34409098</v>
      </c>
      <c r="C4908" s="2">
        <v>44202</v>
      </c>
      <c r="D4908" t="s">
        <v>13</v>
      </c>
      <c r="E4908" t="s">
        <v>3219</v>
      </c>
      <c r="G4908" t="s">
        <v>96</v>
      </c>
      <c r="H4908" t="s">
        <v>595</v>
      </c>
      <c r="J4908" t="s">
        <v>49</v>
      </c>
      <c r="K4908" t="s">
        <v>50</v>
      </c>
      <c r="L4908" t="str">
        <f>_xlfn.XLOOKUP(Tableau1[[#This Row],[TYPE DE PIECE]],Tableau4[MATIERE],Tableau4[SHORT TYPE],"",0,1)</f>
        <v>WIR</v>
      </c>
      <c r="N4908" t="str">
        <f>IF(ISERR(FIND("DECOUPE",Tableau1[[#This Row],[DESIGNATION]])),"","NEED REF")</f>
        <v/>
      </c>
    </row>
    <row r="4909" spans="2:14">
      <c r="B4909">
        <v>34409097</v>
      </c>
      <c r="C4909" s="2">
        <v>44187</v>
      </c>
      <c r="D4909" t="s">
        <v>13</v>
      </c>
      <c r="E4909" t="s">
        <v>3026</v>
      </c>
      <c r="G4909" t="s">
        <v>112</v>
      </c>
      <c r="H4909" t="s">
        <v>30</v>
      </c>
      <c r="J4909" t="s">
        <v>17</v>
      </c>
      <c r="K4909" t="s">
        <v>25</v>
      </c>
      <c r="L4909" t="str">
        <f>_xlfn.XLOOKUP(Tableau1[[#This Row],[TYPE DE PIECE]],Tableau4[MATIERE],Tableau4[SHORT TYPE],"",0,1)</f>
        <v>SMT</v>
      </c>
      <c r="N4909" t="str">
        <f>IF(ISERR(FIND("DECOUPE",Tableau1[[#This Row],[DESIGNATION]])),"","NEED REF")</f>
        <v/>
      </c>
    </row>
    <row r="4910" spans="2:14">
      <c r="B4910">
        <v>34409096</v>
      </c>
      <c r="C4910" s="2">
        <v>44187</v>
      </c>
      <c r="D4910" t="s">
        <v>13</v>
      </c>
      <c r="E4910" t="s">
        <v>3220</v>
      </c>
      <c r="G4910" t="s">
        <v>112</v>
      </c>
      <c r="H4910" t="s">
        <v>30</v>
      </c>
      <c r="J4910" t="s">
        <v>17</v>
      </c>
      <c r="K4910" t="s">
        <v>22</v>
      </c>
      <c r="L4910" t="str">
        <f>_xlfn.XLOOKUP(Tableau1[[#This Row],[TYPE DE PIECE]],Tableau4[MATIERE],Tableau4[SHORT TYPE],"",0,1)</f>
        <v>COP</v>
      </c>
      <c r="N4910" t="str">
        <f>IF(ISERR(FIND("DECOUPE",Tableau1[[#This Row],[DESIGNATION]])),"","NEED REF")</f>
        <v/>
      </c>
    </row>
    <row r="4911" spans="2:14">
      <c r="B4911">
        <v>34409095</v>
      </c>
      <c r="C4911" s="2">
        <v>44187</v>
      </c>
      <c r="D4911" t="s">
        <v>13</v>
      </c>
      <c r="E4911" t="s">
        <v>3221</v>
      </c>
      <c r="G4911" t="s">
        <v>112</v>
      </c>
      <c r="H4911" t="s">
        <v>30</v>
      </c>
      <c r="J4911" t="s">
        <v>17</v>
      </c>
      <c r="K4911" t="s">
        <v>22</v>
      </c>
      <c r="L4911" t="str">
        <f>_xlfn.XLOOKUP(Tableau1[[#This Row],[TYPE DE PIECE]],Tableau4[MATIERE],Tableau4[SHORT TYPE],"",0,1)</f>
        <v>COP</v>
      </c>
      <c r="N4911" t="str">
        <f>IF(ISERR(FIND("DECOUPE",Tableau1[[#This Row],[DESIGNATION]])),"","NEED REF")</f>
        <v/>
      </c>
    </row>
    <row r="4912" spans="2:14">
      <c r="B4912">
        <v>34409094</v>
      </c>
      <c r="C4912" s="2">
        <v>44187</v>
      </c>
      <c r="D4912" t="s">
        <v>13</v>
      </c>
      <c r="E4912" t="s">
        <v>3222</v>
      </c>
      <c r="G4912" t="s">
        <v>112</v>
      </c>
      <c r="H4912" t="s">
        <v>30</v>
      </c>
      <c r="J4912" t="s">
        <v>17</v>
      </c>
      <c r="K4912" t="s">
        <v>25</v>
      </c>
      <c r="L4912" t="str">
        <f>_xlfn.XLOOKUP(Tableau1[[#This Row],[TYPE DE PIECE]],Tableau4[MATIERE],Tableau4[SHORT TYPE],"",0,1)</f>
        <v>SMT</v>
      </c>
      <c r="N4912" t="str">
        <f>IF(ISERR(FIND("DECOUPE",Tableau1[[#This Row],[DESIGNATION]])),"","NEED REF")</f>
        <v/>
      </c>
    </row>
    <row r="4913" spans="2:14">
      <c r="B4913">
        <v>34409093</v>
      </c>
      <c r="C4913" s="2">
        <v>44187</v>
      </c>
      <c r="D4913" t="s">
        <v>13</v>
      </c>
      <c r="E4913" t="s">
        <v>3223</v>
      </c>
      <c r="J4913" t="s">
        <v>17</v>
      </c>
      <c r="K4913" t="s">
        <v>1745</v>
      </c>
      <c r="L4913" t="str">
        <f>_xlfn.XLOOKUP(Tableau1[[#This Row],[TYPE DE PIECE]],Tableau4[MATIERE],Tableau4[SHORT TYPE],"",0,1)</f>
        <v/>
      </c>
      <c r="N4913" t="str">
        <f>IF(ISERR(FIND("DECOUPE",Tableau1[[#This Row],[DESIGNATION]])),"","NEED REF")</f>
        <v/>
      </c>
    </row>
    <row r="4914" spans="2:14">
      <c r="B4914">
        <v>34409092</v>
      </c>
      <c r="C4914" s="2">
        <v>44187</v>
      </c>
      <c r="D4914" t="s">
        <v>13</v>
      </c>
      <c r="E4914" t="s">
        <v>3224</v>
      </c>
      <c r="G4914" t="s">
        <v>112</v>
      </c>
      <c r="H4914" t="s">
        <v>534</v>
      </c>
      <c r="J4914" t="s">
        <v>17</v>
      </c>
      <c r="K4914" t="s">
        <v>25</v>
      </c>
      <c r="L4914" t="str">
        <f>_xlfn.XLOOKUP(Tableau1[[#This Row],[TYPE DE PIECE]],Tableau4[MATIERE],Tableau4[SHORT TYPE],"",0,1)</f>
        <v>SMT</v>
      </c>
      <c r="N4914" t="str">
        <f>IF(ISERR(FIND("DECOUPE",Tableau1[[#This Row],[DESIGNATION]])),"","NEED REF")</f>
        <v/>
      </c>
    </row>
    <row r="4915" spans="2:14">
      <c r="B4915">
        <v>34409091</v>
      </c>
      <c r="C4915" s="2">
        <v>44187</v>
      </c>
      <c r="D4915" t="s">
        <v>13</v>
      </c>
      <c r="E4915" t="s">
        <v>3225</v>
      </c>
      <c r="G4915" t="s">
        <v>112</v>
      </c>
      <c r="H4915" t="s">
        <v>534</v>
      </c>
      <c r="J4915" t="s">
        <v>17</v>
      </c>
      <c r="K4915" t="s">
        <v>25</v>
      </c>
      <c r="L4915" t="str">
        <f>_xlfn.XLOOKUP(Tableau1[[#This Row],[TYPE DE PIECE]],Tableau4[MATIERE],Tableau4[SHORT TYPE],"",0,1)</f>
        <v>SMT</v>
      </c>
      <c r="N4915" t="str">
        <f>IF(ISERR(FIND("DECOUPE",Tableau1[[#This Row],[DESIGNATION]])),"","NEED REF")</f>
        <v/>
      </c>
    </row>
    <row r="4916" spans="2:14">
      <c r="B4916">
        <v>34409090</v>
      </c>
      <c r="C4916" s="2">
        <v>44187</v>
      </c>
      <c r="D4916" t="s">
        <v>13</v>
      </c>
      <c r="E4916" t="s">
        <v>3226</v>
      </c>
      <c r="G4916" t="s">
        <v>112</v>
      </c>
      <c r="H4916" t="s">
        <v>534</v>
      </c>
      <c r="J4916" t="s">
        <v>17</v>
      </c>
      <c r="K4916" t="s">
        <v>25</v>
      </c>
      <c r="L4916" t="str">
        <f>_xlfn.XLOOKUP(Tableau1[[#This Row],[TYPE DE PIECE]],Tableau4[MATIERE],Tableau4[SHORT TYPE],"",0,1)</f>
        <v>SMT</v>
      </c>
      <c r="N4916" t="str">
        <f>IF(ISERR(FIND("DECOUPE",Tableau1[[#This Row],[DESIGNATION]])),"","NEED REF")</f>
        <v/>
      </c>
    </row>
    <row r="4917" spans="2:14">
      <c r="B4917">
        <v>34409089</v>
      </c>
      <c r="C4917" s="2">
        <v>44186</v>
      </c>
      <c r="D4917" t="s">
        <v>13</v>
      </c>
      <c r="E4917" t="s">
        <v>3227</v>
      </c>
      <c r="G4917" t="s">
        <v>112</v>
      </c>
      <c r="H4917" t="s">
        <v>534</v>
      </c>
      <c r="J4917" t="s">
        <v>17</v>
      </c>
      <c r="K4917" t="s">
        <v>25</v>
      </c>
      <c r="L4917" t="str">
        <f>_xlfn.XLOOKUP(Tableau1[[#This Row],[TYPE DE PIECE]],Tableau4[MATIERE],Tableau4[SHORT TYPE],"",0,1)</f>
        <v>SMT</v>
      </c>
      <c r="N4917" t="str">
        <f>IF(ISERR(FIND("DECOUPE",Tableau1[[#This Row],[DESIGNATION]])),"","NEED REF")</f>
        <v/>
      </c>
    </row>
    <row r="4918" spans="2:14">
      <c r="B4918">
        <v>34409088</v>
      </c>
      <c r="C4918" s="2">
        <v>44186</v>
      </c>
      <c r="D4918" t="s">
        <v>13</v>
      </c>
      <c r="E4918" t="s">
        <v>3228</v>
      </c>
      <c r="G4918" t="s">
        <v>112</v>
      </c>
      <c r="H4918" t="s">
        <v>534</v>
      </c>
      <c r="J4918" t="s">
        <v>17</v>
      </c>
      <c r="K4918" t="s">
        <v>25</v>
      </c>
      <c r="L4918" t="str">
        <f>_xlfn.XLOOKUP(Tableau1[[#This Row],[TYPE DE PIECE]],Tableau4[MATIERE],Tableau4[SHORT TYPE],"",0,1)</f>
        <v>SMT</v>
      </c>
      <c r="N4918" t="str">
        <f>IF(ISERR(FIND("DECOUPE",Tableau1[[#This Row],[DESIGNATION]])),"","NEED REF")</f>
        <v/>
      </c>
    </row>
    <row r="4919" spans="2:14">
      <c r="B4919">
        <v>34409087</v>
      </c>
      <c r="C4919" s="2">
        <v>44186</v>
      </c>
      <c r="D4919" t="s">
        <v>13</v>
      </c>
      <c r="E4919" t="s">
        <v>3229</v>
      </c>
      <c r="G4919" t="s">
        <v>112</v>
      </c>
      <c r="H4919" t="s">
        <v>534</v>
      </c>
      <c r="J4919" t="s">
        <v>17</v>
      </c>
      <c r="K4919" t="s">
        <v>25</v>
      </c>
      <c r="L4919" t="str">
        <f>_xlfn.XLOOKUP(Tableau1[[#This Row],[TYPE DE PIECE]],Tableau4[MATIERE],Tableau4[SHORT TYPE],"",0,1)</f>
        <v>SMT</v>
      </c>
      <c r="N4919" t="str">
        <f>IF(ISERR(FIND("DECOUPE",Tableau1[[#This Row],[DESIGNATION]])),"","NEED REF")</f>
        <v/>
      </c>
    </row>
    <row r="4920" spans="2:14">
      <c r="B4920">
        <v>34409086</v>
      </c>
      <c r="C4920" s="2">
        <v>44186</v>
      </c>
      <c r="D4920" t="s">
        <v>13</v>
      </c>
      <c r="E4920" t="s">
        <v>3230</v>
      </c>
      <c r="G4920" t="s">
        <v>112</v>
      </c>
      <c r="H4920" t="s">
        <v>534</v>
      </c>
      <c r="J4920" t="s">
        <v>17</v>
      </c>
      <c r="K4920" t="s">
        <v>25</v>
      </c>
      <c r="L4920" t="str">
        <f>_xlfn.XLOOKUP(Tableau1[[#This Row],[TYPE DE PIECE]],Tableau4[MATIERE],Tableau4[SHORT TYPE],"",0,1)</f>
        <v>SMT</v>
      </c>
      <c r="N4920" t="str">
        <f>IF(ISERR(FIND("DECOUPE",Tableau1[[#This Row],[DESIGNATION]])),"","NEED REF")</f>
        <v/>
      </c>
    </row>
    <row r="4921" spans="2:14">
      <c r="B4921">
        <v>34409085</v>
      </c>
      <c r="C4921" s="2">
        <v>44186</v>
      </c>
      <c r="D4921" t="s">
        <v>13</v>
      </c>
      <c r="E4921" t="s">
        <v>3231</v>
      </c>
      <c r="G4921" t="s">
        <v>112</v>
      </c>
      <c r="H4921" t="s">
        <v>534</v>
      </c>
      <c r="J4921" t="s">
        <v>17</v>
      </c>
      <c r="K4921" t="s">
        <v>25</v>
      </c>
      <c r="L4921" t="str">
        <f>_xlfn.XLOOKUP(Tableau1[[#This Row],[TYPE DE PIECE]],Tableau4[MATIERE],Tableau4[SHORT TYPE],"",0,1)</f>
        <v>SMT</v>
      </c>
      <c r="N4921" t="str">
        <f>IF(ISERR(FIND("DECOUPE",Tableau1[[#This Row],[DESIGNATION]])),"","NEED REF")</f>
        <v/>
      </c>
    </row>
    <row r="4922" spans="2:14">
      <c r="B4922">
        <v>34409084</v>
      </c>
      <c r="C4922" s="2">
        <v>44183</v>
      </c>
      <c r="D4922" t="s">
        <v>13</v>
      </c>
      <c r="E4922" t="s">
        <v>1923</v>
      </c>
      <c r="G4922" t="s">
        <v>112</v>
      </c>
      <c r="H4922" t="s">
        <v>534</v>
      </c>
      <c r="J4922" t="s">
        <v>17</v>
      </c>
      <c r="K4922" t="s">
        <v>25</v>
      </c>
      <c r="L4922" t="str">
        <f>_xlfn.XLOOKUP(Tableau1[[#This Row],[TYPE DE PIECE]],Tableau4[MATIERE],Tableau4[SHORT TYPE],"",0,1)</f>
        <v>SMT</v>
      </c>
      <c r="N4922" t="str">
        <f>IF(ISERR(FIND("DECOUPE",Tableau1[[#This Row],[DESIGNATION]])),"","NEED REF")</f>
        <v/>
      </c>
    </row>
    <row r="4923" spans="2:14">
      <c r="B4923">
        <v>34409083</v>
      </c>
      <c r="C4923" s="2">
        <v>44183</v>
      </c>
      <c r="D4923" t="s">
        <v>13</v>
      </c>
      <c r="E4923" t="s">
        <v>3232</v>
      </c>
      <c r="G4923" t="s">
        <v>112</v>
      </c>
      <c r="H4923" t="s">
        <v>534</v>
      </c>
      <c r="J4923" t="s">
        <v>17</v>
      </c>
      <c r="L4923" t="str">
        <f>_xlfn.XLOOKUP(Tableau1[[#This Row],[TYPE DE PIECE]],Tableau4[MATIERE],Tableau4[SHORT TYPE],"",0,1)</f>
        <v/>
      </c>
      <c r="N4923" t="str">
        <f>IF(ISERR(FIND("DECOUPE",Tableau1[[#This Row],[DESIGNATION]])),"","NEED REF")</f>
        <v/>
      </c>
    </row>
    <row r="4924" spans="2:14">
      <c r="B4924">
        <v>34409082</v>
      </c>
      <c r="C4924" s="2">
        <v>44183</v>
      </c>
      <c r="D4924" t="s">
        <v>13</v>
      </c>
      <c r="E4924" t="s">
        <v>3233</v>
      </c>
      <c r="G4924" t="s">
        <v>112</v>
      </c>
      <c r="H4924" t="s">
        <v>534</v>
      </c>
      <c r="J4924" t="s">
        <v>17</v>
      </c>
      <c r="L4924" t="str">
        <f>_xlfn.XLOOKUP(Tableau1[[#This Row],[TYPE DE PIECE]],Tableau4[MATIERE],Tableau4[SHORT TYPE],"",0,1)</f>
        <v/>
      </c>
      <c r="N4924" t="str">
        <f>IF(ISERR(FIND("DECOUPE",Tableau1[[#This Row],[DESIGNATION]])),"","NEED REF")</f>
        <v/>
      </c>
    </row>
    <row r="4925" spans="2:14">
      <c r="B4925">
        <v>34409081</v>
      </c>
      <c r="C4925" s="2">
        <v>44183</v>
      </c>
      <c r="D4925" t="s">
        <v>13</v>
      </c>
      <c r="E4925" t="s">
        <v>3234</v>
      </c>
      <c r="G4925" t="s">
        <v>112</v>
      </c>
      <c r="H4925" t="s">
        <v>534</v>
      </c>
      <c r="J4925" t="s">
        <v>17</v>
      </c>
      <c r="L4925" t="str">
        <f>_xlfn.XLOOKUP(Tableau1[[#This Row],[TYPE DE PIECE]],Tableau4[MATIERE],Tableau4[SHORT TYPE],"",0,1)</f>
        <v/>
      </c>
      <c r="N4925" t="str">
        <f>IF(ISERR(FIND("DECOUPE",Tableau1[[#This Row],[DESIGNATION]])),"","NEED REF")</f>
        <v/>
      </c>
    </row>
    <row r="4926" spans="2:14">
      <c r="B4926">
        <v>34409080</v>
      </c>
      <c r="C4926" s="2">
        <v>44183</v>
      </c>
      <c r="D4926" t="s">
        <v>13</v>
      </c>
      <c r="E4926" t="s">
        <v>3235</v>
      </c>
      <c r="G4926" t="s">
        <v>112</v>
      </c>
      <c r="H4926" t="s">
        <v>534</v>
      </c>
      <c r="J4926" t="s">
        <v>17</v>
      </c>
      <c r="L4926" t="str">
        <f>_xlfn.XLOOKUP(Tableau1[[#This Row],[TYPE DE PIECE]],Tableau4[MATIERE],Tableau4[SHORT TYPE],"",0,1)</f>
        <v/>
      </c>
      <c r="N4926" t="str">
        <f>IF(ISERR(FIND("DECOUPE",Tableau1[[#This Row],[DESIGNATION]])),"","NEED REF")</f>
        <v/>
      </c>
    </row>
    <row r="4927" spans="2:14">
      <c r="B4927">
        <v>34409079</v>
      </c>
      <c r="C4927" s="2">
        <v>44183</v>
      </c>
      <c r="D4927" t="s">
        <v>13</v>
      </c>
      <c r="E4927" t="s">
        <v>1623</v>
      </c>
      <c r="G4927" t="s">
        <v>112</v>
      </c>
      <c r="H4927" t="s">
        <v>534</v>
      </c>
      <c r="J4927" t="s">
        <v>17</v>
      </c>
      <c r="L4927" t="str">
        <f>_xlfn.XLOOKUP(Tableau1[[#This Row],[TYPE DE PIECE]],Tableau4[MATIERE],Tableau4[SHORT TYPE],"",0,1)</f>
        <v/>
      </c>
      <c r="N4927" t="str">
        <f>IF(ISERR(FIND("DECOUPE",Tableau1[[#This Row],[DESIGNATION]])),"","NEED REF")</f>
        <v/>
      </c>
    </row>
    <row r="4928" spans="2:14">
      <c r="B4928">
        <v>34409078</v>
      </c>
      <c r="C4928" s="2">
        <v>44183</v>
      </c>
      <c r="D4928" t="s">
        <v>13</v>
      </c>
      <c r="E4928" t="s">
        <v>3236</v>
      </c>
      <c r="G4928" t="s">
        <v>112</v>
      </c>
      <c r="H4928" t="s">
        <v>534</v>
      </c>
      <c r="J4928" t="s">
        <v>17</v>
      </c>
      <c r="L4928" t="str">
        <f>_xlfn.XLOOKUP(Tableau1[[#This Row],[TYPE DE PIECE]],Tableau4[MATIERE],Tableau4[SHORT TYPE],"",0,1)</f>
        <v/>
      </c>
      <c r="N4928" t="str">
        <f>IF(ISERR(FIND("DECOUPE",Tableau1[[#This Row],[DESIGNATION]])),"","NEED REF")</f>
        <v/>
      </c>
    </row>
    <row r="4929" spans="2:14">
      <c r="B4929">
        <v>34409077</v>
      </c>
      <c r="C4929" s="2">
        <v>44183</v>
      </c>
      <c r="D4929" t="s">
        <v>13</v>
      </c>
      <c r="E4929" t="s">
        <v>3237</v>
      </c>
      <c r="G4929" t="s">
        <v>112</v>
      </c>
      <c r="H4929" t="s">
        <v>534</v>
      </c>
      <c r="J4929" t="s">
        <v>17</v>
      </c>
      <c r="K4929" t="s">
        <v>22</v>
      </c>
      <c r="L4929" t="str">
        <f>_xlfn.XLOOKUP(Tableau1[[#This Row],[TYPE DE PIECE]],Tableau4[MATIERE],Tableau4[SHORT TYPE],"",0,1)</f>
        <v>COP</v>
      </c>
      <c r="N4929" t="str">
        <f>IF(ISERR(FIND("DECOUPE",Tableau1[[#This Row],[DESIGNATION]])),"","NEED REF")</f>
        <v/>
      </c>
    </row>
    <row r="4930" spans="2:14">
      <c r="B4930">
        <v>34409076</v>
      </c>
      <c r="C4930" s="2">
        <v>44183</v>
      </c>
      <c r="D4930" t="s">
        <v>13</v>
      </c>
      <c r="E4930" t="s">
        <v>3238</v>
      </c>
      <c r="G4930" t="s">
        <v>112</v>
      </c>
      <c r="H4930" t="s">
        <v>534</v>
      </c>
      <c r="J4930" t="s">
        <v>17</v>
      </c>
      <c r="K4930" t="s">
        <v>22</v>
      </c>
      <c r="L4930" t="str">
        <f>_xlfn.XLOOKUP(Tableau1[[#This Row],[TYPE DE PIECE]],Tableau4[MATIERE],Tableau4[SHORT TYPE],"",0,1)</f>
        <v>COP</v>
      </c>
      <c r="N4930" t="str">
        <f>IF(ISERR(FIND("DECOUPE",Tableau1[[#This Row],[DESIGNATION]])),"","NEED REF")</f>
        <v/>
      </c>
    </row>
    <row r="4931" spans="2:14">
      <c r="B4931">
        <v>34409075</v>
      </c>
      <c r="C4931" s="2">
        <v>44183</v>
      </c>
      <c r="D4931" t="s">
        <v>13</v>
      </c>
      <c r="E4931" t="s">
        <v>3239</v>
      </c>
      <c r="G4931" t="s">
        <v>112</v>
      </c>
      <c r="H4931" t="s">
        <v>534</v>
      </c>
      <c r="J4931" t="s">
        <v>17</v>
      </c>
      <c r="K4931" t="s">
        <v>22</v>
      </c>
      <c r="L4931" t="str">
        <f>_xlfn.XLOOKUP(Tableau1[[#This Row],[TYPE DE PIECE]],Tableau4[MATIERE],Tableau4[SHORT TYPE],"",0,1)</f>
        <v>COP</v>
      </c>
      <c r="N4931" t="str">
        <f>IF(ISERR(FIND("DECOUPE",Tableau1[[#This Row],[DESIGNATION]])),"","NEED REF")</f>
        <v/>
      </c>
    </row>
    <row r="4932" spans="2:14">
      <c r="B4932">
        <v>34409074</v>
      </c>
      <c r="C4932" s="2">
        <v>44183</v>
      </c>
      <c r="D4932" t="s">
        <v>13</v>
      </c>
      <c r="E4932" t="s">
        <v>1625</v>
      </c>
      <c r="G4932" t="s">
        <v>112</v>
      </c>
      <c r="H4932" t="s">
        <v>534</v>
      </c>
      <c r="J4932" t="s">
        <v>17</v>
      </c>
      <c r="K4932" t="s">
        <v>22</v>
      </c>
      <c r="L4932" t="str">
        <f>_xlfn.XLOOKUP(Tableau1[[#This Row],[TYPE DE PIECE]],Tableau4[MATIERE],Tableau4[SHORT TYPE],"",0,1)</f>
        <v>COP</v>
      </c>
      <c r="N4932" t="str">
        <f>IF(ISERR(FIND("DECOUPE",Tableau1[[#This Row],[DESIGNATION]])),"","NEED REF")</f>
        <v/>
      </c>
    </row>
    <row r="4933" spans="2:14">
      <c r="B4933">
        <v>34409073</v>
      </c>
      <c r="C4933" s="2">
        <v>44182</v>
      </c>
      <c r="D4933" t="s">
        <v>13</v>
      </c>
      <c r="E4933" t="s">
        <v>2733</v>
      </c>
      <c r="G4933" t="s">
        <v>573</v>
      </c>
      <c r="H4933" t="s">
        <v>30</v>
      </c>
      <c r="J4933" t="s">
        <v>49</v>
      </c>
      <c r="K4933" t="s">
        <v>25</v>
      </c>
      <c r="L4933" t="str">
        <f>_xlfn.XLOOKUP(Tableau1[[#This Row],[TYPE DE PIECE]],Tableau4[MATIERE],Tableau4[SHORT TYPE],"",0,1)</f>
        <v>SMT</v>
      </c>
      <c r="N4933" t="str">
        <f>IF(ISERR(FIND("DECOUPE",Tableau1[[#This Row],[DESIGNATION]])),"","NEED REF")</f>
        <v/>
      </c>
    </row>
    <row r="4934" spans="2:14">
      <c r="B4934">
        <v>34409072</v>
      </c>
      <c r="C4934" s="2">
        <v>44182</v>
      </c>
      <c r="D4934" t="s">
        <v>13</v>
      </c>
      <c r="E4934" t="s">
        <v>3240</v>
      </c>
      <c r="G4934" t="s">
        <v>112</v>
      </c>
      <c r="H4934" t="s">
        <v>534</v>
      </c>
      <c r="J4934" t="s">
        <v>17</v>
      </c>
      <c r="K4934" t="s">
        <v>33</v>
      </c>
      <c r="L4934" t="str">
        <f>_xlfn.XLOOKUP(Tableau1[[#This Row],[TYPE DE PIECE]],Tableau4[MATIERE],Tableau4[SHORT TYPE],"",0,1)</f>
        <v>PLA</v>
      </c>
      <c r="N4934" t="str">
        <f>IF(ISERR(FIND("DECOUPE",Tableau1[[#This Row],[DESIGNATION]])),"","NEED REF")</f>
        <v/>
      </c>
    </row>
    <row r="4935" spans="2:14">
      <c r="B4935">
        <v>34409071</v>
      </c>
      <c r="C4935" s="2">
        <v>44182</v>
      </c>
      <c r="D4935" t="s">
        <v>13</v>
      </c>
      <c r="E4935" t="s">
        <v>3241</v>
      </c>
      <c r="G4935" t="s">
        <v>112</v>
      </c>
      <c r="H4935" t="s">
        <v>534</v>
      </c>
      <c r="J4935" t="s">
        <v>17</v>
      </c>
      <c r="K4935" t="s">
        <v>33</v>
      </c>
      <c r="L4935" t="str">
        <f>_xlfn.XLOOKUP(Tableau1[[#This Row],[TYPE DE PIECE]],Tableau4[MATIERE],Tableau4[SHORT TYPE],"",0,1)</f>
        <v>PLA</v>
      </c>
      <c r="N4935" t="str">
        <f>IF(ISERR(FIND("DECOUPE",Tableau1[[#This Row],[DESIGNATION]])),"","NEED REF")</f>
        <v/>
      </c>
    </row>
    <row r="4936" spans="2:14">
      <c r="B4936">
        <v>34409070</v>
      </c>
      <c r="C4936" s="2">
        <v>44182</v>
      </c>
      <c r="D4936" t="s">
        <v>13</v>
      </c>
      <c r="E4936" t="s">
        <v>3242</v>
      </c>
      <c r="G4936" t="s">
        <v>112</v>
      </c>
      <c r="H4936" t="s">
        <v>534</v>
      </c>
      <c r="J4936" t="s">
        <v>17</v>
      </c>
      <c r="K4936" t="s">
        <v>33</v>
      </c>
      <c r="L4936" t="str">
        <f>_xlfn.XLOOKUP(Tableau1[[#This Row],[TYPE DE PIECE]],Tableau4[MATIERE],Tableau4[SHORT TYPE],"",0,1)</f>
        <v>PLA</v>
      </c>
      <c r="N4936" t="str">
        <f>IF(ISERR(FIND("DECOUPE",Tableau1[[#This Row],[DESIGNATION]])),"","NEED REF")</f>
        <v/>
      </c>
    </row>
    <row r="4937" spans="2:14">
      <c r="B4937">
        <v>34409069</v>
      </c>
      <c r="C4937" s="2">
        <v>44182</v>
      </c>
      <c r="D4937" t="s">
        <v>13</v>
      </c>
      <c r="E4937" t="s">
        <v>3243</v>
      </c>
      <c r="G4937" t="s">
        <v>112</v>
      </c>
      <c r="H4937" t="s">
        <v>534</v>
      </c>
      <c r="J4937" t="s">
        <v>17</v>
      </c>
      <c r="K4937" t="s">
        <v>33</v>
      </c>
      <c r="L4937" t="str">
        <f>_xlfn.XLOOKUP(Tableau1[[#This Row],[TYPE DE PIECE]],Tableau4[MATIERE],Tableau4[SHORT TYPE],"",0,1)</f>
        <v>PLA</v>
      </c>
      <c r="N4937" t="str">
        <f>IF(ISERR(FIND("DECOUPE",Tableau1[[#This Row],[DESIGNATION]])),"","NEED REF")</f>
        <v/>
      </c>
    </row>
    <row r="4938" spans="2:14">
      <c r="B4938">
        <v>34409068</v>
      </c>
      <c r="C4938" s="2">
        <v>44182</v>
      </c>
      <c r="D4938" t="s">
        <v>13</v>
      </c>
      <c r="E4938" t="s">
        <v>3244</v>
      </c>
      <c r="G4938" t="s">
        <v>112</v>
      </c>
      <c r="J4938" t="s">
        <v>2813</v>
      </c>
      <c r="K4938" t="s">
        <v>25</v>
      </c>
      <c r="L4938" t="str">
        <f>_xlfn.XLOOKUP(Tableau1[[#This Row],[TYPE DE PIECE]],Tableau4[MATIERE],Tableau4[SHORT TYPE],"",0,1)</f>
        <v>SMT</v>
      </c>
      <c r="N4938" t="str">
        <f>IF(ISERR(FIND("DECOUPE",Tableau1[[#This Row],[DESIGNATION]])),"","NEED REF")</f>
        <v/>
      </c>
    </row>
    <row r="4939" spans="2:14">
      <c r="B4939">
        <v>34409067</v>
      </c>
      <c r="C4939" s="2">
        <v>44181</v>
      </c>
      <c r="D4939" t="s">
        <v>13</v>
      </c>
      <c r="E4939" t="s">
        <v>3245</v>
      </c>
      <c r="G4939" t="s">
        <v>96</v>
      </c>
      <c r="H4939" t="s">
        <v>30</v>
      </c>
      <c r="J4939" t="s">
        <v>17</v>
      </c>
      <c r="K4939" t="s">
        <v>1745</v>
      </c>
      <c r="L4939" t="str">
        <f>_xlfn.XLOOKUP(Tableau1[[#This Row],[TYPE DE PIECE]],Tableau4[MATIERE],Tableau4[SHORT TYPE],"",0,1)</f>
        <v/>
      </c>
      <c r="N4939" t="str">
        <f>IF(ISERR(FIND("DECOUPE",Tableau1[[#This Row],[DESIGNATION]])),"","NEED REF")</f>
        <v/>
      </c>
    </row>
    <row r="4940" spans="2:14">
      <c r="B4940">
        <v>34409066</v>
      </c>
      <c r="C4940" s="2">
        <v>44181</v>
      </c>
      <c r="D4940" t="s">
        <v>13</v>
      </c>
      <c r="E4940" t="s">
        <v>3246</v>
      </c>
      <c r="J4940" t="s">
        <v>17</v>
      </c>
      <c r="L4940" t="str">
        <f>_xlfn.XLOOKUP(Tableau1[[#This Row],[TYPE DE PIECE]],Tableau4[MATIERE],Tableau4[SHORT TYPE],"",0,1)</f>
        <v/>
      </c>
      <c r="N4940" t="str">
        <f>IF(ISERR(FIND("DECOUPE",Tableau1[[#This Row],[DESIGNATION]])),"","NEED REF")</f>
        <v/>
      </c>
    </row>
    <row r="4941" spans="2:14">
      <c r="B4941">
        <v>34409065</v>
      </c>
      <c r="C4941" s="2">
        <v>44181</v>
      </c>
      <c r="D4941" t="s">
        <v>13</v>
      </c>
      <c r="E4941" t="s">
        <v>3247</v>
      </c>
      <c r="G4941" t="s">
        <v>112</v>
      </c>
      <c r="H4941" t="s">
        <v>534</v>
      </c>
      <c r="J4941" t="s">
        <v>17</v>
      </c>
      <c r="K4941" t="s">
        <v>22</v>
      </c>
      <c r="L4941" t="str">
        <f>_xlfn.XLOOKUP(Tableau1[[#This Row],[TYPE DE PIECE]],Tableau4[MATIERE],Tableau4[SHORT TYPE],"",0,1)</f>
        <v>COP</v>
      </c>
      <c r="N4941" t="str">
        <f>IF(ISERR(FIND("DECOUPE",Tableau1[[#This Row],[DESIGNATION]])),"","NEED REF")</f>
        <v/>
      </c>
    </row>
    <row r="4942" spans="2:14">
      <c r="B4942">
        <v>34409064</v>
      </c>
      <c r="C4942" s="2">
        <v>44181</v>
      </c>
      <c r="D4942" t="s">
        <v>13</v>
      </c>
      <c r="E4942" t="s">
        <v>3248</v>
      </c>
      <c r="G4942" t="s">
        <v>112</v>
      </c>
      <c r="H4942" t="s">
        <v>534</v>
      </c>
      <c r="J4942" t="s">
        <v>17</v>
      </c>
      <c r="K4942" t="s">
        <v>22</v>
      </c>
      <c r="L4942" t="str">
        <f>_xlfn.XLOOKUP(Tableau1[[#This Row],[TYPE DE PIECE]],Tableau4[MATIERE],Tableau4[SHORT TYPE],"",0,1)</f>
        <v>COP</v>
      </c>
      <c r="N4942" t="str">
        <f>IF(ISERR(FIND("DECOUPE",Tableau1[[#This Row],[DESIGNATION]])),"","NEED REF")</f>
        <v/>
      </c>
    </row>
    <row r="4943" spans="2:14">
      <c r="B4943">
        <v>34409063</v>
      </c>
      <c r="C4943" s="2">
        <v>44181</v>
      </c>
      <c r="D4943" t="s">
        <v>13</v>
      </c>
      <c r="E4943" t="s">
        <v>3249</v>
      </c>
      <c r="G4943" t="s">
        <v>112</v>
      </c>
      <c r="H4943" t="s">
        <v>534</v>
      </c>
      <c r="J4943" t="s">
        <v>17</v>
      </c>
      <c r="K4943" t="s">
        <v>22</v>
      </c>
      <c r="L4943" t="str">
        <f>_xlfn.XLOOKUP(Tableau1[[#This Row],[TYPE DE PIECE]],Tableau4[MATIERE],Tableau4[SHORT TYPE],"",0,1)</f>
        <v>COP</v>
      </c>
      <c r="N4943" t="str">
        <f>IF(ISERR(FIND("DECOUPE",Tableau1[[#This Row],[DESIGNATION]])),"","NEED REF")</f>
        <v/>
      </c>
    </row>
    <row r="4944" spans="2:14">
      <c r="B4944">
        <v>34409062</v>
      </c>
      <c r="C4944" s="2">
        <v>44181</v>
      </c>
      <c r="D4944" t="s">
        <v>13</v>
      </c>
      <c r="E4944" t="s">
        <v>3250</v>
      </c>
      <c r="G4944" t="s">
        <v>112</v>
      </c>
      <c r="H4944" t="s">
        <v>534</v>
      </c>
      <c r="J4944" t="s">
        <v>17</v>
      </c>
      <c r="K4944" t="s">
        <v>22</v>
      </c>
      <c r="L4944" t="str">
        <f>_xlfn.XLOOKUP(Tableau1[[#This Row],[TYPE DE PIECE]],Tableau4[MATIERE],Tableau4[SHORT TYPE],"",0,1)</f>
        <v>COP</v>
      </c>
      <c r="N4944" t="str">
        <f>IF(ISERR(FIND("DECOUPE",Tableau1[[#This Row],[DESIGNATION]])),"","NEED REF")</f>
        <v/>
      </c>
    </row>
    <row r="4945" spans="2:14">
      <c r="B4945">
        <v>34409061</v>
      </c>
      <c r="C4945" s="2">
        <v>44181</v>
      </c>
      <c r="D4945" t="s">
        <v>13</v>
      </c>
      <c r="E4945" t="s">
        <v>3251</v>
      </c>
      <c r="G4945" t="s">
        <v>112</v>
      </c>
      <c r="H4945" t="s">
        <v>534</v>
      </c>
      <c r="J4945" t="s">
        <v>17</v>
      </c>
      <c r="K4945" t="s">
        <v>22</v>
      </c>
      <c r="L4945" t="str">
        <f>_xlfn.XLOOKUP(Tableau1[[#This Row],[TYPE DE PIECE]],Tableau4[MATIERE],Tableau4[SHORT TYPE],"",0,1)</f>
        <v>COP</v>
      </c>
      <c r="N4945" t="str">
        <f>IF(ISERR(FIND("DECOUPE",Tableau1[[#This Row],[DESIGNATION]])),"","NEED REF")</f>
        <v/>
      </c>
    </row>
    <row r="4946" spans="2:14">
      <c r="B4946">
        <v>34409060</v>
      </c>
      <c r="C4946" s="2">
        <v>44181</v>
      </c>
      <c r="D4946" t="s">
        <v>13</v>
      </c>
      <c r="E4946" t="s">
        <v>3252</v>
      </c>
      <c r="G4946" t="s">
        <v>112</v>
      </c>
      <c r="H4946" t="s">
        <v>534</v>
      </c>
      <c r="J4946" t="s">
        <v>17</v>
      </c>
      <c r="K4946" t="s">
        <v>22</v>
      </c>
      <c r="L4946" t="str">
        <f>_xlfn.XLOOKUP(Tableau1[[#This Row],[TYPE DE PIECE]],Tableau4[MATIERE],Tableau4[SHORT TYPE],"",0,1)</f>
        <v>COP</v>
      </c>
      <c r="N4946" t="str">
        <f>IF(ISERR(FIND("DECOUPE",Tableau1[[#This Row],[DESIGNATION]])),"","NEED REF")</f>
        <v/>
      </c>
    </row>
    <row r="4947" spans="2:14">
      <c r="B4947">
        <v>34409059</v>
      </c>
      <c r="C4947" s="2">
        <v>44181</v>
      </c>
      <c r="D4947" t="s">
        <v>13</v>
      </c>
      <c r="E4947" t="s">
        <v>3253</v>
      </c>
      <c r="G4947" t="s">
        <v>112</v>
      </c>
      <c r="H4947" t="s">
        <v>534</v>
      </c>
      <c r="J4947" t="s">
        <v>17</v>
      </c>
      <c r="K4947" t="s">
        <v>22</v>
      </c>
      <c r="L4947" t="str">
        <f>_xlfn.XLOOKUP(Tableau1[[#This Row],[TYPE DE PIECE]],Tableau4[MATIERE],Tableau4[SHORT TYPE],"",0,1)</f>
        <v>COP</v>
      </c>
      <c r="N4947" t="str">
        <f>IF(ISERR(FIND("DECOUPE",Tableau1[[#This Row],[DESIGNATION]])),"","NEED REF")</f>
        <v/>
      </c>
    </row>
    <row r="4948" spans="2:14">
      <c r="B4948">
        <v>34409058</v>
      </c>
      <c r="C4948" s="2">
        <v>44180</v>
      </c>
      <c r="D4948" t="s">
        <v>13</v>
      </c>
      <c r="E4948" t="s">
        <v>3254</v>
      </c>
      <c r="G4948" t="s">
        <v>112</v>
      </c>
      <c r="J4948" t="s">
        <v>2813</v>
      </c>
      <c r="K4948" t="s">
        <v>25</v>
      </c>
      <c r="L4948" t="str">
        <f>_xlfn.XLOOKUP(Tableau1[[#This Row],[TYPE DE PIECE]],Tableau4[MATIERE],Tableau4[SHORT TYPE],"",0,1)</f>
        <v>SMT</v>
      </c>
      <c r="N4948" t="str">
        <f>IF(ISERR(FIND("DECOUPE",Tableau1[[#This Row],[DESIGNATION]])),"","NEED REF")</f>
        <v/>
      </c>
    </row>
    <row r="4949" spans="2:14">
      <c r="B4949">
        <v>34409057</v>
      </c>
      <c r="C4949" s="2">
        <v>44180</v>
      </c>
      <c r="D4949" t="s">
        <v>13</v>
      </c>
      <c r="E4949" t="s">
        <v>3255</v>
      </c>
      <c r="G4949" t="s">
        <v>112</v>
      </c>
      <c r="J4949" t="s">
        <v>2813</v>
      </c>
      <c r="K4949" t="s">
        <v>25</v>
      </c>
      <c r="L4949" t="str">
        <f>_xlfn.XLOOKUP(Tableau1[[#This Row],[TYPE DE PIECE]],Tableau4[MATIERE],Tableau4[SHORT TYPE],"",0,1)</f>
        <v>SMT</v>
      </c>
      <c r="N4949" t="str">
        <f>IF(ISERR(FIND("DECOUPE",Tableau1[[#This Row],[DESIGNATION]])),"","NEED REF")</f>
        <v/>
      </c>
    </row>
    <row r="4950" spans="2:14">
      <c r="B4950">
        <v>34409056</v>
      </c>
      <c r="C4950" s="2">
        <v>44180</v>
      </c>
      <c r="D4950" t="s">
        <v>13</v>
      </c>
      <c r="E4950" t="s">
        <v>3256</v>
      </c>
      <c r="G4950" t="s">
        <v>112</v>
      </c>
      <c r="J4950" t="s">
        <v>2813</v>
      </c>
      <c r="K4950" t="s">
        <v>25</v>
      </c>
      <c r="L4950" t="str">
        <f>_xlfn.XLOOKUP(Tableau1[[#This Row],[TYPE DE PIECE]],Tableau4[MATIERE],Tableau4[SHORT TYPE],"",0,1)</f>
        <v>SMT</v>
      </c>
      <c r="N4950" t="str">
        <f>IF(ISERR(FIND("DECOUPE",Tableau1[[#This Row],[DESIGNATION]])),"","NEED REF")</f>
        <v/>
      </c>
    </row>
    <row r="4951" spans="2:14">
      <c r="B4951">
        <v>34409055</v>
      </c>
      <c r="C4951" s="2">
        <v>44180</v>
      </c>
      <c r="D4951" t="s">
        <v>13</v>
      </c>
      <c r="E4951" t="s">
        <v>3257</v>
      </c>
      <c r="G4951" t="s">
        <v>112</v>
      </c>
      <c r="H4951" t="s">
        <v>534</v>
      </c>
      <c r="J4951" t="s">
        <v>17</v>
      </c>
      <c r="K4951" t="s">
        <v>22</v>
      </c>
      <c r="L4951" t="str">
        <f>_xlfn.XLOOKUP(Tableau1[[#This Row],[TYPE DE PIECE]],Tableau4[MATIERE],Tableau4[SHORT TYPE],"",0,1)</f>
        <v>COP</v>
      </c>
      <c r="N4951" t="str">
        <f>IF(ISERR(FIND("DECOUPE",Tableau1[[#This Row],[DESIGNATION]])),"","NEED REF")</f>
        <v/>
      </c>
    </row>
    <row r="4952" spans="2:14">
      <c r="B4952">
        <v>34409054</v>
      </c>
      <c r="C4952" s="2">
        <v>44179</v>
      </c>
      <c r="D4952" t="s">
        <v>13</v>
      </c>
      <c r="E4952" t="s">
        <v>3258</v>
      </c>
      <c r="J4952" t="s">
        <v>17</v>
      </c>
      <c r="K4952" t="s">
        <v>2430</v>
      </c>
      <c r="L4952" t="str">
        <f>_xlfn.XLOOKUP(Tableau1[[#This Row],[TYPE DE PIECE]],Tableau4[MATIERE],Tableau4[SHORT TYPE],"",0,1)</f>
        <v>WOOD</v>
      </c>
      <c r="N4952" t="str">
        <f>IF(ISERR(FIND("DECOUPE",Tableau1[[#This Row],[DESIGNATION]])),"","NEED REF")</f>
        <v/>
      </c>
    </row>
    <row r="4953" spans="2:14">
      <c r="B4953">
        <v>34409053</v>
      </c>
      <c r="C4953" s="2">
        <v>44179</v>
      </c>
      <c r="D4953" t="s">
        <v>13</v>
      </c>
      <c r="E4953" t="s">
        <v>3259</v>
      </c>
      <c r="G4953" t="s">
        <v>112</v>
      </c>
      <c r="J4953" t="s">
        <v>2813</v>
      </c>
      <c r="K4953" t="s">
        <v>25</v>
      </c>
      <c r="L4953" t="str">
        <f>_xlfn.XLOOKUP(Tableau1[[#This Row],[TYPE DE PIECE]],Tableau4[MATIERE],Tableau4[SHORT TYPE],"",0,1)</f>
        <v>SMT</v>
      </c>
      <c r="N4953" t="str">
        <f>IF(ISERR(FIND("DECOUPE",Tableau1[[#This Row],[DESIGNATION]])),"","NEED REF")</f>
        <v/>
      </c>
    </row>
    <row r="4954" spans="2:14">
      <c r="B4954">
        <v>34409052</v>
      </c>
      <c r="C4954" s="2">
        <v>44179</v>
      </c>
      <c r="D4954" t="s">
        <v>13</v>
      </c>
      <c r="E4954" t="s">
        <v>3260</v>
      </c>
      <c r="G4954" t="s">
        <v>112</v>
      </c>
      <c r="J4954" t="s">
        <v>2813</v>
      </c>
      <c r="K4954" t="s">
        <v>25</v>
      </c>
      <c r="L4954" t="str">
        <f>_xlfn.XLOOKUP(Tableau1[[#This Row],[TYPE DE PIECE]],Tableau4[MATIERE],Tableau4[SHORT TYPE],"",0,1)</f>
        <v>SMT</v>
      </c>
      <c r="N4954" t="str">
        <f>IF(ISERR(FIND("DECOUPE",Tableau1[[#This Row],[DESIGNATION]])),"","NEED REF")</f>
        <v/>
      </c>
    </row>
    <row r="4955" spans="2:14">
      <c r="B4955">
        <v>34409051</v>
      </c>
      <c r="C4955" s="2">
        <v>44179</v>
      </c>
      <c r="D4955" t="s">
        <v>13</v>
      </c>
      <c r="E4955" t="s">
        <v>3254</v>
      </c>
      <c r="G4955" t="s">
        <v>112</v>
      </c>
      <c r="J4955" t="s">
        <v>2813</v>
      </c>
      <c r="K4955" t="s">
        <v>25</v>
      </c>
      <c r="L4955" t="str">
        <f>_xlfn.XLOOKUP(Tableau1[[#This Row],[TYPE DE PIECE]],Tableau4[MATIERE],Tableau4[SHORT TYPE],"",0,1)</f>
        <v>SMT</v>
      </c>
      <c r="N4955" t="str">
        <f>IF(ISERR(FIND("DECOUPE",Tableau1[[#This Row],[DESIGNATION]])),"","NEED REF")</f>
        <v/>
      </c>
    </row>
    <row r="4956" spans="2:14">
      <c r="B4956">
        <v>34409050</v>
      </c>
      <c r="C4956" s="2">
        <v>44179</v>
      </c>
      <c r="D4956" t="s">
        <v>13</v>
      </c>
      <c r="E4956" t="s">
        <v>3255</v>
      </c>
      <c r="G4956" t="s">
        <v>112</v>
      </c>
      <c r="J4956" t="s">
        <v>2813</v>
      </c>
      <c r="K4956" t="s">
        <v>25</v>
      </c>
      <c r="L4956" t="str">
        <f>_xlfn.XLOOKUP(Tableau1[[#This Row],[TYPE DE PIECE]],Tableau4[MATIERE],Tableau4[SHORT TYPE],"",0,1)</f>
        <v>SMT</v>
      </c>
      <c r="N4956" t="str">
        <f>IF(ISERR(FIND("DECOUPE",Tableau1[[#This Row],[DESIGNATION]])),"","NEED REF")</f>
        <v/>
      </c>
    </row>
    <row r="4957" spans="2:14">
      <c r="B4957">
        <v>34409049</v>
      </c>
      <c r="C4957" s="2">
        <v>44179</v>
      </c>
      <c r="D4957" t="s">
        <v>13</v>
      </c>
      <c r="E4957" t="s">
        <v>3256</v>
      </c>
      <c r="G4957" t="s">
        <v>112</v>
      </c>
      <c r="J4957" t="s">
        <v>2813</v>
      </c>
      <c r="K4957" t="s">
        <v>25</v>
      </c>
      <c r="L4957" t="str">
        <f>_xlfn.XLOOKUP(Tableau1[[#This Row],[TYPE DE PIECE]],Tableau4[MATIERE],Tableau4[SHORT TYPE],"",0,1)</f>
        <v>SMT</v>
      </c>
      <c r="N4957" t="str">
        <f>IF(ISERR(FIND("DECOUPE",Tableau1[[#This Row],[DESIGNATION]])),"","NEED REF")</f>
        <v/>
      </c>
    </row>
    <row r="4958" spans="2:14">
      <c r="B4958">
        <v>34409048</v>
      </c>
      <c r="C4958" s="2">
        <v>44179</v>
      </c>
      <c r="D4958" t="s">
        <v>13</v>
      </c>
      <c r="E4958" t="s">
        <v>3261</v>
      </c>
      <c r="G4958" t="s">
        <v>675</v>
      </c>
      <c r="H4958" t="s">
        <v>595</v>
      </c>
      <c r="J4958" t="s">
        <v>17</v>
      </c>
      <c r="K4958" t="s">
        <v>25</v>
      </c>
      <c r="L4958" t="str">
        <f>_xlfn.XLOOKUP(Tableau1[[#This Row],[TYPE DE PIECE]],Tableau4[MATIERE],Tableau4[SHORT TYPE],"",0,1)</f>
        <v>SMT</v>
      </c>
      <c r="N4958" t="str">
        <f>IF(ISERR(FIND("DECOUPE",Tableau1[[#This Row],[DESIGNATION]])),"","NEED REF")</f>
        <v/>
      </c>
    </row>
    <row r="4959" spans="2:14">
      <c r="B4959">
        <v>34409047</v>
      </c>
      <c r="C4959" s="2">
        <v>44179</v>
      </c>
      <c r="D4959" t="s">
        <v>13</v>
      </c>
      <c r="E4959" t="s">
        <v>3262</v>
      </c>
      <c r="G4959" t="s">
        <v>675</v>
      </c>
      <c r="H4959" t="s">
        <v>595</v>
      </c>
      <c r="J4959" t="s">
        <v>17</v>
      </c>
      <c r="K4959" t="s">
        <v>25</v>
      </c>
      <c r="L4959" t="str">
        <f>_xlfn.XLOOKUP(Tableau1[[#This Row],[TYPE DE PIECE]],Tableau4[MATIERE],Tableau4[SHORT TYPE],"",0,1)</f>
        <v>SMT</v>
      </c>
      <c r="N4959" t="str">
        <f>IF(ISERR(FIND("DECOUPE",Tableau1[[#This Row],[DESIGNATION]])),"","NEED REF")</f>
        <v/>
      </c>
    </row>
    <row r="4960" spans="2:14">
      <c r="B4960">
        <v>34409046</v>
      </c>
      <c r="C4960" s="2">
        <v>44179</v>
      </c>
      <c r="D4960" t="s">
        <v>13</v>
      </c>
      <c r="E4960" t="s">
        <v>3263</v>
      </c>
      <c r="G4960" t="s">
        <v>112</v>
      </c>
      <c r="H4960" t="s">
        <v>534</v>
      </c>
      <c r="J4960" t="s">
        <v>17</v>
      </c>
      <c r="K4960" t="s">
        <v>22</v>
      </c>
      <c r="L4960" t="str">
        <f>_xlfn.XLOOKUP(Tableau1[[#This Row],[TYPE DE PIECE]],Tableau4[MATIERE],Tableau4[SHORT TYPE],"",0,1)</f>
        <v>COP</v>
      </c>
      <c r="N4960" t="str">
        <f>IF(ISERR(FIND("DECOUPE",Tableau1[[#This Row],[DESIGNATION]])),"","NEED REF")</f>
        <v/>
      </c>
    </row>
    <row r="4961" spans="2:14">
      <c r="B4961">
        <v>34409045</v>
      </c>
      <c r="C4961" s="2">
        <v>44179</v>
      </c>
      <c r="D4961" t="s">
        <v>13</v>
      </c>
      <c r="E4961" t="s">
        <v>3264</v>
      </c>
      <c r="G4961" t="s">
        <v>112</v>
      </c>
      <c r="H4961" t="s">
        <v>534</v>
      </c>
      <c r="J4961" t="s">
        <v>17</v>
      </c>
      <c r="K4961" t="s">
        <v>22</v>
      </c>
      <c r="L4961" t="str">
        <f>_xlfn.XLOOKUP(Tableau1[[#This Row],[TYPE DE PIECE]],Tableau4[MATIERE],Tableau4[SHORT TYPE],"",0,1)</f>
        <v>COP</v>
      </c>
      <c r="N4961" t="str">
        <f>IF(ISERR(FIND("DECOUPE",Tableau1[[#This Row],[DESIGNATION]])),"","NEED REF")</f>
        <v/>
      </c>
    </row>
    <row r="4962" spans="2:14">
      <c r="B4962">
        <v>34409044</v>
      </c>
      <c r="C4962" s="2">
        <v>44179</v>
      </c>
      <c r="D4962" t="s">
        <v>13</v>
      </c>
      <c r="E4962" t="s">
        <v>3265</v>
      </c>
      <c r="G4962" t="s">
        <v>112</v>
      </c>
      <c r="H4962" t="s">
        <v>534</v>
      </c>
      <c r="J4962" t="s">
        <v>17</v>
      </c>
      <c r="K4962" t="s">
        <v>22</v>
      </c>
      <c r="L4962" t="str">
        <f>_xlfn.XLOOKUP(Tableau1[[#This Row],[TYPE DE PIECE]],Tableau4[MATIERE],Tableau4[SHORT TYPE],"",0,1)</f>
        <v>COP</v>
      </c>
      <c r="N4962" t="str">
        <f>IF(ISERR(FIND("DECOUPE",Tableau1[[#This Row],[DESIGNATION]])),"","NEED REF")</f>
        <v/>
      </c>
    </row>
    <row r="4963" spans="2:14">
      <c r="B4963">
        <v>34409043</v>
      </c>
      <c r="C4963" s="2">
        <v>44179</v>
      </c>
      <c r="D4963" t="s">
        <v>13</v>
      </c>
      <c r="E4963" t="s">
        <v>3266</v>
      </c>
      <c r="G4963" t="s">
        <v>112</v>
      </c>
      <c r="H4963" t="s">
        <v>534</v>
      </c>
      <c r="J4963" t="s">
        <v>17</v>
      </c>
      <c r="K4963" t="s">
        <v>22</v>
      </c>
      <c r="L4963" t="str">
        <f>_xlfn.XLOOKUP(Tableau1[[#This Row],[TYPE DE PIECE]],Tableau4[MATIERE],Tableau4[SHORT TYPE],"",0,1)</f>
        <v>COP</v>
      </c>
      <c r="N4963" t="str">
        <f>IF(ISERR(FIND("DECOUPE",Tableau1[[#This Row],[DESIGNATION]])),"","NEED REF")</f>
        <v/>
      </c>
    </row>
    <row r="4964" spans="2:14">
      <c r="B4964">
        <v>34409042</v>
      </c>
      <c r="C4964" s="2">
        <v>44179</v>
      </c>
      <c r="D4964" t="s">
        <v>13</v>
      </c>
      <c r="E4964" t="s">
        <v>3267</v>
      </c>
      <c r="G4964" t="s">
        <v>112</v>
      </c>
      <c r="H4964" t="s">
        <v>534</v>
      </c>
      <c r="J4964" t="s">
        <v>17</v>
      </c>
      <c r="K4964" t="s">
        <v>25</v>
      </c>
      <c r="L4964" t="str">
        <f>_xlfn.XLOOKUP(Tableau1[[#This Row],[TYPE DE PIECE]],Tableau4[MATIERE],Tableau4[SHORT TYPE],"",0,1)</f>
        <v>SMT</v>
      </c>
      <c r="N4964" t="str">
        <f>IF(ISERR(FIND("DECOUPE",Tableau1[[#This Row],[DESIGNATION]])),"","NEED REF")</f>
        <v/>
      </c>
    </row>
    <row r="4965" spans="2:14">
      <c r="B4965">
        <v>34409041</v>
      </c>
      <c r="C4965" s="2">
        <v>44179</v>
      </c>
      <c r="D4965" t="s">
        <v>13</v>
      </c>
      <c r="E4965" t="s">
        <v>3268</v>
      </c>
      <c r="G4965" t="s">
        <v>112</v>
      </c>
      <c r="H4965" t="s">
        <v>534</v>
      </c>
      <c r="J4965" t="s">
        <v>17</v>
      </c>
      <c r="K4965" t="s">
        <v>33</v>
      </c>
      <c r="L4965" t="str">
        <f>_xlfn.XLOOKUP(Tableau1[[#This Row],[TYPE DE PIECE]],Tableau4[MATIERE],Tableau4[SHORT TYPE],"",0,1)</f>
        <v>PLA</v>
      </c>
      <c r="N4965" t="str">
        <f>IF(ISERR(FIND("DECOUPE",Tableau1[[#This Row],[DESIGNATION]])),"","NEED REF")</f>
        <v/>
      </c>
    </row>
    <row r="4966" spans="2:14">
      <c r="B4966">
        <v>34409040</v>
      </c>
      <c r="C4966" s="2">
        <v>44176</v>
      </c>
      <c r="D4966" t="s">
        <v>13</v>
      </c>
      <c r="E4966" t="s">
        <v>2583</v>
      </c>
      <c r="G4966" t="s">
        <v>112</v>
      </c>
      <c r="H4966" t="s">
        <v>534</v>
      </c>
      <c r="J4966" t="s">
        <v>17</v>
      </c>
      <c r="K4966" t="s">
        <v>33</v>
      </c>
      <c r="L4966" t="str">
        <f>_xlfn.XLOOKUP(Tableau1[[#This Row],[TYPE DE PIECE]],Tableau4[MATIERE],Tableau4[SHORT TYPE],"",0,1)</f>
        <v>PLA</v>
      </c>
      <c r="N4966" t="str">
        <f>IF(ISERR(FIND("DECOUPE",Tableau1[[#This Row],[DESIGNATION]])),"","NEED REF")</f>
        <v/>
      </c>
    </row>
    <row r="4967" spans="2:14">
      <c r="B4967">
        <v>34409039</v>
      </c>
      <c r="C4967" s="2">
        <v>44176</v>
      </c>
      <c r="D4967" t="s">
        <v>13</v>
      </c>
      <c r="E4967" t="s">
        <v>3269</v>
      </c>
      <c r="G4967" t="s">
        <v>112</v>
      </c>
      <c r="H4967" t="s">
        <v>534</v>
      </c>
      <c r="J4967" t="s">
        <v>17</v>
      </c>
      <c r="K4967" t="s">
        <v>33</v>
      </c>
      <c r="L4967" t="str">
        <f>_xlfn.XLOOKUP(Tableau1[[#This Row],[TYPE DE PIECE]],Tableau4[MATIERE],Tableau4[SHORT TYPE],"",0,1)</f>
        <v>PLA</v>
      </c>
      <c r="N4967" t="str">
        <f>IF(ISERR(FIND("DECOUPE",Tableau1[[#This Row],[DESIGNATION]])),"","NEED REF")</f>
        <v/>
      </c>
    </row>
    <row r="4968" spans="2:14">
      <c r="B4968">
        <v>34409038</v>
      </c>
      <c r="C4968" s="2">
        <v>44176</v>
      </c>
      <c r="D4968" t="s">
        <v>13</v>
      </c>
      <c r="E4968" t="s">
        <v>3270</v>
      </c>
      <c r="G4968" t="s">
        <v>112</v>
      </c>
      <c r="H4968" t="s">
        <v>534</v>
      </c>
      <c r="J4968" t="s">
        <v>17</v>
      </c>
      <c r="K4968" t="s">
        <v>33</v>
      </c>
      <c r="L4968" t="str">
        <f>_xlfn.XLOOKUP(Tableau1[[#This Row],[TYPE DE PIECE]],Tableau4[MATIERE],Tableau4[SHORT TYPE],"",0,1)</f>
        <v>PLA</v>
      </c>
      <c r="N4968" t="str">
        <f>IF(ISERR(FIND("DECOUPE",Tableau1[[#This Row],[DESIGNATION]])),"","NEED REF")</f>
        <v/>
      </c>
    </row>
    <row r="4969" spans="2:14">
      <c r="B4969">
        <v>34409037</v>
      </c>
      <c r="C4969" s="2">
        <v>44176</v>
      </c>
      <c r="D4969" t="s">
        <v>13</v>
      </c>
      <c r="E4969" t="s">
        <v>3271</v>
      </c>
      <c r="G4969" t="s">
        <v>112</v>
      </c>
      <c r="H4969" t="s">
        <v>534</v>
      </c>
      <c r="J4969" t="s">
        <v>17</v>
      </c>
      <c r="K4969" t="s">
        <v>25</v>
      </c>
      <c r="L4969" t="str">
        <f>_xlfn.XLOOKUP(Tableau1[[#This Row],[TYPE DE PIECE]],Tableau4[MATIERE],Tableau4[SHORT TYPE],"",0,1)</f>
        <v>SMT</v>
      </c>
      <c r="N4969" t="str">
        <f>IF(ISERR(FIND("DECOUPE",Tableau1[[#This Row],[DESIGNATION]])),"","NEED REF")</f>
        <v/>
      </c>
    </row>
    <row r="4970" spans="2:14">
      <c r="B4970">
        <v>34409036</v>
      </c>
      <c r="C4970" s="2">
        <v>44176</v>
      </c>
      <c r="D4970" t="s">
        <v>13</v>
      </c>
      <c r="E4970" t="s">
        <v>3272</v>
      </c>
      <c r="G4970" t="s">
        <v>112</v>
      </c>
      <c r="H4970" t="s">
        <v>534</v>
      </c>
      <c r="J4970" t="s">
        <v>17</v>
      </c>
      <c r="K4970" t="s">
        <v>33</v>
      </c>
      <c r="L4970" t="str">
        <f>_xlfn.XLOOKUP(Tableau1[[#This Row],[TYPE DE PIECE]],Tableau4[MATIERE],Tableau4[SHORT TYPE],"",0,1)</f>
        <v>PLA</v>
      </c>
      <c r="N4970" t="str">
        <f>IF(ISERR(FIND("DECOUPE",Tableau1[[#This Row],[DESIGNATION]])),"","NEED REF")</f>
        <v/>
      </c>
    </row>
    <row r="4971" spans="2:14">
      <c r="B4971">
        <v>34409035</v>
      </c>
      <c r="C4971" s="2">
        <v>44176</v>
      </c>
      <c r="D4971" t="s">
        <v>13</v>
      </c>
      <c r="E4971" t="s">
        <v>3273</v>
      </c>
      <c r="G4971" t="s">
        <v>112</v>
      </c>
      <c r="H4971" t="s">
        <v>534</v>
      </c>
      <c r="J4971" t="s">
        <v>17</v>
      </c>
      <c r="K4971" t="s">
        <v>25</v>
      </c>
      <c r="L4971" t="str">
        <f>_xlfn.XLOOKUP(Tableau1[[#This Row],[TYPE DE PIECE]],Tableau4[MATIERE],Tableau4[SHORT TYPE],"",0,1)</f>
        <v>SMT</v>
      </c>
      <c r="N4971" t="str">
        <f>IF(ISERR(FIND("DECOUPE",Tableau1[[#This Row],[DESIGNATION]])),"","NEED REF")</f>
        <v/>
      </c>
    </row>
    <row r="4972" spans="2:14">
      <c r="B4972">
        <v>34409034</v>
      </c>
      <c r="C4972" s="2">
        <v>44176</v>
      </c>
      <c r="D4972" t="s">
        <v>13</v>
      </c>
      <c r="E4972" t="s">
        <v>3274</v>
      </c>
      <c r="G4972" t="s">
        <v>112</v>
      </c>
      <c r="H4972" t="s">
        <v>534</v>
      </c>
      <c r="J4972" t="s">
        <v>17</v>
      </c>
      <c r="K4972" t="s">
        <v>25</v>
      </c>
      <c r="L4972" t="str">
        <f>_xlfn.XLOOKUP(Tableau1[[#This Row],[TYPE DE PIECE]],Tableau4[MATIERE],Tableau4[SHORT TYPE],"",0,1)</f>
        <v>SMT</v>
      </c>
      <c r="N4972" t="str">
        <f>IF(ISERR(FIND("DECOUPE",Tableau1[[#This Row],[DESIGNATION]])),"","NEED REF")</f>
        <v/>
      </c>
    </row>
    <row r="4973" spans="2:14">
      <c r="B4973">
        <v>34409033</v>
      </c>
      <c r="C4973" s="2">
        <v>44175</v>
      </c>
      <c r="D4973" t="s">
        <v>13</v>
      </c>
      <c r="E4973" t="s">
        <v>3275</v>
      </c>
      <c r="G4973" t="s">
        <v>112</v>
      </c>
      <c r="H4973" t="s">
        <v>30</v>
      </c>
      <c r="J4973" t="s">
        <v>2813</v>
      </c>
      <c r="K4973" t="s">
        <v>25</v>
      </c>
      <c r="L4973" t="str">
        <f>_xlfn.XLOOKUP(Tableau1[[#This Row],[TYPE DE PIECE]],Tableau4[MATIERE],Tableau4[SHORT TYPE],"",0,1)</f>
        <v>SMT</v>
      </c>
      <c r="N4973" t="str">
        <f>IF(ISERR(FIND("DECOUPE",Tableau1[[#This Row],[DESIGNATION]])),"","NEED REF")</f>
        <v/>
      </c>
    </row>
    <row r="4974" spans="2:14">
      <c r="B4974">
        <v>34409032</v>
      </c>
      <c r="C4974" s="2">
        <v>44174</v>
      </c>
      <c r="D4974" t="s">
        <v>13</v>
      </c>
      <c r="E4974" t="s">
        <v>3276</v>
      </c>
      <c r="F4974" t="s">
        <v>3277</v>
      </c>
      <c r="G4974" t="s">
        <v>573</v>
      </c>
      <c r="H4974" t="s">
        <v>595</v>
      </c>
      <c r="J4974" t="s">
        <v>49</v>
      </c>
      <c r="K4974" t="s">
        <v>583</v>
      </c>
      <c r="L4974" t="str">
        <f>_xlfn.XLOOKUP(Tableau1[[#This Row],[TYPE DE PIECE]],Tableau4[MATIERE],Tableau4[SHORT TYPE],"",0,1)</f>
        <v>WOOD</v>
      </c>
      <c r="N4974" t="str">
        <f>IF(ISERR(FIND("DECOUPE",Tableau1[[#This Row],[DESIGNATION]])),"","NEED REF")</f>
        <v/>
      </c>
    </row>
    <row r="4975" spans="2:14">
      <c r="B4975">
        <v>34409031</v>
      </c>
      <c r="C4975" s="2">
        <v>44174</v>
      </c>
      <c r="D4975" t="s">
        <v>13</v>
      </c>
      <c r="E4975" t="s">
        <v>3278</v>
      </c>
      <c r="J4975" t="s">
        <v>2813</v>
      </c>
      <c r="L4975" t="str">
        <f>_xlfn.XLOOKUP(Tableau1[[#This Row],[TYPE DE PIECE]],Tableau4[MATIERE],Tableau4[SHORT TYPE],"",0,1)</f>
        <v/>
      </c>
      <c r="N4975" t="str">
        <f>IF(ISERR(FIND("DECOUPE",Tableau1[[#This Row],[DESIGNATION]])),"","NEED REF")</f>
        <v/>
      </c>
    </row>
    <row r="4976" spans="2:14">
      <c r="B4976">
        <v>34409030</v>
      </c>
      <c r="C4976" s="2">
        <v>44174</v>
      </c>
      <c r="D4976" t="s">
        <v>13</v>
      </c>
      <c r="E4976" t="s">
        <v>3279</v>
      </c>
      <c r="G4976" t="s">
        <v>675</v>
      </c>
      <c r="H4976" t="s">
        <v>595</v>
      </c>
      <c r="J4976" t="s">
        <v>17</v>
      </c>
      <c r="K4976" t="s">
        <v>25</v>
      </c>
      <c r="L4976" t="str">
        <f>_xlfn.XLOOKUP(Tableau1[[#This Row],[TYPE DE PIECE]],Tableau4[MATIERE],Tableau4[SHORT TYPE],"",0,1)</f>
        <v>SMT</v>
      </c>
      <c r="N4976" t="str">
        <f>IF(ISERR(FIND("DECOUPE",Tableau1[[#This Row],[DESIGNATION]])),"","NEED REF")</f>
        <v/>
      </c>
    </row>
    <row r="4977" spans="2:14">
      <c r="B4977">
        <v>34409029</v>
      </c>
      <c r="C4977" s="2">
        <v>44174</v>
      </c>
      <c r="D4977" t="s">
        <v>13</v>
      </c>
      <c r="E4977" t="s">
        <v>3280</v>
      </c>
      <c r="F4977" t="s">
        <v>3277</v>
      </c>
      <c r="G4977" t="s">
        <v>573</v>
      </c>
      <c r="H4977" t="s">
        <v>595</v>
      </c>
      <c r="J4977" t="s">
        <v>49</v>
      </c>
      <c r="K4977" t="s">
        <v>583</v>
      </c>
      <c r="L4977" t="str">
        <f>_xlfn.XLOOKUP(Tableau1[[#This Row],[TYPE DE PIECE]],Tableau4[MATIERE],Tableau4[SHORT TYPE],"",0,1)</f>
        <v>WOOD</v>
      </c>
      <c r="N4977" t="str">
        <f>IF(ISERR(FIND("DECOUPE",Tableau1[[#This Row],[DESIGNATION]])),"","NEED REF")</f>
        <v/>
      </c>
    </row>
    <row r="4978" spans="2:14">
      <c r="B4978">
        <v>34409028</v>
      </c>
      <c r="C4978" s="2">
        <v>44174</v>
      </c>
      <c r="D4978" t="s">
        <v>13</v>
      </c>
      <c r="E4978" t="s">
        <v>3281</v>
      </c>
      <c r="F4978" t="s">
        <v>3277</v>
      </c>
      <c r="G4978" t="s">
        <v>573</v>
      </c>
      <c r="H4978" t="s">
        <v>595</v>
      </c>
      <c r="J4978" t="s">
        <v>49</v>
      </c>
      <c r="K4978" t="s">
        <v>583</v>
      </c>
      <c r="L4978" t="str">
        <f>_xlfn.XLOOKUP(Tableau1[[#This Row],[TYPE DE PIECE]],Tableau4[MATIERE],Tableau4[SHORT TYPE],"",0,1)</f>
        <v>WOOD</v>
      </c>
      <c r="N4978" t="str">
        <f>IF(ISERR(FIND("DECOUPE",Tableau1[[#This Row],[DESIGNATION]])),"","NEED REF")</f>
        <v/>
      </c>
    </row>
    <row r="4979" spans="2:14">
      <c r="B4979">
        <v>34409027</v>
      </c>
      <c r="C4979" s="2">
        <v>44174</v>
      </c>
      <c r="D4979" t="s">
        <v>13</v>
      </c>
      <c r="E4979" t="s">
        <v>3282</v>
      </c>
      <c r="F4979" t="s">
        <v>3277</v>
      </c>
      <c r="G4979" t="s">
        <v>573</v>
      </c>
      <c r="H4979" t="s">
        <v>595</v>
      </c>
      <c r="J4979" t="s">
        <v>49</v>
      </c>
      <c r="K4979" t="s">
        <v>583</v>
      </c>
      <c r="L4979" t="str">
        <f>_xlfn.XLOOKUP(Tableau1[[#This Row],[TYPE DE PIECE]],Tableau4[MATIERE],Tableau4[SHORT TYPE],"",0,1)</f>
        <v>WOOD</v>
      </c>
      <c r="N4979" t="str">
        <f>IF(ISERR(FIND("DECOUPE",Tableau1[[#This Row],[DESIGNATION]])),"","NEED REF")</f>
        <v/>
      </c>
    </row>
    <row r="4980" spans="2:14">
      <c r="B4980">
        <v>34409026</v>
      </c>
      <c r="C4980" s="2">
        <v>44174</v>
      </c>
      <c r="D4980" t="s">
        <v>13</v>
      </c>
      <c r="E4980" t="s">
        <v>3283</v>
      </c>
      <c r="G4980" t="s">
        <v>675</v>
      </c>
      <c r="H4980" t="s">
        <v>595</v>
      </c>
      <c r="J4980" t="s">
        <v>17</v>
      </c>
      <c r="K4980" t="s">
        <v>25</v>
      </c>
      <c r="L4980" t="str">
        <f>_xlfn.XLOOKUP(Tableau1[[#This Row],[TYPE DE PIECE]],Tableau4[MATIERE],Tableau4[SHORT TYPE],"",0,1)</f>
        <v>SMT</v>
      </c>
      <c r="N4980" t="str">
        <f>IF(ISERR(FIND("DECOUPE",Tableau1[[#This Row],[DESIGNATION]])),"","NEED REF")</f>
        <v/>
      </c>
    </row>
    <row r="4981" spans="2:14">
      <c r="B4981">
        <v>34409025</v>
      </c>
      <c r="C4981" s="2">
        <v>44174</v>
      </c>
      <c r="D4981" t="s">
        <v>13</v>
      </c>
      <c r="E4981" t="s">
        <v>3284</v>
      </c>
      <c r="G4981" t="s">
        <v>675</v>
      </c>
      <c r="H4981" t="s">
        <v>595</v>
      </c>
      <c r="J4981" t="s">
        <v>17</v>
      </c>
      <c r="K4981" t="s">
        <v>25</v>
      </c>
      <c r="L4981" t="str">
        <f>_xlfn.XLOOKUP(Tableau1[[#This Row],[TYPE DE PIECE]],Tableau4[MATIERE],Tableau4[SHORT TYPE],"",0,1)</f>
        <v>SMT</v>
      </c>
      <c r="N4981" t="str">
        <f>IF(ISERR(FIND("DECOUPE",Tableau1[[#This Row],[DESIGNATION]])),"","NEED REF")</f>
        <v/>
      </c>
    </row>
    <row r="4982" spans="2:14">
      <c r="B4982">
        <v>34409024</v>
      </c>
      <c r="C4982" s="2">
        <v>44174</v>
      </c>
      <c r="D4982" t="s">
        <v>13</v>
      </c>
      <c r="E4982" t="s">
        <v>3285</v>
      </c>
      <c r="G4982" t="s">
        <v>675</v>
      </c>
      <c r="H4982" t="s">
        <v>595</v>
      </c>
      <c r="J4982" t="s">
        <v>17</v>
      </c>
      <c r="K4982" t="s">
        <v>25</v>
      </c>
      <c r="L4982" t="str">
        <f>_xlfn.XLOOKUP(Tableau1[[#This Row],[TYPE DE PIECE]],Tableau4[MATIERE],Tableau4[SHORT TYPE],"",0,1)</f>
        <v>SMT</v>
      </c>
      <c r="N4982" t="str">
        <f>IF(ISERR(FIND("DECOUPE",Tableau1[[#This Row],[DESIGNATION]])),"","NEED REF")</f>
        <v/>
      </c>
    </row>
    <row r="4983" spans="2:14">
      <c r="B4983">
        <v>34409023</v>
      </c>
      <c r="C4983" s="2">
        <v>44172</v>
      </c>
      <c r="D4983" t="s">
        <v>13</v>
      </c>
      <c r="E4983" t="s">
        <v>3286</v>
      </c>
      <c r="J4983" t="s">
        <v>2813</v>
      </c>
      <c r="K4983" t="s">
        <v>22</v>
      </c>
      <c r="L4983" t="str">
        <f>_xlfn.XLOOKUP(Tableau1[[#This Row],[TYPE DE PIECE]],Tableau4[MATIERE],Tableau4[SHORT TYPE],"",0,1)</f>
        <v>COP</v>
      </c>
      <c r="N4983" t="str">
        <f>IF(ISERR(FIND("DECOUPE",Tableau1[[#This Row],[DESIGNATION]])),"","NEED REF")</f>
        <v/>
      </c>
    </row>
    <row r="4984" spans="2:14">
      <c r="B4984">
        <v>34409022</v>
      </c>
      <c r="C4984" s="2">
        <v>44172</v>
      </c>
      <c r="D4984" t="s">
        <v>13</v>
      </c>
      <c r="E4984" t="s">
        <v>3286</v>
      </c>
      <c r="J4984" t="s">
        <v>2813</v>
      </c>
      <c r="K4984" t="s">
        <v>22</v>
      </c>
      <c r="L4984" t="str">
        <f>_xlfn.XLOOKUP(Tableau1[[#This Row],[TYPE DE PIECE]],Tableau4[MATIERE],Tableau4[SHORT TYPE],"",0,1)</f>
        <v>COP</v>
      </c>
      <c r="N4984" t="str">
        <f>IF(ISERR(FIND("DECOUPE",Tableau1[[#This Row],[DESIGNATION]])),"","NEED REF")</f>
        <v/>
      </c>
    </row>
    <row r="4985" spans="2:14">
      <c r="B4985">
        <v>34409021</v>
      </c>
      <c r="C4985" s="2">
        <v>44172</v>
      </c>
      <c r="D4985" t="s">
        <v>13</v>
      </c>
      <c r="E4985" t="s">
        <v>3286</v>
      </c>
      <c r="J4985" t="s">
        <v>2813</v>
      </c>
      <c r="K4985" t="s">
        <v>22</v>
      </c>
      <c r="L4985" t="str">
        <f>_xlfn.XLOOKUP(Tableau1[[#This Row],[TYPE DE PIECE]],Tableau4[MATIERE],Tableau4[SHORT TYPE],"",0,1)</f>
        <v>COP</v>
      </c>
      <c r="N4985" t="str">
        <f>IF(ISERR(FIND("DECOUPE",Tableau1[[#This Row],[DESIGNATION]])),"","NEED REF")</f>
        <v/>
      </c>
    </row>
    <row r="4986" spans="2:14">
      <c r="B4986">
        <v>34409020</v>
      </c>
      <c r="C4986" s="2">
        <v>44172</v>
      </c>
      <c r="D4986" t="s">
        <v>13</v>
      </c>
      <c r="E4986" t="s">
        <v>3287</v>
      </c>
      <c r="J4986" t="s">
        <v>2813</v>
      </c>
      <c r="K4986" t="s">
        <v>25</v>
      </c>
      <c r="L4986" t="str">
        <f>_xlfn.XLOOKUP(Tableau1[[#This Row],[TYPE DE PIECE]],Tableau4[MATIERE],Tableau4[SHORT TYPE],"",0,1)</f>
        <v>SMT</v>
      </c>
      <c r="N4986" t="str">
        <f>IF(ISERR(FIND("DECOUPE",Tableau1[[#This Row],[DESIGNATION]])),"","NEED REF")</f>
        <v/>
      </c>
    </row>
    <row r="4987" spans="2:14">
      <c r="B4987">
        <v>34409019</v>
      </c>
      <c r="C4987" s="2">
        <v>44172</v>
      </c>
      <c r="D4987" t="s">
        <v>13</v>
      </c>
      <c r="E4987" t="s">
        <v>3288</v>
      </c>
      <c r="G4987" t="s">
        <v>3019</v>
      </c>
      <c r="H4987" t="s">
        <v>105</v>
      </c>
      <c r="J4987" t="s">
        <v>49</v>
      </c>
      <c r="K4987" t="s">
        <v>50</v>
      </c>
      <c r="L4987" t="str">
        <f>_xlfn.XLOOKUP(Tableau1[[#This Row],[TYPE DE PIECE]],Tableau4[MATIERE],Tableau4[SHORT TYPE],"",0,1)</f>
        <v>WIR</v>
      </c>
      <c r="N4987" t="str">
        <f>IF(ISERR(FIND("DECOUPE",Tableau1[[#This Row],[DESIGNATION]])),"","NEED REF")</f>
        <v/>
      </c>
    </row>
    <row r="4988" spans="2:14">
      <c r="B4988">
        <v>34409018</v>
      </c>
      <c r="C4988" s="2">
        <v>44169</v>
      </c>
      <c r="D4988" t="s">
        <v>13</v>
      </c>
      <c r="E4988" t="s">
        <v>3289</v>
      </c>
      <c r="J4988" t="s">
        <v>2813</v>
      </c>
      <c r="K4988" t="s">
        <v>25</v>
      </c>
      <c r="L4988" t="str">
        <f>_xlfn.XLOOKUP(Tableau1[[#This Row],[TYPE DE PIECE]],Tableau4[MATIERE],Tableau4[SHORT TYPE],"",0,1)</f>
        <v>SMT</v>
      </c>
      <c r="N4988" t="str">
        <f>IF(ISERR(FIND("DECOUPE",Tableau1[[#This Row],[DESIGNATION]])),"","NEED REF")</f>
        <v/>
      </c>
    </row>
    <row r="4989" spans="2:14">
      <c r="B4989">
        <v>34409017</v>
      </c>
      <c r="C4989" s="2">
        <v>44169</v>
      </c>
      <c r="D4989" t="s">
        <v>13</v>
      </c>
      <c r="E4989" t="s">
        <v>3290</v>
      </c>
      <c r="J4989" t="s">
        <v>2813</v>
      </c>
      <c r="K4989" t="s">
        <v>22</v>
      </c>
      <c r="L4989" t="str">
        <f>_xlfn.XLOOKUP(Tableau1[[#This Row],[TYPE DE PIECE]],Tableau4[MATIERE],Tableau4[SHORT TYPE],"",0,1)</f>
        <v>COP</v>
      </c>
      <c r="N4989" t="str">
        <f>IF(ISERR(FIND("DECOUPE",Tableau1[[#This Row],[DESIGNATION]])),"","NEED REF")</f>
        <v/>
      </c>
    </row>
    <row r="4990" spans="2:14">
      <c r="B4990">
        <v>34409016</v>
      </c>
      <c r="C4990" s="2">
        <v>44169</v>
      </c>
      <c r="D4990" t="s">
        <v>13</v>
      </c>
      <c r="E4990" t="s">
        <v>3291</v>
      </c>
      <c r="J4990" t="s">
        <v>2813</v>
      </c>
      <c r="K4990" t="s">
        <v>22</v>
      </c>
      <c r="L4990" t="str">
        <f>_xlfn.XLOOKUP(Tableau1[[#This Row],[TYPE DE PIECE]],Tableau4[MATIERE],Tableau4[SHORT TYPE],"",0,1)</f>
        <v>COP</v>
      </c>
      <c r="N4990" t="str">
        <f>IF(ISERR(FIND("DECOUPE",Tableau1[[#This Row],[DESIGNATION]])),"","NEED REF")</f>
        <v/>
      </c>
    </row>
    <row r="4991" spans="2:14">
      <c r="B4991">
        <v>34409015</v>
      </c>
      <c r="C4991" s="2">
        <v>44169</v>
      </c>
      <c r="D4991" t="s">
        <v>13</v>
      </c>
      <c r="E4991" t="s">
        <v>3292</v>
      </c>
      <c r="J4991" t="s">
        <v>2813</v>
      </c>
      <c r="K4991" t="s">
        <v>22</v>
      </c>
      <c r="L4991" t="str">
        <f>_xlfn.XLOOKUP(Tableau1[[#This Row],[TYPE DE PIECE]],Tableau4[MATIERE],Tableau4[SHORT TYPE],"",0,1)</f>
        <v>COP</v>
      </c>
      <c r="N4991" t="str">
        <f>IF(ISERR(FIND("DECOUPE",Tableau1[[#This Row],[DESIGNATION]])),"","NEED REF")</f>
        <v/>
      </c>
    </row>
    <row r="4992" spans="2:14">
      <c r="B4992">
        <v>34409014</v>
      </c>
      <c r="C4992" s="2">
        <v>44172</v>
      </c>
      <c r="D4992" t="s">
        <v>13</v>
      </c>
      <c r="E4992" t="s">
        <v>3293</v>
      </c>
      <c r="H4992" t="s">
        <v>463</v>
      </c>
      <c r="J4992" t="s">
        <v>17</v>
      </c>
      <c r="K4992" t="s">
        <v>25</v>
      </c>
      <c r="L4992" t="str">
        <f>_xlfn.XLOOKUP(Tableau1[[#This Row],[TYPE DE PIECE]],Tableau4[MATIERE],Tableau4[SHORT TYPE],"",0,1)</f>
        <v>SMT</v>
      </c>
      <c r="N4992" t="str">
        <f>IF(ISERR(FIND("DECOUPE",Tableau1[[#This Row],[DESIGNATION]])),"","NEED REF")</f>
        <v/>
      </c>
    </row>
    <row r="4993" spans="2:14">
      <c r="B4993">
        <v>34409013</v>
      </c>
      <c r="C4993" s="2">
        <v>44172</v>
      </c>
      <c r="D4993" t="s">
        <v>13</v>
      </c>
      <c r="E4993" t="s">
        <v>3294</v>
      </c>
      <c r="G4993" t="s">
        <v>573</v>
      </c>
      <c r="H4993" t="s">
        <v>30</v>
      </c>
      <c r="J4993" t="s">
        <v>17</v>
      </c>
      <c r="K4993" t="s">
        <v>25</v>
      </c>
      <c r="L4993" t="str">
        <f>_xlfn.XLOOKUP(Tableau1[[#This Row],[TYPE DE PIECE]],Tableau4[MATIERE],Tableau4[SHORT TYPE],"",0,1)</f>
        <v>SMT</v>
      </c>
      <c r="N4993" t="s">
        <v>400</v>
      </c>
    </row>
    <row r="4994" spans="2:14">
      <c r="B4994">
        <v>34409012</v>
      </c>
      <c r="C4994" s="2">
        <v>44172</v>
      </c>
      <c r="D4994" t="s">
        <v>13</v>
      </c>
      <c r="E4994" t="s">
        <v>3295</v>
      </c>
      <c r="G4994" t="s">
        <v>573</v>
      </c>
      <c r="H4994" t="s">
        <v>30</v>
      </c>
      <c r="J4994" t="s">
        <v>17</v>
      </c>
      <c r="K4994" t="s">
        <v>1745</v>
      </c>
      <c r="L4994" t="str">
        <f>_xlfn.XLOOKUP(Tableau1[[#This Row],[TYPE DE PIECE]],Tableau4[MATIERE],Tableau4[SHORT TYPE],"",0,1)</f>
        <v/>
      </c>
      <c r="N4994" t="str">
        <f>IF(ISERR(FIND("DECOUPE",Tableau1[[#This Row],[DESIGNATION]])),"","NEED REF")</f>
        <v/>
      </c>
    </row>
    <row r="4995" spans="2:14">
      <c r="B4995">
        <v>34409011</v>
      </c>
      <c r="C4995" s="2">
        <v>44172</v>
      </c>
      <c r="D4995" t="s">
        <v>13</v>
      </c>
      <c r="E4995" t="s">
        <v>3296</v>
      </c>
      <c r="G4995" t="s">
        <v>573</v>
      </c>
      <c r="H4995" t="s">
        <v>30</v>
      </c>
      <c r="J4995" t="s">
        <v>17</v>
      </c>
      <c r="K4995" t="s">
        <v>1745</v>
      </c>
      <c r="L4995" t="str">
        <f>_xlfn.XLOOKUP(Tableau1[[#This Row],[TYPE DE PIECE]],Tableau4[MATIERE],Tableau4[SHORT TYPE],"",0,1)</f>
        <v/>
      </c>
      <c r="N4995" t="str">
        <f>IF(ISERR(FIND("DECOUPE",Tableau1[[#This Row],[DESIGNATION]])),"","NEED REF")</f>
        <v/>
      </c>
    </row>
    <row r="4996" spans="2:14">
      <c r="B4996">
        <v>34409010</v>
      </c>
      <c r="C4996" s="2">
        <v>44168</v>
      </c>
      <c r="D4996" t="s">
        <v>13</v>
      </c>
      <c r="E4996" t="s">
        <v>3297</v>
      </c>
      <c r="G4996" t="s">
        <v>573</v>
      </c>
      <c r="J4996" t="s">
        <v>17</v>
      </c>
      <c r="K4996" t="s">
        <v>25</v>
      </c>
      <c r="L4996" t="str">
        <f>_xlfn.XLOOKUP(Tableau1[[#This Row],[TYPE DE PIECE]],Tableau4[MATIERE],Tableau4[SHORT TYPE],"",0,1)</f>
        <v>SMT</v>
      </c>
      <c r="N4996" t="str">
        <f>IF(ISERR(FIND("DECOUPE",Tableau1[[#This Row],[DESIGNATION]])),"","NEED REF")</f>
        <v/>
      </c>
    </row>
    <row r="4997" spans="2:14">
      <c r="B4997">
        <v>34409009</v>
      </c>
      <c r="C4997" s="2">
        <v>44168</v>
      </c>
      <c r="D4997" t="s">
        <v>13</v>
      </c>
      <c r="E4997" t="s">
        <v>3298</v>
      </c>
      <c r="G4997" t="s">
        <v>573</v>
      </c>
      <c r="H4997" t="s">
        <v>30</v>
      </c>
      <c r="J4997" t="s">
        <v>17</v>
      </c>
      <c r="K4997" t="s">
        <v>25</v>
      </c>
      <c r="L4997" t="str">
        <f>_xlfn.XLOOKUP(Tableau1[[#This Row],[TYPE DE PIECE]],Tableau4[MATIERE],Tableau4[SHORT TYPE],"",0,1)</f>
        <v>SMT</v>
      </c>
      <c r="N4997" t="str">
        <f>IF(ISERR(FIND("DECOUPE",Tableau1[[#This Row],[DESIGNATION]])),"","NEED REF")</f>
        <v/>
      </c>
    </row>
    <row r="4998" spans="2:14">
      <c r="B4998">
        <v>34409008</v>
      </c>
      <c r="C4998" s="2">
        <v>44168</v>
      </c>
      <c r="D4998" t="s">
        <v>13</v>
      </c>
      <c r="E4998" t="s">
        <v>1729</v>
      </c>
      <c r="G4998" t="s">
        <v>573</v>
      </c>
      <c r="H4998" t="s">
        <v>30</v>
      </c>
      <c r="J4998" t="s">
        <v>17</v>
      </c>
      <c r="K4998" t="s">
        <v>25</v>
      </c>
      <c r="L4998" t="str">
        <f>_xlfn.XLOOKUP(Tableau1[[#This Row],[TYPE DE PIECE]],Tableau4[MATIERE],Tableau4[SHORT TYPE],"",0,1)</f>
        <v>SMT</v>
      </c>
      <c r="N4998" t="str">
        <f>IF(ISERR(FIND("DECOUPE",Tableau1[[#This Row],[DESIGNATION]])),"","NEED REF")</f>
        <v/>
      </c>
    </row>
    <row r="4999" spans="2:14">
      <c r="B4999">
        <v>34409007</v>
      </c>
      <c r="C4999" s="2">
        <v>44168</v>
      </c>
      <c r="D4999" t="s">
        <v>13</v>
      </c>
      <c r="E4999" t="s">
        <v>1695</v>
      </c>
      <c r="G4999" t="s">
        <v>573</v>
      </c>
      <c r="H4999" t="s">
        <v>30</v>
      </c>
      <c r="J4999" t="s">
        <v>17</v>
      </c>
      <c r="K4999" t="s">
        <v>25</v>
      </c>
      <c r="L4999" t="str">
        <f>_xlfn.XLOOKUP(Tableau1[[#This Row],[TYPE DE PIECE]],Tableau4[MATIERE],Tableau4[SHORT TYPE],"",0,1)</f>
        <v>SMT</v>
      </c>
      <c r="N4999" t="str">
        <f>IF(ISERR(FIND("DECOUPE",Tableau1[[#This Row],[DESIGNATION]])),"","NEED REF")</f>
        <v/>
      </c>
    </row>
    <row r="5000" spans="2:14">
      <c r="B5000">
        <v>34409006</v>
      </c>
      <c r="C5000" s="2">
        <v>44168</v>
      </c>
      <c r="D5000" t="s">
        <v>13</v>
      </c>
      <c r="E5000" t="s">
        <v>1391</v>
      </c>
      <c r="G5000" t="s">
        <v>573</v>
      </c>
      <c r="H5000" t="s">
        <v>30</v>
      </c>
      <c r="J5000" t="s">
        <v>17</v>
      </c>
      <c r="K5000" t="s">
        <v>25</v>
      </c>
      <c r="L5000" t="str">
        <f>_xlfn.XLOOKUP(Tableau1[[#This Row],[TYPE DE PIECE]],Tableau4[MATIERE],Tableau4[SHORT TYPE],"",0,1)</f>
        <v>SMT</v>
      </c>
      <c r="N5000" t="str">
        <f>IF(ISERR(FIND("DECOUPE",Tableau1[[#This Row],[DESIGNATION]])),"","NEED REF")</f>
        <v/>
      </c>
    </row>
    <row r="5001" spans="2:14">
      <c r="B5001">
        <v>34409005</v>
      </c>
      <c r="C5001" s="2">
        <v>44168</v>
      </c>
      <c r="D5001" t="s">
        <v>13</v>
      </c>
      <c r="E5001" t="s">
        <v>1392</v>
      </c>
      <c r="G5001" t="s">
        <v>573</v>
      </c>
      <c r="H5001" t="s">
        <v>30</v>
      </c>
      <c r="J5001" t="s">
        <v>17</v>
      </c>
      <c r="K5001" t="s">
        <v>25</v>
      </c>
      <c r="L5001" t="str">
        <f>_xlfn.XLOOKUP(Tableau1[[#This Row],[TYPE DE PIECE]],Tableau4[MATIERE],Tableau4[SHORT TYPE],"",0,1)</f>
        <v>SMT</v>
      </c>
      <c r="N5001" t="str">
        <f>IF(ISERR(FIND("DECOUPE",Tableau1[[#This Row],[DESIGNATION]])),"","NEED REF")</f>
        <v/>
      </c>
    </row>
    <row r="5002" spans="2:14">
      <c r="B5002">
        <v>34409004</v>
      </c>
      <c r="C5002" s="2">
        <v>44168</v>
      </c>
      <c r="D5002" t="s">
        <v>13</v>
      </c>
      <c r="E5002" t="s">
        <v>1398</v>
      </c>
      <c r="G5002" t="s">
        <v>573</v>
      </c>
      <c r="H5002" t="s">
        <v>30</v>
      </c>
      <c r="J5002" t="s">
        <v>17</v>
      </c>
      <c r="K5002" t="s">
        <v>25</v>
      </c>
      <c r="L5002" t="str">
        <f>_xlfn.XLOOKUP(Tableau1[[#This Row],[TYPE DE PIECE]],Tableau4[MATIERE],Tableau4[SHORT TYPE],"",0,1)</f>
        <v>SMT</v>
      </c>
      <c r="N5002" t="str">
        <f>IF(ISERR(FIND("DECOUPE",Tableau1[[#This Row],[DESIGNATION]])),"","NEED REF")</f>
        <v/>
      </c>
    </row>
    <row r="5003" spans="2:14">
      <c r="B5003">
        <v>34409003</v>
      </c>
      <c r="C5003" s="2">
        <v>44167</v>
      </c>
      <c r="D5003" t="s">
        <v>13</v>
      </c>
      <c r="E5003" t="s">
        <v>3208</v>
      </c>
      <c r="J5003" t="s">
        <v>17</v>
      </c>
      <c r="K5003" t="s">
        <v>33</v>
      </c>
      <c r="L5003" t="str">
        <f>_xlfn.XLOOKUP(Tableau1[[#This Row],[TYPE DE PIECE]],Tableau4[MATIERE],Tableau4[SHORT TYPE],"",0,1)</f>
        <v>PLA</v>
      </c>
      <c r="N5003" t="str">
        <f>IF(ISERR(FIND("DECOUPE",Tableau1[[#This Row],[DESIGNATION]])),"","NEED REF")</f>
        <v/>
      </c>
    </row>
    <row r="5004" spans="2:14">
      <c r="B5004">
        <v>34409002</v>
      </c>
      <c r="C5004" s="2">
        <v>44167</v>
      </c>
      <c r="D5004" t="s">
        <v>13</v>
      </c>
      <c r="E5004" t="s">
        <v>3299</v>
      </c>
      <c r="J5004" t="s">
        <v>17</v>
      </c>
      <c r="L5004" t="str">
        <f>_xlfn.XLOOKUP(Tableau1[[#This Row],[TYPE DE PIECE]],Tableau4[MATIERE],Tableau4[SHORT TYPE],"",0,1)</f>
        <v/>
      </c>
      <c r="N5004" t="str">
        <f>IF(ISERR(FIND("DECOUPE",Tableau1[[#This Row],[DESIGNATION]])),"","NEED REF")</f>
        <v/>
      </c>
    </row>
    <row r="5005" spans="2:14">
      <c r="B5005">
        <v>34409001</v>
      </c>
      <c r="C5005" s="2">
        <v>44167</v>
      </c>
      <c r="D5005" t="s">
        <v>13</v>
      </c>
      <c r="E5005" t="s">
        <v>3300</v>
      </c>
      <c r="J5005" t="s">
        <v>17</v>
      </c>
      <c r="L5005" t="str">
        <f>_xlfn.XLOOKUP(Tableau1[[#This Row],[TYPE DE PIECE]],Tableau4[MATIERE],Tableau4[SHORT TYPE],"",0,1)</f>
        <v/>
      </c>
      <c r="N5005" t="str">
        <f>IF(ISERR(FIND("DECOUPE",Tableau1[[#This Row],[DESIGNATION]])),"","NEED REF")</f>
        <v/>
      </c>
    </row>
    <row r="5006" spans="2:14">
      <c r="B5006">
        <v>34409000</v>
      </c>
      <c r="C5006" s="2">
        <v>44167</v>
      </c>
      <c r="D5006" t="s">
        <v>13</v>
      </c>
      <c r="E5006" t="s">
        <v>3301</v>
      </c>
      <c r="G5006" t="s">
        <v>112</v>
      </c>
      <c r="H5006" t="s">
        <v>534</v>
      </c>
      <c r="J5006" t="s">
        <v>17</v>
      </c>
      <c r="K5006" t="s">
        <v>25</v>
      </c>
      <c r="L5006" t="str">
        <f>_xlfn.XLOOKUP(Tableau1[[#This Row],[TYPE DE PIECE]],Tableau4[MATIERE],Tableau4[SHORT TYPE],"",0,1)</f>
        <v>SMT</v>
      </c>
      <c r="N5006" t="str">
        <f>IF(ISERR(FIND("DECOUPE",Tableau1[[#This Row],[DESIGNATION]])),"","NEED REF")</f>
        <v/>
      </c>
    </row>
    <row r="5007" spans="2:14">
      <c r="B5007">
        <v>34408999</v>
      </c>
      <c r="C5007" s="2">
        <v>44167</v>
      </c>
      <c r="D5007" t="s">
        <v>13</v>
      </c>
      <c r="E5007" t="s">
        <v>2903</v>
      </c>
      <c r="G5007" t="s">
        <v>573</v>
      </c>
      <c r="H5007" t="s">
        <v>30</v>
      </c>
      <c r="J5007" t="s">
        <v>17</v>
      </c>
      <c r="K5007" t="s">
        <v>25</v>
      </c>
      <c r="L5007" t="str">
        <f>_xlfn.XLOOKUP(Tableau1[[#This Row],[TYPE DE PIECE]],Tableau4[MATIERE],Tableau4[SHORT TYPE],"",0,1)</f>
        <v>SMT</v>
      </c>
      <c r="N5007" t="str">
        <f>IF(ISERR(FIND("DECOUPE",Tableau1[[#This Row],[DESIGNATION]])),"","NEED REF")</f>
        <v/>
      </c>
    </row>
    <row r="5008" spans="2:14">
      <c r="B5008">
        <v>34408998</v>
      </c>
      <c r="C5008" s="2">
        <v>44165</v>
      </c>
      <c r="D5008" t="s">
        <v>13</v>
      </c>
      <c r="E5008" t="s">
        <v>3302</v>
      </c>
      <c r="G5008" t="s">
        <v>96</v>
      </c>
      <c r="H5008" t="s">
        <v>30</v>
      </c>
      <c r="J5008" t="s">
        <v>17</v>
      </c>
      <c r="K5008" t="s">
        <v>33</v>
      </c>
      <c r="L5008" t="str">
        <f>_xlfn.XLOOKUP(Tableau1[[#This Row],[TYPE DE PIECE]],Tableau4[MATIERE],Tableau4[SHORT TYPE],"",0,1)</f>
        <v>PLA</v>
      </c>
      <c r="N5008" t="str">
        <f>IF(ISERR(FIND("DECOUPE",Tableau1[[#This Row],[DESIGNATION]])),"","NEED REF")</f>
        <v/>
      </c>
    </row>
    <row r="5009" spans="2:14">
      <c r="B5009">
        <v>34408997</v>
      </c>
      <c r="C5009" s="2">
        <v>44165</v>
      </c>
      <c r="D5009" t="s">
        <v>13</v>
      </c>
      <c r="E5009" t="s">
        <v>3303</v>
      </c>
      <c r="G5009" t="s">
        <v>573</v>
      </c>
      <c r="H5009" t="s">
        <v>30</v>
      </c>
      <c r="J5009" t="s">
        <v>17</v>
      </c>
      <c r="K5009" t="s">
        <v>25</v>
      </c>
      <c r="L5009" t="str">
        <f>_xlfn.XLOOKUP(Tableau1[[#This Row],[TYPE DE PIECE]],Tableau4[MATIERE],Tableau4[SHORT TYPE],"",0,1)</f>
        <v>SMT</v>
      </c>
      <c r="N5009" t="s">
        <v>549</v>
      </c>
    </row>
    <row r="5010" spans="2:14">
      <c r="B5010">
        <v>34408996</v>
      </c>
      <c r="C5010" s="2">
        <v>44165</v>
      </c>
      <c r="D5010" t="s">
        <v>13</v>
      </c>
      <c r="E5010" t="s">
        <v>2918</v>
      </c>
      <c r="G5010" t="s">
        <v>573</v>
      </c>
      <c r="L5010" t="str">
        <f>_xlfn.XLOOKUP(Tableau1[[#This Row],[TYPE DE PIECE]],Tableau4[MATIERE],Tableau4[SHORT TYPE],"",0,1)</f>
        <v/>
      </c>
      <c r="N5010" t="str">
        <f>IF(ISERR(FIND("DECOUPE",Tableau1[[#This Row],[DESIGNATION]])),"","NEED REF")</f>
        <v/>
      </c>
    </row>
    <row r="5011" spans="2:14">
      <c r="B5011">
        <v>34408995</v>
      </c>
      <c r="C5011" s="2">
        <v>44165</v>
      </c>
      <c r="D5011" t="s">
        <v>13</v>
      </c>
      <c r="E5011" t="s">
        <v>3304</v>
      </c>
      <c r="G5011" t="s">
        <v>573</v>
      </c>
      <c r="H5011" t="s">
        <v>30</v>
      </c>
      <c r="J5011" t="s">
        <v>17</v>
      </c>
      <c r="K5011" t="s">
        <v>25</v>
      </c>
      <c r="L5011" t="str">
        <f>_xlfn.XLOOKUP(Tableau1[[#This Row],[TYPE DE PIECE]],Tableau4[MATIERE],Tableau4[SHORT TYPE],"",0,1)</f>
        <v>SMT</v>
      </c>
      <c r="N5011" t="s">
        <v>549</v>
      </c>
    </row>
    <row r="5012" spans="2:14">
      <c r="B5012">
        <v>34408994</v>
      </c>
      <c r="C5012" s="2">
        <v>44165</v>
      </c>
      <c r="D5012" t="s">
        <v>13</v>
      </c>
      <c r="E5012" t="s">
        <v>3305</v>
      </c>
      <c r="G5012" t="s">
        <v>573</v>
      </c>
      <c r="H5012" t="s">
        <v>30</v>
      </c>
      <c r="J5012" t="s">
        <v>17</v>
      </c>
      <c r="K5012" t="s">
        <v>25</v>
      </c>
      <c r="L5012" t="str">
        <f>_xlfn.XLOOKUP(Tableau1[[#This Row],[TYPE DE PIECE]],Tableau4[MATIERE],Tableau4[SHORT TYPE],"",0,1)</f>
        <v>SMT</v>
      </c>
      <c r="N5012" t="s">
        <v>549</v>
      </c>
    </row>
    <row r="5013" spans="2:14">
      <c r="B5013">
        <v>34408993</v>
      </c>
      <c r="C5013" s="2">
        <v>44165</v>
      </c>
      <c r="D5013" t="s">
        <v>13</v>
      </c>
      <c r="E5013" t="s">
        <v>3306</v>
      </c>
      <c r="G5013" t="s">
        <v>573</v>
      </c>
      <c r="H5013" t="s">
        <v>30</v>
      </c>
      <c r="J5013" t="s">
        <v>17</v>
      </c>
      <c r="K5013" t="s">
        <v>25</v>
      </c>
      <c r="L5013" t="str">
        <f>_xlfn.XLOOKUP(Tableau1[[#This Row],[TYPE DE PIECE]],Tableau4[MATIERE],Tableau4[SHORT TYPE],"",0,1)</f>
        <v>SMT</v>
      </c>
      <c r="N5013" t="str">
        <f>IF(ISERR(FIND("DECOUPE",Tableau1[[#This Row],[DESIGNATION]])),"","NEED REF")</f>
        <v/>
      </c>
    </row>
    <row r="5014" spans="2:14">
      <c r="B5014">
        <v>34408992</v>
      </c>
      <c r="C5014" s="2">
        <v>44165</v>
      </c>
      <c r="D5014" t="s">
        <v>13</v>
      </c>
      <c r="E5014" t="s">
        <v>3307</v>
      </c>
      <c r="G5014" t="s">
        <v>573</v>
      </c>
      <c r="H5014" t="s">
        <v>30</v>
      </c>
      <c r="J5014" t="s">
        <v>17</v>
      </c>
      <c r="K5014" t="s">
        <v>25</v>
      </c>
      <c r="L5014" t="str">
        <f>_xlfn.XLOOKUP(Tableau1[[#This Row],[TYPE DE PIECE]],Tableau4[MATIERE],Tableau4[SHORT TYPE],"",0,1)</f>
        <v>SMT</v>
      </c>
      <c r="N5014" t="str">
        <f>IF(ISERR(FIND("DECOUPE",Tableau1[[#This Row],[DESIGNATION]])),"","NEED REF")</f>
        <v/>
      </c>
    </row>
    <row r="5015" spans="2:14">
      <c r="B5015">
        <v>34408991</v>
      </c>
      <c r="C5015" s="2">
        <v>44162</v>
      </c>
      <c r="D5015" t="s">
        <v>13</v>
      </c>
      <c r="E5015" t="s">
        <v>737</v>
      </c>
      <c r="G5015" t="s">
        <v>573</v>
      </c>
      <c r="H5015" t="s">
        <v>30</v>
      </c>
      <c r="J5015" t="s">
        <v>17</v>
      </c>
      <c r="K5015" t="s">
        <v>25</v>
      </c>
      <c r="L5015" t="str">
        <f>_xlfn.XLOOKUP(Tableau1[[#This Row],[TYPE DE PIECE]],Tableau4[MATIERE],Tableau4[SHORT TYPE],"",0,1)</f>
        <v>SMT</v>
      </c>
      <c r="N5015" t="str">
        <f>IF(ISERR(FIND("DECOUPE",Tableau1[[#This Row],[DESIGNATION]])),"","NEED REF")</f>
        <v/>
      </c>
    </row>
    <row r="5016" spans="2:14">
      <c r="B5016">
        <v>34408990</v>
      </c>
      <c r="C5016" s="2">
        <v>44162</v>
      </c>
      <c r="D5016" t="s">
        <v>13</v>
      </c>
      <c r="E5016" t="s">
        <v>3308</v>
      </c>
      <c r="F5016" t="s">
        <v>3309</v>
      </c>
      <c r="G5016" t="s">
        <v>96</v>
      </c>
      <c r="H5016" t="s">
        <v>595</v>
      </c>
      <c r="J5016" t="s">
        <v>49</v>
      </c>
      <c r="K5016" t="s">
        <v>33</v>
      </c>
      <c r="L5016" t="str">
        <f>_xlfn.XLOOKUP(Tableau1[[#This Row],[TYPE DE PIECE]],Tableau4[MATIERE],Tableau4[SHORT TYPE],"",0,1)</f>
        <v>PLA</v>
      </c>
      <c r="N5016" t="str">
        <f>IF(ISERR(FIND("DECOUPE",Tableau1[[#This Row],[DESIGNATION]])),"","NEED REF")</f>
        <v/>
      </c>
    </row>
    <row r="5017" spans="2:14">
      <c r="B5017">
        <v>34408989</v>
      </c>
      <c r="C5017" s="2">
        <v>44162</v>
      </c>
      <c r="D5017" t="s">
        <v>13</v>
      </c>
      <c r="E5017" t="s">
        <v>3310</v>
      </c>
      <c r="G5017" t="s">
        <v>573</v>
      </c>
      <c r="H5017" t="s">
        <v>30</v>
      </c>
      <c r="J5017" t="s">
        <v>17</v>
      </c>
      <c r="K5017" t="s">
        <v>25</v>
      </c>
      <c r="L5017" t="str">
        <f>_xlfn.XLOOKUP(Tableau1[[#This Row],[TYPE DE PIECE]],Tableau4[MATIERE],Tableau4[SHORT TYPE],"",0,1)</f>
        <v>SMT</v>
      </c>
      <c r="N5017" t="str">
        <f>IF(ISERR(FIND("DECOUPE",Tableau1[[#This Row],[DESIGNATION]])),"","NEED REF")</f>
        <v/>
      </c>
    </row>
    <row r="5018" spans="2:14">
      <c r="B5018">
        <v>34408988</v>
      </c>
      <c r="C5018" s="2">
        <v>44162</v>
      </c>
      <c r="D5018" t="s">
        <v>13</v>
      </c>
      <c r="E5018" t="s">
        <v>3311</v>
      </c>
      <c r="G5018" t="s">
        <v>573</v>
      </c>
      <c r="H5018" t="s">
        <v>30</v>
      </c>
      <c r="J5018" t="s">
        <v>17</v>
      </c>
      <c r="K5018" t="s">
        <v>25</v>
      </c>
      <c r="L5018" t="str">
        <f>_xlfn.XLOOKUP(Tableau1[[#This Row],[TYPE DE PIECE]],Tableau4[MATIERE],Tableau4[SHORT TYPE],"",0,1)</f>
        <v>SMT</v>
      </c>
      <c r="N5018" t="str">
        <f>IF(ISERR(FIND("DECOUPE",Tableau1[[#This Row],[DESIGNATION]])),"","NEED REF")</f>
        <v/>
      </c>
    </row>
    <row r="5019" spans="2:14">
      <c r="B5019">
        <v>34408987</v>
      </c>
      <c r="C5019" s="2">
        <v>44162</v>
      </c>
      <c r="D5019" t="s">
        <v>13</v>
      </c>
      <c r="E5019" t="s">
        <v>3312</v>
      </c>
      <c r="G5019" t="s">
        <v>573</v>
      </c>
      <c r="H5019" t="s">
        <v>30</v>
      </c>
      <c r="J5019" t="s">
        <v>17</v>
      </c>
      <c r="K5019" t="s">
        <v>25</v>
      </c>
      <c r="L5019" t="str">
        <f>_xlfn.XLOOKUP(Tableau1[[#This Row],[TYPE DE PIECE]],Tableau4[MATIERE],Tableau4[SHORT TYPE],"",0,1)</f>
        <v>SMT</v>
      </c>
      <c r="N5019" t="str">
        <f>IF(ISERR(FIND("DECOUPE",Tableau1[[#This Row],[DESIGNATION]])),"","NEED REF")</f>
        <v/>
      </c>
    </row>
    <row r="5020" spans="2:14">
      <c r="B5020">
        <v>34408986</v>
      </c>
      <c r="C5020" s="2">
        <v>44162</v>
      </c>
      <c r="D5020" t="s">
        <v>13</v>
      </c>
      <c r="E5020" t="s">
        <v>2918</v>
      </c>
      <c r="G5020" t="s">
        <v>573</v>
      </c>
      <c r="H5020" t="s">
        <v>30</v>
      </c>
      <c r="J5020" t="s">
        <v>17</v>
      </c>
      <c r="K5020" t="s">
        <v>25</v>
      </c>
      <c r="L5020" t="str">
        <f>_xlfn.XLOOKUP(Tableau1[[#This Row],[TYPE DE PIECE]],Tableau4[MATIERE],Tableau4[SHORT TYPE],"",0,1)</f>
        <v>SMT</v>
      </c>
      <c r="N5020" t="str">
        <f>IF(ISERR(FIND("DECOUPE",Tableau1[[#This Row],[DESIGNATION]])),"","NEED REF")</f>
        <v/>
      </c>
    </row>
    <row r="5021" spans="2:14">
      <c r="B5021">
        <v>34408985</v>
      </c>
      <c r="C5021" s="2">
        <v>44162</v>
      </c>
      <c r="D5021" t="s">
        <v>13</v>
      </c>
      <c r="E5021" t="s">
        <v>2421</v>
      </c>
      <c r="G5021" t="s">
        <v>573</v>
      </c>
      <c r="H5021" t="s">
        <v>30</v>
      </c>
      <c r="J5021" t="s">
        <v>17</v>
      </c>
      <c r="K5021" t="s">
        <v>25</v>
      </c>
      <c r="L5021" t="str">
        <f>_xlfn.XLOOKUP(Tableau1[[#This Row],[TYPE DE PIECE]],Tableau4[MATIERE],Tableau4[SHORT TYPE],"",0,1)</f>
        <v>SMT</v>
      </c>
      <c r="N5021" t="str">
        <f>IF(ISERR(FIND("DECOUPE",Tableau1[[#This Row],[DESIGNATION]])),"","NEED REF")</f>
        <v/>
      </c>
    </row>
    <row r="5022" spans="2:14">
      <c r="B5022">
        <v>34408984</v>
      </c>
      <c r="C5022" s="2">
        <v>44162</v>
      </c>
      <c r="D5022" t="s">
        <v>13</v>
      </c>
      <c r="E5022" t="s">
        <v>2958</v>
      </c>
      <c r="G5022" t="s">
        <v>573</v>
      </c>
      <c r="H5022" t="s">
        <v>30</v>
      </c>
      <c r="J5022" t="s">
        <v>17</v>
      </c>
      <c r="K5022" t="s">
        <v>25</v>
      </c>
      <c r="L5022" t="str">
        <f>_xlfn.XLOOKUP(Tableau1[[#This Row],[TYPE DE PIECE]],Tableau4[MATIERE],Tableau4[SHORT TYPE],"",0,1)</f>
        <v>SMT</v>
      </c>
      <c r="N5022" t="str">
        <f>IF(ISERR(FIND("DECOUPE",Tableau1[[#This Row],[DESIGNATION]])),"","NEED REF")</f>
        <v/>
      </c>
    </row>
    <row r="5023" spans="2:14">
      <c r="B5023">
        <v>34408983</v>
      </c>
      <c r="C5023" s="2">
        <v>44162</v>
      </c>
      <c r="D5023" t="s">
        <v>13</v>
      </c>
      <c r="E5023" t="s">
        <v>3154</v>
      </c>
      <c r="G5023" t="s">
        <v>573</v>
      </c>
      <c r="H5023" t="s">
        <v>30</v>
      </c>
      <c r="J5023" t="s">
        <v>17</v>
      </c>
      <c r="K5023" t="s">
        <v>22</v>
      </c>
      <c r="L5023" t="str">
        <f>_xlfn.XLOOKUP(Tableau1[[#This Row],[TYPE DE PIECE]],Tableau4[MATIERE],Tableau4[SHORT TYPE],"",0,1)</f>
        <v>COP</v>
      </c>
      <c r="N5023" t="str">
        <f>IF(ISERR(FIND("DECOUPE",Tableau1[[#This Row],[DESIGNATION]])),"","NEED REF")</f>
        <v/>
      </c>
    </row>
    <row r="5024" spans="2:14">
      <c r="B5024">
        <v>34408982</v>
      </c>
      <c r="C5024" s="2">
        <v>44162</v>
      </c>
      <c r="D5024" t="s">
        <v>13</v>
      </c>
      <c r="E5024" t="s">
        <v>3313</v>
      </c>
      <c r="G5024" t="s">
        <v>573</v>
      </c>
      <c r="H5024" t="s">
        <v>30</v>
      </c>
      <c r="J5024" t="s">
        <v>17</v>
      </c>
      <c r="K5024" t="s">
        <v>22</v>
      </c>
      <c r="L5024" t="str">
        <f>_xlfn.XLOOKUP(Tableau1[[#This Row],[TYPE DE PIECE]],Tableau4[MATIERE],Tableau4[SHORT TYPE],"",0,1)</f>
        <v>COP</v>
      </c>
      <c r="N5024" t="str">
        <f>IF(ISERR(FIND("DECOUPE",Tableau1[[#This Row],[DESIGNATION]])),"","NEED REF")</f>
        <v/>
      </c>
    </row>
    <row r="5025" spans="2:14">
      <c r="B5025">
        <v>34408981</v>
      </c>
      <c r="C5025" s="2">
        <v>44162</v>
      </c>
      <c r="D5025" t="s">
        <v>13</v>
      </c>
      <c r="E5025" t="s">
        <v>3314</v>
      </c>
      <c r="G5025" t="s">
        <v>573</v>
      </c>
      <c r="H5025" t="s">
        <v>30</v>
      </c>
      <c r="J5025" t="s">
        <v>17</v>
      </c>
      <c r="K5025" t="s">
        <v>22</v>
      </c>
      <c r="L5025" t="str">
        <f>_xlfn.XLOOKUP(Tableau1[[#This Row],[TYPE DE PIECE]],Tableau4[MATIERE],Tableau4[SHORT TYPE],"",0,1)</f>
        <v>COP</v>
      </c>
      <c r="N5025" t="str">
        <f>IF(ISERR(FIND("DECOUPE",Tableau1[[#This Row],[DESIGNATION]])),"","NEED REF")</f>
        <v/>
      </c>
    </row>
    <row r="5026" spans="2:14">
      <c r="B5026">
        <v>34408980</v>
      </c>
      <c r="C5026" s="2">
        <v>44161</v>
      </c>
      <c r="D5026" t="s">
        <v>13</v>
      </c>
      <c r="E5026" t="s">
        <v>3315</v>
      </c>
      <c r="G5026" t="s">
        <v>573</v>
      </c>
      <c r="H5026" t="s">
        <v>30</v>
      </c>
      <c r="J5026" t="s">
        <v>17</v>
      </c>
      <c r="K5026" t="s">
        <v>22</v>
      </c>
      <c r="L5026" t="str">
        <f>_xlfn.XLOOKUP(Tableau1[[#This Row],[TYPE DE PIECE]],Tableau4[MATIERE],Tableau4[SHORT TYPE],"",0,1)</f>
        <v>COP</v>
      </c>
      <c r="N5026" t="str">
        <f>IF(ISERR(FIND("DECOUPE",Tableau1[[#This Row],[DESIGNATION]])),"","NEED REF")</f>
        <v/>
      </c>
    </row>
    <row r="5027" spans="2:14">
      <c r="B5027">
        <v>34408979</v>
      </c>
      <c r="C5027" s="2">
        <v>44161</v>
      </c>
      <c r="D5027" t="s">
        <v>13</v>
      </c>
      <c r="E5027" t="s">
        <v>710</v>
      </c>
      <c r="G5027" t="s">
        <v>573</v>
      </c>
      <c r="H5027" t="s">
        <v>30</v>
      </c>
      <c r="J5027" t="s">
        <v>17</v>
      </c>
      <c r="K5027" t="s">
        <v>25</v>
      </c>
      <c r="L5027" t="str">
        <f>_xlfn.XLOOKUP(Tableau1[[#This Row],[TYPE DE PIECE]],Tableau4[MATIERE],Tableau4[SHORT TYPE],"",0,1)</f>
        <v>SMT</v>
      </c>
      <c r="N5027" t="str">
        <f>IF(ISERR(FIND("DECOUPE",Tableau1[[#This Row],[DESIGNATION]])),"","NEED REF")</f>
        <v/>
      </c>
    </row>
    <row r="5028" spans="2:14">
      <c r="B5028">
        <v>34408978</v>
      </c>
      <c r="C5028" s="2">
        <v>44161</v>
      </c>
      <c r="D5028" t="s">
        <v>13</v>
      </c>
      <c r="E5028" t="s">
        <v>3316</v>
      </c>
      <c r="G5028" t="s">
        <v>573</v>
      </c>
      <c r="H5028" t="s">
        <v>30</v>
      </c>
      <c r="J5028" t="s">
        <v>17</v>
      </c>
      <c r="K5028" t="s">
        <v>25</v>
      </c>
      <c r="L5028" t="str">
        <f>_xlfn.XLOOKUP(Tableau1[[#This Row],[TYPE DE PIECE]],Tableau4[MATIERE],Tableau4[SHORT TYPE],"",0,1)</f>
        <v>SMT</v>
      </c>
      <c r="N5028" t="str">
        <f>IF(ISERR(FIND("DECOUPE",Tableau1[[#This Row],[DESIGNATION]])),"","NEED REF")</f>
        <v/>
      </c>
    </row>
    <row r="5029" spans="2:14">
      <c r="B5029">
        <v>34408977</v>
      </c>
      <c r="C5029" s="2">
        <v>44161</v>
      </c>
      <c r="D5029" t="s">
        <v>13</v>
      </c>
      <c r="E5029" t="s">
        <v>3317</v>
      </c>
      <c r="G5029" t="s">
        <v>573</v>
      </c>
      <c r="H5029" t="s">
        <v>30</v>
      </c>
      <c r="J5029" t="s">
        <v>17</v>
      </c>
      <c r="K5029" t="s">
        <v>25</v>
      </c>
      <c r="L5029" t="str">
        <f>_xlfn.XLOOKUP(Tableau1[[#This Row],[TYPE DE PIECE]],Tableau4[MATIERE],Tableau4[SHORT TYPE],"",0,1)</f>
        <v>SMT</v>
      </c>
      <c r="N5029" t="str">
        <f>IF(ISERR(FIND("DECOUPE",Tableau1[[#This Row],[DESIGNATION]])),"","NEED REF")</f>
        <v/>
      </c>
    </row>
    <row r="5030" spans="2:14">
      <c r="B5030">
        <v>34408976</v>
      </c>
      <c r="C5030" s="2">
        <v>44161</v>
      </c>
      <c r="D5030" t="s">
        <v>13</v>
      </c>
      <c r="E5030" t="s">
        <v>3318</v>
      </c>
      <c r="G5030" t="s">
        <v>573</v>
      </c>
      <c r="H5030" t="s">
        <v>30</v>
      </c>
      <c r="J5030" t="s">
        <v>17</v>
      </c>
      <c r="K5030" t="s">
        <v>25</v>
      </c>
      <c r="L5030" t="str">
        <f>_xlfn.XLOOKUP(Tableau1[[#This Row],[TYPE DE PIECE]],Tableau4[MATIERE],Tableau4[SHORT TYPE],"",0,1)</f>
        <v>SMT</v>
      </c>
      <c r="N5030" t="str">
        <f>IF(ISERR(FIND("DECOUPE",Tableau1[[#This Row],[DESIGNATION]])),"","NEED REF")</f>
        <v/>
      </c>
    </row>
    <row r="5031" spans="2:14">
      <c r="B5031">
        <v>34408975</v>
      </c>
      <c r="C5031" s="2">
        <v>44160</v>
      </c>
      <c r="D5031" t="s">
        <v>13</v>
      </c>
      <c r="E5031" t="s">
        <v>3319</v>
      </c>
      <c r="G5031" t="s">
        <v>573</v>
      </c>
      <c r="H5031" t="s">
        <v>30</v>
      </c>
      <c r="J5031" t="s">
        <v>17</v>
      </c>
      <c r="K5031" t="s">
        <v>25</v>
      </c>
      <c r="L5031" t="str">
        <f>_xlfn.XLOOKUP(Tableau1[[#This Row],[TYPE DE PIECE]],Tableau4[MATIERE],Tableau4[SHORT TYPE],"",0,1)</f>
        <v>SMT</v>
      </c>
      <c r="N5031" t="str">
        <f>IF(ISERR(FIND("DECOUPE",Tableau1[[#This Row],[DESIGNATION]])),"","NEED REF")</f>
        <v/>
      </c>
    </row>
    <row r="5032" spans="2:14">
      <c r="B5032">
        <v>34408974</v>
      </c>
      <c r="C5032" s="2">
        <v>44160</v>
      </c>
      <c r="D5032" t="s">
        <v>13</v>
      </c>
      <c r="E5032" t="s">
        <v>3320</v>
      </c>
      <c r="G5032" t="s">
        <v>573</v>
      </c>
      <c r="H5032" t="s">
        <v>30</v>
      </c>
      <c r="J5032" t="s">
        <v>17</v>
      </c>
      <c r="K5032" t="s">
        <v>22</v>
      </c>
      <c r="L5032" t="str">
        <f>_xlfn.XLOOKUP(Tableau1[[#This Row],[TYPE DE PIECE]],Tableau4[MATIERE],Tableau4[SHORT TYPE],"",0,1)</f>
        <v>COP</v>
      </c>
      <c r="N5032" t="str">
        <f>IF(ISERR(FIND("DECOUPE",Tableau1[[#This Row],[DESIGNATION]])),"","NEED REF")</f>
        <v/>
      </c>
    </row>
    <row r="5033" spans="2:14">
      <c r="B5033">
        <v>34408973</v>
      </c>
      <c r="C5033" s="2">
        <v>44160</v>
      </c>
      <c r="D5033" t="s">
        <v>13</v>
      </c>
      <c r="E5033" t="s">
        <v>3321</v>
      </c>
      <c r="G5033" t="s">
        <v>573</v>
      </c>
      <c r="H5033" t="s">
        <v>30</v>
      </c>
      <c r="J5033" t="s">
        <v>17</v>
      </c>
      <c r="K5033" t="s">
        <v>22</v>
      </c>
      <c r="L5033" t="str">
        <f>_xlfn.XLOOKUP(Tableau1[[#This Row],[TYPE DE PIECE]],Tableau4[MATIERE],Tableau4[SHORT TYPE],"",0,1)</f>
        <v>COP</v>
      </c>
      <c r="N5033" t="str">
        <f>IF(ISERR(FIND("DECOUPE",Tableau1[[#This Row],[DESIGNATION]])),"","NEED REF")</f>
        <v/>
      </c>
    </row>
    <row r="5034" spans="2:14">
      <c r="B5034">
        <v>34408972</v>
      </c>
      <c r="C5034" s="2">
        <v>44160</v>
      </c>
      <c r="D5034" t="s">
        <v>13</v>
      </c>
      <c r="E5034" t="s">
        <v>1403</v>
      </c>
      <c r="G5034" t="s">
        <v>573</v>
      </c>
      <c r="H5034" t="s">
        <v>30</v>
      </c>
      <c r="J5034" t="s">
        <v>17</v>
      </c>
      <c r="K5034" t="s">
        <v>22</v>
      </c>
      <c r="L5034" t="str">
        <f>_xlfn.XLOOKUP(Tableau1[[#This Row],[TYPE DE PIECE]],Tableau4[MATIERE],Tableau4[SHORT TYPE],"",0,1)</f>
        <v>COP</v>
      </c>
      <c r="N5034" t="str">
        <f>IF(ISERR(FIND("DECOUPE",Tableau1[[#This Row],[DESIGNATION]])),"","NEED REF")</f>
        <v/>
      </c>
    </row>
    <row r="5035" spans="2:14">
      <c r="B5035">
        <v>34408971</v>
      </c>
      <c r="C5035" s="2">
        <v>44160</v>
      </c>
      <c r="D5035" t="s">
        <v>13</v>
      </c>
      <c r="E5035" t="s">
        <v>1404</v>
      </c>
      <c r="G5035" t="s">
        <v>573</v>
      </c>
      <c r="H5035" t="s">
        <v>30</v>
      </c>
      <c r="J5035" t="s">
        <v>17</v>
      </c>
      <c r="K5035" t="s">
        <v>22</v>
      </c>
      <c r="L5035" t="str">
        <f>_xlfn.XLOOKUP(Tableau1[[#This Row],[TYPE DE PIECE]],Tableau4[MATIERE],Tableau4[SHORT TYPE],"",0,1)</f>
        <v>COP</v>
      </c>
      <c r="N5035" t="str">
        <f>IF(ISERR(FIND("DECOUPE",Tableau1[[#This Row],[DESIGNATION]])),"","NEED REF")</f>
        <v/>
      </c>
    </row>
    <row r="5036" spans="2:14">
      <c r="B5036">
        <v>34408970</v>
      </c>
      <c r="C5036" s="2">
        <v>44160</v>
      </c>
      <c r="D5036" t="s">
        <v>13</v>
      </c>
      <c r="E5036" t="s">
        <v>1405</v>
      </c>
      <c r="G5036" t="s">
        <v>573</v>
      </c>
      <c r="H5036" t="s">
        <v>30</v>
      </c>
      <c r="J5036" t="s">
        <v>17</v>
      </c>
      <c r="K5036" t="s">
        <v>22</v>
      </c>
      <c r="L5036" t="str">
        <f>_xlfn.XLOOKUP(Tableau1[[#This Row],[TYPE DE PIECE]],Tableau4[MATIERE],Tableau4[SHORT TYPE],"",0,1)</f>
        <v>COP</v>
      </c>
      <c r="N5036" t="str">
        <f>IF(ISERR(FIND("DECOUPE",Tableau1[[#This Row],[DESIGNATION]])),"","NEED REF")</f>
        <v/>
      </c>
    </row>
    <row r="5037" spans="2:14">
      <c r="B5037">
        <v>34408969</v>
      </c>
      <c r="C5037" s="2">
        <v>44160</v>
      </c>
      <c r="D5037" t="s">
        <v>13</v>
      </c>
      <c r="E5037" t="s">
        <v>1406</v>
      </c>
      <c r="G5037" t="s">
        <v>573</v>
      </c>
      <c r="H5037" t="s">
        <v>30</v>
      </c>
      <c r="J5037" t="s">
        <v>17</v>
      </c>
      <c r="K5037" t="s">
        <v>22</v>
      </c>
      <c r="L5037" t="str">
        <f>_xlfn.XLOOKUP(Tableau1[[#This Row],[TYPE DE PIECE]],Tableau4[MATIERE],Tableau4[SHORT TYPE],"",0,1)</f>
        <v>COP</v>
      </c>
      <c r="N5037" t="str">
        <f>IF(ISERR(FIND("DECOUPE",Tableau1[[#This Row],[DESIGNATION]])),"","NEED REF")</f>
        <v/>
      </c>
    </row>
    <row r="5038" spans="2:14">
      <c r="B5038">
        <v>34408968</v>
      </c>
      <c r="C5038" s="2">
        <v>44159</v>
      </c>
      <c r="D5038" t="s">
        <v>13</v>
      </c>
      <c r="E5038" t="s">
        <v>764</v>
      </c>
      <c r="F5038" t="s">
        <v>3309</v>
      </c>
      <c r="G5038" t="s">
        <v>96</v>
      </c>
      <c r="H5038" t="s">
        <v>595</v>
      </c>
      <c r="J5038" t="s">
        <v>49</v>
      </c>
      <c r="K5038" t="s">
        <v>25</v>
      </c>
      <c r="L5038" t="str">
        <f>_xlfn.XLOOKUP(Tableau1[[#This Row],[TYPE DE PIECE]],Tableau4[MATIERE],Tableau4[SHORT TYPE],"",0,1)</f>
        <v>SMT</v>
      </c>
      <c r="N5038" t="str">
        <f>IF(ISERR(FIND("DECOUPE",Tableau1[[#This Row],[DESIGNATION]])),"","NEED REF")</f>
        <v/>
      </c>
    </row>
    <row r="5039" spans="2:14">
      <c r="B5039">
        <v>34408967</v>
      </c>
      <c r="C5039" s="2">
        <v>44159</v>
      </c>
      <c r="D5039" t="s">
        <v>13</v>
      </c>
      <c r="E5039" t="s">
        <v>3322</v>
      </c>
      <c r="F5039" t="s">
        <v>3309</v>
      </c>
      <c r="G5039" t="s">
        <v>96</v>
      </c>
      <c r="H5039" t="s">
        <v>595</v>
      </c>
      <c r="J5039" t="s">
        <v>49</v>
      </c>
      <c r="K5039" t="s">
        <v>25</v>
      </c>
      <c r="L5039" t="str">
        <f>_xlfn.XLOOKUP(Tableau1[[#This Row],[TYPE DE PIECE]],Tableau4[MATIERE],Tableau4[SHORT TYPE],"",0,1)</f>
        <v>SMT</v>
      </c>
      <c r="N5039" t="str">
        <f>IF(ISERR(FIND("DECOUPE",Tableau1[[#This Row],[DESIGNATION]])),"","NEED REF")</f>
        <v/>
      </c>
    </row>
    <row r="5040" spans="2:14">
      <c r="B5040">
        <v>34408966</v>
      </c>
      <c r="C5040" s="2">
        <v>44159</v>
      </c>
      <c r="D5040" t="s">
        <v>13</v>
      </c>
      <c r="E5040" t="s">
        <v>3323</v>
      </c>
      <c r="G5040" t="s">
        <v>573</v>
      </c>
      <c r="H5040" t="s">
        <v>30</v>
      </c>
      <c r="J5040" t="s">
        <v>17</v>
      </c>
      <c r="K5040" t="s">
        <v>22</v>
      </c>
      <c r="L5040" t="str">
        <f>_xlfn.XLOOKUP(Tableau1[[#This Row],[TYPE DE PIECE]],Tableau4[MATIERE],Tableau4[SHORT TYPE],"",0,1)</f>
        <v>COP</v>
      </c>
      <c r="N5040" t="str">
        <f>IF(ISERR(FIND("DECOUPE",Tableau1[[#This Row],[DESIGNATION]])),"","NEED REF")</f>
        <v/>
      </c>
    </row>
    <row r="5041" spans="2:14">
      <c r="B5041">
        <v>34408965</v>
      </c>
      <c r="C5041" s="2">
        <v>44159</v>
      </c>
      <c r="D5041" t="s">
        <v>13</v>
      </c>
      <c r="E5041" t="s">
        <v>3324</v>
      </c>
      <c r="G5041" t="s">
        <v>573</v>
      </c>
      <c r="H5041" t="s">
        <v>30</v>
      </c>
      <c r="J5041" t="s">
        <v>17</v>
      </c>
      <c r="K5041" t="s">
        <v>22</v>
      </c>
      <c r="L5041" t="str">
        <f>_xlfn.XLOOKUP(Tableau1[[#This Row],[TYPE DE PIECE]],Tableau4[MATIERE],Tableau4[SHORT TYPE],"",0,1)</f>
        <v>COP</v>
      </c>
      <c r="N5041" t="str">
        <f>IF(ISERR(FIND("DECOUPE",Tableau1[[#This Row],[DESIGNATION]])),"","NEED REF")</f>
        <v/>
      </c>
    </row>
    <row r="5042" spans="2:14">
      <c r="B5042">
        <v>34408964</v>
      </c>
      <c r="C5042" s="2">
        <v>44159</v>
      </c>
      <c r="D5042" t="s">
        <v>13</v>
      </c>
      <c r="E5042" t="s">
        <v>3325</v>
      </c>
      <c r="G5042" t="s">
        <v>573</v>
      </c>
      <c r="H5042" t="s">
        <v>30</v>
      </c>
      <c r="J5042" t="s">
        <v>17</v>
      </c>
      <c r="K5042" t="s">
        <v>22</v>
      </c>
      <c r="L5042" t="str">
        <f>_xlfn.XLOOKUP(Tableau1[[#This Row],[TYPE DE PIECE]],Tableau4[MATIERE],Tableau4[SHORT TYPE],"",0,1)</f>
        <v>COP</v>
      </c>
      <c r="N5042" t="str">
        <f>IF(ISERR(FIND("DECOUPE",Tableau1[[#This Row],[DESIGNATION]])),"","NEED REF")</f>
        <v/>
      </c>
    </row>
    <row r="5043" spans="2:14">
      <c r="B5043">
        <v>34408963</v>
      </c>
      <c r="C5043" s="2">
        <v>44159</v>
      </c>
      <c r="D5043" t="s">
        <v>13</v>
      </c>
      <c r="E5043" t="s">
        <v>3326</v>
      </c>
      <c r="G5043" t="s">
        <v>573</v>
      </c>
      <c r="H5043" t="s">
        <v>30</v>
      </c>
      <c r="J5043" t="s">
        <v>17</v>
      </c>
      <c r="K5043" t="s">
        <v>22</v>
      </c>
      <c r="L5043" t="str">
        <f>_xlfn.XLOOKUP(Tableau1[[#This Row],[TYPE DE PIECE]],Tableau4[MATIERE],Tableau4[SHORT TYPE],"",0,1)</f>
        <v>COP</v>
      </c>
      <c r="N5043" t="str">
        <f>IF(ISERR(FIND("DECOUPE",Tableau1[[#This Row],[DESIGNATION]])),"","NEED REF")</f>
        <v/>
      </c>
    </row>
    <row r="5044" spans="2:14">
      <c r="B5044">
        <v>34408962</v>
      </c>
      <c r="C5044" s="2">
        <v>44158</v>
      </c>
      <c r="D5044" t="s">
        <v>13</v>
      </c>
      <c r="E5044" t="s">
        <v>2913</v>
      </c>
      <c r="G5044" t="s">
        <v>573</v>
      </c>
      <c r="H5044" t="s">
        <v>30</v>
      </c>
      <c r="J5044" t="s">
        <v>17</v>
      </c>
      <c r="K5044" t="s">
        <v>22</v>
      </c>
      <c r="L5044" t="str">
        <f>_xlfn.XLOOKUP(Tableau1[[#This Row],[TYPE DE PIECE]],Tableau4[MATIERE],Tableau4[SHORT TYPE],"",0,1)</f>
        <v>COP</v>
      </c>
      <c r="N5044" t="str">
        <f>IF(ISERR(FIND("DECOUPE",Tableau1[[#This Row],[DESIGNATION]])),"","NEED REF")</f>
        <v/>
      </c>
    </row>
    <row r="5045" spans="2:14">
      <c r="B5045">
        <v>34408961</v>
      </c>
      <c r="C5045" s="2">
        <v>44158</v>
      </c>
      <c r="D5045" t="s">
        <v>13</v>
      </c>
      <c r="E5045" t="s">
        <v>2929</v>
      </c>
      <c r="G5045" t="s">
        <v>573</v>
      </c>
      <c r="H5045" t="s">
        <v>30</v>
      </c>
      <c r="J5045" t="s">
        <v>17</v>
      </c>
      <c r="K5045" t="s">
        <v>22</v>
      </c>
      <c r="L5045" t="str">
        <f>_xlfn.XLOOKUP(Tableau1[[#This Row],[TYPE DE PIECE]],Tableau4[MATIERE],Tableau4[SHORT TYPE],"",0,1)</f>
        <v>COP</v>
      </c>
      <c r="N5045" t="str">
        <f>IF(ISERR(FIND("DECOUPE",Tableau1[[#This Row],[DESIGNATION]])),"","NEED REF")</f>
        <v/>
      </c>
    </row>
    <row r="5046" spans="2:14">
      <c r="B5046">
        <v>34408960</v>
      </c>
      <c r="C5046" s="2">
        <v>44158</v>
      </c>
      <c r="D5046" t="s">
        <v>13</v>
      </c>
      <c r="E5046" t="s">
        <v>2930</v>
      </c>
      <c r="G5046" t="s">
        <v>573</v>
      </c>
      <c r="H5046" t="s">
        <v>30</v>
      </c>
      <c r="J5046" t="s">
        <v>17</v>
      </c>
      <c r="K5046" t="s">
        <v>22</v>
      </c>
      <c r="L5046" t="str">
        <f>_xlfn.XLOOKUP(Tableau1[[#This Row],[TYPE DE PIECE]],Tableau4[MATIERE],Tableau4[SHORT TYPE],"",0,1)</f>
        <v>COP</v>
      </c>
      <c r="N5046" t="str">
        <f>IF(ISERR(FIND("DECOUPE",Tableau1[[#This Row],[DESIGNATION]])),"","NEED REF")</f>
        <v/>
      </c>
    </row>
    <row r="5047" spans="2:14">
      <c r="B5047">
        <v>34408959</v>
      </c>
      <c r="C5047" s="2">
        <v>44158</v>
      </c>
      <c r="D5047" t="s">
        <v>13</v>
      </c>
      <c r="E5047" t="s">
        <v>2765</v>
      </c>
      <c r="G5047" t="s">
        <v>573</v>
      </c>
      <c r="H5047" t="s">
        <v>30</v>
      </c>
      <c r="J5047" t="s">
        <v>17</v>
      </c>
      <c r="K5047" t="s">
        <v>22</v>
      </c>
      <c r="L5047" t="str">
        <f>_xlfn.XLOOKUP(Tableau1[[#This Row],[TYPE DE PIECE]],Tableau4[MATIERE],Tableau4[SHORT TYPE],"",0,1)</f>
        <v>COP</v>
      </c>
      <c r="N5047" t="str">
        <f>IF(ISERR(FIND("DECOUPE",Tableau1[[#This Row],[DESIGNATION]])),"","NEED REF")</f>
        <v/>
      </c>
    </row>
    <row r="5048" spans="2:14">
      <c r="B5048">
        <v>34408958</v>
      </c>
      <c r="C5048" s="2">
        <v>44158</v>
      </c>
      <c r="D5048" t="s">
        <v>13</v>
      </c>
      <c r="E5048" t="s">
        <v>3327</v>
      </c>
      <c r="F5048" t="s">
        <v>3309</v>
      </c>
      <c r="G5048" t="s">
        <v>96</v>
      </c>
      <c r="H5048" t="s">
        <v>595</v>
      </c>
      <c r="J5048" t="s">
        <v>49</v>
      </c>
      <c r="K5048" t="s">
        <v>25</v>
      </c>
      <c r="L5048" t="str">
        <f>_xlfn.XLOOKUP(Tableau1[[#This Row],[TYPE DE PIECE]],Tableau4[MATIERE],Tableau4[SHORT TYPE],"",0,1)</f>
        <v>SMT</v>
      </c>
      <c r="N5048" t="str">
        <f>IF(ISERR(FIND("DECOUPE",Tableau1[[#This Row],[DESIGNATION]])),"","NEED REF")</f>
        <v/>
      </c>
    </row>
    <row r="5049" spans="2:14">
      <c r="B5049">
        <v>34408957</v>
      </c>
      <c r="C5049" s="2">
        <v>44158</v>
      </c>
      <c r="D5049" t="s">
        <v>13</v>
      </c>
      <c r="E5049" t="s">
        <v>265</v>
      </c>
      <c r="F5049" t="s">
        <v>3309</v>
      </c>
      <c r="G5049" t="s">
        <v>96</v>
      </c>
      <c r="H5049" t="s">
        <v>595</v>
      </c>
      <c r="J5049" t="s">
        <v>49</v>
      </c>
      <c r="K5049" t="s">
        <v>25</v>
      </c>
      <c r="L5049" t="str">
        <f>_xlfn.XLOOKUP(Tableau1[[#This Row],[TYPE DE PIECE]],Tableau4[MATIERE],Tableau4[SHORT TYPE],"",0,1)</f>
        <v>SMT</v>
      </c>
      <c r="N5049" t="str">
        <f>IF(ISERR(FIND("DECOUPE",Tableau1[[#This Row],[DESIGNATION]])),"","NEED REF")</f>
        <v/>
      </c>
    </row>
    <row r="5050" spans="2:14">
      <c r="B5050">
        <v>34408956</v>
      </c>
      <c r="C5050" s="2">
        <v>44158</v>
      </c>
      <c r="D5050" t="s">
        <v>13</v>
      </c>
      <c r="E5050" t="s">
        <v>3328</v>
      </c>
      <c r="G5050" t="s">
        <v>573</v>
      </c>
      <c r="H5050" t="s">
        <v>30</v>
      </c>
      <c r="J5050" t="s">
        <v>17</v>
      </c>
      <c r="K5050" t="s">
        <v>25</v>
      </c>
      <c r="L5050" t="str">
        <f>_xlfn.XLOOKUP(Tableau1[[#This Row],[TYPE DE PIECE]],Tableau4[MATIERE],Tableau4[SHORT TYPE],"",0,1)</f>
        <v>SMT</v>
      </c>
      <c r="N5050" t="str">
        <f>IF(ISERR(FIND("DECOUPE",Tableau1[[#This Row],[DESIGNATION]])),"","NEED REF")</f>
        <v/>
      </c>
    </row>
    <row r="5051" spans="2:14">
      <c r="B5051">
        <v>34408955</v>
      </c>
      <c r="C5051" s="2">
        <v>44158</v>
      </c>
      <c r="D5051" t="s">
        <v>13</v>
      </c>
      <c r="E5051" t="s">
        <v>3329</v>
      </c>
      <c r="G5051" t="s">
        <v>573</v>
      </c>
      <c r="H5051" t="s">
        <v>30</v>
      </c>
      <c r="J5051" t="s">
        <v>17</v>
      </c>
      <c r="K5051" t="s">
        <v>25</v>
      </c>
      <c r="L5051" t="str">
        <f>_xlfn.XLOOKUP(Tableau1[[#This Row],[TYPE DE PIECE]],Tableau4[MATIERE],Tableau4[SHORT TYPE],"",0,1)</f>
        <v>SMT</v>
      </c>
      <c r="N5051" t="str">
        <f>IF(ISERR(FIND("DECOUPE",Tableau1[[#This Row],[DESIGNATION]])),"","NEED REF")</f>
        <v/>
      </c>
    </row>
    <row r="5052" spans="2:14">
      <c r="B5052">
        <v>34408954</v>
      </c>
      <c r="C5052" s="2">
        <v>44155</v>
      </c>
      <c r="D5052" t="s">
        <v>13</v>
      </c>
      <c r="E5052" t="s">
        <v>3330</v>
      </c>
      <c r="G5052" t="s">
        <v>96</v>
      </c>
      <c r="H5052" t="s">
        <v>30</v>
      </c>
      <c r="J5052" t="s">
        <v>17</v>
      </c>
      <c r="K5052" t="s">
        <v>25</v>
      </c>
      <c r="L5052" t="str">
        <f>_xlfn.XLOOKUP(Tableau1[[#This Row],[TYPE DE PIECE]],Tableau4[MATIERE],Tableau4[SHORT TYPE],"",0,1)</f>
        <v>SMT</v>
      </c>
      <c r="N5052" t="s">
        <v>1195</v>
      </c>
    </row>
    <row r="5053" spans="2:14">
      <c r="B5053">
        <v>34408953</v>
      </c>
      <c r="C5053" s="2">
        <v>44154</v>
      </c>
      <c r="D5053" t="s">
        <v>13</v>
      </c>
      <c r="E5053" t="s">
        <v>668</v>
      </c>
      <c r="G5053" t="s">
        <v>96</v>
      </c>
      <c r="H5053" t="s">
        <v>30</v>
      </c>
      <c r="J5053" t="s">
        <v>49</v>
      </c>
      <c r="K5053" t="s">
        <v>25</v>
      </c>
      <c r="L5053" t="str">
        <f>_xlfn.XLOOKUP(Tableau1[[#This Row],[TYPE DE PIECE]],Tableau4[MATIERE],Tableau4[SHORT TYPE],"",0,1)</f>
        <v>SMT</v>
      </c>
      <c r="N5053" t="str">
        <f>IF(ISERR(FIND("DECOUPE",Tableau1[[#This Row],[DESIGNATION]])),"","NEED REF")</f>
        <v/>
      </c>
    </row>
    <row r="5054" spans="2:14">
      <c r="B5054">
        <v>34408952</v>
      </c>
      <c r="C5054" s="2">
        <v>44152</v>
      </c>
      <c r="D5054" t="s">
        <v>13</v>
      </c>
      <c r="E5054" t="s">
        <v>3331</v>
      </c>
      <c r="G5054" t="s">
        <v>96</v>
      </c>
      <c r="H5054" t="s">
        <v>30</v>
      </c>
      <c r="J5054" t="s">
        <v>17</v>
      </c>
      <c r="K5054" t="s">
        <v>25</v>
      </c>
      <c r="L5054" t="str">
        <f>_xlfn.XLOOKUP(Tableau1[[#This Row],[TYPE DE PIECE]],Tableau4[MATIERE],Tableau4[SHORT TYPE],"",0,1)</f>
        <v>SMT</v>
      </c>
      <c r="N5054" t="str">
        <f>IF(ISERR(FIND("DECOUPE",Tableau1[[#This Row],[DESIGNATION]])),"","NEED REF")</f>
        <v/>
      </c>
    </row>
    <row r="5055" spans="2:14">
      <c r="B5055">
        <v>34408951</v>
      </c>
      <c r="C5055" s="2">
        <v>44152</v>
      </c>
      <c r="D5055" t="s">
        <v>13</v>
      </c>
      <c r="E5055" t="s">
        <v>3332</v>
      </c>
      <c r="G5055" t="s">
        <v>96</v>
      </c>
      <c r="H5055" t="s">
        <v>15</v>
      </c>
      <c r="J5055" t="s">
        <v>17</v>
      </c>
      <c r="K5055" t="s">
        <v>25</v>
      </c>
      <c r="L5055" t="str">
        <f>_xlfn.XLOOKUP(Tableau1[[#This Row],[TYPE DE PIECE]],Tableau4[MATIERE],Tableau4[SHORT TYPE],"",0,1)</f>
        <v>SMT</v>
      </c>
      <c r="N5055" t="str">
        <f>IF(ISERR(FIND("DECOUPE",Tableau1[[#This Row],[DESIGNATION]])),"","NEED REF")</f>
        <v/>
      </c>
    </row>
    <row r="5056" spans="2:14">
      <c r="B5056">
        <v>34408950</v>
      </c>
      <c r="C5056" s="2">
        <v>44152</v>
      </c>
      <c r="D5056" t="s">
        <v>13</v>
      </c>
      <c r="E5056" t="s">
        <v>3333</v>
      </c>
      <c r="J5056" t="s">
        <v>2738</v>
      </c>
      <c r="K5056" t="s">
        <v>25</v>
      </c>
      <c r="L5056" t="str">
        <f>_xlfn.XLOOKUP(Tableau1[[#This Row],[TYPE DE PIECE]],Tableau4[MATIERE],Tableau4[SHORT TYPE],"",0,1)</f>
        <v>SMT</v>
      </c>
      <c r="N5056" t="str">
        <f>IF(ISERR(FIND("DECOUPE",Tableau1[[#This Row],[DESIGNATION]])),"","NEED REF")</f>
        <v/>
      </c>
    </row>
    <row r="5057" spans="2:14">
      <c r="B5057">
        <v>34408949</v>
      </c>
      <c r="C5057" s="2">
        <v>44152</v>
      </c>
      <c r="D5057" t="s">
        <v>13</v>
      </c>
      <c r="E5057" t="s">
        <v>3334</v>
      </c>
      <c r="G5057" t="s">
        <v>96</v>
      </c>
      <c r="H5057" t="s">
        <v>30</v>
      </c>
      <c r="J5057" t="s">
        <v>49</v>
      </c>
      <c r="K5057" t="s">
        <v>25</v>
      </c>
      <c r="L5057" t="str">
        <f>_xlfn.XLOOKUP(Tableau1[[#This Row],[TYPE DE PIECE]],Tableau4[MATIERE],Tableau4[SHORT TYPE],"",0,1)</f>
        <v>SMT</v>
      </c>
      <c r="N5057" t="str">
        <f>IF(ISERR(FIND("DECOUPE",Tableau1[[#This Row],[DESIGNATION]])),"","NEED REF")</f>
        <v/>
      </c>
    </row>
    <row r="5058" spans="2:14">
      <c r="B5058">
        <v>34408948</v>
      </c>
      <c r="C5058" s="2">
        <v>44151</v>
      </c>
      <c r="D5058" t="s">
        <v>13</v>
      </c>
      <c r="E5058" t="s">
        <v>3335</v>
      </c>
      <c r="J5058" t="s">
        <v>2746</v>
      </c>
      <c r="L5058" t="str">
        <f>_xlfn.XLOOKUP(Tableau1[[#This Row],[TYPE DE PIECE]],Tableau4[MATIERE],Tableau4[SHORT TYPE],"",0,1)</f>
        <v/>
      </c>
      <c r="N5058" t="str">
        <f>IF(ISERR(FIND("DECOUPE",Tableau1[[#This Row],[DESIGNATION]])),"","NEED REF")</f>
        <v/>
      </c>
    </row>
    <row r="5059" spans="2:14">
      <c r="B5059">
        <v>34408947</v>
      </c>
      <c r="C5059" s="2">
        <v>44151</v>
      </c>
      <c r="D5059" t="s">
        <v>13</v>
      </c>
      <c r="E5059" t="s">
        <v>3336</v>
      </c>
      <c r="G5059" t="s">
        <v>96</v>
      </c>
      <c r="H5059" t="s">
        <v>15</v>
      </c>
      <c r="J5059" t="s">
        <v>17</v>
      </c>
      <c r="K5059" t="s">
        <v>25</v>
      </c>
      <c r="L5059" t="str">
        <f>_xlfn.XLOOKUP(Tableau1[[#This Row],[TYPE DE PIECE]],Tableau4[MATIERE],Tableau4[SHORT TYPE],"",0,1)</f>
        <v>SMT</v>
      </c>
      <c r="N5059" t="str">
        <f>IF(ISERR(FIND("DECOUPE",Tableau1[[#This Row],[DESIGNATION]])),"","NEED REF")</f>
        <v/>
      </c>
    </row>
    <row r="5060" spans="2:14">
      <c r="B5060">
        <v>34408946</v>
      </c>
      <c r="C5060" s="2">
        <v>44151</v>
      </c>
      <c r="D5060" t="s">
        <v>13</v>
      </c>
      <c r="E5060" t="s">
        <v>3337</v>
      </c>
      <c r="G5060" t="s">
        <v>96</v>
      </c>
      <c r="H5060" t="s">
        <v>30</v>
      </c>
      <c r="J5060" t="s">
        <v>49</v>
      </c>
      <c r="K5060" t="s">
        <v>25</v>
      </c>
      <c r="L5060" t="str">
        <f>_xlfn.XLOOKUP(Tableau1[[#This Row],[TYPE DE PIECE]],Tableau4[MATIERE],Tableau4[SHORT TYPE],"",0,1)</f>
        <v>SMT</v>
      </c>
      <c r="N5060" t="str">
        <f>IF(ISERR(FIND("DECOUPE",Tableau1[[#This Row],[DESIGNATION]])),"","NEED REF")</f>
        <v/>
      </c>
    </row>
    <row r="5061" spans="2:14">
      <c r="B5061">
        <v>34408945</v>
      </c>
      <c r="C5061" s="2">
        <v>44151</v>
      </c>
      <c r="D5061" t="s">
        <v>13</v>
      </c>
      <c r="E5061" t="s">
        <v>3338</v>
      </c>
      <c r="G5061" t="s">
        <v>96</v>
      </c>
      <c r="H5061" t="s">
        <v>30</v>
      </c>
      <c r="J5061" t="s">
        <v>17</v>
      </c>
      <c r="K5061" t="s">
        <v>25</v>
      </c>
      <c r="L5061" t="str">
        <f>_xlfn.XLOOKUP(Tableau1[[#This Row],[TYPE DE PIECE]],Tableau4[MATIERE],Tableau4[SHORT TYPE],"",0,1)</f>
        <v>SMT</v>
      </c>
      <c r="N5061" t="str">
        <f>IF(ISERR(FIND("DECOUPE",Tableau1[[#This Row],[DESIGNATION]])),"","NEED REF")</f>
        <v/>
      </c>
    </row>
    <row r="5062" spans="2:14">
      <c r="B5062">
        <v>34408944</v>
      </c>
      <c r="C5062" s="2">
        <v>44148</v>
      </c>
      <c r="D5062" t="s">
        <v>13</v>
      </c>
      <c r="E5062" t="s">
        <v>3339</v>
      </c>
      <c r="G5062" t="s">
        <v>96</v>
      </c>
      <c r="H5062" t="s">
        <v>30</v>
      </c>
      <c r="J5062" t="s">
        <v>17</v>
      </c>
      <c r="K5062" t="s">
        <v>25</v>
      </c>
      <c r="L5062" t="str">
        <f>_xlfn.XLOOKUP(Tableau1[[#This Row],[TYPE DE PIECE]],Tableau4[MATIERE],Tableau4[SHORT TYPE],"",0,1)</f>
        <v>SMT</v>
      </c>
      <c r="N5062" t="str">
        <f>IF(ISERR(FIND("DECOUPE",Tableau1[[#This Row],[DESIGNATION]])),"","NEED REF")</f>
        <v/>
      </c>
    </row>
    <row r="5063" spans="2:14">
      <c r="B5063">
        <v>34408943</v>
      </c>
      <c r="C5063" s="2">
        <v>44148</v>
      </c>
      <c r="D5063" t="s">
        <v>13</v>
      </c>
      <c r="E5063" t="s">
        <v>1908</v>
      </c>
      <c r="G5063" t="s">
        <v>96</v>
      </c>
      <c r="H5063" t="s">
        <v>30</v>
      </c>
      <c r="J5063" t="s">
        <v>49</v>
      </c>
      <c r="K5063" t="s">
        <v>25</v>
      </c>
      <c r="L5063" t="str">
        <f>_xlfn.XLOOKUP(Tableau1[[#This Row],[TYPE DE PIECE]],Tableau4[MATIERE],Tableau4[SHORT TYPE],"",0,1)</f>
        <v>SMT</v>
      </c>
      <c r="N5063" t="str">
        <f>IF(ISERR(FIND("DECOUPE",Tableau1[[#This Row],[DESIGNATION]])),"","NEED REF")</f>
        <v/>
      </c>
    </row>
    <row r="5064" spans="2:14">
      <c r="B5064">
        <v>34408942</v>
      </c>
      <c r="C5064" s="2">
        <v>44148</v>
      </c>
      <c r="D5064" t="s">
        <v>13</v>
      </c>
      <c r="E5064" t="s">
        <v>3340</v>
      </c>
      <c r="G5064" t="s">
        <v>96</v>
      </c>
      <c r="H5064" t="s">
        <v>30</v>
      </c>
      <c r="J5064" t="s">
        <v>17</v>
      </c>
      <c r="K5064" t="s">
        <v>25</v>
      </c>
      <c r="L5064" t="str">
        <f>_xlfn.XLOOKUP(Tableau1[[#This Row],[TYPE DE PIECE]],Tableau4[MATIERE],Tableau4[SHORT TYPE],"",0,1)</f>
        <v>SMT</v>
      </c>
      <c r="N5064" t="str">
        <f>IF(ISERR(FIND("DECOUPE",Tableau1[[#This Row],[DESIGNATION]])),"","NEED REF")</f>
        <v/>
      </c>
    </row>
    <row r="5065" spans="2:14">
      <c r="B5065">
        <v>34408941</v>
      </c>
      <c r="C5065" s="2">
        <v>44147</v>
      </c>
      <c r="D5065" t="s">
        <v>13</v>
      </c>
      <c r="E5065" t="s">
        <v>2842</v>
      </c>
      <c r="G5065" t="s">
        <v>96</v>
      </c>
      <c r="H5065" t="s">
        <v>30</v>
      </c>
      <c r="J5065" t="s">
        <v>49</v>
      </c>
      <c r="K5065" t="s">
        <v>25</v>
      </c>
      <c r="L5065" t="str">
        <f>_xlfn.XLOOKUP(Tableau1[[#This Row],[TYPE DE PIECE]],Tableau4[MATIERE],Tableau4[SHORT TYPE],"",0,1)</f>
        <v>SMT</v>
      </c>
      <c r="N5065" t="str">
        <f>IF(ISERR(FIND("DECOUPE",Tableau1[[#This Row],[DESIGNATION]])),"","NEED REF")</f>
        <v/>
      </c>
    </row>
    <row r="5066" spans="2:14">
      <c r="B5066">
        <v>34408940</v>
      </c>
      <c r="C5066" s="2">
        <v>44147</v>
      </c>
      <c r="D5066" t="s">
        <v>13</v>
      </c>
      <c r="E5066" t="s">
        <v>3341</v>
      </c>
      <c r="G5066" t="s">
        <v>96</v>
      </c>
      <c r="H5066" t="s">
        <v>30</v>
      </c>
      <c r="J5066" t="s">
        <v>49</v>
      </c>
      <c r="K5066" t="s">
        <v>33</v>
      </c>
      <c r="L5066" t="str">
        <f>_xlfn.XLOOKUP(Tableau1[[#This Row],[TYPE DE PIECE]],Tableau4[MATIERE],Tableau4[SHORT TYPE],"",0,1)</f>
        <v>PLA</v>
      </c>
      <c r="N5066" t="str">
        <f>IF(ISERR(FIND("DECOUPE",Tableau1[[#This Row],[DESIGNATION]])),"","NEED REF")</f>
        <v/>
      </c>
    </row>
    <row r="5067" spans="2:14">
      <c r="B5067">
        <v>34408939</v>
      </c>
      <c r="C5067" s="2">
        <v>44147</v>
      </c>
      <c r="D5067" t="s">
        <v>13</v>
      </c>
      <c r="E5067" t="s">
        <v>3342</v>
      </c>
      <c r="G5067" t="s">
        <v>96</v>
      </c>
      <c r="H5067" t="s">
        <v>30</v>
      </c>
      <c r="J5067" t="s">
        <v>17</v>
      </c>
      <c r="K5067" t="s">
        <v>22</v>
      </c>
      <c r="L5067" t="str">
        <f>_xlfn.XLOOKUP(Tableau1[[#This Row],[TYPE DE PIECE]],Tableau4[MATIERE],Tableau4[SHORT TYPE],"",0,1)</f>
        <v>COP</v>
      </c>
      <c r="N5067" t="str">
        <f>IF(ISERR(FIND("DECOUPE",Tableau1[[#This Row],[DESIGNATION]])),"","NEED REF")</f>
        <v/>
      </c>
    </row>
    <row r="5068" spans="2:14">
      <c r="B5068">
        <v>34408938</v>
      </c>
      <c r="C5068" s="2">
        <v>44147</v>
      </c>
      <c r="D5068" t="s">
        <v>13</v>
      </c>
      <c r="E5068" t="s">
        <v>3343</v>
      </c>
      <c r="G5068" t="s">
        <v>96</v>
      </c>
      <c r="H5068" t="s">
        <v>30</v>
      </c>
      <c r="J5068" t="s">
        <v>49</v>
      </c>
      <c r="K5068" t="s">
        <v>33</v>
      </c>
      <c r="L5068" t="str">
        <f>_xlfn.XLOOKUP(Tableau1[[#This Row],[TYPE DE PIECE]],Tableau4[MATIERE],Tableau4[SHORT TYPE],"",0,1)</f>
        <v>PLA</v>
      </c>
      <c r="N5068" t="str">
        <f>IF(ISERR(FIND("DECOUPE",Tableau1[[#This Row],[DESIGNATION]])),"","NEED REF")</f>
        <v/>
      </c>
    </row>
    <row r="5069" spans="2:14">
      <c r="B5069">
        <v>34408937</v>
      </c>
      <c r="C5069" s="2">
        <v>44145</v>
      </c>
      <c r="D5069" t="s">
        <v>13</v>
      </c>
      <c r="E5069" t="s">
        <v>3344</v>
      </c>
      <c r="G5069" t="s">
        <v>96</v>
      </c>
      <c r="H5069" t="s">
        <v>30</v>
      </c>
      <c r="J5069" t="s">
        <v>49</v>
      </c>
      <c r="K5069" t="s">
        <v>33</v>
      </c>
      <c r="L5069" t="str">
        <f>_xlfn.XLOOKUP(Tableau1[[#This Row],[TYPE DE PIECE]],Tableau4[MATIERE],Tableau4[SHORT TYPE],"",0,1)</f>
        <v>PLA</v>
      </c>
      <c r="N5069" t="str">
        <f>IF(ISERR(FIND("DECOUPE",Tableau1[[#This Row],[DESIGNATION]])),"","NEED REF")</f>
        <v/>
      </c>
    </row>
    <row r="5070" spans="2:14">
      <c r="B5070">
        <v>34408936</v>
      </c>
      <c r="C5070" s="2">
        <v>44145</v>
      </c>
      <c r="D5070" t="s">
        <v>13</v>
      </c>
      <c r="E5070" t="s">
        <v>3345</v>
      </c>
      <c r="G5070" t="s">
        <v>96</v>
      </c>
      <c r="H5070" t="s">
        <v>30</v>
      </c>
      <c r="J5070" t="s">
        <v>49</v>
      </c>
      <c r="K5070" t="s">
        <v>33</v>
      </c>
      <c r="L5070" t="str">
        <f>_xlfn.XLOOKUP(Tableau1[[#This Row],[TYPE DE PIECE]],Tableau4[MATIERE],Tableau4[SHORT TYPE],"",0,1)</f>
        <v>PLA</v>
      </c>
      <c r="N5070" t="str">
        <f>IF(ISERR(FIND("DECOUPE",Tableau1[[#This Row],[DESIGNATION]])),"","NEED REF")</f>
        <v/>
      </c>
    </row>
    <row r="5071" spans="2:14">
      <c r="B5071">
        <v>34408935</v>
      </c>
      <c r="C5071" s="2">
        <v>44145</v>
      </c>
      <c r="D5071" t="s">
        <v>13</v>
      </c>
      <c r="E5071" t="s">
        <v>3346</v>
      </c>
      <c r="G5071" t="s">
        <v>96</v>
      </c>
      <c r="H5071" t="s">
        <v>30</v>
      </c>
      <c r="J5071" t="s">
        <v>49</v>
      </c>
      <c r="K5071" t="s">
        <v>33</v>
      </c>
      <c r="L5071" t="str">
        <f>_xlfn.XLOOKUP(Tableau1[[#This Row],[TYPE DE PIECE]],Tableau4[MATIERE],Tableau4[SHORT TYPE],"",0,1)</f>
        <v>PLA</v>
      </c>
      <c r="N5071" t="str">
        <f>IF(ISERR(FIND("DECOUPE",Tableau1[[#This Row],[DESIGNATION]])),"","NEED REF")</f>
        <v/>
      </c>
    </row>
    <row r="5072" spans="2:14">
      <c r="B5072">
        <v>34408934</v>
      </c>
      <c r="C5072" s="2">
        <v>44145</v>
      </c>
      <c r="D5072" t="s">
        <v>13</v>
      </c>
      <c r="E5072" t="s">
        <v>3347</v>
      </c>
      <c r="G5072" t="s">
        <v>96</v>
      </c>
      <c r="H5072" t="s">
        <v>30</v>
      </c>
      <c r="J5072" t="s">
        <v>49</v>
      </c>
      <c r="K5072" t="s">
        <v>33</v>
      </c>
      <c r="L5072" t="str">
        <f>_xlfn.XLOOKUP(Tableau1[[#This Row],[TYPE DE PIECE]],Tableau4[MATIERE],Tableau4[SHORT TYPE],"",0,1)</f>
        <v>PLA</v>
      </c>
      <c r="N5072" t="str">
        <f>IF(ISERR(FIND("DECOUPE",Tableau1[[#This Row],[DESIGNATION]])),"","NEED REF")</f>
        <v/>
      </c>
    </row>
    <row r="5073" spans="2:14">
      <c r="B5073">
        <v>34408933</v>
      </c>
      <c r="C5073" s="2">
        <v>44144</v>
      </c>
      <c r="D5073" t="s">
        <v>13</v>
      </c>
      <c r="E5073" t="s">
        <v>1342</v>
      </c>
      <c r="G5073" t="s">
        <v>96</v>
      </c>
      <c r="H5073" t="s">
        <v>30</v>
      </c>
      <c r="J5073" t="s">
        <v>17</v>
      </c>
      <c r="K5073" t="s">
        <v>25</v>
      </c>
      <c r="L5073" t="str">
        <f>_xlfn.XLOOKUP(Tableau1[[#This Row],[TYPE DE PIECE]],Tableau4[MATIERE],Tableau4[SHORT TYPE],"",0,1)</f>
        <v>SMT</v>
      </c>
      <c r="N5073" t="str">
        <f>IF(ISERR(FIND("DECOUPE",Tableau1[[#This Row],[DESIGNATION]])),"","NEED REF")</f>
        <v/>
      </c>
    </row>
    <row r="5074" spans="2:14">
      <c r="B5074">
        <v>34408932</v>
      </c>
      <c r="C5074" s="2">
        <v>44141</v>
      </c>
      <c r="D5074" t="s">
        <v>13</v>
      </c>
      <c r="E5074" t="s">
        <v>3348</v>
      </c>
      <c r="G5074" t="s">
        <v>96</v>
      </c>
      <c r="H5074" t="s">
        <v>30</v>
      </c>
      <c r="J5074" t="s">
        <v>49</v>
      </c>
      <c r="K5074" t="s">
        <v>25</v>
      </c>
      <c r="L5074" t="str">
        <f>_xlfn.XLOOKUP(Tableau1[[#This Row],[TYPE DE PIECE]],Tableau4[MATIERE],Tableau4[SHORT TYPE],"",0,1)</f>
        <v>SMT</v>
      </c>
      <c r="N5074" t="str">
        <f>IF(ISERR(FIND("DECOUPE",Tableau1[[#This Row],[DESIGNATION]])),"","NEED REF")</f>
        <v/>
      </c>
    </row>
    <row r="5075" spans="2:14">
      <c r="B5075">
        <v>34408931</v>
      </c>
      <c r="C5075" s="2">
        <v>44141</v>
      </c>
      <c r="D5075" t="s">
        <v>13</v>
      </c>
      <c r="E5075" t="s">
        <v>3349</v>
      </c>
      <c r="G5075" t="s">
        <v>96</v>
      </c>
      <c r="H5075" t="s">
        <v>30</v>
      </c>
      <c r="J5075" t="s">
        <v>17</v>
      </c>
      <c r="K5075" t="s">
        <v>25</v>
      </c>
      <c r="L5075" t="str">
        <f>_xlfn.XLOOKUP(Tableau1[[#This Row],[TYPE DE PIECE]],Tableau4[MATIERE],Tableau4[SHORT TYPE],"",0,1)</f>
        <v>SMT</v>
      </c>
      <c r="N5075" t="str">
        <f>IF(ISERR(FIND("DECOUPE",Tableau1[[#This Row],[DESIGNATION]])),"","NEED REF")</f>
        <v/>
      </c>
    </row>
    <row r="5076" spans="2:14">
      <c r="B5076">
        <v>34408930</v>
      </c>
      <c r="C5076" s="2">
        <v>44140</v>
      </c>
      <c r="D5076" t="s">
        <v>13</v>
      </c>
      <c r="E5076" t="s">
        <v>1637</v>
      </c>
      <c r="G5076" t="s">
        <v>96</v>
      </c>
      <c r="H5076" t="s">
        <v>30</v>
      </c>
      <c r="J5076" t="s">
        <v>49</v>
      </c>
      <c r="K5076" t="s">
        <v>25</v>
      </c>
      <c r="L5076" t="str">
        <f>_xlfn.XLOOKUP(Tableau1[[#This Row],[TYPE DE PIECE]],Tableau4[MATIERE],Tableau4[SHORT TYPE],"",0,1)</f>
        <v>SMT</v>
      </c>
      <c r="N5076" t="str">
        <f>IF(ISERR(FIND("DECOUPE",Tableau1[[#This Row],[DESIGNATION]])),"","NEED REF")</f>
        <v/>
      </c>
    </row>
    <row r="5077" spans="2:14">
      <c r="B5077">
        <v>34408929</v>
      </c>
      <c r="C5077" s="2">
        <v>44140</v>
      </c>
      <c r="D5077" t="s">
        <v>13</v>
      </c>
      <c r="E5077" t="s">
        <v>3350</v>
      </c>
      <c r="G5077" t="s">
        <v>96</v>
      </c>
      <c r="H5077" t="s">
        <v>30</v>
      </c>
      <c r="J5077" t="s">
        <v>17</v>
      </c>
      <c r="K5077" t="s">
        <v>22</v>
      </c>
      <c r="L5077" t="str">
        <f>_xlfn.XLOOKUP(Tableau1[[#This Row],[TYPE DE PIECE]],Tableau4[MATIERE],Tableau4[SHORT TYPE],"",0,1)</f>
        <v>COP</v>
      </c>
      <c r="N5077" t="str">
        <f>IF(ISERR(FIND("DECOUPE",Tableau1[[#This Row],[DESIGNATION]])),"","NEED REF")</f>
        <v/>
      </c>
    </row>
    <row r="5078" spans="2:14">
      <c r="B5078">
        <v>34408928</v>
      </c>
      <c r="C5078" s="2">
        <v>44140</v>
      </c>
      <c r="D5078" t="s">
        <v>13</v>
      </c>
      <c r="E5078" t="s">
        <v>3350</v>
      </c>
      <c r="G5078" t="s">
        <v>96</v>
      </c>
      <c r="H5078" t="s">
        <v>30</v>
      </c>
      <c r="J5078" t="s">
        <v>17</v>
      </c>
      <c r="K5078" t="s">
        <v>22</v>
      </c>
      <c r="L5078" t="str">
        <f>_xlfn.XLOOKUP(Tableau1[[#This Row],[TYPE DE PIECE]],Tableau4[MATIERE],Tableau4[SHORT TYPE],"",0,1)</f>
        <v>COP</v>
      </c>
      <c r="N5078" t="str">
        <f>IF(ISERR(FIND("DECOUPE",Tableau1[[#This Row],[DESIGNATION]])),"","NEED REF")</f>
        <v/>
      </c>
    </row>
    <row r="5079" spans="2:14">
      <c r="B5079">
        <v>34408927</v>
      </c>
      <c r="C5079" s="2">
        <v>44140</v>
      </c>
      <c r="D5079" t="s">
        <v>13</v>
      </c>
      <c r="E5079" t="s">
        <v>3351</v>
      </c>
      <c r="G5079" t="s">
        <v>96</v>
      </c>
      <c r="H5079" t="s">
        <v>30</v>
      </c>
      <c r="J5079" t="s">
        <v>17</v>
      </c>
      <c r="K5079" t="s">
        <v>22</v>
      </c>
      <c r="L5079" t="str">
        <f>_xlfn.XLOOKUP(Tableau1[[#This Row],[TYPE DE PIECE]],Tableau4[MATIERE],Tableau4[SHORT TYPE],"",0,1)</f>
        <v>COP</v>
      </c>
      <c r="N5079" t="str">
        <f>IF(ISERR(FIND("DECOUPE",Tableau1[[#This Row],[DESIGNATION]])),"","NEED REF")</f>
        <v/>
      </c>
    </row>
    <row r="5080" spans="2:14">
      <c r="B5080">
        <v>34408926</v>
      </c>
      <c r="C5080" s="2">
        <v>44140</v>
      </c>
      <c r="D5080" t="s">
        <v>13</v>
      </c>
      <c r="E5080" t="s">
        <v>3352</v>
      </c>
      <c r="G5080" t="s">
        <v>96</v>
      </c>
      <c r="H5080" t="s">
        <v>30</v>
      </c>
      <c r="J5080" t="s">
        <v>17</v>
      </c>
      <c r="K5080" t="s">
        <v>22</v>
      </c>
      <c r="L5080" t="str">
        <f>_xlfn.XLOOKUP(Tableau1[[#This Row],[TYPE DE PIECE]],Tableau4[MATIERE],Tableau4[SHORT TYPE],"",0,1)</f>
        <v>COP</v>
      </c>
      <c r="N5080" t="str">
        <f>IF(ISERR(FIND("DECOUPE",Tableau1[[#This Row],[DESIGNATION]])),"","NEED REF")</f>
        <v/>
      </c>
    </row>
    <row r="5081" spans="2:14">
      <c r="B5081">
        <v>34408925</v>
      </c>
      <c r="C5081" s="2">
        <v>44139</v>
      </c>
      <c r="D5081" t="s">
        <v>13</v>
      </c>
      <c r="E5081" t="s">
        <v>3353</v>
      </c>
      <c r="G5081" t="s">
        <v>96</v>
      </c>
      <c r="H5081" t="s">
        <v>30</v>
      </c>
      <c r="J5081" t="s">
        <v>17</v>
      </c>
      <c r="K5081" t="s">
        <v>22</v>
      </c>
      <c r="L5081" t="str">
        <f>_xlfn.XLOOKUP(Tableau1[[#This Row],[TYPE DE PIECE]],Tableau4[MATIERE],Tableau4[SHORT TYPE],"",0,1)</f>
        <v>COP</v>
      </c>
      <c r="N5081" t="str">
        <f>IF(ISERR(FIND("DECOUPE",Tableau1[[#This Row],[DESIGNATION]])),"","NEED REF")</f>
        <v/>
      </c>
    </row>
    <row r="5082" spans="2:14">
      <c r="B5082">
        <v>34408924</v>
      </c>
      <c r="C5082" s="2">
        <v>44139</v>
      </c>
      <c r="D5082" t="s">
        <v>13</v>
      </c>
      <c r="E5082" t="s">
        <v>3354</v>
      </c>
      <c r="G5082" t="s">
        <v>96</v>
      </c>
      <c r="H5082" t="s">
        <v>30</v>
      </c>
      <c r="J5082" t="s">
        <v>17</v>
      </c>
      <c r="K5082" t="s">
        <v>22</v>
      </c>
      <c r="L5082" t="str">
        <f>_xlfn.XLOOKUP(Tableau1[[#This Row],[TYPE DE PIECE]],Tableau4[MATIERE],Tableau4[SHORT TYPE],"",0,1)</f>
        <v>COP</v>
      </c>
      <c r="N5082" t="str">
        <f>IF(ISERR(FIND("DECOUPE",Tableau1[[#This Row],[DESIGNATION]])),"","NEED REF")</f>
        <v/>
      </c>
    </row>
    <row r="5083" spans="2:14">
      <c r="B5083">
        <v>34408923</v>
      </c>
      <c r="C5083" s="2">
        <v>44139</v>
      </c>
      <c r="D5083" t="s">
        <v>13</v>
      </c>
      <c r="E5083" t="s">
        <v>3355</v>
      </c>
      <c r="G5083" t="s">
        <v>96</v>
      </c>
      <c r="H5083" t="s">
        <v>30</v>
      </c>
      <c r="J5083" t="s">
        <v>17</v>
      </c>
      <c r="K5083" t="s">
        <v>22</v>
      </c>
      <c r="L5083" t="str">
        <f>_xlfn.XLOOKUP(Tableau1[[#This Row],[TYPE DE PIECE]],Tableau4[MATIERE],Tableau4[SHORT TYPE],"",0,1)</f>
        <v>COP</v>
      </c>
      <c r="N5083" t="str">
        <f>IF(ISERR(FIND("DECOUPE",Tableau1[[#This Row],[DESIGNATION]])),"","NEED REF")</f>
        <v/>
      </c>
    </row>
    <row r="5084" spans="2:14">
      <c r="B5084">
        <v>34408922</v>
      </c>
      <c r="C5084" s="2">
        <v>44139</v>
      </c>
      <c r="D5084" t="s">
        <v>13</v>
      </c>
      <c r="E5084" t="s">
        <v>3356</v>
      </c>
      <c r="G5084" t="s">
        <v>96</v>
      </c>
      <c r="H5084" t="s">
        <v>30</v>
      </c>
      <c r="J5084" t="s">
        <v>17</v>
      </c>
      <c r="K5084" t="s">
        <v>22</v>
      </c>
      <c r="L5084" t="str">
        <f>_xlfn.XLOOKUP(Tableau1[[#This Row],[TYPE DE PIECE]],Tableau4[MATIERE],Tableau4[SHORT TYPE],"",0,1)</f>
        <v>COP</v>
      </c>
      <c r="N5084" t="str">
        <f>IF(ISERR(FIND("DECOUPE",Tableau1[[#This Row],[DESIGNATION]])),"","NEED REF")</f>
        <v/>
      </c>
    </row>
    <row r="5085" spans="2:14">
      <c r="B5085">
        <v>34408921</v>
      </c>
      <c r="C5085" s="2">
        <v>44138</v>
      </c>
      <c r="D5085" t="s">
        <v>13</v>
      </c>
      <c r="E5085" t="s">
        <v>3357</v>
      </c>
      <c r="G5085" t="s">
        <v>96</v>
      </c>
      <c r="H5085" t="s">
        <v>30</v>
      </c>
      <c r="J5085" t="s">
        <v>49</v>
      </c>
      <c r="K5085" t="s">
        <v>25</v>
      </c>
      <c r="L5085" t="str">
        <f>_xlfn.XLOOKUP(Tableau1[[#This Row],[TYPE DE PIECE]],Tableau4[MATIERE],Tableau4[SHORT TYPE],"",0,1)</f>
        <v>SMT</v>
      </c>
      <c r="N5085" t="str">
        <f>IF(ISERR(FIND("DECOUPE",Tableau1[[#This Row],[DESIGNATION]])),"","NEED REF")</f>
        <v/>
      </c>
    </row>
    <row r="5086" spans="2:14">
      <c r="B5086">
        <v>34408920</v>
      </c>
      <c r="C5086" s="2">
        <v>44138</v>
      </c>
      <c r="D5086" t="s">
        <v>13</v>
      </c>
      <c r="E5086" t="s">
        <v>3358</v>
      </c>
      <c r="G5086" t="s">
        <v>96</v>
      </c>
      <c r="H5086" t="s">
        <v>30</v>
      </c>
      <c r="J5086" t="s">
        <v>49</v>
      </c>
      <c r="K5086" t="s">
        <v>25</v>
      </c>
      <c r="L5086" t="str">
        <f>_xlfn.XLOOKUP(Tableau1[[#This Row],[TYPE DE PIECE]],Tableau4[MATIERE],Tableau4[SHORT TYPE],"",0,1)</f>
        <v>SMT</v>
      </c>
      <c r="N5086" t="str">
        <f>IF(ISERR(FIND("DECOUPE",Tableau1[[#This Row],[DESIGNATION]])),"","NEED REF")</f>
        <v/>
      </c>
    </row>
    <row r="5087" spans="2:14">
      <c r="B5087">
        <v>34408919</v>
      </c>
      <c r="C5087" s="2">
        <v>44138</v>
      </c>
      <c r="D5087" t="s">
        <v>13</v>
      </c>
      <c r="E5087" t="s">
        <v>3359</v>
      </c>
      <c r="G5087" t="s">
        <v>96</v>
      </c>
      <c r="H5087" t="s">
        <v>30</v>
      </c>
      <c r="J5087" t="s">
        <v>49</v>
      </c>
      <c r="K5087" t="s">
        <v>25</v>
      </c>
      <c r="L5087" t="str">
        <f>_xlfn.XLOOKUP(Tableau1[[#This Row],[TYPE DE PIECE]],Tableau4[MATIERE],Tableau4[SHORT TYPE],"",0,1)</f>
        <v>SMT</v>
      </c>
      <c r="N5087" t="str">
        <f>IF(ISERR(FIND("DECOUPE",Tableau1[[#This Row],[DESIGNATION]])),"","NEED REF")</f>
        <v/>
      </c>
    </row>
    <row r="5088" spans="2:14">
      <c r="B5088">
        <v>34408918</v>
      </c>
      <c r="C5088" s="2">
        <v>44138</v>
      </c>
      <c r="D5088" t="s">
        <v>13</v>
      </c>
      <c r="E5088" t="s">
        <v>3360</v>
      </c>
      <c r="G5088" t="s">
        <v>96</v>
      </c>
      <c r="H5088" t="s">
        <v>30</v>
      </c>
      <c r="J5088" t="s">
        <v>49</v>
      </c>
      <c r="K5088" t="s">
        <v>25</v>
      </c>
      <c r="L5088" t="str">
        <f>_xlfn.XLOOKUP(Tableau1[[#This Row],[TYPE DE PIECE]],Tableau4[MATIERE],Tableau4[SHORT TYPE],"",0,1)</f>
        <v>SMT</v>
      </c>
      <c r="N5088" t="str">
        <f>IF(ISERR(FIND("DECOUPE",Tableau1[[#This Row],[DESIGNATION]])),"","NEED REF")</f>
        <v/>
      </c>
    </row>
    <row r="5089" spans="2:14">
      <c r="B5089">
        <v>34408917</v>
      </c>
      <c r="C5089" s="2">
        <v>44138</v>
      </c>
      <c r="D5089" t="s">
        <v>13</v>
      </c>
      <c r="G5089" t="s">
        <v>96</v>
      </c>
      <c r="H5089" t="s">
        <v>30</v>
      </c>
      <c r="J5089" t="s">
        <v>17</v>
      </c>
      <c r="K5089" t="s">
        <v>22</v>
      </c>
      <c r="L5089" t="str">
        <f>_xlfn.XLOOKUP(Tableau1[[#This Row],[TYPE DE PIECE]],Tableau4[MATIERE],Tableau4[SHORT TYPE],"",0,1)</f>
        <v>COP</v>
      </c>
      <c r="N5089" t="str">
        <f>IF(ISERR(FIND("DECOUPE",Tableau1[[#This Row],[DESIGNATION]])),"","NEED REF")</f>
        <v/>
      </c>
    </row>
    <row r="5090" spans="2:14">
      <c r="B5090">
        <v>34408916</v>
      </c>
      <c r="C5090" s="2">
        <v>44138</v>
      </c>
      <c r="D5090" t="s">
        <v>13</v>
      </c>
      <c r="G5090" t="s">
        <v>96</v>
      </c>
      <c r="H5090" t="s">
        <v>30</v>
      </c>
      <c r="J5090" t="s">
        <v>17</v>
      </c>
      <c r="K5090" t="s">
        <v>22</v>
      </c>
      <c r="L5090" t="str">
        <f>_xlfn.XLOOKUP(Tableau1[[#This Row],[TYPE DE PIECE]],Tableau4[MATIERE],Tableau4[SHORT TYPE],"",0,1)</f>
        <v>COP</v>
      </c>
      <c r="N5090" t="str">
        <f>IF(ISERR(FIND("DECOUPE",Tableau1[[#This Row],[DESIGNATION]])),"","NEED REF")</f>
        <v/>
      </c>
    </row>
    <row r="5091" spans="2:14">
      <c r="B5091">
        <v>34408915</v>
      </c>
      <c r="C5091" s="2">
        <v>44138</v>
      </c>
      <c r="D5091" t="s">
        <v>13</v>
      </c>
      <c r="G5091" t="s">
        <v>96</v>
      </c>
      <c r="H5091" t="s">
        <v>30</v>
      </c>
      <c r="J5091" t="s">
        <v>17</v>
      </c>
      <c r="K5091" t="s">
        <v>22</v>
      </c>
      <c r="L5091" t="str">
        <f>_xlfn.XLOOKUP(Tableau1[[#This Row],[TYPE DE PIECE]],Tableau4[MATIERE],Tableau4[SHORT TYPE],"",0,1)</f>
        <v>COP</v>
      </c>
      <c r="N5091" t="str">
        <f>IF(ISERR(FIND("DECOUPE",Tableau1[[#This Row],[DESIGNATION]])),"","NEED REF")</f>
        <v/>
      </c>
    </row>
    <row r="5092" spans="2:14">
      <c r="B5092">
        <v>34408914</v>
      </c>
      <c r="C5092" s="2">
        <v>44138</v>
      </c>
      <c r="D5092" t="s">
        <v>13</v>
      </c>
      <c r="E5092" t="s">
        <v>3361</v>
      </c>
      <c r="G5092" t="s">
        <v>96</v>
      </c>
      <c r="H5092" t="s">
        <v>30</v>
      </c>
      <c r="J5092" t="s">
        <v>17</v>
      </c>
      <c r="K5092" t="s">
        <v>22</v>
      </c>
      <c r="L5092" t="str">
        <f>_xlfn.XLOOKUP(Tableau1[[#This Row],[TYPE DE PIECE]],Tableau4[MATIERE],Tableau4[SHORT TYPE],"",0,1)</f>
        <v>COP</v>
      </c>
      <c r="N5092" t="str">
        <f>IF(ISERR(FIND("DECOUPE",Tableau1[[#This Row],[DESIGNATION]])),"","NEED REF")</f>
        <v/>
      </c>
    </row>
    <row r="5093" spans="2:14">
      <c r="B5093">
        <v>34408913</v>
      </c>
      <c r="C5093" s="2">
        <v>44138</v>
      </c>
      <c r="D5093" t="s">
        <v>13</v>
      </c>
      <c r="E5093" t="s">
        <v>1393</v>
      </c>
      <c r="G5093" t="s">
        <v>96</v>
      </c>
      <c r="H5093" t="s">
        <v>30</v>
      </c>
      <c r="J5093" t="s">
        <v>17</v>
      </c>
      <c r="K5093" t="s">
        <v>22</v>
      </c>
      <c r="L5093" t="str">
        <f>_xlfn.XLOOKUP(Tableau1[[#This Row],[TYPE DE PIECE]],Tableau4[MATIERE],Tableau4[SHORT TYPE],"",0,1)</f>
        <v>COP</v>
      </c>
      <c r="N5093" t="str">
        <f>IF(ISERR(FIND("DECOUPE",Tableau1[[#This Row],[DESIGNATION]])),"","NEED REF")</f>
        <v/>
      </c>
    </row>
    <row r="5094" spans="2:14">
      <c r="B5094">
        <v>34408912</v>
      </c>
      <c r="C5094" s="2">
        <v>44138</v>
      </c>
      <c r="D5094" t="s">
        <v>13</v>
      </c>
      <c r="E5094" t="s">
        <v>1394</v>
      </c>
      <c r="G5094" t="s">
        <v>96</v>
      </c>
      <c r="H5094" t="s">
        <v>30</v>
      </c>
      <c r="J5094" t="s">
        <v>17</v>
      </c>
      <c r="K5094" t="s">
        <v>22</v>
      </c>
      <c r="L5094" t="str">
        <f>_xlfn.XLOOKUP(Tableau1[[#This Row],[TYPE DE PIECE]],Tableau4[MATIERE],Tableau4[SHORT TYPE],"",0,1)</f>
        <v>COP</v>
      </c>
      <c r="N5094" t="str">
        <f>IF(ISERR(FIND("DECOUPE",Tableau1[[#This Row],[DESIGNATION]])),"","NEED REF")</f>
        <v/>
      </c>
    </row>
    <row r="5095" spans="2:14">
      <c r="B5095">
        <v>34408911</v>
      </c>
      <c r="C5095" s="2">
        <v>44138</v>
      </c>
      <c r="D5095" t="s">
        <v>13</v>
      </c>
      <c r="E5095" t="s">
        <v>1395</v>
      </c>
      <c r="G5095" t="s">
        <v>96</v>
      </c>
      <c r="H5095" t="s">
        <v>30</v>
      </c>
      <c r="J5095" t="s">
        <v>17</v>
      </c>
      <c r="K5095" t="s">
        <v>22</v>
      </c>
      <c r="L5095" t="str">
        <f>_xlfn.XLOOKUP(Tableau1[[#This Row],[TYPE DE PIECE]],Tableau4[MATIERE],Tableau4[SHORT TYPE],"",0,1)</f>
        <v>COP</v>
      </c>
      <c r="N5095" t="str">
        <f>IF(ISERR(FIND("DECOUPE",Tableau1[[#This Row],[DESIGNATION]])),"","NEED REF")</f>
        <v/>
      </c>
    </row>
    <row r="5096" spans="2:14">
      <c r="B5096">
        <v>34408910</v>
      </c>
      <c r="C5096" s="2">
        <v>44138</v>
      </c>
      <c r="D5096" t="s">
        <v>13</v>
      </c>
      <c r="E5096" t="s">
        <v>1396</v>
      </c>
      <c r="G5096" t="s">
        <v>96</v>
      </c>
      <c r="H5096" t="s">
        <v>30</v>
      </c>
      <c r="J5096" t="s">
        <v>17</v>
      </c>
      <c r="K5096" t="s">
        <v>22</v>
      </c>
      <c r="L5096" t="str">
        <f>_xlfn.XLOOKUP(Tableau1[[#This Row],[TYPE DE PIECE]],Tableau4[MATIERE],Tableau4[SHORT TYPE],"",0,1)</f>
        <v>COP</v>
      </c>
      <c r="N5096" t="str">
        <f>IF(ISERR(FIND("DECOUPE",Tableau1[[#This Row],[DESIGNATION]])),"","NEED REF")</f>
        <v/>
      </c>
    </row>
    <row r="5097" spans="2:14">
      <c r="B5097">
        <v>34408909</v>
      </c>
      <c r="C5097" s="2">
        <v>44138</v>
      </c>
      <c r="D5097" t="s">
        <v>13</v>
      </c>
      <c r="E5097" t="s">
        <v>1394</v>
      </c>
      <c r="G5097" t="s">
        <v>96</v>
      </c>
      <c r="H5097" t="s">
        <v>30</v>
      </c>
      <c r="J5097" t="s">
        <v>17</v>
      </c>
      <c r="K5097" t="s">
        <v>22</v>
      </c>
      <c r="L5097" t="str">
        <f>_xlfn.XLOOKUP(Tableau1[[#This Row],[TYPE DE PIECE]],Tableau4[MATIERE],Tableau4[SHORT TYPE],"",0,1)</f>
        <v>COP</v>
      </c>
      <c r="N5097" t="str">
        <f>IF(ISERR(FIND("DECOUPE",Tableau1[[#This Row],[DESIGNATION]])),"","NEED REF")</f>
        <v/>
      </c>
    </row>
    <row r="5098" spans="2:14">
      <c r="B5098">
        <v>34408908</v>
      </c>
      <c r="C5098" s="2">
        <v>44138</v>
      </c>
      <c r="D5098" t="s">
        <v>13</v>
      </c>
      <c r="E5098" t="s">
        <v>1395</v>
      </c>
      <c r="G5098" t="s">
        <v>96</v>
      </c>
      <c r="H5098" t="s">
        <v>30</v>
      </c>
      <c r="J5098" t="s">
        <v>17</v>
      </c>
      <c r="K5098" t="s">
        <v>22</v>
      </c>
      <c r="L5098" t="str">
        <f>_xlfn.XLOOKUP(Tableau1[[#This Row],[TYPE DE PIECE]],Tableau4[MATIERE],Tableau4[SHORT TYPE],"",0,1)</f>
        <v>COP</v>
      </c>
      <c r="N5098" t="str">
        <f>IF(ISERR(FIND("DECOUPE",Tableau1[[#This Row],[DESIGNATION]])),"","NEED REF")</f>
        <v/>
      </c>
    </row>
    <row r="5099" spans="2:14">
      <c r="B5099">
        <v>34408907</v>
      </c>
      <c r="C5099" s="2">
        <v>44138</v>
      </c>
      <c r="D5099" t="s">
        <v>13</v>
      </c>
      <c r="E5099" t="s">
        <v>1396</v>
      </c>
      <c r="G5099" t="s">
        <v>96</v>
      </c>
      <c r="H5099" t="s">
        <v>30</v>
      </c>
      <c r="J5099" t="s">
        <v>17</v>
      </c>
      <c r="K5099" t="s">
        <v>22</v>
      </c>
      <c r="L5099" t="str">
        <f>_xlfn.XLOOKUP(Tableau1[[#This Row],[TYPE DE PIECE]],Tableau4[MATIERE],Tableau4[SHORT TYPE],"",0,1)</f>
        <v>COP</v>
      </c>
      <c r="N5099" t="str">
        <f>IF(ISERR(FIND("DECOUPE",Tableau1[[#This Row],[DESIGNATION]])),"","NEED REF")</f>
        <v/>
      </c>
    </row>
    <row r="5100" spans="2:14">
      <c r="B5100">
        <v>34408906</v>
      </c>
      <c r="C5100" s="2">
        <v>44138</v>
      </c>
      <c r="D5100" t="s">
        <v>13</v>
      </c>
      <c r="E5100" t="s">
        <v>1393</v>
      </c>
      <c r="G5100" t="s">
        <v>96</v>
      </c>
      <c r="H5100" t="s">
        <v>30</v>
      </c>
      <c r="J5100" t="s">
        <v>17</v>
      </c>
      <c r="K5100" t="s">
        <v>22</v>
      </c>
      <c r="L5100" t="str">
        <f>_xlfn.XLOOKUP(Tableau1[[#This Row],[TYPE DE PIECE]],Tableau4[MATIERE],Tableau4[SHORT TYPE],"",0,1)</f>
        <v>COP</v>
      </c>
      <c r="N5100" t="str">
        <f>IF(ISERR(FIND("DECOUPE",Tableau1[[#This Row],[DESIGNATION]])),"","NEED REF")</f>
        <v/>
      </c>
    </row>
    <row r="5101" spans="2:14">
      <c r="B5101">
        <v>34408905</v>
      </c>
      <c r="C5101" s="2">
        <v>44138</v>
      </c>
      <c r="D5101" t="s">
        <v>13</v>
      </c>
      <c r="E5101" t="s">
        <v>3362</v>
      </c>
      <c r="G5101" t="s">
        <v>96</v>
      </c>
      <c r="H5101" t="s">
        <v>30</v>
      </c>
      <c r="J5101" t="s">
        <v>17</v>
      </c>
      <c r="K5101" t="s">
        <v>25</v>
      </c>
      <c r="L5101" t="str">
        <f>_xlfn.XLOOKUP(Tableau1[[#This Row],[TYPE DE PIECE]],Tableau4[MATIERE],Tableau4[SHORT TYPE],"",0,1)</f>
        <v>SMT</v>
      </c>
      <c r="N5101" t="str">
        <f>IF(ISERR(FIND("DECOUPE",Tableau1[[#This Row],[DESIGNATION]])),"","NEED REF")</f>
        <v/>
      </c>
    </row>
    <row r="5102" spans="2:14">
      <c r="B5102">
        <v>34408904</v>
      </c>
      <c r="C5102" s="2">
        <v>44137</v>
      </c>
      <c r="D5102" t="s">
        <v>13</v>
      </c>
      <c r="E5102" t="s">
        <v>3363</v>
      </c>
      <c r="G5102" t="s">
        <v>96</v>
      </c>
      <c r="H5102" t="s">
        <v>30</v>
      </c>
      <c r="J5102" t="s">
        <v>17</v>
      </c>
      <c r="K5102" t="s">
        <v>25</v>
      </c>
      <c r="L5102" t="str">
        <f>_xlfn.XLOOKUP(Tableau1[[#This Row],[TYPE DE PIECE]],Tableau4[MATIERE],Tableau4[SHORT TYPE],"",0,1)</f>
        <v>SMT</v>
      </c>
      <c r="N5102" t="str">
        <f>IF(ISERR(FIND("DECOUPE",Tableau1[[#This Row],[DESIGNATION]])),"","NEED REF")</f>
        <v/>
      </c>
    </row>
    <row r="5103" spans="2:14">
      <c r="B5103">
        <v>34408903</v>
      </c>
      <c r="C5103" s="2">
        <v>44137</v>
      </c>
      <c r="D5103" t="s">
        <v>13</v>
      </c>
      <c r="E5103" t="s">
        <v>1729</v>
      </c>
      <c r="G5103" t="s">
        <v>96</v>
      </c>
      <c r="H5103" t="s">
        <v>30</v>
      </c>
      <c r="J5103" t="s">
        <v>17</v>
      </c>
      <c r="K5103" t="s">
        <v>25</v>
      </c>
      <c r="L5103" t="str">
        <f>_xlfn.XLOOKUP(Tableau1[[#This Row],[TYPE DE PIECE]],Tableau4[MATIERE],Tableau4[SHORT TYPE],"",0,1)</f>
        <v>SMT</v>
      </c>
      <c r="N5103" t="str">
        <f>IF(ISERR(FIND("DECOUPE",Tableau1[[#This Row],[DESIGNATION]])),"","NEED REF")</f>
        <v/>
      </c>
    </row>
    <row r="5104" spans="2:14">
      <c r="B5104">
        <v>34408902</v>
      </c>
      <c r="C5104" s="2">
        <v>44137</v>
      </c>
      <c r="D5104" t="s">
        <v>13</v>
      </c>
      <c r="E5104" t="s">
        <v>1695</v>
      </c>
      <c r="G5104" t="s">
        <v>96</v>
      </c>
      <c r="H5104" t="s">
        <v>30</v>
      </c>
      <c r="J5104" t="s">
        <v>17</v>
      </c>
      <c r="K5104" t="s">
        <v>25</v>
      </c>
      <c r="L5104" t="str">
        <f>_xlfn.XLOOKUP(Tableau1[[#This Row],[TYPE DE PIECE]],Tableau4[MATIERE],Tableau4[SHORT TYPE],"",0,1)</f>
        <v>SMT</v>
      </c>
      <c r="N5104" t="str">
        <f>IF(ISERR(FIND("DECOUPE",Tableau1[[#This Row],[DESIGNATION]])),"","NEED REF")</f>
        <v/>
      </c>
    </row>
    <row r="5105" spans="2:14">
      <c r="B5105">
        <v>34408901</v>
      </c>
      <c r="C5105" s="2">
        <v>44137</v>
      </c>
      <c r="D5105" t="s">
        <v>13</v>
      </c>
      <c r="E5105" t="s">
        <v>1391</v>
      </c>
      <c r="G5105" t="s">
        <v>96</v>
      </c>
      <c r="H5105" t="s">
        <v>30</v>
      </c>
      <c r="J5105" t="s">
        <v>17</v>
      </c>
      <c r="K5105" t="s">
        <v>25</v>
      </c>
      <c r="L5105" t="str">
        <f>_xlfn.XLOOKUP(Tableau1[[#This Row],[TYPE DE PIECE]],Tableau4[MATIERE],Tableau4[SHORT TYPE],"",0,1)</f>
        <v>SMT</v>
      </c>
      <c r="N5105" t="str">
        <f>IF(ISERR(FIND("DECOUPE",Tableau1[[#This Row],[DESIGNATION]])),"","NEED REF")</f>
        <v/>
      </c>
    </row>
    <row r="5106" spans="2:14">
      <c r="B5106">
        <v>34408900</v>
      </c>
      <c r="C5106" s="2">
        <v>44137</v>
      </c>
      <c r="D5106" t="s">
        <v>13</v>
      </c>
      <c r="E5106" t="s">
        <v>1392</v>
      </c>
      <c r="G5106" t="s">
        <v>96</v>
      </c>
      <c r="H5106" t="s">
        <v>30</v>
      </c>
      <c r="J5106" t="s">
        <v>17</v>
      </c>
      <c r="K5106" t="s">
        <v>25</v>
      </c>
      <c r="L5106" t="str">
        <f>_xlfn.XLOOKUP(Tableau1[[#This Row],[TYPE DE PIECE]],Tableau4[MATIERE],Tableau4[SHORT TYPE],"",0,1)</f>
        <v>SMT</v>
      </c>
      <c r="N5106" t="str">
        <f>IF(ISERR(FIND("DECOUPE",Tableau1[[#This Row],[DESIGNATION]])),"","NEED REF")</f>
        <v/>
      </c>
    </row>
    <row r="5107" spans="2:14">
      <c r="B5107">
        <v>34408899</v>
      </c>
      <c r="C5107" s="2">
        <v>44137</v>
      </c>
      <c r="D5107" t="s">
        <v>13</v>
      </c>
      <c r="E5107" t="s">
        <v>1398</v>
      </c>
      <c r="G5107" t="s">
        <v>96</v>
      </c>
      <c r="H5107" t="s">
        <v>30</v>
      </c>
      <c r="J5107" t="s">
        <v>17</v>
      </c>
      <c r="K5107" t="s">
        <v>25</v>
      </c>
      <c r="L5107" t="str">
        <f>_xlfn.XLOOKUP(Tableau1[[#This Row],[TYPE DE PIECE]],Tableau4[MATIERE],Tableau4[SHORT TYPE],"",0,1)</f>
        <v>SMT</v>
      </c>
      <c r="N5107" t="str">
        <f>IF(ISERR(FIND("DECOUPE",Tableau1[[#This Row],[DESIGNATION]])),"","NEED REF")</f>
        <v/>
      </c>
    </row>
    <row r="5108" spans="2:14">
      <c r="B5108">
        <v>34408898</v>
      </c>
      <c r="C5108" s="2">
        <v>44137</v>
      </c>
      <c r="D5108" t="s">
        <v>13</v>
      </c>
      <c r="E5108" t="s">
        <v>3319</v>
      </c>
      <c r="G5108" t="s">
        <v>96</v>
      </c>
      <c r="H5108" t="s">
        <v>30</v>
      </c>
      <c r="J5108" t="s">
        <v>17</v>
      </c>
      <c r="K5108" t="s">
        <v>25</v>
      </c>
      <c r="L5108" t="str">
        <f>_xlfn.XLOOKUP(Tableau1[[#This Row],[TYPE DE PIECE]],Tableau4[MATIERE],Tableau4[SHORT TYPE],"",0,1)</f>
        <v>SMT</v>
      </c>
      <c r="N5108" t="str">
        <f>IF(ISERR(FIND("DECOUPE",Tableau1[[#This Row],[DESIGNATION]])),"","NEED REF")</f>
        <v/>
      </c>
    </row>
    <row r="5109" spans="2:14">
      <c r="B5109">
        <v>34408897</v>
      </c>
      <c r="C5109" s="2">
        <v>44133</v>
      </c>
      <c r="D5109" t="s">
        <v>13</v>
      </c>
      <c r="E5109" t="s">
        <v>3364</v>
      </c>
      <c r="G5109" t="s">
        <v>96</v>
      </c>
      <c r="H5109" t="s">
        <v>30</v>
      </c>
      <c r="J5109" t="s">
        <v>17</v>
      </c>
      <c r="K5109" t="s">
        <v>33</v>
      </c>
      <c r="L5109" t="str">
        <f>_xlfn.XLOOKUP(Tableau1[[#This Row],[TYPE DE PIECE]],Tableau4[MATIERE],Tableau4[SHORT TYPE],"",0,1)</f>
        <v>PLA</v>
      </c>
      <c r="N5109" t="str">
        <f>IF(ISERR(FIND("DECOUPE",Tableau1[[#This Row],[DESIGNATION]])),"","NEED REF")</f>
        <v/>
      </c>
    </row>
    <row r="5110" spans="2:14">
      <c r="B5110">
        <v>34408896</v>
      </c>
      <c r="C5110" s="2">
        <v>44133</v>
      </c>
      <c r="D5110" t="s">
        <v>13</v>
      </c>
      <c r="E5110" t="s">
        <v>3365</v>
      </c>
      <c r="G5110" t="s">
        <v>96</v>
      </c>
      <c r="H5110" t="s">
        <v>30</v>
      </c>
      <c r="J5110" t="s">
        <v>17</v>
      </c>
      <c r="K5110" t="s">
        <v>25</v>
      </c>
      <c r="L5110" t="str">
        <f>_xlfn.XLOOKUP(Tableau1[[#This Row],[TYPE DE PIECE]],Tableau4[MATIERE],Tableau4[SHORT TYPE],"",0,1)</f>
        <v>SMT</v>
      </c>
      <c r="N5110" t="str">
        <f>IF(ISERR(FIND("DECOUPE",Tableau1[[#This Row],[DESIGNATION]])),"","NEED REF")</f>
        <v/>
      </c>
    </row>
    <row r="5111" spans="2:14">
      <c r="B5111">
        <v>34408895</v>
      </c>
      <c r="C5111" s="2">
        <v>44133</v>
      </c>
      <c r="D5111" t="s">
        <v>13</v>
      </c>
      <c r="E5111" t="s">
        <v>3366</v>
      </c>
      <c r="G5111" t="s">
        <v>96</v>
      </c>
      <c r="H5111" t="s">
        <v>30</v>
      </c>
      <c r="J5111" t="s">
        <v>17</v>
      </c>
      <c r="K5111" t="s">
        <v>25</v>
      </c>
      <c r="L5111" t="str">
        <f>_xlfn.XLOOKUP(Tableau1[[#This Row],[TYPE DE PIECE]],Tableau4[MATIERE],Tableau4[SHORT TYPE],"",0,1)</f>
        <v>SMT</v>
      </c>
      <c r="N5111" t="str">
        <f>IF(ISERR(FIND("DECOUPE",Tableau1[[#This Row],[DESIGNATION]])),"","NEED REF")</f>
        <v/>
      </c>
    </row>
    <row r="5112" spans="2:14">
      <c r="B5112">
        <v>34408894</v>
      </c>
      <c r="C5112" s="2">
        <v>44133</v>
      </c>
      <c r="D5112" t="s">
        <v>13</v>
      </c>
      <c r="E5112" t="s">
        <v>3367</v>
      </c>
      <c r="G5112" t="s">
        <v>96</v>
      </c>
      <c r="H5112" t="s">
        <v>30</v>
      </c>
      <c r="J5112" t="s">
        <v>17</v>
      </c>
      <c r="K5112" t="s">
        <v>25</v>
      </c>
      <c r="L5112" t="str">
        <f>_xlfn.XLOOKUP(Tableau1[[#This Row],[TYPE DE PIECE]],Tableau4[MATIERE],Tableau4[SHORT TYPE],"",0,1)</f>
        <v>SMT</v>
      </c>
      <c r="N5112" t="str">
        <f>IF(ISERR(FIND("DECOUPE",Tableau1[[#This Row],[DESIGNATION]])),"","NEED REF")</f>
        <v/>
      </c>
    </row>
    <row r="5113" spans="2:14">
      <c r="B5113">
        <v>34408893</v>
      </c>
      <c r="C5113" s="2">
        <v>44132</v>
      </c>
      <c r="D5113" t="s">
        <v>13</v>
      </c>
      <c r="E5113" t="s">
        <v>1992</v>
      </c>
      <c r="G5113" t="s">
        <v>96</v>
      </c>
      <c r="H5113" t="s">
        <v>30</v>
      </c>
      <c r="J5113" t="s">
        <v>17</v>
      </c>
      <c r="K5113" t="s">
        <v>25</v>
      </c>
      <c r="L5113" t="str">
        <f>_xlfn.XLOOKUP(Tableau1[[#This Row],[TYPE DE PIECE]],Tableau4[MATIERE],Tableau4[SHORT TYPE],"",0,1)</f>
        <v>SMT</v>
      </c>
      <c r="N5113" t="str">
        <f>IF(ISERR(FIND("DECOUPE",Tableau1[[#This Row],[DESIGNATION]])),"","NEED REF")</f>
        <v/>
      </c>
    </row>
    <row r="5114" spans="2:14">
      <c r="B5114">
        <v>34408892</v>
      </c>
      <c r="C5114" s="2">
        <v>44132</v>
      </c>
      <c r="D5114" t="s">
        <v>13</v>
      </c>
      <c r="E5114" t="s">
        <v>3368</v>
      </c>
      <c r="G5114" t="s">
        <v>96</v>
      </c>
      <c r="H5114" t="s">
        <v>30</v>
      </c>
      <c r="J5114" t="s">
        <v>17</v>
      </c>
      <c r="K5114" t="s">
        <v>22</v>
      </c>
      <c r="L5114" t="str">
        <f>_xlfn.XLOOKUP(Tableau1[[#This Row],[TYPE DE PIECE]],Tableau4[MATIERE],Tableau4[SHORT TYPE],"",0,1)</f>
        <v>COP</v>
      </c>
      <c r="N5114" t="str">
        <f>IF(ISERR(FIND("DECOUPE",Tableau1[[#This Row],[DESIGNATION]])),"","NEED REF")</f>
        <v/>
      </c>
    </row>
    <row r="5115" spans="2:14">
      <c r="B5115">
        <v>34408891</v>
      </c>
      <c r="C5115" s="2">
        <v>44132</v>
      </c>
      <c r="D5115" t="s">
        <v>13</v>
      </c>
      <c r="E5115" t="s">
        <v>3354</v>
      </c>
      <c r="G5115" t="s">
        <v>96</v>
      </c>
      <c r="H5115" t="s">
        <v>30</v>
      </c>
      <c r="J5115" t="s">
        <v>17</v>
      </c>
      <c r="K5115" t="s">
        <v>22</v>
      </c>
      <c r="L5115" t="str">
        <f>_xlfn.XLOOKUP(Tableau1[[#This Row],[TYPE DE PIECE]],Tableau4[MATIERE],Tableau4[SHORT TYPE],"",0,1)</f>
        <v>COP</v>
      </c>
      <c r="N5115" t="str">
        <f>IF(ISERR(FIND("DECOUPE",Tableau1[[#This Row],[DESIGNATION]])),"","NEED REF")</f>
        <v/>
      </c>
    </row>
    <row r="5116" spans="2:14">
      <c r="B5116">
        <v>34408890</v>
      </c>
      <c r="C5116" s="2">
        <v>44132</v>
      </c>
      <c r="D5116" t="s">
        <v>13</v>
      </c>
      <c r="E5116" t="s">
        <v>3353</v>
      </c>
      <c r="G5116" t="s">
        <v>96</v>
      </c>
      <c r="H5116" t="s">
        <v>30</v>
      </c>
      <c r="J5116" t="s">
        <v>17</v>
      </c>
      <c r="K5116" t="s">
        <v>22</v>
      </c>
      <c r="L5116" t="str">
        <f>_xlfn.XLOOKUP(Tableau1[[#This Row],[TYPE DE PIECE]],Tableau4[MATIERE],Tableau4[SHORT TYPE],"",0,1)</f>
        <v>COP</v>
      </c>
      <c r="N5116" t="str">
        <f>IF(ISERR(FIND("DECOUPE",Tableau1[[#This Row],[DESIGNATION]])),"","NEED REF")</f>
        <v/>
      </c>
    </row>
    <row r="5117" spans="2:14">
      <c r="B5117">
        <v>34408889</v>
      </c>
      <c r="C5117" s="2">
        <v>44132</v>
      </c>
      <c r="D5117" t="s">
        <v>13</v>
      </c>
      <c r="E5117" t="s">
        <v>3369</v>
      </c>
      <c r="G5117" t="s">
        <v>96</v>
      </c>
      <c r="H5117" t="s">
        <v>30</v>
      </c>
      <c r="J5117" t="s">
        <v>17</v>
      </c>
      <c r="K5117" t="s">
        <v>22</v>
      </c>
      <c r="L5117" t="str">
        <f>_xlfn.XLOOKUP(Tableau1[[#This Row],[TYPE DE PIECE]],Tableau4[MATIERE],Tableau4[SHORT TYPE],"",0,1)</f>
        <v>COP</v>
      </c>
      <c r="N5117" t="str">
        <f>IF(ISERR(FIND("DECOUPE",Tableau1[[#This Row],[DESIGNATION]])),"","NEED REF")</f>
        <v/>
      </c>
    </row>
    <row r="5118" spans="2:14">
      <c r="B5118">
        <v>34408888</v>
      </c>
      <c r="C5118" s="2">
        <v>44132</v>
      </c>
      <c r="D5118" t="s">
        <v>13</v>
      </c>
      <c r="E5118" t="s">
        <v>3370</v>
      </c>
      <c r="G5118" t="s">
        <v>96</v>
      </c>
      <c r="H5118" t="s">
        <v>30</v>
      </c>
      <c r="J5118" t="s">
        <v>17</v>
      </c>
      <c r="K5118" t="s">
        <v>22</v>
      </c>
      <c r="L5118" t="str">
        <f>_xlfn.XLOOKUP(Tableau1[[#This Row],[TYPE DE PIECE]],Tableau4[MATIERE],Tableau4[SHORT TYPE],"",0,1)</f>
        <v>COP</v>
      </c>
      <c r="N5118" t="str">
        <f>IF(ISERR(FIND("DECOUPE",Tableau1[[#This Row],[DESIGNATION]])),"","NEED REF")</f>
        <v/>
      </c>
    </row>
    <row r="5119" spans="2:14">
      <c r="B5119">
        <v>34408887</v>
      </c>
      <c r="C5119" s="2">
        <v>44132</v>
      </c>
      <c r="D5119" t="s">
        <v>13</v>
      </c>
      <c r="E5119" t="s">
        <v>3371</v>
      </c>
      <c r="G5119" t="s">
        <v>96</v>
      </c>
      <c r="H5119" t="s">
        <v>30</v>
      </c>
      <c r="J5119" t="s">
        <v>17</v>
      </c>
      <c r="K5119" t="s">
        <v>22</v>
      </c>
      <c r="L5119" t="str">
        <f>_xlfn.XLOOKUP(Tableau1[[#This Row],[TYPE DE PIECE]],Tableau4[MATIERE],Tableau4[SHORT TYPE],"",0,1)</f>
        <v>COP</v>
      </c>
      <c r="N5119" t="str">
        <f>IF(ISERR(FIND("DECOUPE",Tableau1[[#This Row],[DESIGNATION]])),"","NEED REF")</f>
        <v/>
      </c>
    </row>
    <row r="5120" spans="2:14">
      <c r="B5120">
        <v>34408886</v>
      </c>
      <c r="C5120" s="2">
        <v>44132</v>
      </c>
      <c r="D5120" t="s">
        <v>13</v>
      </c>
      <c r="E5120" t="s">
        <v>3372</v>
      </c>
      <c r="G5120" t="s">
        <v>96</v>
      </c>
      <c r="H5120" t="s">
        <v>30</v>
      </c>
      <c r="J5120" t="s">
        <v>17</v>
      </c>
      <c r="K5120" t="s">
        <v>22</v>
      </c>
      <c r="L5120" t="str">
        <f>_xlfn.XLOOKUP(Tableau1[[#This Row],[TYPE DE PIECE]],Tableau4[MATIERE],Tableau4[SHORT TYPE],"",0,1)</f>
        <v>COP</v>
      </c>
      <c r="N5120" t="str">
        <f>IF(ISERR(FIND("DECOUPE",Tableau1[[#This Row],[DESIGNATION]])),"","NEED REF")</f>
        <v/>
      </c>
    </row>
    <row r="5121" spans="2:14">
      <c r="B5121">
        <v>34408885</v>
      </c>
      <c r="C5121" s="2">
        <v>44132</v>
      </c>
      <c r="D5121" t="s">
        <v>13</v>
      </c>
      <c r="E5121" t="s">
        <v>3373</v>
      </c>
      <c r="G5121" t="s">
        <v>96</v>
      </c>
      <c r="H5121" t="s">
        <v>30</v>
      </c>
      <c r="J5121" t="s">
        <v>17</v>
      </c>
      <c r="K5121" t="s">
        <v>22</v>
      </c>
      <c r="L5121" t="str">
        <f>_xlfn.XLOOKUP(Tableau1[[#This Row],[TYPE DE PIECE]],Tableau4[MATIERE],Tableau4[SHORT TYPE],"",0,1)</f>
        <v>COP</v>
      </c>
      <c r="N5121" t="str">
        <f>IF(ISERR(FIND("DECOUPE",Tableau1[[#This Row],[DESIGNATION]])),"","NEED REF")</f>
        <v/>
      </c>
    </row>
    <row r="5122" spans="2:14">
      <c r="B5122">
        <v>34408884</v>
      </c>
      <c r="C5122" s="2">
        <v>44132</v>
      </c>
      <c r="D5122" t="s">
        <v>13</v>
      </c>
      <c r="E5122" t="s">
        <v>3374</v>
      </c>
      <c r="G5122" t="s">
        <v>96</v>
      </c>
      <c r="H5122" t="s">
        <v>30</v>
      </c>
      <c r="J5122" t="s">
        <v>17</v>
      </c>
      <c r="K5122" t="s">
        <v>22</v>
      </c>
      <c r="L5122" t="str">
        <f>_xlfn.XLOOKUP(Tableau1[[#This Row],[TYPE DE PIECE]],Tableau4[MATIERE],Tableau4[SHORT TYPE],"",0,1)</f>
        <v>COP</v>
      </c>
      <c r="N5122" t="str">
        <f>IF(ISERR(FIND("DECOUPE",Tableau1[[#This Row],[DESIGNATION]])),"","NEED REF")</f>
        <v/>
      </c>
    </row>
    <row r="5123" spans="2:14">
      <c r="B5123">
        <v>34408883</v>
      </c>
      <c r="C5123" s="2">
        <v>44132</v>
      </c>
      <c r="D5123" t="s">
        <v>13</v>
      </c>
      <c r="E5123" t="s">
        <v>3375</v>
      </c>
      <c r="G5123" t="s">
        <v>96</v>
      </c>
      <c r="H5123" t="s">
        <v>30</v>
      </c>
      <c r="J5123" t="s">
        <v>17</v>
      </c>
      <c r="K5123" t="s">
        <v>33</v>
      </c>
      <c r="L5123" t="str">
        <f>_xlfn.XLOOKUP(Tableau1[[#This Row],[TYPE DE PIECE]],Tableau4[MATIERE],Tableau4[SHORT TYPE],"",0,1)</f>
        <v>PLA</v>
      </c>
      <c r="N5123" t="str">
        <f>IF(ISERR(FIND("DECOUPE",Tableau1[[#This Row],[DESIGNATION]])),"","NEED REF")</f>
        <v/>
      </c>
    </row>
    <row r="5124" spans="2:14">
      <c r="B5124">
        <v>34408882</v>
      </c>
      <c r="C5124" s="2">
        <v>44132</v>
      </c>
      <c r="D5124" t="s">
        <v>13</v>
      </c>
      <c r="E5124" t="s">
        <v>3376</v>
      </c>
      <c r="J5124" t="s">
        <v>17</v>
      </c>
      <c r="L5124" t="str">
        <f>_xlfn.XLOOKUP(Tableau1[[#This Row],[TYPE DE PIECE]],Tableau4[MATIERE],Tableau4[SHORT TYPE],"",0,1)</f>
        <v/>
      </c>
      <c r="N5124" t="str">
        <f>IF(ISERR(FIND("DECOUPE",Tableau1[[#This Row],[DESIGNATION]])),"","NEED REF")</f>
        <v/>
      </c>
    </row>
    <row r="5125" spans="2:14">
      <c r="B5125">
        <v>34408881</v>
      </c>
      <c r="C5125" s="2">
        <v>44132</v>
      </c>
      <c r="D5125" t="s">
        <v>13</v>
      </c>
      <c r="E5125" t="s">
        <v>1403</v>
      </c>
      <c r="G5125" t="s">
        <v>96</v>
      </c>
      <c r="H5125" t="s">
        <v>30</v>
      </c>
      <c r="J5125" t="s">
        <v>17</v>
      </c>
      <c r="K5125" t="s">
        <v>22</v>
      </c>
      <c r="L5125" t="str">
        <f>_xlfn.XLOOKUP(Tableau1[[#This Row],[TYPE DE PIECE]],Tableau4[MATIERE],Tableau4[SHORT TYPE],"",0,1)</f>
        <v>COP</v>
      </c>
      <c r="N5125" t="str">
        <f>IF(ISERR(FIND("DECOUPE",Tableau1[[#This Row],[DESIGNATION]])),"","NEED REF")</f>
        <v/>
      </c>
    </row>
    <row r="5126" spans="2:14">
      <c r="B5126">
        <v>34408880</v>
      </c>
      <c r="C5126" s="2">
        <v>44132</v>
      </c>
      <c r="D5126" t="s">
        <v>13</v>
      </c>
      <c r="E5126" t="s">
        <v>3372</v>
      </c>
      <c r="G5126" t="s">
        <v>96</v>
      </c>
      <c r="H5126" t="s">
        <v>30</v>
      </c>
      <c r="J5126" t="s">
        <v>17</v>
      </c>
      <c r="K5126" t="s">
        <v>22</v>
      </c>
      <c r="L5126" t="str">
        <f>_xlfn.XLOOKUP(Tableau1[[#This Row],[TYPE DE PIECE]],Tableau4[MATIERE],Tableau4[SHORT TYPE],"",0,1)</f>
        <v>COP</v>
      </c>
      <c r="N5126" t="str">
        <f>IF(ISERR(FIND("DECOUPE",Tableau1[[#This Row],[DESIGNATION]])),"","NEED REF")</f>
        <v/>
      </c>
    </row>
    <row r="5127" spans="2:14">
      <c r="B5127">
        <v>34408879</v>
      </c>
      <c r="C5127" s="2">
        <v>44132</v>
      </c>
      <c r="D5127" t="s">
        <v>13</v>
      </c>
      <c r="E5127" t="s">
        <v>3377</v>
      </c>
      <c r="G5127" t="s">
        <v>96</v>
      </c>
      <c r="H5127" t="s">
        <v>30</v>
      </c>
      <c r="J5127" t="s">
        <v>17</v>
      </c>
      <c r="K5127" t="s">
        <v>22</v>
      </c>
      <c r="L5127" t="str">
        <f>_xlfn.XLOOKUP(Tableau1[[#This Row],[TYPE DE PIECE]],Tableau4[MATIERE],Tableau4[SHORT TYPE],"",0,1)</f>
        <v>COP</v>
      </c>
      <c r="N5127" t="str">
        <f>IF(ISERR(FIND("DECOUPE",Tableau1[[#This Row],[DESIGNATION]])),"","NEED REF")</f>
        <v/>
      </c>
    </row>
    <row r="5128" spans="2:14">
      <c r="B5128">
        <v>34408878</v>
      </c>
      <c r="C5128" s="2">
        <v>44132</v>
      </c>
      <c r="D5128" t="s">
        <v>13</v>
      </c>
      <c r="E5128" t="s">
        <v>3378</v>
      </c>
      <c r="G5128" t="s">
        <v>96</v>
      </c>
      <c r="H5128" t="s">
        <v>30</v>
      </c>
      <c r="J5128" t="s">
        <v>17</v>
      </c>
      <c r="K5128" t="s">
        <v>22</v>
      </c>
      <c r="L5128" t="str">
        <f>_xlfn.XLOOKUP(Tableau1[[#This Row],[TYPE DE PIECE]],Tableau4[MATIERE],Tableau4[SHORT TYPE],"",0,1)</f>
        <v>COP</v>
      </c>
      <c r="N5128" t="str">
        <f>IF(ISERR(FIND("DECOUPE",Tableau1[[#This Row],[DESIGNATION]])),"","NEED REF")</f>
        <v/>
      </c>
    </row>
    <row r="5129" spans="2:14">
      <c r="B5129">
        <v>34408877</v>
      </c>
      <c r="C5129" s="2">
        <v>44132</v>
      </c>
      <c r="D5129" t="s">
        <v>13</v>
      </c>
      <c r="E5129" t="s">
        <v>3379</v>
      </c>
      <c r="G5129" t="s">
        <v>96</v>
      </c>
      <c r="H5129" t="s">
        <v>30</v>
      </c>
      <c r="J5129" t="s">
        <v>17</v>
      </c>
      <c r="K5129" t="s">
        <v>22</v>
      </c>
      <c r="L5129" t="str">
        <f>_xlfn.XLOOKUP(Tableau1[[#This Row],[TYPE DE PIECE]],Tableau4[MATIERE],Tableau4[SHORT TYPE],"",0,1)</f>
        <v>COP</v>
      </c>
      <c r="N5129" t="str">
        <f>IF(ISERR(FIND("DECOUPE",Tableau1[[#This Row],[DESIGNATION]])),"","NEED REF")</f>
        <v/>
      </c>
    </row>
    <row r="5130" spans="2:14">
      <c r="B5130">
        <v>34408876</v>
      </c>
      <c r="C5130" s="2">
        <v>44131</v>
      </c>
      <c r="D5130" t="s">
        <v>13</v>
      </c>
      <c r="E5130" t="s">
        <v>1403</v>
      </c>
      <c r="G5130" t="s">
        <v>96</v>
      </c>
      <c r="H5130" t="s">
        <v>30</v>
      </c>
      <c r="J5130" t="s">
        <v>17</v>
      </c>
      <c r="K5130" t="s">
        <v>22</v>
      </c>
      <c r="L5130" t="str">
        <f>_xlfn.XLOOKUP(Tableau1[[#This Row],[TYPE DE PIECE]],Tableau4[MATIERE],Tableau4[SHORT TYPE],"",0,1)</f>
        <v>COP</v>
      </c>
      <c r="N5130" t="str">
        <f>IF(ISERR(FIND("DECOUPE",Tableau1[[#This Row],[DESIGNATION]])),"","NEED REF")</f>
        <v/>
      </c>
    </row>
    <row r="5131" spans="2:14">
      <c r="B5131">
        <v>34408875</v>
      </c>
      <c r="C5131" s="2">
        <v>44131</v>
      </c>
      <c r="D5131" t="s">
        <v>13</v>
      </c>
      <c r="E5131" t="s">
        <v>1404</v>
      </c>
      <c r="G5131" t="s">
        <v>96</v>
      </c>
      <c r="H5131" t="s">
        <v>30</v>
      </c>
      <c r="J5131" t="s">
        <v>17</v>
      </c>
      <c r="K5131" t="s">
        <v>22</v>
      </c>
      <c r="L5131" t="str">
        <f>_xlfn.XLOOKUP(Tableau1[[#This Row],[TYPE DE PIECE]],Tableau4[MATIERE],Tableau4[SHORT TYPE],"",0,1)</f>
        <v>COP</v>
      </c>
      <c r="N5131" t="str">
        <f>IF(ISERR(FIND("DECOUPE",Tableau1[[#This Row],[DESIGNATION]])),"","NEED REF")</f>
        <v/>
      </c>
    </row>
    <row r="5132" spans="2:14">
      <c r="B5132">
        <v>34408874</v>
      </c>
      <c r="C5132" s="2">
        <v>44131</v>
      </c>
      <c r="D5132" t="s">
        <v>13</v>
      </c>
      <c r="E5132" t="s">
        <v>1405</v>
      </c>
      <c r="G5132" t="s">
        <v>96</v>
      </c>
      <c r="H5132" t="s">
        <v>30</v>
      </c>
      <c r="J5132" t="s">
        <v>17</v>
      </c>
      <c r="K5132" t="s">
        <v>22</v>
      </c>
      <c r="L5132" t="str">
        <f>_xlfn.XLOOKUP(Tableau1[[#This Row],[TYPE DE PIECE]],Tableau4[MATIERE],Tableau4[SHORT TYPE],"",0,1)</f>
        <v>COP</v>
      </c>
      <c r="N5132" t="str">
        <f>IF(ISERR(FIND("DECOUPE",Tableau1[[#This Row],[DESIGNATION]])),"","NEED REF")</f>
        <v/>
      </c>
    </row>
    <row r="5133" spans="2:14">
      <c r="B5133">
        <v>34408873</v>
      </c>
      <c r="C5133" s="2">
        <v>44131</v>
      </c>
      <c r="D5133" t="s">
        <v>13</v>
      </c>
      <c r="E5133" t="s">
        <v>1406</v>
      </c>
      <c r="G5133" t="s">
        <v>96</v>
      </c>
      <c r="H5133" t="s">
        <v>30</v>
      </c>
      <c r="J5133" t="s">
        <v>17</v>
      </c>
      <c r="K5133" t="s">
        <v>22</v>
      </c>
      <c r="L5133" t="str">
        <f>_xlfn.XLOOKUP(Tableau1[[#This Row],[TYPE DE PIECE]],Tableau4[MATIERE],Tableau4[SHORT TYPE],"",0,1)</f>
        <v>COP</v>
      </c>
      <c r="N5133" t="str">
        <f>IF(ISERR(FIND("DECOUPE",Tableau1[[#This Row],[DESIGNATION]])),"","NEED REF")</f>
        <v/>
      </c>
    </row>
    <row r="5134" spans="2:14">
      <c r="B5134">
        <v>34408872</v>
      </c>
      <c r="C5134" s="2">
        <v>44131</v>
      </c>
      <c r="D5134" t="s">
        <v>13</v>
      </c>
      <c r="E5134" t="s">
        <v>1403</v>
      </c>
      <c r="G5134" t="s">
        <v>96</v>
      </c>
      <c r="H5134" t="s">
        <v>30</v>
      </c>
      <c r="J5134" t="s">
        <v>17</v>
      </c>
      <c r="K5134" t="s">
        <v>22</v>
      </c>
      <c r="L5134" t="str">
        <f>_xlfn.XLOOKUP(Tableau1[[#This Row],[TYPE DE PIECE]],Tableau4[MATIERE],Tableau4[SHORT TYPE],"",0,1)</f>
        <v>COP</v>
      </c>
      <c r="N5134" t="str">
        <f>IF(ISERR(FIND("DECOUPE",Tableau1[[#This Row],[DESIGNATION]])),"","NEED REF")</f>
        <v/>
      </c>
    </row>
    <row r="5135" spans="2:14">
      <c r="B5135">
        <v>34408871</v>
      </c>
      <c r="C5135" s="2">
        <v>44131</v>
      </c>
      <c r="D5135" t="s">
        <v>13</v>
      </c>
      <c r="E5135" t="s">
        <v>1404</v>
      </c>
      <c r="G5135" t="s">
        <v>96</v>
      </c>
      <c r="H5135" t="s">
        <v>30</v>
      </c>
      <c r="J5135" t="s">
        <v>17</v>
      </c>
      <c r="K5135" t="s">
        <v>22</v>
      </c>
      <c r="L5135" t="str">
        <f>_xlfn.XLOOKUP(Tableau1[[#This Row],[TYPE DE PIECE]],Tableau4[MATIERE],Tableau4[SHORT TYPE],"",0,1)</f>
        <v>COP</v>
      </c>
      <c r="N5135" t="str">
        <f>IF(ISERR(FIND("DECOUPE",Tableau1[[#This Row],[DESIGNATION]])),"","NEED REF")</f>
        <v/>
      </c>
    </row>
    <row r="5136" spans="2:14">
      <c r="B5136">
        <v>34408870</v>
      </c>
      <c r="C5136" s="2">
        <v>44131</v>
      </c>
      <c r="D5136" t="s">
        <v>13</v>
      </c>
      <c r="E5136" t="s">
        <v>1405</v>
      </c>
      <c r="G5136" t="s">
        <v>96</v>
      </c>
      <c r="H5136" t="s">
        <v>30</v>
      </c>
      <c r="J5136" t="s">
        <v>17</v>
      </c>
      <c r="K5136" t="s">
        <v>22</v>
      </c>
      <c r="L5136" t="str">
        <f>_xlfn.XLOOKUP(Tableau1[[#This Row],[TYPE DE PIECE]],Tableau4[MATIERE],Tableau4[SHORT TYPE],"",0,1)</f>
        <v>COP</v>
      </c>
      <c r="N5136" t="str">
        <f>IF(ISERR(FIND("DECOUPE",Tableau1[[#This Row],[DESIGNATION]])),"","NEED REF")</f>
        <v/>
      </c>
    </row>
    <row r="5137" spans="2:14">
      <c r="B5137">
        <v>34408869</v>
      </c>
      <c r="C5137" s="2">
        <v>44131</v>
      </c>
      <c r="D5137" t="s">
        <v>13</v>
      </c>
      <c r="E5137" t="s">
        <v>1406</v>
      </c>
      <c r="G5137" t="s">
        <v>96</v>
      </c>
      <c r="H5137" t="s">
        <v>30</v>
      </c>
      <c r="J5137" t="s">
        <v>17</v>
      </c>
      <c r="K5137" t="s">
        <v>22</v>
      </c>
      <c r="L5137" t="str">
        <f>_xlfn.XLOOKUP(Tableau1[[#This Row],[TYPE DE PIECE]],Tableau4[MATIERE],Tableau4[SHORT TYPE],"",0,1)</f>
        <v>COP</v>
      </c>
      <c r="N5137" t="str">
        <f>IF(ISERR(FIND("DECOUPE",Tableau1[[#This Row],[DESIGNATION]])),"","NEED REF")</f>
        <v/>
      </c>
    </row>
    <row r="5138" spans="2:14">
      <c r="B5138">
        <v>34408868</v>
      </c>
      <c r="C5138" s="2">
        <v>44131</v>
      </c>
      <c r="D5138" t="s">
        <v>13</v>
      </c>
      <c r="E5138" t="s">
        <v>1403</v>
      </c>
      <c r="G5138" t="s">
        <v>96</v>
      </c>
      <c r="H5138" t="s">
        <v>30</v>
      </c>
      <c r="J5138" t="s">
        <v>17</v>
      </c>
      <c r="K5138" t="s">
        <v>22</v>
      </c>
      <c r="L5138" t="str">
        <f>_xlfn.XLOOKUP(Tableau1[[#This Row],[TYPE DE PIECE]],Tableau4[MATIERE],Tableau4[SHORT TYPE],"",0,1)</f>
        <v>COP</v>
      </c>
      <c r="N5138" t="str">
        <f>IF(ISERR(FIND("DECOUPE",Tableau1[[#This Row],[DESIGNATION]])),"","NEED REF")</f>
        <v/>
      </c>
    </row>
    <row r="5139" spans="2:14">
      <c r="B5139">
        <v>34408867</v>
      </c>
      <c r="C5139" s="2">
        <v>44131</v>
      </c>
      <c r="D5139" t="s">
        <v>13</v>
      </c>
      <c r="E5139" t="s">
        <v>1404</v>
      </c>
      <c r="G5139" t="s">
        <v>96</v>
      </c>
      <c r="H5139" t="s">
        <v>30</v>
      </c>
      <c r="J5139" t="s">
        <v>17</v>
      </c>
      <c r="K5139" t="s">
        <v>22</v>
      </c>
      <c r="L5139" t="str">
        <f>_xlfn.XLOOKUP(Tableau1[[#This Row],[TYPE DE PIECE]],Tableau4[MATIERE],Tableau4[SHORT TYPE],"",0,1)</f>
        <v>COP</v>
      </c>
      <c r="N5139" t="str">
        <f>IF(ISERR(FIND("DECOUPE",Tableau1[[#This Row],[DESIGNATION]])),"","NEED REF")</f>
        <v/>
      </c>
    </row>
    <row r="5140" spans="2:14">
      <c r="B5140">
        <v>34408866</v>
      </c>
      <c r="C5140" s="2">
        <v>44131</v>
      </c>
      <c r="D5140" t="s">
        <v>13</v>
      </c>
      <c r="E5140" t="s">
        <v>1405</v>
      </c>
      <c r="G5140" t="s">
        <v>96</v>
      </c>
      <c r="H5140" t="s">
        <v>30</v>
      </c>
      <c r="J5140" t="s">
        <v>17</v>
      </c>
      <c r="K5140" t="s">
        <v>22</v>
      </c>
      <c r="L5140" t="str">
        <f>_xlfn.XLOOKUP(Tableau1[[#This Row],[TYPE DE PIECE]],Tableau4[MATIERE],Tableau4[SHORT TYPE],"",0,1)</f>
        <v>COP</v>
      </c>
      <c r="N5140" t="str">
        <f>IF(ISERR(FIND("DECOUPE",Tableau1[[#This Row],[DESIGNATION]])),"","NEED REF")</f>
        <v/>
      </c>
    </row>
    <row r="5141" spans="2:14">
      <c r="B5141">
        <v>34408865</v>
      </c>
      <c r="C5141" s="2">
        <v>44131</v>
      </c>
      <c r="D5141" t="s">
        <v>13</v>
      </c>
      <c r="E5141" t="s">
        <v>1406</v>
      </c>
      <c r="G5141" t="s">
        <v>96</v>
      </c>
      <c r="H5141" t="s">
        <v>30</v>
      </c>
      <c r="J5141" t="s">
        <v>17</v>
      </c>
      <c r="K5141" t="s">
        <v>22</v>
      </c>
      <c r="L5141" t="str">
        <f>_xlfn.XLOOKUP(Tableau1[[#This Row],[TYPE DE PIECE]],Tableau4[MATIERE],Tableau4[SHORT TYPE],"",0,1)</f>
        <v>COP</v>
      </c>
      <c r="N5141" t="str">
        <f>IF(ISERR(FIND("DECOUPE",Tableau1[[#This Row],[DESIGNATION]])),"","NEED REF")</f>
        <v/>
      </c>
    </row>
    <row r="5142" spans="2:14">
      <c r="B5142">
        <v>34408864</v>
      </c>
      <c r="C5142" s="2">
        <v>44130</v>
      </c>
      <c r="D5142" t="s">
        <v>13</v>
      </c>
      <c r="E5142" t="s">
        <v>3380</v>
      </c>
      <c r="F5142" t="s">
        <v>674</v>
      </c>
      <c r="G5142" t="s">
        <v>675</v>
      </c>
      <c r="H5142" t="s">
        <v>46</v>
      </c>
      <c r="J5142" t="s">
        <v>17</v>
      </c>
      <c r="K5142" t="s">
        <v>22</v>
      </c>
      <c r="L5142" t="str">
        <f>_xlfn.XLOOKUP(Tableau1[[#This Row],[TYPE DE PIECE]],Tableau4[MATIERE],Tableau4[SHORT TYPE],"",0,1)</f>
        <v>COP</v>
      </c>
      <c r="N5142" t="str">
        <f>IF(ISERR(FIND("DECOUPE",Tableau1[[#This Row],[DESIGNATION]])),"","NEED REF")</f>
        <v/>
      </c>
    </row>
    <row r="5143" spans="2:14">
      <c r="B5143">
        <v>34408863</v>
      </c>
      <c r="C5143" s="2">
        <v>44130</v>
      </c>
      <c r="D5143" t="s">
        <v>13</v>
      </c>
      <c r="E5143" t="s">
        <v>3381</v>
      </c>
      <c r="G5143" t="s">
        <v>3382</v>
      </c>
      <c r="J5143" t="s">
        <v>17</v>
      </c>
      <c r="K5143" t="s">
        <v>25</v>
      </c>
      <c r="L5143" t="str">
        <f>_xlfn.XLOOKUP(Tableau1[[#This Row],[TYPE DE PIECE]],Tableau4[MATIERE],Tableau4[SHORT TYPE],"",0,1)</f>
        <v>SMT</v>
      </c>
      <c r="N5143" t="str">
        <f>IF(ISERR(FIND("DECOUPE",Tableau1[[#This Row],[DESIGNATION]])),"","NEED REF")</f>
        <v/>
      </c>
    </row>
    <row r="5144" spans="2:14">
      <c r="B5144">
        <v>34408862</v>
      </c>
      <c r="C5144" s="2">
        <v>44127</v>
      </c>
      <c r="D5144" t="s">
        <v>13</v>
      </c>
      <c r="E5144" t="s">
        <v>3383</v>
      </c>
      <c r="H5144" t="s">
        <v>46</v>
      </c>
      <c r="J5144" t="s">
        <v>1944</v>
      </c>
      <c r="K5144" t="s">
        <v>50</v>
      </c>
      <c r="L5144" t="str">
        <f>_xlfn.XLOOKUP(Tableau1[[#This Row],[TYPE DE PIECE]],Tableau4[MATIERE],Tableau4[SHORT TYPE],"",0,1)</f>
        <v>WIR</v>
      </c>
      <c r="N5144" t="str">
        <f>IF(ISERR(FIND("DECOUPE",Tableau1[[#This Row],[DESIGNATION]])),"","NEED REF")</f>
        <v/>
      </c>
    </row>
    <row r="5145" spans="2:14">
      <c r="B5145">
        <v>34408861</v>
      </c>
      <c r="C5145" s="2">
        <v>44127</v>
      </c>
      <c r="D5145" t="s">
        <v>13</v>
      </c>
      <c r="E5145" t="s">
        <v>3384</v>
      </c>
      <c r="H5145" t="s">
        <v>46</v>
      </c>
      <c r="J5145" t="s">
        <v>1944</v>
      </c>
      <c r="K5145" t="s">
        <v>50</v>
      </c>
      <c r="L5145" t="str">
        <f>_xlfn.XLOOKUP(Tableau1[[#This Row],[TYPE DE PIECE]],Tableau4[MATIERE],Tableau4[SHORT TYPE],"",0,1)</f>
        <v>WIR</v>
      </c>
      <c r="N5145" t="str">
        <f>IF(ISERR(FIND("DECOUPE",Tableau1[[#This Row],[DESIGNATION]])),"","NEED REF")</f>
        <v/>
      </c>
    </row>
    <row r="5146" spans="2:14">
      <c r="B5146">
        <v>34408860</v>
      </c>
      <c r="C5146" s="2">
        <v>44127</v>
      </c>
      <c r="D5146" t="s">
        <v>13</v>
      </c>
      <c r="E5146" t="s">
        <v>3385</v>
      </c>
      <c r="H5146" t="s">
        <v>46</v>
      </c>
      <c r="J5146" t="s">
        <v>1944</v>
      </c>
      <c r="K5146" t="s">
        <v>50</v>
      </c>
      <c r="L5146" t="str">
        <f>_xlfn.XLOOKUP(Tableau1[[#This Row],[TYPE DE PIECE]],Tableau4[MATIERE],Tableau4[SHORT TYPE],"",0,1)</f>
        <v>WIR</v>
      </c>
      <c r="N5146" t="str">
        <f>IF(ISERR(FIND("DECOUPE",Tableau1[[#This Row],[DESIGNATION]])),"","NEED REF")</f>
        <v/>
      </c>
    </row>
    <row r="5147" spans="2:14">
      <c r="B5147">
        <v>34408859</v>
      </c>
      <c r="C5147" s="2">
        <v>44120</v>
      </c>
      <c r="D5147" t="s">
        <v>13</v>
      </c>
      <c r="E5147" t="s">
        <v>3386</v>
      </c>
      <c r="F5147" t="s">
        <v>2550</v>
      </c>
      <c r="G5147" t="s">
        <v>96</v>
      </c>
      <c r="J5147" t="s">
        <v>17</v>
      </c>
      <c r="K5147" t="s">
        <v>25</v>
      </c>
      <c r="L5147" t="str">
        <f>_xlfn.XLOOKUP(Tableau1[[#This Row],[TYPE DE PIECE]],Tableau4[MATIERE],Tableau4[SHORT TYPE],"",0,1)</f>
        <v>SMT</v>
      </c>
      <c r="N5147" t="str">
        <f>IF(ISERR(FIND("DECOUPE",Tableau1[[#This Row],[DESIGNATION]])),"","NEED REF")</f>
        <v/>
      </c>
    </row>
    <row r="5148" spans="2:14">
      <c r="B5148">
        <v>34408858</v>
      </c>
      <c r="C5148" s="2">
        <v>44120</v>
      </c>
      <c r="D5148" t="s">
        <v>13</v>
      </c>
      <c r="E5148" t="s">
        <v>3387</v>
      </c>
      <c r="F5148" t="s">
        <v>2550</v>
      </c>
      <c r="G5148" t="s">
        <v>96</v>
      </c>
      <c r="J5148" t="s">
        <v>17</v>
      </c>
      <c r="K5148" t="s">
        <v>25</v>
      </c>
      <c r="L5148" t="str">
        <f>_xlfn.XLOOKUP(Tableau1[[#This Row],[TYPE DE PIECE]],Tableau4[MATIERE],Tableau4[SHORT TYPE],"",0,1)</f>
        <v>SMT</v>
      </c>
      <c r="N5148" t="str">
        <f>IF(ISERR(FIND("DECOUPE",Tableau1[[#This Row],[DESIGNATION]])),"","NEED REF")</f>
        <v/>
      </c>
    </row>
    <row r="5149" spans="2:14">
      <c r="B5149">
        <v>34408857</v>
      </c>
      <c r="C5149" s="2">
        <v>44119</v>
      </c>
      <c r="D5149" t="s">
        <v>13</v>
      </c>
      <c r="E5149" t="s">
        <v>3388</v>
      </c>
      <c r="J5149" t="s">
        <v>17</v>
      </c>
      <c r="L5149" t="str">
        <f>_xlfn.XLOOKUP(Tableau1[[#This Row],[TYPE DE PIECE]],Tableau4[MATIERE],Tableau4[SHORT TYPE],"",0,1)</f>
        <v/>
      </c>
      <c r="N5149" t="str">
        <f>IF(ISERR(FIND("DECOUPE",Tableau1[[#This Row],[DESIGNATION]])),"","NEED REF")</f>
        <v/>
      </c>
    </row>
    <row r="5150" spans="2:14">
      <c r="B5150">
        <v>34408856</v>
      </c>
      <c r="C5150" s="2">
        <v>44119</v>
      </c>
      <c r="D5150" t="s">
        <v>13</v>
      </c>
      <c r="E5150" t="s">
        <v>3389</v>
      </c>
      <c r="F5150" t="s">
        <v>3390</v>
      </c>
      <c r="G5150" t="s">
        <v>1621</v>
      </c>
      <c r="H5150" t="s">
        <v>595</v>
      </c>
      <c r="J5150" t="s">
        <v>49</v>
      </c>
      <c r="K5150" t="s">
        <v>25</v>
      </c>
      <c r="L5150" t="str">
        <f>_xlfn.XLOOKUP(Tableau1[[#This Row],[TYPE DE PIECE]],Tableau4[MATIERE],Tableau4[SHORT TYPE],"",0,1)</f>
        <v>SMT</v>
      </c>
      <c r="N5150" t="str">
        <f>IF(ISERR(FIND("DECOUPE",Tableau1[[#This Row],[DESIGNATION]])),"","NEED REF")</f>
        <v/>
      </c>
    </row>
    <row r="5151" spans="2:14">
      <c r="B5151">
        <v>34408855</v>
      </c>
      <c r="C5151" s="2">
        <v>44119</v>
      </c>
      <c r="D5151" t="s">
        <v>13</v>
      </c>
      <c r="E5151" t="s">
        <v>3391</v>
      </c>
      <c r="F5151" t="s">
        <v>3390</v>
      </c>
      <c r="G5151" t="s">
        <v>1621</v>
      </c>
      <c r="H5151" t="s">
        <v>595</v>
      </c>
      <c r="J5151" t="s">
        <v>49</v>
      </c>
      <c r="K5151" t="s">
        <v>25</v>
      </c>
      <c r="L5151" t="str">
        <f>_xlfn.XLOOKUP(Tableau1[[#This Row],[TYPE DE PIECE]],Tableau4[MATIERE],Tableau4[SHORT TYPE],"",0,1)</f>
        <v>SMT</v>
      </c>
      <c r="N5151" t="str">
        <f>IF(ISERR(FIND("DECOUPE",Tableau1[[#This Row],[DESIGNATION]])),"","NEED REF")</f>
        <v/>
      </c>
    </row>
    <row r="5152" spans="2:14">
      <c r="B5152">
        <v>34408854</v>
      </c>
      <c r="C5152" s="2">
        <v>44119</v>
      </c>
      <c r="D5152" t="s">
        <v>13</v>
      </c>
      <c r="E5152" t="s">
        <v>1394</v>
      </c>
      <c r="G5152" t="s">
        <v>96</v>
      </c>
      <c r="H5152" t="s">
        <v>30</v>
      </c>
      <c r="J5152" t="s">
        <v>17</v>
      </c>
      <c r="K5152" t="s">
        <v>22</v>
      </c>
      <c r="L5152" t="str">
        <f>_xlfn.XLOOKUP(Tableau1[[#This Row],[TYPE DE PIECE]],Tableau4[MATIERE],Tableau4[SHORT TYPE],"",0,1)</f>
        <v>COP</v>
      </c>
      <c r="N5152" t="str">
        <f>IF(ISERR(FIND("DECOUPE",Tableau1[[#This Row],[DESIGNATION]])),"","NEED REF")</f>
        <v/>
      </c>
    </row>
    <row r="5153" spans="2:14">
      <c r="B5153">
        <v>34408853</v>
      </c>
      <c r="C5153" s="2">
        <v>44119</v>
      </c>
      <c r="D5153" t="s">
        <v>13</v>
      </c>
      <c r="E5153" t="s">
        <v>1395</v>
      </c>
      <c r="G5153" t="s">
        <v>96</v>
      </c>
      <c r="H5153" t="s">
        <v>30</v>
      </c>
      <c r="J5153" t="s">
        <v>17</v>
      </c>
      <c r="K5153" t="s">
        <v>22</v>
      </c>
      <c r="L5153" t="str">
        <f>_xlfn.XLOOKUP(Tableau1[[#This Row],[TYPE DE PIECE]],Tableau4[MATIERE],Tableau4[SHORT TYPE],"",0,1)</f>
        <v>COP</v>
      </c>
      <c r="N5153" t="str">
        <f>IF(ISERR(FIND("DECOUPE",Tableau1[[#This Row],[DESIGNATION]])),"","NEED REF")</f>
        <v/>
      </c>
    </row>
    <row r="5154" spans="2:14">
      <c r="B5154">
        <v>34408852</v>
      </c>
      <c r="C5154" s="2">
        <v>44119</v>
      </c>
      <c r="D5154" t="s">
        <v>13</v>
      </c>
      <c r="E5154" t="s">
        <v>1396</v>
      </c>
      <c r="G5154" t="s">
        <v>96</v>
      </c>
      <c r="H5154" t="s">
        <v>30</v>
      </c>
      <c r="J5154" t="s">
        <v>17</v>
      </c>
      <c r="K5154" t="s">
        <v>22</v>
      </c>
      <c r="L5154" t="str">
        <f>_xlfn.XLOOKUP(Tableau1[[#This Row],[TYPE DE PIECE]],Tableau4[MATIERE],Tableau4[SHORT TYPE],"",0,1)</f>
        <v>COP</v>
      </c>
      <c r="N5154" t="str">
        <f>IF(ISERR(FIND("DECOUPE",Tableau1[[#This Row],[DESIGNATION]])),"","NEED REF")</f>
        <v/>
      </c>
    </row>
    <row r="5155" spans="2:14">
      <c r="B5155">
        <v>34408851</v>
      </c>
      <c r="C5155" s="2">
        <v>44119</v>
      </c>
      <c r="D5155" t="s">
        <v>13</v>
      </c>
      <c r="E5155" t="s">
        <v>1393</v>
      </c>
      <c r="G5155" t="s">
        <v>96</v>
      </c>
      <c r="H5155" t="s">
        <v>30</v>
      </c>
      <c r="J5155" t="s">
        <v>17</v>
      </c>
      <c r="K5155" t="s">
        <v>22</v>
      </c>
      <c r="L5155" t="str">
        <f>_xlfn.XLOOKUP(Tableau1[[#This Row],[TYPE DE PIECE]],Tableau4[MATIERE],Tableau4[SHORT TYPE],"",0,1)</f>
        <v>COP</v>
      </c>
      <c r="N5155" t="str">
        <f>IF(ISERR(FIND("DECOUPE",Tableau1[[#This Row],[DESIGNATION]])),"","NEED REF")</f>
        <v/>
      </c>
    </row>
    <row r="5156" spans="2:14">
      <c r="B5156">
        <v>34408850</v>
      </c>
      <c r="C5156" s="2">
        <v>44118</v>
      </c>
      <c r="D5156" t="s">
        <v>13</v>
      </c>
      <c r="E5156" t="s">
        <v>3392</v>
      </c>
      <c r="F5156" t="s">
        <v>2550</v>
      </c>
      <c r="G5156" t="s">
        <v>96</v>
      </c>
      <c r="J5156" t="s">
        <v>17</v>
      </c>
      <c r="K5156" t="s">
        <v>25</v>
      </c>
      <c r="L5156" t="str">
        <f>_xlfn.XLOOKUP(Tableau1[[#This Row],[TYPE DE PIECE]],Tableau4[MATIERE],Tableau4[SHORT TYPE],"",0,1)</f>
        <v>SMT</v>
      </c>
      <c r="N5156" t="str">
        <f>IF(ISERR(FIND("DECOUPE",Tableau1[[#This Row],[DESIGNATION]])),"","NEED REF")</f>
        <v/>
      </c>
    </row>
    <row r="5157" spans="2:14">
      <c r="B5157">
        <v>34408849</v>
      </c>
      <c r="C5157" s="2">
        <v>44117</v>
      </c>
      <c r="D5157" t="s">
        <v>13</v>
      </c>
      <c r="E5157" t="s">
        <v>3393</v>
      </c>
      <c r="F5157" t="s">
        <v>3390</v>
      </c>
      <c r="G5157" t="s">
        <v>1621</v>
      </c>
      <c r="H5157" t="s">
        <v>595</v>
      </c>
      <c r="J5157" t="s">
        <v>49</v>
      </c>
      <c r="K5157" t="s">
        <v>25</v>
      </c>
      <c r="L5157" t="str">
        <f>_xlfn.XLOOKUP(Tableau1[[#This Row],[TYPE DE PIECE]],Tableau4[MATIERE],Tableau4[SHORT TYPE],"",0,1)</f>
        <v>SMT</v>
      </c>
      <c r="N5157" t="str">
        <f>IF(ISERR(FIND("DECOUPE",Tableau1[[#This Row],[DESIGNATION]])),"","NEED REF")</f>
        <v/>
      </c>
    </row>
    <row r="5158" spans="2:14">
      <c r="B5158">
        <v>34408848</v>
      </c>
      <c r="C5158" s="2">
        <v>44117</v>
      </c>
      <c r="D5158" t="s">
        <v>13</v>
      </c>
      <c r="E5158" t="s">
        <v>3394</v>
      </c>
      <c r="F5158" t="s">
        <v>3390</v>
      </c>
      <c r="G5158" t="s">
        <v>1621</v>
      </c>
      <c r="H5158" t="s">
        <v>595</v>
      </c>
      <c r="J5158" t="s">
        <v>49</v>
      </c>
      <c r="K5158" t="s">
        <v>25</v>
      </c>
      <c r="L5158" t="str">
        <f>_xlfn.XLOOKUP(Tableau1[[#This Row],[TYPE DE PIECE]],Tableau4[MATIERE],Tableau4[SHORT TYPE],"",0,1)</f>
        <v>SMT</v>
      </c>
      <c r="N5158" t="str">
        <f>IF(ISERR(FIND("DECOUPE",Tableau1[[#This Row],[DESIGNATION]])),"","NEED REF")</f>
        <v/>
      </c>
    </row>
    <row r="5159" spans="2:14">
      <c r="B5159">
        <v>34408847</v>
      </c>
      <c r="C5159" s="2">
        <v>44117</v>
      </c>
      <c r="D5159" t="s">
        <v>13</v>
      </c>
      <c r="E5159" t="s">
        <v>3395</v>
      </c>
      <c r="F5159" t="s">
        <v>3390</v>
      </c>
      <c r="G5159" t="s">
        <v>1621</v>
      </c>
      <c r="H5159" t="s">
        <v>595</v>
      </c>
      <c r="J5159" t="s">
        <v>49</v>
      </c>
      <c r="K5159" t="s">
        <v>25</v>
      </c>
      <c r="L5159" t="str">
        <f>_xlfn.XLOOKUP(Tableau1[[#This Row],[TYPE DE PIECE]],Tableau4[MATIERE],Tableau4[SHORT TYPE],"",0,1)</f>
        <v>SMT</v>
      </c>
      <c r="N5159" t="str">
        <f>IF(ISERR(FIND("DECOUPE",Tableau1[[#This Row],[DESIGNATION]])),"","NEED REF")</f>
        <v/>
      </c>
    </row>
    <row r="5160" spans="2:14">
      <c r="B5160">
        <v>34408846</v>
      </c>
      <c r="C5160" s="2">
        <v>44117</v>
      </c>
      <c r="D5160" t="s">
        <v>13</v>
      </c>
      <c r="E5160" t="s">
        <v>3396</v>
      </c>
      <c r="F5160" t="s">
        <v>3390</v>
      </c>
      <c r="G5160" t="s">
        <v>1621</v>
      </c>
      <c r="H5160" t="s">
        <v>595</v>
      </c>
      <c r="J5160" t="s">
        <v>49</v>
      </c>
      <c r="K5160" t="s">
        <v>25</v>
      </c>
      <c r="L5160" t="str">
        <f>_xlfn.XLOOKUP(Tableau1[[#This Row],[TYPE DE PIECE]],Tableau4[MATIERE],Tableau4[SHORT TYPE],"",0,1)</f>
        <v>SMT</v>
      </c>
      <c r="N5160" t="str">
        <f>IF(ISERR(FIND("DECOUPE",Tableau1[[#This Row],[DESIGNATION]])),"","NEED REF")</f>
        <v/>
      </c>
    </row>
    <row r="5161" spans="2:14">
      <c r="B5161">
        <v>34408845</v>
      </c>
      <c r="C5161" s="2">
        <v>44117</v>
      </c>
      <c r="D5161" t="s">
        <v>13</v>
      </c>
      <c r="E5161" t="s">
        <v>3397</v>
      </c>
      <c r="G5161" t="s">
        <v>112</v>
      </c>
      <c r="J5161" t="s">
        <v>17</v>
      </c>
      <c r="K5161" t="s">
        <v>22</v>
      </c>
      <c r="L5161" t="str">
        <f>_xlfn.XLOOKUP(Tableau1[[#This Row],[TYPE DE PIECE]],Tableau4[MATIERE],Tableau4[SHORT TYPE],"",0,1)</f>
        <v>COP</v>
      </c>
      <c r="N5161" t="str">
        <f>IF(ISERR(FIND("DECOUPE",Tableau1[[#This Row],[DESIGNATION]])),"","NEED REF")</f>
        <v/>
      </c>
    </row>
    <row r="5162" spans="2:14">
      <c r="B5162">
        <v>34408844</v>
      </c>
      <c r="C5162" s="2">
        <v>44117</v>
      </c>
      <c r="D5162" t="s">
        <v>13</v>
      </c>
      <c r="E5162" t="s">
        <v>3398</v>
      </c>
      <c r="G5162" t="s">
        <v>112</v>
      </c>
      <c r="J5162" t="s">
        <v>17</v>
      </c>
      <c r="K5162" t="s">
        <v>22</v>
      </c>
      <c r="L5162" t="str">
        <f>_xlfn.XLOOKUP(Tableau1[[#This Row],[TYPE DE PIECE]],Tableau4[MATIERE],Tableau4[SHORT TYPE],"",0,1)</f>
        <v>COP</v>
      </c>
      <c r="N5162" t="str">
        <f>IF(ISERR(FIND("DECOUPE",Tableau1[[#This Row],[DESIGNATION]])),"","NEED REF")</f>
        <v/>
      </c>
    </row>
    <row r="5163" spans="2:14">
      <c r="B5163">
        <v>34408843</v>
      </c>
      <c r="C5163" s="2">
        <v>44116</v>
      </c>
      <c r="D5163" t="s">
        <v>13</v>
      </c>
      <c r="E5163" t="s">
        <v>3399</v>
      </c>
      <c r="F5163" t="s">
        <v>2550</v>
      </c>
      <c r="G5163" t="s">
        <v>96</v>
      </c>
      <c r="J5163" t="s">
        <v>17</v>
      </c>
      <c r="K5163" t="s">
        <v>25</v>
      </c>
      <c r="L5163" t="str">
        <f>_xlfn.XLOOKUP(Tableau1[[#This Row],[TYPE DE PIECE]],Tableau4[MATIERE],Tableau4[SHORT TYPE],"",0,1)</f>
        <v>SMT</v>
      </c>
      <c r="N5163" t="str">
        <f>IF(ISERR(FIND("DECOUPE",Tableau1[[#This Row],[DESIGNATION]])),"","NEED REF")</f>
        <v/>
      </c>
    </row>
    <row r="5164" spans="2:14">
      <c r="B5164">
        <v>34408842</v>
      </c>
      <c r="C5164" s="2">
        <v>44116</v>
      </c>
      <c r="D5164" t="s">
        <v>13</v>
      </c>
      <c r="E5164" t="s">
        <v>3400</v>
      </c>
      <c r="F5164" t="s">
        <v>2550</v>
      </c>
      <c r="G5164" t="s">
        <v>96</v>
      </c>
      <c r="J5164" t="s">
        <v>17</v>
      </c>
      <c r="K5164" t="s">
        <v>25</v>
      </c>
      <c r="L5164" t="str">
        <f>_xlfn.XLOOKUP(Tableau1[[#This Row],[TYPE DE PIECE]],Tableau4[MATIERE],Tableau4[SHORT TYPE],"",0,1)</f>
        <v>SMT</v>
      </c>
      <c r="N5164" t="str">
        <f>IF(ISERR(FIND("DECOUPE",Tableau1[[#This Row],[DESIGNATION]])),"","NEED REF")</f>
        <v/>
      </c>
    </row>
    <row r="5165" spans="2:14">
      <c r="B5165">
        <v>34408841</v>
      </c>
      <c r="C5165" s="2">
        <v>44113</v>
      </c>
      <c r="D5165" t="s">
        <v>13</v>
      </c>
      <c r="E5165" t="s">
        <v>3401</v>
      </c>
      <c r="J5165" t="s">
        <v>17</v>
      </c>
      <c r="K5165" t="s">
        <v>25</v>
      </c>
      <c r="L5165" t="str">
        <f>_xlfn.XLOOKUP(Tableau1[[#This Row],[TYPE DE PIECE]],Tableau4[MATIERE],Tableau4[SHORT TYPE],"",0,1)</f>
        <v>SMT</v>
      </c>
      <c r="N5165" t="str">
        <f>IF(ISERR(FIND("DECOUPE",Tableau1[[#This Row],[DESIGNATION]])),"","NEED REF")</f>
        <v/>
      </c>
    </row>
    <row r="5166" spans="2:14">
      <c r="B5166">
        <v>34408840</v>
      </c>
      <c r="C5166" s="2">
        <v>44113</v>
      </c>
      <c r="D5166" t="s">
        <v>13</v>
      </c>
      <c r="E5166" t="s">
        <v>3402</v>
      </c>
      <c r="J5166" t="s">
        <v>17</v>
      </c>
      <c r="K5166" t="s">
        <v>25</v>
      </c>
      <c r="L5166" t="str">
        <f>_xlfn.XLOOKUP(Tableau1[[#This Row],[TYPE DE PIECE]],Tableau4[MATIERE],Tableau4[SHORT TYPE],"",0,1)</f>
        <v>SMT</v>
      </c>
      <c r="N5166" t="str">
        <f>IF(ISERR(FIND("DECOUPE",Tableau1[[#This Row],[DESIGNATION]])),"","NEED REF")</f>
        <v/>
      </c>
    </row>
    <row r="5167" spans="2:14">
      <c r="B5167">
        <v>34408839</v>
      </c>
      <c r="C5167" s="2">
        <v>44113</v>
      </c>
      <c r="D5167" t="s">
        <v>13</v>
      </c>
      <c r="E5167" t="s">
        <v>3403</v>
      </c>
      <c r="J5167" t="s">
        <v>17</v>
      </c>
      <c r="K5167" t="s">
        <v>25</v>
      </c>
      <c r="L5167" t="str">
        <f>_xlfn.XLOOKUP(Tableau1[[#This Row],[TYPE DE PIECE]],Tableau4[MATIERE],Tableau4[SHORT TYPE],"",0,1)</f>
        <v>SMT</v>
      </c>
      <c r="N5167" t="str">
        <f>IF(ISERR(FIND("DECOUPE",Tableau1[[#This Row],[DESIGNATION]])),"","NEED REF")</f>
        <v/>
      </c>
    </row>
    <row r="5168" spans="2:14">
      <c r="B5168">
        <v>34408838</v>
      </c>
      <c r="C5168" s="2">
        <v>44113</v>
      </c>
      <c r="D5168" t="s">
        <v>13</v>
      </c>
      <c r="E5168" t="s">
        <v>3404</v>
      </c>
      <c r="G5168" t="s">
        <v>112</v>
      </c>
      <c r="H5168" t="s">
        <v>534</v>
      </c>
      <c r="J5168" t="s">
        <v>17</v>
      </c>
      <c r="K5168" t="s">
        <v>25</v>
      </c>
      <c r="L5168" t="str">
        <f>_xlfn.XLOOKUP(Tableau1[[#This Row],[TYPE DE PIECE]],Tableau4[MATIERE],Tableau4[SHORT TYPE],"",0,1)</f>
        <v>SMT</v>
      </c>
      <c r="N5168" t="str">
        <f>IF(ISERR(FIND("DECOUPE",Tableau1[[#This Row],[DESIGNATION]])),"","NEED REF")</f>
        <v/>
      </c>
    </row>
    <row r="5169" spans="2:14">
      <c r="B5169">
        <v>34408837</v>
      </c>
      <c r="C5169" s="2">
        <v>44113</v>
      </c>
      <c r="D5169" t="s">
        <v>13</v>
      </c>
      <c r="E5169" t="s">
        <v>3405</v>
      </c>
      <c r="G5169" t="s">
        <v>112</v>
      </c>
      <c r="H5169" t="s">
        <v>534</v>
      </c>
      <c r="J5169" t="s">
        <v>17</v>
      </c>
      <c r="K5169" t="s">
        <v>25</v>
      </c>
      <c r="L5169" t="str">
        <f>_xlfn.XLOOKUP(Tableau1[[#This Row],[TYPE DE PIECE]],Tableau4[MATIERE],Tableau4[SHORT TYPE],"",0,1)</f>
        <v>SMT</v>
      </c>
      <c r="N5169" t="str">
        <f>IF(ISERR(FIND("DECOUPE",Tableau1[[#This Row],[DESIGNATION]])),"","NEED REF")</f>
        <v/>
      </c>
    </row>
    <row r="5170" spans="2:14">
      <c r="B5170">
        <v>34408836</v>
      </c>
      <c r="C5170" s="2">
        <v>44112</v>
      </c>
      <c r="D5170" t="s">
        <v>13</v>
      </c>
      <c r="E5170" t="s">
        <v>3406</v>
      </c>
      <c r="J5170" t="s">
        <v>17</v>
      </c>
      <c r="L5170" t="str">
        <f>_xlfn.XLOOKUP(Tableau1[[#This Row],[TYPE DE PIECE]],Tableau4[MATIERE],Tableau4[SHORT TYPE],"",0,1)</f>
        <v/>
      </c>
      <c r="N5170" t="str">
        <f>IF(ISERR(FIND("DECOUPE",Tableau1[[#This Row],[DESIGNATION]])),"","NEED REF")</f>
        <v/>
      </c>
    </row>
    <row r="5171" spans="2:14">
      <c r="B5171">
        <v>34408835</v>
      </c>
      <c r="C5171" s="2">
        <v>44112</v>
      </c>
      <c r="D5171" t="s">
        <v>13</v>
      </c>
      <c r="E5171" t="s">
        <v>1664</v>
      </c>
      <c r="G5171" t="s">
        <v>96</v>
      </c>
      <c r="H5171" t="s">
        <v>595</v>
      </c>
      <c r="J5171" t="s">
        <v>49</v>
      </c>
      <c r="K5171" t="s">
        <v>25</v>
      </c>
      <c r="L5171" t="str">
        <f>_xlfn.XLOOKUP(Tableau1[[#This Row],[TYPE DE PIECE]],Tableau4[MATIERE],Tableau4[SHORT TYPE],"",0,1)</f>
        <v>SMT</v>
      </c>
      <c r="N5171" t="str">
        <f>IF(ISERR(FIND("DECOUPE",Tableau1[[#This Row],[DESIGNATION]])),"","NEED REF")</f>
        <v/>
      </c>
    </row>
    <row r="5172" spans="2:14">
      <c r="B5172">
        <v>34408834</v>
      </c>
      <c r="C5172" s="2">
        <v>44112</v>
      </c>
      <c r="D5172" t="s">
        <v>13</v>
      </c>
      <c r="E5172" t="s">
        <v>3407</v>
      </c>
      <c r="G5172" t="s">
        <v>96</v>
      </c>
      <c r="H5172" t="s">
        <v>595</v>
      </c>
      <c r="J5172" t="s">
        <v>49</v>
      </c>
      <c r="K5172" t="s">
        <v>25</v>
      </c>
      <c r="L5172" t="str">
        <f>_xlfn.XLOOKUP(Tableau1[[#This Row],[TYPE DE PIECE]],Tableau4[MATIERE],Tableau4[SHORT TYPE],"",0,1)</f>
        <v>SMT</v>
      </c>
      <c r="N5172" t="str">
        <f>IF(ISERR(FIND("DECOUPE",Tableau1[[#This Row],[DESIGNATION]])),"","NEED REF")</f>
        <v/>
      </c>
    </row>
    <row r="5173" spans="2:14">
      <c r="B5173">
        <v>34408833</v>
      </c>
      <c r="C5173" s="2">
        <v>44112</v>
      </c>
      <c r="D5173" t="s">
        <v>13</v>
      </c>
      <c r="E5173" t="s">
        <v>3408</v>
      </c>
      <c r="G5173" t="s">
        <v>96</v>
      </c>
      <c r="H5173" t="s">
        <v>595</v>
      </c>
      <c r="J5173" t="s">
        <v>49</v>
      </c>
      <c r="K5173" t="s">
        <v>25</v>
      </c>
      <c r="L5173" t="str">
        <f>_xlfn.XLOOKUP(Tableau1[[#This Row],[TYPE DE PIECE]],Tableau4[MATIERE],Tableau4[SHORT TYPE],"",0,1)</f>
        <v>SMT</v>
      </c>
      <c r="N5173" t="str">
        <f>IF(ISERR(FIND("DECOUPE",Tableau1[[#This Row],[DESIGNATION]])),"","NEED REF")</f>
        <v/>
      </c>
    </row>
    <row r="5174" spans="2:14">
      <c r="B5174">
        <v>34408832</v>
      </c>
      <c r="C5174" s="2">
        <v>44112</v>
      </c>
      <c r="D5174" t="s">
        <v>13</v>
      </c>
      <c r="E5174" t="s">
        <v>3409</v>
      </c>
      <c r="F5174" t="s">
        <v>2550</v>
      </c>
      <c r="G5174" t="s">
        <v>96</v>
      </c>
      <c r="J5174" t="s">
        <v>17</v>
      </c>
      <c r="K5174" t="s">
        <v>307</v>
      </c>
      <c r="L5174" t="str">
        <f>_xlfn.XLOOKUP(Tableau1[[#This Row],[TYPE DE PIECE]],Tableau4[MATIERE],Tableau4[SHORT TYPE],"",0,1)</f>
        <v/>
      </c>
      <c r="N5174" t="str">
        <f>IF(ISERR(FIND("DECOUPE",Tableau1[[#This Row],[DESIGNATION]])),"","NEED REF")</f>
        <v/>
      </c>
    </row>
    <row r="5175" spans="2:14">
      <c r="B5175">
        <v>34408831</v>
      </c>
      <c r="C5175" s="2">
        <v>44112</v>
      </c>
      <c r="D5175" t="s">
        <v>13</v>
      </c>
      <c r="J5175" t="s">
        <v>17</v>
      </c>
      <c r="L5175" t="str">
        <f>_xlfn.XLOOKUP(Tableau1[[#This Row],[TYPE DE PIECE]],Tableau4[MATIERE],Tableau4[SHORT TYPE],"",0,1)</f>
        <v/>
      </c>
      <c r="N5175" t="str">
        <f>IF(ISERR(FIND("DECOUPE",Tableau1[[#This Row],[DESIGNATION]])),"","NEED REF")</f>
        <v/>
      </c>
    </row>
    <row r="5176" spans="2:14">
      <c r="B5176">
        <v>34408830</v>
      </c>
      <c r="C5176" s="2">
        <v>44112</v>
      </c>
      <c r="D5176" t="s">
        <v>13</v>
      </c>
      <c r="J5176" t="s">
        <v>17</v>
      </c>
      <c r="L5176" t="str">
        <f>_xlfn.XLOOKUP(Tableau1[[#This Row],[TYPE DE PIECE]],Tableau4[MATIERE],Tableau4[SHORT TYPE],"",0,1)</f>
        <v/>
      </c>
      <c r="N5176" t="str">
        <f>IF(ISERR(FIND("DECOUPE",Tableau1[[#This Row],[DESIGNATION]])),"","NEED REF")</f>
        <v/>
      </c>
    </row>
    <row r="5177" spans="2:14">
      <c r="B5177">
        <v>34408829</v>
      </c>
      <c r="C5177" s="2">
        <v>44112</v>
      </c>
      <c r="D5177" t="s">
        <v>13</v>
      </c>
      <c r="J5177" t="s">
        <v>17</v>
      </c>
      <c r="L5177" t="str">
        <f>_xlfn.XLOOKUP(Tableau1[[#This Row],[TYPE DE PIECE]],Tableau4[MATIERE],Tableau4[SHORT TYPE],"",0,1)</f>
        <v/>
      </c>
      <c r="N5177" t="str">
        <f>IF(ISERR(FIND("DECOUPE",Tableau1[[#This Row],[DESIGNATION]])),"","NEED REF")</f>
        <v/>
      </c>
    </row>
    <row r="5178" spans="2:14">
      <c r="B5178">
        <v>34408828</v>
      </c>
      <c r="C5178" s="2">
        <v>44112</v>
      </c>
      <c r="D5178" t="s">
        <v>13</v>
      </c>
      <c r="J5178" t="s">
        <v>17</v>
      </c>
      <c r="L5178" t="str">
        <f>_xlfn.XLOOKUP(Tableau1[[#This Row],[TYPE DE PIECE]],Tableau4[MATIERE],Tableau4[SHORT TYPE],"",0,1)</f>
        <v/>
      </c>
      <c r="N5178" t="str">
        <f>IF(ISERR(FIND("DECOUPE",Tableau1[[#This Row],[DESIGNATION]])),"","NEED REF")</f>
        <v/>
      </c>
    </row>
    <row r="5179" spans="2:14">
      <c r="B5179">
        <v>34408827</v>
      </c>
      <c r="C5179" s="2">
        <v>44112</v>
      </c>
      <c r="D5179" t="s">
        <v>13</v>
      </c>
      <c r="J5179" t="s">
        <v>17</v>
      </c>
      <c r="L5179" t="str">
        <f>_xlfn.XLOOKUP(Tableau1[[#This Row],[TYPE DE PIECE]],Tableau4[MATIERE],Tableau4[SHORT TYPE],"",0,1)</f>
        <v/>
      </c>
      <c r="N5179" t="str">
        <f>IF(ISERR(FIND("DECOUPE",Tableau1[[#This Row],[DESIGNATION]])),"","NEED REF")</f>
        <v/>
      </c>
    </row>
    <row r="5180" spans="2:14">
      <c r="B5180">
        <v>34408826</v>
      </c>
      <c r="C5180" s="2">
        <v>44112</v>
      </c>
      <c r="D5180" t="s">
        <v>13</v>
      </c>
      <c r="J5180" t="s">
        <v>17</v>
      </c>
      <c r="L5180" t="str">
        <f>_xlfn.XLOOKUP(Tableau1[[#This Row],[TYPE DE PIECE]],Tableau4[MATIERE],Tableau4[SHORT TYPE],"",0,1)</f>
        <v/>
      </c>
      <c r="N5180" t="str">
        <f>IF(ISERR(FIND("DECOUPE",Tableau1[[#This Row],[DESIGNATION]])),"","NEED REF")</f>
        <v/>
      </c>
    </row>
    <row r="5181" spans="2:14">
      <c r="B5181">
        <v>34408825</v>
      </c>
      <c r="C5181" s="2">
        <v>44112</v>
      </c>
      <c r="D5181" t="s">
        <v>13</v>
      </c>
      <c r="J5181" t="s">
        <v>17</v>
      </c>
      <c r="L5181" t="str">
        <f>_xlfn.XLOOKUP(Tableau1[[#This Row],[TYPE DE PIECE]],Tableau4[MATIERE],Tableau4[SHORT TYPE],"",0,1)</f>
        <v/>
      </c>
      <c r="N5181" t="str">
        <f>IF(ISERR(FIND("DECOUPE",Tableau1[[#This Row],[DESIGNATION]])),"","NEED REF")</f>
        <v/>
      </c>
    </row>
    <row r="5182" spans="2:14">
      <c r="B5182">
        <v>34408824</v>
      </c>
      <c r="C5182" s="2">
        <v>44112</v>
      </c>
      <c r="D5182" t="s">
        <v>13</v>
      </c>
      <c r="J5182" t="s">
        <v>17</v>
      </c>
      <c r="L5182" t="str">
        <f>_xlfn.XLOOKUP(Tableau1[[#This Row],[TYPE DE PIECE]],Tableau4[MATIERE],Tableau4[SHORT TYPE],"",0,1)</f>
        <v/>
      </c>
      <c r="N5182" t="str">
        <f>IF(ISERR(FIND("DECOUPE",Tableau1[[#This Row],[DESIGNATION]])),"","NEED REF")</f>
        <v/>
      </c>
    </row>
    <row r="5183" spans="2:14">
      <c r="B5183">
        <v>34408823</v>
      </c>
      <c r="C5183" s="2">
        <v>44112</v>
      </c>
      <c r="D5183" t="s">
        <v>13</v>
      </c>
      <c r="E5183" t="s">
        <v>3410</v>
      </c>
      <c r="F5183" t="s">
        <v>2550</v>
      </c>
      <c r="G5183" t="s">
        <v>96</v>
      </c>
      <c r="J5183" t="s">
        <v>17</v>
      </c>
      <c r="L5183" t="str">
        <f>_xlfn.XLOOKUP(Tableau1[[#This Row],[TYPE DE PIECE]],Tableau4[MATIERE],Tableau4[SHORT TYPE],"",0,1)</f>
        <v/>
      </c>
      <c r="N5183" t="str">
        <f>IF(ISERR(FIND("DECOUPE",Tableau1[[#This Row],[DESIGNATION]])),"","NEED REF")</f>
        <v/>
      </c>
    </row>
    <row r="5184" spans="2:14">
      <c r="B5184">
        <v>34408822</v>
      </c>
      <c r="C5184" s="2">
        <v>44111</v>
      </c>
      <c r="D5184" t="s">
        <v>13</v>
      </c>
      <c r="E5184" t="s">
        <v>3411</v>
      </c>
      <c r="F5184" t="s">
        <v>2550</v>
      </c>
      <c r="G5184" t="s">
        <v>96</v>
      </c>
      <c r="J5184" t="s">
        <v>17</v>
      </c>
      <c r="L5184" t="str">
        <f>_xlfn.XLOOKUP(Tableau1[[#This Row],[TYPE DE PIECE]],Tableau4[MATIERE],Tableau4[SHORT TYPE],"",0,1)</f>
        <v/>
      </c>
      <c r="N5184" t="str">
        <f>IF(ISERR(FIND("DECOUPE",Tableau1[[#This Row],[DESIGNATION]])),"","NEED REF")</f>
        <v/>
      </c>
    </row>
    <row r="5185" spans="2:14">
      <c r="B5185">
        <v>34408821</v>
      </c>
      <c r="C5185" s="2">
        <v>44111</v>
      </c>
      <c r="D5185" t="s">
        <v>13</v>
      </c>
      <c r="E5185" t="s">
        <v>3411</v>
      </c>
      <c r="F5185" t="s">
        <v>2550</v>
      </c>
      <c r="G5185" t="s">
        <v>96</v>
      </c>
      <c r="J5185" t="s">
        <v>17</v>
      </c>
      <c r="L5185" t="str">
        <f>_xlfn.XLOOKUP(Tableau1[[#This Row],[TYPE DE PIECE]],Tableau4[MATIERE],Tableau4[SHORT TYPE],"",0,1)</f>
        <v/>
      </c>
      <c r="N5185" t="str">
        <f>IF(ISERR(FIND("DECOUPE",Tableau1[[#This Row],[DESIGNATION]])),"","NEED REF")</f>
        <v/>
      </c>
    </row>
    <row r="5186" spans="2:14">
      <c r="B5186">
        <v>34408820</v>
      </c>
      <c r="C5186" s="2">
        <v>44111</v>
      </c>
      <c r="D5186" t="s">
        <v>13</v>
      </c>
      <c r="E5186" t="s">
        <v>3412</v>
      </c>
      <c r="F5186" t="s">
        <v>2550</v>
      </c>
      <c r="G5186" t="s">
        <v>96</v>
      </c>
      <c r="J5186" t="s">
        <v>17</v>
      </c>
      <c r="K5186" t="s">
        <v>25</v>
      </c>
      <c r="L5186" t="str">
        <f>_xlfn.XLOOKUP(Tableau1[[#This Row],[TYPE DE PIECE]],Tableau4[MATIERE],Tableau4[SHORT TYPE],"",0,1)</f>
        <v>SMT</v>
      </c>
      <c r="N5186" t="str">
        <f>IF(ISERR(FIND("DECOUPE",Tableau1[[#This Row],[DESIGNATION]])),"","NEED REF")</f>
        <v/>
      </c>
    </row>
    <row r="5187" spans="2:14">
      <c r="B5187">
        <v>34408819</v>
      </c>
      <c r="C5187" s="2">
        <v>44111</v>
      </c>
      <c r="D5187" t="s">
        <v>13</v>
      </c>
      <c r="E5187" t="s">
        <v>3413</v>
      </c>
      <c r="F5187" t="s">
        <v>2550</v>
      </c>
      <c r="G5187" t="s">
        <v>96</v>
      </c>
      <c r="J5187" t="s">
        <v>17</v>
      </c>
      <c r="K5187" t="s">
        <v>25</v>
      </c>
      <c r="L5187" t="str">
        <f>_xlfn.XLOOKUP(Tableau1[[#This Row],[TYPE DE PIECE]],Tableau4[MATIERE],Tableau4[SHORT TYPE],"",0,1)</f>
        <v>SMT</v>
      </c>
      <c r="N5187" t="str">
        <f>IF(ISERR(FIND("DECOUPE",Tableau1[[#This Row],[DESIGNATION]])),"","NEED REF")</f>
        <v/>
      </c>
    </row>
    <row r="5188" spans="2:14">
      <c r="B5188">
        <v>34408818</v>
      </c>
      <c r="C5188" s="2">
        <v>44109</v>
      </c>
      <c r="D5188" t="s">
        <v>13</v>
      </c>
      <c r="E5188" t="s">
        <v>3414</v>
      </c>
      <c r="F5188" t="s">
        <v>2550</v>
      </c>
      <c r="G5188" t="s">
        <v>96</v>
      </c>
      <c r="J5188" t="s">
        <v>17</v>
      </c>
      <c r="K5188" t="s">
        <v>25</v>
      </c>
      <c r="L5188" t="str">
        <f>_xlfn.XLOOKUP(Tableau1[[#This Row],[TYPE DE PIECE]],Tableau4[MATIERE],Tableau4[SHORT TYPE],"",0,1)</f>
        <v>SMT</v>
      </c>
      <c r="N5188" t="str">
        <f>IF(ISERR(FIND("DECOUPE",Tableau1[[#This Row],[DESIGNATION]])),"","NEED REF")</f>
        <v/>
      </c>
    </row>
    <row r="5189" spans="2:14">
      <c r="B5189">
        <v>34408817</v>
      </c>
      <c r="C5189" s="2">
        <v>44105</v>
      </c>
      <c r="D5189" t="s">
        <v>13</v>
      </c>
      <c r="E5189" t="s">
        <v>3415</v>
      </c>
      <c r="G5189" t="s">
        <v>112</v>
      </c>
      <c r="J5189" t="s">
        <v>17</v>
      </c>
      <c r="K5189" t="s">
        <v>22</v>
      </c>
      <c r="L5189" t="str">
        <f>_xlfn.XLOOKUP(Tableau1[[#This Row],[TYPE DE PIECE]],Tableau4[MATIERE],Tableau4[SHORT TYPE],"",0,1)</f>
        <v>COP</v>
      </c>
      <c r="N5189" t="str">
        <f>IF(ISERR(FIND("DECOUPE",Tableau1[[#This Row],[DESIGNATION]])),"","NEED REF")</f>
        <v/>
      </c>
    </row>
    <row r="5190" spans="2:14">
      <c r="B5190">
        <v>34408816</v>
      </c>
      <c r="C5190" s="2">
        <v>44105</v>
      </c>
      <c r="D5190" t="s">
        <v>13</v>
      </c>
      <c r="E5190" t="s">
        <v>3415</v>
      </c>
      <c r="G5190" t="s">
        <v>112</v>
      </c>
      <c r="J5190" t="s">
        <v>17</v>
      </c>
      <c r="K5190" t="s">
        <v>22</v>
      </c>
      <c r="L5190" t="str">
        <f>_xlfn.XLOOKUP(Tableau1[[#This Row],[TYPE DE PIECE]],Tableau4[MATIERE],Tableau4[SHORT TYPE],"",0,1)</f>
        <v>COP</v>
      </c>
      <c r="N5190" t="str">
        <f>IF(ISERR(FIND("DECOUPE",Tableau1[[#This Row],[DESIGNATION]])),"","NEED REF")</f>
        <v/>
      </c>
    </row>
    <row r="5191" spans="2:14">
      <c r="B5191">
        <v>34408815</v>
      </c>
      <c r="C5191" s="2">
        <v>44105</v>
      </c>
      <c r="D5191" t="s">
        <v>13</v>
      </c>
      <c r="E5191" t="s">
        <v>3416</v>
      </c>
      <c r="G5191" t="s">
        <v>112</v>
      </c>
      <c r="J5191" t="s">
        <v>17</v>
      </c>
      <c r="K5191" t="s">
        <v>22</v>
      </c>
      <c r="L5191" t="str">
        <f>_xlfn.XLOOKUP(Tableau1[[#This Row],[TYPE DE PIECE]],Tableau4[MATIERE],Tableau4[SHORT TYPE],"",0,1)</f>
        <v>COP</v>
      </c>
      <c r="N5191" t="str">
        <f>IF(ISERR(FIND("DECOUPE",Tableau1[[#This Row],[DESIGNATION]])),"","NEED REF")</f>
        <v/>
      </c>
    </row>
    <row r="5192" spans="2:14">
      <c r="B5192">
        <v>34408814</v>
      </c>
      <c r="C5192" s="2">
        <v>44105</v>
      </c>
      <c r="D5192" t="s">
        <v>13</v>
      </c>
      <c r="E5192" t="s">
        <v>3417</v>
      </c>
      <c r="G5192" t="s">
        <v>112</v>
      </c>
      <c r="J5192" t="s">
        <v>17</v>
      </c>
      <c r="K5192" t="s">
        <v>22</v>
      </c>
      <c r="L5192" t="str">
        <f>_xlfn.XLOOKUP(Tableau1[[#This Row],[TYPE DE PIECE]],Tableau4[MATIERE],Tableau4[SHORT TYPE],"",0,1)</f>
        <v>COP</v>
      </c>
      <c r="N5192" t="str">
        <f>IF(ISERR(FIND("DECOUPE",Tableau1[[#This Row],[DESIGNATION]])),"","NEED REF")</f>
        <v/>
      </c>
    </row>
    <row r="5193" spans="2:14">
      <c r="B5193">
        <v>34408813</v>
      </c>
      <c r="C5193" s="2">
        <v>44105</v>
      </c>
      <c r="D5193" t="s">
        <v>13</v>
      </c>
      <c r="E5193" t="s">
        <v>3418</v>
      </c>
      <c r="G5193" t="s">
        <v>112</v>
      </c>
      <c r="J5193" t="s">
        <v>17</v>
      </c>
      <c r="K5193" t="s">
        <v>22</v>
      </c>
      <c r="L5193" t="str">
        <f>_xlfn.XLOOKUP(Tableau1[[#This Row],[TYPE DE PIECE]],Tableau4[MATIERE],Tableau4[SHORT TYPE],"",0,1)</f>
        <v>COP</v>
      </c>
      <c r="N5193" t="str">
        <f>IF(ISERR(FIND("DECOUPE",Tableau1[[#This Row],[DESIGNATION]])),"","NEED REF")</f>
        <v/>
      </c>
    </row>
    <row r="5194" spans="2:14">
      <c r="B5194">
        <v>34408812</v>
      </c>
      <c r="C5194" s="2">
        <v>44105</v>
      </c>
      <c r="D5194" t="s">
        <v>13</v>
      </c>
      <c r="E5194" t="s">
        <v>3419</v>
      </c>
      <c r="G5194" t="s">
        <v>112</v>
      </c>
      <c r="J5194" t="s">
        <v>17</v>
      </c>
      <c r="K5194" t="s">
        <v>22</v>
      </c>
      <c r="L5194" t="str">
        <f>_xlfn.XLOOKUP(Tableau1[[#This Row],[TYPE DE PIECE]],Tableau4[MATIERE],Tableau4[SHORT TYPE],"",0,1)</f>
        <v>COP</v>
      </c>
      <c r="N5194" t="str">
        <f>IF(ISERR(FIND("DECOUPE",Tableau1[[#This Row],[DESIGNATION]])),"","NEED REF")</f>
        <v/>
      </c>
    </row>
    <row r="5195" spans="2:14">
      <c r="B5195">
        <v>34408811</v>
      </c>
      <c r="C5195" s="2">
        <v>44105</v>
      </c>
      <c r="D5195" t="s">
        <v>13</v>
      </c>
      <c r="E5195" t="s">
        <v>3415</v>
      </c>
      <c r="G5195" t="s">
        <v>112</v>
      </c>
      <c r="J5195" t="s">
        <v>17</v>
      </c>
      <c r="K5195" t="s">
        <v>22</v>
      </c>
      <c r="L5195" t="str">
        <f>_xlfn.XLOOKUP(Tableau1[[#This Row],[TYPE DE PIECE]],Tableau4[MATIERE],Tableau4[SHORT TYPE],"",0,1)</f>
        <v>COP</v>
      </c>
      <c r="N5195" t="str">
        <f>IF(ISERR(FIND("DECOUPE",Tableau1[[#This Row],[DESIGNATION]])),"","NEED REF")</f>
        <v/>
      </c>
    </row>
    <row r="5196" spans="2:14">
      <c r="B5196">
        <v>34408810</v>
      </c>
      <c r="C5196" s="2">
        <v>44105</v>
      </c>
      <c r="D5196" t="s">
        <v>13</v>
      </c>
      <c r="E5196" t="s">
        <v>3415</v>
      </c>
      <c r="G5196" t="s">
        <v>112</v>
      </c>
      <c r="J5196" t="s">
        <v>17</v>
      </c>
      <c r="K5196" t="s">
        <v>22</v>
      </c>
      <c r="L5196" t="str">
        <f>_xlfn.XLOOKUP(Tableau1[[#This Row],[TYPE DE PIECE]],Tableau4[MATIERE],Tableau4[SHORT TYPE],"",0,1)</f>
        <v>COP</v>
      </c>
      <c r="N5196" t="str">
        <f>IF(ISERR(FIND("DECOUPE",Tableau1[[#This Row],[DESIGNATION]])),"","NEED REF")</f>
        <v/>
      </c>
    </row>
    <row r="5197" spans="2:14">
      <c r="B5197">
        <v>34408809</v>
      </c>
      <c r="C5197" s="2">
        <v>44105</v>
      </c>
      <c r="D5197" t="s">
        <v>13</v>
      </c>
      <c r="E5197" t="s">
        <v>3415</v>
      </c>
      <c r="G5197" t="s">
        <v>112</v>
      </c>
      <c r="J5197" t="s">
        <v>17</v>
      </c>
      <c r="K5197" t="s">
        <v>22</v>
      </c>
      <c r="L5197" t="str">
        <f>_xlfn.XLOOKUP(Tableau1[[#This Row],[TYPE DE PIECE]],Tableau4[MATIERE],Tableau4[SHORT TYPE],"",0,1)</f>
        <v>COP</v>
      </c>
      <c r="N5197" t="str">
        <f>IF(ISERR(FIND("DECOUPE",Tableau1[[#This Row],[DESIGNATION]])),"","NEED REF")</f>
        <v/>
      </c>
    </row>
    <row r="5198" spans="2:14">
      <c r="B5198">
        <v>34408808</v>
      </c>
      <c r="C5198" s="2">
        <v>44105</v>
      </c>
      <c r="D5198" t="s">
        <v>13</v>
      </c>
      <c r="E5198" t="s">
        <v>3415</v>
      </c>
      <c r="G5198" t="s">
        <v>112</v>
      </c>
      <c r="J5198" t="s">
        <v>17</v>
      </c>
      <c r="K5198" t="s">
        <v>22</v>
      </c>
      <c r="L5198" t="str">
        <f>_xlfn.XLOOKUP(Tableau1[[#This Row],[TYPE DE PIECE]],Tableau4[MATIERE],Tableau4[SHORT TYPE],"",0,1)</f>
        <v>COP</v>
      </c>
      <c r="N5198" t="str">
        <f>IF(ISERR(FIND("DECOUPE",Tableau1[[#This Row],[DESIGNATION]])),"","NEED REF")</f>
        <v/>
      </c>
    </row>
    <row r="5199" spans="2:14">
      <c r="B5199">
        <v>34408807</v>
      </c>
      <c r="C5199" s="2">
        <v>44105</v>
      </c>
      <c r="D5199" t="s">
        <v>13</v>
      </c>
      <c r="E5199" t="s">
        <v>3415</v>
      </c>
      <c r="G5199" t="s">
        <v>112</v>
      </c>
      <c r="J5199" t="s">
        <v>17</v>
      </c>
      <c r="K5199" t="s">
        <v>22</v>
      </c>
      <c r="L5199" t="str">
        <f>_xlfn.XLOOKUP(Tableau1[[#This Row],[TYPE DE PIECE]],Tableau4[MATIERE],Tableau4[SHORT TYPE],"",0,1)</f>
        <v>COP</v>
      </c>
      <c r="N5199" t="str">
        <f>IF(ISERR(FIND("DECOUPE",Tableau1[[#This Row],[DESIGNATION]])),"","NEED REF")</f>
        <v/>
      </c>
    </row>
    <row r="5200" spans="2:14">
      <c r="B5200">
        <v>34408806</v>
      </c>
      <c r="C5200" s="2">
        <v>44105</v>
      </c>
      <c r="D5200" t="s">
        <v>13</v>
      </c>
      <c r="E5200" t="s">
        <v>3420</v>
      </c>
      <c r="G5200" t="s">
        <v>112</v>
      </c>
      <c r="J5200" t="s">
        <v>17</v>
      </c>
      <c r="K5200" t="s">
        <v>22</v>
      </c>
      <c r="L5200" t="str">
        <f>_xlfn.XLOOKUP(Tableau1[[#This Row],[TYPE DE PIECE]],Tableau4[MATIERE],Tableau4[SHORT TYPE],"",0,1)</f>
        <v>COP</v>
      </c>
      <c r="N5200" t="str">
        <f>IF(ISERR(FIND("DECOUPE",Tableau1[[#This Row],[DESIGNATION]])),"","NEED REF")</f>
        <v/>
      </c>
    </row>
    <row r="5201" spans="2:14">
      <c r="B5201">
        <v>34408805</v>
      </c>
      <c r="C5201" s="2">
        <v>44105</v>
      </c>
      <c r="D5201" t="s">
        <v>13</v>
      </c>
      <c r="E5201" t="s">
        <v>3421</v>
      </c>
      <c r="G5201" t="s">
        <v>112</v>
      </c>
      <c r="J5201" t="s">
        <v>17</v>
      </c>
      <c r="K5201" t="s">
        <v>22</v>
      </c>
      <c r="L5201" t="str">
        <f>_xlfn.XLOOKUP(Tableau1[[#This Row],[TYPE DE PIECE]],Tableau4[MATIERE],Tableau4[SHORT TYPE],"",0,1)</f>
        <v>COP</v>
      </c>
      <c r="N5201" t="str">
        <f>IF(ISERR(FIND("DECOUPE",Tableau1[[#This Row],[DESIGNATION]])),"","NEED REF")</f>
        <v/>
      </c>
    </row>
    <row r="5202" spans="2:14">
      <c r="B5202">
        <v>34408804</v>
      </c>
      <c r="C5202" s="2">
        <v>44105</v>
      </c>
      <c r="D5202" t="s">
        <v>13</v>
      </c>
      <c r="E5202" t="s">
        <v>3422</v>
      </c>
      <c r="G5202" t="s">
        <v>112</v>
      </c>
      <c r="J5202" t="s">
        <v>17</v>
      </c>
      <c r="K5202" t="s">
        <v>22</v>
      </c>
      <c r="L5202" t="str">
        <f>_xlfn.XLOOKUP(Tableau1[[#This Row],[TYPE DE PIECE]],Tableau4[MATIERE],Tableau4[SHORT TYPE],"",0,1)</f>
        <v>COP</v>
      </c>
      <c r="N5202" t="str">
        <f>IF(ISERR(FIND("DECOUPE",Tableau1[[#This Row],[DESIGNATION]])),"","NEED REF")</f>
        <v/>
      </c>
    </row>
    <row r="5203" spans="2:14">
      <c r="B5203">
        <v>34408803</v>
      </c>
      <c r="C5203" s="2">
        <v>44105</v>
      </c>
      <c r="D5203" t="s">
        <v>13</v>
      </c>
      <c r="E5203" t="s">
        <v>3415</v>
      </c>
      <c r="G5203" t="s">
        <v>112</v>
      </c>
      <c r="J5203" t="s">
        <v>17</v>
      </c>
      <c r="K5203" t="s">
        <v>22</v>
      </c>
      <c r="L5203" t="str">
        <f>_xlfn.XLOOKUP(Tableau1[[#This Row],[TYPE DE PIECE]],Tableau4[MATIERE],Tableau4[SHORT TYPE],"",0,1)</f>
        <v>COP</v>
      </c>
      <c r="N5203" t="str">
        <f>IF(ISERR(FIND("DECOUPE",Tableau1[[#This Row],[DESIGNATION]])),"","NEED REF")</f>
        <v/>
      </c>
    </row>
    <row r="5204" spans="2:14">
      <c r="B5204">
        <v>34408802</v>
      </c>
      <c r="C5204" s="2">
        <v>44105</v>
      </c>
      <c r="D5204" t="s">
        <v>13</v>
      </c>
      <c r="E5204" t="s">
        <v>3415</v>
      </c>
      <c r="G5204" t="s">
        <v>112</v>
      </c>
      <c r="J5204" t="s">
        <v>17</v>
      </c>
      <c r="K5204" t="s">
        <v>22</v>
      </c>
      <c r="L5204" t="str">
        <f>_xlfn.XLOOKUP(Tableau1[[#This Row],[TYPE DE PIECE]],Tableau4[MATIERE],Tableau4[SHORT TYPE],"",0,1)</f>
        <v>COP</v>
      </c>
      <c r="N5204" t="str">
        <f>IF(ISERR(FIND("DECOUPE",Tableau1[[#This Row],[DESIGNATION]])),"","NEED REF")</f>
        <v/>
      </c>
    </row>
    <row r="5205" spans="2:14">
      <c r="B5205">
        <v>34408801</v>
      </c>
      <c r="C5205" s="2">
        <v>44105</v>
      </c>
      <c r="D5205" t="s">
        <v>13</v>
      </c>
      <c r="E5205" t="s">
        <v>3423</v>
      </c>
      <c r="F5205" t="s">
        <v>2550</v>
      </c>
      <c r="G5205" t="s">
        <v>96</v>
      </c>
      <c r="H5205" t="s">
        <v>97</v>
      </c>
      <c r="J5205" t="s">
        <v>17</v>
      </c>
      <c r="K5205" t="s">
        <v>25</v>
      </c>
      <c r="L5205" t="str">
        <f>_xlfn.XLOOKUP(Tableau1[[#This Row],[TYPE DE PIECE]],Tableau4[MATIERE],Tableau4[SHORT TYPE],"",0,1)</f>
        <v>SMT</v>
      </c>
      <c r="N5205" t="str">
        <f>IF(ISERR(FIND("DECOUPE",Tableau1[[#This Row],[DESIGNATION]])),"","NEED REF")</f>
        <v/>
      </c>
    </row>
    <row r="5206" spans="2:14">
      <c r="B5206">
        <v>34408800</v>
      </c>
      <c r="C5206" s="2">
        <v>44104</v>
      </c>
      <c r="D5206" t="s">
        <v>13</v>
      </c>
      <c r="E5206" t="s">
        <v>3424</v>
      </c>
      <c r="F5206" t="s">
        <v>3425</v>
      </c>
      <c r="H5206" t="s">
        <v>3426</v>
      </c>
      <c r="J5206" t="s">
        <v>49</v>
      </c>
      <c r="K5206" t="s">
        <v>50</v>
      </c>
      <c r="L5206" t="str">
        <f>_xlfn.XLOOKUP(Tableau1[[#This Row],[TYPE DE PIECE]],Tableau4[MATIERE],Tableau4[SHORT TYPE],"",0,1)</f>
        <v>WIR</v>
      </c>
      <c r="N5206" t="str">
        <f>IF(ISERR(FIND("DECOUPE",Tableau1[[#This Row],[DESIGNATION]])),"","NEED REF")</f>
        <v/>
      </c>
    </row>
    <row r="5207" spans="2:14">
      <c r="B5207">
        <v>34408799</v>
      </c>
      <c r="C5207" s="2">
        <v>44104</v>
      </c>
      <c r="D5207" t="s">
        <v>13</v>
      </c>
      <c r="E5207" t="s">
        <v>3427</v>
      </c>
      <c r="G5207" t="s">
        <v>96</v>
      </c>
      <c r="H5207" t="s">
        <v>97</v>
      </c>
      <c r="J5207" t="s">
        <v>17</v>
      </c>
      <c r="K5207" t="s">
        <v>25</v>
      </c>
      <c r="L5207" t="str">
        <f>_xlfn.XLOOKUP(Tableau1[[#This Row],[TYPE DE PIECE]],Tableau4[MATIERE],Tableau4[SHORT TYPE],"",0,1)</f>
        <v>SMT</v>
      </c>
      <c r="N5207" t="str">
        <f>IF(ISERR(FIND("DECOUPE",Tableau1[[#This Row],[DESIGNATION]])),"","NEED REF")</f>
        <v/>
      </c>
    </row>
    <row r="5208" spans="2:14">
      <c r="B5208">
        <v>34408798</v>
      </c>
      <c r="C5208" s="2">
        <v>44102</v>
      </c>
      <c r="D5208" t="s">
        <v>13</v>
      </c>
      <c r="E5208" t="s">
        <v>3428</v>
      </c>
      <c r="G5208" t="s">
        <v>96</v>
      </c>
      <c r="H5208" t="s">
        <v>97</v>
      </c>
      <c r="J5208" t="s">
        <v>17</v>
      </c>
      <c r="K5208" t="s">
        <v>25</v>
      </c>
      <c r="L5208" t="str">
        <f>_xlfn.XLOOKUP(Tableau1[[#This Row],[TYPE DE PIECE]],Tableau4[MATIERE],Tableau4[SHORT TYPE],"",0,1)</f>
        <v>SMT</v>
      </c>
      <c r="N5208" t="str">
        <f>IF(ISERR(FIND("DECOUPE",Tableau1[[#This Row],[DESIGNATION]])),"","NEED REF")</f>
        <v/>
      </c>
    </row>
    <row r="5209" spans="2:14">
      <c r="B5209">
        <v>34408797</v>
      </c>
      <c r="C5209" s="2">
        <v>44102</v>
      </c>
      <c r="D5209" t="s">
        <v>13</v>
      </c>
      <c r="E5209" t="s">
        <v>3429</v>
      </c>
      <c r="G5209" t="s">
        <v>96</v>
      </c>
      <c r="H5209" t="s">
        <v>97</v>
      </c>
      <c r="J5209" t="s">
        <v>17</v>
      </c>
      <c r="K5209" t="s">
        <v>25</v>
      </c>
      <c r="L5209" t="str">
        <f>_xlfn.XLOOKUP(Tableau1[[#This Row],[TYPE DE PIECE]],Tableau4[MATIERE],Tableau4[SHORT TYPE],"",0,1)</f>
        <v>SMT</v>
      </c>
      <c r="N5209" t="str">
        <f>IF(ISERR(FIND("DECOUPE",Tableau1[[#This Row],[DESIGNATION]])),"","NEED REF")</f>
        <v/>
      </c>
    </row>
    <row r="5210" spans="2:14">
      <c r="B5210">
        <v>34408796</v>
      </c>
      <c r="C5210" s="2">
        <v>44102</v>
      </c>
      <c r="D5210" t="s">
        <v>13</v>
      </c>
      <c r="J5210" t="s">
        <v>17</v>
      </c>
      <c r="L5210" t="str">
        <f>_xlfn.XLOOKUP(Tableau1[[#This Row],[TYPE DE PIECE]],Tableau4[MATIERE],Tableau4[SHORT TYPE],"",0,1)</f>
        <v/>
      </c>
      <c r="N5210" t="str">
        <f>IF(ISERR(FIND("DECOUPE",Tableau1[[#This Row],[DESIGNATION]])),"","NEED REF")</f>
        <v/>
      </c>
    </row>
    <row r="5211" spans="2:14">
      <c r="B5211">
        <v>34408795</v>
      </c>
      <c r="C5211" s="2">
        <v>44102</v>
      </c>
      <c r="D5211" t="s">
        <v>13</v>
      </c>
      <c r="J5211" t="s">
        <v>49</v>
      </c>
      <c r="L5211" t="str">
        <f>_xlfn.XLOOKUP(Tableau1[[#This Row],[TYPE DE PIECE]],Tableau4[MATIERE],Tableau4[SHORT TYPE],"",0,1)</f>
        <v/>
      </c>
      <c r="N5211" t="str">
        <f>IF(ISERR(FIND("DECOUPE",Tableau1[[#This Row],[DESIGNATION]])),"","NEED REF")</f>
        <v/>
      </c>
    </row>
    <row r="5212" spans="2:14">
      <c r="B5212">
        <v>34408794</v>
      </c>
      <c r="C5212" s="2">
        <v>44099</v>
      </c>
      <c r="D5212" t="s">
        <v>13</v>
      </c>
      <c r="E5212" t="s">
        <v>3430</v>
      </c>
      <c r="F5212" t="s">
        <v>3431</v>
      </c>
      <c r="G5212" t="s">
        <v>112</v>
      </c>
      <c r="J5212" t="s">
        <v>49</v>
      </c>
      <c r="K5212" t="s">
        <v>25</v>
      </c>
      <c r="L5212" t="str">
        <f>_xlfn.XLOOKUP(Tableau1[[#This Row],[TYPE DE PIECE]],Tableau4[MATIERE],Tableau4[SHORT TYPE],"",0,1)</f>
        <v>SMT</v>
      </c>
      <c r="N5212" t="str">
        <f>IF(ISERR(FIND("DECOUPE",Tableau1[[#This Row],[DESIGNATION]])),"","NEED REF")</f>
        <v/>
      </c>
    </row>
    <row r="5213" spans="2:14">
      <c r="B5213">
        <v>34408793</v>
      </c>
      <c r="C5213" s="2">
        <v>44099</v>
      </c>
      <c r="D5213" t="s">
        <v>13</v>
      </c>
      <c r="E5213" t="s">
        <v>3432</v>
      </c>
      <c r="L5213" t="str">
        <f>_xlfn.XLOOKUP(Tableau1[[#This Row],[TYPE DE PIECE]],Tableau4[MATIERE],Tableau4[SHORT TYPE],"",0,1)</f>
        <v/>
      </c>
      <c r="N5213" t="str">
        <f>IF(ISERR(FIND("DECOUPE",Tableau1[[#This Row],[DESIGNATION]])),"","NEED REF")</f>
        <v/>
      </c>
    </row>
    <row r="5214" spans="2:14">
      <c r="B5214">
        <v>34408792</v>
      </c>
      <c r="C5214" s="2">
        <v>44099</v>
      </c>
      <c r="D5214" t="s">
        <v>13</v>
      </c>
      <c r="E5214" t="s">
        <v>3433</v>
      </c>
      <c r="J5214" t="s">
        <v>2738</v>
      </c>
      <c r="K5214" t="s">
        <v>25</v>
      </c>
      <c r="L5214" t="str">
        <f>_xlfn.XLOOKUP(Tableau1[[#This Row],[TYPE DE PIECE]],Tableau4[MATIERE],Tableau4[SHORT TYPE],"",0,1)</f>
        <v>SMT</v>
      </c>
      <c r="N5214" t="str">
        <f>IF(ISERR(FIND("DECOUPE",Tableau1[[#This Row],[DESIGNATION]])),"","NEED REF")</f>
        <v/>
      </c>
    </row>
    <row r="5215" spans="2:14">
      <c r="B5215">
        <v>34408791</v>
      </c>
      <c r="C5215" s="2">
        <v>44099</v>
      </c>
      <c r="D5215" t="s">
        <v>13</v>
      </c>
      <c r="E5215" t="s">
        <v>3434</v>
      </c>
      <c r="J5215" t="s">
        <v>2738</v>
      </c>
      <c r="K5215" t="s">
        <v>25</v>
      </c>
      <c r="L5215" t="str">
        <f>_xlfn.XLOOKUP(Tableau1[[#This Row],[TYPE DE PIECE]],Tableau4[MATIERE],Tableau4[SHORT TYPE],"",0,1)</f>
        <v>SMT</v>
      </c>
      <c r="N5215" t="str">
        <f>IF(ISERR(FIND("DECOUPE",Tableau1[[#This Row],[DESIGNATION]])),"","NEED REF")</f>
        <v/>
      </c>
    </row>
    <row r="5216" spans="2:14">
      <c r="B5216">
        <v>34408790</v>
      </c>
      <c r="C5216" s="2">
        <v>44099</v>
      </c>
      <c r="D5216" t="s">
        <v>13</v>
      </c>
      <c r="E5216" t="s">
        <v>3435</v>
      </c>
      <c r="J5216" t="s">
        <v>2738</v>
      </c>
      <c r="K5216" t="s">
        <v>25</v>
      </c>
      <c r="L5216" t="str">
        <f>_xlfn.XLOOKUP(Tableau1[[#This Row],[TYPE DE PIECE]],Tableau4[MATIERE],Tableau4[SHORT TYPE],"",0,1)</f>
        <v>SMT</v>
      </c>
      <c r="N5216" t="str">
        <f>IF(ISERR(FIND("DECOUPE",Tableau1[[#This Row],[DESIGNATION]])),"","NEED REF")</f>
        <v/>
      </c>
    </row>
    <row r="5217" spans="2:14">
      <c r="B5217">
        <v>34408789</v>
      </c>
      <c r="C5217" s="2">
        <v>44099</v>
      </c>
      <c r="D5217" t="s">
        <v>13</v>
      </c>
      <c r="E5217" t="s">
        <v>3436</v>
      </c>
      <c r="F5217" t="s">
        <v>3431</v>
      </c>
      <c r="G5217" t="s">
        <v>112</v>
      </c>
      <c r="J5217" t="s">
        <v>49</v>
      </c>
      <c r="K5217" t="s">
        <v>25</v>
      </c>
      <c r="L5217" t="str">
        <f>_xlfn.XLOOKUP(Tableau1[[#This Row],[TYPE DE PIECE]],Tableau4[MATIERE],Tableau4[SHORT TYPE],"",0,1)</f>
        <v>SMT</v>
      </c>
      <c r="N5217" t="str">
        <f>IF(ISERR(FIND("DECOUPE",Tableau1[[#This Row],[DESIGNATION]])),"","NEED REF")</f>
        <v/>
      </c>
    </row>
    <row r="5218" spans="2:14">
      <c r="B5218">
        <v>34408788</v>
      </c>
      <c r="C5218" s="2">
        <v>44099</v>
      </c>
      <c r="D5218" t="s">
        <v>13</v>
      </c>
      <c r="E5218" t="s">
        <v>3437</v>
      </c>
      <c r="F5218" t="s">
        <v>3431</v>
      </c>
      <c r="G5218" t="s">
        <v>112</v>
      </c>
      <c r="J5218" t="s">
        <v>49</v>
      </c>
      <c r="K5218" t="s">
        <v>25</v>
      </c>
      <c r="L5218" t="str">
        <f>_xlfn.XLOOKUP(Tableau1[[#This Row],[TYPE DE PIECE]],Tableau4[MATIERE],Tableau4[SHORT TYPE],"",0,1)</f>
        <v>SMT</v>
      </c>
      <c r="N5218" t="str">
        <f>IF(ISERR(FIND("DECOUPE",Tableau1[[#This Row],[DESIGNATION]])),"","NEED REF")</f>
        <v/>
      </c>
    </row>
    <row r="5219" spans="2:14">
      <c r="B5219">
        <v>34408787</v>
      </c>
      <c r="C5219" s="2">
        <v>44098</v>
      </c>
      <c r="D5219" t="s">
        <v>13</v>
      </c>
      <c r="E5219" t="s">
        <v>3438</v>
      </c>
      <c r="F5219" t="s">
        <v>3431</v>
      </c>
      <c r="G5219" t="s">
        <v>112</v>
      </c>
      <c r="J5219" t="s">
        <v>49</v>
      </c>
      <c r="K5219" t="s">
        <v>25</v>
      </c>
      <c r="L5219" t="str">
        <f>_xlfn.XLOOKUP(Tableau1[[#This Row],[TYPE DE PIECE]],Tableau4[MATIERE],Tableau4[SHORT TYPE],"",0,1)</f>
        <v>SMT</v>
      </c>
      <c r="N5219" t="str">
        <f>IF(ISERR(FIND("DECOUPE",Tableau1[[#This Row],[DESIGNATION]])),"","NEED REF")</f>
        <v/>
      </c>
    </row>
    <row r="5220" spans="2:14">
      <c r="B5220">
        <v>34408786</v>
      </c>
      <c r="C5220" s="2">
        <v>44098</v>
      </c>
      <c r="D5220" t="s">
        <v>13</v>
      </c>
      <c r="E5220" t="s">
        <v>3439</v>
      </c>
      <c r="F5220" t="s">
        <v>3431</v>
      </c>
      <c r="G5220" t="s">
        <v>112</v>
      </c>
      <c r="J5220" t="s">
        <v>49</v>
      </c>
      <c r="K5220" t="s">
        <v>25</v>
      </c>
      <c r="L5220" t="str">
        <f>_xlfn.XLOOKUP(Tableau1[[#This Row],[TYPE DE PIECE]],Tableau4[MATIERE],Tableau4[SHORT TYPE],"",0,1)</f>
        <v>SMT</v>
      </c>
      <c r="N5220" t="str">
        <f>IF(ISERR(FIND("DECOUPE",Tableau1[[#This Row],[DESIGNATION]])),"","NEED REF")</f>
        <v/>
      </c>
    </row>
    <row r="5221" spans="2:14">
      <c r="B5221">
        <v>34408785</v>
      </c>
      <c r="C5221" s="2">
        <v>44098</v>
      </c>
      <c r="D5221" t="s">
        <v>13</v>
      </c>
      <c r="E5221" t="s">
        <v>3440</v>
      </c>
      <c r="J5221" t="s">
        <v>2746</v>
      </c>
      <c r="K5221" t="s">
        <v>335</v>
      </c>
      <c r="L5221" t="str">
        <f>_xlfn.XLOOKUP(Tableau1[[#This Row],[TYPE DE PIECE]],Tableau4[MATIERE],Tableau4[SHORT TYPE],"",0,1)</f>
        <v>ETQ</v>
      </c>
      <c r="N5221" t="str">
        <f>IF(ISERR(FIND("DECOUPE",Tableau1[[#This Row],[DESIGNATION]])),"","NEED REF")</f>
        <v/>
      </c>
    </row>
    <row r="5222" spans="2:14">
      <c r="B5222">
        <v>34408784</v>
      </c>
      <c r="C5222" s="2">
        <v>44098</v>
      </c>
      <c r="D5222" t="s">
        <v>13</v>
      </c>
      <c r="E5222" t="s">
        <v>3441</v>
      </c>
      <c r="G5222" t="s">
        <v>96</v>
      </c>
      <c r="H5222" t="s">
        <v>97</v>
      </c>
      <c r="J5222" t="s">
        <v>17</v>
      </c>
      <c r="K5222" t="s">
        <v>25</v>
      </c>
      <c r="L5222" t="str">
        <f>_xlfn.XLOOKUP(Tableau1[[#This Row],[TYPE DE PIECE]],Tableau4[MATIERE],Tableau4[SHORT TYPE],"",0,1)</f>
        <v>SMT</v>
      </c>
      <c r="N5222" t="str">
        <f>IF(ISERR(FIND("DECOUPE",Tableau1[[#This Row],[DESIGNATION]])),"","NEED REF")</f>
        <v/>
      </c>
    </row>
    <row r="5223" spans="2:14">
      <c r="B5223">
        <v>34408783</v>
      </c>
      <c r="C5223" s="2">
        <v>44098</v>
      </c>
      <c r="D5223" t="s">
        <v>13</v>
      </c>
      <c r="E5223" t="s">
        <v>3442</v>
      </c>
      <c r="G5223" t="s">
        <v>96</v>
      </c>
      <c r="H5223" t="s">
        <v>97</v>
      </c>
      <c r="J5223" t="s">
        <v>17</v>
      </c>
      <c r="K5223" t="s">
        <v>25</v>
      </c>
      <c r="L5223" t="str">
        <f>_xlfn.XLOOKUP(Tableau1[[#This Row],[TYPE DE PIECE]],Tableau4[MATIERE],Tableau4[SHORT TYPE],"",0,1)</f>
        <v>SMT</v>
      </c>
      <c r="N5223" t="str">
        <f>IF(ISERR(FIND("DECOUPE",Tableau1[[#This Row],[DESIGNATION]])),"","NEED REF")</f>
        <v/>
      </c>
    </row>
    <row r="5224" spans="2:14">
      <c r="B5224">
        <v>34408782</v>
      </c>
      <c r="C5224" s="2">
        <v>44098</v>
      </c>
      <c r="D5224" t="s">
        <v>13</v>
      </c>
      <c r="E5224" t="s">
        <v>3443</v>
      </c>
      <c r="G5224" t="s">
        <v>96</v>
      </c>
      <c r="H5224" t="s">
        <v>97</v>
      </c>
      <c r="J5224" t="s">
        <v>17</v>
      </c>
      <c r="K5224" t="s">
        <v>25</v>
      </c>
      <c r="L5224" t="str">
        <f>_xlfn.XLOOKUP(Tableau1[[#This Row],[TYPE DE PIECE]],Tableau4[MATIERE],Tableau4[SHORT TYPE],"",0,1)</f>
        <v>SMT</v>
      </c>
      <c r="N5224" t="str">
        <f>IF(ISERR(FIND("DECOUPE",Tableau1[[#This Row],[DESIGNATION]])),"","NEED REF")</f>
        <v/>
      </c>
    </row>
    <row r="5225" spans="2:14">
      <c r="B5225">
        <v>34408781</v>
      </c>
      <c r="C5225" s="2">
        <v>44098</v>
      </c>
      <c r="D5225" t="s">
        <v>13</v>
      </c>
      <c r="E5225" t="s">
        <v>3444</v>
      </c>
      <c r="G5225" t="s">
        <v>96</v>
      </c>
      <c r="H5225" t="s">
        <v>97</v>
      </c>
      <c r="J5225" t="s">
        <v>17</v>
      </c>
      <c r="K5225" t="s">
        <v>25</v>
      </c>
      <c r="L5225" t="str">
        <f>_xlfn.XLOOKUP(Tableau1[[#This Row],[TYPE DE PIECE]],Tableau4[MATIERE],Tableau4[SHORT TYPE],"",0,1)</f>
        <v>SMT</v>
      </c>
      <c r="N5225" t="str">
        <f>IF(ISERR(FIND("DECOUPE",Tableau1[[#This Row],[DESIGNATION]])),"","NEED REF")</f>
        <v/>
      </c>
    </row>
    <row r="5226" spans="2:14">
      <c r="B5226">
        <v>34408780</v>
      </c>
      <c r="C5226" s="2">
        <v>44098</v>
      </c>
      <c r="D5226" t="s">
        <v>13</v>
      </c>
      <c r="E5226" t="s">
        <v>3445</v>
      </c>
      <c r="G5226" t="s">
        <v>96</v>
      </c>
      <c r="H5226" t="s">
        <v>97</v>
      </c>
      <c r="J5226" t="s">
        <v>17</v>
      </c>
      <c r="K5226" t="s">
        <v>25</v>
      </c>
      <c r="L5226" t="str">
        <f>_xlfn.XLOOKUP(Tableau1[[#This Row],[TYPE DE PIECE]],Tableau4[MATIERE],Tableau4[SHORT TYPE],"",0,1)</f>
        <v>SMT</v>
      </c>
      <c r="N5226" t="str">
        <f>IF(ISERR(FIND("DECOUPE",Tableau1[[#This Row],[DESIGNATION]])),"","NEED REF")</f>
        <v/>
      </c>
    </row>
    <row r="5227" spans="2:14">
      <c r="B5227">
        <v>34408779</v>
      </c>
      <c r="C5227" s="2">
        <v>44098</v>
      </c>
      <c r="D5227" t="s">
        <v>13</v>
      </c>
      <c r="E5227" t="s">
        <v>1600</v>
      </c>
      <c r="G5227" t="s">
        <v>96</v>
      </c>
      <c r="H5227" t="s">
        <v>97</v>
      </c>
      <c r="J5227" t="s">
        <v>17</v>
      </c>
      <c r="K5227" t="s">
        <v>25</v>
      </c>
      <c r="L5227" t="str">
        <f>_xlfn.XLOOKUP(Tableau1[[#This Row],[TYPE DE PIECE]],Tableau4[MATIERE],Tableau4[SHORT TYPE],"",0,1)</f>
        <v>SMT</v>
      </c>
      <c r="N5227" t="str">
        <f>IF(ISERR(FIND("DECOUPE",Tableau1[[#This Row],[DESIGNATION]])),"","NEED REF")</f>
        <v/>
      </c>
    </row>
    <row r="5228" spans="2:14">
      <c r="B5228">
        <v>34408778</v>
      </c>
      <c r="C5228" s="2">
        <v>44098</v>
      </c>
      <c r="D5228" t="s">
        <v>13</v>
      </c>
      <c r="E5228" t="s">
        <v>3446</v>
      </c>
      <c r="G5228" t="s">
        <v>96</v>
      </c>
      <c r="H5228" t="s">
        <v>97</v>
      </c>
      <c r="J5228" t="s">
        <v>17</v>
      </c>
      <c r="K5228" t="s">
        <v>25</v>
      </c>
      <c r="L5228" t="str">
        <f>_xlfn.XLOOKUP(Tableau1[[#This Row],[TYPE DE PIECE]],Tableau4[MATIERE],Tableau4[SHORT TYPE],"",0,1)</f>
        <v>SMT</v>
      </c>
      <c r="N5228" t="str">
        <f>IF(ISERR(FIND("DECOUPE",Tableau1[[#This Row],[DESIGNATION]])),"","NEED REF")</f>
        <v/>
      </c>
    </row>
    <row r="5229" spans="2:14">
      <c r="B5229">
        <v>34408777</v>
      </c>
      <c r="C5229" s="2">
        <v>44098</v>
      </c>
      <c r="D5229" t="s">
        <v>13</v>
      </c>
      <c r="E5229" t="s">
        <v>3447</v>
      </c>
      <c r="G5229" t="s">
        <v>96</v>
      </c>
      <c r="H5229" t="s">
        <v>97</v>
      </c>
      <c r="J5229" t="s">
        <v>17</v>
      </c>
      <c r="K5229" t="s">
        <v>22</v>
      </c>
      <c r="L5229" t="str">
        <f>_xlfn.XLOOKUP(Tableau1[[#This Row],[TYPE DE PIECE]],Tableau4[MATIERE],Tableau4[SHORT TYPE],"",0,1)</f>
        <v>COP</v>
      </c>
      <c r="N5229" t="str">
        <f>IF(ISERR(FIND("DECOUPE",Tableau1[[#This Row],[DESIGNATION]])),"","NEED REF")</f>
        <v/>
      </c>
    </row>
    <row r="5230" spans="2:14">
      <c r="B5230">
        <v>34408776</v>
      </c>
      <c r="C5230" s="2">
        <v>44098</v>
      </c>
      <c r="D5230" t="s">
        <v>13</v>
      </c>
      <c r="E5230" t="s">
        <v>3448</v>
      </c>
      <c r="G5230" t="s">
        <v>96</v>
      </c>
      <c r="H5230" t="s">
        <v>97</v>
      </c>
      <c r="J5230" t="s">
        <v>17</v>
      </c>
      <c r="K5230" t="s">
        <v>22</v>
      </c>
      <c r="L5230" t="str">
        <f>_xlfn.XLOOKUP(Tableau1[[#This Row],[TYPE DE PIECE]],Tableau4[MATIERE],Tableau4[SHORT TYPE],"",0,1)</f>
        <v>COP</v>
      </c>
      <c r="N5230" t="str">
        <f>IF(ISERR(FIND("DECOUPE",Tableau1[[#This Row],[DESIGNATION]])),"","NEED REF")</f>
        <v/>
      </c>
    </row>
    <row r="5231" spans="2:14">
      <c r="B5231">
        <v>34408775</v>
      </c>
      <c r="C5231" s="2">
        <v>44098</v>
      </c>
      <c r="D5231" t="s">
        <v>13</v>
      </c>
      <c r="E5231" t="s">
        <v>3449</v>
      </c>
      <c r="G5231" t="s">
        <v>96</v>
      </c>
      <c r="H5231" t="s">
        <v>97</v>
      </c>
      <c r="J5231" t="s">
        <v>17</v>
      </c>
      <c r="K5231" t="s">
        <v>22</v>
      </c>
      <c r="L5231" t="str">
        <f>_xlfn.XLOOKUP(Tableau1[[#This Row],[TYPE DE PIECE]],Tableau4[MATIERE],Tableau4[SHORT TYPE],"",0,1)</f>
        <v>COP</v>
      </c>
      <c r="N5231" t="str">
        <f>IF(ISERR(FIND("DECOUPE",Tableau1[[#This Row],[DESIGNATION]])),"","NEED REF")</f>
        <v/>
      </c>
    </row>
    <row r="5232" spans="2:14">
      <c r="B5232">
        <v>34408774</v>
      </c>
      <c r="C5232" s="2">
        <v>44098</v>
      </c>
      <c r="D5232" t="s">
        <v>13</v>
      </c>
      <c r="E5232" t="s">
        <v>3450</v>
      </c>
      <c r="G5232" t="s">
        <v>96</v>
      </c>
      <c r="H5232" t="s">
        <v>97</v>
      </c>
      <c r="J5232" t="s">
        <v>17</v>
      </c>
      <c r="K5232" t="s">
        <v>22</v>
      </c>
      <c r="L5232" t="str">
        <f>_xlfn.XLOOKUP(Tableau1[[#This Row],[TYPE DE PIECE]],Tableau4[MATIERE],Tableau4[SHORT TYPE],"",0,1)</f>
        <v>COP</v>
      </c>
      <c r="N5232" t="str">
        <f>IF(ISERR(FIND("DECOUPE",Tableau1[[#This Row],[DESIGNATION]])),"","NEED REF")</f>
        <v/>
      </c>
    </row>
    <row r="5233" spans="2:14">
      <c r="B5233">
        <v>34408773</v>
      </c>
      <c r="C5233" s="2">
        <v>44097</v>
      </c>
      <c r="D5233" t="s">
        <v>13</v>
      </c>
      <c r="E5233" t="s">
        <v>3451</v>
      </c>
      <c r="F5233" t="s">
        <v>3452</v>
      </c>
      <c r="H5233" t="s">
        <v>105</v>
      </c>
      <c r="J5233" t="s">
        <v>49</v>
      </c>
      <c r="K5233" t="s">
        <v>25</v>
      </c>
      <c r="L5233" t="str">
        <f>_xlfn.XLOOKUP(Tableau1[[#This Row],[TYPE DE PIECE]],Tableau4[MATIERE],Tableau4[SHORT TYPE],"",0,1)</f>
        <v>SMT</v>
      </c>
      <c r="N5233" t="str">
        <f>IF(ISERR(FIND("DECOUPE",Tableau1[[#This Row],[DESIGNATION]])),"","NEED REF")</f>
        <v/>
      </c>
    </row>
    <row r="5234" spans="2:14">
      <c r="B5234">
        <v>34408772</v>
      </c>
      <c r="C5234" s="2">
        <v>44097</v>
      </c>
      <c r="D5234" t="s">
        <v>13</v>
      </c>
      <c r="E5234" t="s">
        <v>3453</v>
      </c>
      <c r="F5234" t="s">
        <v>3452</v>
      </c>
      <c r="H5234" t="s">
        <v>105</v>
      </c>
      <c r="J5234" t="s">
        <v>49</v>
      </c>
      <c r="K5234" t="s">
        <v>50</v>
      </c>
      <c r="L5234" t="str">
        <f>_xlfn.XLOOKUP(Tableau1[[#This Row],[TYPE DE PIECE]],Tableau4[MATIERE],Tableau4[SHORT TYPE],"",0,1)</f>
        <v>WIR</v>
      </c>
      <c r="N5234" t="str">
        <f>IF(ISERR(FIND("DECOUPE",Tableau1[[#This Row],[DESIGNATION]])),"","NEED REF")</f>
        <v/>
      </c>
    </row>
    <row r="5235" spans="2:14">
      <c r="B5235">
        <v>34408771</v>
      </c>
      <c r="C5235" s="2">
        <v>44097</v>
      </c>
      <c r="D5235" t="s">
        <v>13</v>
      </c>
      <c r="E5235" t="s">
        <v>3454</v>
      </c>
      <c r="G5235" t="s">
        <v>573</v>
      </c>
      <c r="H5235" t="s">
        <v>30</v>
      </c>
      <c r="J5235" t="s">
        <v>17</v>
      </c>
      <c r="K5235" t="s">
        <v>84</v>
      </c>
      <c r="L5235" t="str">
        <f>_xlfn.XLOOKUP(Tableau1[[#This Row],[TYPE DE PIECE]],Tableau4[MATIERE],Tableau4[SHORT TYPE],"",0,1)</f>
        <v>SE</v>
      </c>
      <c r="N5235" t="str">
        <f>IF(ISERR(FIND("DECOUPE",Tableau1[[#This Row],[DESIGNATION]])),"","NEED REF")</f>
        <v/>
      </c>
    </row>
    <row r="5236" spans="2:14">
      <c r="B5236">
        <v>34408770</v>
      </c>
      <c r="C5236" s="2">
        <v>44097</v>
      </c>
      <c r="D5236" t="s">
        <v>13</v>
      </c>
      <c r="E5236" t="s">
        <v>3455</v>
      </c>
      <c r="G5236" t="s">
        <v>573</v>
      </c>
      <c r="H5236" t="s">
        <v>30</v>
      </c>
      <c r="J5236" t="s">
        <v>17</v>
      </c>
      <c r="K5236" t="s">
        <v>84</v>
      </c>
      <c r="L5236" t="str">
        <f>_xlfn.XLOOKUP(Tableau1[[#This Row],[TYPE DE PIECE]],Tableau4[MATIERE],Tableau4[SHORT TYPE],"",0,1)</f>
        <v>SE</v>
      </c>
      <c r="N5236" t="str">
        <f>IF(ISERR(FIND("DECOUPE",Tableau1[[#This Row],[DESIGNATION]])),"","NEED REF")</f>
        <v/>
      </c>
    </row>
    <row r="5237" spans="2:14">
      <c r="B5237">
        <v>34408769</v>
      </c>
      <c r="C5237" s="2">
        <v>44096</v>
      </c>
      <c r="D5237" t="s">
        <v>13</v>
      </c>
      <c r="E5237" t="s">
        <v>3456</v>
      </c>
      <c r="G5237" t="s">
        <v>573</v>
      </c>
      <c r="H5237" t="s">
        <v>30</v>
      </c>
      <c r="J5237" t="s">
        <v>17</v>
      </c>
      <c r="K5237" t="s">
        <v>84</v>
      </c>
      <c r="L5237" t="str">
        <f>_xlfn.XLOOKUP(Tableau1[[#This Row],[TYPE DE PIECE]],Tableau4[MATIERE],Tableau4[SHORT TYPE],"",0,1)</f>
        <v>SE</v>
      </c>
      <c r="N5237" t="str">
        <f>IF(ISERR(FIND("DECOUPE",Tableau1[[#This Row],[DESIGNATION]])),"","NEED REF")</f>
        <v/>
      </c>
    </row>
    <row r="5238" spans="2:14">
      <c r="B5238">
        <v>34408768</v>
      </c>
      <c r="C5238" s="2">
        <v>44090</v>
      </c>
      <c r="D5238" t="s">
        <v>13</v>
      </c>
      <c r="E5238" t="s">
        <v>3457</v>
      </c>
      <c r="J5238" t="s">
        <v>17</v>
      </c>
      <c r="K5238" t="s">
        <v>25</v>
      </c>
      <c r="L5238" t="str">
        <f>_xlfn.XLOOKUP(Tableau1[[#This Row],[TYPE DE PIECE]],Tableau4[MATIERE],Tableau4[SHORT TYPE],"",0,1)</f>
        <v>SMT</v>
      </c>
      <c r="N5238" t="str">
        <f>IF(ISERR(FIND("DECOUPE",Tableau1[[#This Row],[DESIGNATION]])),"","NEED REF")</f>
        <v/>
      </c>
    </row>
    <row r="5239" spans="2:14">
      <c r="B5239">
        <v>34408767</v>
      </c>
      <c r="C5239" s="2">
        <v>44090</v>
      </c>
      <c r="D5239" t="s">
        <v>13</v>
      </c>
      <c r="E5239" t="s">
        <v>3458</v>
      </c>
      <c r="J5239" t="s">
        <v>17</v>
      </c>
      <c r="K5239" t="s">
        <v>25</v>
      </c>
      <c r="L5239" t="str">
        <f>_xlfn.XLOOKUP(Tableau1[[#This Row],[TYPE DE PIECE]],Tableau4[MATIERE],Tableau4[SHORT TYPE],"",0,1)</f>
        <v>SMT</v>
      </c>
      <c r="N5239" t="str">
        <f>IF(ISERR(FIND("DECOUPE",Tableau1[[#This Row],[DESIGNATION]])),"","NEED REF")</f>
        <v/>
      </c>
    </row>
    <row r="5240" spans="2:14">
      <c r="B5240">
        <v>34408766</v>
      </c>
      <c r="C5240" s="2">
        <v>44090</v>
      </c>
      <c r="D5240" t="s">
        <v>13</v>
      </c>
      <c r="E5240" t="s">
        <v>3459</v>
      </c>
      <c r="J5240" t="s">
        <v>17</v>
      </c>
      <c r="K5240" t="s">
        <v>25</v>
      </c>
      <c r="L5240" t="str">
        <f>_xlfn.XLOOKUP(Tableau1[[#This Row],[TYPE DE PIECE]],Tableau4[MATIERE],Tableau4[SHORT TYPE],"",0,1)</f>
        <v>SMT</v>
      </c>
      <c r="N5240" t="str">
        <f>IF(ISERR(FIND("DECOUPE",Tableau1[[#This Row],[DESIGNATION]])),"","NEED REF")</f>
        <v/>
      </c>
    </row>
    <row r="5241" spans="2:14">
      <c r="B5241">
        <v>34408765</v>
      </c>
      <c r="C5241" s="2">
        <v>44089</v>
      </c>
      <c r="D5241" t="s">
        <v>13</v>
      </c>
      <c r="E5241" t="s">
        <v>3460</v>
      </c>
      <c r="F5241" t="s">
        <v>674</v>
      </c>
      <c r="G5241" t="s">
        <v>675</v>
      </c>
      <c r="H5241" t="s">
        <v>46</v>
      </c>
      <c r="J5241" t="s">
        <v>17</v>
      </c>
      <c r="K5241" t="s">
        <v>50</v>
      </c>
      <c r="L5241" t="str">
        <f>_xlfn.XLOOKUP(Tableau1[[#This Row],[TYPE DE PIECE]],Tableau4[MATIERE],Tableau4[SHORT TYPE],"",0,1)</f>
        <v>WIR</v>
      </c>
      <c r="N5241" t="str">
        <f>IF(ISERR(FIND("DECOUPE",Tableau1[[#This Row],[DESIGNATION]])),"","NEED REF")</f>
        <v/>
      </c>
    </row>
    <row r="5242" spans="2:14">
      <c r="B5242">
        <v>34408764</v>
      </c>
      <c r="C5242" s="2">
        <v>44085</v>
      </c>
      <c r="D5242" t="s">
        <v>13</v>
      </c>
      <c r="E5242" t="s">
        <v>3461</v>
      </c>
      <c r="F5242" t="s">
        <v>674</v>
      </c>
      <c r="G5242" t="s">
        <v>675</v>
      </c>
      <c r="H5242" t="s">
        <v>46</v>
      </c>
      <c r="J5242" t="s">
        <v>17</v>
      </c>
      <c r="K5242" t="s">
        <v>25</v>
      </c>
      <c r="L5242" t="str">
        <f>_xlfn.XLOOKUP(Tableau1[[#This Row],[TYPE DE PIECE]],Tableau4[MATIERE],Tableau4[SHORT TYPE],"",0,1)</f>
        <v>SMT</v>
      </c>
      <c r="N5242" t="str">
        <f>IF(ISERR(FIND("DECOUPE",Tableau1[[#This Row],[DESIGNATION]])),"","NEED REF")</f>
        <v/>
      </c>
    </row>
    <row r="5243" spans="2:14">
      <c r="B5243">
        <v>34408763</v>
      </c>
      <c r="C5243" s="2">
        <v>44085</v>
      </c>
      <c r="D5243" t="s">
        <v>13</v>
      </c>
      <c r="E5243" t="s">
        <v>3462</v>
      </c>
      <c r="F5243" t="s">
        <v>674</v>
      </c>
      <c r="G5243" t="s">
        <v>675</v>
      </c>
      <c r="H5243" t="s">
        <v>46</v>
      </c>
      <c r="J5243" t="s">
        <v>17</v>
      </c>
      <c r="K5243" t="s">
        <v>25</v>
      </c>
      <c r="L5243" t="str">
        <f>_xlfn.XLOOKUP(Tableau1[[#This Row],[TYPE DE PIECE]],Tableau4[MATIERE],Tableau4[SHORT TYPE],"",0,1)</f>
        <v>SMT</v>
      </c>
      <c r="N5243" t="str">
        <f>IF(ISERR(FIND("DECOUPE",Tableau1[[#This Row],[DESIGNATION]])),"","NEED REF")</f>
        <v/>
      </c>
    </row>
    <row r="5244" spans="2:14">
      <c r="B5244">
        <v>34408762</v>
      </c>
      <c r="C5244" s="2">
        <v>44083</v>
      </c>
      <c r="D5244" t="s">
        <v>13</v>
      </c>
      <c r="E5244" t="s">
        <v>3463</v>
      </c>
      <c r="F5244" t="s">
        <v>674</v>
      </c>
      <c r="G5244" t="s">
        <v>675</v>
      </c>
      <c r="H5244" t="s">
        <v>46</v>
      </c>
      <c r="J5244" t="s">
        <v>17</v>
      </c>
      <c r="K5244" t="s">
        <v>25</v>
      </c>
      <c r="L5244" t="str">
        <f>_xlfn.XLOOKUP(Tableau1[[#This Row],[TYPE DE PIECE]],Tableau4[MATIERE],Tableau4[SHORT TYPE],"",0,1)</f>
        <v>SMT</v>
      </c>
      <c r="N5244" t="str">
        <f>IF(ISERR(FIND("DECOUPE",Tableau1[[#This Row],[DESIGNATION]])),"","NEED REF")</f>
        <v/>
      </c>
    </row>
    <row r="5245" spans="2:14">
      <c r="B5245">
        <v>34408761</v>
      </c>
      <c r="C5245" s="2">
        <v>44083</v>
      </c>
      <c r="D5245" t="s">
        <v>13</v>
      </c>
      <c r="E5245" t="s">
        <v>3464</v>
      </c>
      <c r="F5245" t="s">
        <v>674</v>
      </c>
      <c r="G5245" t="s">
        <v>675</v>
      </c>
      <c r="H5245" t="s">
        <v>46</v>
      </c>
      <c r="J5245" t="s">
        <v>17</v>
      </c>
      <c r="K5245" t="s">
        <v>25</v>
      </c>
      <c r="L5245" t="str">
        <f>_xlfn.XLOOKUP(Tableau1[[#This Row],[TYPE DE PIECE]],Tableau4[MATIERE],Tableau4[SHORT TYPE],"",0,1)</f>
        <v>SMT</v>
      </c>
      <c r="N5245" t="str">
        <f>IF(ISERR(FIND("DECOUPE",Tableau1[[#This Row],[DESIGNATION]])),"","NEED REF")</f>
        <v/>
      </c>
    </row>
    <row r="5246" spans="2:14">
      <c r="B5246">
        <v>34408760</v>
      </c>
      <c r="C5246" s="2">
        <v>44083</v>
      </c>
      <c r="D5246" t="s">
        <v>13</v>
      </c>
      <c r="E5246" t="s">
        <v>3465</v>
      </c>
      <c r="F5246" t="s">
        <v>674</v>
      </c>
      <c r="G5246" t="s">
        <v>675</v>
      </c>
      <c r="H5246" t="s">
        <v>46</v>
      </c>
      <c r="J5246" t="s">
        <v>17</v>
      </c>
      <c r="K5246" t="s">
        <v>25</v>
      </c>
      <c r="L5246" t="str">
        <f>_xlfn.XLOOKUP(Tableau1[[#This Row],[TYPE DE PIECE]],Tableau4[MATIERE],Tableau4[SHORT TYPE],"",0,1)</f>
        <v>SMT</v>
      </c>
      <c r="N5246" t="str">
        <f>IF(ISERR(FIND("DECOUPE",Tableau1[[#This Row],[DESIGNATION]])),"","NEED REF")</f>
        <v/>
      </c>
    </row>
    <row r="5247" spans="2:14">
      <c r="B5247">
        <v>34408759</v>
      </c>
      <c r="C5247" s="2">
        <v>44078</v>
      </c>
      <c r="D5247" t="s">
        <v>13</v>
      </c>
      <c r="E5247" t="s">
        <v>3466</v>
      </c>
      <c r="F5247" t="s">
        <v>674</v>
      </c>
      <c r="G5247" t="s">
        <v>675</v>
      </c>
      <c r="H5247" t="s">
        <v>46</v>
      </c>
      <c r="J5247" t="s">
        <v>17</v>
      </c>
      <c r="K5247" t="s">
        <v>25</v>
      </c>
      <c r="L5247" t="str">
        <f>_xlfn.XLOOKUP(Tableau1[[#This Row],[TYPE DE PIECE]],Tableau4[MATIERE],Tableau4[SHORT TYPE],"",0,1)</f>
        <v>SMT</v>
      </c>
      <c r="N5247" t="str">
        <f>IF(ISERR(FIND("DECOUPE",Tableau1[[#This Row],[DESIGNATION]])),"","NEED REF")</f>
        <v/>
      </c>
    </row>
    <row r="5248" spans="2:14">
      <c r="B5248">
        <v>34408758</v>
      </c>
      <c r="C5248" s="2">
        <v>44078</v>
      </c>
      <c r="D5248" t="s">
        <v>13</v>
      </c>
      <c r="E5248" t="s">
        <v>3467</v>
      </c>
      <c r="F5248" t="s">
        <v>674</v>
      </c>
      <c r="G5248" t="s">
        <v>675</v>
      </c>
      <c r="H5248" t="s">
        <v>46</v>
      </c>
      <c r="J5248" t="s">
        <v>17</v>
      </c>
      <c r="K5248" t="s">
        <v>25</v>
      </c>
      <c r="L5248" t="str">
        <f>_xlfn.XLOOKUP(Tableau1[[#This Row],[TYPE DE PIECE]],Tableau4[MATIERE],Tableau4[SHORT TYPE],"",0,1)</f>
        <v>SMT</v>
      </c>
      <c r="N5248" t="str">
        <f>IF(ISERR(FIND("DECOUPE",Tableau1[[#This Row],[DESIGNATION]])),"","NEED REF")</f>
        <v/>
      </c>
    </row>
    <row r="5249" spans="2:14">
      <c r="B5249">
        <v>34408757</v>
      </c>
      <c r="C5249" s="2">
        <v>44078</v>
      </c>
      <c r="D5249" t="s">
        <v>13</v>
      </c>
      <c r="E5249" t="s">
        <v>3468</v>
      </c>
      <c r="F5249" t="s">
        <v>3469</v>
      </c>
      <c r="G5249" t="s">
        <v>675</v>
      </c>
      <c r="H5249" t="s">
        <v>46</v>
      </c>
      <c r="J5249" t="s">
        <v>49</v>
      </c>
      <c r="K5249" t="s">
        <v>25</v>
      </c>
      <c r="L5249" t="str">
        <f>_xlfn.XLOOKUP(Tableau1[[#This Row],[TYPE DE PIECE]],Tableau4[MATIERE],Tableau4[SHORT TYPE],"",0,1)</f>
        <v>SMT</v>
      </c>
      <c r="N5249" t="str">
        <f>IF(ISERR(FIND("DECOUPE",Tableau1[[#This Row],[DESIGNATION]])),"","NEED REF")</f>
        <v/>
      </c>
    </row>
    <row r="5250" spans="2:14">
      <c r="B5250">
        <v>34408756</v>
      </c>
      <c r="C5250" s="2">
        <v>44078</v>
      </c>
      <c r="D5250" t="s">
        <v>13</v>
      </c>
      <c r="E5250" t="s">
        <v>668</v>
      </c>
      <c r="F5250" t="s">
        <v>674</v>
      </c>
      <c r="G5250" t="s">
        <v>675</v>
      </c>
      <c r="H5250" t="s">
        <v>46</v>
      </c>
      <c r="J5250" t="s">
        <v>17</v>
      </c>
      <c r="K5250" t="s">
        <v>25</v>
      </c>
      <c r="L5250" t="str">
        <f>_xlfn.XLOOKUP(Tableau1[[#This Row],[TYPE DE PIECE]],Tableau4[MATIERE],Tableau4[SHORT TYPE],"",0,1)</f>
        <v>SMT</v>
      </c>
      <c r="N5250" t="str">
        <f>IF(ISERR(FIND("DECOUPE",Tableau1[[#This Row],[DESIGNATION]])),"","NEED REF")</f>
        <v/>
      </c>
    </row>
    <row r="5251" spans="2:14">
      <c r="B5251">
        <v>34408755</v>
      </c>
      <c r="C5251" s="2">
        <v>44077</v>
      </c>
      <c r="D5251" t="s">
        <v>13</v>
      </c>
      <c r="E5251" t="s">
        <v>3470</v>
      </c>
      <c r="F5251" t="s">
        <v>674</v>
      </c>
      <c r="G5251" t="s">
        <v>675</v>
      </c>
      <c r="H5251" t="s">
        <v>46</v>
      </c>
      <c r="J5251" t="s">
        <v>17</v>
      </c>
      <c r="K5251" t="s">
        <v>22</v>
      </c>
      <c r="L5251" t="str">
        <f>_xlfn.XLOOKUP(Tableau1[[#This Row],[TYPE DE PIECE]],Tableau4[MATIERE],Tableau4[SHORT TYPE],"",0,1)</f>
        <v>COP</v>
      </c>
      <c r="N5251" t="str">
        <f>IF(ISERR(FIND("DECOUPE",Tableau1[[#This Row],[DESIGNATION]])),"","NEED REF")</f>
        <v/>
      </c>
    </row>
    <row r="5252" spans="2:14">
      <c r="B5252">
        <v>34408754</v>
      </c>
      <c r="C5252" s="2">
        <v>44077</v>
      </c>
      <c r="D5252" t="s">
        <v>13</v>
      </c>
      <c r="E5252" t="s">
        <v>3471</v>
      </c>
      <c r="F5252" t="s">
        <v>674</v>
      </c>
      <c r="G5252" t="s">
        <v>675</v>
      </c>
      <c r="H5252" t="s">
        <v>46</v>
      </c>
      <c r="J5252" t="s">
        <v>17</v>
      </c>
      <c r="K5252" t="s">
        <v>25</v>
      </c>
      <c r="L5252" t="str">
        <f>_xlfn.XLOOKUP(Tableau1[[#This Row],[TYPE DE PIECE]],Tableau4[MATIERE],Tableau4[SHORT TYPE],"",0,1)</f>
        <v>SMT</v>
      </c>
      <c r="N5252" t="str">
        <f>IF(ISERR(FIND("DECOUPE",Tableau1[[#This Row],[DESIGNATION]])),"","NEED REF")</f>
        <v/>
      </c>
    </row>
    <row r="5253" spans="2:14">
      <c r="B5253">
        <v>34408753</v>
      </c>
      <c r="C5253" s="2">
        <v>44077</v>
      </c>
      <c r="D5253" t="s">
        <v>13</v>
      </c>
      <c r="E5253" t="s">
        <v>3472</v>
      </c>
      <c r="F5253" t="s">
        <v>674</v>
      </c>
      <c r="G5253" t="s">
        <v>675</v>
      </c>
      <c r="H5253" t="s">
        <v>46</v>
      </c>
      <c r="J5253" t="s">
        <v>17</v>
      </c>
      <c r="K5253" t="s">
        <v>25</v>
      </c>
      <c r="L5253" t="str">
        <f>_xlfn.XLOOKUP(Tableau1[[#This Row],[TYPE DE PIECE]],Tableau4[MATIERE],Tableau4[SHORT TYPE],"",0,1)</f>
        <v>SMT</v>
      </c>
      <c r="N5253" t="str">
        <f>IF(ISERR(FIND("DECOUPE",Tableau1[[#This Row],[DESIGNATION]])),"","NEED REF")</f>
        <v/>
      </c>
    </row>
    <row r="5254" spans="2:14">
      <c r="B5254">
        <v>34408752</v>
      </c>
      <c r="C5254" s="2">
        <v>44067</v>
      </c>
      <c r="D5254" t="s">
        <v>13</v>
      </c>
      <c r="E5254" t="s">
        <v>3473</v>
      </c>
      <c r="F5254" t="s">
        <v>3425</v>
      </c>
      <c r="G5254" t="s">
        <v>675</v>
      </c>
      <c r="H5254" t="s">
        <v>595</v>
      </c>
      <c r="J5254" t="s">
        <v>49</v>
      </c>
      <c r="K5254" t="s">
        <v>50</v>
      </c>
      <c r="L5254" t="str">
        <f>_xlfn.XLOOKUP(Tableau1[[#This Row],[TYPE DE PIECE]],Tableau4[MATIERE],Tableau4[SHORT TYPE],"",0,1)</f>
        <v>WIR</v>
      </c>
      <c r="N5254" t="str">
        <f>IF(ISERR(FIND("DECOUPE",Tableau1[[#This Row],[DESIGNATION]])),"","NEED REF")</f>
        <v/>
      </c>
    </row>
    <row r="5255" spans="2:14">
      <c r="B5255">
        <v>34408751</v>
      </c>
      <c r="C5255" s="2">
        <v>44055</v>
      </c>
      <c r="D5255" t="s">
        <v>13</v>
      </c>
      <c r="E5255" t="s">
        <v>3474</v>
      </c>
      <c r="G5255" t="s">
        <v>112</v>
      </c>
      <c r="H5255" t="s">
        <v>534</v>
      </c>
      <c r="J5255" t="s">
        <v>17</v>
      </c>
      <c r="K5255" t="s">
        <v>25</v>
      </c>
      <c r="L5255" t="str">
        <f>_xlfn.XLOOKUP(Tableau1[[#This Row],[TYPE DE PIECE]],Tableau4[MATIERE],Tableau4[SHORT TYPE],"",0,1)</f>
        <v>SMT</v>
      </c>
      <c r="N5255" t="str">
        <f>IF(ISERR(FIND("DECOUPE",Tableau1[[#This Row],[DESIGNATION]])),"","NEED REF")</f>
        <v>NEED REF</v>
      </c>
    </row>
    <row r="5256" spans="2:14">
      <c r="B5256">
        <v>34408750</v>
      </c>
      <c r="C5256" s="2">
        <v>44055</v>
      </c>
      <c r="D5256" t="s">
        <v>13</v>
      </c>
      <c r="E5256" t="s">
        <v>1736</v>
      </c>
      <c r="G5256" t="s">
        <v>112</v>
      </c>
      <c r="H5256" t="s">
        <v>534</v>
      </c>
      <c r="J5256" t="s">
        <v>17</v>
      </c>
      <c r="K5256" t="s">
        <v>33</v>
      </c>
      <c r="L5256" t="str">
        <f>_xlfn.XLOOKUP(Tableau1[[#This Row],[TYPE DE PIECE]],Tableau4[MATIERE],Tableau4[SHORT TYPE],"",0,1)</f>
        <v>PLA</v>
      </c>
      <c r="M5256" t="s">
        <v>1494</v>
      </c>
      <c r="N5256" t="s">
        <v>1735</v>
      </c>
    </row>
    <row r="5257" spans="2:14">
      <c r="B5257">
        <v>34408749</v>
      </c>
      <c r="C5257" s="2">
        <v>44055</v>
      </c>
      <c r="D5257" t="s">
        <v>13</v>
      </c>
      <c r="E5257" t="s">
        <v>3475</v>
      </c>
      <c r="G5257" t="s">
        <v>112</v>
      </c>
      <c r="H5257" t="s">
        <v>534</v>
      </c>
      <c r="J5257" t="s">
        <v>17</v>
      </c>
      <c r="K5257" t="s">
        <v>25</v>
      </c>
      <c r="L5257" t="str">
        <f>_xlfn.XLOOKUP(Tableau1[[#This Row],[TYPE DE PIECE]],Tableau4[MATIERE],Tableau4[SHORT TYPE],"",0,1)</f>
        <v>SMT</v>
      </c>
      <c r="N5257" t="s">
        <v>400</v>
      </c>
    </row>
    <row r="5258" spans="2:14">
      <c r="B5258">
        <v>34408748</v>
      </c>
      <c r="C5258" s="2">
        <v>44055</v>
      </c>
      <c r="D5258" t="s">
        <v>13</v>
      </c>
      <c r="E5258" t="s">
        <v>3476</v>
      </c>
      <c r="G5258" t="s">
        <v>112</v>
      </c>
      <c r="H5258" t="s">
        <v>534</v>
      </c>
      <c r="J5258" t="s">
        <v>17</v>
      </c>
      <c r="K5258" t="s">
        <v>25</v>
      </c>
      <c r="L5258" t="str">
        <f>_xlfn.XLOOKUP(Tableau1[[#This Row],[TYPE DE PIECE]],Tableau4[MATIERE],Tableau4[SHORT TYPE],"",0,1)</f>
        <v>SMT</v>
      </c>
      <c r="N5258" t="s">
        <v>400</v>
      </c>
    </row>
    <row r="5259" spans="2:14">
      <c r="B5259">
        <v>34408747</v>
      </c>
      <c r="C5259" s="2">
        <v>44055</v>
      </c>
      <c r="D5259" t="s">
        <v>13</v>
      </c>
      <c r="E5259" t="s">
        <v>3477</v>
      </c>
      <c r="G5259" t="s">
        <v>112</v>
      </c>
      <c r="H5259" t="s">
        <v>534</v>
      </c>
      <c r="J5259" t="s">
        <v>17</v>
      </c>
      <c r="K5259" t="s">
        <v>22</v>
      </c>
      <c r="L5259" t="str">
        <f>_xlfn.XLOOKUP(Tableau1[[#This Row],[TYPE DE PIECE]],Tableau4[MATIERE],Tableau4[SHORT TYPE],"",0,1)</f>
        <v>COP</v>
      </c>
      <c r="N5259" t="str">
        <f>IF(ISERR(FIND("DECOUPE",Tableau1[[#This Row],[DESIGNATION]])),"","NEED REF")</f>
        <v/>
      </c>
    </row>
    <row r="5260" spans="2:14">
      <c r="B5260">
        <v>34408746</v>
      </c>
      <c r="C5260" s="2">
        <v>44055</v>
      </c>
      <c r="D5260" t="s">
        <v>13</v>
      </c>
      <c r="E5260" t="s">
        <v>2985</v>
      </c>
      <c r="G5260" t="s">
        <v>112</v>
      </c>
      <c r="H5260" t="s">
        <v>534</v>
      </c>
      <c r="J5260" t="s">
        <v>17</v>
      </c>
      <c r="K5260" t="s">
        <v>22</v>
      </c>
      <c r="L5260" t="str">
        <f>_xlfn.XLOOKUP(Tableau1[[#This Row],[TYPE DE PIECE]],Tableau4[MATIERE],Tableau4[SHORT TYPE],"",0,1)</f>
        <v>COP</v>
      </c>
      <c r="N5260" t="str">
        <f>IF(ISERR(FIND("DECOUPE",Tableau1[[#This Row],[DESIGNATION]])),"","NEED REF")</f>
        <v/>
      </c>
    </row>
    <row r="5261" spans="2:14">
      <c r="B5261">
        <v>34408745</v>
      </c>
      <c r="C5261" s="2">
        <v>44055</v>
      </c>
      <c r="D5261" t="s">
        <v>13</v>
      </c>
      <c r="E5261" t="s">
        <v>2989</v>
      </c>
      <c r="G5261" t="s">
        <v>112</v>
      </c>
      <c r="H5261" t="s">
        <v>534</v>
      </c>
      <c r="J5261" t="s">
        <v>17</v>
      </c>
      <c r="K5261" t="s">
        <v>22</v>
      </c>
      <c r="L5261" t="str">
        <f>_xlfn.XLOOKUP(Tableau1[[#This Row],[TYPE DE PIECE]],Tableau4[MATIERE],Tableau4[SHORT TYPE],"",0,1)</f>
        <v>COP</v>
      </c>
      <c r="N5261" t="str">
        <f>IF(ISERR(FIND("DECOUPE",Tableau1[[#This Row],[DESIGNATION]])),"","NEED REF")</f>
        <v/>
      </c>
    </row>
    <row r="5262" spans="2:14">
      <c r="B5262">
        <v>34408744</v>
      </c>
      <c r="C5262" s="2">
        <v>44055</v>
      </c>
      <c r="D5262" t="s">
        <v>13</v>
      </c>
      <c r="E5262" t="s">
        <v>2987</v>
      </c>
      <c r="G5262" t="s">
        <v>112</v>
      </c>
      <c r="H5262" t="s">
        <v>534</v>
      </c>
      <c r="J5262" t="s">
        <v>17</v>
      </c>
      <c r="K5262" t="s">
        <v>22</v>
      </c>
      <c r="L5262" t="str">
        <f>_xlfn.XLOOKUP(Tableau1[[#This Row],[TYPE DE PIECE]],Tableau4[MATIERE],Tableau4[SHORT TYPE],"",0,1)</f>
        <v>COP</v>
      </c>
      <c r="N5262" t="str">
        <f>IF(ISERR(FIND("DECOUPE",Tableau1[[#This Row],[DESIGNATION]])),"","NEED REF")</f>
        <v/>
      </c>
    </row>
    <row r="5263" spans="2:14">
      <c r="B5263">
        <v>34408743</v>
      </c>
      <c r="C5263" s="2">
        <v>44055</v>
      </c>
      <c r="D5263" t="s">
        <v>13</v>
      </c>
      <c r="E5263" t="s">
        <v>2992</v>
      </c>
      <c r="G5263" t="s">
        <v>112</v>
      </c>
      <c r="H5263" t="s">
        <v>534</v>
      </c>
      <c r="J5263" t="s">
        <v>17</v>
      </c>
      <c r="K5263" t="s">
        <v>22</v>
      </c>
      <c r="L5263" t="str">
        <f>_xlfn.XLOOKUP(Tableau1[[#This Row],[TYPE DE PIECE]],Tableau4[MATIERE],Tableau4[SHORT TYPE],"",0,1)</f>
        <v>COP</v>
      </c>
      <c r="N5263" t="str">
        <f>IF(ISERR(FIND("DECOUPE",Tableau1[[#This Row],[DESIGNATION]])),"","NEED REF")</f>
        <v/>
      </c>
    </row>
    <row r="5264" spans="2:14">
      <c r="B5264">
        <v>34408742</v>
      </c>
      <c r="C5264" s="2">
        <v>44055</v>
      </c>
      <c r="D5264" t="s">
        <v>13</v>
      </c>
      <c r="E5264" t="s">
        <v>2994</v>
      </c>
      <c r="G5264" t="s">
        <v>112</v>
      </c>
      <c r="H5264" t="s">
        <v>534</v>
      </c>
      <c r="J5264" t="s">
        <v>17</v>
      </c>
      <c r="K5264" t="s">
        <v>22</v>
      </c>
      <c r="L5264" t="str">
        <f>_xlfn.XLOOKUP(Tableau1[[#This Row],[TYPE DE PIECE]],Tableau4[MATIERE],Tableau4[SHORT TYPE],"",0,1)</f>
        <v>COP</v>
      </c>
      <c r="N5264" t="str">
        <f>IF(ISERR(FIND("DECOUPE",Tableau1[[#This Row],[DESIGNATION]])),"","NEED REF")</f>
        <v/>
      </c>
    </row>
    <row r="5265" spans="2:14">
      <c r="B5265">
        <v>34408741</v>
      </c>
      <c r="C5265" s="2">
        <v>44055</v>
      </c>
      <c r="D5265" t="s">
        <v>13</v>
      </c>
      <c r="E5265" t="s">
        <v>2993</v>
      </c>
      <c r="F5265" t="s">
        <v>3478</v>
      </c>
      <c r="G5265" t="s">
        <v>112</v>
      </c>
      <c r="H5265" t="s">
        <v>534</v>
      </c>
      <c r="J5265" t="s">
        <v>17</v>
      </c>
      <c r="K5265" t="s">
        <v>22</v>
      </c>
      <c r="L5265" t="str">
        <f>_xlfn.XLOOKUP(Tableau1[[#This Row],[TYPE DE PIECE]],Tableau4[MATIERE],Tableau4[SHORT TYPE],"",0,1)</f>
        <v>COP</v>
      </c>
      <c r="N5265" t="str">
        <f>IF(ISERR(FIND("DECOUPE",Tableau1[[#This Row],[DESIGNATION]])),"","NEED REF")</f>
        <v/>
      </c>
    </row>
    <row r="5266" spans="2:14">
      <c r="B5266">
        <v>34408740</v>
      </c>
      <c r="C5266" s="2">
        <v>44055</v>
      </c>
      <c r="D5266" t="s">
        <v>13</v>
      </c>
      <c r="E5266" t="s">
        <v>2855</v>
      </c>
      <c r="G5266" t="s">
        <v>112</v>
      </c>
      <c r="H5266" t="s">
        <v>534</v>
      </c>
      <c r="J5266" t="s">
        <v>17</v>
      </c>
      <c r="K5266" t="s">
        <v>22</v>
      </c>
      <c r="L5266" t="str">
        <f>_xlfn.XLOOKUP(Tableau1[[#This Row],[TYPE DE PIECE]],Tableau4[MATIERE],Tableau4[SHORT TYPE],"",0,1)</f>
        <v>COP</v>
      </c>
      <c r="N5266" t="str">
        <f>IF(ISERR(FIND("DECOUPE",Tableau1[[#This Row],[DESIGNATION]])),"","NEED REF")</f>
        <v/>
      </c>
    </row>
    <row r="5267" spans="2:14">
      <c r="B5267">
        <v>34408739</v>
      </c>
      <c r="C5267" s="2">
        <v>44055</v>
      </c>
      <c r="D5267" t="s">
        <v>13</v>
      </c>
      <c r="E5267" t="s">
        <v>2854</v>
      </c>
      <c r="G5267" t="s">
        <v>112</v>
      </c>
      <c r="H5267" t="s">
        <v>534</v>
      </c>
      <c r="J5267" t="s">
        <v>17</v>
      </c>
      <c r="K5267" t="s">
        <v>22</v>
      </c>
      <c r="L5267" t="str">
        <f>_xlfn.XLOOKUP(Tableau1[[#This Row],[TYPE DE PIECE]],Tableau4[MATIERE],Tableau4[SHORT TYPE],"",0,1)</f>
        <v>COP</v>
      </c>
      <c r="N5267" t="str">
        <f>IF(ISERR(FIND("DECOUPE",Tableau1[[#This Row],[DESIGNATION]])),"","NEED REF")</f>
        <v/>
      </c>
    </row>
    <row r="5268" spans="2:14">
      <c r="B5268">
        <v>34408738</v>
      </c>
      <c r="C5268" s="2">
        <v>44055</v>
      </c>
      <c r="D5268" t="s">
        <v>13</v>
      </c>
      <c r="E5268" t="s">
        <v>2853</v>
      </c>
      <c r="G5268" t="s">
        <v>112</v>
      </c>
      <c r="H5268" t="s">
        <v>534</v>
      </c>
      <c r="J5268" t="s">
        <v>17</v>
      </c>
      <c r="K5268" t="s">
        <v>22</v>
      </c>
      <c r="L5268" t="str">
        <f>_xlfn.XLOOKUP(Tableau1[[#This Row],[TYPE DE PIECE]],Tableau4[MATIERE],Tableau4[SHORT TYPE],"",0,1)</f>
        <v>COP</v>
      </c>
      <c r="N5268" t="str">
        <f>IF(ISERR(FIND("DECOUPE",Tableau1[[#This Row],[DESIGNATION]])),"","NEED REF")</f>
        <v/>
      </c>
    </row>
    <row r="5269" spans="2:14">
      <c r="B5269">
        <v>34408737</v>
      </c>
      <c r="C5269" s="2">
        <v>44053</v>
      </c>
      <c r="D5269" t="s">
        <v>13</v>
      </c>
      <c r="E5269" t="s">
        <v>3479</v>
      </c>
      <c r="F5269" t="s">
        <v>674</v>
      </c>
      <c r="G5269" t="s">
        <v>675</v>
      </c>
      <c r="H5269" t="s">
        <v>46</v>
      </c>
      <c r="J5269" t="s">
        <v>17</v>
      </c>
      <c r="K5269" t="s">
        <v>22</v>
      </c>
      <c r="L5269" t="str">
        <f>_xlfn.XLOOKUP(Tableau1[[#This Row],[TYPE DE PIECE]],Tableau4[MATIERE],Tableau4[SHORT TYPE],"",0,1)</f>
        <v>COP</v>
      </c>
      <c r="N5269" t="str">
        <f>IF(ISERR(FIND("DECOUPE",Tableau1[[#This Row],[DESIGNATION]])),"","NEED REF")</f>
        <v/>
      </c>
    </row>
    <row r="5270" spans="2:14">
      <c r="B5270">
        <v>34408736</v>
      </c>
      <c r="C5270" s="2">
        <v>44053</v>
      </c>
      <c r="D5270" t="s">
        <v>13</v>
      </c>
      <c r="E5270" t="s">
        <v>3480</v>
      </c>
      <c r="F5270" t="s">
        <v>674</v>
      </c>
      <c r="G5270" t="s">
        <v>675</v>
      </c>
      <c r="H5270" t="s">
        <v>46</v>
      </c>
      <c r="J5270" t="s">
        <v>17</v>
      </c>
      <c r="L5270" t="str">
        <f>_xlfn.XLOOKUP(Tableau1[[#This Row],[TYPE DE PIECE]],Tableau4[MATIERE],Tableau4[SHORT TYPE],"",0,1)</f>
        <v/>
      </c>
      <c r="N5270" t="str">
        <f>IF(ISERR(FIND("DECOUPE",Tableau1[[#This Row],[DESIGNATION]])),"","NEED REF")</f>
        <v/>
      </c>
    </row>
    <row r="5271" spans="2:14">
      <c r="B5271">
        <v>34408735</v>
      </c>
      <c r="C5271" s="2">
        <v>44053</v>
      </c>
      <c r="D5271" t="s">
        <v>13</v>
      </c>
      <c r="E5271" t="s">
        <v>3481</v>
      </c>
      <c r="F5271" t="s">
        <v>674</v>
      </c>
      <c r="G5271" t="s">
        <v>675</v>
      </c>
      <c r="H5271" t="s">
        <v>46</v>
      </c>
      <c r="J5271" t="s">
        <v>17</v>
      </c>
      <c r="K5271" t="s">
        <v>22</v>
      </c>
      <c r="L5271" t="str">
        <f>_xlfn.XLOOKUP(Tableau1[[#This Row],[TYPE DE PIECE]],Tableau4[MATIERE],Tableau4[SHORT TYPE],"",0,1)</f>
        <v>COP</v>
      </c>
      <c r="N5271" t="str">
        <f>IF(ISERR(FIND("DECOUPE",Tableau1[[#This Row],[DESIGNATION]])),"","NEED REF")</f>
        <v/>
      </c>
    </row>
    <row r="5272" spans="2:14">
      <c r="B5272">
        <v>34408734</v>
      </c>
      <c r="C5272" s="2">
        <v>44053</v>
      </c>
      <c r="D5272" t="s">
        <v>13</v>
      </c>
      <c r="E5272" t="s">
        <v>3481</v>
      </c>
      <c r="F5272" t="s">
        <v>674</v>
      </c>
      <c r="G5272" t="s">
        <v>675</v>
      </c>
      <c r="H5272" t="s">
        <v>46</v>
      </c>
      <c r="J5272" t="s">
        <v>17</v>
      </c>
      <c r="K5272" t="s">
        <v>22</v>
      </c>
      <c r="L5272" t="str">
        <f>_xlfn.XLOOKUP(Tableau1[[#This Row],[TYPE DE PIECE]],Tableau4[MATIERE],Tableau4[SHORT TYPE],"",0,1)</f>
        <v>COP</v>
      </c>
      <c r="N5272" t="str">
        <f>IF(ISERR(FIND("DECOUPE",Tableau1[[#This Row],[DESIGNATION]])),"","NEED REF")</f>
        <v/>
      </c>
    </row>
    <row r="5273" spans="2:14">
      <c r="B5273">
        <v>34408733</v>
      </c>
      <c r="C5273" s="2">
        <v>44053</v>
      </c>
      <c r="D5273" t="s">
        <v>13</v>
      </c>
      <c r="E5273" t="s">
        <v>3482</v>
      </c>
      <c r="F5273" t="s">
        <v>674</v>
      </c>
      <c r="G5273" t="s">
        <v>675</v>
      </c>
      <c r="H5273" t="s">
        <v>46</v>
      </c>
      <c r="J5273" t="s">
        <v>17</v>
      </c>
      <c r="K5273" t="s">
        <v>22</v>
      </c>
      <c r="L5273" t="str">
        <f>_xlfn.XLOOKUP(Tableau1[[#This Row],[TYPE DE PIECE]],Tableau4[MATIERE],Tableau4[SHORT TYPE],"",0,1)</f>
        <v>COP</v>
      </c>
      <c r="N5273" t="str">
        <f>IF(ISERR(FIND("DECOUPE",Tableau1[[#This Row],[DESIGNATION]])),"","NEED REF")</f>
        <v/>
      </c>
    </row>
    <row r="5274" spans="2:14">
      <c r="B5274">
        <v>34408732</v>
      </c>
      <c r="C5274" s="2">
        <v>44053</v>
      </c>
      <c r="D5274" t="s">
        <v>13</v>
      </c>
      <c r="E5274" t="s">
        <v>3483</v>
      </c>
      <c r="F5274" t="s">
        <v>674</v>
      </c>
      <c r="G5274" t="s">
        <v>675</v>
      </c>
      <c r="H5274" t="s">
        <v>46</v>
      </c>
      <c r="J5274" t="s">
        <v>17</v>
      </c>
      <c r="K5274" t="s">
        <v>22</v>
      </c>
      <c r="L5274" t="str">
        <f>_xlfn.XLOOKUP(Tableau1[[#This Row],[TYPE DE PIECE]],Tableau4[MATIERE],Tableau4[SHORT TYPE],"",0,1)</f>
        <v>COP</v>
      </c>
      <c r="N5274" t="str">
        <f>IF(ISERR(FIND("DECOUPE",Tableau1[[#This Row],[DESIGNATION]])),"","NEED REF")</f>
        <v/>
      </c>
    </row>
    <row r="5275" spans="2:14">
      <c r="B5275">
        <v>34408731</v>
      </c>
      <c r="C5275" s="2">
        <v>44053</v>
      </c>
      <c r="D5275" t="s">
        <v>13</v>
      </c>
      <c r="E5275" t="s">
        <v>3484</v>
      </c>
      <c r="F5275" t="s">
        <v>674</v>
      </c>
      <c r="G5275" t="s">
        <v>675</v>
      </c>
      <c r="H5275" t="s">
        <v>46</v>
      </c>
      <c r="J5275" t="s">
        <v>17</v>
      </c>
      <c r="L5275" t="str">
        <f>_xlfn.XLOOKUP(Tableau1[[#This Row],[TYPE DE PIECE]],Tableau4[MATIERE],Tableau4[SHORT TYPE],"",0,1)</f>
        <v/>
      </c>
      <c r="N5275" t="str">
        <f>IF(ISERR(FIND("DECOUPE",Tableau1[[#This Row],[DESIGNATION]])),"","NEED REF")</f>
        <v/>
      </c>
    </row>
    <row r="5276" spans="2:14">
      <c r="B5276">
        <v>34408730</v>
      </c>
      <c r="C5276" s="2">
        <v>44050</v>
      </c>
      <c r="D5276" t="s">
        <v>13</v>
      </c>
      <c r="E5276" t="s">
        <v>1391</v>
      </c>
      <c r="G5276" t="s">
        <v>267</v>
      </c>
      <c r="H5276" t="s">
        <v>19</v>
      </c>
      <c r="J5276" t="s">
        <v>17</v>
      </c>
      <c r="K5276" t="s">
        <v>25</v>
      </c>
      <c r="L5276" t="str">
        <f>_xlfn.XLOOKUP(Tableau1[[#This Row],[TYPE DE PIECE]],Tableau4[MATIERE],Tableau4[SHORT TYPE],"",0,1)</f>
        <v>SMT</v>
      </c>
      <c r="N5276" t="str">
        <f>IF(ISERR(FIND("DECOUPE",Tableau1[[#This Row],[DESIGNATION]])),"","NEED REF")</f>
        <v/>
      </c>
    </row>
    <row r="5277" spans="2:14">
      <c r="B5277">
        <v>34408729</v>
      </c>
      <c r="C5277" s="2">
        <v>44050</v>
      </c>
      <c r="D5277" t="s">
        <v>13</v>
      </c>
      <c r="E5277" t="s">
        <v>3485</v>
      </c>
      <c r="G5277" t="s">
        <v>267</v>
      </c>
      <c r="H5277" t="s">
        <v>19</v>
      </c>
      <c r="J5277" t="s">
        <v>17</v>
      </c>
      <c r="K5277" t="s">
        <v>25</v>
      </c>
      <c r="L5277" t="str">
        <f>_xlfn.XLOOKUP(Tableau1[[#This Row],[TYPE DE PIECE]],Tableau4[MATIERE],Tableau4[SHORT TYPE],"",0,1)</f>
        <v>SMT</v>
      </c>
      <c r="N5277" t="str">
        <f>IF(ISERR(FIND("DECOUPE",Tableau1[[#This Row],[DESIGNATION]])),"","NEED REF")</f>
        <v/>
      </c>
    </row>
    <row r="5278" spans="2:14">
      <c r="B5278">
        <v>34408728</v>
      </c>
      <c r="C5278" s="2">
        <v>44050</v>
      </c>
      <c r="D5278" t="s">
        <v>13</v>
      </c>
      <c r="E5278" t="s">
        <v>3486</v>
      </c>
      <c r="G5278" t="s">
        <v>267</v>
      </c>
      <c r="H5278" t="s">
        <v>19</v>
      </c>
      <c r="J5278" t="s">
        <v>17</v>
      </c>
      <c r="K5278" t="s">
        <v>25</v>
      </c>
      <c r="L5278" t="str">
        <f>_xlfn.XLOOKUP(Tableau1[[#This Row],[TYPE DE PIECE]],Tableau4[MATIERE],Tableau4[SHORT TYPE],"",0,1)</f>
        <v>SMT</v>
      </c>
      <c r="N5278" t="str">
        <f>IF(ISERR(FIND("DECOUPE",Tableau1[[#This Row],[DESIGNATION]])),"","NEED REF")</f>
        <v/>
      </c>
    </row>
    <row r="5279" spans="2:14">
      <c r="B5279">
        <v>34408727</v>
      </c>
      <c r="C5279" s="2">
        <v>44050</v>
      </c>
      <c r="D5279" t="s">
        <v>13</v>
      </c>
      <c r="E5279" t="s">
        <v>3487</v>
      </c>
      <c r="G5279" t="s">
        <v>267</v>
      </c>
      <c r="H5279" t="s">
        <v>19</v>
      </c>
      <c r="J5279" t="s">
        <v>17</v>
      </c>
      <c r="K5279" t="s">
        <v>25</v>
      </c>
      <c r="L5279" t="str">
        <f>_xlfn.XLOOKUP(Tableau1[[#This Row],[TYPE DE PIECE]],Tableau4[MATIERE],Tableau4[SHORT TYPE],"",0,1)</f>
        <v>SMT</v>
      </c>
      <c r="N5279" t="str">
        <f>IF(ISERR(FIND("DECOUPE",Tableau1[[#This Row],[DESIGNATION]])),"","NEED REF")</f>
        <v/>
      </c>
    </row>
    <row r="5280" spans="2:14">
      <c r="B5280">
        <v>34408726</v>
      </c>
      <c r="C5280" s="2">
        <v>44050</v>
      </c>
      <c r="D5280" t="s">
        <v>13</v>
      </c>
      <c r="E5280" t="s">
        <v>265</v>
      </c>
      <c r="G5280" t="s">
        <v>267</v>
      </c>
      <c r="H5280" t="s">
        <v>19</v>
      </c>
      <c r="J5280" t="s">
        <v>17</v>
      </c>
      <c r="K5280" t="s">
        <v>25</v>
      </c>
      <c r="L5280" t="str">
        <f>_xlfn.XLOOKUP(Tableau1[[#This Row],[TYPE DE PIECE]],Tableau4[MATIERE],Tableau4[SHORT TYPE],"",0,1)</f>
        <v>SMT</v>
      </c>
      <c r="N5280" t="str">
        <f>IF(ISERR(FIND("DECOUPE",Tableau1[[#This Row],[DESIGNATION]])),"","NEED REF")</f>
        <v/>
      </c>
    </row>
    <row r="5281" spans="2:14">
      <c r="B5281">
        <v>34408725</v>
      </c>
      <c r="C5281" s="2">
        <v>44049</v>
      </c>
      <c r="D5281" t="s">
        <v>13</v>
      </c>
      <c r="E5281" t="s">
        <v>3488</v>
      </c>
      <c r="F5281" t="s">
        <v>3489</v>
      </c>
      <c r="J5281" t="s">
        <v>1944</v>
      </c>
      <c r="K5281" t="s">
        <v>3490</v>
      </c>
      <c r="L5281" t="str">
        <f>_xlfn.XLOOKUP(Tableau1[[#This Row],[TYPE DE PIECE]],Tableau4[MATIERE],Tableau4[SHORT TYPE],"",0,1)</f>
        <v>WIR</v>
      </c>
      <c r="N5281" t="str">
        <f>IF(ISERR(FIND("DECOUPE",Tableau1[[#This Row],[DESIGNATION]])),"","NEED REF")</f>
        <v/>
      </c>
    </row>
    <row r="5282" spans="2:14">
      <c r="B5282">
        <v>34408724</v>
      </c>
      <c r="C5282" s="2">
        <v>44047</v>
      </c>
      <c r="D5282" t="s">
        <v>13</v>
      </c>
      <c r="E5282" t="s">
        <v>3491</v>
      </c>
      <c r="F5282" t="s">
        <v>3431</v>
      </c>
      <c r="J5282" t="s">
        <v>2813</v>
      </c>
      <c r="K5282" t="s">
        <v>25</v>
      </c>
      <c r="L5282" t="str">
        <f>_xlfn.XLOOKUP(Tableau1[[#This Row],[TYPE DE PIECE]],Tableau4[MATIERE],Tableau4[SHORT TYPE],"",0,1)</f>
        <v>SMT</v>
      </c>
      <c r="N5282" t="str">
        <f>IF(ISERR(FIND("DECOUPE",Tableau1[[#This Row],[DESIGNATION]])),"","NEED REF")</f>
        <v/>
      </c>
    </row>
    <row r="5283" spans="2:14">
      <c r="B5283">
        <v>34408723</v>
      </c>
      <c r="C5283" s="2">
        <v>44047</v>
      </c>
      <c r="D5283" t="s">
        <v>13</v>
      </c>
      <c r="E5283" t="s">
        <v>3492</v>
      </c>
      <c r="F5283" t="s">
        <v>3431</v>
      </c>
      <c r="J5283" t="s">
        <v>2813</v>
      </c>
      <c r="K5283" t="s">
        <v>25</v>
      </c>
      <c r="L5283" t="str">
        <f>_xlfn.XLOOKUP(Tableau1[[#This Row],[TYPE DE PIECE]],Tableau4[MATIERE],Tableau4[SHORT TYPE],"",0,1)</f>
        <v>SMT</v>
      </c>
      <c r="N5283" t="str">
        <f>IF(ISERR(FIND("DECOUPE",Tableau1[[#This Row],[DESIGNATION]])),"","NEED REF")</f>
        <v/>
      </c>
    </row>
    <row r="5284" spans="2:14">
      <c r="B5284">
        <v>34408722</v>
      </c>
      <c r="C5284" s="2">
        <v>44047</v>
      </c>
      <c r="D5284" t="s">
        <v>13</v>
      </c>
      <c r="E5284" t="s">
        <v>3493</v>
      </c>
      <c r="F5284" t="s">
        <v>674</v>
      </c>
      <c r="G5284" t="s">
        <v>675</v>
      </c>
      <c r="H5284" t="s">
        <v>46</v>
      </c>
      <c r="J5284" t="s">
        <v>17</v>
      </c>
      <c r="K5284" t="s">
        <v>25</v>
      </c>
      <c r="L5284" t="str">
        <f>_xlfn.XLOOKUP(Tableau1[[#This Row],[TYPE DE PIECE]],Tableau4[MATIERE],Tableau4[SHORT TYPE],"",0,1)</f>
        <v>SMT</v>
      </c>
      <c r="N5284" t="str">
        <f>IF(ISERR(FIND("DECOUPE",Tableau1[[#This Row],[DESIGNATION]])),"","NEED REF")</f>
        <v/>
      </c>
    </row>
    <row r="5285" spans="2:14">
      <c r="B5285">
        <v>34408721</v>
      </c>
      <c r="C5285" s="2">
        <v>44047</v>
      </c>
      <c r="D5285" t="s">
        <v>13</v>
      </c>
      <c r="E5285" t="s">
        <v>3494</v>
      </c>
      <c r="F5285" t="s">
        <v>674</v>
      </c>
      <c r="G5285" t="s">
        <v>675</v>
      </c>
      <c r="H5285" t="s">
        <v>46</v>
      </c>
      <c r="J5285" t="s">
        <v>17</v>
      </c>
      <c r="K5285" t="s">
        <v>25</v>
      </c>
      <c r="L5285" t="str">
        <f>_xlfn.XLOOKUP(Tableau1[[#This Row],[TYPE DE PIECE]],Tableau4[MATIERE],Tableau4[SHORT TYPE],"",0,1)</f>
        <v>SMT</v>
      </c>
      <c r="N5285" t="str">
        <f>IF(ISERR(FIND("DECOUPE",Tableau1[[#This Row],[DESIGNATION]])),"","NEED REF")</f>
        <v/>
      </c>
    </row>
    <row r="5286" spans="2:14">
      <c r="B5286">
        <v>34408720</v>
      </c>
      <c r="C5286" s="2">
        <v>44046</v>
      </c>
      <c r="D5286" t="s">
        <v>13</v>
      </c>
      <c r="E5286" t="s">
        <v>3495</v>
      </c>
      <c r="J5286" t="s">
        <v>2813</v>
      </c>
      <c r="K5286" t="s">
        <v>25</v>
      </c>
      <c r="L5286" t="str">
        <f>_xlfn.XLOOKUP(Tableau1[[#This Row],[TYPE DE PIECE]],Tableau4[MATIERE],Tableau4[SHORT TYPE],"",0,1)</f>
        <v>SMT</v>
      </c>
      <c r="N5286" t="str">
        <f>IF(ISERR(FIND("DECOUPE",Tableau1[[#This Row],[DESIGNATION]])),"","NEED REF")</f>
        <v/>
      </c>
    </row>
    <row r="5287" spans="2:14">
      <c r="B5287">
        <v>34408719</v>
      </c>
      <c r="C5287" s="2">
        <v>44046</v>
      </c>
      <c r="D5287" t="s">
        <v>13</v>
      </c>
      <c r="E5287" t="s">
        <v>3496</v>
      </c>
      <c r="J5287" t="s">
        <v>2813</v>
      </c>
      <c r="K5287" t="s">
        <v>25</v>
      </c>
      <c r="L5287" t="str">
        <f>_xlfn.XLOOKUP(Tableau1[[#This Row],[TYPE DE PIECE]],Tableau4[MATIERE],Tableau4[SHORT TYPE],"",0,1)</f>
        <v>SMT</v>
      </c>
      <c r="N5287" t="str">
        <f>IF(ISERR(FIND("DECOUPE",Tableau1[[#This Row],[DESIGNATION]])),"","NEED REF")</f>
        <v/>
      </c>
    </row>
    <row r="5288" spans="2:14">
      <c r="B5288">
        <v>34408718</v>
      </c>
      <c r="C5288" s="2">
        <v>44046</v>
      </c>
      <c r="D5288" t="s">
        <v>13</v>
      </c>
      <c r="E5288" t="s">
        <v>3497</v>
      </c>
      <c r="J5288" t="s">
        <v>2813</v>
      </c>
      <c r="K5288" t="s">
        <v>25</v>
      </c>
      <c r="L5288" t="str">
        <f>_xlfn.XLOOKUP(Tableau1[[#This Row],[TYPE DE PIECE]],Tableau4[MATIERE],Tableau4[SHORT TYPE],"",0,1)</f>
        <v>SMT</v>
      </c>
      <c r="N5288" t="str">
        <f>IF(ISERR(FIND("DECOUPE",Tableau1[[#This Row],[DESIGNATION]])),"","NEED REF")</f>
        <v/>
      </c>
    </row>
    <row r="5289" spans="2:14">
      <c r="B5289">
        <v>34408717</v>
      </c>
      <c r="C5289" s="2">
        <v>44046</v>
      </c>
      <c r="D5289" t="s">
        <v>13</v>
      </c>
      <c r="E5289" t="s">
        <v>3498</v>
      </c>
      <c r="J5289" t="s">
        <v>2813</v>
      </c>
      <c r="K5289" t="s">
        <v>25</v>
      </c>
      <c r="L5289" t="str">
        <f>_xlfn.XLOOKUP(Tableau1[[#This Row],[TYPE DE PIECE]],Tableau4[MATIERE],Tableau4[SHORT TYPE],"",0,1)</f>
        <v>SMT</v>
      </c>
      <c r="N5289" t="str">
        <f>IF(ISERR(FIND("DECOUPE",Tableau1[[#This Row],[DESIGNATION]])),"","NEED REF")</f>
        <v/>
      </c>
    </row>
    <row r="5290" spans="2:14">
      <c r="B5290">
        <v>34408716</v>
      </c>
      <c r="C5290" s="2">
        <v>44042</v>
      </c>
      <c r="D5290" t="s">
        <v>13</v>
      </c>
      <c r="E5290" t="s">
        <v>3499</v>
      </c>
      <c r="F5290" t="s">
        <v>3431</v>
      </c>
      <c r="J5290" t="s">
        <v>2813</v>
      </c>
      <c r="K5290" t="s">
        <v>25</v>
      </c>
      <c r="L5290" t="str">
        <f>_xlfn.XLOOKUP(Tableau1[[#This Row],[TYPE DE PIECE]],Tableau4[MATIERE],Tableau4[SHORT TYPE],"",0,1)</f>
        <v>SMT</v>
      </c>
      <c r="N5290" t="str">
        <f>IF(ISERR(FIND("DECOUPE",Tableau1[[#This Row],[DESIGNATION]])),"","NEED REF")</f>
        <v/>
      </c>
    </row>
    <row r="5291" spans="2:14">
      <c r="B5291">
        <v>34408715</v>
      </c>
      <c r="C5291" s="2">
        <v>44042</v>
      </c>
      <c r="D5291" t="s">
        <v>13</v>
      </c>
      <c r="E5291" t="s">
        <v>3500</v>
      </c>
      <c r="F5291" t="s">
        <v>3431</v>
      </c>
      <c r="J5291" t="s">
        <v>2813</v>
      </c>
      <c r="K5291" t="s">
        <v>25</v>
      </c>
      <c r="L5291" t="str">
        <f>_xlfn.XLOOKUP(Tableau1[[#This Row],[TYPE DE PIECE]],Tableau4[MATIERE],Tableau4[SHORT TYPE],"",0,1)</f>
        <v>SMT</v>
      </c>
      <c r="N5291" t="str">
        <f>IF(ISERR(FIND("DECOUPE",Tableau1[[#This Row],[DESIGNATION]])),"","NEED REF")</f>
        <v/>
      </c>
    </row>
    <row r="5292" spans="2:14">
      <c r="B5292">
        <v>34408714</v>
      </c>
      <c r="C5292" s="2">
        <v>44042</v>
      </c>
      <c r="D5292" t="s">
        <v>13</v>
      </c>
      <c r="E5292" t="s">
        <v>3501</v>
      </c>
      <c r="F5292" t="s">
        <v>3431</v>
      </c>
      <c r="J5292" t="s">
        <v>2813</v>
      </c>
      <c r="K5292" t="s">
        <v>25</v>
      </c>
      <c r="L5292" t="str">
        <f>_xlfn.XLOOKUP(Tableau1[[#This Row],[TYPE DE PIECE]],Tableau4[MATIERE],Tableau4[SHORT TYPE],"",0,1)</f>
        <v>SMT</v>
      </c>
      <c r="N5292" t="str">
        <f>IF(ISERR(FIND("DECOUPE",Tableau1[[#This Row],[DESIGNATION]])),"","NEED REF")</f>
        <v/>
      </c>
    </row>
    <row r="5293" spans="2:14">
      <c r="B5293">
        <v>34408713</v>
      </c>
      <c r="C5293" s="2">
        <v>44042</v>
      </c>
      <c r="D5293" t="s">
        <v>13</v>
      </c>
      <c r="E5293" t="s">
        <v>3502</v>
      </c>
      <c r="F5293" t="s">
        <v>3431</v>
      </c>
      <c r="J5293" t="s">
        <v>2813</v>
      </c>
      <c r="K5293" t="s">
        <v>25</v>
      </c>
      <c r="L5293" t="str">
        <f>_xlfn.XLOOKUP(Tableau1[[#This Row],[TYPE DE PIECE]],Tableau4[MATIERE],Tableau4[SHORT TYPE],"",0,1)</f>
        <v>SMT</v>
      </c>
      <c r="N5293" t="str">
        <f>IF(ISERR(FIND("DECOUPE",Tableau1[[#This Row],[DESIGNATION]])),"","NEED REF")</f>
        <v/>
      </c>
    </row>
    <row r="5294" spans="2:14">
      <c r="B5294">
        <v>34408712</v>
      </c>
      <c r="C5294" s="2">
        <v>44042</v>
      </c>
      <c r="D5294" t="s">
        <v>13</v>
      </c>
      <c r="E5294" t="s">
        <v>3503</v>
      </c>
      <c r="F5294" t="s">
        <v>3504</v>
      </c>
      <c r="G5294" t="s">
        <v>267</v>
      </c>
      <c r="H5294" t="s">
        <v>595</v>
      </c>
      <c r="J5294" t="s">
        <v>2738</v>
      </c>
      <c r="K5294" t="s">
        <v>25</v>
      </c>
      <c r="L5294" t="str">
        <f>_xlfn.XLOOKUP(Tableau1[[#This Row],[TYPE DE PIECE]],Tableau4[MATIERE],Tableau4[SHORT TYPE],"",0,1)</f>
        <v>SMT</v>
      </c>
      <c r="N5294" t="str">
        <f>IF(ISERR(FIND("DECOUPE",Tableau1[[#This Row],[DESIGNATION]])),"","NEED REF")</f>
        <v/>
      </c>
    </row>
    <row r="5295" spans="2:14">
      <c r="B5295">
        <v>34408711</v>
      </c>
      <c r="C5295" s="2">
        <v>44042</v>
      </c>
      <c r="D5295" t="s">
        <v>13</v>
      </c>
      <c r="E5295" t="s">
        <v>3505</v>
      </c>
      <c r="F5295" t="s">
        <v>3504</v>
      </c>
      <c r="G5295" t="s">
        <v>267</v>
      </c>
      <c r="H5295" t="s">
        <v>595</v>
      </c>
      <c r="J5295" t="s">
        <v>2738</v>
      </c>
      <c r="K5295" t="s">
        <v>25</v>
      </c>
      <c r="L5295" t="str">
        <f>_xlfn.XLOOKUP(Tableau1[[#This Row],[TYPE DE PIECE]],Tableau4[MATIERE],Tableau4[SHORT TYPE],"",0,1)</f>
        <v>SMT</v>
      </c>
      <c r="N5295" t="str">
        <f>IF(ISERR(FIND("DECOUPE",Tableau1[[#This Row],[DESIGNATION]])),"","NEED REF")</f>
        <v/>
      </c>
    </row>
    <row r="5296" spans="2:14">
      <c r="B5296">
        <v>34408710</v>
      </c>
      <c r="C5296" s="2">
        <v>44042</v>
      </c>
      <c r="D5296" t="s">
        <v>13</v>
      </c>
      <c r="E5296" t="s">
        <v>3506</v>
      </c>
      <c r="F5296" t="s">
        <v>3504</v>
      </c>
      <c r="G5296" t="s">
        <v>267</v>
      </c>
      <c r="H5296" t="s">
        <v>595</v>
      </c>
      <c r="J5296" t="s">
        <v>2738</v>
      </c>
      <c r="K5296" t="s">
        <v>25</v>
      </c>
      <c r="L5296" t="str">
        <f>_xlfn.XLOOKUP(Tableau1[[#This Row],[TYPE DE PIECE]],Tableau4[MATIERE],Tableau4[SHORT TYPE],"",0,1)</f>
        <v>SMT</v>
      </c>
      <c r="N5296" t="str">
        <f>IF(ISERR(FIND("DECOUPE",Tableau1[[#This Row],[DESIGNATION]])),"","NEED REF")</f>
        <v/>
      </c>
    </row>
    <row r="5297" spans="2:14">
      <c r="B5297">
        <v>34408709</v>
      </c>
      <c r="C5297" s="2">
        <v>44042</v>
      </c>
      <c r="D5297" t="s">
        <v>13</v>
      </c>
      <c r="E5297" t="s">
        <v>3507</v>
      </c>
      <c r="F5297" t="s">
        <v>3504</v>
      </c>
      <c r="G5297" t="s">
        <v>267</v>
      </c>
      <c r="H5297" t="s">
        <v>595</v>
      </c>
      <c r="J5297" t="s">
        <v>2738</v>
      </c>
      <c r="K5297" t="s">
        <v>25</v>
      </c>
      <c r="L5297" t="str">
        <f>_xlfn.XLOOKUP(Tableau1[[#This Row],[TYPE DE PIECE]],Tableau4[MATIERE],Tableau4[SHORT TYPE],"",0,1)</f>
        <v>SMT</v>
      </c>
      <c r="N5297" t="str">
        <f>IF(ISERR(FIND("DECOUPE",Tableau1[[#This Row],[DESIGNATION]])),"","NEED REF")</f>
        <v/>
      </c>
    </row>
    <row r="5298" spans="2:14">
      <c r="B5298">
        <v>34408708</v>
      </c>
      <c r="C5298" s="2">
        <v>44042</v>
      </c>
      <c r="D5298" t="s">
        <v>13</v>
      </c>
      <c r="E5298" t="s">
        <v>3508</v>
      </c>
      <c r="F5298" t="s">
        <v>3504</v>
      </c>
      <c r="G5298" t="s">
        <v>267</v>
      </c>
      <c r="H5298" t="s">
        <v>595</v>
      </c>
      <c r="J5298" t="s">
        <v>2738</v>
      </c>
      <c r="K5298" t="s">
        <v>25</v>
      </c>
      <c r="L5298" t="str">
        <f>_xlfn.XLOOKUP(Tableau1[[#This Row],[TYPE DE PIECE]],Tableau4[MATIERE],Tableau4[SHORT TYPE],"",0,1)</f>
        <v>SMT</v>
      </c>
      <c r="N5298" t="str">
        <f>IF(ISERR(FIND("DECOUPE",Tableau1[[#This Row],[DESIGNATION]])),"","NEED REF")</f>
        <v/>
      </c>
    </row>
    <row r="5299" spans="2:14">
      <c r="B5299">
        <v>34408707</v>
      </c>
      <c r="C5299" s="2">
        <v>44042</v>
      </c>
      <c r="D5299" t="s">
        <v>13</v>
      </c>
      <c r="E5299" t="s">
        <v>3509</v>
      </c>
      <c r="F5299" t="s">
        <v>3504</v>
      </c>
      <c r="G5299" t="s">
        <v>267</v>
      </c>
      <c r="H5299" t="s">
        <v>595</v>
      </c>
      <c r="J5299" t="s">
        <v>2738</v>
      </c>
      <c r="K5299" t="s">
        <v>25</v>
      </c>
      <c r="L5299" t="str">
        <f>_xlfn.XLOOKUP(Tableau1[[#This Row],[TYPE DE PIECE]],Tableau4[MATIERE],Tableau4[SHORT TYPE],"",0,1)</f>
        <v>SMT</v>
      </c>
      <c r="N5299" t="str">
        <f>IF(ISERR(FIND("DECOUPE",Tableau1[[#This Row],[DESIGNATION]])),"","NEED REF")</f>
        <v/>
      </c>
    </row>
    <row r="5300" spans="2:14">
      <c r="B5300">
        <v>34408706</v>
      </c>
      <c r="C5300" s="2">
        <v>44042</v>
      </c>
      <c r="D5300" t="s">
        <v>13</v>
      </c>
      <c r="E5300" t="s">
        <v>3510</v>
      </c>
      <c r="F5300" t="s">
        <v>3504</v>
      </c>
      <c r="G5300" t="s">
        <v>267</v>
      </c>
      <c r="H5300" t="s">
        <v>595</v>
      </c>
      <c r="J5300" t="s">
        <v>2738</v>
      </c>
      <c r="K5300" t="s">
        <v>25</v>
      </c>
      <c r="L5300" t="str">
        <f>_xlfn.XLOOKUP(Tableau1[[#This Row],[TYPE DE PIECE]],Tableau4[MATIERE],Tableau4[SHORT TYPE],"",0,1)</f>
        <v>SMT</v>
      </c>
      <c r="N5300" t="str">
        <f>IF(ISERR(FIND("DECOUPE",Tableau1[[#This Row],[DESIGNATION]])),"","NEED REF")</f>
        <v/>
      </c>
    </row>
    <row r="5301" spans="2:14">
      <c r="B5301">
        <v>34408705</v>
      </c>
      <c r="C5301" s="2">
        <v>44042</v>
      </c>
      <c r="D5301" t="s">
        <v>13</v>
      </c>
      <c r="E5301" t="s">
        <v>3511</v>
      </c>
      <c r="F5301" t="s">
        <v>3489</v>
      </c>
      <c r="H5301" t="s">
        <v>15</v>
      </c>
      <c r="J5301" t="s">
        <v>1944</v>
      </c>
      <c r="K5301" t="s">
        <v>3490</v>
      </c>
      <c r="L5301" t="str">
        <f>_xlfn.XLOOKUP(Tableau1[[#This Row],[TYPE DE PIECE]],Tableau4[MATIERE],Tableau4[SHORT TYPE],"",0,1)</f>
        <v>WIR</v>
      </c>
      <c r="N5301" t="str">
        <f>IF(ISERR(FIND("DECOUPE",Tableau1[[#This Row],[DESIGNATION]])),"","NEED REF")</f>
        <v/>
      </c>
    </row>
    <row r="5302" spans="2:14">
      <c r="B5302">
        <v>34408704</v>
      </c>
      <c r="C5302" s="2">
        <v>44042</v>
      </c>
      <c r="D5302" t="s">
        <v>13</v>
      </c>
      <c r="E5302" t="s">
        <v>3512</v>
      </c>
      <c r="F5302" t="s">
        <v>3489</v>
      </c>
      <c r="H5302" t="s">
        <v>15</v>
      </c>
      <c r="J5302" t="s">
        <v>1944</v>
      </c>
      <c r="K5302" t="s">
        <v>3490</v>
      </c>
      <c r="L5302" t="str">
        <f>_xlfn.XLOOKUP(Tableau1[[#This Row],[TYPE DE PIECE]],Tableau4[MATIERE],Tableau4[SHORT TYPE],"",0,1)</f>
        <v>WIR</v>
      </c>
      <c r="N5302" t="str">
        <f>IF(ISERR(FIND("DECOUPE",Tableau1[[#This Row],[DESIGNATION]])),"","NEED REF")</f>
        <v/>
      </c>
    </row>
    <row r="5303" spans="2:14">
      <c r="B5303">
        <v>34408703</v>
      </c>
      <c r="C5303" s="2">
        <v>44041</v>
      </c>
      <c r="D5303" t="s">
        <v>13</v>
      </c>
      <c r="E5303" t="s">
        <v>3513</v>
      </c>
      <c r="F5303" t="s">
        <v>3431</v>
      </c>
      <c r="J5303" t="s">
        <v>2813</v>
      </c>
      <c r="L5303" t="str">
        <f>_xlfn.XLOOKUP(Tableau1[[#This Row],[TYPE DE PIECE]],Tableau4[MATIERE],Tableau4[SHORT TYPE],"",0,1)</f>
        <v/>
      </c>
      <c r="N5303" t="str">
        <f>IF(ISERR(FIND("DECOUPE",Tableau1[[#This Row],[DESIGNATION]])),"","NEED REF")</f>
        <v/>
      </c>
    </row>
    <row r="5304" spans="2:14">
      <c r="B5304">
        <v>34408702</v>
      </c>
      <c r="C5304" s="2">
        <v>44039</v>
      </c>
      <c r="D5304" t="s">
        <v>13</v>
      </c>
      <c r="J5304" t="s">
        <v>2746</v>
      </c>
      <c r="L5304" t="str">
        <f>_xlfn.XLOOKUP(Tableau1[[#This Row],[TYPE DE PIECE]],Tableau4[MATIERE],Tableau4[SHORT TYPE],"",0,1)</f>
        <v/>
      </c>
      <c r="N5304" t="str">
        <f>IF(ISERR(FIND("DECOUPE",Tableau1[[#This Row],[DESIGNATION]])),"","NEED REF")</f>
        <v/>
      </c>
    </row>
    <row r="5305" spans="2:14">
      <c r="B5305">
        <v>34408701</v>
      </c>
      <c r="C5305" s="2">
        <v>44039</v>
      </c>
      <c r="D5305" t="s">
        <v>13</v>
      </c>
      <c r="E5305" t="s">
        <v>3514</v>
      </c>
      <c r="F5305" t="s">
        <v>674</v>
      </c>
      <c r="G5305" t="s">
        <v>675</v>
      </c>
      <c r="H5305" t="s">
        <v>46</v>
      </c>
      <c r="J5305" t="s">
        <v>17</v>
      </c>
      <c r="K5305" t="s">
        <v>33</v>
      </c>
      <c r="L5305" t="str">
        <f>_xlfn.XLOOKUP(Tableau1[[#This Row],[TYPE DE PIECE]],Tableau4[MATIERE],Tableau4[SHORT TYPE],"",0,1)</f>
        <v>PLA</v>
      </c>
      <c r="N5305" t="str">
        <f>IF(ISERR(FIND("DECOUPE",Tableau1[[#This Row],[DESIGNATION]])),"","NEED REF")</f>
        <v/>
      </c>
    </row>
    <row r="5306" spans="2:14">
      <c r="B5306">
        <v>34408700</v>
      </c>
      <c r="C5306" s="2">
        <v>44039</v>
      </c>
      <c r="D5306" t="s">
        <v>13</v>
      </c>
      <c r="E5306" t="s">
        <v>3515</v>
      </c>
      <c r="F5306" t="s">
        <v>674</v>
      </c>
      <c r="G5306" t="s">
        <v>675</v>
      </c>
      <c r="H5306" t="s">
        <v>46</v>
      </c>
      <c r="J5306" t="s">
        <v>1944</v>
      </c>
      <c r="K5306" t="s">
        <v>50</v>
      </c>
      <c r="L5306" t="str">
        <f>_xlfn.XLOOKUP(Tableau1[[#This Row],[TYPE DE PIECE]],Tableau4[MATIERE],Tableau4[SHORT TYPE],"",0,1)</f>
        <v>WIR</v>
      </c>
      <c r="N5306" t="str">
        <f>IF(ISERR(FIND("DECOUPE",Tableau1[[#This Row],[DESIGNATION]])),"","NEED REF")</f>
        <v/>
      </c>
    </row>
    <row r="5307" spans="2:14">
      <c r="B5307">
        <v>34408699</v>
      </c>
      <c r="C5307" s="2">
        <v>44039</v>
      </c>
      <c r="D5307" t="s">
        <v>13</v>
      </c>
      <c r="E5307" t="s">
        <v>3516</v>
      </c>
      <c r="F5307" t="s">
        <v>674</v>
      </c>
      <c r="G5307" t="s">
        <v>675</v>
      </c>
      <c r="H5307" t="s">
        <v>46</v>
      </c>
      <c r="J5307" t="s">
        <v>17</v>
      </c>
      <c r="K5307" t="s">
        <v>25</v>
      </c>
      <c r="L5307" t="str">
        <f>_xlfn.XLOOKUP(Tableau1[[#This Row],[TYPE DE PIECE]],Tableau4[MATIERE],Tableau4[SHORT TYPE],"",0,1)</f>
        <v>SMT</v>
      </c>
      <c r="N5307" t="str">
        <f>IF(ISERR(FIND("DECOUPE",Tableau1[[#This Row],[DESIGNATION]])),"","NEED REF")</f>
        <v/>
      </c>
    </row>
    <row r="5308" spans="2:14">
      <c r="B5308">
        <v>34408698</v>
      </c>
      <c r="C5308" s="2">
        <v>44036</v>
      </c>
      <c r="D5308" t="s">
        <v>13</v>
      </c>
      <c r="E5308" t="s">
        <v>3517</v>
      </c>
      <c r="F5308" t="s">
        <v>674</v>
      </c>
      <c r="G5308" t="s">
        <v>675</v>
      </c>
      <c r="H5308" t="s">
        <v>46</v>
      </c>
      <c r="J5308" t="s">
        <v>1944</v>
      </c>
      <c r="K5308" t="s">
        <v>50</v>
      </c>
      <c r="L5308" t="str">
        <f>_xlfn.XLOOKUP(Tableau1[[#This Row],[TYPE DE PIECE]],Tableau4[MATIERE],Tableau4[SHORT TYPE],"",0,1)</f>
        <v>WIR</v>
      </c>
      <c r="N5308" t="str">
        <f>IF(ISERR(FIND("DECOUPE",Tableau1[[#This Row],[DESIGNATION]])),"","NEED REF")</f>
        <v/>
      </c>
    </row>
    <row r="5309" spans="2:14">
      <c r="B5309">
        <v>34408697</v>
      </c>
      <c r="C5309" s="2">
        <v>44035</v>
      </c>
      <c r="D5309" t="s">
        <v>13</v>
      </c>
      <c r="F5309" t="s">
        <v>74</v>
      </c>
      <c r="G5309" t="s">
        <v>112</v>
      </c>
      <c r="H5309" t="s">
        <v>534</v>
      </c>
      <c r="J5309" t="s">
        <v>17</v>
      </c>
      <c r="K5309" t="s">
        <v>22</v>
      </c>
      <c r="L5309" t="str">
        <f>_xlfn.XLOOKUP(Tableau1[[#This Row],[TYPE DE PIECE]],Tableau4[MATIERE],Tableau4[SHORT TYPE],"",0,1)</f>
        <v>COP</v>
      </c>
      <c r="N5309" t="str">
        <f>IF(ISERR(FIND("DECOUPE",Tableau1[[#This Row],[DESIGNATION]])),"","NEED REF")</f>
        <v/>
      </c>
    </row>
    <row r="5310" spans="2:14">
      <c r="B5310">
        <v>34408696</v>
      </c>
      <c r="C5310" s="2">
        <v>44035</v>
      </c>
      <c r="D5310" t="s">
        <v>13</v>
      </c>
      <c r="F5310" t="s">
        <v>74</v>
      </c>
      <c r="G5310" t="s">
        <v>112</v>
      </c>
      <c r="H5310" t="s">
        <v>534</v>
      </c>
      <c r="J5310" t="s">
        <v>17</v>
      </c>
      <c r="K5310" t="s">
        <v>22</v>
      </c>
      <c r="L5310" t="str">
        <f>_xlfn.XLOOKUP(Tableau1[[#This Row],[TYPE DE PIECE]],Tableau4[MATIERE],Tableau4[SHORT TYPE],"",0,1)</f>
        <v>COP</v>
      </c>
      <c r="N5310" t="str">
        <f>IF(ISERR(FIND("DECOUPE",Tableau1[[#This Row],[DESIGNATION]])),"","NEED REF")</f>
        <v/>
      </c>
    </row>
    <row r="5311" spans="2:14">
      <c r="B5311">
        <v>34408695</v>
      </c>
      <c r="C5311" s="2">
        <v>44035</v>
      </c>
      <c r="D5311" t="s">
        <v>13</v>
      </c>
      <c r="F5311" t="s">
        <v>74</v>
      </c>
      <c r="G5311" t="s">
        <v>112</v>
      </c>
      <c r="H5311" t="s">
        <v>534</v>
      </c>
      <c r="J5311" t="s">
        <v>17</v>
      </c>
      <c r="K5311" t="s">
        <v>22</v>
      </c>
      <c r="L5311" t="str">
        <f>_xlfn.XLOOKUP(Tableau1[[#This Row],[TYPE DE PIECE]],Tableau4[MATIERE],Tableau4[SHORT TYPE],"",0,1)</f>
        <v>COP</v>
      </c>
      <c r="N5311" t="str">
        <f>IF(ISERR(FIND("DECOUPE",Tableau1[[#This Row],[DESIGNATION]])),"","NEED REF")</f>
        <v/>
      </c>
    </row>
    <row r="5312" spans="2:14">
      <c r="B5312">
        <v>34408694</v>
      </c>
      <c r="C5312" s="2">
        <v>44035</v>
      </c>
      <c r="D5312" t="s">
        <v>13</v>
      </c>
      <c r="F5312" t="s">
        <v>74</v>
      </c>
      <c r="G5312" t="s">
        <v>112</v>
      </c>
      <c r="H5312" t="s">
        <v>534</v>
      </c>
      <c r="J5312" t="s">
        <v>17</v>
      </c>
      <c r="K5312" t="s">
        <v>22</v>
      </c>
      <c r="L5312" t="str">
        <f>_xlfn.XLOOKUP(Tableau1[[#This Row],[TYPE DE PIECE]],Tableau4[MATIERE],Tableau4[SHORT TYPE],"",0,1)</f>
        <v>COP</v>
      </c>
      <c r="N5312" t="str">
        <f>IF(ISERR(FIND("DECOUPE",Tableau1[[#This Row],[DESIGNATION]])),"","NEED REF")</f>
        <v/>
      </c>
    </row>
    <row r="5313" spans="2:14">
      <c r="B5313">
        <v>34408693</v>
      </c>
      <c r="C5313" s="2">
        <v>44035</v>
      </c>
      <c r="D5313" t="s">
        <v>13</v>
      </c>
      <c r="F5313" t="s">
        <v>74</v>
      </c>
      <c r="G5313" t="s">
        <v>112</v>
      </c>
      <c r="H5313" t="s">
        <v>534</v>
      </c>
      <c r="J5313" t="s">
        <v>17</v>
      </c>
      <c r="K5313" t="s">
        <v>22</v>
      </c>
      <c r="L5313" t="str">
        <f>_xlfn.XLOOKUP(Tableau1[[#This Row],[TYPE DE PIECE]],Tableau4[MATIERE],Tableau4[SHORT TYPE],"",0,1)</f>
        <v>COP</v>
      </c>
      <c r="N5313" t="str">
        <f>IF(ISERR(FIND("DECOUPE",Tableau1[[#This Row],[DESIGNATION]])),"","NEED REF")</f>
        <v/>
      </c>
    </row>
    <row r="5314" spans="2:14">
      <c r="B5314">
        <v>34408692</v>
      </c>
      <c r="C5314" s="2">
        <v>44035</v>
      </c>
      <c r="D5314" t="s">
        <v>13</v>
      </c>
      <c r="E5314" t="s">
        <v>3518</v>
      </c>
      <c r="F5314" t="s">
        <v>74</v>
      </c>
      <c r="G5314" t="s">
        <v>112</v>
      </c>
      <c r="H5314" t="s">
        <v>534</v>
      </c>
      <c r="J5314" t="s">
        <v>17</v>
      </c>
      <c r="K5314" t="s">
        <v>22</v>
      </c>
      <c r="L5314" t="str">
        <f>_xlfn.XLOOKUP(Tableau1[[#This Row],[TYPE DE PIECE]],Tableau4[MATIERE],Tableau4[SHORT TYPE],"",0,1)</f>
        <v>COP</v>
      </c>
      <c r="N5314" t="str">
        <f>IF(ISERR(FIND("DECOUPE",Tableau1[[#This Row],[DESIGNATION]])),"","NEED REF")</f>
        <v/>
      </c>
    </row>
    <row r="5315" spans="2:14">
      <c r="B5315">
        <v>34408691</v>
      </c>
      <c r="C5315" s="2">
        <v>44035</v>
      </c>
      <c r="D5315" t="s">
        <v>13</v>
      </c>
      <c r="E5315" t="s">
        <v>3519</v>
      </c>
      <c r="F5315" t="s">
        <v>74</v>
      </c>
      <c r="G5315" t="s">
        <v>112</v>
      </c>
      <c r="H5315" t="s">
        <v>534</v>
      </c>
      <c r="J5315" t="s">
        <v>17</v>
      </c>
      <c r="K5315" t="s">
        <v>22</v>
      </c>
      <c r="L5315" t="str">
        <f>_xlfn.XLOOKUP(Tableau1[[#This Row],[TYPE DE PIECE]],Tableau4[MATIERE],Tableau4[SHORT TYPE],"",0,1)</f>
        <v>COP</v>
      </c>
      <c r="N5315" t="str">
        <f>IF(ISERR(FIND("DECOUPE",Tableau1[[#This Row],[DESIGNATION]])),"","NEED REF")</f>
        <v/>
      </c>
    </row>
    <row r="5316" spans="2:14">
      <c r="B5316">
        <v>34408690</v>
      </c>
      <c r="C5316" s="2">
        <v>44035</v>
      </c>
      <c r="D5316" t="s">
        <v>13</v>
      </c>
      <c r="E5316" t="s">
        <v>3406</v>
      </c>
      <c r="F5316" t="s">
        <v>74</v>
      </c>
      <c r="G5316" t="s">
        <v>112</v>
      </c>
      <c r="H5316" t="s">
        <v>534</v>
      </c>
      <c r="J5316" t="s">
        <v>17</v>
      </c>
      <c r="K5316" t="s">
        <v>22</v>
      </c>
      <c r="L5316" t="str">
        <f>_xlfn.XLOOKUP(Tableau1[[#This Row],[TYPE DE PIECE]],Tableau4[MATIERE],Tableau4[SHORT TYPE],"",0,1)</f>
        <v>COP</v>
      </c>
      <c r="N5316" t="str">
        <f>IF(ISERR(FIND("DECOUPE",Tableau1[[#This Row],[DESIGNATION]])),"","NEED REF")</f>
        <v/>
      </c>
    </row>
    <row r="5317" spans="2:14">
      <c r="B5317">
        <v>34408689</v>
      </c>
      <c r="C5317" s="2">
        <v>44035</v>
      </c>
      <c r="D5317" t="s">
        <v>13</v>
      </c>
      <c r="E5317" t="s">
        <v>2990</v>
      </c>
      <c r="F5317" t="s">
        <v>74</v>
      </c>
      <c r="G5317" t="s">
        <v>112</v>
      </c>
      <c r="H5317" t="s">
        <v>534</v>
      </c>
      <c r="J5317" t="s">
        <v>17</v>
      </c>
      <c r="K5317" t="s">
        <v>22</v>
      </c>
      <c r="L5317" t="str">
        <f>_xlfn.XLOOKUP(Tableau1[[#This Row],[TYPE DE PIECE]],Tableau4[MATIERE],Tableau4[SHORT TYPE],"",0,1)</f>
        <v>COP</v>
      </c>
      <c r="N5317" t="str">
        <f>IF(ISERR(FIND("DECOUPE",Tableau1[[#This Row],[DESIGNATION]])),"","NEED REF")</f>
        <v/>
      </c>
    </row>
    <row r="5318" spans="2:14">
      <c r="B5318">
        <v>34408688</v>
      </c>
      <c r="C5318" s="2">
        <v>44035</v>
      </c>
      <c r="D5318" t="s">
        <v>13</v>
      </c>
      <c r="E5318" t="s">
        <v>2991</v>
      </c>
      <c r="F5318" t="s">
        <v>74</v>
      </c>
      <c r="G5318" t="s">
        <v>112</v>
      </c>
      <c r="H5318" t="s">
        <v>534</v>
      </c>
      <c r="J5318" t="s">
        <v>17</v>
      </c>
      <c r="K5318" t="s">
        <v>22</v>
      </c>
      <c r="L5318" t="str">
        <f>_xlfn.XLOOKUP(Tableau1[[#This Row],[TYPE DE PIECE]],Tableau4[MATIERE],Tableau4[SHORT TYPE],"",0,1)</f>
        <v>COP</v>
      </c>
      <c r="N5318" t="str">
        <f>IF(ISERR(FIND("DECOUPE",Tableau1[[#This Row],[DESIGNATION]])),"","NEED REF")</f>
        <v/>
      </c>
    </row>
    <row r="5319" spans="2:14">
      <c r="B5319">
        <v>34408687</v>
      </c>
      <c r="C5319" s="2">
        <v>44035</v>
      </c>
      <c r="D5319" t="s">
        <v>13</v>
      </c>
      <c r="E5319" t="s">
        <v>2990</v>
      </c>
      <c r="F5319" t="s">
        <v>74</v>
      </c>
      <c r="G5319" t="s">
        <v>112</v>
      </c>
      <c r="H5319" t="s">
        <v>534</v>
      </c>
      <c r="J5319" t="s">
        <v>17</v>
      </c>
      <c r="K5319" t="s">
        <v>22</v>
      </c>
      <c r="L5319" t="str">
        <f>_xlfn.XLOOKUP(Tableau1[[#This Row],[TYPE DE PIECE]],Tableau4[MATIERE],Tableau4[SHORT TYPE],"",0,1)</f>
        <v>COP</v>
      </c>
      <c r="N5319" t="str">
        <f>IF(ISERR(FIND("DECOUPE",Tableau1[[#This Row],[DESIGNATION]])),"","NEED REF")</f>
        <v/>
      </c>
    </row>
    <row r="5320" spans="2:14">
      <c r="B5320">
        <v>34408686</v>
      </c>
      <c r="C5320" s="2">
        <v>44035</v>
      </c>
      <c r="D5320" t="s">
        <v>13</v>
      </c>
      <c r="E5320" t="s">
        <v>2991</v>
      </c>
      <c r="F5320" t="s">
        <v>74</v>
      </c>
      <c r="G5320" t="s">
        <v>112</v>
      </c>
      <c r="H5320" t="s">
        <v>534</v>
      </c>
      <c r="J5320" t="s">
        <v>17</v>
      </c>
      <c r="K5320" t="s">
        <v>22</v>
      </c>
      <c r="L5320" t="str">
        <f>_xlfn.XLOOKUP(Tableau1[[#This Row],[TYPE DE PIECE]],Tableau4[MATIERE],Tableau4[SHORT TYPE],"",0,1)</f>
        <v>COP</v>
      </c>
      <c r="N5320" t="str">
        <f>IF(ISERR(FIND("DECOUPE",Tableau1[[#This Row],[DESIGNATION]])),"","NEED REF")</f>
        <v/>
      </c>
    </row>
    <row r="5321" spans="2:14">
      <c r="B5321">
        <v>34408685</v>
      </c>
      <c r="C5321" s="2">
        <v>44035</v>
      </c>
      <c r="D5321" t="s">
        <v>13</v>
      </c>
      <c r="E5321" t="s">
        <v>2990</v>
      </c>
      <c r="F5321" t="s">
        <v>74</v>
      </c>
      <c r="G5321" t="s">
        <v>112</v>
      </c>
      <c r="H5321" t="s">
        <v>534</v>
      </c>
      <c r="J5321" t="s">
        <v>17</v>
      </c>
      <c r="K5321" t="s">
        <v>22</v>
      </c>
      <c r="L5321" t="str">
        <f>_xlfn.XLOOKUP(Tableau1[[#This Row],[TYPE DE PIECE]],Tableau4[MATIERE],Tableau4[SHORT TYPE],"",0,1)</f>
        <v>COP</v>
      </c>
      <c r="N5321" t="str">
        <f>IF(ISERR(FIND("DECOUPE",Tableau1[[#This Row],[DESIGNATION]])),"","NEED REF")</f>
        <v/>
      </c>
    </row>
    <row r="5322" spans="2:14">
      <c r="B5322">
        <v>34408684</v>
      </c>
      <c r="C5322" s="2">
        <v>44035</v>
      </c>
      <c r="D5322" t="s">
        <v>13</v>
      </c>
      <c r="E5322" t="s">
        <v>3520</v>
      </c>
      <c r="F5322" t="s">
        <v>74</v>
      </c>
      <c r="G5322" t="s">
        <v>112</v>
      </c>
      <c r="H5322" t="s">
        <v>534</v>
      </c>
      <c r="J5322" t="s">
        <v>17</v>
      </c>
      <c r="K5322" t="s">
        <v>22</v>
      </c>
      <c r="L5322" t="str">
        <f>_xlfn.XLOOKUP(Tableau1[[#This Row],[TYPE DE PIECE]],Tableau4[MATIERE],Tableau4[SHORT TYPE],"",0,1)</f>
        <v>COP</v>
      </c>
      <c r="N5322" t="str">
        <f>IF(ISERR(FIND("DECOUPE",Tableau1[[#This Row],[DESIGNATION]])),"","NEED REF")</f>
        <v/>
      </c>
    </row>
    <row r="5323" spans="2:14">
      <c r="B5323">
        <v>34408683</v>
      </c>
      <c r="C5323" s="2">
        <v>44035</v>
      </c>
      <c r="D5323" t="s">
        <v>13</v>
      </c>
      <c r="E5323" t="s">
        <v>3521</v>
      </c>
      <c r="F5323" t="s">
        <v>74</v>
      </c>
      <c r="G5323" t="s">
        <v>112</v>
      </c>
      <c r="H5323" t="s">
        <v>534</v>
      </c>
      <c r="J5323" t="s">
        <v>17</v>
      </c>
      <c r="K5323" t="s">
        <v>22</v>
      </c>
      <c r="L5323" t="str">
        <f>_xlfn.XLOOKUP(Tableau1[[#This Row],[TYPE DE PIECE]],Tableau4[MATIERE],Tableau4[SHORT TYPE],"",0,1)</f>
        <v>COP</v>
      </c>
      <c r="N5323" t="str">
        <f>IF(ISERR(FIND("DECOUPE",Tableau1[[#This Row],[DESIGNATION]])),"","NEED REF")</f>
        <v/>
      </c>
    </row>
    <row r="5324" spans="2:14">
      <c r="B5324">
        <v>34408682</v>
      </c>
      <c r="C5324" s="2">
        <v>44035</v>
      </c>
      <c r="D5324" t="s">
        <v>13</v>
      </c>
      <c r="E5324" t="s">
        <v>3522</v>
      </c>
      <c r="F5324" t="s">
        <v>74</v>
      </c>
      <c r="G5324" t="s">
        <v>112</v>
      </c>
      <c r="H5324" t="s">
        <v>534</v>
      </c>
      <c r="J5324" t="s">
        <v>17</v>
      </c>
      <c r="K5324" t="s">
        <v>22</v>
      </c>
      <c r="L5324" t="str">
        <f>_xlfn.XLOOKUP(Tableau1[[#This Row],[TYPE DE PIECE]],Tableau4[MATIERE],Tableau4[SHORT TYPE],"",0,1)</f>
        <v>COP</v>
      </c>
      <c r="N5324" t="str">
        <f>IF(ISERR(FIND("DECOUPE",Tableau1[[#This Row],[DESIGNATION]])),"","NEED REF")</f>
        <v/>
      </c>
    </row>
    <row r="5325" spans="2:14">
      <c r="B5325">
        <v>34408681</v>
      </c>
      <c r="C5325" s="2">
        <v>44034</v>
      </c>
      <c r="D5325" t="s">
        <v>13</v>
      </c>
      <c r="E5325" t="s">
        <v>3523</v>
      </c>
      <c r="F5325" t="s">
        <v>2388</v>
      </c>
      <c r="J5325" t="s">
        <v>2813</v>
      </c>
      <c r="K5325" t="s">
        <v>25</v>
      </c>
      <c r="L5325" t="str">
        <f>_xlfn.XLOOKUP(Tableau1[[#This Row],[TYPE DE PIECE]],Tableau4[MATIERE],Tableau4[SHORT TYPE],"",0,1)</f>
        <v>SMT</v>
      </c>
      <c r="N5325" t="str">
        <f>IF(ISERR(FIND("DECOUPE",Tableau1[[#This Row],[DESIGNATION]])),"","NEED REF")</f>
        <v/>
      </c>
    </row>
    <row r="5326" spans="2:14">
      <c r="B5326">
        <v>34408680</v>
      </c>
      <c r="C5326" s="2">
        <v>44034</v>
      </c>
      <c r="D5326" t="s">
        <v>13</v>
      </c>
      <c r="E5326" t="s">
        <v>3524</v>
      </c>
      <c r="G5326" t="s">
        <v>112</v>
      </c>
      <c r="J5326" t="s">
        <v>49</v>
      </c>
      <c r="K5326" t="s">
        <v>25</v>
      </c>
      <c r="L5326" t="str">
        <f>_xlfn.XLOOKUP(Tableau1[[#This Row],[TYPE DE PIECE]],Tableau4[MATIERE],Tableau4[SHORT TYPE],"",0,1)</f>
        <v>SMT</v>
      </c>
      <c r="N5326" t="str">
        <f>IF(ISERR(FIND("DECOUPE",Tableau1[[#This Row],[DESIGNATION]])),"","NEED REF")</f>
        <v/>
      </c>
    </row>
    <row r="5327" spans="2:14">
      <c r="B5327">
        <v>34408679</v>
      </c>
      <c r="C5327" s="2">
        <v>44034</v>
      </c>
      <c r="D5327" t="s">
        <v>13</v>
      </c>
      <c r="E5327" t="s">
        <v>3525</v>
      </c>
      <c r="F5327" t="s">
        <v>2388</v>
      </c>
      <c r="J5327" t="s">
        <v>2813</v>
      </c>
      <c r="K5327" t="s">
        <v>2814</v>
      </c>
      <c r="L5327" t="str">
        <f>_xlfn.XLOOKUP(Tableau1[[#This Row],[TYPE DE PIECE]],Tableau4[MATIERE],Tableau4[SHORT TYPE],"",0,1)</f>
        <v/>
      </c>
      <c r="N5327" t="str">
        <f>IF(ISERR(FIND("DECOUPE",Tableau1[[#This Row],[DESIGNATION]])),"","NEED REF")</f>
        <v/>
      </c>
    </row>
    <row r="5328" spans="2:14">
      <c r="B5328">
        <v>34408678</v>
      </c>
      <c r="C5328" s="2">
        <v>44034</v>
      </c>
      <c r="D5328" t="s">
        <v>13</v>
      </c>
      <c r="E5328" t="s">
        <v>3526</v>
      </c>
      <c r="F5328" t="s">
        <v>2388</v>
      </c>
      <c r="J5328" t="s">
        <v>2813</v>
      </c>
      <c r="K5328" t="s">
        <v>25</v>
      </c>
      <c r="L5328" t="str">
        <f>_xlfn.XLOOKUP(Tableau1[[#This Row],[TYPE DE PIECE]],Tableau4[MATIERE],Tableau4[SHORT TYPE],"",0,1)</f>
        <v>SMT</v>
      </c>
      <c r="N5328" t="str">
        <f>IF(ISERR(FIND("DECOUPE",Tableau1[[#This Row],[DESIGNATION]])),"","NEED REF")</f>
        <v>NEED REF</v>
      </c>
    </row>
    <row r="5329" spans="2:14">
      <c r="B5329">
        <v>34408677</v>
      </c>
      <c r="C5329" s="2">
        <v>44034</v>
      </c>
      <c r="D5329" t="s">
        <v>13</v>
      </c>
      <c r="E5329" t="s">
        <v>3527</v>
      </c>
      <c r="F5329" t="s">
        <v>2388</v>
      </c>
      <c r="J5329" t="s">
        <v>2813</v>
      </c>
      <c r="K5329" t="s">
        <v>25</v>
      </c>
      <c r="L5329" t="str">
        <f>_xlfn.XLOOKUP(Tableau1[[#This Row],[TYPE DE PIECE]],Tableau4[MATIERE],Tableau4[SHORT TYPE],"",0,1)</f>
        <v>SMT</v>
      </c>
      <c r="N5329" t="str">
        <f>IF(ISERR(FIND("DECOUPE",Tableau1[[#This Row],[DESIGNATION]])),"","NEED REF")</f>
        <v>NEED REF</v>
      </c>
    </row>
    <row r="5330" spans="2:14">
      <c r="B5330">
        <v>34408676</v>
      </c>
      <c r="C5330" s="2">
        <v>44034</v>
      </c>
      <c r="D5330" t="s">
        <v>13</v>
      </c>
      <c r="E5330" t="s">
        <v>3528</v>
      </c>
      <c r="F5330" t="s">
        <v>2388</v>
      </c>
      <c r="J5330" t="s">
        <v>2813</v>
      </c>
      <c r="K5330" t="s">
        <v>25</v>
      </c>
      <c r="L5330" t="str">
        <f>_xlfn.XLOOKUP(Tableau1[[#This Row],[TYPE DE PIECE]],Tableau4[MATIERE],Tableau4[SHORT TYPE],"",0,1)</f>
        <v>SMT</v>
      </c>
      <c r="N5330" t="str">
        <f>IF(ISERR(FIND("DECOUPE",Tableau1[[#This Row],[DESIGNATION]])),"","NEED REF")</f>
        <v/>
      </c>
    </row>
    <row r="5331" spans="2:14">
      <c r="B5331">
        <v>34408675</v>
      </c>
      <c r="C5331" s="2">
        <v>44034</v>
      </c>
      <c r="D5331" t="s">
        <v>13</v>
      </c>
      <c r="E5331" t="s">
        <v>3529</v>
      </c>
      <c r="F5331" t="s">
        <v>2388</v>
      </c>
      <c r="J5331" t="s">
        <v>2813</v>
      </c>
      <c r="K5331" t="s">
        <v>25</v>
      </c>
      <c r="L5331" t="str">
        <f>_xlfn.XLOOKUP(Tableau1[[#This Row],[TYPE DE PIECE]],Tableau4[MATIERE],Tableau4[SHORT TYPE],"",0,1)</f>
        <v>SMT</v>
      </c>
      <c r="N5331" t="str">
        <f>IF(ISERR(FIND("DECOUPE",Tableau1[[#This Row],[DESIGNATION]])),"","NEED REF")</f>
        <v/>
      </c>
    </row>
    <row r="5332" spans="2:14">
      <c r="B5332">
        <v>34408674</v>
      </c>
      <c r="C5332" s="2">
        <v>44033</v>
      </c>
      <c r="D5332" t="s">
        <v>13</v>
      </c>
      <c r="E5332" t="s">
        <v>3530</v>
      </c>
      <c r="F5332" t="s">
        <v>674</v>
      </c>
      <c r="G5332" t="s">
        <v>675</v>
      </c>
      <c r="H5332" t="s">
        <v>46</v>
      </c>
      <c r="J5332" t="s">
        <v>1944</v>
      </c>
      <c r="K5332" t="s">
        <v>50</v>
      </c>
      <c r="L5332" t="str">
        <f>_xlfn.XLOOKUP(Tableau1[[#This Row],[TYPE DE PIECE]],Tableau4[MATIERE],Tableau4[SHORT TYPE],"",0,1)</f>
        <v>WIR</v>
      </c>
      <c r="N5332" t="str">
        <f>IF(ISERR(FIND("DECOUPE",Tableau1[[#This Row],[DESIGNATION]])),"","NEED REF")</f>
        <v/>
      </c>
    </row>
    <row r="5333" spans="2:14">
      <c r="B5333">
        <v>34408673</v>
      </c>
      <c r="C5333" s="2">
        <v>44033</v>
      </c>
      <c r="D5333" t="s">
        <v>13</v>
      </c>
      <c r="E5333" t="s">
        <v>3531</v>
      </c>
      <c r="G5333" t="s">
        <v>112</v>
      </c>
      <c r="J5333" t="s">
        <v>49</v>
      </c>
      <c r="K5333" t="s">
        <v>25</v>
      </c>
      <c r="L5333" t="str">
        <f>_xlfn.XLOOKUP(Tableau1[[#This Row],[TYPE DE PIECE]],Tableau4[MATIERE],Tableau4[SHORT TYPE],"",0,1)</f>
        <v>SMT</v>
      </c>
      <c r="N5333" t="str">
        <f>IF(ISERR(FIND("DECOUPE",Tableau1[[#This Row],[DESIGNATION]])),"","NEED REF")</f>
        <v/>
      </c>
    </row>
    <row r="5334" spans="2:14">
      <c r="B5334">
        <v>34408672</v>
      </c>
      <c r="C5334" s="2">
        <v>44033</v>
      </c>
      <c r="D5334" t="s">
        <v>13</v>
      </c>
      <c r="E5334" t="s">
        <v>3532</v>
      </c>
      <c r="G5334" t="s">
        <v>112</v>
      </c>
      <c r="J5334" t="s">
        <v>49</v>
      </c>
      <c r="K5334" t="s">
        <v>25</v>
      </c>
      <c r="L5334" t="str">
        <f>_xlfn.XLOOKUP(Tableau1[[#This Row],[TYPE DE PIECE]],Tableau4[MATIERE],Tableau4[SHORT TYPE],"",0,1)</f>
        <v>SMT</v>
      </c>
      <c r="N5334" t="str">
        <f>IF(ISERR(FIND("DECOUPE",Tableau1[[#This Row],[DESIGNATION]])),"","NEED REF")</f>
        <v/>
      </c>
    </row>
    <row r="5335" spans="2:14">
      <c r="B5335">
        <v>34408671</v>
      </c>
      <c r="C5335" s="2">
        <v>44032</v>
      </c>
      <c r="D5335" t="s">
        <v>13</v>
      </c>
      <c r="E5335" t="s">
        <v>3533</v>
      </c>
      <c r="F5335" t="s">
        <v>2388</v>
      </c>
      <c r="J5335" t="s">
        <v>2813</v>
      </c>
      <c r="K5335" t="s">
        <v>25</v>
      </c>
      <c r="L5335" t="str">
        <f>_xlfn.XLOOKUP(Tableau1[[#This Row],[TYPE DE PIECE]],Tableau4[MATIERE],Tableau4[SHORT TYPE],"",0,1)</f>
        <v>SMT</v>
      </c>
      <c r="N5335" t="str">
        <f>IF(ISERR(FIND("DECOUPE",Tableau1[[#This Row],[DESIGNATION]])),"","NEED REF")</f>
        <v/>
      </c>
    </row>
    <row r="5336" spans="2:14">
      <c r="B5336">
        <v>34408670</v>
      </c>
      <c r="C5336" s="2">
        <v>44032</v>
      </c>
      <c r="D5336" t="s">
        <v>13</v>
      </c>
      <c r="E5336" t="s">
        <v>3534</v>
      </c>
      <c r="F5336" t="s">
        <v>2388</v>
      </c>
      <c r="J5336" t="s">
        <v>2813</v>
      </c>
      <c r="K5336" t="s">
        <v>25</v>
      </c>
      <c r="L5336" t="str">
        <f>_xlfn.XLOOKUP(Tableau1[[#This Row],[TYPE DE PIECE]],Tableau4[MATIERE],Tableau4[SHORT TYPE],"",0,1)</f>
        <v>SMT</v>
      </c>
      <c r="N5336" t="str">
        <f>IF(ISERR(FIND("DECOUPE",Tableau1[[#This Row],[DESIGNATION]])),"","NEED REF")</f>
        <v/>
      </c>
    </row>
    <row r="5337" spans="2:14">
      <c r="B5337">
        <v>34408669</v>
      </c>
      <c r="C5337" s="2">
        <v>44032</v>
      </c>
      <c r="D5337" t="s">
        <v>13</v>
      </c>
      <c r="E5337" t="s">
        <v>3535</v>
      </c>
      <c r="F5337" t="s">
        <v>2388</v>
      </c>
      <c r="J5337" t="s">
        <v>2813</v>
      </c>
      <c r="K5337" t="s">
        <v>25</v>
      </c>
      <c r="L5337" t="str">
        <f>_xlfn.XLOOKUP(Tableau1[[#This Row],[TYPE DE PIECE]],Tableau4[MATIERE],Tableau4[SHORT TYPE],"",0,1)</f>
        <v>SMT</v>
      </c>
      <c r="N5337" t="str">
        <f>IF(ISERR(FIND("DECOUPE",Tableau1[[#This Row],[DESIGNATION]])),"","NEED REF")</f>
        <v/>
      </c>
    </row>
    <row r="5338" spans="2:14">
      <c r="B5338">
        <v>34408668</v>
      </c>
      <c r="C5338" s="2">
        <v>44032</v>
      </c>
      <c r="D5338" t="s">
        <v>13</v>
      </c>
      <c r="E5338" t="s">
        <v>3536</v>
      </c>
      <c r="F5338" t="s">
        <v>674</v>
      </c>
      <c r="G5338" t="s">
        <v>675</v>
      </c>
      <c r="H5338" t="s">
        <v>46</v>
      </c>
      <c r="J5338" t="s">
        <v>17</v>
      </c>
      <c r="K5338" t="s">
        <v>25</v>
      </c>
      <c r="L5338" t="str">
        <f>_xlfn.XLOOKUP(Tableau1[[#This Row],[TYPE DE PIECE]],Tableau4[MATIERE],Tableau4[SHORT TYPE],"",0,1)</f>
        <v>SMT</v>
      </c>
      <c r="N5338" t="str">
        <f>IF(ISERR(FIND("DECOUPE",Tableau1[[#This Row],[DESIGNATION]])),"","NEED REF")</f>
        <v/>
      </c>
    </row>
    <row r="5339" spans="2:14">
      <c r="B5339">
        <v>34408667</v>
      </c>
      <c r="C5339" s="2">
        <v>44027</v>
      </c>
      <c r="D5339" t="s">
        <v>13</v>
      </c>
      <c r="E5339" t="s">
        <v>3396</v>
      </c>
      <c r="F5339" t="s">
        <v>3537</v>
      </c>
      <c r="J5339" t="s">
        <v>49</v>
      </c>
      <c r="K5339" t="s">
        <v>25</v>
      </c>
      <c r="L5339" t="str">
        <f>_xlfn.XLOOKUP(Tableau1[[#This Row],[TYPE DE PIECE]],Tableau4[MATIERE],Tableau4[SHORT TYPE],"",0,1)</f>
        <v>SMT</v>
      </c>
      <c r="N5339" t="str">
        <f>IF(ISERR(FIND("DECOUPE",Tableau1[[#This Row],[DESIGNATION]])),"","NEED REF")</f>
        <v/>
      </c>
    </row>
    <row r="5340" spans="2:14">
      <c r="B5340">
        <v>34408666</v>
      </c>
      <c r="C5340" s="2">
        <v>44027</v>
      </c>
      <c r="D5340" t="s">
        <v>13</v>
      </c>
      <c r="E5340" t="s">
        <v>3538</v>
      </c>
      <c r="F5340" t="s">
        <v>3537</v>
      </c>
      <c r="J5340" t="s">
        <v>49</v>
      </c>
      <c r="K5340" t="s">
        <v>25</v>
      </c>
      <c r="L5340" t="str">
        <f>_xlfn.XLOOKUP(Tableau1[[#This Row],[TYPE DE PIECE]],Tableau4[MATIERE],Tableau4[SHORT TYPE],"",0,1)</f>
        <v>SMT</v>
      </c>
      <c r="N5340" t="str">
        <f>IF(ISERR(FIND("DECOUPE",Tableau1[[#This Row],[DESIGNATION]])),"","NEED REF")</f>
        <v/>
      </c>
    </row>
    <row r="5341" spans="2:14">
      <c r="B5341">
        <v>34408665</v>
      </c>
      <c r="C5341" s="2">
        <v>44022</v>
      </c>
      <c r="D5341" t="s">
        <v>13</v>
      </c>
      <c r="E5341" t="s">
        <v>3539</v>
      </c>
      <c r="G5341" t="s">
        <v>112</v>
      </c>
      <c r="J5341" t="s">
        <v>17</v>
      </c>
      <c r="K5341" t="s">
        <v>25</v>
      </c>
      <c r="L5341" t="str">
        <f>_xlfn.XLOOKUP(Tableau1[[#This Row],[TYPE DE PIECE]],Tableau4[MATIERE],Tableau4[SHORT TYPE],"",0,1)</f>
        <v>SMT</v>
      </c>
      <c r="N5341" t="str">
        <f>IF(ISERR(FIND("DECOUPE",Tableau1[[#This Row],[DESIGNATION]])),"","NEED REF")</f>
        <v/>
      </c>
    </row>
    <row r="5342" spans="2:14">
      <c r="B5342">
        <v>34408664</v>
      </c>
      <c r="C5342" s="2">
        <v>44022</v>
      </c>
      <c r="D5342" t="s">
        <v>13</v>
      </c>
      <c r="E5342" t="s">
        <v>3540</v>
      </c>
      <c r="G5342" t="s">
        <v>112</v>
      </c>
      <c r="J5342" t="s">
        <v>17</v>
      </c>
      <c r="K5342" t="s">
        <v>25</v>
      </c>
      <c r="L5342" t="str">
        <f>_xlfn.XLOOKUP(Tableau1[[#This Row],[TYPE DE PIECE]],Tableau4[MATIERE],Tableau4[SHORT TYPE],"",0,1)</f>
        <v>SMT</v>
      </c>
      <c r="N5342" t="str">
        <f>IF(ISERR(FIND("DECOUPE",Tableau1[[#This Row],[DESIGNATION]])),"","NEED REF")</f>
        <v/>
      </c>
    </row>
    <row r="5343" spans="2:14">
      <c r="B5343">
        <v>34408663</v>
      </c>
      <c r="C5343" s="2">
        <v>44022</v>
      </c>
      <c r="D5343" t="s">
        <v>13</v>
      </c>
      <c r="E5343" t="s">
        <v>3541</v>
      </c>
      <c r="G5343" t="s">
        <v>112</v>
      </c>
      <c r="J5343" t="s">
        <v>17</v>
      </c>
      <c r="K5343" t="s">
        <v>25</v>
      </c>
      <c r="L5343" t="str">
        <f>_xlfn.XLOOKUP(Tableau1[[#This Row],[TYPE DE PIECE]],Tableau4[MATIERE],Tableau4[SHORT TYPE],"",0,1)</f>
        <v>SMT</v>
      </c>
      <c r="N5343" t="str">
        <f>IF(ISERR(FIND("DECOUPE",Tableau1[[#This Row],[DESIGNATION]])),"","NEED REF")</f>
        <v/>
      </c>
    </row>
    <row r="5344" spans="2:14">
      <c r="B5344">
        <v>34408662</v>
      </c>
      <c r="C5344" s="2">
        <v>44022</v>
      </c>
      <c r="D5344" t="s">
        <v>13</v>
      </c>
      <c r="E5344" t="s">
        <v>3542</v>
      </c>
      <c r="G5344" t="s">
        <v>112</v>
      </c>
      <c r="J5344" t="s">
        <v>17</v>
      </c>
      <c r="K5344" t="s">
        <v>25</v>
      </c>
      <c r="L5344" t="str">
        <f>_xlfn.XLOOKUP(Tableau1[[#This Row],[TYPE DE PIECE]],Tableau4[MATIERE],Tableau4[SHORT TYPE],"",0,1)</f>
        <v>SMT</v>
      </c>
      <c r="N5344" t="str">
        <f>IF(ISERR(FIND("DECOUPE",Tableau1[[#This Row],[DESIGNATION]])),"","NEED REF")</f>
        <v/>
      </c>
    </row>
    <row r="5345" spans="2:14">
      <c r="B5345">
        <v>34408661</v>
      </c>
      <c r="C5345" s="2">
        <v>44022</v>
      </c>
      <c r="D5345" t="s">
        <v>13</v>
      </c>
      <c r="E5345" t="s">
        <v>3543</v>
      </c>
      <c r="G5345" t="s">
        <v>112</v>
      </c>
      <c r="J5345" t="s">
        <v>17</v>
      </c>
      <c r="K5345" t="s">
        <v>25</v>
      </c>
      <c r="L5345" t="str">
        <f>_xlfn.XLOOKUP(Tableau1[[#This Row],[TYPE DE PIECE]],Tableau4[MATIERE],Tableau4[SHORT TYPE],"",0,1)</f>
        <v>SMT</v>
      </c>
      <c r="N5345" t="str">
        <f>IF(ISERR(FIND("DECOUPE",Tableau1[[#This Row],[DESIGNATION]])),"","NEED REF")</f>
        <v/>
      </c>
    </row>
    <row r="5346" spans="2:14">
      <c r="B5346">
        <v>34408660</v>
      </c>
      <c r="C5346" s="2">
        <v>44022</v>
      </c>
      <c r="D5346" t="s">
        <v>13</v>
      </c>
      <c r="E5346" t="s">
        <v>3544</v>
      </c>
      <c r="G5346" t="s">
        <v>112</v>
      </c>
      <c r="J5346" t="s">
        <v>17</v>
      </c>
      <c r="K5346" t="s">
        <v>25</v>
      </c>
      <c r="L5346" t="str">
        <f>_xlfn.XLOOKUP(Tableau1[[#This Row],[TYPE DE PIECE]],Tableau4[MATIERE],Tableau4[SHORT TYPE],"",0,1)</f>
        <v>SMT</v>
      </c>
      <c r="N5346" t="str">
        <f>IF(ISERR(FIND("DECOUPE",Tableau1[[#This Row],[DESIGNATION]])),"","NEED REF")</f>
        <v/>
      </c>
    </row>
    <row r="5347" spans="2:14">
      <c r="B5347">
        <v>34408659</v>
      </c>
      <c r="C5347" s="2">
        <v>44022</v>
      </c>
      <c r="D5347" t="s">
        <v>13</v>
      </c>
      <c r="E5347" t="s">
        <v>3545</v>
      </c>
      <c r="G5347" t="s">
        <v>112</v>
      </c>
      <c r="J5347" t="s">
        <v>17</v>
      </c>
      <c r="K5347" t="s">
        <v>25</v>
      </c>
      <c r="L5347" t="str">
        <f>_xlfn.XLOOKUP(Tableau1[[#This Row],[TYPE DE PIECE]],Tableau4[MATIERE],Tableau4[SHORT TYPE],"",0,1)</f>
        <v>SMT</v>
      </c>
      <c r="N5347" t="str">
        <f>IF(ISERR(FIND("DECOUPE",Tableau1[[#This Row],[DESIGNATION]])),"","NEED REF")</f>
        <v/>
      </c>
    </row>
    <row r="5348" spans="2:14">
      <c r="B5348">
        <v>34408658</v>
      </c>
      <c r="C5348" s="2">
        <v>44021</v>
      </c>
      <c r="D5348" t="s">
        <v>13</v>
      </c>
      <c r="E5348" t="s">
        <v>3546</v>
      </c>
      <c r="F5348" t="s">
        <v>2388</v>
      </c>
      <c r="J5348" t="s">
        <v>2813</v>
      </c>
      <c r="K5348" t="s">
        <v>25</v>
      </c>
      <c r="L5348" t="str">
        <f>_xlfn.XLOOKUP(Tableau1[[#This Row],[TYPE DE PIECE]],Tableau4[MATIERE],Tableau4[SHORT TYPE],"",0,1)</f>
        <v>SMT</v>
      </c>
      <c r="N5348" t="str">
        <f>IF(ISERR(FIND("DECOUPE",Tableau1[[#This Row],[DESIGNATION]])),"","NEED REF")</f>
        <v/>
      </c>
    </row>
    <row r="5349" spans="2:14">
      <c r="B5349">
        <v>34408657</v>
      </c>
      <c r="C5349" s="2">
        <v>44021</v>
      </c>
      <c r="D5349" t="s">
        <v>13</v>
      </c>
      <c r="E5349" t="s">
        <v>3547</v>
      </c>
      <c r="F5349" t="s">
        <v>2388</v>
      </c>
      <c r="J5349" t="s">
        <v>2813</v>
      </c>
      <c r="K5349" t="s">
        <v>25</v>
      </c>
      <c r="L5349" t="str">
        <f>_xlfn.XLOOKUP(Tableau1[[#This Row],[TYPE DE PIECE]],Tableau4[MATIERE],Tableau4[SHORT TYPE],"",0,1)</f>
        <v>SMT</v>
      </c>
      <c r="N5349" t="str">
        <f>IF(ISERR(FIND("DECOUPE",Tableau1[[#This Row],[DESIGNATION]])),"","NEED REF")</f>
        <v/>
      </c>
    </row>
    <row r="5350" spans="2:14">
      <c r="B5350">
        <v>34408656</v>
      </c>
      <c r="C5350" s="2">
        <v>44021</v>
      </c>
      <c r="D5350" t="s">
        <v>13</v>
      </c>
      <c r="E5350" t="s">
        <v>3548</v>
      </c>
      <c r="F5350" t="s">
        <v>2388</v>
      </c>
      <c r="J5350" t="s">
        <v>2813</v>
      </c>
      <c r="K5350" t="s">
        <v>25</v>
      </c>
      <c r="L5350" t="str">
        <f>_xlfn.XLOOKUP(Tableau1[[#This Row],[TYPE DE PIECE]],Tableau4[MATIERE],Tableau4[SHORT TYPE],"",0,1)</f>
        <v>SMT</v>
      </c>
      <c r="N5350" t="str">
        <f>IF(ISERR(FIND("DECOUPE",Tableau1[[#This Row],[DESIGNATION]])),"","NEED REF")</f>
        <v/>
      </c>
    </row>
    <row r="5351" spans="2:14">
      <c r="B5351">
        <v>34408655</v>
      </c>
      <c r="C5351" s="2">
        <v>44021</v>
      </c>
      <c r="D5351" t="s">
        <v>13</v>
      </c>
      <c r="E5351" t="s">
        <v>3549</v>
      </c>
      <c r="F5351" t="s">
        <v>2388</v>
      </c>
      <c r="J5351" t="s">
        <v>2813</v>
      </c>
      <c r="K5351" t="s">
        <v>25</v>
      </c>
      <c r="L5351" t="str">
        <f>_xlfn.XLOOKUP(Tableau1[[#This Row],[TYPE DE PIECE]],Tableau4[MATIERE],Tableau4[SHORT TYPE],"",0,1)</f>
        <v>SMT</v>
      </c>
      <c r="N5351" t="str">
        <f>IF(ISERR(FIND("DECOUPE",Tableau1[[#This Row],[DESIGNATION]])),"","NEED REF")</f>
        <v/>
      </c>
    </row>
    <row r="5352" spans="2:14">
      <c r="B5352">
        <v>34408654</v>
      </c>
      <c r="C5352" s="2">
        <v>44021</v>
      </c>
      <c r="D5352" t="s">
        <v>13</v>
      </c>
      <c r="E5352" t="s">
        <v>3550</v>
      </c>
      <c r="G5352" t="s">
        <v>267</v>
      </c>
      <c r="H5352" t="s">
        <v>1634</v>
      </c>
      <c r="J5352" t="s">
        <v>17</v>
      </c>
      <c r="K5352" t="s">
        <v>123</v>
      </c>
      <c r="L5352" t="str">
        <f>_xlfn.XLOOKUP(Tableau1[[#This Row],[TYPE DE PIECE]],Tableau4[MATIERE],Tableau4[SHORT TYPE],"",0,1)</f>
        <v>ETO</v>
      </c>
      <c r="N5352" t="s">
        <v>2792</v>
      </c>
    </row>
    <row r="5353" spans="2:14">
      <c r="B5353">
        <v>34408653</v>
      </c>
      <c r="C5353" s="2">
        <v>44018</v>
      </c>
      <c r="D5353" t="s">
        <v>13</v>
      </c>
      <c r="E5353" t="s">
        <v>3551</v>
      </c>
      <c r="F5353" t="s">
        <v>674</v>
      </c>
      <c r="G5353" t="s">
        <v>675</v>
      </c>
      <c r="H5353" t="s">
        <v>46</v>
      </c>
      <c r="J5353" t="s">
        <v>1944</v>
      </c>
      <c r="K5353" t="s">
        <v>50</v>
      </c>
      <c r="L5353" t="str">
        <f>_xlfn.XLOOKUP(Tableau1[[#This Row],[TYPE DE PIECE]],Tableau4[MATIERE],Tableau4[SHORT TYPE],"",0,1)</f>
        <v>WIR</v>
      </c>
      <c r="N5353" t="str">
        <f>IF(ISERR(FIND("DECOUPE",Tableau1[[#This Row],[DESIGNATION]])),"","NEED REF")</f>
        <v/>
      </c>
    </row>
    <row r="5354" spans="2:14">
      <c r="B5354">
        <v>34408652</v>
      </c>
      <c r="C5354" s="2">
        <v>44015</v>
      </c>
      <c r="D5354" t="s">
        <v>13</v>
      </c>
      <c r="E5354" t="s">
        <v>3552</v>
      </c>
      <c r="F5354" t="s">
        <v>674</v>
      </c>
      <c r="G5354" t="s">
        <v>675</v>
      </c>
      <c r="H5354" t="s">
        <v>46</v>
      </c>
      <c r="J5354" t="s">
        <v>1944</v>
      </c>
      <c r="L5354" t="str">
        <f>_xlfn.XLOOKUP(Tableau1[[#This Row],[TYPE DE PIECE]],Tableau4[MATIERE],Tableau4[SHORT TYPE],"",0,1)</f>
        <v/>
      </c>
      <c r="N5354" t="str">
        <f>IF(ISERR(FIND("DECOUPE",Tableau1[[#This Row],[DESIGNATION]])),"","NEED REF")</f>
        <v/>
      </c>
    </row>
    <row r="5355" spans="2:14">
      <c r="B5355">
        <v>34408651</v>
      </c>
      <c r="C5355" s="2">
        <v>44014</v>
      </c>
      <c r="D5355" t="s">
        <v>13</v>
      </c>
      <c r="E5355" t="s">
        <v>3553</v>
      </c>
      <c r="F5355" t="s">
        <v>3537</v>
      </c>
      <c r="J5355" t="s">
        <v>2813</v>
      </c>
      <c r="K5355" t="s">
        <v>25</v>
      </c>
      <c r="L5355" t="str">
        <f>_xlfn.XLOOKUP(Tableau1[[#This Row],[TYPE DE PIECE]],Tableau4[MATIERE],Tableau4[SHORT TYPE],"",0,1)</f>
        <v>SMT</v>
      </c>
      <c r="N5355" t="s">
        <v>549</v>
      </c>
    </row>
    <row r="5356" spans="2:14">
      <c r="B5356">
        <v>34408650</v>
      </c>
      <c r="C5356" s="2">
        <v>44014</v>
      </c>
      <c r="D5356" t="s">
        <v>13</v>
      </c>
      <c r="E5356" t="s">
        <v>1576</v>
      </c>
      <c r="G5356" t="s">
        <v>267</v>
      </c>
      <c r="H5356" t="s">
        <v>1634</v>
      </c>
      <c r="J5356" t="s">
        <v>17</v>
      </c>
      <c r="K5356" t="s">
        <v>50</v>
      </c>
      <c r="L5356" t="str">
        <f>_xlfn.XLOOKUP(Tableau1[[#This Row],[TYPE DE PIECE]],Tableau4[MATIERE],Tableau4[SHORT TYPE],"",0,1)</f>
        <v>WIR</v>
      </c>
      <c r="N5356" t="str">
        <f>IF(ISERR(FIND("DECOUPE",Tableau1[[#This Row],[DESIGNATION]])),"","NEED REF")</f>
        <v/>
      </c>
    </row>
    <row r="5357" spans="2:14">
      <c r="B5357">
        <v>34408649</v>
      </c>
      <c r="C5357" s="2">
        <v>44013</v>
      </c>
      <c r="D5357" t="s">
        <v>13</v>
      </c>
      <c r="E5357" t="s">
        <v>3554</v>
      </c>
      <c r="F5357" t="s">
        <v>674</v>
      </c>
      <c r="G5357" t="s">
        <v>675</v>
      </c>
      <c r="H5357" t="s">
        <v>46</v>
      </c>
      <c r="J5357" t="s">
        <v>1944</v>
      </c>
      <c r="K5357" t="s">
        <v>22</v>
      </c>
      <c r="L5357" t="str">
        <f>_xlfn.XLOOKUP(Tableau1[[#This Row],[TYPE DE PIECE]],Tableau4[MATIERE],Tableau4[SHORT TYPE],"",0,1)</f>
        <v>COP</v>
      </c>
      <c r="N5357" t="str">
        <f>IF(ISERR(FIND("DECOUPE",Tableau1[[#This Row],[DESIGNATION]])),"","NEED REF")</f>
        <v/>
      </c>
    </row>
    <row r="5358" spans="2:14">
      <c r="B5358">
        <v>34408648</v>
      </c>
      <c r="C5358" s="2">
        <v>44013</v>
      </c>
      <c r="D5358" t="s">
        <v>13</v>
      </c>
      <c r="E5358" t="s">
        <v>3555</v>
      </c>
      <c r="F5358" t="s">
        <v>674</v>
      </c>
      <c r="G5358" t="s">
        <v>675</v>
      </c>
      <c r="H5358" t="s">
        <v>46</v>
      </c>
      <c r="J5358" t="s">
        <v>1944</v>
      </c>
      <c r="K5358" t="s">
        <v>22</v>
      </c>
      <c r="L5358" t="str">
        <f>_xlfn.XLOOKUP(Tableau1[[#This Row],[TYPE DE PIECE]],Tableau4[MATIERE],Tableau4[SHORT TYPE],"",0,1)</f>
        <v>COP</v>
      </c>
      <c r="N5358" t="str">
        <f>IF(ISERR(FIND("DECOUPE",Tableau1[[#This Row],[DESIGNATION]])),"","NEED REF")</f>
        <v/>
      </c>
    </row>
    <row r="5359" spans="2:14">
      <c r="B5359">
        <v>34408647</v>
      </c>
      <c r="C5359" s="2">
        <v>44013</v>
      </c>
      <c r="D5359" t="s">
        <v>13</v>
      </c>
      <c r="E5359" t="s">
        <v>3556</v>
      </c>
      <c r="F5359" t="s">
        <v>3537</v>
      </c>
      <c r="J5359" t="s">
        <v>2813</v>
      </c>
      <c r="K5359" t="s">
        <v>25</v>
      </c>
      <c r="L5359" t="str">
        <f>_xlfn.XLOOKUP(Tableau1[[#This Row],[TYPE DE PIECE]],Tableau4[MATIERE],Tableau4[SHORT TYPE],"",0,1)</f>
        <v>SMT</v>
      </c>
      <c r="N5359" t="str">
        <f>IF(ISERR(FIND("DECOUPE",Tableau1[[#This Row],[DESIGNATION]])),"","NEED REF")</f>
        <v/>
      </c>
    </row>
    <row r="5360" spans="2:14">
      <c r="B5360">
        <v>34408646</v>
      </c>
      <c r="C5360" s="2">
        <v>44013</v>
      </c>
      <c r="D5360" t="s">
        <v>13</v>
      </c>
      <c r="E5360" t="s">
        <v>3557</v>
      </c>
      <c r="F5360" t="s">
        <v>3537</v>
      </c>
      <c r="J5360" t="s">
        <v>2813</v>
      </c>
      <c r="K5360" t="s">
        <v>22</v>
      </c>
      <c r="L5360" t="str">
        <f>_xlfn.XLOOKUP(Tableau1[[#This Row],[TYPE DE PIECE]],Tableau4[MATIERE],Tableau4[SHORT TYPE],"",0,1)</f>
        <v>COP</v>
      </c>
      <c r="N5360" t="str">
        <f>IF(ISERR(FIND("DECOUPE",Tableau1[[#This Row],[DESIGNATION]])),"","NEED REF")</f>
        <v/>
      </c>
    </row>
    <row r="5361" spans="2:14">
      <c r="B5361">
        <v>34408645</v>
      </c>
      <c r="C5361" s="2">
        <v>44013</v>
      </c>
      <c r="D5361" t="s">
        <v>13</v>
      </c>
      <c r="E5361" t="s">
        <v>3558</v>
      </c>
      <c r="F5361" t="s">
        <v>3537</v>
      </c>
      <c r="J5361" t="s">
        <v>2813</v>
      </c>
      <c r="K5361" t="s">
        <v>2814</v>
      </c>
      <c r="L5361" t="str">
        <f>_xlfn.XLOOKUP(Tableau1[[#This Row],[TYPE DE PIECE]],Tableau4[MATIERE],Tableau4[SHORT TYPE],"",0,1)</f>
        <v/>
      </c>
      <c r="N5361" t="str">
        <f>IF(ISERR(FIND("DECOUPE",Tableau1[[#This Row],[DESIGNATION]])),"","NEED REF")</f>
        <v/>
      </c>
    </row>
    <row r="5362" spans="2:14">
      <c r="B5362">
        <v>34408644</v>
      </c>
      <c r="C5362" s="2">
        <v>44013</v>
      </c>
      <c r="D5362" t="s">
        <v>13</v>
      </c>
      <c r="E5362" t="s">
        <v>3559</v>
      </c>
      <c r="F5362" t="s">
        <v>3537</v>
      </c>
      <c r="J5362" t="s">
        <v>2813</v>
      </c>
      <c r="K5362" t="s">
        <v>2814</v>
      </c>
      <c r="L5362" t="str">
        <f>_xlfn.XLOOKUP(Tableau1[[#This Row],[TYPE DE PIECE]],Tableau4[MATIERE],Tableau4[SHORT TYPE],"",0,1)</f>
        <v/>
      </c>
      <c r="N5362" t="str">
        <f>IF(ISERR(FIND("DECOUPE",Tableau1[[#This Row],[DESIGNATION]])),"","NEED REF")</f>
        <v/>
      </c>
    </row>
    <row r="5363" spans="2:14">
      <c r="B5363">
        <v>34408643</v>
      </c>
      <c r="C5363" s="2">
        <v>44013</v>
      </c>
      <c r="D5363" t="s">
        <v>13</v>
      </c>
      <c r="E5363" t="s">
        <v>3560</v>
      </c>
      <c r="F5363" t="s">
        <v>3537</v>
      </c>
      <c r="J5363" t="s">
        <v>2813</v>
      </c>
      <c r="K5363" t="s">
        <v>25</v>
      </c>
      <c r="L5363" t="str">
        <f>_xlfn.XLOOKUP(Tableau1[[#This Row],[TYPE DE PIECE]],Tableau4[MATIERE],Tableau4[SHORT TYPE],"",0,1)</f>
        <v>SMT</v>
      </c>
      <c r="N5363" t="str">
        <f>IF(ISERR(FIND("DECOUPE",Tableau1[[#This Row],[DESIGNATION]])),"","NEED REF")</f>
        <v/>
      </c>
    </row>
    <row r="5364" spans="2:14">
      <c r="B5364">
        <v>34408642</v>
      </c>
      <c r="C5364" s="2">
        <v>44012</v>
      </c>
      <c r="D5364" t="s">
        <v>13</v>
      </c>
      <c r="E5364" t="s">
        <v>3561</v>
      </c>
      <c r="F5364" t="s">
        <v>3537</v>
      </c>
      <c r="J5364" t="s">
        <v>2813</v>
      </c>
      <c r="K5364" t="s">
        <v>25</v>
      </c>
      <c r="L5364" t="str">
        <f>_xlfn.XLOOKUP(Tableau1[[#This Row],[TYPE DE PIECE]],Tableau4[MATIERE],Tableau4[SHORT TYPE],"",0,1)</f>
        <v>SMT</v>
      </c>
      <c r="N5364" t="str">
        <f>IF(ISERR(FIND("DECOUPE",Tableau1[[#This Row],[DESIGNATION]])),"","NEED REF")</f>
        <v/>
      </c>
    </row>
    <row r="5365" spans="2:14">
      <c r="B5365">
        <v>34408641</v>
      </c>
      <c r="C5365" s="2">
        <v>44012</v>
      </c>
      <c r="D5365" t="s">
        <v>13</v>
      </c>
      <c r="E5365" t="s">
        <v>3562</v>
      </c>
      <c r="F5365" t="s">
        <v>3537</v>
      </c>
      <c r="J5365" t="s">
        <v>2813</v>
      </c>
      <c r="K5365" t="s">
        <v>22</v>
      </c>
      <c r="L5365" t="str">
        <f>_xlfn.XLOOKUP(Tableau1[[#This Row],[TYPE DE PIECE]],Tableau4[MATIERE],Tableau4[SHORT TYPE],"",0,1)</f>
        <v>COP</v>
      </c>
      <c r="N5365" t="str">
        <f>IF(ISERR(FIND("DECOUPE",Tableau1[[#This Row],[DESIGNATION]])),"","NEED REF")</f>
        <v/>
      </c>
    </row>
    <row r="5366" spans="2:14">
      <c r="B5366">
        <v>34408640</v>
      </c>
      <c r="C5366" s="2">
        <v>44012</v>
      </c>
      <c r="D5366" t="s">
        <v>13</v>
      </c>
      <c r="E5366" t="s">
        <v>3563</v>
      </c>
      <c r="F5366" t="s">
        <v>3537</v>
      </c>
      <c r="J5366" t="s">
        <v>2813</v>
      </c>
      <c r="K5366" t="s">
        <v>25</v>
      </c>
      <c r="L5366" t="str">
        <f>_xlfn.XLOOKUP(Tableau1[[#This Row],[TYPE DE PIECE]],Tableau4[MATIERE],Tableau4[SHORT TYPE],"",0,1)</f>
        <v>SMT</v>
      </c>
      <c r="N5366" t="str">
        <f>IF(ISERR(FIND("DECOUPE",Tableau1[[#This Row],[DESIGNATION]])),"","NEED REF")</f>
        <v/>
      </c>
    </row>
    <row r="5367" spans="2:14">
      <c r="B5367">
        <v>34408639</v>
      </c>
      <c r="C5367" s="2">
        <v>44012</v>
      </c>
      <c r="D5367" t="s">
        <v>13</v>
      </c>
      <c r="E5367" t="s">
        <v>3564</v>
      </c>
      <c r="F5367" t="s">
        <v>3537</v>
      </c>
      <c r="J5367" t="s">
        <v>2813</v>
      </c>
      <c r="K5367" t="s">
        <v>25</v>
      </c>
      <c r="L5367" t="str">
        <f>_xlfn.XLOOKUP(Tableau1[[#This Row],[TYPE DE PIECE]],Tableau4[MATIERE],Tableau4[SHORT TYPE],"",0,1)</f>
        <v>SMT</v>
      </c>
      <c r="N5367" t="str">
        <f>IF(ISERR(FIND("DECOUPE",Tableau1[[#This Row],[DESIGNATION]])),"","NEED REF")</f>
        <v/>
      </c>
    </row>
    <row r="5368" spans="2:14">
      <c r="B5368">
        <v>34408638</v>
      </c>
      <c r="C5368" s="2">
        <v>44012</v>
      </c>
      <c r="D5368" t="s">
        <v>13</v>
      </c>
      <c r="E5368" t="s">
        <v>3565</v>
      </c>
      <c r="F5368" t="s">
        <v>3537</v>
      </c>
      <c r="J5368" t="s">
        <v>2813</v>
      </c>
      <c r="K5368" t="s">
        <v>25</v>
      </c>
      <c r="L5368" t="str">
        <f>_xlfn.XLOOKUP(Tableau1[[#This Row],[TYPE DE PIECE]],Tableau4[MATIERE],Tableau4[SHORT TYPE],"",0,1)</f>
        <v>SMT</v>
      </c>
      <c r="N5368" t="str">
        <f>IF(ISERR(FIND("DECOUPE",Tableau1[[#This Row],[DESIGNATION]])),"","NEED REF")</f>
        <v/>
      </c>
    </row>
    <row r="5369" spans="2:14">
      <c r="B5369">
        <v>34408637</v>
      </c>
      <c r="C5369" s="2">
        <v>44012</v>
      </c>
      <c r="D5369" t="s">
        <v>13</v>
      </c>
      <c r="E5369" t="s">
        <v>3566</v>
      </c>
      <c r="F5369" t="s">
        <v>3537</v>
      </c>
      <c r="J5369" t="s">
        <v>2813</v>
      </c>
      <c r="K5369" t="s">
        <v>25</v>
      </c>
      <c r="L5369" t="str">
        <f>_xlfn.XLOOKUP(Tableau1[[#This Row],[TYPE DE PIECE]],Tableau4[MATIERE],Tableau4[SHORT TYPE],"",0,1)</f>
        <v>SMT</v>
      </c>
      <c r="N5369" t="str">
        <f>IF(ISERR(FIND("DECOUPE",Tableau1[[#This Row],[DESIGNATION]])),"","NEED REF")</f>
        <v/>
      </c>
    </row>
    <row r="5370" spans="2:14">
      <c r="B5370">
        <v>34408636</v>
      </c>
      <c r="C5370" s="2">
        <v>44012</v>
      </c>
      <c r="D5370" t="s">
        <v>13</v>
      </c>
      <c r="E5370" t="s">
        <v>3567</v>
      </c>
      <c r="F5370" t="s">
        <v>3537</v>
      </c>
      <c r="J5370" t="s">
        <v>2813</v>
      </c>
      <c r="K5370" t="s">
        <v>25</v>
      </c>
      <c r="L5370" t="str">
        <f>_xlfn.XLOOKUP(Tableau1[[#This Row],[TYPE DE PIECE]],Tableau4[MATIERE],Tableau4[SHORT TYPE],"",0,1)</f>
        <v>SMT</v>
      </c>
      <c r="N5370" t="str">
        <f>IF(ISERR(FIND("DECOUPE",Tableau1[[#This Row],[DESIGNATION]])),"","NEED REF")</f>
        <v/>
      </c>
    </row>
    <row r="5371" spans="2:14">
      <c r="B5371">
        <v>34408635</v>
      </c>
      <c r="C5371" s="2">
        <v>44012</v>
      </c>
      <c r="D5371" t="s">
        <v>13</v>
      </c>
      <c r="E5371" t="s">
        <v>3568</v>
      </c>
      <c r="F5371" t="s">
        <v>3537</v>
      </c>
      <c r="J5371" t="s">
        <v>2813</v>
      </c>
      <c r="K5371" t="s">
        <v>25</v>
      </c>
      <c r="L5371" t="str">
        <f>_xlfn.XLOOKUP(Tableau1[[#This Row],[TYPE DE PIECE]],Tableau4[MATIERE],Tableau4[SHORT TYPE],"",0,1)</f>
        <v>SMT</v>
      </c>
      <c r="N5371" t="str">
        <f>IF(ISERR(FIND("DECOUPE",Tableau1[[#This Row],[DESIGNATION]])),"","NEED REF")</f>
        <v/>
      </c>
    </row>
    <row r="5372" spans="2:14">
      <c r="B5372">
        <v>34408634</v>
      </c>
      <c r="C5372" s="2">
        <v>44012</v>
      </c>
      <c r="D5372" t="s">
        <v>13</v>
      </c>
      <c r="E5372" t="s">
        <v>3569</v>
      </c>
      <c r="F5372" t="s">
        <v>3537</v>
      </c>
      <c r="J5372" t="s">
        <v>2813</v>
      </c>
      <c r="K5372" t="s">
        <v>25</v>
      </c>
      <c r="L5372" t="str">
        <f>_xlfn.XLOOKUP(Tableau1[[#This Row],[TYPE DE PIECE]],Tableau4[MATIERE],Tableau4[SHORT TYPE],"",0,1)</f>
        <v>SMT</v>
      </c>
      <c r="N5372" t="str">
        <f>IF(ISERR(FIND("DECOUPE",Tableau1[[#This Row],[DESIGNATION]])),"","NEED REF")</f>
        <v/>
      </c>
    </row>
    <row r="5373" spans="2:14">
      <c r="B5373">
        <v>34408633</v>
      </c>
      <c r="C5373" s="2">
        <v>44012</v>
      </c>
      <c r="D5373" t="s">
        <v>13</v>
      </c>
      <c r="E5373" t="s">
        <v>3570</v>
      </c>
      <c r="F5373" t="s">
        <v>3537</v>
      </c>
      <c r="J5373" t="s">
        <v>2813</v>
      </c>
      <c r="K5373" t="s">
        <v>25</v>
      </c>
      <c r="L5373" t="str">
        <f>_xlfn.XLOOKUP(Tableau1[[#This Row],[TYPE DE PIECE]],Tableau4[MATIERE],Tableau4[SHORT TYPE],"",0,1)</f>
        <v>SMT</v>
      </c>
      <c r="N5373" t="str">
        <f>IF(ISERR(FIND("DECOUPE",Tableau1[[#This Row],[DESIGNATION]])),"","NEED REF")</f>
        <v/>
      </c>
    </row>
    <row r="5374" spans="2:14">
      <c r="B5374">
        <v>34408632</v>
      </c>
      <c r="C5374" s="2">
        <v>44012</v>
      </c>
      <c r="D5374" t="s">
        <v>13</v>
      </c>
      <c r="E5374" t="s">
        <v>3571</v>
      </c>
      <c r="F5374" t="s">
        <v>3537</v>
      </c>
      <c r="J5374" t="s">
        <v>2813</v>
      </c>
      <c r="K5374" t="s">
        <v>25</v>
      </c>
      <c r="L5374" t="str">
        <f>_xlfn.XLOOKUP(Tableau1[[#This Row],[TYPE DE PIECE]],Tableau4[MATIERE],Tableau4[SHORT TYPE],"",0,1)</f>
        <v>SMT</v>
      </c>
      <c r="N5374" t="str">
        <f>IF(ISERR(FIND("DECOUPE",Tableau1[[#This Row],[DESIGNATION]])),"","NEED REF")</f>
        <v/>
      </c>
    </row>
    <row r="5375" spans="2:14">
      <c r="B5375">
        <v>34408631</v>
      </c>
      <c r="C5375" s="2">
        <v>44011</v>
      </c>
      <c r="D5375" t="s">
        <v>13</v>
      </c>
      <c r="E5375" t="s">
        <v>3572</v>
      </c>
      <c r="F5375" t="s">
        <v>3537</v>
      </c>
      <c r="J5375" t="s">
        <v>2813</v>
      </c>
      <c r="K5375" t="s">
        <v>25</v>
      </c>
      <c r="L5375" t="str">
        <f>_xlfn.XLOOKUP(Tableau1[[#This Row],[TYPE DE PIECE]],Tableau4[MATIERE],Tableau4[SHORT TYPE],"",0,1)</f>
        <v>SMT</v>
      </c>
      <c r="N5375" t="str">
        <f>IF(ISERR(FIND("DECOUPE",Tableau1[[#This Row],[DESIGNATION]])),"","NEED REF")</f>
        <v/>
      </c>
    </row>
    <row r="5376" spans="2:14">
      <c r="B5376">
        <v>34408630</v>
      </c>
      <c r="C5376" s="2">
        <v>44011</v>
      </c>
      <c r="D5376" t="s">
        <v>13</v>
      </c>
      <c r="E5376" t="s">
        <v>3573</v>
      </c>
      <c r="F5376" t="s">
        <v>674</v>
      </c>
      <c r="G5376" t="s">
        <v>675</v>
      </c>
      <c r="H5376" t="s">
        <v>46</v>
      </c>
      <c r="J5376" t="s">
        <v>1944</v>
      </c>
      <c r="K5376" t="s">
        <v>22</v>
      </c>
      <c r="L5376" t="str">
        <f>_xlfn.XLOOKUP(Tableau1[[#This Row],[TYPE DE PIECE]],Tableau4[MATIERE],Tableau4[SHORT TYPE],"",0,1)</f>
        <v>COP</v>
      </c>
      <c r="N5376" t="str">
        <f>IF(ISERR(FIND("DECOUPE",Tableau1[[#This Row],[DESIGNATION]])),"","NEED REF")</f>
        <v/>
      </c>
    </row>
    <row r="5377" spans="2:14">
      <c r="B5377">
        <v>34408629</v>
      </c>
      <c r="C5377" s="2">
        <v>44011</v>
      </c>
      <c r="D5377" t="s">
        <v>13</v>
      </c>
      <c r="E5377" t="s">
        <v>3574</v>
      </c>
      <c r="F5377" t="s">
        <v>3537</v>
      </c>
      <c r="J5377" t="s">
        <v>2813</v>
      </c>
      <c r="K5377" t="s">
        <v>22</v>
      </c>
      <c r="L5377" t="str">
        <f>_xlfn.XLOOKUP(Tableau1[[#This Row],[TYPE DE PIECE]],Tableau4[MATIERE],Tableau4[SHORT TYPE],"",0,1)</f>
        <v>COP</v>
      </c>
      <c r="N5377" t="str">
        <f>IF(ISERR(FIND("DECOUPE",Tableau1[[#This Row],[DESIGNATION]])),"","NEED REF")</f>
        <v/>
      </c>
    </row>
    <row r="5378" spans="2:14">
      <c r="B5378">
        <v>34408628</v>
      </c>
      <c r="C5378" s="2">
        <v>44011</v>
      </c>
      <c r="D5378" t="s">
        <v>13</v>
      </c>
      <c r="E5378" t="s">
        <v>3575</v>
      </c>
      <c r="F5378" t="s">
        <v>3537</v>
      </c>
      <c r="J5378" t="s">
        <v>2813</v>
      </c>
      <c r="K5378" t="s">
        <v>22</v>
      </c>
      <c r="L5378" t="str">
        <f>_xlfn.XLOOKUP(Tableau1[[#This Row],[TYPE DE PIECE]],Tableau4[MATIERE],Tableau4[SHORT TYPE],"",0,1)</f>
        <v>COP</v>
      </c>
      <c r="N5378" t="str">
        <f>IF(ISERR(FIND("DECOUPE",Tableau1[[#This Row],[DESIGNATION]])),"","NEED REF")</f>
        <v/>
      </c>
    </row>
    <row r="5379" spans="2:14">
      <c r="B5379">
        <v>34408627</v>
      </c>
      <c r="C5379" s="2">
        <v>44011</v>
      </c>
      <c r="D5379" t="s">
        <v>13</v>
      </c>
      <c r="E5379" t="s">
        <v>3576</v>
      </c>
      <c r="F5379" t="s">
        <v>3537</v>
      </c>
      <c r="J5379" t="s">
        <v>2813</v>
      </c>
      <c r="K5379" t="s">
        <v>22</v>
      </c>
      <c r="L5379" t="str">
        <f>_xlfn.XLOOKUP(Tableau1[[#This Row],[TYPE DE PIECE]],Tableau4[MATIERE],Tableau4[SHORT TYPE],"",0,1)</f>
        <v>COP</v>
      </c>
      <c r="N5379" t="str">
        <f>IF(ISERR(FIND("DECOUPE",Tableau1[[#This Row],[DESIGNATION]])),"","NEED REF")</f>
        <v/>
      </c>
    </row>
    <row r="5380" spans="2:14">
      <c r="B5380">
        <v>34408626</v>
      </c>
      <c r="C5380" s="2">
        <v>44011</v>
      </c>
      <c r="D5380" t="s">
        <v>13</v>
      </c>
      <c r="E5380" t="s">
        <v>3577</v>
      </c>
      <c r="F5380" t="s">
        <v>3537</v>
      </c>
      <c r="J5380" t="s">
        <v>2813</v>
      </c>
      <c r="K5380" t="s">
        <v>22</v>
      </c>
      <c r="L5380" t="str">
        <f>_xlfn.XLOOKUP(Tableau1[[#This Row],[TYPE DE PIECE]],Tableau4[MATIERE],Tableau4[SHORT TYPE],"",0,1)</f>
        <v>COP</v>
      </c>
      <c r="N5380" t="str">
        <f>IF(ISERR(FIND("DECOUPE",Tableau1[[#This Row],[DESIGNATION]])),"","NEED REF")</f>
        <v/>
      </c>
    </row>
    <row r="5381" spans="2:14">
      <c r="B5381">
        <v>34408625</v>
      </c>
      <c r="C5381" s="2">
        <v>44011</v>
      </c>
      <c r="D5381" t="s">
        <v>13</v>
      </c>
      <c r="E5381" t="s">
        <v>3578</v>
      </c>
      <c r="F5381" t="s">
        <v>3537</v>
      </c>
      <c r="J5381" t="s">
        <v>2813</v>
      </c>
      <c r="K5381" t="s">
        <v>22</v>
      </c>
      <c r="L5381" t="str">
        <f>_xlfn.XLOOKUP(Tableau1[[#This Row],[TYPE DE PIECE]],Tableau4[MATIERE],Tableau4[SHORT TYPE],"",0,1)</f>
        <v>COP</v>
      </c>
      <c r="N5381" t="str">
        <f>IF(ISERR(FIND("DECOUPE",Tableau1[[#This Row],[DESIGNATION]])),"","NEED REF")</f>
        <v/>
      </c>
    </row>
    <row r="5382" spans="2:14">
      <c r="B5382">
        <v>34408624</v>
      </c>
      <c r="C5382" s="2">
        <v>44011</v>
      </c>
      <c r="D5382" t="s">
        <v>13</v>
      </c>
      <c r="E5382" t="s">
        <v>3579</v>
      </c>
      <c r="F5382" t="s">
        <v>3537</v>
      </c>
      <c r="J5382" t="s">
        <v>2813</v>
      </c>
      <c r="K5382" t="s">
        <v>22</v>
      </c>
      <c r="L5382" t="str">
        <f>_xlfn.XLOOKUP(Tableau1[[#This Row],[TYPE DE PIECE]],Tableau4[MATIERE],Tableau4[SHORT TYPE],"",0,1)</f>
        <v>COP</v>
      </c>
      <c r="N5382" t="str">
        <f>IF(ISERR(FIND("DECOUPE",Tableau1[[#This Row],[DESIGNATION]])),"","NEED REF")</f>
        <v/>
      </c>
    </row>
    <row r="5383" spans="2:14">
      <c r="B5383">
        <v>34408623</v>
      </c>
      <c r="C5383" s="2">
        <v>44011</v>
      </c>
      <c r="D5383" t="s">
        <v>13</v>
      </c>
      <c r="E5383" t="s">
        <v>3580</v>
      </c>
      <c r="F5383" t="s">
        <v>3537</v>
      </c>
      <c r="J5383" t="s">
        <v>2813</v>
      </c>
      <c r="K5383" t="s">
        <v>22</v>
      </c>
      <c r="L5383" t="str">
        <f>_xlfn.XLOOKUP(Tableau1[[#This Row],[TYPE DE PIECE]],Tableau4[MATIERE],Tableau4[SHORT TYPE],"",0,1)</f>
        <v>COP</v>
      </c>
      <c r="N5383" t="str">
        <f>IF(ISERR(FIND("DECOUPE",Tableau1[[#This Row],[DESIGNATION]])),"","NEED REF")</f>
        <v/>
      </c>
    </row>
    <row r="5384" spans="2:14">
      <c r="B5384">
        <v>34408622</v>
      </c>
      <c r="C5384" s="2">
        <v>44011</v>
      </c>
      <c r="D5384" t="s">
        <v>13</v>
      </c>
      <c r="E5384" t="s">
        <v>3581</v>
      </c>
      <c r="F5384" t="s">
        <v>3537</v>
      </c>
      <c r="J5384" t="s">
        <v>2813</v>
      </c>
      <c r="K5384" t="s">
        <v>22</v>
      </c>
      <c r="L5384" t="str">
        <f>_xlfn.XLOOKUP(Tableau1[[#This Row],[TYPE DE PIECE]],Tableau4[MATIERE],Tableau4[SHORT TYPE],"",0,1)</f>
        <v>COP</v>
      </c>
      <c r="N5384" t="str">
        <f>IF(ISERR(FIND("DECOUPE",Tableau1[[#This Row],[DESIGNATION]])),"","NEED REF")</f>
        <v/>
      </c>
    </row>
    <row r="5385" spans="2:14">
      <c r="B5385">
        <v>34408621</v>
      </c>
      <c r="C5385" s="2">
        <v>44011</v>
      </c>
      <c r="D5385" t="s">
        <v>13</v>
      </c>
      <c r="E5385" t="s">
        <v>3574</v>
      </c>
      <c r="F5385" t="s">
        <v>3537</v>
      </c>
      <c r="J5385" t="s">
        <v>2813</v>
      </c>
      <c r="K5385" t="s">
        <v>22</v>
      </c>
      <c r="L5385" t="str">
        <f>_xlfn.XLOOKUP(Tableau1[[#This Row],[TYPE DE PIECE]],Tableau4[MATIERE],Tableau4[SHORT TYPE],"",0,1)</f>
        <v>COP</v>
      </c>
      <c r="N5385" t="str">
        <f>IF(ISERR(FIND("DECOUPE",Tableau1[[#This Row],[DESIGNATION]])),"","NEED REF")</f>
        <v/>
      </c>
    </row>
    <row r="5386" spans="2:14">
      <c r="B5386">
        <v>34408620</v>
      </c>
      <c r="C5386" s="2">
        <v>44011</v>
      </c>
      <c r="D5386" t="s">
        <v>13</v>
      </c>
      <c r="E5386" t="s">
        <v>3575</v>
      </c>
      <c r="F5386" t="s">
        <v>3537</v>
      </c>
      <c r="J5386" t="s">
        <v>2813</v>
      </c>
      <c r="K5386" t="s">
        <v>22</v>
      </c>
      <c r="L5386" t="str">
        <f>_xlfn.XLOOKUP(Tableau1[[#This Row],[TYPE DE PIECE]],Tableau4[MATIERE],Tableau4[SHORT TYPE],"",0,1)</f>
        <v>COP</v>
      </c>
      <c r="N5386" t="str">
        <f>IF(ISERR(FIND("DECOUPE",Tableau1[[#This Row],[DESIGNATION]])),"","NEED REF")</f>
        <v/>
      </c>
    </row>
    <row r="5387" spans="2:14">
      <c r="B5387">
        <v>34408619</v>
      </c>
      <c r="C5387" s="2">
        <v>44011</v>
      </c>
      <c r="D5387" t="s">
        <v>13</v>
      </c>
      <c r="E5387" t="s">
        <v>3576</v>
      </c>
      <c r="F5387" t="s">
        <v>3537</v>
      </c>
      <c r="J5387" t="s">
        <v>2813</v>
      </c>
      <c r="K5387" t="s">
        <v>22</v>
      </c>
      <c r="L5387" t="str">
        <f>_xlfn.XLOOKUP(Tableau1[[#This Row],[TYPE DE PIECE]],Tableau4[MATIERE],Tableau4[SHORT TYPE],"",0,1)</f>
        <v>COP</v>
      </c>
      <c r="N5387" t="str">
        <f>IF(ISERR(FIND("DECOUPE",Tableau1[[#This Row],[DESIGNATION]])),"","NEED REF")</f>
        <v/>
      </c>
    </row>
    <row r="5388" spans="2:14">
      <c r="B5388">
        <v>34408618</v>
      </c>
      <c r="C5388" s="2">
        <v>44011</v>
      </c>
      <c r="D5388" t="s">
        <v>13</v>
      </c>
      <c r="E5388" t="s">
        <v>3577</v>
      </c>
      <c r="F5388" t="s">
        <v>3537</v>
      </c>
      <c r="J5388" t="s">
        <v>2813</v>
      </c>
      <c r="K5388" t="s">
        <v>22</v>
      </c>
      <c r="L5388" t="str">
        <f>_xlfn.XLOOKUP(Tableau1[[#This Row],[TYPE DE PIECE]],Tableau4[MATIERE],Tableau4[SHORT TYPE],"",0,1)</f>
        <v>COP</v>
      </c>
      <c r="N5388" t="str">
        <f>IF(ISERR(FIND("DECOUPE",Tableau1[[#This Row],[DESIGNATION]])),"","NEED REF")</f>
        <v/>
      </c>
    </row>
    <row r="5389" spans="2:14">
      <c r="B5389">
        <v>34408617</v>
      </c>
      <c r="C5389" s="2">
        <v>44011</v>
      </c>
      <c r="D5389" t="s">
        <v>13</v>
      </c>
      <c r="E5389" t="s">
        <v>3578</v>
      </c>
      <c r="F5389" t="s">
        <v>3537</v>
      </c>
      <c r="J5389" t="s">
        <v>2813</v>
      </c>
      <c r="K5389" t="s">
        <v>22</v>
      </c>
      <c r="L5389" t="str">
        <f>_xlfn.XLOOKUP(Tableau1[[#This Row],[TYPE DE PIECE]],Tableau4[MATIERE],Tableau4[SHORT TYPE],"",0,1)</f>
        <v>COP</v>
      </c>
      <c r="N5389" t="str">
        <f>IF(ISERR(FIND("DECOUPE",Tableau1[[#This Row],[DESIGNATION]])),"","NEED REF")</f>
        <v/>
      </c>
    </row>
    <row r="5390" spans="2:14">
      <c r="B5390">
        <v>34408616</v>
      </c>
      <c r="C5390" s="2">
        <v>44011</v>
      </c>
      <c r="D5390" t="s">
        <v>13</v>
      </c>
      <c r="E5390" t="s">
        <v>3579</v>
      </c>
      <c r="F5390" t="s">
        <v>3537</v>
      </c>
      <c r="J5390" t="s">
        <v>2813</v>
      </c>
      <c r="K5390" t="s">
        <v>22</v>
      </c>
      <c r="L5390" t="str">
        <f>_xlfn.XLOOKUP(Tableau1[[#This Row],[TYPE DE PIECE]],Tableau4[MATIERE],Tableau4[SHORT TYPE],"",0,1)</f>
        <v>COP</v>
      </c>
      <c r="N5390" t="str">
        <f>IF(ISERR(FIND("DECOUPE",Tableau1[[#This Row],[DESIGNATION]])),"","NEED REF")</f>
        <v/>
      </c>
    </row>
    <row r="5391" spans="2:14">
      <c r="B5391">
        <v>34408615</v>
      </c>
      <c r="C5391" s="2">
        <v>44011</v>
      </c>
      <c r="D5391" t="s">
        <v>13</v>
      </c>
      <c r="E5391" t="s">
        <v>3580</v>
      </c>
      <c r="F5391" t="s">
        <v>3537</v>
      </c>
      <c r="J5391" t="s">
        <v>2813</v>
      </c>
      <c r="K5391" t="s">
        <v>22</v>
      </c>
      <c r="L5391" t="str">
        <f>_xlfn.XLOOKUP(Tableau1[[#This Row],[TYPE DE PIECE]],Tableau4[MATIERE],Tableau4[SHORT TYPE],"",0,1)</f>
        <v>COP</v>
      </c>
      <c r="N5391" t="str">
        <f>IF(ISERR(FIND("DECOUPE",Tableau1[[#This Row],[DESIGNATION]])),"","NEED REF")</f>
        <v/>
      </c>
    </row>
    <row r="5392" spans="2:14">
      <c r="B5392">
        <v>34408614</v>
      </c>
      <c r="C5392" s="2">
        <v>44011</v>
      </c>
      <c r="D5392" t="s">
        <v>13</v>
      </c>
      <c r="E5392" t="s">
        <v>3581</v>
      </c>
      <c r="F5392" t="s">
        <v>3537</v>
      </c>
      <c r="J5392" t="s">
        <v>2813</v>
      </c>
      <c r="K5392" t="s">
        <v>22</v>
      </c>
      <c r="L5392" t="str">
        <f>_xlfn.XLOOKUP(Tableau1[[#This Row],[TYPE DE PIECE]],Tableau4[MATIERE],Tableau4[SHORT TYPE],"",0,1)</f>
        <v>COP</v>
      </c>
      <c r="N5392" t="str">
        <f>IF(ISERR(FIND("DECOUPE",Tableau1[[#This Row],[DESIGNATION]])),"","NEED REF")</f>
        <v/>
      </c>
    </row>
    <row r="5393" spans="2:14">
      <c r="B5393">
        <v>34408613</v>
      </c>
      <c r="C5393" s="2">
        <v>44011</v>
      </c>
      <c r="D5393" t="s">
        <v>13</v>
      </c>
      <c r="E5393" t="s">
        <v>3582</v>
      </c>
      <c r="F5393" t="s">
        <v>3537</v>
      </c>
      <c r="J5393" t="s">
        <v>2813</v>
      </c>
      <c r="K5393" t="s">
        <v>25</v>
      </c>
      <c r="L5393" t="str">
        <f>_xlfn.XLOOKUP(Tableau1[[#This Row],[TYPE DE PIECE]],Tableau4[MATIERE],Tableau4[SHORT TYPE],"",0,1)</f>
        <v>SMT</v>
      </c>
      <c r="N5393" t="str">
        <f>IF(ISERR(FIND("DECOUPE",Tableau1[[#This Row],[DESIGNATION]])),"","NEED REF")</f>
        <v/>
      </c>
    </row>
    <row r="5394" spans="2:14">
      <c r="B5394">
        <v>34408612</v>
      </c>
      <c r="C5394" s="2">
        <v>44011</v>
      </c>
      <c r="D5394" t="s">
        <v>13</v>
      </c>
      <c r="E5394" t="s">
        <v>3396</v>
      </c>
      <c r="F5394" t="s">
        <v>3537</v>
      </c>
      <c r="J5394" t="s">
        <v>2813</v>
      </c>
      <c r="K5394" t="s">
        <v>25</v>
      </c>
      <c r="L5394" t="str">
        <f>_xlfn.XLOOKUP(Tableau1[[#This Row],[TYPE DE PIECE]],Tableau4[MATIERE],Tableau4[SHORT TYPE],"",0,1)</f>
        <v>SMT</v>
      </c>
      <c r="N5394" t="str">
        <f>IF(ISERR(FIND("DECOUPE",Tableau1[[#This Row],[DESIGNATION]])),"","NEED REF")</f>
        <v/>
      </c>
    </row>
    <row r="5395" spans="2:14">
      <c r="B5395">
        <v>34408611</v>
      </c>
      <c r="C5395" s="2">
        <v>44011</v>
      </c>
      <c r="D5395" t="s">
        <v>13</v>
      </c>
      <c r="E5395" t="s">
        <v>3583</v>
      </c>
      <c r="F5395" t="s">
        <v>3537</v>
      </c>
      <c r="J5395" t="s">
        <v>2813</v>
      </c>
      <c r="L5395" t="str">
        <f>_xlfn.XLOOKUP(Tableau1[[#This Row],[TYPE DE PIECE]],Tableau4[MATIERE],Tableau4[SHORT TYPE],"",0,1)</f>
        <v/>
      </c>
      <c r="N5395" t="str">
        <f>IF(ISERR(FIND("DECOUPE",Tableau1[[#This Row],[DESIGNATION]])),"","NEED REF")</f>
        <v/>
      </c>
    </row>
    <row r="5396" spans="2:14">
      <c r="B5396">
        <v>34408610</v>
      </c>
      <c r="C5396" s="2">
        <v>44011</v>
      </c>
      <c r="D5396" t="s">
        <v>13</v>
      </c>
      <c r="E5396" t="s">
        <v>3584</v>
      </c>
      <c r="F5396" t="s">
        <v>3537</v>
      </c>
      <c r="J5396" t="s">
        <v>2813</v>
      </c>
      <c r="K5396" t="s">
        <v>25</v>
      </c>
      <c r="L5396" t="str">
        <f>_xlfn.XLOOKUP(Tableau1[[#This Row],[TYPE DE PIECE]],Tableau4[MATIERE],Tableau4[SHORT TYPE],"",0,1)</f>
        <v>SMT</v>
      </c>
      <c r="N5396" t="str">
        <f>IF(ISERR(FIND("DECOUPE",Tableau1[[#This Row],[DESIGNATION]])),"","NEED REF")</f>
        <v/>
      </c>
    </row>
    <row r="5397" spans="2:14">
      <c r="B5397">
        <v>34408609</v>
      </c>
      <c r="C5397" s="2">
        <v>44011</v>
      </c>
      <c r="D5397" t="s">
        <v>13</v>
      </c>
      <c r="E5397" t="s">
        <v>3585</v>
      </c>
      <c r="F5397" t="s">
        <v>3537</v>
      </c>
      <c r="J5397" t="s">
        <v>2813</v>
      </c>
      <c r="K5397" t="s">
        <v>25</v>
      </c>
      <c r="L5397" t="str">
        <f>_xlfn.XLOOKUP(Tableau1[[#This Row],[TYPE DE PIECE]],Tableau4[MATIERE],Tableau4[SHORT TYPE],"",0,1)</f>
        <v>SMT</v>
      </c>
      <c r="N5397" t="str">
        <f>IF(ISERR(FIND("DECOUPE",Tableau1[[#This Row],[DESIGNATION]])),"","NEED REF")</f>
        <v>NEED REF</v>
      </c>
    </row>
    <row r="5398" spans="2:14">
      <c r="B5398">
        <v>34408608</v>
      </c>
      <c r="C5398" s="2">
        <v>44011</v>
      </c>
      <c r="D5398" t="s">
        <v>13</v>
      </c>
      <c r="E5398" t="s">
        <v>3586</v>
      </c>
      <c r="F5398" t="s">
        <v>3537</v>
      </c>
      <c r="J5398" t="s">
        <v>2813</v>
      </c>
      <c r="K5398" t="s">
        <v>25</v>
      </c>
      <c r="L5398" t="str">
        <f>_xlfn.XLOOKUP(Tableau1[[#This Row],[TYPE DE PIECE]],Tableau4[MATIERE],Tableau4[SHORT TYPE],"",0,1)</f>
        <v>SMT</v>
      </c>
      <c r="N5398" t="str">
        <f>IF(ISERR(FIND("DECOUPE",Tableau1[[#This Row],[DESIGNATION]])),"","NEED REF")</f>
        <v/>
      </c>
    </row>
    <row r="5399" spans="2:14">
      <c r="B5399">
        <v>34408607</v>
      </c>
      <c r="C5399" s="2">
        <v>44011</v>
      </c>
      <c r="D5399" t="s">
        <v>13</v>
      </c>
      <c r="E5399" t="s">
        <v>764</v>
      </c>
      <c r="G5399" t="s">
        <v>267</v>
      </c>
      <c r="H5399" t="s">
        <v>1634</v>
      </c>
      <c r="J5399" t="s">
        <v>17</v>
      </c>
      <c r="K5399" t="s">
        <v>25</v>
      </c>
      <c r="L5399" t="str">
        <f>_xlfn.XLOOKUP(Tableau1[[#This Row],[TYPE DE PIECE]],Tableau4[MATIERE],Tableau4[SHORT TYPE],"",0,1)</f>
        <v>SMT</v>
      </c>
      <c r="N5399" t="str">
        <f>IF(ISERR(FIND("DECOUPE",Tableau1[[#This Row],[DESIGNATION]])),"","NEED REF")</f>
        <v/>
      </c>
    </row>
    <row r="5400" spans="2:14">
      <c r="B5400">
        <v>34408606</v>
      </c>
      <c r="C5400" s="2">
        <v>44008</v>
      </c>
      <c r="D5400" t="s">
        <v>13</v>
      </c>
      <c r="L5400" t="str">
        <f>_xlfn.XLOOKUP(Tableau1[[#This Row],[TYPE DE PIECE]],Tableau4[MATIERE],Tableau4[SHORT TYPE],"",0,1)</f>
        <v/>
      </c>
      <c r="N5400" t="str">
        <f>IF(ISERR(FIND("DECOUPE",Tableau1[[#This Row],[DESIGNATION]])),"","NEED REF")</f>
        <v/>
      </c>
    </row>
    <row r="5401" spans="2:14">
      <c r="B5401">
        <v>34408605</v>
      </c>
      <c r="C5401" s="2">
        <v>44008</v>
      </c>
      <c r="D5401" t="s">
        <v>13</v>
      </c>
      <c r="L5401" t="str">
        <f>_xlfn.XLOOKUP(Tableau1[[#This Row],[TYPE DE PIECE]],Tableau4[MATIERE],Tableau4[SHORT TYPE],"",0,1)</f>
        <v/>
      </c>
      <c r="N5401" t="str">
        <f>IF(ISERR(FIND("DECOUPE",Tableau1[[#This Row],[DESIGNATION]])),"","NEED REF")</f>
        <v/>
      </c>
    </row>
    <row r="5402" spans="2:14">
      <c r="B5402">
        <v>34408604</v>
      </c>
      <c r="C5402" s="2">
        <v>44008</v>
      </c>
      <c r="D5402" t="s">
        <v>13</v>
      </c>
      <c r="L5402" t="str">
        <f>_xlfn.XLOOKUP(Tableau1[[#This Row],[TYPE DE PIECE]],Tableau4[MATIERE],Tableau4[SHORT TYPE],"",0,1)</f>
        <v/>
      </c>
      <c r="N5402" t="str">
        <f>IF(ISERR(FIND("DECOUPE",Tableau1[[#This Row],[DESIGNATION]])),"","NEED REF")</f>
        <v/>
      </c>
    </row>
    <row r="5403" spans="2:14">
      <c r="B5403">
        <v>34408603</v>
      </c>
      <c r="C5403" s="2">
        <v>44008</v>
      </c>
      <c r="D5403" t="s">
        <v>13</v>
      </c>
      <c r="E5403" t="s">
        <v>3587</v>
      </c>
      <c r="F5403" t="s">
        <v>674</v>
      </c>
      <c r="G5403" t="s">
        <v>675</v>
      </c>
      <c r="H5403" t="s">
        <v>46</v>
      </c>
      <c r="J5403" t="s">
        <v>17</v>
      </c>
      <c r="K5403" t="s">
        <v>22</v>
      </c>
      <c r="L5403" t="str">
        <f>_xlfn.XLOOKUP(Tableau1[[#This Row],[TYPE DE PIECE]],Tableau4[MATIERE],Tableau4[SHORT TYPE],"",0,1)</f>
        <v>COP</v>
      </c>
      <c r="N5403" t="str">
        <f>IF(ISERR(FIND("DECOUPE",Tableau1[[#This Row],[DESIGNATION]])),"","NEED REF")</f>
        <v/>
      </c>
    </row>
    <row r="5404" spans="2:14">
      <c r="B5404">
        <v>34408602</v>
      </c>
      <c r="C5404" s="2">
        <v>44008</v>
      </c>
      <c r="D5404" t="s">
        <v>13</v>
      </c>
      <c r="E5404" t="s">
        <v>3588</v>
      </c>
      <c r="H5404" t="s">
        <v>1634</v>
      </c>
      <c r="J5404" t="s">
        <v>17</v>
      </c>
      <c r="K5404" t="s">
        <v>25</v>
      </c>
      <c r="L5404" t="str">
        <f>_xlfn.XLOOKUP(Tableau1[[#This Row],[TYPE DE PIECE]],Tableau4[MATIERE],Tableau4[SHORT TYPE],"",0,1)</f>
        <v>SMT</v>
      </c>
      <c r="N5404" t="str">
        <f>IF(ISERR(FIND("DECOUPE",Tableau1[[#This Row],[DESIGNATION]])),"","NEED REF")</f>
        <v/>
      </c>
    </row>
    <row r="5405" spans="2:14">
      <c r="B5405">
        <v>34408601</v>
      </c>
      <c r="C5405" s="2">
        <v>44008</v>
      </c>
      <c r="D5405" t="s">
        <v>13</v>
      </c>
      <c r="E5405" t="s">
        <v>3589</v>
      </c>
      <c r="F5405" t="s">
        <v>3537</v>
      </c>
      <c r="J5405" t="s">
        <v>2813</v>
      </c>
      <c r="K5405" t="s">
        <v>25</v>
      </c>
      <c r="L5405" t="str">
        <f>_xlfn.XLOOKUP(Tableau1[[#This Row],[TYPE DE PIECE]],Tableau4[MATIERE],Tableau4[SHORT TYPE],"",0,1)</f>
        <v>SMT</v>
      </c>
      <c r="N5405" t="str">
        <f>IF(ISERR(FIND("DECOUPE",Tableau1[[#This Row],[DESIGNATION]])),"","NEED REF")</f>
        <v>NEED REF</v>
      </c>
    </row>
    <row r="5406" spans="2:14">
      <c r="B5406">
        <v>34408600</v>
      </c>
      <c r="C5406" s="2">
        <v>44008</v>
      </c>
      <c r="D5406" t="s">
        <v>13</v>
      </c>
      <c r="E5406" t="s">
        <v>3590</v>
      </c>
      <c r="F5406" t="s">
        <v>3537</v>
      </c>
      <c r="J5406" t="s">
        <v>2813</v>
      </c>
      <c r="K5406" t="s">
        <v>25</v>
      </c>
      <c r="L5406" t="str">
        <f>_xlfn.XLOOKUP(Tableau1[[#This Row],[TYPE DE PIECE]],Tableau4[MATIERE],Tableau4[SHORT TYPE],"",0,1)</f>
        <v>SMT</v>
      </c>
      <c r="N5406" t="str">
        <f>IF(ISERR(FIND("DECOUPE",Tableau1[[#This Row],[DESIGNATION]])),"","NEED REF")</f>
        <v>NEED REF</v>
      </c>
    </row>
    <row r="5407" spans="2:14">
      <c r="B5407">
        <v>34408599</v>
      </c>
      <c r="C5407" s="2">
        <v>44008</v>
      </c>
      <c r="D5407" t="s">
        <v>13</v>
      </c>
      <c r="E5407" t="s">
        <v>3591</v>
      </c>
      <c r="F5407" t="s">
        <v>3537</v>
      </c>
      <c r="J5407" t="s">
        <v>2813</v>
      </c>
      <c r="K5407" t="s">
        <v>25</v>
      </c>
      <c r="L5407" t="str">
        <f>_xlfn.XLOOKUP(Tableau1[[#This Row],[TYPE DE PIECE]],Tableau4[MATIERE],Tableau4[SHORT TYPE],"",0,1)</f>
        <v>SMT</v>
      </c>
      <c r="N5407" t="str">
        <f>IF(ISERR(FIND("DECOUPE",Tableau1[[#This Row],[DESIGNATION]])),"","NEED REF")</f>
        <v/>
      </c>
    </row>
    <row r="5408" spans="2:14">
      <c r="B5408">
        <v>34408598</v>
      </c>
      <c r="C5408" s="2">
        <v>44008</v>
      </c>
      <c r="D5408" t="s">
        <v>13</v>
      </c>
      <c r="E5408" t="s">
        <v>3591</v>
      </c>
      <c r="F5408" t="s">
        <v>3537</v>
      </c>
      <c r="J5408" t="s">
        <v>2813</v>
      </c>
      <c r="K5408" t="s">
        <v>25</v>
      </c>
      <c r="L5408" t="str">
        <f>_xlfn.XLOOKUP(Tableau1[[#This Row],[TYPE DE PIECE]],Tableau4[MATIERE],Tableau4[SHORT TYPE],"",0,1)</f>
        <v>SMT</v>
      </c>
      <c r="N5408" t="str">
        <f>IF(ISERR(FIND("DECOUPE",Tableau1[[#This Row],[DESIGNATION]])),"","NEED REF")</f>
        <v/>
      </c>
    </row>
    <row r="5409" spans="2:14">
      <c r="B5409">
        <v>34408597</v>
      </c>
      <c r="C5409" s="2">
        <v>44008</v>
      </c>
      <c r="D5409" t="s">
        <v>13</v>
      </c>
      <c r="E5409" t="s">
        <v>3592</v>
      </c>
      <c r="G5409" t="s">
        <v>267</v>
      </c>
      <c r="H5409" t="s">
        <v>1634</v>
      </c>
      <c r="J5409" t="s">
        <v>17</v>
      </c>
      <c r="K5409" t="s">
        <v>25</v>
      </c>
      <c r="L5409" t="str">
        <f>_xlfn.XLOOKUP(Tableau1[[#This Row],[TYPE DE PIECE]],Tableau4[MATIERE],Tableau4[SHORT TYPE],"",0,1)</f>
        <v>SMT</v>
      </c>
      <c r="N5409" t="str">
        <f>IF(ISERR(FIND("DECOUPE",Tableau1[[#This Row],[DESIGNATION]])),"","NEED REF")</f>
        <v/>
      </c>
    </row>
    <row r="5410" spans="2:14">
      <c r="B5410">
        <v>34408596</v>
      </c>
      <c r="C5410" s="2">
        <v>44007</v>
      </c>
      <c r="D5410" t="s">
        <v>13</v>
      </c>
      <c r="E5410" t="s">
        <v>3593</v>
      </c>
      <c r="G5410" t="s">
        <v>267</v>
      </c>
      <c r="H5410" t="s">
        <v>1634</v>
      </c>
      <c r="J5410" t="s">
        <v>17</v>
      </c>
      <c r="K5410" t="s">
        <v>22</v>
      </c>
      <c r="L5410" t="str">
        <f>_xlfn.XLOOKUP(Tableau1[[#This Row],[TYPE DE PIECE]],Tableau4[MATIERE],Tableau4[SHORT TYPE],"",0,1)</f>
        <v>COP</v>
      </c>
      <c r="N5410" t="str">
        <f>IF(ISERR(FIND("DECOUPE",Tableau1[[#This Row],[DESIGNATION]])),"","NEED REF")</f>
        <v/>
      </c>
    </row>
    <row r="5411" spans="2:14">
      <c r="B5411">
        <v>34408595</v>
      </c>
      <c r="C5411" s="2">
        <v>44007</v>
      </c>
      <c r="D5411" t="s">
        <v>13</v>
      </c>
      <c r="E5411" t="s">
        <v>3594</v>
      </c>
      <c r="G5411" t="s">
        <v>267</v>
      </c>
      <c r="H5411" t="s">
        <v>1634</v>
      </c>
      <c r="J5411" t="s">
        <v>17</v>
      </c>
      <c r="K5411" t="s">
        <v>307</v>
      </c>
      <c r="L5411" t="str">
        <f>_xlfn.XLOOKUP(Tableau1[[#This Row],[TYPE DE PIECE]],Tableau4[MATIERE],Tableau4[SHORT TYPE],"",0,1)</f>
        <v/>
      </c>
      <c r="N5411" t="str">
        <f>IF(ISERR(FIND("DECOUPE",Tableau1[[#This Row],[DESIGNATION]])),"","NEED REF")</f>
        <v/>
      </c>
    </row>
    <row r="5412" spans="2:14">
      <c r="B5412">
        <v>34408594</v>
      </c>
      <c r="C5412" s="2">
        <v>44007</v>
      </c>
      <c r="D5412" t="s">
        <v>13</v>
      </c>
      <c r="E5412" t="s">
        <v>265</v>
      </c>
      <c r="G5412" t="s">
        <v>267</v>
      </c>
      <c r="H5412" t="s">
        <v>1634</v>
      </c>
      <c r="J5412" t="s">
        <v>17</v>
      </c>
      <c r="K5412" t="s">
        <v>25</v>
      </c>
      <c r="L5412" t="str">
        <f>_xlfn.XLOOKUP(Tableau1[[#This Row],[TYPE DE PIECE]],Tableau4[MATIERE],Tableau4[SHORT TYPE],"",0,1)</f>
        <v>SMT</v>
      </c>
      <c r="N5412" t="str">
        <f>IF(ISERR(FIND("DECOUPE",Tableau1[[#This Row],[DESIGNATION]])),"","NEED REF")</f>
        <v/>
      </c>
    </row>
    <row r="5413" spans="2:14">
      <c r="B5413">
        <v>34408593</v>
      </c>
      <c r="C5413" s="2">
        <v>44006</v>
      </c>
      <c r="D5413" t="s">
        <v>13</v>
      </c>
      <c r="E5413" t="s">
        <v>3595</v>
      </c>
      <c r="F5413" t="s">
        <v>3596</v>
      </c>
      <c r="H5413" t="s">
        <v>105</v>
      </c>
      <c r="J5413" t="s">
        <v>49</v>
      </c>
      <c r="K5413" t="s">
        <v>25</v>
      </c>
      <c r="L5413" t="str">
        <f>_xlfn.XLOOKUP(Tableau1[[#This Row],[TYPE DE PIECE]],Tableau4[MATIERE],Tableau4[SHORT TYPE],"",0,1)</f>
        <v>SMT</v>
      </c>
      <c r="N5413" t="str">
        <f>IF(ISERR(FIND("DECOUPE",Tableau1[[#This Row],[DESIGNATION]])),"","NEED REF")</f>
        <v/>
      </c>
    </row>
    <row r="5414" spans="2:14">
      <c r="B5414">
        <v>34408592</v>
      </c>
      <c r="C5414" s="2">
        <v>44000</v>
      </c>
      <c r="D5414" t="s">
        <v>13</v>
      </c>
      <c r="E5414" t="s">
        <v>3597</v>
      </c>
      <c r="J5414" t="s">
        <v>17</v>
      </c>
      <c r="K5414" t="s">
        <v>25</v>
      </c>
      <c r="L5414" t="str">
        <f>_xlfn.XLOOKUP(Tableau1[[#This Row],[TYPE DE PIECE]],Tableau4[MATIERE],Tableau4[SHORT TYPE],"",0,1)</f>
        <v>SMT</v>
      </c>
      <c r="N5414" t="str">
        <f>IF(ISERR(FIND("DECOUPE",Tableau1[[#This Row],[DESIGNATION]])),"","NEED REF")</f>
        <v/>
      </c>
    </row>
    <row r="5415" spans="2:14">
      <c r="B5415">
        <v>34408591</v>
      </c>
      <c r="C5415" s="2">
        <v>44000</v>
      </c>
      <c r="D5415" t="s">
        <v>13</v>
      </c>
      <c r="E5415" t="s">
        <v>3598</v>
      </c>
      <c r="F5415" t="s">
        <v>3599</v>
      </c>
      <c r="G5415" t="s">
        <v>112</v>
      </c>
      <c r="H5415" t="s">
        <v>595</v>
      </c>
      <c r="J5415" t="s">
        <v>49</v>
      </c>
      <c r="K5415" t="s">
        <v>25</v>
      </c>
      <c r="L5415" t="str">
        <f>_xlfn.XLOOKUP(Tableau1[[#This Row],[TYPE DE PIECE]],Tableau4[MATIERE],Tableau4[SHORT TYPE],"",0,1)</f>
        <v>SMT</v>
      </c>
      <c r="N5415" t="str">
        <f>IF(ISERR(FIND("DECOUPE",Tableau1[[#This Row],[DESIGNATION]])),"","NEED REF")</f>
        <v/>
      </c>
    </row>
    <row r="5416" spans="2:14">
      <c r="B5416">
        <v>34408590</v>
      </c>
      <c r="C5416" s="2">
        <v>44000</v>
      </c>
      <c r="D5416" t="s">
        <v>13</v>
      </c>
      <c r="E5416" t="s">
        <v>3600</v>
      </c>
      <c r="J5416" t="s">
        <v>17</v>
      </c>
      <c r="K5416" t="s">
        <v>25</v>
      </c>
      <c r="L5416" t="str">
        <f>_xlfn.XLOOKUP(Tableau1[[#This Row],[TYPE DE PIECE]],Tableau4[MATIERE],Tableau4[SHORT TYPE],"",0,1)</f>
        <v>SMT</v>
      </c>
      <c r="N5416" t="str">
        <f>IF(ISERR(FIND("DECOUPE",Tableau1[[#This Row],[DESIGNATION]])),"","NEED REF")</f>
        <v/>
      </c>
    </row>
    <row r="5417" spans="2:14">
      <c r="B5417">
        <v>34408589</v>
      </c>
      <c r="C5417" s="2">
        <v>43999</v>
      </c>
      <c r="D5417" t="s">
        <v>13</v>
      </c>
      <c r="E5417" t="s">
        <v>3299</v>
      </c>
      <c r="J5417" t="s">
        <v>17</v>
      </c>
      <c r="K5417" t="s">
        <v>25</v>
      </c>
      <c r="L5417" t="str">
        <f>_xlfn.XLOOKUP(Tableau1[[#This Row],[TYPE DE PIECE]],Tableau4[MATIERE],Tableau4[SHORT TYPE],"",0,1)</f>
        <v>SMT</v>
      </c>
      <c r="N5417" t="str">
        <f>IF(ISERR(FIND("DECOUPE",Tableau1[[#This Row],[DESIGNATION]])),"","NEED REF")</f>
        <v/>
      </c>
    </row>
    <row r="5418" spans="2:14">
      <c r="B5418">
        <v>34408588</v>
      </c>
      <c r="C5418" s="2">
        <v>43999</v>
      </c>
      <c r="D5418" t="s">
        <v>13</v>
      </c>
      <c r="E5418" t="s">
        <v>3300</v>
      </c>
      <c r="J5418" t="s">
        <v>17</v>
      </c>
      <c r="K5418" t="s">
        <v>25</v>
      </c>
      <c r="L5418" t="str">
        <f>_xlfn.XLOOKUP(Tableau1[[#This Row],[TYPE DE PIECE]],Tableau4[MATIERE],Tableau4[SHORT TYPE],"",0,1)</f>
        <v>SMT</v>
      </c>
      <c r="N5418" t="str">
        <f>IF(ISERR(FIND("DECOUPE",Tableau1[[#This Row],[DESIGNATION]])),"","NEED REF")</f>
        <v/>
      </c>
    </row>
    <row r="5419" spans="2:14">
      <c r="B5419">
        <v>34408587</v>
      </c>
      <c r="C5419" s="2">
        <v>43999</v>
      </c>
      <c r="D5419" t="s">
        <v>13</v>
      </c>
      <c r="E5419" t="s">
        <v>3591</v>
      </c>
      <c r="J5419" t="s">
        <v>2813</v>
      </c>
      <c r="K5419" t="s">
        <v>25</v>
      </c>
      <c r="L5419" t="str">
        <f>_xlfn.XLOOKUP(Tableau1[[#This Row],[TYPE DE PIECE]],Tableau4[MATIERE],Tableau4[SHORT TYPE],"",0,1)</f>
        <v>SMT</v>
      </c>
      <c r="N5419" t="str">
        <f>IF(ISERR(FIND("DECOUPE",Tableau1[[#This Row],[DESIGNATION]])),"","NEED REF")</f>
        <v/>
      </c>
    </row>
    <row r="5420" spans="2:14">
      <c r="B5420">
        <v>34408586</v>
      </c>
      <c r="C5420" s="2">
        <v>43999</v>
      </c>
      <c r="D5420" t="s">
        <v>13</v>
      </c>
      <c r="E5420" t="s">
        <v>3590</v>
      </c>
      <c r="J5420" t="s">
        <v>2813</v>
      </c>
      <c r="K5420" t="s">
        <v>25</v>
      </c>
      <c r="L5420" t="str">
        <f>_xlfn.XLOOKUP(Tableau1[[#This Row],[TYPE DE PIECE]],Tableau4[MATIERE],Tableau4[SHORT TYPE],"",0,1)</f>
        <v>SMT</v>
      </c>
      <c r="N5420" t="str">
        <f>IF(ISERR(FIND("DECOUPE",Tableau1[[#This Row],[DESIGNATION]])),"","NEED REF")</f>
        <v>NEED REF</v>
      </c>
    </row>
    <row r="5421" spans="2:14">
      <c r="B5421">
        <v>34408585</v>
      </c>
      <c r="C5421" s="2">
        <v>43999</v>
      </c>
      <c r="D5421" t="s">
        <v>13</v>
      </c>
      <c r="E5421" t="s">
        <v>3589</v>
      </c>
      <c r="J5421" t="s">
        <v>2813</v>
      </c>
      <c r="K5421" t="s">
        <v>25</v>
      </c>
      <c r="L5421" t="str">
        <f>_xlfn.XLOOKUP(Tableau1[[#This Row],[TYPE DE PIECE]],Tableau4[MATIERE],Tableau4[SHORT TYPE],"",0,1)</f>
        <v>SMT</v>
      </c>
      <c r="N5421" t="str">
        <f>IF(ISERR(FIND("DECOUPE",Tableau1[[#This Row],[DESIGNATION]])),"","NEED REF")</f>
        <v>NEED REF</v>
      </c>
    </row>
    <row r="5422" spans="2:14">
      <c r="B5422">
        <v>34408584</v>
      </c>
      <c r="C5422" s="2">
        <v>43998</v>
      </c>
      <c r="D5422" t="s">
        <v>13</v>
      </c>
      <c r="E5422" t="s">
        <v>3601</v>
      </c>
      <c r="F5422" t="s">
        <v>3425</v>
      </c>
      <c r="G5422" t="s">
        <v>675</v>
      </c>
      <c r="H5422" t="s">
        <v>595</v>
      </c>
      <c r="J5422" t="s">
        <v>49</v>
      </c>
      <c r="K5422" t="s">
        <v>25</v>
      </c>
      <c r="L5422" t="str">
        <f>_xlfn.XLOOKUP(Tableau1[[#This Row],[TYPE DE PIECE]],Tableau4[MATIERE],Tableau4[SHORT TYPE],"",0,1)</f>
        <v>SMT</v>
      </c>
      <c r="N5422" t="str">
        <f>IF(ISERR(FIND("DECOUPE",Tableau1[[#This Row],[DESIGNATION]])),"","NEED REF")</f>
        <v/>
      </c>
    </row>
    <row r="5423" spans="2:14">
      <c r="B5423">
        <v>34408583</v>
      </c>
      <c r="C5423" s="2">
        <v>43998</v>
      </c>
      <c r="D5423" t="s">
        <v>13</v>
      </c>
      <c r="E5423" t="s">
        <v>3602</v>
      </c>
      <c r="J5423" t="s">
        <v>2746</v>
      </c>
      <c r="K5423" t="s">
        <v>3603</v>
      </c>
      <c r="L5423" t="str">
        <f>_xlfn.XLOOKUP(Tableau1[[#This Row],[TYPE DE PIECE]],Tableau4[MATIERE],Tableau4[SHORT TYPE],"",0,1)</f>
        <v/>
      </c>
      <c r="N5423" t="str">
        <f>IF(ISERR(FIND("DECOUPE",Tableau1[[#This Row],[DESIGNATION]])),"","NEED REF")</f>
        <v/>
      </c>
    </row>
    <row r="5424" spans="2:14">
      <c r="B5424">
        <v>34408582</v>
      </c>
      <c r="C5424" s="2">
        <v>43997</v>
      </c>
      <c r="D5424" t="s">
        <v>13</v>
      </c>
      <c r="E5424" t="s">
        <v>3591</v>
      </c>
      <c r="J5424" t="s">
        <v>2813</v>
      </c>
      <c r="K5424" t="s">
        <v>25</v>
      </c>
      <c r="L5424" t="str">
        <f>_xlfn.XLOOKUP(Tableau1[[#This Row],[TYPE DE PIECE]],Tableau4[MATIERE],Tableau4[SHORT TYPE],"",0,1)</f>
        <v>SMT</v>
      </c>
      <c r="N5424" t="str">
        <f>IF(ISERR(FIND("DECOUPE",Tableau1[[#This Row],[DESIGNATION]])),"","NEED REF")</f>
        <v/>
      </c>
    </row>
    <row r="5425" spans="2:14">
      <c r="B5425">
        <v>34408581</v>
      </c>
      <c r="C5425" s="2">
        <v>43994</v>
      </c>
      <c r="D5425" t="s">
        <v>13</v>
      </c>
      <c r="E5425" t="s">
        <v>3604</v>
      </c>
      <c r="H5425" t="s">
        <v>595</v>
      </c>
      <c r="J5425" t="s">
        <v>17</v>
      </c>
      <c r="K5425" t="s">
        <v>25</v>
      </c>
      <c r="L5425" t="str">
        <f>_xlfn.XLOOKUP(Tableau1[[#This Row],[TYPE DE PIECE]],Tableau4[MATIERE],Tableau4[SHORT TYPE],"",0,1)</f>
        <v>SMT</v>
      </c>
      <c r="N5425" t="str">
        <f>IF(ISERR(FIND("DECOUPE",Tableau1[[#This Row],[DESIGNATION]])),"","NEED REF")</f>
        <v/>
      </c>
    </row>
    <row r="5426" spans="2:14">
      <c r="B5426">
        <v>34408580</v>
      </c>
      <c r="C5426" s="2">
        <v>43994</v>
      </c>
      <c r="D5426" t="s">
        <v>13</v>
      </c>
      <c r="E5426" t="s">
        <v>3605</v>
      </c>
      <c r="H5426" t="s">
        <v>595</v>
      </c>
      <c r="J5426" t="s">
        <v>17</v>
      </c>
      <c r="K5426" t="s">
        <v>25</v>
      </c>
      <c r="L5426" t="str">
        <f>_xlfn.XLOOKUP(Tableau1[[#This Row],[TYPE DE PIECE]],Tableau4[MATIERE],Tableau4[SHORT TYPE],"",0,1)</f>
        <v>SMT</v>
      </c>
      <c r="N5426" t="str">
        <f>IF(ISERR(FIND("DECOUPE",Tableau1[[#This Row],[DESIGNATION]])),"","NEED REF")</f>
        <v/>
      </c>
    </row>
    <row r="5427" spans="2:14">
      <c r="B5427">
        <v>34408579</v>
      </c>
      <c r="C5427" s="2">
        <v>43993</v>
      </c>
      <c r="D5427" t="s">
        <v>13</v>
      </c>
      <c r="E5427" t="s">
        <v>3606</v>
      </c>
      <c r="F5427" t="s">
        <v>3607</v>
      </c>
      <c r="G5427" t="s">
        <v>267</v>
      </c>
      <c r="H5427" t="s">
        <v>15</v>
      </c>
      <c r="J5427" t="s">
        <v>49</v>
      </c>
      <c r="K5427" t="s">
        <v>25</v>
      </c>
      <c r="L5427" t="str">
        <f>_xlfn.XLOOKUP(Tableau1[[#This Row],[TYPE DE PIECE]],Tableau4[MATIERE],Tableau4[SHORT TYPE],"",0,1)</f>
        <v>SMT</v>
      </c>
      <c r="N5427" t="str">
        <f>IF(ISERR(FIND("DECOUPE",Tableau1[[#This Row],[DESIGNATION]])),"","NEED REF")</f>
        <v/>
      </c>
    </row>
    <row r="5428" spans="2:14">
      <c r="B5428">
        <v>34408578</v>
      </c>
      <c r="C5428" s="2">
        <v>43993</v>
      </c>
      <c r="D5428" t="s">
        <v>13</v>
      </c>
      <c r="E5428" t="s">
        <v>3608</v>
      </c>
      <c r="F5428" t="s">
        <v>3607</v>
      </c>
      <c r="G5428" t="s">
        <v>267</v>
      </c>
      <c r="H5428" t="s">
        <v>15</v>
      </c>
      <c r="J5428" t="s">
        <v>49</v>
      </c>
      <c r="K5428" t="s">
        <v>25</v>
      </c>
      <c r="L5428" t="str">
        <f>_xlfn.XLOOKUP(Tableau1[[#This Row],[TYPE DE PIECE]],Tableau4[MATIERE],Tableau4[SHORT TYPE],"",0,1)</f>
        <v>SMT</v>
      </c>
      <c r="N5428" t="str">
        <f>IF(ISERR(FIND("DECOUPE",Tableau1[[#This Row],[DESIGNATION]])),"","NEED REF")</f>
        <v/>
      </c>
    </row>
    <row r="5429" spans="2:14">
      <c r="B5429">
        <v>34408577</v>
      </c>
      <c r="C5429" s="2">
        <v>43993</v>
      </c>
      <c r="D5429" t="s">
        <v>13</v>
      </c>
      <c r="E5429" t="s">
        <v>3609</v>
      </c>
      <c r="F5429" t="s">
        <v>3607</v>
      </c>
      <c r="G5429" t="s">
        <v>267</v>
      </c>
      <c r="H5429" t="s">
        <v>15</v>
      </c>
      <c r="J5429" t="s">
        <v>49</v>
      </c>
      <c r="K5429" t="s">
        <v>25</v>
      </c>
      <c r="L5429" t="str">
        <f>_xlfn.XLOOKUP(Tableau1[[#This Row],[TYPE DE PIECE]],Tableau4[MATIERE],Tableau4[SHORT TYPE],"",0,1)</f>
        <v>SMT</v>
      </c>
      <c r="N5429" t="str">
        <f>IF(ISERR(FIND("DECOUPE",Tableau1[[#This Row],[DESIGNATION]])),"","NEED REF")</f>
        <v/>
      </c>
    </row>
    <row r="5430" spans="2:14">
      <c r="B5430">
        <v>34408576</v>
      </c>
      <c r="C5430" s="2">
        <v>43993</v>
      </c>
      <c r="D5430" t="s">
        <v>13</v>
      </c>
      <c r="E5430" t="s">
        <v>3610</v>
      </c>
      <c r="J5430" t="s">
        <v>2813</v>
      </c>
      <c r="K5430" t="s">
        <v>22</v>
      </c>
      <c r="L5430" t="str">
        <f>_xlfn.XLOOKUP(Tableau1[[#This Row],[TYPE DE PIECE]],Tableau4[MATIERE],Tableau4[SHORT TYPE],"",0,1)</f>
        <v>COP</v>
      </c>
      <c r="N5430" t="str">
        <f>IF(ISERR(FIND("DECOUPE",Tableau1[[#This Row],[DESIGNATION]])),"","NEED REF")</f>
        <v/>
      </c>
    </row>
    <row r="5431" spans="2:14">
      <c r="B5431">
        <v>34408575</v>
      </c>
      <c r="C5431" s="2">
        <v>43993</v>
      </c>
      <c r="D5431" t="s">
        <v>13</v>
      </c>
      <c r="E5431" t="s">
        <v>3611</v>
      </c>
      <c r="H5431" t="s">
        <v>595</v>
      </c>
      <c r="J5431" t="s">
        <v>17</v>
      </c>
      <c r="K5431" t="s">
        <v>25</v>
      </c>
      <c r="L5431" t="str">
        <f>_xlfn.XLOOKUP(Tableau1[[#This Row],[TYPE DE PIECE]],Tableau4[MATIERE],Tableau4[SHORT TYPE],"",0,1)</f>
        <v>SMT</v>
      </c>
      <c r="N5431" t="str">
        <f>IF(ISERR(FIND("DECOUPE",Tableau1[[#This Row],[DESIGNATION]])),"","NEED REF")</f>
        <v/>
      </c>
    </row>
    <row r="5432" spans="2:14">
      <c r="B5432">
        <v>34408574</v>
      </c>
      <c r="C5432" s="2">
        <v>43992</v>
      </c>
      <c r="D5432" t="s">
        <v>13</v>
      </c>
      <c r="E5432" t="s">
        <v>3612</v>
      </c>
      <c r="F5432" t="s">
        <v>3613</v>
      </c>
      <c r="J5432" t="s">
        <v>2813</v>
      </c>
      <c r="K5432" t="s">
        <v>25</v>
      </c>
      <c r="L5432" t="str">
        <f>_xlfn.XLOOKUP(Tableau1[[#This Row],[TYPE DE PIECE]],Tableau4[MATIERE],Tableau4[SHORT TYPE],"",0,1)</f>
        <v>SMT</v>
      </c>
      <c r="N5432" t="str">
        <f>IF(ISERR(FIND("DECOUPE",Tableau1[[#This Row],[DESIGNATION]])),"","NEED REF")</f>
        <v/>
      </c>
    </row>
    <row r="5433" spans="2:14">
      <c r="B5433">
        <v>34408573</v>
      </c>
      <c r="C5433" s="2">
        <v>43992</v>
      </c>
      <c r="D5433" t="s">
        <v>13</v>
      </c>
      <c r="E5433" t="s">
        <v>3396</v>
      </c>
      <c r="F5433" t="s">
        <v>3613</v>
      </c>
      <c r="J5433" t="s">
        <v>2813</v>
      </c>
      <c r="K5433" t="s">
        <v>25</v>
      </c>
      <c r="L5433" t="str">
        <f>_xlfn.XLOOKUP(Tableau1[[#This Row],[TYPE DE PIECE]],Tableau4[MATIERE],Tableau4[SHORT TYPE],"",0,1)</f>
        <v>SMT</v>
      </c>
      <c r="N5433" t="str">
        <f>IF(ISERR(FIND("DECOUPE",Tableau1[[#This Row],[DESIGNATION]])),"","NEED REF")</f>
        <v/>
      </c>
    </row>
    <row r="5434" spans="2:14">
      <c r="B5434">
        <v>34408572</v>
      </c>
      <c r="C5434" s="2">
        <v>43992</v>
      </c>
      <c r="D5434" t="s">
        <v>13</v>
      </c>
      <c r="E5434" t="s">
        <v>3614</v>
      </c>
      <c r="F5434" t="s">
        <v>3613</v>
      </c>
      <c r="J5434" t="s">
        <v>2813</v>
      </c>
      <c r="K5434" t="s">
        <v>22</v>
      </c>
      <c r="L5434" t="str">
        <f>_xlfn.XLOOKUP(Tableau1[[#This Row],[TYPE DE PIECE]],Tableau4[MATIERE],Tableau4[SHORT TYPE],"",0,1)</f>
        <v>COP</v>
      </c>
      <c r="N5434" t="str">
        <f>IF(ISERR(FIND("DECOUPE",Tableau1[[#This Row],[DESIGNATION]])),"","NEED REF")</f>
        <v/>
      </c>
    </row>
    <row r="5435" spans="2:14">
      <c r="B5435">
        <v>34408571</v>
      </c>
      <c r="C5435" s="2">
        <v>43992</v>
      </c>
      <c r="D5435" t="s">
        <v>13</v>
      </c>
      <c r="E5435" t="s">
        <v>3615</v>
      </c>
      <c r="F5435" t="s">
        <v>3613</v>
      </c>
      <c r="J5435" t="s">
        <v>2813</v>
      </c>
      <c r="K5435" t="s">
        <v>22</v>
      </c>
      <c r="L5435" t="str">
        <f>_xlfn.XLOOKUP(Tableau1[[#This Row],[TYPE DE PIECE]],Tableau4[MATIERE],Tableau4[SHORT TYPE],"",0,1)</f>
        <v>COP</v>
      </c>
      <c r="N5435" t="str">
        <f>IF(ISERR(FIND("DECOUPE",Tableau1[[#This Row],[DESIGNATION]])),"","NEED REF")</f>
        <v/>
      </c>
    </row>
    <row r="5436" spans="2:14">
      <c r="B5436">
        <v>34408570</v>
      </c>
      <c r="C5436" s="2">
        <v>43992</v>
      </c>
      <c r="D5436" t="s">
        <v>13</v>
      </c>
      <c r="E5436" t="s">
        <v>3616</v>
      </c>
      <c r="F5436" t="s">
        <v>3613</v>
      </c>
      <c r="J5436" t="s">
        <v>2813</v>
      </c>
      <c r="K5436" t="s">
        <v>22</v>
      </c>
      <c r="L5436" t="str">
        <f>_xlfn.XLOOKUP(Tableau1[[#This Row],[TYPE DE PIECE]],Tableau4[MATIERE],Tableau4[SHORT TYPE],"",0,1)</f>
        <v>COP</v>
      </c>
      <c r="N5436" t="str">
        <f>IF(ISERR(FIND("DECOUPE",Tableau1[[#This Row],[DESIGNATION]])),"","NEED REF")</f>
        <v/>
      </c>
    </row>
    <row r="5437" spans="2:14">
      <c r="B5437">
        <v>34408569</v>
      </c>
      <c r="C5437" s="2">
        <v>43992</v>
      </c>
      <c r="D5437" t="s">
        <v>13</v>
      </c>
      <c r="E5437" t="s">
        <v>3617</v>
      </c>
      <c r="F5437" t="s">
        <v>3613</v>
      </c>
      <c r="J5437" t="s">
        <v>2813</v>
      </c>
      <c r="K5437" t="s">
        <v>22</v>
      </c>
      <c r="L5437" t="str">
        <f>_xlfn.XLOOKUP(Tableau1[[#This Row],[TYPE DE PIECE]],Tableau4[MATIERE],Tableau4[SHORT TYPE],"",0,1)</f>
        <v>COP</v>
      </c>
      <c r="N5437" t="str">
        <f>IF(ISERR(FIND("DECOUPE",Tableau1[[#This Row],[DESIGNATION]])),"","NEED REF")</f>
        <v/>
      </c>
    </row>
    <row r="5438" spans="2:14">
      <c r="B5438">
        <v>34408568</v>
      </c>
      <c r="C5438" s="2">
        <v>43992</v>
      </c>
      <c r="D5438" t="s">
        <v>13</v>
      </c>
      <c r="E5438" t="s">
        <v>2984</v>
      </c>
      <c r="F5438" t="s">
        <v>3613</v>
      </c>
      <c r="J5438" t="s">
        <v>2813</v>
      </c>
      <c r="K5438" t="s">
        <v>22</v>
      </c>
      <c r="L5438" t="str">
        <f>_xlfn.XLOOKUP(Tableau1[[#This Row],[TYPE DE PIECE]],Tableau4[MATIERE],Tableau4[SHORT TYPE],"",0,1)</f>
        <v>COP</v>
      </c>
      <c r="N5438" t="str">
        <f>IF(ISERR(FIND("DECOUPE",Tableau1[[#This Row],[DESIGNATION]])),"","NEED REF")</f>
        <v/>
      </c>
    </row>
    <row r="5439" spans="2:14">
      <c r="B5439">
        <v>34408567</v>
      </c>
      <c r="C5439" s="2">
        <v>43992</v>
      </c>
      <c r="D5439" t="s">
        <v>13</v>
      </c>
      <c r="E5439" t="s">
        <v>3618</v>
      </c>
      <c r="H5439" t="s">
        <v>595</v>
      </c>
      <c r="J5439" t="s">
        <v>17</v>
      </c>
      <c r="K5439" t="s">
        <v>25</v>
      </c>
      <c r="L5439" t="str">
        <f>_xlfn.XLOOKUP(Tableau1[[#This Row],[TYPE DE PIECE]],Tableau4[MATIERE],Tableau4[SHORT TYPE],"",0,1)</f>
        <v>SMT</v>
      </c>
      <c r="N5439" t="str">
        <f>IF(ISERR(FIND("DECOUPE",Tableau1[[#This Row],[DESIGNATION]])),"","NEED REF")</f>
        <v/>
      </c>
    </row>
    <row r="5440" spans="2:14">
      <c r="B5440">
        <v>34408566</v>
      </c>
      <c r="C5440" s="2">
        <v>43992</v>
      </c>
      <c r="D5440" t="s">
        <v>13</v>
      </c>
      <c r="E5440" t="s">
        <v>3619</v>
      </c>
      <c r="H5440" t="s">
        <v>595</v>
      </c>
      <c r="J5440" t="s">
        <v>17</v>
      </c>
      <c r="K5440" t="s">
        <v>25</v>
      </c>
      <c r="L5440" t="str">
        <f>_xlfn.XLOOKUP(Tableau1[[#This Row],[TYPE DE PIECE]],Tableau4[MATIERE],Tableau4[SHORT TYPE],"",0,1)</f>
        <v>SMT</v>
      </c>
      <c r="N5440" t="str">
        <f>IF(ISERR(FIND("DECOUPE",Tableau1[[#This Row],[DESIGNATION]])),"","NEED REF")</f>
        <v/>
      </c>
    </row>
    <row r="5441" spans="2:14">
      <c r="B5441">
        <v>34408565</v>
      </c>
      <c r="C5441" s="2">
        <v>43987</v>
      </c>
      <c r="D5441" t="s">
        <v>13</v>
      </c>
      <c r="E5441" t="s">
        <v>3620</v>
      </c>
      <c r="G5441" t="s">
        <v>112</v>
      </c>
      <c r="H5441" t="s">
        <v>534</v>
      </c>
      <c r="J5441" t="s">
        <v>17</v>
      </c>
      <c r="K5441" t="s">
        <v>25</v>
      </c>
      <c r="L5441" t="str">
        <f>_xlfn.XLOOKUP(Tableau1[[#This Row],[TYPE DE PIECE]],Tableau4[MATIERE],Tableau4[SHORT TYPE],"",0,1)</f>
        <v>SMT</v>
      </c>
      <c r="N5441" t="str">
        <f>IF(ISERR(FIND("DECOUPE",Tableau1[[#This Row],[DESIGNATION]])),"","NEED REF")</f>
        <v/>
      </c>
    </row>
    <row r="5442" spans="2:14">
      <c r="B5442">
        <v>34408564</v>
      </c>
      <c r="C5442" s="2">
        <v>43987</v>
      </c>
      <c r="D5442" t="s">
        <v>13</v>
      </c>
      <c r="E5442" t="s">
        <v>3621</v>
      </c>
      <c r="F5442" t="s">
        <v>388</v>
      </c>
      <c r="G5442" t="s">
        <v>96</v>
      </c>
      <c r="H5442" t="s">
        <v>595</v>
      </c>
      <c r="J5442" t="s">
        <v>49</v>
      </c>
      <c r="K5442" t="s">
        <v>25</v>
      </c>
      <c r="L5442" t="str">
        <f>_xlfn.XLOOKUP(Tableau1[[#This Row],[TYPE DE PIECE]],Tableau4[MATIERE],Tableau4[SHORT TYPE],"",0,1)</f>
        <v>SMT</v>
      </c>
      <c r="N5442" t="str">
        <f>IF(ISERR(FIND("DECOUPE",Tableau1[[#This Row],[DESIGNATION]])),"","NEED REF")</f>
        <v/>
      </c>
    </row>
    <row r="5443" spans="2:14">
      <c r="B5443">
        <v>34408563</v>
      </c>
      <c r="C5443" s="2">
        <v>43987</v>
      </c>
      <c r="D5443" t="s">
        <v>13</v>
      </c>
      <c r="E5443" t="s">
        <v>3622</v>
      </c>
      <c r="F5443" t="s">
        <v>674</v>
      </c>
      <c r="G5443" t="s">
        <v>675</v>
      </c>
      <c r="H5443" t="s">
        <v>46</v>
      </c>
      <c r="J5443" t="s">
        <v>17</v>
      </c>
      <c r="K5443" t="s">
        <v>25</v>
      </c>
      <c r="L5443" t="str">
        <f>_xlfn.XLOOKUP(Tableau1[[#This Row],[TYPE DE PIECE]],Tableau4[MATIERE],Tableau4[SHORT TYPE],"",0,1)</f>
        <v>SMT</v>
      </c>
      <c r="N5443" t="str">
        <f>IF(ISERR(FIND("DECOUPE",Tableau1[[#This Row],[DESIGNATION]])),"","NEED REF")</f>
        <v/>
      </c>
    </row>
    <row r="5444" spans="2:14">
      <c r="B5444">
        <v>34408562</v>
      </c>
      <c r="C5444" s="2">
        <v>43986</v>
      </c>
      <c r="D5444" t="s">
        <v>13</v>
      </c>
      <c r="E5444" t="s">
        <v>3623</v>
      </c>
      <c r="F5444" t="s">
        <v>3624</v>
      </c>
      <c r="J5444" t="s">
        <v>2813</v>
      </c>
      <c r="K5444" t="s">
        <v>25</v>
      </c>
      <c r="L5444" t="str">
        <f>_xlfn.XLOOKUP(Tableau1[[#This Row],[TYPE DE PIECE]],Tableau4[MATIERE],Tableau4[SHORT TYPE],"",0,1)</f>
        <v>SMT</v>
      </c>
      <c r="N5444" t="str">
        <f>IF(ISERR(FIND("DECOUPE",Tableau1[[#This Row],[DESIGNATION]])),"","NEED REF")</f>
        <v/>
      </c>
    </row>
    <row r="5445" spans="2:14">
      <c r="B5445">
        <v>34408561</v>
      </c>
      <c r="C5445" s="2">
        <v>43986</v>
      </c>
      <c r="D5445" t="s">
        <v>13</v>
      </c>
      <c r="E5445" t="s">
        <v>3625</v>
      </c>
      <c r="F5445" t="s">
        <v>388</v>
      </c>
      <c r="G5445" t="s">
        <v>96</v>
      </c>
      <c r="H5445" t="s">
        <v>595</v>
      </c>
      <c r="J5445" t="s">
        <v>49</v>
      </c>
      <c r="K5445" t="s">
        <v>25</v>
      </c>
      <c r="L5445" t="str">
        <f>_xlfn.XLOOKUP(Tableau1[[#This Row],[TYPE DE PIECE]],Tableau4[MATIERE],Tableau4[SHORT TYPE],"",0,1)</f>
        <v>SMT</v>
      </c>
      <c r="N5445" t="str">
        <f>IF(ISERR(FIND("DECOUPE",Tableau1[[#This Row],[DESIGNATION]])),"","NEED REF")</f>
        <v/>
      </c>
    </row>
    <row r="5446" spans="2:14">
      <c r="B5446">
        <v>34408560</v>
      </c>
      <c r="C5446" s="2">
        <v>43985</v>
      </c>
      <c r="D5446" t="s">
        <v>13</v>
      </c>
      <c r="E5446" t="s">
        <v>3626</v>
      </c>
      <c r="F5446" t="s">
        <v>674</v>
      </c>
      <c r="G5446" t="s">
        <v>675</v>
      </c>
      <c r="H5446" t="s">
        <v>46</v>
      </c>
      <c r="J5446" t="s">
        <v>17</v>
      </c>
      <c r="K5446" t="s">
        <v>25</v>
      </c>
      <c r="L5446" t="str">
        <f>_xlfn.XLOOKUP(Tableau1[[#This Row],[TYPE DE PIECE]],Tableau4[MATIERE],Tableau4[SHORT TYPE],"",0,1)</f>
        <v>SMT</v>
      </c>
      <c r="N5446" t="str">
        <f>IF(ISERR(FIND("DECOUPE",Tableau1[[#This Row],[DESIGNATION]])),"","NEED REF")</f>
        <v/>
      </c>
    </row>
    <row r="5447" spans="2:14">
      <c r="B5447">
        <v>34408559</v>
      </c>
      <c r="C5447" s="2">
        <v>43985</v>
      </c>
      <c r="D5447" t="s">
        <v>13</v>
      </c>
      <c r="E5447" t="s">
        <v>3627</v>
      </c>
      <c r="F5447" t="s">
        <v>674</v>
      </c>
      <c r="G5447" t="s">
        <v>675</v>
      </c>
      <c r="H5447" t="s">
        <v>46</v>
      </c>
      <c r="J5447" t="s">
        <v>17</v>
      </c>
      <c r="K5447" t="s">
        <v>25</v>
      </c>
      <c r="L5447" t="str">
        <f>_xlfn.XLOOKUP(Tableau1[[#This Row],[TYPE DE PIECE]],Tableau4[MATIERE],Tableau4[SHORT TYPE],"",0,1)</f>
        <v>SMT</v>
      </c>
      <c r="N5447" t="str">
        <f>IF(ISERR(FIND("DECOUPE",Tableau1[[#This Row],[DESIGNATION]])),"","NEED REF")</f>
        <v/>
      </c>
    </row>
    <row r="5448" spans="2:14">
      <c r="B5448">
        <v>34408558</v>
      </c>
      <c r="C5448" s="2">
        <v>43985</v>
      </c>
      <c r="D5448" t="s">
        <v>13</v>
      </c>
      <c r="E5448" t="s">
        <v>3628</v>
      </c>
      <c r="F5448" t="s">
        <v>674</v>
      </c>
      <c r="G5448" t="s">
        <v>675</v>
      </c>
      <c r="H5448" t="s">
        <v>46</v>
      </c>
      <c r="J5448" t="s">
        <v>17</v>
      </c>
      <c r="K5448" t="s">
        <v>25</v>
      </c>
      <c r="L5448" t="str">
        <f>_xlfn.XLOOKUP(Tableau1[[#This Row],[TYPE DE PIECE]],Tableau4[MATIERE],Tableau4[SHORT TYPE],"",0,1)</f>
        <v>SMT</v>
      </c>
      <c r="N5448" t="str">
        <f>IF(ISERR(FIND("DECOUPE",Tableau1[[#This Row],[DESIGNATION]])),"","NEED REF")</f>
        <v/>
      </c>
    </row>
    <row r="5449" spans="2:14">
      <c r="B5449">
        <v>34408557</v>
      </c>
      <c r="C5449" s="2">
        <v>43985</v>
      </c>
      <c r="D5449" t="s">
        <v>13</v>
      </c>
      <c r="E5449" t="s">
        <v>3629</v>
      </c>
      <c r="F5449" t="s">
        <v>388</v>
      </c>
      <c r="G5449" t="s">
        <v>96</v>
      </c>
      <c r="H5449" t="s">
        <v>595</v>
      </c>
      <c r="J5449" t="s">
        <v>49</v>
      </c>
      <c r="K5449" t="s">
        <v>25</v>
      </c>
      <c r="L5449" t="str">
        <f>_xlfn.XLOOKUP(Tableau1[[#This Row],[TYPE DE PIECE]],Tableau4[MATIERE],Tableau4[SHORT TYPE],"",0,1)</f>
        <v>SMT</v>
      </c>
      <c r="N5449" t="str">
        <f>IF(ISERR(FIND("DECOUPE",Tableau1[[#This Row],[DESIGNATION]])),"","NEED REF")</f>
        <v/>
      </c>
    </row>
    <row r="5450" spans="2:14">
      <c r="B5450">
        <v>34408556</v>
      </c>
      <c r="C5450" s="2">
        <v>43980</v>
      </c>
      <c r="D5450" t="s">
        <v>13</v>
      </c>
      <c r="E5450" t="s">
        <v>3630</v>
      </c>
      <c r="F5450" t="s">
        <v>674</v>
      </c>
      <c r="G5450" t="s">
        <v>675</v>
      </c>
      <c r="H5450" t="s">
        <v>46</v>
      </c>
      <c r="J5450" t="s">
        <v>17</v>
      </c>
      <c r="K5450" t="s">
        <v>25</v>
      </c>
      <c r="L5450" t="str">
        <f>_xlfn.XLOOKUP(Tableau1[[#This Row],[TYPE DE PIECE]],Tableau4[MATIERE],Tableau4[SHORT TYPE],"",0,1)</f>
        <v>SMT</v>
      </c>
      <c r="N5450" t="str">
        <f>IF(ISERR(FIND("DECOUPE",Tableau1[[#This Row],[DESIGNATION]])),"","NEED REF")</f>
        <v/>
      </c>
    </row>
    <row r="5451" spans="2:14">
      <c r="B5451">
        <v>34408555</v>
      </c>
      <c r="C5451" s="2">
        <v>43980</v>
      </c>
      <c r="D5451" t="s">
        <v>13</v>
      </c>
      <c r="E5451" t="s">
        <v>3631</v>
      </c>
      <c r="F5451" t="s">
        <v>674</v>
      </c>
      <c r="G5451" t="s">
        <v>675</v>
      </c>
      <c r="H5451" t="s">
        <v>46</v>
      </c>
      <c r="J5451" t="s">
        <v>1944</v>
      </c>
      <c r="K5451" t="s">
        <v>22</v>
      </c>
      <c r="L5451" t="str">
        <f>_xlfn.XLOOKUP(Tableau1[[#This Row],[TYPE DE PIECE]],Tableau4[MATIERE],Tableau4[SHORT TYPE],"",0,1)</f>
        <v>COP</v>
      </c>
      <c r="N5451" t="str">
        <f>IF(ISERR(FIND("DECOUPE",Tableau1[[#This Row],[DESIGNATION]])),"","NEED REF")</f>
        <v/>
      </c>
    </row>
    <row r="5452" spans="2:14">
      <c r="B5452">
        <v>34408554</v>
      </c>
      <c r="C5452" s="2">
        <v>43977</v>
      </c>
      <c r="D5452" t="s">
        <v>13</v>
      </c>
      <c r="E5452" t="s">
        <v>3632</v>
      </c>
      <c r="F5452" t="s">
        <v>3633</v>
      </c>
      <c r="J5452" t="s">
        <v>3634</v>
      </c>
      <c r="K5452" t="s">
        <v>22</v>
      </c>
      <c r="L5452" t="str">
        <f>_xlfn.XLOOKUP(Tableau1[[#This Row],[TYPE DE PIECE]],Tableau4[MATIERE],Tableau4[SHORT TYPE],"",0,1)</f>
        <v>COP</v>
      </c>
      <c r="N5452" t="str">
        <f>IF(ISERR(FIND("DECOUPE",Tableau1[[#This Row],[DESIGNATION]])),"","NEED REF")</f>
        <v/>
      </c>
    </row>
    <row r="5453" spans="2:14">
      <c r="B5453">
        <v>34408553</v>
      </c>
      <c r="C5453" s="2">
        <v>43977</v>
      </c>
      <c r="D5453" t="s">
        <v>13</v>
      </c>
      <c r="E5453" t="s">
        <v>3635</v>
      </c>
      <c r="F5453" t="s">
        <v>3633</v>
      </c>
      <c r="J5453" t="s">
        <v>3634</v>
      </c>
      <c r="K5453" t="s">
        <v>22</v>
      </c>
      <c r="L5453" t="str">
        <f>_xlfn.XLOOKUP(Tableau1[[#This Row],[TYPE DE PIECE]],Tableau4[MATIERE],Tableau4[SHORT TYPE],"",0,1)</f>
        <v>COP</v>
      </c>
      <c r="N5453" t="str">
        <f>IF(ISERR(FIND("DECOUPE",Tableau1[[#This Row],[DESIGNATION]])),"","NEED REF")</f>
        <v/>
      </c>
    </row>
    <row r="5454" spans="2:14">
      <c r="B5454">
        <v>34408552</v>
      </c>
      <c r="C5454" s="2">
        <v>43977</v>
      </c>
      <c r="D5454" t="s">
        <v>13</v>
      </c>
      <c r="E5454" t="s">
        <v>3636</v>
      </c>
      <c r="F5454" t="s">
        <v>3633</v>
      </c>
      <c r="J5454" t="s">
        <v>3634</v>
      </c>
      <c r="K5454" t="s">
        <v>22</v>
      </c>
      <c r="L5454" t="str">
        <f>_xlfn.XLOOKUP(Tableau1[[#This Row],[TYPE DE PIECE]],Tableau4[MATIERE],Tableau4[SHORT TYPE],"",0,1)</f>
        <v>COP</v>
      </c>
      <c r="N5454" t="str">
        <f>IF(ISERR(FIND("DECOUPE",Tableau1[[#This Row],[DESIGNATION]])),"","NEED REF")</f>
        <v/>
      </c>
    </row>
    <row r="5455" spans="2:14">
      <c r="B5455">
        <v>34408551</v>
      </c>
      <c r="C5455" s="2">
        <v>43977</v>
      </c>
      <c r="D5455" t="s">
        <v>13</v>
      </c>
      <c r="E5455" t="s">
        <v>3637</v>
      </c>
      <c r="F5455" t="s">
        <v>3633</v>
      </c>
      <c r="J5455" t="s">
        <v>3634</v>
      </c>
      <c r="K5455" t="s">
        <v>22</v>
      </c>
      <c r="L5455" t="str">
        <f>_xlfn.XLOOKUP(Tableau1[[#This Row],[TYPE DE PIECE]],Tableau4[MATIERE],Tableau4[SHORT TYPE],"",0,1)</f>
        <v>COP</v>
      </c>
      <c r="N5455" t="str">
        <f>IF(ISERR(FIND("DECOUPE",Tableau1[[#This Row],[DESIGNATION]])),"","NEED REF")</f>
        <v/>
      </c>
    </row>
    <row r="5456" spans="2:14">
      <c r="B5456">
        <v>34408550</v>
      </c>
      <c r="C5456" s="2">
        <v>43977</v>
      </c>
      <c r="D5456" t="s">
        <v>13</v>
      </c>
      <c r="E5456" t="s">
        <v>3638</v>
      </c>
      <c r="F5456" t="s">
        <v>3633</v>
      </c>
      <c r="J5456" t="s">
        <v>3634</v>
      </c>
      <c r="K5456" t="s">
        <v>22</v>
      </c>
      <c r="L5456" t="str">
        <f>_xlfn.XLOOKUP(Tableau1[[#This Row],[TYPE DE PIECE]],Tableau4[MATIERE],Tableau4[SHORT TYPE],"",0,1)</f>
        <v>COP</v>
      </c>
      <c r="N5456" t="str">
        <f>IF(ISERR(FIND("DECOUPE",Tableau1[[#This Row],[DESIGNATION]])),"","NEED REF")</f>
        <v/>
      </c>
    </row>
    <row r="5457" spans="2:14">
      <c r="B5457">
        <v>34408549</v>
      </c>
      <c r="C5457" s="2">
        <v>43976</v>
      </c>
      <c r="D5457" t="s">
        <v>13</v>
      </c>
      <c r="E5457" t="s">
        <v>3639</v>
      </c>
      <c r="F5457" t="s">
        <v>3633</v>
      </c>
      <c r="J5457" t="s">
        <v>3634</v>
      </c>
      <c r="K5457" t="s">
        <v>22</v>
      </c>
      <c r="L5457" t="str">
        <f>_xlfn.XLOOKUP(Tableau1[[#This Row],[TYPE DE PIECE]],Tableau4[MATIERE],Tableau4[SHORT TYPE],"",0,1)</f>
        <v>COP</v>
      </c>
      <c r="N5457" t="str">
        <f>IF(ISERR(FIND("DECOUPE",Tableau1[[#This Row],[DESIGNATION]])),"","NEED REF")</f>
        <v/>
      </c>
    </row>
    <row r="5458" spans="2:14">
      <c r="B5458">
        <v>34408548</v>
      </c>
      <c r="C5458" s="2">
        <v>43976</v>
      </c>
      <c r="D5458" t="s">
        <v>13</v>
      </c>
      <c r="E5458" t="s">
        <v>3640</v>
      </c>
      <c r="F5458" t="s">
        <v>3633</v>
      </c>
      <c r="J5458" t="s">
        <v>3634</v>
      </c>
      <c r="K5458" t="s">
        <v>22</v>
      </c>
      <c r="L5458" t="str">
        <f>_xlfn.XLOOKUP(Tableau1[[#This Row],[TYPE DE PIECE]],Tableau4[MATIERE],Tableau4[SHORT TYPE],"",0,1)</f>
        <v>COP</v>
      </c>
      <c r="N5458" t="str">
        <f>IF(ISERR(FIND("DECOUPE",Tableau1[[#This Row],[DESIGNATION]])),"","NEED REF")</f>
        <v/>
      </c>
    </row>
    <row r="5459" spans="2:14">
      <c r="B5459">
        <v>34408546</v>
      </c>
      <c r="C5459" s="2">
        <v>43976</v>
      </c>
      <c r="D5459" t="s">
        <v>13</v>
      </c>
      <c r="E5459" t="s">
        <v>3641</v>
      </c>
      <c r="F5459" t="s">
        <v>3633</v>
      </c>
      <c r="J5459" t="s">
        <v>3634</v>
      </c>
      <c r="K5459" t="s">
        <v>22</v>
      </c>
      <c r="L5459" t="str">
        <f>_xlfn.XLOOKUP(Tableau1[[#This Row],[TYPE DE PIECE]],Tableau4[MATIERE],Tableau4[SHORT TYPE],"",0,1)</f>
        <v>COP</v>
      </c>
      <c r="N5459" t="str">
        <f>IF(ISERR(FIND("DECOUPE",Tableau1[[#This Row],[DESIGNATION]])),"","NEED REF")</f>
        <v/>
      </c>
    </row>
    <row r="5460" spans="2:14">
      <c r="B5460">
        <v>34408545</v>
      </c>
      <c r="C5460" s="2">
        <v>43976</v>
      </c>
      <c r="D5460" t="s">
        <v>13</v>
      </c>
      <c r="E5460" t="s">
        <v>3642</v>
      </c>
      <c r="F5460" t="s">
        <v>3633</v>
      </c>
      <c r="J5460" t="s">
        <v>3634</v>
      </c>
      <c r="K5460" t="s">
        <v>22</v>
      </c>
      <c r="L5460" t="str">
        <f>_xlfn.XLOOKUP(Tableau1[[#This Row],[TYPE DE PIECE]],Tableau4[MATIERE],Tableau4[SHORT TYPE],"",0,1)</f>
        <v>COP</v>
      </c>
      <c r="N5460" t="str">
        <f>IF(ISERR(FIND("DECOUPE",Tableau1[[#This Row],[DESIGNATION]])),"","NEED REF")</f>
        <v/>
      </c>
    </row>
    <row r="5461" spans="2:14">
      <c r="B5461">
        <v>34408544</v>
      </c>
      <c r="C5461" s="2">
        <v>43976</v>
      </c>
      <c r="D5461" t="s">
        <v>13</v>
      </c>
      <c r="E5461" t="s">
        <v>3643</v>
      </c>
      <c r="F5461" t="s">
        <v>3633</v>
      </c>
      <c r="J5461" t="s">
        <v>3634</v>
      </c>
      <c r="K5461" t="s">
        <v>22</v>
      </c>
      <c r="L5461" t="str">
        <f>_xlfn.XLOOKUP(Tableau1[[#This Row],[TYPE DE PIECE]],Tableau4[MATIERE],Tableau4[SHORT TYPE],"",0,1)</f>
        <v>COP</v>
      </c>
      <c r="N5461" t="str">
        <f>IF(ISERR(FIND("DECOUPE",Tableau1[[#This Row],[DESIGNATION]])),"","NEED REF")</f>
        <v/>
      </c>
    </row>
    <row r="5462" spans="2:14">
      <c r="B5462">
        <v>34408543</v>
      </c>
      <c r="C5462" s="2">
        <v>43976</v>
      </c>
      <c r="D5462" t="s">
        <v>13</v>
      </c>
      <c r="E5462" t="s">
        <v>3644</v>
      </c>
      <c r="F5462" t="s">
        <v>3633</v>
      </c>
      <c r="J5462" t="s">
        <v>3634</v>
      </c>
      <c r="K5462" t="s">
        <v>22</v>
      </c>
      <c r="L5462" t="str">
        <f>_xlfn.XLOOKUP(Tableau1[[#This Row],[TYPE DE PIECE]],Tableau4[MATIERE],Tableau4[SHORT TYPE],"",0,1)</f>
        <v>COP</v>
      </c>
      <c r="N5462" t="str">
        <f>IF(ISERR(FIND("DECOUPE",Tableau1[[#This Row],[DESIGNATION]])),"","NEED REF")</f>
        <v/>
      </c>
    </row>
    <row r="5463" spans="2:14">
      <c r="B5463">
        <v>34408542</v>
      </c>
      <c r="C5463" s="2">
        <v>43976</v>
      </c>
      <c r="D5463" t="s">
        <v>13</v>
      </c>
      <c r="E5463" t="s">
        <v>3645</v>
      </c>
      <c r="F5463" t="s">
        <v>3633</v>
      </c>
      <c r="J5463" t="s">
        <v>3634</v>
      </c>
      <c r="K5463" t="s">
        <v>22</v>
      </c>
      <c r="L5463" t="str">
        <f>_xlfn.XLOOKUP(Tableau1[[#This Row],[TYPE DE PIECE]],Tableau4[MATIERE],Tableau4[SHORT TYPE],"",0,1)</f>
        <v>COP</v>
      </c>
      <c r="N5463" t="str">
        <f>IF(ISERR(FIND("DECOUPE",Tableau1[[#This Row],[DESIGNATION]])),"","NEED REF")</f>
        <v/>
      </c>
    </row>
    <row r="5464" spans="2:14">
      <c r="B5464">
        <v>34408541</v>
      </c>
      <c r="C5464" s="2">
        <v>43976</v>
      </c>
      <c r="D5464" t="s">
        <v>13</v>
      </c>
      <c r="E5464" t="s">
        <v>3646</v>
      </c>
      <c r="F5464" t="s">
        <v>3633</v>
      </c>
      <c r="J5464" t="s">
        <v>3634</v>
      </c>
      <c r="K5464" t="s">
        <v>22</v>
      </c>
      <c r="L5464" t="str">
        <f>_xlfn.XLOOKUP(Tableau1[[#This Row],[TYPE DE PIECE]],Tableau4[MATIERE],Tableau4[SHORT TYPE],"",0,1)</f>
        <v>COP</v>
      </c>
      <c r="N5464" t="str">
        <f>IF(ISERR(FIND("DECOUPE",Tableau1[[#This Row],[DESIGNATION]])),"","NEED REF")</f>
        <v/>
      </c>
    </row>
    <row r="5465" spans="2:14">
      <c r="B5465">
        <v>34408540</v>
      </c>
      <c r="C5465" s="2">
        <v>43976</v>
      </c>
      <c r="D5465" t="s">
        <v>13</v>
      </c>
      <c r="E5465" t="s">
        <v>3647</v>
      </c>
      <c r="F5465" t="s">
        <v>3633</v>
      </c>
      <c r="J5465" t="s">
        <v>3634</v>
      </c>
      <c r="K5465" t="s">
        <v>22</v>
      </c>
      <c r="L5465" t="str">
        <f>_xlfn.XLOOKUP(Tableau1[[#This Row],[TYPE DE PIECE]],Tableau4[MATIERE],Tableau4[SHORT TYPE],"",0,1)</f>
        <v>COP</v>
      </c>
      <c r="N5465" t="str">
        <f>IF(ISERR(FIND("DECOUPE",Tableau1[[#This Row],[DESIGNATION]])),"","NEED REF")</f>
        <v/>
      </c>
    </row>
    <row r="5466" spans="2:14">
      <c r="B5466">
        <v>34408539</v>
      </c>
      <c r="C5466" s="2">
        <v>43976</v>
      </c>
      <c r="D5466" t="s">
        <v>13</v>
      </c>
      <c r="E5466" t="s">
        <v>3648</v>
      </c>
      <c r="F5466" t="s">
        <v>3633</v>
      </c>
      <c r="J5466" t="s">
        <v>3634</v>
      </c>
      <c r="K5466" t="s">
        <v>22</v>
      </c>
      <c r="L5466" t="str">
        <f>_xlfn.XLOOKUP(Tableau1[[#This Row],[TYPE DE PIECE]],Tableau4[MATIERE],Tableau4[SHORT TYPE],"",0,1)</f>
        <v>COP</v>
      </c>
      <c r="N5466" t="str">
        <f>IF(ISERR(FIND("DECOUPE",Tableau1[[#This Row],[DESIGNATION]])),"","NEED REF")</f>
        <v/>
      </c>
    </row>
    <row r="5467" spans="2:14">
      <c r="B5467">
        <v>34408538</v>
      </c>
      <c r="C5467" s="2">
        <v>43976</v>
      </c>
      <c r="D5467" t="s">
        <v>13</v>
      </c>
      <c r="E5467" t="s">
        <v>3649</v>
      </c>
      <c r="F5467" t="s">
        <v>3633</v>
      </c>
      <c r="J5467" t="s">
        <v>3634</v>
      </c>
      <c r="K5467" t="s">
        <v>22</v>
      </c>
      <c r="L5467" t="str">
        <f>_xlfn.XLOOKUP(Tableau1[[#This Row],[TYPE DE PIECE]],Tableau4[MATIERE],Tableau4[SHORT TYPE],"",0,1)</f>
        <v>COP</v>
      </c>
      <c r="N5467" t="str">
        <f>IF(ISERR(FIND("DECOUPE",Tableau1[[#This Row],[DESIGNATION]])),"","NEED REF")</f>
        <v/>
      </c>
    </row>
    <row r="5468" spans="2:14">
      <c r="B5468">
        <v>34408537</v>
      </c>
      <c r="C5468" s="2">
        <v>43976</v>
      </c>
      <c r="D5468" t="s">
        <v>13</v>
      </c>
      <c r="E5468" t="s">
        <v>3650</v>
      </c>
      <c r="F5468" t="s">
        <v>3633</v>
      </c>
      <c r="J5468" t="s">
        <v>3634</v>
      </c>
      <c r="K5468" t="s">
        <v>22</v>
      </c>
      <c r="L5468" t="str">
        <f>_xlfn.XLOOKUP(Tableau1[[#This Row],[TYPE DE PIECE]],Tableau4[MATIERE],Tableau4[SHORT TYPE],"",0,1)</f>
        <v>COP</v>
      </c>
      <c r="N5468" t="str">
        <f>IF(ISERR(FIND("DECOUPE",Tableau1[[#This Row],[DESIGNATION]])),"","NEED REF")</f>
        <v/>
      </c>
    </row>
    <row r="5469" spans="2:14">
      <c r="B5469">
        <v>34408536</v>
      </c>
      <c r="C5469" s="2">
        <v>43976</v>
      </c>
      <c r="D5469" t="s">
        <v>13</v>
      </c>
      <c r="E5469" t="s">
        <v>3651</v>
      </c>
      <c r="F5469" t="s">
        <v>3633</v>
      </c>
      <c r="J5469" t="s">
        <v>3634</v>
      </c>
      <c r="K5469" t="s">
        <v>22</v>
      </c>
      <c r="L5469" t="str">
        <f>_xlfn.XLOOKUP(Tableau1[[#This Row],[TYPE DE PIECE]],Tableau4[MATIERE],Tableau4[SHORT TYPE],"",0,1)</f>
        <v>COP</v>
      </c>
      <c r="N5469" t="str">
        <f>IF(ISERR(FIND("DECOUPE",Tableau1[[#This Row],[DESIGNATION]])),"","NEED REF")</f>
        <v/>
      </c>
    </row>
    <row r="5470" spans="2:14">
      <c r="B5470">
        <v>34408535</v>
      </c>
      <c r="C5470" s="2">
        <v>43976</v>
      </c>
      <c r="D5470" t="s">
        <v>13</v>
      </c>
      <c r="E5470" t="s">
        <v>3652</v>
      </c>
      <c r="F5470" t="s">
        <v>3633</v>
      </c>
      <c r="J5470" t="s">
        <v>3634</v>
      </c>
      <c r="K5470" t="s">
        <v>22</v>
      </c>
      <c r="L5470" t="str">
        <f>_xlfn.XLOOKUP(Tableau1[[#This Row],[TYPE DE PIECE]],Tableau4[MATIERE],Tableau4[SHORT TYPE],"",0,1)</f>
        <v>COP</v>
      </c>
      <c r="N5470" t="str">
        <f>IF(ISERR(FIND("DECOUPE",Tableau1[[#This Row],[DESIGNATION]])),"","NEED REF")</f>
        <v/>
      </c>
    </row>
    <row r="5471" spans="2:14">
      <c r="B5471">
        <v>34408534</v>
      </c>
      <c r="C5471" s="2">
        <v>43976</v>
      </c>
      <c r="D5471" t="s">
        <v>13</v>
      </c>
      <c r="E5471" t="s">
        <v>3653</v>
      </c>
      <c r="F5471" t="s">
        <v>3633</v>
      </c>
      <c r="J5471" t="s">
        <v>3634</v>
      </c>
      <c r="K5471" t="s">
        <v>22</v>
      </c>
      <c r="L5471" t="str">
        <f>_xlfn.XLOOKUP(Tableau1[[#This Row],[TYPE DE PIECE]],Tableau4[MATIERE],Tableau4[SHORT TYPE],"",0,1)</f>
        <v>COP</v>
      </c>
      <c r="N5471" t="str">
        <f>IF(ISERR(FIND("DECOUPE",Tableau1[[#This Row],[DESIGNATION]])),"","NEED REF")</f>
        <v/>
      </c>
    </row>
    <row r="5472" spans="2:14">
      <c r="B5472">
        <v>34408533</v>
      </c>
      <c r="C5472" s="2">
        <v>43976</v>
      </c>
      <c r="D5472" t="s">
        <v>13</v>
      </c>
      <c r="E5472" t="s">
        <v>3654</v>
      </c>
      <c r="F5472" t="s">
        <v>3633</v>
      </c>
      <c r="J5472" t="s">
        <v>3634</v>
      </c>
      <c r="K5472" t="s">
        <v>22</v>
      </c>
      <c r="L5472" t="str">
        <f>_xlfn.XLOOKUP(Tableau1[[#This Row],[TYPE DE PIECE]],Tableau4[MATIERE],Tableau4[SHORT TYPE],"",0,1)</f>
        <v>COP</v>
      </c>
      <c r="N5472" t="str">
        <f>IF(ISERR(FIND("DECOUPE",Tableau1[[#This Row],[DESIGNATION]])),"","NEED REF")</f>
        <v/>
      </c>
    </row>
    <row r="5473" spans="2:14">
      <c r="B5473">
        <v>34408532</v>
      </c>
      <c r="C5473" s="2">
        <v>43973</v>
      </c>
      <c r="D5473" t="s">
        <v>13</v>
      </c>
      <c r="E5473" t="s">
        <v>3655</v>
      </c>
      <c r="F5473" t="s">
        <v>3633</v>
      </c>
      <c r="J5473" t="s">
        <v>3634</v>
      </c>
      <c r="K5473" t="s">
        <v>22</v>
      </c>
      <c r="L5473" t="str">
        <f>_xlfn.XLOOKUP(Tableau1[[#This Row],[TYPE DE PIECE]],Tableau4[MATIERE],Tableau4[SHORT TYPE],"",0,1)</f>
        <v>COP</v>
      </c>
      <c r="N5473" t="str">
        <f>IF(ISERR(FIND("DECOUPE",Tableau1[[#This Row],[DESIGNATION]])),"","NEED REF")</f>
        <v/>
      </c>
    </row>
    <row r="5474" spans="2:14">
      <c r="B5474">
        <v>34408531</v>
      </c>
      <c r="C5474" s="2">
        <v>43973</v>
      </c>
      <c r="D5474" t="s">
        <v>13</v>
      </c>
      <c r="E5474" t="s">
        <v>3656</v>
      </c>
      <c r="F5474" t="s">
        <v>3633</v>
      </c>
      <c r="J5474" t="s">
        <v>3634</v>
      </c>
      <c r="K5474" t="s">
        <v>22</v>
      </c>
      <c r="L5474" t="str">
        <f>_xlfn.XLOOKUP(Tableau1[[#This Row],[TYPE DE PIECE]],Tableau4[MATIERE],Tableau4[SHORT TYPE],"",0,1)</f>
        <v>COP</v>
      </c>
      <c r="N5474" t="str">
        <f>IF(ISERR(FIND("DECOUPE",Tableau1[[#This Row],[DESIGNATION]])),"","NEED REF")</f>
        <v/>
      </c>
    </row>
    <row r="5475" spans="2:14">
      <c r="B5475">
        <v>34408530</v>
      </c>
      <c r="C5475" s="2">
        <v>43973</v>
      </c>
      <c r="D5475" t="s">
        <v>13</v>
      </c>
      <c r="E5475" t="s">
        <v>3657</v>
      </c>
      <c r="F5475" t="s">
        <v>3633</v>
      </c>
      <c r="J5475" t="s">
        <v>3634</v>
      </c>
      <c r="K5475" t="s">
        <v>22</v>
      </c>
      <c r="L5475" t="str">
        <f>_xlfn.XLOOKUP(Tableau1[[#This Row],[TYPE DE PIECE]],Tableau4[MATIERE],Tableau4[SHORT TYPE],"",0,1)</f>
        <v>COP</v>
      </c>
      <c r="N5475" t="str">
        <f>IF(ISERR(FIND("DECOUPE",Tableau1[[#This Row],[DESIGNATION]])),"","NEED REF")</f>
        <v/>
      </c>
    </row>
    <row r="5476" spans="2:14">
      <c r="B5476">
        <v>34408529</v>
      </c>
      <c r="C5476" s="2">
        <v>43973</v>
      </c>
      <c r="D5476" t="s">
        <v>13</v>
      </c>
      <c r="E5476" t="s">
        <v>3658</v>
      </c>
      <c r="F5476" t="s">
        <v>3633</v>
      </c>
      <c r="J5476" t="s">
        <v>3634</v>
      </c>
      <c r="K5476" t="s">
        <v>22</v>
      </c>
      <c r="L5476" t="str">
        <f>_xlfn.XLOOKUP(Tableau1[[#This Row],[TYPE DE PIECE]],Tableau4[MATIERE],Tableau4[SHORT TYPE],"",0,1)</f>
        <v>COP</v>
      </c>
      <c r="N5476" t="str">
        <f>IF(ISERR(FIND("DECOUPE",Tableau1[[#This Row],[DESIGNATION]])),"","NEED REF")</f>
        <v/>
      </c>
    </row>
    <row r="5477" spans="2:14">
      <c r="B5477">
        <v>34408528</v>
      </c>
      <c r="C5477" s="2">
        <v>43973</v>
      </c>
      <c r="D5477" t="s">
        <v>13</v>
      </c>
      <c r="E5477" t="s">
        <v>3659</v>
      </c>
      <c r="F5477" t="s">
        <v>3633</v>
      </c>
      <c r="J5477" t="s">
        <v>3634</v>
      </c>
      <c r="K5477" t="s">
        <v>22</v>
      </c>
      <c r="L5477" t="str">
        <f>_xlfn.XLOOKUP(Tableau1[[#This Row],[TYPE DE PIECE]],Tableau4[MATIERE],Tableau4[SHORT TYPE],"",0,1)</f>
        <v>COP</v>
      </c>
      <c r="N5477" t="str">
        <f>IF(ISERR(FIND("DECOUPE",Tableau1[[#This Row],[DESIGNATION]])),"","NEED REF")</f>
        <v/>
      </c>
    </row>
    <row r="5478" spans="2:14">
      <c r="B5478">
        <v>34408527</v>
      </c>
      <c r="C5478" s="2">
        <v>43973</v>
      </c>
      <c r="D5478" t="s">
        <v>13</v>
      </c>
      <c r="E5478" t="s">
        <v>3660</v>
      </c>
      <c r="F5478" t="s">
        <v>3633</v>
      </c>
      <c r="J5478" t="s">
        <v>3634</v>
      </c>
      <c r="K5478" t="s">
        <v>22</v>
      </c>
      <c r="L5478" t="str">
        <f>_xlfn.XLOOKUP(Tableau1[[#This Row],[TYPE DE PIECE]],Tableau4[MATIERE],Tableau4[SHORT TYPE],"",0,1)</f>
        <v>COP</v>
      </c>
      <c r="N5478" t="str">
        <f>IF(ISERR(FIND("DECOUPE",Tableau1[[#This Row],[DESIGNATION]])),"","NEED REF")</f>
        <v/>
      </c>
    </row>
    <row r="5479" spans="2:14">
      <c r="B5479">
        <v>34408526</v>
      </c>
      <c r="C5479" s="2">
        <v>43973</v>
      </c>
      <c r="D5479" t="s">
        <v>13</v>
      </c>
      <c r="E5479" t="s">
        <v>3661</v>
      </c>
      <c r="F5479" t="s">
        <v>3633</v>
      </c>
      <c r="J5479" t="s">
        <v>3634</v>
      </c>
      <c r="K5479" t="s">
        <v>22</v>
      </c>
      <c r="L5479" t="str">
        <f>_xlfn.XLOOKUP(Tableau1[[#This Row],[TYPE DE PIECE]],Tableau4[MATIERE],Tableau4[SHORT TYPE],"",0,1)</f>
        <v>COP</v>
      </c>
      <c r="N5479" t="str">
        <f>IF(ISERR(FIND("DECOUPE",Tableau1[[#This Row],[DESIGNATION]])),"","NEED REF")</f>
        <v/>
      </c>
    </row>
    <row r="5480" spans="2:14">
      <c r="B5480">
        <v>34408525</v>
      </c>
      <c r="C5480" s="2">
        <v>43973</v>
      </c>
      <c r="D5480" t="s">
        <v>13</v>
      </c>
      <c r="E5480" t="s">
        <v>3662</v>
      </c>
      <c r="F5480" t="s">
        <v>3633</v>
      </c>
      <c r="J5480" t="s">
        <v>3634</v>
      </c>
      <c r="K5480" t="s">
        <v>22</v>
      </c>
      <c r="L5480" t="str">
        <f>_xlfn.XLOOKUP(Tableau1[[#This Row],[TYPE DE PIECE]],Tableau4[MATIERE],Tableau4[SHORT TYPE],"",0,1)</f>
        <v>COP</v>
      </c>
      <c r="N5480" t="str">
        <f>IF(ISERR(FIND("DECOUPE",Tableau1[[#This Row],[DESIGNATION]])),"","NEED REF")</f>
        <v/>
      </c>
    </row>
    <row r="5481" spans="2:14">
      <c r="B5481">
        <v>34408524</v>
      </c>
      <c r="C5481" s="2">
        <v>43966</v>
      </c>
      <c r="D5481" t="s">
        <v>13</v>
      </c>
      <c r="E5481" t="s">
        <v>3663</v>
      </c>
      <c r="F5481" t="s">
        <v>3633</v>
      </c>
      <c r="J5481" t="s">
        <v>2813</v>
      </c>
      <c r="K5481" t="s">
        <v>25</v>
      </c>
      <c r="L5481" t="str">
        <f>_xlfn.XLOOKUP(Tableau1[[#This Row],[TYPE DE PIECE]],Tableau4[MATIERE],Tableau4[SHORT TYPE],"",0,1)</f>
        <v>SMT</v>
      </c>
      <c r="N5481" t="str">
        <f>IF(ISERR(FIND("DECOUPE",Tableau1[[#This Row],[DESIGNATION]])),"","NEED REF")</f>
        <v/>
      </c>
    </row>
    <row r="5482" spans="2:14">
      <c r="B5482">
        <v>34408523</v>
      </c>
      <c r="C5482" s="2">
        <v>43966</v>
      </c>
      <c r="D5482" t="s">
        <v>13</v>
      </c>
      <c r="E5482" t="s">
        <v>3664</v>
      </c>
      <c r="F5482" t="s">
        <v>3633</v>
      </c>
      <c r="J5482" t="s">
        <v>2813</v>
      </c>
      <c r="K5482" t="s">
        <v>25</v>
      </c>
      <c r="L5482" t="str">
        <f>_xlfn.XLOOKUP(Tableau1[[#This Row],[TYPE DE PIECE]],Tableau4[MATIERE],Tableau4[SHORT TYPE],"",0,1)</f>
        <v>SMT</v>
      </c>
      <c r="N5482" t="str">
        <f>IF(ISERR(FIND("DECOUPE",Tableau1[[#This Row],[DESIGNATION]])),"","NEED REF")</f>
        <v/>
      </c>
    </row>
    <row r="5483" spans="2:14">
      <c r="B5483">
        <v>34408522</v>
      </c>
      <c r="C5483" s="2">
        <v>43966</v>
      </c>
      <c r="D5483" t="s">
        <v>13</v>
      </c>
      <c r="E5483" t="s">
        <v>3665</v>
      </c>
      <c r="F5483" t="s">
        <v>3633</v>
      </c>
      <c r="J5483" t="s">
        <v>2813</v>
      </c>
      <c r="K5483" t="s">
        <v>25</v>
      </c>
      <c r="L5483" t="str">
        <f>_xlfn.XLOOKUP(Tableau1[[#This Row],[TYPE DE PIECE]],Tableau4[MATIERE],Tableau4[SHORT TYPE],"",0,1)</f>
        <v>SMT</v>
      </c>
      <c r="N5483" t="str">
        <f>IF(ISERR(FIND("DECOUPE",Tableau1[[#This Row],[DESIGNATION]])),"","NEED REF")</f>
        <v/>
      </c>
    </row>
    <row r="5484" spans="2:14">
      <c r="B5484">
        <v>34408521</v>
      </c>
      <c r="C5484" s="2">
        <v>43966</v>
      </c>
      <c r="D5484" t="s">
        <v>13</v>
      </c>
      <c r="E5484" t="s">
        <v>3666</v>
      </c>
      <c r="F5484" t="s">
        <v>3633</v>
      </c>
      <c r="J5484" t="s">
        <v>2813</v>
      </c>
      <c r="K5484" t="s">
        <v>25</v>
      </c>
      <c r="L5484" t="str">
        <f>_xlfn.XLOOKUP(Tableau1[[#This Row],[TYPE DE PIECE]],Tableau4[MATIERE],Tableau4[SHORT TYPE],"",0,1)</f>
        <v>SMT</v>
      </c>
      <c r="N5484" t="str">
        <f>IF(ISERR(FIND("DECOUPE",Tableau1[[#This Row],[DESIGNATION]])),"","NEED REF")</f>
        <v/>
      </c>
    </row>
    <row r="5485" spans="2:14">
      <c r="B5485">
        <v>34408520</v>
      </c>
      <c r="C5485" s="2">
        <v>43966</v>
      </c>
      <c r="D5485" t="s">
        <v>13</v>
      </c>
      <c r="E5485" t="s">
        <v>3667</v>
      </c>
      <c r="G5485" t="s">
        <v>112</v>
      </c>
      <c r="H5485" t="s">
        <v>30</v>
      </c>
      <c r="J5485" t="s">
        <v>17</v>
      </c>
      <c r="K5485" t="s">
        <v>25</v>
      </c>
      <c r="L5485" t="str">
        <f>_xlfn.XLOOKUP(Tableau1[[#This Row],[TYPE DE PIECE]],Tableau4[MATIERE],Tableau4[SHORT TYPE],"",0,1)</f>
        <v>SMT</v>
      </c>
      <c r="N5485" t="str">
        <f>IF(ISERR(FIND("DECOUPE",Tableau1[[#This Row],[DESIGNATION]])),"","NEED REF")</f>
        <v/>
      </c>
    </row>
    <row r="5486" spans="2:14">
      <c r="B5486">
        <v>34408519</v>
      </c>
      <c r="C5486" s="2">
        <v>43965</v>
      </c>
      <c r="D5486" t="s">
        <v>13</v>
      </c>
      <c r="E5486" t="s">
        <v>3668</v>
      </c>
      <c r="F5486" t="s">
        <v>674</v>
      </c>
      <c r="G5486" t="s">
        <v>675</v>
      </c>
      <c r="H5486" t="s">
        <v>46</v>
      </c>
      <c r="J5486" t="s">
        <v>17</v>
      </c>
      <c r="K5486" t="s">
        <v>22</v>
      </c>
      <c r="L5486" t="str">
        <f>_xlfn.XLOOKUP(Tableau1[[#This Row],[TYPE DE PIECE]],Tableau4[MATIERE],Tableau4[SHORT TYPE],"",0,1)</f>
        <v>COP</v>
      </c>
      <c r="N5486" t="str">
        <f>IF(ISERR(FIND("DECOUPE",Tableau1[[#This Row],[DESIGNATION]])),"","NEED REF")</f>
        <v/>
      </c>
    </row>
    <row r="5487" spans="2:14">
      <c r="B5487">
        <v>34408518</v>
      </c>
      <c r="C5487" s="2">
        <v>43965</v>
      </c>
      <c r="D5487" t="s">
        <v>13</v>
      </c>
      <c r="E5487" t="s">
        <v>3669</v>
      </c>
      <c r="G5487" t="s">
        <v>112</v>
      </c>
      <c r="H5487" t="s">
        <v>30</v>
      </c>
      <c r="J5487" t="s">
        <v>17</v>
      </c>
      <c r="K5487" t="s">
        <v>25</v>
      </c>
      <c r="L5487" t="str">
        <f>_xlfn.XLOOKUP(Tableau1[[#This Row],[TYPE DE PIECE]],Tableau4[MATIERE],Tableau4[SHORT TYPE],"",0,1)</f>
        <v>SMT</v>
      </c>
      <c r="N5487" t="str">
        <f>IF(ISERR(FIND("DECOUPE",Tableau1[[#This Row],[DESIGNATION]])),"","NEED REF")</f>
        <v/>
      </c>
    </row>
    <row r="5488" spans="2:14">
      <c r="B5488">
        <v>34408517</v>
      </c>
      <c r="C5488" s="2">
        <v>43965</v>
      </c>
      <c r="D5488" t="s">
        <v>13</v>
      </c>
      <c r="E5488" t="s">
        <v>3670</v>
      </c>
      <c r="G5488" t="s">
        <v>112</v>
      </c>
      <c r="H5488" t="s">
        <v>30</v>
      </c>
      <c r="J5488" t="s">
        <v>17</v>
      </c>
      <c r="K5488" t="s">
        <v>25</v>
      </c>
      <c r="L5488" t="str">
        <f>_xlfn.XLOOKUP(Tableau1[[#This Row],[TYPE DE PIECE]],Tableau4[MATIERE],Tableau4[SHORT TYPE],"",0,1)</f>
        <v>SMT</v>
      </c>
      <c r="N5488" t="str">
        <f>IF(ISERR(FIND("DECOUPE",Tableau1[[#This Row],[DESIGNATION]])),"","NEED REF")</f>
        <v/>
      </c>
    </row>
    <row r="5489" spans="2:14">
      <c r="B5489">
        <v>34408516</v>
      </c>
      <c r="C5489" s="2">
        <v>43965</v>
      </c>
      <c r="D5489" t="s">
        <v>13</v>
      </c>
      <c r="E5489" t="s">
        <v>3275</v>
      </c>
      <c r="G5489" t="s">
        <v>112</v>
      </c>
      <c r="H5489" t="s">
        <v>30</v>
      </c>
      <c r="J5489" t="s">
        <v>17</v>
      </c>
      <c r="K5489" t="s">
        <v>25</v>
      </c>
      <c r="L5489" t="str">
        <f>_xlfn.XLOOKUP(Tableau1[[#This Row],[TYPE DE PIECE]],Tableau4[MATIERE],Tableau4[SHORT TYPE],"",0,1)</f>
        <v>SMT</v>
      </c>
      <c r="N5489" t="str">
        <f>IF(ISERR(FIND("DECOUPE",Tableau1[[#This Row],[DESIGNATION]])),"","NEED REF")</f>
        <v/>
      </c>
    </row>
    <row r="5490" spans="2:14">
      <c r="B5490">
        <v>34408515</v>
      </c>
      <c r="C5490" s="2">
        <v>43965</v>
      </c>
      <c r="D5490" t="s">
        <v>13</v>
      </c>
      <c r="E5490" t="s">
        <v>3671</v>
      </c>
      <c r="G5490" t="s">
        <v>112</v>
      </c>
      <c r="H5490" t="s">
        <v>30</v>
      </c>
      <c r="J5490" t="s">
        <v>17</v>
      </c>
      <c r="K5490" t="s">
        <v>22</v>
      </c>
      <c r="L5490" t="str">
        <f>_xlfn.XLOOKUP(Tableau1[[#This Row],[TYPE DE PIECE]],Tableau4[MATIERE],Tableau4[SHORT TYPE],"",0,1)</f>
        <v>COP</v>
      </c>
      <c r="N5490" t="str">
        <f>IF(ISERR(FIND("DECOUPE",Tableau1[[#This Row],[DESIGNATION]])),"","NEED REF")</f>
        <v/>
      </c>
    </row>
    <row r="5491" spans="2:14">
      <c r="B5491">
        <v>34408514</v>
      </c>
      <c r="C5491" s="2">
        <v>43965</v>
      </c>
      <c r="D5491" t="s">
        <v>13</v>
      </c>
      <c r="E5491" t="s">
        <v>3672</v>
      </c>
      <c r="G5491" t="s">
        <v>112</v>
      </c>
      <c r="H5491" t="s">
        <v>30</v>
      </c>
      <c r="J5491" t="s">
        <v>17</v>
      </c>
      <c r="K5491" t="s">
        <v>22</v>
      </c>
      <c r="L5491" t="str">
        <f>_xlfn.XLOOKUP(Tableau1[[#This Row],[TYPE DE PIECE]],Tableau4[MATIERE],Tableau4[SHORT TYPE],"",0,1)</f>
        <v>COP</v>
      </c>
      <c r="N5491" t="str">
        <f>IF(ISERR(FIND("DECOUPE",Tableau1[[#This Row],[DESIGNATION]])),"","NEED REF")</f>
        <v/>
      </c>
    </row>
    <row r="5492" spans="2:14">
      <c r="B5492">
        <v>34408513</v>
      </c>
      <c r="C5492" s="2">
        <v>43965</v>
      </c>
      <c r="D5492" t="s">
        <v>13</v>
      </c>
      <c r="E5492" t="s">
        <v>3673</v>
      </c>
      <c r="G5492" t="s">
        <v>112</v>
      </c>
      <c r="H5492" t="s">
        <v>30</v>
      </c>
      <c r="J5492" t="s">
        <v>17</v>
      </c>
      <c r="K5492" t="s">
        <v>22</v>
      </c>
      <c r="L5492" t="str">
        <f>_xlfn.XLOOKUP(Tableau1[[#This Row],[TYPE DE PIECE]],Tableau4[MATIERE],Tableau4[SHORT TYPE],"",0,1)</f>
        <v>COP</v>
      </c>
      <c r="N5492" t="str">
        <f>IF(ISERR(FIND("DECOUPE",Tableau1[[#This Row],[DESIGNATION]])),"","NEED REF")</f>
        <v/>
      </c>
    </row>
    <row r="5493" spans="2:14">
      <c r="B5493">
        <v>34408512</v>
      </c>
      <c r="C5493" s="2">
        <v>43965</v>
      </c>
      <c r="D5493" t="s">
        <v>13</v>
      </c>
      <c r="E5493" t="s">
        <v>3674</v>
      </c>
      <c r="G5493" t="s">
        <v>112</v>
      </c>
      <c r="H5493" t="s">
        <v>30</v>
      </c>
      <c r="J5493" t="s">
        <v>17</v>
      </c>
      <c r="K5493" t="s">
        <v>22</v>
      </c>
      <c r="L5493" t="str">
        <f>_xlfn.XLOOKUP(Tableau1[[#This Row],[TYPE DE PIECE]],Tableau4[MATIERE],Tableau4[SHORT TYPE],"",0,1)</f>
        <v>COP</v>
      </c>
      <c r="N5493" t="str">
        <f>IF(ISERR(FIND("DECOUPE",Tableau1[[#This Row],[DESIGNATION]])),"","NEED REF")</f>
        <v/>
      </c>
    </row>
    <row r="5494" spans="2:14">
      <c r="B5494">
        <v>34408511</v>
      </c>
      <c r="C5494" s="2">
        <v>43965</v>
      </c>
      <c r="D5494" t="s">
        <v>13</v>
      </c>
      <c r="E5494" t="s">
        <v>3675</v>
      </c>
      <c r="G5494" t="s">
        <v>112</v>
      </c>
      <c r="H5494" t="s">
        <v>30</v>
      </c>
      <c r="J5494" t="s">
        <v>17</v>
      </c>
      <c r="K5494" t="s">
        <v>22</v>
      </c>
      <c r="L5494" t="str">
        <f>_xlfn.XLOOKUP(Tableau1[[#This Row],[TYPE DE PIECE]],Tableau4[MATIERE],Tableau4[SHORT TYPE],"",0,1)</f>
        <v>COP</v>
      </c>
      <c r="N5494" t="str">
        <f>IF(ISERR(FIND("DECOUPE",Tableau1[[#This Row],[DESIGNATION]])),"","NEED REF")</f>
        <v/>
      </c>
    </row>
    <row r="5495" spans="2:14">
      <c r="B5495">
        <v>34408510</v>
      </c>
      <c r="C5495" s="2">
        <v>43965</v>
      </c>
      <c r="D5495" t="s">
        <v>13</v>
      </c>
      <c r="E5495" t="s">
        <v>3676</v>
      </c>
      <c r="G5495" t="s">
        <v>112</v>
      </c>
      <c r="H5495" t="s">
        <v>30</v>
      </c>
      <c r="J5495" t="s">
        <v>17</v>
      </c>
      <c r="K5495" t="s">
        <v>22</v>
      </c>
      <c r="L5495" t="str">
        <f>_xlfn.XLOOKUP(Tableau1[[#This Row],[TYPE DE PIECE]],Tableau4[MATIERE],Tableau4[SHORT TYPE],"",0,1)</f>
        <v>COP</v>
      </c>
      <c r="N5495" t="str">
        <f>IF(ISERR(FIND("DECOUPE",Tableau1[[#This Row],[DESIGNATION]])),"","NEED REF")</f>
        <v/>
      </c>
    </row>
    <row r="5496" spans="2:14">
      <c r="B5496">
        <v>34408509</v>
      </c>
      <c r="C5496" s="2">
        <v>43965</v>
      </c>
      <c r="D5496" t="s">
        <v>13</v>
      </c>
      <c r="E5496" t="s">
        <v>3677</v>
      </c>
      <c r="G5496" t="s">
        <v>112</v>
      </c>
      <c r="H5496" t="s">
        <v>30</v>
      </c>
      <c r="J5496" t="s">
        <v>17</v>
      </c>
      <c r="K5496" t="s">
        <v>22</v>
      </c>
      <c r="L5496" t="str">
        <f>_xlfn.XLOOKUP(Tableau1[[#This Row],[TYPE DE PIECE]],Tableau4[MATIERE],Tableau4[SHORT TYPE],"",0,1)</f>
        <v>COP</v>
      </c>
      <c r="N5496" t="str">
        <f>IF(ISERR(FIND("DECOUPE",Tableau1[[#This Row],[DESIGNATION]])),"","NEED REF")</f>
        <v/>
      </c>
    </row>
    <row r="5497" spans="2:14">
      <c r="B5497">
        <v>34408508</v>
      </c>
      <c r="C5497" s="2">
        <v>43965</v>
      </c>
      <c r="D5497" t="s">
        <v>13</v>
      </c>
      <c r="E5497" t="s">
        <v>3678</v>
      </c>
      <c r="G5497" t="s">
        <v>112</v>
      </c>
      <c r="H5497" t="s">
        <v>30</v>
      </c>
      <c r="J5497" t="s">
        <v>17</v>
      </c>
      <c r="K5497" t="s">
        <v>22</v>
      </c>
      <c r="L5497" t="str">
        <f>_xlfn.XLOOKUP(Tableau1[[#This Row],[TYPE DE PIECE]],Tableau4[MATIERE],Tableau4[SHORT TYPE],"",0,1)</f>
        <v>COP</v>
      </c>
      <c r="N5497" t="str">
        <f>IF(ISERR(FIND("DECOUPE",Tableau1[[#This Row],[DESIGNATION]])),"","NEED REF")</f>
        <v/>
      </c>
    </row>
    <row r="5498" spans="2:14">
      <c r="B5498">
        <v>34408507</v>
      </c>
      <c r="C5498" s="2">
        <v>43965</v>
      </c>
      <c r="D5498" t="s">
        <v>13</v>
      </c>
      <c r="E5498" t="s">
        <v>3679</v>
      </c>
      <c r="G5498" t="s">
        <v>112</v>
      </c>
      <c r="H5498" t="s">
        <v>30</v>
      </c>
      <c r="J5498" t="s">
        <v>17</v>
      </c>
      <c r="K5498" t="s">
        <v>22</v>
      </c>
      <c r="L5498" t="str">
        <f>_xlfn.XLOOKUP(Tableau1[[#This Row],[TYPE DE PIECE]],Tableau4[MATIERE],Tableau4[SHORT TYPE],"",0,1)</f>
        <v>COP</v>
      </c>
      <c r="N5498" t="str">
        <f>IF(ISERR(FIND("DECOUPE",Tableau1[[#This Row],[DESIGNATION]])),"","NEED REF")</f>
        <v/>
      </c>
    </row>
    <row r="5499" spans="2:14">
      <c r="B5499">
        <v>34408506</v>
      </c>
      <c r="C5499" s="2">
        <v>43965</v>
      </c>
      <c r="D5499" t="s">
        <v>13</v>
      </c>
      <c r="E5499" t="s">
        <v>3680</v>
      </c>
      <c r="G5499" t="s">
        <v>112</v>
      </c>
      <c r="H5499" t="s">
        <v>30</v>
      </c>
      <c r="J5499" t="s">
        <v>17</v>
      </c>
      <c r="K5499" t="s">
        <v>22</v>
      </c>
      <c r="L5499" t="str">
        <f>_xlfn.XLOOKUP(Tableau1[[#This Row],[TYPE DE PIECE]],Tableau4[MATIERE],Tableau4[SHORT TYPE],"",0,1)</f>
        <v>COP</v>
      </c>
      <c r="N5499" t="str">
        <f>IF(ISERR(FIND("DECOUPE",Tableau1[[#This Row],[DESIGNATION]])),"","NEED REF")</f>
        <v/>
      </c>
    </row>
    <row r="5500" spans="2:14">
      <c r="B5500">
        <v>34408505</v>
      </c>
      <c r="C5500" s="2">
        <v>43965</v>
      </c>
      <c r="D5500" t="s">
        <v>13</v>
      </c>
      <c r="E5500" t="s">
        <v>3681</v>
      </c>
      <c r="G5500" t="s">
        <v>112</v>
      </c>
      <c r="H5500" t="s">
        <v>30</v>
      </c>
      <c r="J5500" t="s">
        <v>17</v>
      </c>
      <c r="K5500" t="s">
        <v>22</v>
      </c>
      <c r="L5500" t="str">
        <f>_xlfn.XLOOKUP(Tableau1[[#This Row],[TYPE DE PIECE]],Tableau4[MATIERE],Tableau4[SHORT TYPE],"",0,1)</f>
        <v>COP</v>
      </c>
      <c r="N5500" t="str">
        <f>IF(ISERR(FIND("DECOUPE",Tableau1[[#This Row],[DESIGNATION]])),"","NEED REF")</f>
        <v/>
      </c>
    </row>
    <row r="5501" spans="2:14">
      <c r="B5501">
        <v>34408504</v>
      </c>
      <c r="C5501" s="2">
        <v>43965</v>
      </c>
      <c r="D5501" t="s">
        <v>13</v>
      </c>
      <c r="E5501" t="s">
        <v>3682</v>
      </c>
      <c r="G5501" t="s">
        <v>112</v>
      </c>
      <c r="H5501" t="s">
        <v>30</v>
      </c>
      <c r="J5501" t="s">
        <v>17</v>
      </c>
      <c r="K5501" t="s">
        <v>22</v>
      </c>
      <c r="L5501" t="str">
        <f>_xlfn.XLOOKUP(Tableau1[[#This Row],[TYPE DE PIECE]],Tableau4[MATIERE],Tableau4[SHORT TYPE],"",0,1)</f>
        <v>COP</v>
      </c>
      <c r="N5501" t="str">
        <f>IF(ISERR(FIND("DECOUPE",Tableau1[[#This Row],[DESIGNATION]])),"","NEED REF")</f>
        <v/>
      </c>
    </row>
    <row r="5502" spans="2:14">
      <c r="B5502">
        <v>34408503</v>
      </c>
      <c r="C5502" s="2">
        <v>43965</v>
      </c>
      <c r="D5502" t="s">
        <v>13</v>
      </c>
      <c r="E5502" t="s">
        <v>3683</v>
      </c>
      <c r="G5502" t="s">
        <v>112</v>
      </c>
      <c r="H5502" t="s">
        <v>30</v>
      </c>
      <c r="J5502" t="s">
        <v>17</v>
      </c>
      <c r="K5502" t="s">
        <v>25</v>
      </c>
      <c r="L5502" t="str">
        <f>_xlfn.XLOOKUP(Tableau1[[#This Row],[TYPE DE PIECE]],Tableau4[MATIERE],Tableau4[SHORT TYPE],"",0,1)</f>
        <v>SMT</v>
      </c>
      <c r="N5502" t="str">
        <f>IF(ISERR(FIND("DECOUPE",Tableau1[[#This Row],[DESIGNATION]])),"","NEED REF")</f>
        <v/>
      </c>
    </row>
    <row r="5503" spans="2:14">
      <c r="B5503">
        <v>34408502</v>
      </c>
      <c r="C5503" s="2">
        <v>43965</v>
      </c>
      <c r="D5503" t="s">
        <v>13</v>
      </c>
      <c r="E5503" t="s">
        <v>3684</v>
      </c>
      <c r="G5503" t="s">
        <v>112</v>
      </c>
      <c r="H5503" t="s">
        <v>30</v>
      </c>
      <c r="J5503" t="s">
        <v>17</v>
      </c>
      <c r="K5503" t="s">
        <v>25</v>
      </c>
      <c r="L5503" t="str">
        <f>_xlfn.XLOOKUP(Tableau1[[#This Row],[TYPE DE PIECE]],Tableau4[MATIERE],Tableau4[SHORT TYPE],"",0,1)</f>
        <v>SMT</v>
      </c>
      <c r="N5503" t="str">
        <f>IF(ISERR(FIND("DECOUPE",Tableau1[[#This Row],[DESIGNATION]])),"","NEED REF")</f>
        <v>NEED REF</v>
      </c>
    </row>
    <row r="5504" spans="2:14">
      <c r="B5504">
        <v>34408501</v>
      </c>
      <c r="C5504" s="2">
        <v>43963</v>
      </c>
      <c r="D5504" t="s">
        <v>13</v>
      </c>
      <c r="E5504" t="s">
        <v>3685</v>
      </c>
      <c r="G5504" t="s">
        <v>112</v>
      </c>
      <c r="H5504" t="s">
        <v>30</v>
      </c>
      <c r="J5504" t="s">
        <v>17</v>
      </c>
      <c r="K5504" t="s">
        <v>1745</v>
      </c>
      <c r="L5504" t="str">
        <f>_xlfn.XLOOKUP(Tableau1[[#This Row],[TYPE DE PIECE]],Tableau4[MATIERE],Tableau4[SHORT TYPE],"",0,1)</f>
        <v/>
      </c>
      <c r="N5504" t="str">
        <f>IF(ISERR(FIND("DECOUPE",Tableau1[[#This Row],[DESIGNATION]])),"","NEED REF")</f>
        <v/>
      </c>
    </row>
    <row r="5505" spans="2:14">
      <c r="B5505">
        <v>34408500</v>
      </c>
      <c r="C5505" s="2">
        <v>43963</v>
      </c>
      <c r="D5505" t="s">
        <v>13</v>
      </c>
      <c r="E5505" t="s">
        <v>3686</v>
      </c>
      <c r="G5505" t="s">
        <v>112</v>
      </c>
      <c r="H5505" t="s">
        <v>30</v>
      </c>
      <c r="J5505" t="s">
        <v>17</v>
      </c>
      <c r="K5505" t="s">
        <v>1745</v>
      </c>
      <c r="L5505" t="str">
        <f>_xlfn.XLOOKUP(Tableau1[[#This Row],[TYPE DE PIECE]],Tableau4[MATIERE],Tableau4[SHORT TYPE],"",0,1)</f>
        <v/>
      </c>
      <c r="N5505" t="str">
        <f>IF(ISERR(FIND("DECOUPE",Tableau1[[#This Row],[DESIGNATION]])),"","NEED REF")</f>
        <v/>
      </c>
    </row>
    <row r="5506" spans="2:14">
      <c r="B5506">
        <v>34408499</v>
      </c>
      <c r="C5506" s="2">
        <v>43962</v>
      </c>
      <c r="D5506" t="s">
        <v>13</v>
      </c>
      <c r="E5506" t="s">
        <v>3687</v>
      </c>
      <c r="F5506" t="s">
        <v>3624</v>
      </c>
      <c r="J5506" t="s">
        <v>2813</v>
      </c>
      <c r="K5506" t="s">
        <v>25</v>
      </c>
      <c r="L5506" t="str">
        <f>_xlfn.XLOOKUP(Tableau1[[#This Row],[TYPE DE PIECE]],Tableau4[MATIERE],Tableau4[SHORT TYPE],"",0,1)</f>
        <v>SMT</v>
      </c>
      <c r="N5506" t="str">
        <f>IF(ISERR(FIND("DECOUPE",Tableau1[[#This Row],[DESIGNATION]])),"","NEED REF")</f>
        <v/>
      </c>
    </row>
    <row r="5507" spans="2:14">
      <c r="B5507">
        <v>34408498</v>
      </c>
      <c r="C5507" s="2">
        <v>43962</v>
      </c>
      <c r="D5507" t="s">
        <v>13</v>
      </c>
      <c r="E5507" t="s">
        <v>3688</v>
      </c>
      <c r="F5507" t="s">
        <v>3624</v>
      </c>
      <c r="J5507" t="s">
        <v>2813</v>
      </c>
      <c r="K5507" t="s">
        <v>25</v>
      </c>
      <c r="L5507" t="str">
        <f>_xlfn.XLOOKUP(Tableau1[[#This Row],[TYPE DE PIECE]],Tableau4[MATIERE],Tableau4[SHORT TYPE],"",0,1)</f>
        <v>SMT</v>
      </c>
      <c r="N5507" t="str">
        <f>IF(ISERR(FIND("DECOUPE",Tableau1[[#This Row],[DESIGNATION]])),"","NEED REF")</f>
        <v/>
      </c>
    </row>
    <row r="5508" spans="2:14">
      <c r="B5508">
        <v>34408497</v>
      </c>
      <c r="C5508" s="2">
        <v>43958</v>
      </c>
      <c r="D5508" t="s">
        <v>13</v>
      </c>
      <c r="E5508" t="s">
        <v>3689</v>
      </c>
      <c r="F5508" t="s">
        <v>3624</v>
      </c>
      <c r="J5508" t="s">
        <v>2813</v>
      </c>
      <c r="K5508" t="s">
        <v>25</v>
      </c>
      <c r="L5508" t="str">
        <f>_xlfn.XLOOKUP(Tableau1[[#This Row],[TYPE DE PIECE]],Tableau4[MATIERE],Tableau4[SHORT TYPE],"",0,1)</f>
        <v>SMT</v>
      </c>
      <c r="N5508" t="str">
        <f>IF(ISERR(FIND("DECOUPE",Tableau1[[#This Row],[DESIGNATION]])),"","NEED REF")</f>
        <v/>
      </c>
    </row>
    <row r="5509" spans="2:14">
      <c r="B5509">
        <v>34408496</v>
      </c>
      <c r="C5509" s="2">
        <v>43958</v>
      </c>
      <c r="D5509" t="s">
        <v>13</v>
      </c>
      <c r="E5509" t="s">
        <v>3690</v>
      </c>
      <c r="F5509" t="s">
        <v>3624</v>
      </c>
      <c r="J5509" t="s">
        <v>2813</v>
      </c>
      <c r="K5509" t="s">
        <v>25</v>
      </c>
      <c r="L5509" t="str">
        <f>_xlfn.XLOOKUP(Tableau1[[#This Row],[TYPE DE PIECE]],Tableau4[MATIERE],Tableau4[SHORT TYPE],"",0,1)</f>
        <v>SMT</v>
      </c>
      <c r="N5509" t="str">
        <f>IF(ISERR(FIND("DECOUPE",Tableau1[[#This Row],[DESIGNATION]])),"","NEED REF")</f>
        <v/>
      </c>
    </row>
    <row r="5510" spans="2:14">
      <c r="B5510">
        <v>34408495</v>
      </c>
      <c r="C5510" s="2">
        <v>43958</v>
      </c>
      <c r="D5510" t="s">
        <v>13</v>
      </c>
      <c r="E5510" t="s">
        <v>3691</v>
      </c>
      <c r="J5510" t="s">
        <v>17</v>
      </c>
      <c r="K5510" t="s">
        <v>25</v>
      </c>
      <c r="L5510" t="str">
        <f>_xlfn.XLOOKUP(Tableau1[[#This Row],[TYPE DE PIECE]],Tableau4[MATIERE],Tableau4[SHORT TYPE],"",0,1)</f>
        <v>SMT</v>
      </c>
      <c r="N5510" t="str">
        <f>IF(ISERR(FIND("DECOUPE",Tableau1[[#This Row],[DESIGNATION]])),"","NEED REF")</f>
        <v>NEED REF</v>
      </c>
    </row>
    <row r="5511" spans="2:14">
      <c r="B5511">
        <v>34408494</v>
      </c>
      <c r="C5511" s="2">
        <v>43958</v>
      </c>
      <c r="D5511" t="s">
        <v>13</v>
      </c>
      <c r="E5511" t="s">
        <v>3692</v>
      </c>
      <c r="H5511" t="s">
        <v>595</v>
      </c>
      <c r="J5511" t="s">
        <v>17</v>
      </c>
      <c r="K5511" t="s">
        <v>25</v>
      </c>
      <c r="L5511" t="str">
        <f>_xlfn.XLOOKUP(Tableau1[[#This Row],[TYPE DE PIECE]],Tableau4[MATIERE],Tableau4[SHORT TYPE],"",0,1)</f>
        <v>SMT</v>
      </c>
      <c r="N5511" t="str">
        <f>IF(ISERR(FIND("DECOUPE",Tableau1[[#This Row],[DESIGNATION]])),"","NEED REF")</f>
        <v/>
      </c>
    </row>
    <row r="5512" spans="2:14">
      <c r="B5512">
        <v>34408493</v>
      </c>
      <c r="C5512" s="2">
        <v>43958</v>
      </c>
      <c r="D5512" t="s">
        <v>13</v>
      </c>
      <c r="E5512" t="s">
        <v>3693</v>
      </c>
      <c r="H5512" t="s">
        <v>595</v>
      </c>
      <c r="J5512" t="s">
        <v>17</v>
      </c>
      <c r="K5512" t="s">
        <v>25</v>
      </c>
      <c r="L5512" t="str">
        <f>_xlfn.XLOOKUP(Tableau1[[#This Row],[TYPE DE PIECE]],Tableau4[MATIERE],Tableau4[SHORT TYPE],"",0,1)</f>
        <v>SMT</v>
      </c>
      <c r="N5512" t="str">
        <f>IF(ISERR(FIND("DECOUPE",Tableau1[[#This Row],[DESIGNATION]])),"","NEED REF")</f>
        <v/>
      </c>
    </row>
    <row r="5513" spans="2:14">
      <c r="B5513">
        <v>34408492</v>
      </c>
      <c r="C5513" s="2">
        <v>43958</v>
      </c>
      <c r="D5513" t="s">
        <v>13</v>
      </c>
      <c r="E5513" t="s">
        <v>3694</v>
      </c>
      <c r="H5513" t="s">
        <v>595</v>
      </c>
      <c r="J5513" t="s">
        <v>17</v>
      </c>
      <c r="K5513" t="s">
        <v>25</v>
      </c>
      <c r="L5513" t="str">
        <f>_xlfn.XLOOKUP(Tableau1[[#This Row],[TYPE DE PIECE]],Tableau4[MATIERE],Tableau4[SHORT TYPE],"",0,1)</f>
        <v>SMT</v>
      </c>
      <c r="N5513" t="str">
        <f>IF(ISERR(FIND("DECOUPE",Tableau1[[#This Row],[DESIGNATION]])),"","NEED REF")</f>
        <v/>
      </c>
    </row>
    <row r="5514" spans="2:14">
      <c r="B5514">
        <v>34408491</v>
      </c>
      <c r="C5514" s="2">
        <v>43957</v>
      </c>
      <c r="D5514" t="s">
        <v>13</v>
      </c>
      <c r="E5514" t="s">
        <v>3695</v>
      </c>
      <c r="G5514" t="s">
        <v>112</v>
      </c>
      <c r="H5514" t="s">
        <v>463</v>
      </c>
      <c r="J5514" t="s">
        <v>17</v>
      </c>
      <c r="K5514" t="s">
        <v>25</v>
      </c>
      <c r="L5514" t="str">
        <f>_xlfn.XLOOKUP(Tableau1[[#This Row],[TYPE DE PIECE]],Tableau4[MATIERE],Tableau4[SHORT TYPE],"",0,1)</f>
        <v>SMT</v>
      </c>
      <c r="N5514" t="str">
        <f>IF(ISERR(FIND("DECOUPE",Tableau1[[#This Row],[DESIGNATION]])),"","NEED REF")</f>
        <v/>
      </c>
    </row>
    <row r="5515" spans="2:14">
      <c r="B5515">
        <v>34408490</v>
      </c>
      <c r="C5515" s="2">
        <v>43957</v>
      </c>
      <c r="D5515" t="s">
        <v>13</v>
      </c>
      <c r="E5515" t="s">
        <v>3696</v>
      </c>
      <c r="G5515" t="s">
        <v>112</v>
      </c>
      <c r="H5515" t="s">
        <v>463</v>
      </c>
      <c r="J5515" t="s">
        <v>17</v>
      </c>
      <c r="K5515" t="s">
        <v>25</v>
      </c>
      <c r="L5515" t="str">
        <f>_xlfn.XLOOKUP(Tableau1[[#This Row],[TYPE DE PIECE]],Tableau4[MATIERE],Tableau4[SHORT TYPE],"",0,1)</f>
        <v>SMT</v>
      </c>
      <c r="N5515" t="str">
        <f>IF(ISERR(FIND("DECOUPE",Tableau1[[#This Row],[DESIGNATION]])),"","NEED REF")</f>
        <v/>
      </c>
    </row>
    <row r="5516" spans="2:14">
      <c r="B5516">
        <v>34408489</v>
      </c>
      <c r="C5516" s="2">
        <v>43957</v>
      </c>
      <c r="D5516" t="s">
        <v>13</v>
      </c>
      <c r="E5516" t="s">
        <v>834</v>
      </c>
      <c r="G5516" t="s">
        <v>112</v>
      </c>
      <c r="H5516" t="s">
        <v>463</v>
      </c>
      <c r="J5516" t="s">
        <v>17</v>
      </c>
      <c r="K5516" t="s">
        <v>25</v>
      </c>
      <c r="L5516" t="str">
        <f>_xlfn.XLOOKUP(Tableau1[[#This Row],[TYPE DE PIECE]],Tableau4[MATIERE],Tableau4[SHORT TYPE],"",0,1)</f>
        <v>SMT</v>
      </c>
      <c r="N5516" t="str">
        <f>IF(ISERR(FIND("DECOUPE",Tableau1[[#This Row],[DESIGNATION]])),"","NEED REF")</f>
        <v/>
      </c>
    </row>
    <row r="5517" spans="2:14">
      <c r="B5517">
        <v>34408488</v>
      </c>
      <c r="C5517" s="2">
        <v>43957</v>
      </c>
      <c r="D5517" t="s">
        <v>13</v>
      </c>
      <c r="E5517" t="s">
        <v>3697</v>
      </c>
      <c r="G5517" t="s">
        <v>112</v>
      </c>
      <c r="H5517" t="s">
        <v>463</v>
      </c>
      <c r="J5517" t="s">
        <v>17</v>
      </c>
      <c r="K5517" t="s">
        <v>25</v>
      </c>
      <c r="L5517" t="str">
        <f>_xlfn.XLOOKUP(Tableau1[[#This Row],[TYPE DE PIECE]],Tableau4[MATIERE],Tableau4[SHORT TYPE],"",0,1)</f>
        <v>SMT</v>
      </c>
      <c r="N5517" t="str">
        <f>IF(ISERR(FIND("DECOUPE",Tableau1[[#This Row],[DESIGNATION]])),"","NEED REF")</f>
        <v/>
      </c>
    </row>
    <row r="5518" spans="2:14">
      <c r="B5518">
        <v>34408487</v>
      </c>
      <c r="C5518" s="2">
        <v>43956</v>
      </c>
      <c r="D5518" t="s">
        <v>13</v>
      </c>
      <c r="E5518" t="s">
        <v>3698</v>
      </c>
      <c r="G5518" t="s">
        <v>112</v>
      </c>
      <c r="H5518" t="s">
        <v>463</v>
      </c>
      <c r="J5518" t="s">
        <v>17</v>
      </c>
      <c r="K5518" t="s">
        <v>25</v>
      </c>
      <c r="L5518" t="str">
        <f>_xlfn.XLOOKUP(Tableau1[[#This Row],[TYPE DE PIECE]],Tableau4[MATIERE],Tableau4[SHORT TYPE],"",0,1)</f>
        <v>SMT</v>
      </c>
      <c r="N5518" t="str">
        <f>IF(ISERR(FIND("DECOUPE",Tableau1[[#This Row],[DESIGNATION]])),"","NEED REF")</f>
        <v/>
      </c>
    </row>
    <row r="5519" spans="2:14">
      <c r="B5519">
        <v>34408486</v>
      </c>
      <c r="C5519" s="2">
        <v>43956</v>
      </c>
      <c r="D5519" t="s">
        <v>13</v>
      </c>
      <c r="E5519" t="s">
        <v>3699</v>
      </c>
      <c r="G5519" t="s">
        <v>112</v>
      </c>
      <c r="H5519" t="s">
        <v>463</v>
      </c>
      <c r="J5519" t="s">
        <v>17</v>
      </c>
      <c r="K5519" t="s">
        <v>22</v>
      </c>
      <c r="L5519" t="str">
        <f>_xlfn.XLOOKUP(Tableau1[[#This Row],[TYPE DE PIECE]],Tableau4[MATIERE],Tableau4[SHORT TYPE],"",0,1)</f>
        <v>COP</v>
      </c>
      <c r="N5519" t="str">
        <f>IF(ISERR(FIND("DECOUPE",Tableau1[[#This Row],[DESIGNATION]])),"","NEED REF")</f>
        <v/>
      </c>
    </row>
    <row r="5520" spans="2:14">
      <c r="B5520">
        <v>34408485</v>
      </c>
      <c r="C5520" s="2">
        <v>43956</v>
      </c>
      <c r="D5520" t="s">
        <v>13</v>
      </c>
      <c r="E5520" t="s">
        <v>3700</v>
      </c>
      <c r="G5520" t="s">
        <v>112</v>
      </c>
      <c r="H5520" t="s">
        <v>463</v>
      </c>
      <c r="J5520" t="s">
        <v>17</v>
      </c>
      <c r="K5520" t="s">
        <v>22</v>
      </c>
      <c r="L5520" t="str">
        <f>_xlfn.XLOOKUP(Tableau1[[#This Row],[TYPE DE PIECE]],Tableau4[MATIERE],Tableau4[SHORT TYPE],"",0,1)</f>
        <v>COP</v>
      </c>
      <c r="N5520" t="str">
        <f>IF(ISERR(FIND("DECOUPE",Tableau1[[#This Row],[DESIGNATION]])),"","NEED REF")</f>
        <v/>
      </c>
    </row>
    <row r="5521" spans="2:14">
      <c r="B5521">
        <v>34408484</v>
      </c>
      <c r="C5521" s="2">
        <v>43956</v>
      </c>
      <c r="D5521" t="s">
        <v>13</v>
      </c>
      <c r="E5521" t="s">
        <v>3701</v>
      </c>
      <c r="G5521" t="s">
        <v>112</v>
      </c>
      <c r="H5521" t="s">
        <v>463</v>
      </c>
      <c r="J5521" t="s">
        <v>17</v>
      </c>
      <c r="K5521" t="s">
        <v>22</v>
      </c>
      <c r="L5521" t="str">
        <f>_xlfn.XLOOKUP(Tableau1[[#This Row],[TYPE DE PIECE]],Tableau4[MATIERE],Tableau4[SHORT TYPE],"",0,1)</f>
        <v>COP</v>
      </c>
      <c r="N5521" t="str">
        <f>IF(ISERR(FIND("DECOUPE",Tableau1[[#This Row],[DESIGNATION]])),"","NEED REF")</f>
        <v/>
      </c>
    </row>
    <row r="5522" spans="2:14">
      <c r="B5522">
        <v>34408483</v>
      </c>
      <c r="C5522" s="2">
        <v>43956</v>
      </c>
      <c r="D5522" t="s">
        <v>13</v>
      </c>
      <c r="E5522" t="s">
        <v>3702</v>
      </c>
      <c r="G5522" t="s">
        <v>112</v>
      </c>
      <c r="H5522" t="s">
        <v>463</v>
      </c>
      <c r="J5522" t="s">
        <v>17</v>
      </c>
      <c r="K5522" t="s">
        <v>22</v>
      </c>
      <c r="L5522" t="str">
        <f>_xlfn.XLOOKUP(Tableau1[[#This Row],[TYPE DE PIECE]],Tableau4[MATIERE],Tableau4[SHORT TYPE],"",0,1)</f>
        <v>COP</v>
      </c>
      <c r="N5522" t="str">
        <f>IF(ISERR(FIND("DECOUPE",Tableau1[[#This Row],[DESIGNATION]])),"","NEED REF")</f>
        <v/>
      </c>
    </row>
    <row r="5523" spans="2:14">
      <c r="B5523">
        <v>34408482</v>
      </c>
      <c r="C5523" s="2">
        <v>43956</v>
      </c>
      <c r="D5523" t="s">
        <v>13</v>
      </c>
      <c r="E5523" t="s">
        <v>3703</v>
      </c>
      <c r="G5523" t="s">
        <v>112</v>
      </c>
      <c r="H5523" t="s">
        <v>463</v>
      </c>
      <c r="J5523" t="s">
        <v>17</v>
      </c>
      <c r="K5523" t="s">
        <v>22</v>
      </c>
      <c r="L5523" t="str">
        <f>_xlfn.XLOOKUP(Tableau1[[#This Row],[TYPE DE PIECE]],Tableau4[MATIERE],Tableau4[SHORT TYPE],"",0,1)</f>
        <v>COP</v>
      </c>
      <c r="N5523" t="str">
        <f>IF(ISERR(FIND("DECOUPE",Tableau1[[#This Row],[DESIGNATION]])),"","NEED REF")</f>
        <v/>
      </c>
    </row>
    <row r="5524" spans="2:14">
      <c r="B5524">
        <v>34408481</v>
      </c>
      <c r="C5524" s="2">
        <v>43956</v>
      </c>
      <c r="D5524" t="s">
        <v>13</v>
      </c>
      <c r="E5524" t="s">
        <v>3704</v>
      </c>
      <c r="G5524" t="s">
        <v>112</v>
      </c>
      <c r="H5524" t="s">
        <v>463</v>
      </c>
      <c r="J5524" t="s">
        <v>17</v>
      </c>
      <c r="K5524" t="s">
        <v>22</v>
      </c>
      <c r="L5524" t="str">
        <f>_xlfn.XLOOKUP(Tableau1[[#This Row],[TYPE DE PIECE]],Tableau4[MATIERE],Tableau4[SHORT TYPE],"",0,1)</f>
        <v>COP</v>
      </c>
      <c r="N5524" t="str">
        <f>IF(ISERR(FIND("DECOUPE",Tableau1[[#This Row],[DESIGNATION]])),"","NEED REF")</f>
        <v/>
      </c>
    </row>
    <row r="5525" spans="2:14">
      <c r="B5525">
        <v>34408480</v>
      </c>
      <c r="C5525" s="2">
        <v>43956</v>
      </c>
      <c r="D5525" t="s">
        <v>13</v>
      </c>
      <c r="E5525" t="s">
        <v>3705</v>
      </c>
      <c r="G5525" t="s">
        <v>112</v>
      </c>
      <c r="H5525" t="s">
        <v>463</v>
      </c>
      <c r="J5525" t="s">
        <v>17</v>
      </c>
      <c r="K5525" t="s">
        <v>22</v>
      </c>
      <c r="L5525" t="str">
        <f>_xlfn.XLOOKUP(Tableau1[[#This Row],[TYPE DE PIECE]],Tableau4[MATIERE],Tableau4[SHORT TYPE],"",0,1)</f>
        <v>COP</v>
      </c>
      <c r="N5525" t="str">
        <f>IF(ISERR(FIND("DECOUPE",Tableau1[[#This Row],[DESIGNATION]])),"","NEED REF")</f>
        <v/>
      </c>
    </row>
    <row r="5526" spans="2:14">
      <c r="B5526">
        <v>34408479</v>
      </c>
      <c r="C5526" s="2">
        <v>43956</v>
      </c>
      <c r="D5526" t="s">
        <v>13</v>
      </c>
      <c r="E5526" t="s">
        <v>3706</v>
      </c>
      <c r="G5526" t="s">
        <v>112</v>
      </c>
      <c r="H5526" t="s">
        <v>463</v>
      </c>
      <c r="J5526" t="s">
        <v>17</v>
      </c>
      <c r="K5526" t="s">
        <v>22</v>
      </c>
      <c r="L5526" t="str">
        <f>_xlfn.XLOOKUP(Tableau1[[#This Row],[TYPE DE PIECE]],Tableau4[MATIERE],Tableau4[SHORT TYPE],"",0,1)</f>
        <v>COP</v>
      </c>
      <c r="N5526" t="str">
        <f>IF(ISERR(FIND("DECOUPE",Tableau1[[#This Row],[DESIGNATION]])),"","NEED REF")</f>
        <v/>
      </c>
    </row>
    <row r="5527" spans="2:14">
      <c r="B5527">
        <v>34408478</v>
      </c>
      <c r="C5527" s="2">
        <v>43956</v>
      </c>
      <c r="D5527" t="s">
        <v>13</v>
      </c>
      <c r="E5527" t="s">
        <v>3707</v>
      </c>
      <c r="G5527" t="s">
        <v>112</v>
      </c>
      <c r="H5527" t="s">
        <v>463</v>
      </c>
      <c r="J5527" t="s">
        <v>17</v>
      </c>
      <c r="K5527" t="s">
        <v>22</v>
      </c>
      <c r="L5527" t="str">
        <f>_xlfn.XLOOKUP(Tableau1[[#This Row],[TYPE DE PIECE]],Tableau4[MATIERE],Tableau4[SHORT TYPE],"",0,1)</f>
        <v>COP</v>
      </c>
      <c r="N5527" t="str">
        <f>IF(ISERR(FIND("DECOUPE",Tableau1[[#This Row],[DESIGNATION]])),"","NEED REF")</f>
        <v/>
      </c>
    </row>
    <row r="5528" spans="2:14">
      <c r="B5528">
        <v>34408477</v>
      </c>
      <c r="C5528" s="2">
        <v>43951</v>
      </c>
      <c r="D5528" t="s">
        <v>13</v>
      </c>
      <c r="E5528" t="s">
        <v>3708</v>
      </c>
      <c r="F5528" t="s">
        <v>3709</v>
      </c>
      <c r="J5528" t="s">
        <v>3634</v>
      </c>
      <c r="K5528" t="s">
        <v>22</v>
      </c>
      <c r="L5528" t="str">
        <f>_xlfn.XLOOKUP(Tableau1[[#This Row],[TYPE DE PIECE]],Tableau4[MATIERE],Tableau4[SHORT TYPE],"",0,1)</f>
        <v>COP</v>
      </c>
      <c r="N5528" t="str">
        <f>IF(ISERR(FIND("DECOUPE",Tableau1[[#This Row],[DESIGNATION]])),"","NEED REF")</f>
        <v/>
      </c>
    </row>
    <row r="5529" spans="2:14">
      <c r="B5529">
        <v>34408476</v>
      </c>
      <c r="C5529" s="2">
        <v>43951</v>
      </c>
      <c r="D5529" t="s">
        <v>13</v>
      </c>
      <c r="E5529" t="s">
        <v>3710</v>
      </c>
      <c r="F5529" t="s">
        <v>3711</v>
      </c>
      <c r="G5529" t="s">
        <v>3019</v>
      </c>
      <c r="J5529" t="s">
        <v>3634</v>
      </c>
      <c r="K5529" t="s">
        <v>25</v>
      </c>
      <c r="L5529" t="str">
        <f>_xlfn.XLOOKUP(Tableau1[[#This Row],[TYPE DE PIECE]],Tableau4[MATIERE],Tableau4[SHORT TYPE],"",0,1)</f>
        <v>SMT</v>
      </c>
      <c r="N5529" t="str">
        <f>IF(ISERR(FIND("DECOUPE",Tableau1[[#This Row],[DESIGNATION]])),"","NEED REF")</f>
        <v/>
      </c>
    </row>
    <row r="5530" spans="2:14">
      <c r="B5530">
        <v>34408475</v>
      </c>
      <c r="C5530" s="2">
        <v>43948</v>
      </c>
      <c r="D5530" t="s">
        <v>13</v>
      </c>
      <c r="E5530" t="s">
        <v>3712</v>
      </c>
      <c r="F5530" t="s">
        <v>674</v>
      </c>
      <c r="G5530" t="s">
        <v>675</v>
      </c>
      <c r="H5530" t="s">
        <v>46</v>
      </c>
      <c r="J5530" t="s">
        <v>1944</v>
      </c>
      <c r="K5530" t="s">
        <v>50</v>
      </c>
      <c r="L5530" t="str">
        <f>_xlfn.XLOOKUP(Tableau1[[#This Row],[TYPE DE PIECE]],Tableau4[MATIERE],Tableau4[SHORT TYPE],"",0,1)</f>
        <v>WIR</v>
      </c>
      <c r="N5530" t="str">
        <f>IF(ISERR(FIND("DECOUPE",Tableau1[[#This Row],[DESIGNATION]])),"","NEED REF")</f>
        <v/>
      </c>
    </row>
    <row r="5531" spans="2:14">
      <c r="B5531">
        <v>34408474</v>
      </c>
      <c r="C5531" s="2">
        <v>43944</v>
      </c>
      <c r="D5531" t="s">
        <v>13</v>
      </c>
      <c r="E5531" t="s">
        <v>3713</v>
      </c>
      <c r="F5531" t="s">
        <v>3711</v>
      </c>
      <c r="G5531" t="s">
        <v>3019</v>
      </c>
      <c r="J5531" t="s">
        <v>3634</v>
      </c>
      <c r="K5531" t="s">
        <v>25</v>
      </c>
      <c r="L5531" t="str">
        <f>_xlfn.XLOOKUP(Tableau1[[#This Row],[TYPE DE PIECE]],Tableau4[MATIERE],Tableau4[SHORT TYPE],"",0,1)</f>
        <v>SMT</v>
      </c>
      <c r="N5531" t="str">
        <f>IF(ISERR(FIND("DECOUPE",Tableau1[[#This Row],[DESIGNATION]])),"","NEED REF")</f>
        <v/>
      </c>
    </row>
    <row r="5532" spans="2:14">
      <c r="B5532">
        <v>34408473</v>
      </c>
      <c r="C5532" s="2">
        <v>43943</v>
      </c>
      <c r="D5532" t="s">
        <v>13</v>
      </c>
      <c r="E5532" t="s">
        <v>3714</v>
      </c>
      <c r="F5532" t="s">
        <v>3715</v>
      </c>
      <c r="G5532" t="s">
        <v>3019</v>
      </c>
      <c r="J5532" t="s">
        <v>1365</v>
      </c>
      <c r="K5532" t="s">
        <v>13</v>
      </c>
      <c r="L5532" t="str">
        <f>_xlfn.XLOOKUP(Tableau1[[#This Row],[TYPE DE PIECE]],Tableau4[MATIERE],Tableau4[SHORT TYPE],"",0,1)</f>
        <v/>
      </c>
      <c r="N5532" t="str">
        <f>IF(ISERR(FIND("DECOUPE",Tableau1[[#This Row],[DESIGNATION]])),"","NEED REF")</f>
        <v/>
      </c>
    </row>
    <row r="5533" spans="2:14">
      <c r="B5533">
        <v>34408472</v>
      </c>
      <c r="C5533" s="2">
        <v>43943</v>
      </c>
      <c r="D5533" t="s">
        <v>13</v>
      </c>
      <c r="E5533" t="s">
        <v>3716</v>
      </c>
      <c r="F5533" t="s">
        <v>3715</v>
      </c>
      <c r="G5533" t="s">
        <v>3019</v>
      </c>
      <c r="H5533" t="s">
        <v>463</v>
      </c>
      <c r="J5533" t="s">
        <v>1365</v>
      </c>
      <c r="K5533" t="s">
        <v>298</v>
      </c>
      <c r="L5533" t="str">
        <f>_xlfn.XLOOKUP(Tableau1[[#This Row],[TYPE DE PIECE]],Tableau4[MATIERE],Tableau4[SHORT TYPE],"",0,1)</f>
        <v/>
      </c>
      <c r="N5533" t="str">
        <f>IF(ISERR(FIND("DECOUPE",Tableau1[[#This Row],[DESIGNATION]])),"","NEED REF")</f>
        <v/>
      </c>
    </row>
    <row r="5534" spans="2:14">
      <c r="B5534">
        <v>34408471</v>
      </c>
      <c r="C5534" s="2">
        <v>43943</v>
      </c>
      <c r="D5534" t="s">
        <v>13</v>
      </c>
      <c r="E5534" t="s">
        <v>3717</v>
      </c>
      <c r="F5534" t="s">
        <v>674</v>
      </c>
      <c r="G5534" t="s">
        <v>675</v>
      </c>
      <c r="H5534" t="s">
        <v>46</v>
      </c>
      <c r="J5534" t="s">
        <v>1944</v>
      </c>
      <c r="K5534" t="s">
        <v>22</v>
      </c>
      <c r="L5534" t="str">
        <f>_xlfn.XLOOKUP(Tableau1[[#This Row],[TYPE DE PIECE]],Tableau4[MATIERE],Tableau4[SHORT TYPE],"",0,1)</f>
        <v>COP</v>
      </c>
      <c r="N5534" t="str">
        <f>IF(ISERR(FIND("DECOUPE",Tableau1[[#This Row],[DESIGNATION]])),"","NEED REF")</f>
        <v/>
      </c>
    </row>
    <row r="5535" spans="2:14">
      <c r="B5535">
        <v>34408470</v>
      </c>
      <c r="C5535" s="2">
        <v>43941</v>
      </c>
      <c r="D5535" t="s">
        <v>13</v>
      </c>
      <c r="E5535" t="s">
        <v>3718</v>
      </c>
      <c r="F5535" t="s">
        <v>674</v>
      </c>
      <c r="G5535" t="s">
        <v>675</v>
      </c>
      <c r="H5535" t="s">
        <v>46</v>
      </c>
      <c r="J5535" t="s">
        <v>1944</v>
      </c>
      <c r="K5535" t="s">
        <v>22</v>
      </c>
      <c r="L5535" t="str">
        <f>_xlfn.XLOOKUP(Tableau1[[#This Row],[TYPE DE PIECE]],Tableau4[MATIERE],Tableau4[SHORT TYPE],"",0,1)</f>
        <v>COP</v>
      </c>
      <c r="N5535" t="str">
        <f>IF(ISERR(FIND("DECOUPE",Tableau1[[#This Row],[DESIGNATION]])),"","NEED REF")</f>
        <v/>
      </c>
    </row>
    <row r="5536" spans="2:14">
      <c r="B5536">
        <v>34408469</v>
      </c>
      <c r="C5536" s="2">
        <v>43941</v>
      </c>
      <c r="D5536" t="s">
        <v>13</v>
      </c>
      <c r="E5536" t="s">
        <v>3719</v>
      </c>
      <c r="F5536" t="s">
        <v>674</v>
      </c>
      <c r="G5536" t="s">
        <v>675</v>
      </c>
      <c r="H5536" t="s">
        <v>46</v>
      </c>
      <c r="J5536" t="s">
        <v>1944</v>
      </c>
      <c r="K5536" t="s">
        <v>22</v>
      </c>
      <c r="L5536" t="str">
        <f>_xlfn.XLOOKUP(Tableau1[[#This Row],[TYPE DE PIECE]],Tableau4[MATIERE],Tableau4[SHORT TYPE],"",0,1)</f>
        <v>COP</v>
      </c>
      <c r="N5536" t="str">
        <f>IF(ISERR(FIND("DECOUPE",Tableau1[[#This Row],[DESIGNATION]])),"","NEED REF")</f>
        <v/>
      </c>
    </row>
    <row r="5537" spans="2:14">
      <c r="B5537">
        <v>34408468</v>
      </c>
      <c r="C5537" s="2">
        <v>43941</v>
      </c>
      <c r="D5537" t="s">
        <v>13</v>
      </c>
      <c r="E5537" t="s">
        <v>3720</v>
      </c>
      <c r="F5537" t="s">
        <v>3711</v>
      </c>
      <c r="G5537" t="s">
        <v>3019</v>
      </c>
      <c r="J5537" t="s">
        <v>3634</v>
      </c>
      <c r="K5537" t="s">
        <v>25</v>
      </c>
      <c r="L5537" t="str">
        <f>_xlfn.XLOOKUP(Tableau1[[#This Row],[TYPE DE PIECE]],Tableau4[MATIERE],Tableau4[SHORT TYPE],"",0,1)</f>
        <v>SMT</v>
      </c>
      <c r="N5537" t="str">
        <f>IF(ISERR(FIND("DECOUPE",Tableau1[[#This Row],[DESIGNATION]])),"","NEED REF")</f>
        <v/>
      </c>
    </row>
    <row r="5538" spans="2:14">
      <c r="B5538">
        <v>34408467</v>
      </c>
      <c r="C5538" s="2">
        <v>43938</v>
      </c>
      <c r="D5538" t="s">
        <v>13</v>
      </c>
      <c r="E5538" t="s">
        <v>3721</v>
      </c>
      <c r="F5538" t="s">
        <v>3711</v>
      </c>
      <c r="G5538" t="s">
        <v>3019</v>
      </c>
      <c r="J5538" t="s">
        <v>3634</v>
      </c>
      <c r="K5538" t="s">
        <v>25</v>
      </c>
      <c r="L5538" t="str">
        <f>_xlfn.XLOOKUP(Tableau1[[#This Row],[TYPE DE PIECE]],Tableau4[MATIERE],Tableau4[SHORT TYPE],"",0,1)</f>
        <v>SMT</v>
      </c>
      <c r="N5538" t="str">
        <f>IF(ISERR(FIND("DECOUPE",Tableau1[[#This Row],[DESIGNATION]])),"","NEED REF")</f>
        <v/>
      </c>
    </row>
    <row r="5539" spans="2:14">
      <c r="B5539">
        <v>34408466</v>
      </c>
      <c r="C5539" s="2">
        <v>43938</v>
      </c>
      <c r="D5539" t="s">
        <v>13</v>
      </c>
      <c r="E5539" t="s">
        <v>3722</v>
      </c>
      <c r="F5539" t="s">
        <v>3711</v>
      </c>
      <c r="G5539" t="s">
        <v>3019</v>
      </c>
      <c r="J5539" t="s">
        <v>3634</v>
      </c>
      <c r="K5539" t="s">
        <v>25</v>
      </c>
      <c r="L5539" t="str">
        <f>_xlfn.XLOOKUP(Tableau1[[#This Row],[TYPE DE PIECE]],Tableau4[MATIERE],Tableau4[SHORT TYPE],"",0,1)</f>
        <v>SMT</v>
      </c>
      <c r="N5539" t="str">
        <f>IF(ISERR(FIND("DECOUPE",Tableau1[[#This Row],[DESIGNATION]])),"","NEED REF")</f>
        <v/>
      </c>
    </row>
    <row r="5540" spans="2:14">
      <c r="B5540">
        <v>34408465</v>
      </c>
      <c r="C5540" s="2">
        <v>43938</v>
      </c>
      <c r="D5540" t="s">
        <v>13</v>
      </c>
      <c r="E5540" t="s">
        <v>3723</v>
      </c>
      <c r="F5540" t="s">
        <v>3711</v>
      </c>
      <c r="G5540" t="s">
        <v>3019</v>
      </c>
      <c r="J5540" t="s">
        <v>3634</v>
      </c>
      <c r="K5540" t="s">
        <v>25</v>
      </c>
      <c r="L5540" t="str">
        <f>_xlfn.XLOOKUP(Tableau1[[#This Row],[TYPE DE PIECE]],Tableau4[MATIERE],Tableau4[SHORT TYPE],"",0,1)</f>
        <v>SMT</v>
      </c>
      <c r="N5540" t="str">
        <f>IF(ISERR(FIND("DECOUPE",Tableau1[[#This Row],[DESIGNATION]])),"","NEED REF")</f>
        <v/>
      </c>
    </row>
    <row r="5541" spans="2:14">
      <c r="B5541">
        <v>34408464</v>
      </c>
      <c r="C5541" s="2">
        <v>43938</v>
      </c>
      <c r="D5541" t="s">
        <v>13</v>
      </c>
      <c r="E5541" t="s">
        <v>3724</v>
      </c>
      <c r="G5541" t="s">
        <v>573</v>
      </c>
      <c r="H5541" t="s">
        <v>30</v>
      </c>
      <c r="J5541" t="s">
        <v>17</v>
      </c>
      <c r="K5541" t="s">
        <v>25</v>
      </c>
      <c r="L5541" t="str">
        <f>_xlfn.XLOOKUP(Tableau1[[#This Row],[TYPE DE PIECE]],Tableau4[MATIERE],Tableau4[SHORT TYPE],"",0,1)</f>
        <v>SMT</v>
      </c>
      <c r="N5541" t="str">
        <f>IF(ISERR(FIND("DECOUPE",Tableau1[[#This Row],[DESIGNATION]])),"","NEED REF")</f>
        <v/>
      </c>
    </row>
    <row r="5542" spans="2:14">
      <c r="B5542">
        <v>34408463</v>
      </c>
      <c r="C5542" s="2">
        <v>43937</v>
      </c>
      <c r="D5542" t="s">
        <v>13</v>
      </c>
      <c r="E5542" t="s">
        <v>3725</v>
      </c>
      <c r="F5542" t="s">
        <v>3711</v>
      </c>
      <c r="G5542" t="s">
        <v>3019</v>
      </c>
      <c r="J5542" t="s">
        <v>3634</v>
      </c>
      <c r="K5542" t="s">
        <v>25</v>
      </c>
      <c r="L5542" t="str">
        <f>_xlfn.XLOOKUP(Tableau1[[#This Row],[TYPE DE PIECE]],Tableau4[MATIERE],Tableau4[SHORT TYPE],"",0,1)</f>
        <v>SMT</v>
      </c>
      <c r="N5542" t="str">
        <f>IF(ISERR(FIND("DECOUPE",Tableau1[[#This Row],[DESIGNATION]])),"","NEED REF")</f>
        <v/>
      </c>
    </row>
    <row r="5543" spans="2:14">
      <c r="B5543">
        <v>34408462</v>
      </c>
      <c r="C5543" s="2">
        <v>43937</v>
      </c>
      <c r="D5543" t="s">
        <v>13</v>
      </c>
      <c r="E5543" t="s">
        <v>3726</v>
      </c>
      <c r="G5543" t="s">
        <v>573</v>
      </c>
      <c r="H5543" t="s">
        <v>30</v>
      </c>
      <c r="J5543" t="s">
        <v>17</v>
      </c>
      <c r="K5543" t="s">
        <v>22</v>
      </c>
      <c r="L5543" t="str">
        <f>_xlfn.XLOOKUP(Tableau1[[#This Row],[TYPE DE PIECE]],Tableau4[MATIERE],Tableau4[SHORT TYPE],"",0,1)</f>
        <v>COP</v>
      </c>
      <c r="N5543" t="str">
        <f>IF(ISERR(FIND("DECOUPE",Tableau1[[#This Row],[DESIGNATION]])),"","NEED REF")</f>
        <v/>
      </c>
    </row>
    <row r="5544" spans="2:14">
      <c r="B5544">
        <v>34408461</v>
      </c>
      <c r="C5544" s="2">
        <v>43937</v>
      </c>
      <c r="D5544" t="s">
        <v>13</v>
      </c>
      <c r="E5544" t="s">
        <v>3727</v>
      </c>
      <c r="G5544" t="s">
        <v>573</v>
      </c>
      <c r="H5544" t="s">
        <v>30</v>
      </c>
      <c r="J5544" t="s">
        <v>17</v>
      </c>
      <c r="K5544" t="s">
        <v>22</v>
      </c>
      <c r="L5544" t="str">
        <f>_xlfn.XLOOKUP(Tableau1[[#This Row],[TYPE DE PIECE]],Tableau4[MATIERE],Tableau4[SHORT TYPE],"",0,1)</f>
        <v>COP</v>
      </c>
      <c r="N5544" t="str">
        <f>IF(ISERR(FIND("DECOUPE",Tableau1[[#This Row],[DESIGNATION]])),"","NEED REF")</f>
        <v/>
      </c>
    </row>
    <row r="5545" spans="2:14">
      <c r="B5545">
        <v>34408460</v>
      </c>
      <c r="C5545" s="2">
        <v>43937</v>
      </c>
      <c r="D5545" t="s">
        <v>13</v>
      </c>
      <c r="E5545" t="s">
        <v>3728</v>
      </c>
      <c r="G5545" t="s">
        <v>573</v>
      </c>
      <c r="H5545" t="s">
        <v>30</v>
      </c>
      <c r="J5545" t="s">
        <v>17</v>
      </c>
      <c r="K5545" t="s">
        <v>22</v>
      </c>
      <c r="L5545" t="str">
        <f>_xlfn.XLOOKUP(Tableau1[[#This Row],[TYPE DE PIECE]],Tableau4[MATIERE],Tableau4[SHORT TYPE],"",0,1)</f>
        <v>COP</v>
      </c>
      <c r="N5545" t="str">
        <f>IF(ISERR(FIND("DECOUPE",Tableau1[[#This Row],[DESIGNATION]])),"","NEED REF")</f>
        <v/>
      </c>
    </row>
    <row r="5546" spans="2:14">
      <c r="B5546">
        <v>34408459</v>
      </c>
      <c r="C5546" s="2">
        <v>43937</v>
      </c>
      <c r="D5546" t="s">
        <v>13</v>
      </c>
      <c r="E5546" t="s">
        <v>3729</v>
      </c>
      <c r="F5546" t="s">
        <v>3711</v>
      </c>
      <c r="G5546" t="s">
        <v>3019</v>
      </c>
      <c r="J5546" t="s">
        <v>3634</v>
      </c>
      <c r="K5546" t="s">
        <v>33</v>
      </c>
      <c r="L5546" t="str">
        <f>_xlfn.XLOOKUP(Tableau1[[#This Row],[TYPE DE PIECE]],Tableau4[MATIERE],Tableau4[SHORT TYPE],"",0,1)</f>
        <v>PLA</v>
      </c>
      <c r="N5546" t="str">
        <f>IF(ISERR(FIND("DECOUPE",Tableau1[[#This Row],[DESIGNATION]])),"","NEED REF")</f>
        <v/>
      </c>
    </row>
    <row r="5547" spans="2:14">
      <c r="B5547">
        <v>34408458</v>
      </c>
      <c r="C5547" s="2">
        <v>43935</v>
      </c>
      <c r="D5547" t="s">
        <v>13</v>
      </c>
      <c r="E5547" t="s">
        <v>3730</v>
      </c>
      <c r="F5547" t="s">
        <v>3711</v>
      </c>
      <c r="G5547" t="s">
        <v>3019</v>
      </c>
      <c r="J5547" t="s">
        <v>3634</v>
      </c>
      <c r="K5547" t="s">
        <v>25</v>
      </c>
      <c r="L5547" t="str">
        <f>_xlfn.XLOOKUP(Tableau1[[#This Row],[TYPE DE PIECE]],Tableau4[MATIERE],Tableau4[SHORT TYPE],"",0,1)</f>
        <v>SMT</v>
      </c>
      <c r="N5547" t="str">
        <f>IF(ISERR(FIND("DECOUPE",Tableau1[[#This Row],[DESIGNATION]])),"","NEED REF")</f>
        <v/>
      </c>
    </row>
    <row r="5548" spans="2:14">
      <c r="B5548">
        <v>34408457</v>
      </c>
      <c r="C5548" s="2">
        <v>43935</v>
      </c>
      <c r="D5548" t="s">
        <v>13</v>
      </c>
      <c r="E5548" t="s">
        <v>3731</v>
      </c>
      <c r="F5548" t="s">
        <v>3711</v>
      </c>
      <c r="G5548" t="s">
        <v>3019</v>
      </c>
      <c r="J5548" t="s">
        <v>3634</v>
      </c>
      <c r="K5548" t="s">
        <v>25</v>
      </c>
      <c r="L5548" t="str">
        <f>_xlfn.XLOOKUP(Tableau1[[#This Row],[TYPE DE PIECE]],Tableau4[MATIERE],Tableau4[SHORT TYPE],"",0,1)</f>
        <v>SMT</v>
      </c>
      <c r="N5548" t="str">
        <f>IF(ISERR(FIND("DECOUPE",Tableau1[[#This Row],[DESIGNATION]])),"","NEED REF")</f>
        <v/>
      </c>
    </row>
    <row r="5549" spans="2:14">
      <c r="B5549">
        <v>34408456</v>
      </c>
      <c r="C5549" s="2">
        <v>43935</v>
      </c>
      <c r="D5549" t="s">
        <v>13</v>
      </c>
      <c r="E5549" t="s">
        <v>3732</v>
      </c>
      <c r="H5549" t="s">
        <v>595</v>
      </c>
      <c r="J5549" t="s">
        <v>17</v>
      </c>
      <c r="K5549" t="s">
        <v>25</v>
      </c>
      <c r="L5549" t="str">
        <f>_xlfn.XLOOKUP(Tableau1[[#This Row],[TYPE DE PIECE]],Tableau4[MATIERE],Tableau4[SHORT TYPE],"",0,1)</f>
        <v>SMT</v>
      </c>
      <c r="N5549" t="str">
        <f>IF(ISERR(FIND("DECOUPE",Tableau1[[#This Row],[DESIGNATION]])),"","NEED REF")</f>
        <v/>
      </c>
    </row>
    <row r="5550" spans="2:14">
      <c r="B5550">
        <v>34408455</v>
      </c>
      <c r="C5550" s="2">
        <v>43935</v>
      </c>
      <c r="D5550" t="s">
        <v>13</v>
      </c>
      <c r="E5550" t="s">
        <v>3733</v>
      </c>
      <c r="H5550" t="s">
        <v>595</v>
      </c>
      <c r="J5550" t="s">
        <v>17</v>
      </c>
      <c r="K5550" t="s">
        <v>25</v>
      </c>
      <c r="L5550" t="str">
        <f>_xlfn.XLOOKUP(Tableau1[[#This Row],[TYPE DE PIECE]],Tableau4[MATIERE],Tableau4[SHORT TYPE],"",0,1)</f>
        <v>SMT</v>
      </c>
      <c r="N5550" t="str">
        <f>IF(ISERR(FIND("DECOUPE",Tableau1[[#This Row],[DESIGNATION]])),"","NEED REF")</f>
        <v/>
      </c>
    </row>
    <row r="5551" spans="2:14">
      <c r="B5551">
        <v>34408454</v>
      </c>
      <c r="C5551" s="2">
        <v>43935</v>
      </c>
      <c r="D5551" t="s">
        <v>13</v>
      </c>
      <c r="E5551" t="s">
        <v>3734</v>
      </c>
      <c r="G5551" t="s">
        <v>573</v>
      </c>
      <c r="H5551" t="s">
        <v>30</v>
      </c>
      <c r="J5551" t="s">
        <v>17</v>
      </c>
      <c r="K5551" t="s">
        <v>25</v>
      </c>
      <c r="L5551" t="str">
        <f>_xlfn.XLOOKUP(Tableau1[[#This Row],[TYPE DE PIECE]],Tableau4[MATIERE],Tableau4[SHORT TYPE],"",0,1)</f>
        <v>SMT</v>
      </c>
      <c r="N5551" t="str">
        <f>IF(ISERR(FIND("DECOUPE",Tableau1[[#This Row],[DESIGNATION]])),"","NEED REF")</f>
        <v/>
      </c>
    </row>
    <row r="5552" spans="2:14">
      <c r="B5552">
        <v>34408453</v>
      </c>
      <c r="C5552" s="2">
        <v>43935</v>
      </c>
      <c r="D5552" t="s">
        <v>13</v>
      </c>
      <c r="E5552" t="s">
        <v>3147</v>
      </c>
      <c r="G5552" t="s">
        <v>573</v>
      </c>
      <c r="H5552" t="s">
        <v>30</v>
      </c>
      <c r="J5552" t="s">
        <v>17</v>
      </c>
      <c r="K5552" t="s">
        <v>25</v>
      </c>
      <c r="L5552" t="str">
        <f>_xlfn.XLOOKUP(Tableau1[[#This Row],[TYPE DE PIECE]],Tableau4[MATIERE],Tableau4[SHORT TYPE],"",0,1)</f>
        <v>SMT</v>
      </c>
      <c r="N5552" t="str">
        <f>IF(ISERR(FIND("DECOUPE",Tableau1[[#This Row],[DESIGNATION]])),"","NEED REF")</f>
        <v/>
      </c>
    </row>
    <row r="5553" spans="2:14">
      <c r="B5553">
        <v>34408452</v>
      </c>
      <c r="C5553" s="2">
        <v>43935</v>
      </c>
      <c r="D5553" t="s">
        <v>13</v>
      </c>
      <c r="E5553" t="s">
        <v>2733</v>
      </c>
      <c r="G5553" t="s">
        <v>573</v>
      </c>
      <c r="H5553" t="s">
        <v>30</v>
      </c>
      <c r="J5553" t="s">
        <v>17</v>
      </c>
      <c r="K5553" t="s">
        <v>25</v>
      </c>
      <c r="L5553" t="str">
        <f>_xlfn.XLOOKUP(Tableau1[[#This Row],[TYPE DE PIECE]],Tableau4[MATIERE],Tableau4[SHORT TYPE],"",0,1)</f>
        <v>SMT</v>
      </c>
      <c r="N5553" t="str">
        <f>IF(ISERR(FIND("DECOUPE",Tableau1[[#This Row],[DESIGNATION]])),"","NEED REF")</f>
        <v/>
      </c>
    </row>
    <row r="5554" spans="2:14">
      <c r="B5554">
        <v>34408451</v>
      </c>
      <c r="C5554" s="2">
        <v>43931</v>
      </c>
      <c r="D5554" t="s">
        <v>13</v>
      </c>
      <c r="E5554" t="s">
        <v>3735</v>
      </c>
      <c r="J5554" t="s">
        <v>17</v>
      </c>
      <c r="K5554" t="s">
        <v>25</v>
      </c>
      <c r="L5554" t="str">
        <f>_xlfn.XLOOKUP(Tableau1[[#This Row],[TYPE DE PIECE]],Tableau4[MATIERE],Tableau4[SHORT TYPE],"",0,1)</f>
        <v>SMT</v>
      </c>
      <c r="N5554" t="str">
        <f>IF(ISERR(FIND("DECOUPE",Tableau1[[#This Row],[DESIGNATION]])),"","NEED REF")</f>
        <v/>
      </c>
    </row>
    <row r="5555" spans="2:14">
      <c r="B5555">
        <v>34408450</v>
      </c>
      <c r="C5555" s="2">
        <v>43931</v>
      </c>
      <c r="D5555" t="s">
        <v>13</v>
      </c>
      <c r="E5555" t="s">
        <v>3736</v>
      </c>
      <c r="J5555" t="s">
        <v>17</v>
      </c>
      <c r="K5555" t="s">
        <v>25</v>
      </c>
      <c r="L5555" t="str">
        <f>_xlfn.XLOOKUP(Tableau1[[#This Row],[TYPE DE PIECE]],Tableau4[MATIERE],Tableau4[SHORT TYPE],"",0,1)</f>
        <v>SMT</v>
      </c>
      <c r="N5555" t="str">
        <f>IF(ISERR(FIND("DECOUPE",Tableau1[[#This Row],[DESIGNATION]])),"","NEED REF")</f>
        <v/>
      </c>
    </row>
    <row r="5556" spans="2:14">
      <c r="B5556">
        <v>34408449</v>
      </c>
      <c r="C5556" s="2">
        <v>43931</v>
      </c>
      <c r="D5556" t="s">
        <v>13</v>
      </c>
      <c r="E5556" t="s">
        <v>3737</v>
      </c>
      <c r="J5556" t="s">
        <v>17</v>
      </c>
      <c r="K5556" t="s">
        <v>25</v>
      </c>
      <c r="L5556" t="str">
        <f>_xlfn.XLOOKUP(Tableau1[[#This Row],[TYPE DE PIECE]],Tableau4[MATIERE],Tableau4[SHORT TYPE],"",0,1)</f>
        <v>SMT</v>
      </c>
      <c r="N5556" t="str">
        <f>IF(ISERR(FIND("DECOUPE",Tableau1[[#This Row],[DESIGNATION]])),"","NEED REF")</f>
        <v/>
      </c>
    </row>
    <row r="5557" spans="2:14">
      <c r="B5557">
        <v>34408448</v>
      </c>
      <c r="C5557" s="2">
        <v>43931</v>
      </c>
      <c r="D5557" t="s">
        <v>13</v>
      </c>
      <c r="E5557" t="s">
        <v>3738</v>
      </c>
      <c r="J5557" t="s">
        <v>17</v>
      </c>
      <c r="K5557" t="s">
        <v>25</v>
      </c>
      <c r="L5557" t="str">
        <f>_xlfn.XLOOKUP(Tableau1[[#This Row],[TYPE DE PIECE]],Tableau4[MATIERE],Tableau4[SHORT TYPE],"",0,1)</f>
        <v>SMT</v>
      </c>
      <c r="N5557" t="str">
        <f>IF(ISERR(FIND("DECOUPE",Tableau1[[#This Row],[DESIGNATION]])),"","NEED REF")</f>
        <v/>
      </c>
    </row>
    <row r="5558" spans="2:14">
      <c r="B5558">
        <v>34408447</v>
      </c>
      <c r="C5558" s="2">
        <v>43931</v>
      </c>
      <c r="D5558" t="s">
        <v>13</v>
      </c>
      <c r="E5558" t="s">
        <v>3739</v>
      </c>
      <c r="J5558" t="s">
        <v>17</v>
      </c>
      <c r="K5558" t="s">
        <v>25</v>
      </c>
      <c r="L5558" t="str">
        <f>_xlfn.XLOOKUP(Tableau1[[#This Row],[TYPE DE PIECE]],Tableau4[MATIERE],Tableau4[SHORT TYPE],"",0,1)</f>
        <v>SMT</v>
      </c>
      <c r="N5558" t="str">
        <f>IF(ISERR(FIND("DECOUPE",Tableau1[[#This Row],[DESIGNATION]])),"","NEED REF")</f>
        <v/>
      </c>
    </row>
    <row r="5559" spans="2:14">
      <c r="B5559">
        <v>34408446</v>
      </c>
      <c r="C5559" s="2">
        <v>43931</v>
      </c>
      <c r="D5559" t="s">
        <v>13</v>
      </c>
      <c r="E5559" t="s">
        <v>3740</v>
      </c>
      <c r="J5559" t="s">
        <v>17</v>
      </c>
      <c r="K5559" t="s">
        <v>25</v>
      </c>
      <c r="L5559" t="str">
        <f>_xlfn.XLOOKUP(Tableau1[[#This Row],[TYPE DE PIECE]],Tableau4[MATIERE],Tableau4[SHORT TYPE],"",0,1)</f>
        <v>SMT</v>
      </c>
      <c r="N5559" t="str">
        <f>IF(ISERR(FIND("DECOUPE",Tableau1[[#This Row],[DESIGNATION]])),"","NEED REF")</f>
        <v/>
      </c>
    </row>
    <row r="5560" spans="2:14">
      <c r="B5560">
        <v>34408445</v>
      </c>
      <c r="C5560" s="2">
        <v>43931</v>
      </c>
      <c r="D5560" t="s">
        <v>13</v>
      </c>
      <c r="E5560" t="s">
        <v>3691</v>
      </c>
      <c r="J5560" t="s">
        <v>17</v>
      </c>
      <c r="K5560" t="s">
        <v>25</v>
      </c>
      <c r="L5560" t="str">
        <f>_xlfn.XLOOKUP(Tableau1[[#This Row],[TYPE DE PIECE]],Tableau4[MATIERE],Tableau4[SHORT TYPE],"",0,1)</f>
        <v>SMT</v>
      </c>
      <c r="N5560" t="str">
        <f>IF(ISERR(FIND("DECOUPE",Tableau1[[#This Row],[DESIGNATION]])),"","NEED REF")</f>
        <v>NEED REF</v>
      </c>
    </row>
    <row r="5561" spans="2:14">
      <c r="B5561">
        <v>34408444</v>
      </c>
      <c r="C5561" s="2">
        <v>43931</v>
      </c>
      <c r="D5561" t="s">
        <v>13</v>
      </c>
      <c r="E5561" t="s">
        <v>3741</v>
      </c>
      <c r="G5561" t="s">
        <v>573</v>
      </c>
      <c r="H5561" t="s">
        <v>30</v>
      </c>
      <c r="J5561" t="s">
        <v>17</v>
      </c>
      <c r="K5561" t="s">
        <v>25</v>
      </c>
      <c r="L5561" t="str">
        <f>_xlfn.XLOOKUP(Tableau1[[#This Row],[TYPE DE PIECE]],Tableau4[MATIERE],Tableau4[SHORT TYPE],"",0,1)</f>
        <v>SMT</v>
      </c>
      <c r="N5561" t="str">
        <f>IF(ISERR(FIND("DECOUPE",Tableau1[[#This Row],[DESIGNATION]])),"","NEED REF")</f>
        <v/>
      </c>
    </row>
    <row r="5562" spans="2:14">
      <c r="B5562">
        <v>34408443</v>
      </c>
      <c r="C5562" s="2">
        <v>43931</v>
      </c>
      <c r="D5562" t="s">
        <v>13</v>
      </c>
      <c r="E5562" t="s">
        <v>2732</v>
      </c>
      <c r="G5562" t="s">
        <v>573</v>
      </c>
      <c r="H5562" t="s">
        <v>30</v>
      </c>
      <c r="J5562" t="s">
        <v>17</v>
      </c>
      <c r="K5562" t="s">
        <v>25</v>
      </c>
      <c r="L5562" t="str">
        <f>_xlfn.XLOOKUP(Tableau1[[#This Row],[TYPE DE PIECE]],Tableau4[MATIERE],Tableau4[SHORT TYPE],"",0,1)</f>
        <v>SMT</v>
      </c>
      <c r="N5562" t="str">
        <f>IF(ISERR(FIND("DECOUPE",Tableau1[[#This Row],[DESIGNATION]])),"","NEED REF")</f>
        <v/>
      </c>
    </row>
    <row r="5563" spans="2:14">
      <c r="B5563">
        <v>34408442</v>
      </c>
      <c r="C5563" s="2">
        <v>43931</v>
      </c>
      <c r="D5563" t="s">
        <v>13</v>
      </c>
      <c r="E5563" t="s">
        <v>3742</v>
      </c>
      <c r="F5563" t="s">
        <v>3711</v>
      </c>
      <c r="G5563" t="s">
        <v>3019</v>
      </c>
      <c r="J5563" t="s">
        <v>3634</v>
      </c>
      <c r="K5563" t="s">
        <v>22</v>
      </c>
      <c r="L5563" t="str">
        <f>_xlfn.XLOOKUP(Tableau1[[#This Row],[TYPE DE PIECE]],Tableau4[MATIERE],Tableau4[SHORT TYPE],"",0,1)</f>
        <v>COP</v>
      </c>
      <c r="N5563" t="str">
        <f>IF(ISERR(FIND("DECOUPE",Tableau1[[#This Row],[DESIGNATION]])),"","NEED REF")</f>
        <v/>
      </c>
    </row>
    <row r="5564" spans="2:14">
      <c r="B5564">
        <v>34408441</v>
      </c>
      <c r="C5564" s="2">
        <v>43931</v>
      </c>
      <c r="D5564" t="s">
        <v>13</v>
      </c>
      <c r="E5564" t="s">
        <v>3743</v>
      </c>
      <c r="G5564" t="s">
        <v>573</v>
      </c>
      <c r="H5564" t="s">
        <v>30</v>
      </c>
      <c r="J5564" t="s">
        <v>17</v>
      </c>
      <c r="K5564" t="s">
        <v>22</v>
      </c>
      <c r="L5564" t="str">
        <f>_xlfn.XLOOKUP(Tableau1[[#This Row],[TYPE DE PIECE]],Tableau4[MATIERE],Tableau4[SHORT TYPE],"",0,1)</f>
        <v>COP</v>
      </c>
      <c r="N5564" t="str">
        <f>IF(ISERR(FIND("DECOUPE",Tableau1[[#This Row],[DESIGNATION]])),"","NEED REF")</f>
        <v/>
      </c>
    </row>
    <row r="5565" spans="2:14">
      <c r="B5565">
        <v>34408440</v>
      </c>
      <c r="C5565" s="2">
        <v>43930</v>
      </c>
      <c r="D5565" t="s">
        <v>13</v>
      </c>
      <c r="E5565" t="s">
        <v>3744</v>
      </c>
      <c r="G5565" t="s">
        <v>573</v>
      </c>
      <c r="H5565" t="s">
        <v>30</v>
      </c>
      <c r="J5565" t="s">
        <v>17</v>
      </c>
      <c r="K5565" t="s">
        <v>22</v>
      </c>
      <c r="L5565" t="str">
        <f>_xlfn.XLOOKUP(Tableau1[[#This Row],[TYPE DE PIECE]],Tableau4[MATIERE],Tableau4[SHORT TYPE],"",0,1)</f>
        <v>COP</v>
      </c>
      <c r="N5565" t="str">
        <f>IF(ISERR(FIND("DECOUPE",Tableau1[[#This Row],[DESIGNATION]])),"","NEED REF")</f>
        <v/>
      </c>
    </row>
    <row r="5566" spans="2:14">
      <c r="B5566">
        <v>34408439</v>
      </c>
      <c r="C5566" s="2">
        <v>43930</v>
      </c>
      <c r="D5566" t="s">
        <v>13</v>
      </c>
      <c r="E5566" t="s">
        <v>3745</v>
      </c>
      <c r="G5566" t="s">
        <v>573</v>
      </c>
      <c r="H5566" t="s">
        <v>30</v>
      </c>
      <c r="J5566" t="s">
        <v>17</v>
      </c>
      <c r="L5566" t="str">
        <f>_xlfn.XLOOKUP(Tableau1[[#This Row],[TYPE DE PIECE]],Tableau4[MATIERE],Tableau4[SHORT TYPE],"",0,1)</f>
        <v/>
      </c>
      <c r="N5566" t="str">
        <f>IF(ISERR(FIND("DECOUPE",Tableau1[[#This Row],[DESIGNATION]])),"","NEED REF")</f>
        <v/>
      </c>
    </row>
    <row r="5567" spans="2:14">
      <c r="B5567">
        <v>34408438</v>
      </c>
      <c r="C5567" s="2">
        <v>43930</v>
      </c>
      <c r="D5567" t="s">
        <v>13</v>
      </c>
      <c r="E5567" t="s">
        <v>3745</v>
      </c>
      <c r="G5567" t="s">
        <v>573</v>
      </c>
      <c r="H5567" t="s">
        <v>30</v>
      </c>
      <c r="J5567" t="s">
        <v>17</v>
      </c>
      <c r="L5567" t="str">
        <f>_xlfn.XLOOKUP(Tableau1[[#This Row],[TYPE DE PIECE]],Tableau4[MATIERE],Tableau4[SHORT TYPE],"",0,1)</f>
        <v/>
      </c>
      <c r="N5567" t="str">
        <f>IF(ISERR(FIND("DECOUPE",Tableau1[[#This Row],[DESIGNATION]])),"","NEED REF")</f>
        <v/>
      </c>
    </row>
    <row r="5568" spans="2:14">
      <c r="B5568">
        <v>34408437</v>
      </c>
      <c r="C5568" s="2">
        <v>43930</v>
      </c>
      <c r="D5568" t="s">
        <v>13</v>
      </c>
      <c r="E5568" t="s">
        <v>3745</v>
      </c>
      <c r="G5568" t="s">
        <v>573</v>
      </c>
      <c r="H5568" t="s">
        <v>30</v>
      </c>
      <c r="J5568" t="s">
        <v>17</v>
      </c>
      <c r="L5568" t="str">
        <f>_xlfn.XLOOKUP(Tableau1[[#This Row],[TYPE DE PIECE]],Tableau4[MATIERE],Tableau4[SHORT TYPE],"",0,1)</f>
        <v/>
      </c>
      <c r="N5568" t="str">
        <f>IF(ISERR(FIND("DECOUPE",Tableau1[[#This Row],[DESIGNATION]])),"","NEED REF")</f>
        <v/>
      </c>
    </row>
    <row r="5569" spans="2:14">
      <c r="B5569">
        <v>34408436</v>
      </c>
      <c r="C5569" s="2">
        <v>43930</v>
      </c>
      <c r="D5569" t="s">
        <v>13</v>
      </c>
      <c r="E5569" t="s">
        <v>3745</v>
      </c>
      <c r="G5569" t="s">
        <v>573</v>
      </c>
      <c r="H5569" t="s">
        <v>30</v>
      </c>
      <c r="J5569" t="s">
        <v>17</v>
      </c>
      <c r="L5569" t="str">
        <f>_xlfn.XLOOKUP(Tableau1[[#This Row],[TYPE DE PIECE]],Tableau4[MATIERE],Tableau4[SHORT TYPE],"",0,1)</f>
        <v/>
      </c>
      <c r="N5569" t="str">
        <f>IF(ISERR(FIND("DECOUPE",Tableau1[[#This Row],[DESIGNATION]])),"","NEED REF")</f>
        <v/>
      </c>
    </row>
    <row r="5570" spans="2:14">
      <c r="B5570">
        <v>34408435</v>
      </c>
      <c r="C5570" s="2">
        <v>43930</v>
      </c>
      <c r="D5570" t="s">
        <v>13</v>
      </c>
      <c r="E5570" t="s">
        <v>3745</v>
      </c>
      <c r="G5570" t="s">
        <v>573</v>
      </c>
      <c r="H5570" t="s">
        <v>30</v>
      </c>
      <c r="J5570" t="s">
        <v>17</v>
      </c>
      <c r="L5570" t="str">
        <f>_xlfn.XLOOKUP(Tableau1[[#This Row],[TYPE DE PIECE]],Tableau4[MATIERE],Tableau4[SHORT TYPE],"",0,1)</f>
        <v/>
      </c>
      <c r="N5570" t="str">
        <f>IF(ISERR(FIND("DECOUPE",Tableau1[[#This Row],[DESIGNATION]])),"","NEED REF")</f>
        <v/>
      </c>
    </row>
    <row r="5571" spans="2:14">
      <c r="B5571">
        <v>34408434</v>
      </c>
      <c r="C5571" s="2">
        <v>43930</v>
      </c>
      <c r="D5571" t="s">
        <v>13</v>
      </c>
      <c r="E5571" t="s">
        <v>3745</v>
      </c>
      <c r="G5571" t="s">
        <v>573</v>
      </c>
      <c r="H5571" t="s">
        <v>30</v>
      </c>
      <c r="J5571" t="s">
        <v>17</v>
      </c>
      <c r="L5571" t="str">
        <f>_xlfn.XLOOKUP(Tableau1[[#This Row],[TYPE DE PIECE]],Tableau4[MATIERE],Tableau4[SHORT TYPE],"",0,1)</f>
        <v/>
      </c>
      <c r="N5571" t="str">
        <f>IF(ISERR(FIND("DECOUPE",Tableau1[[#This Row],[DESIGNATION]])),"","NEED REF")</f>
        <v/>
      </c>
    </row>
    <row r="5572" spans="2:14">
      <c r="B5572">
        <v>34408433</v>
      </c>
      <c r="C5572" s="2">
        <v>43930</v>
      </c>
      <c r="D5572" t="s">
        <v>13</v>
      </c>
      <c r="E5572" t="s">
        <v>3745</v>
      </c>
      <c r="G5572" t="s">
        <v>573</v>
      </c>
      <c r="H5572" t="s">
        <v>30</v>
      </c>
      <c r="J5572" t="s">
        <v>17</v>
      </c>
      <c r="L5572" t="str">
        <f>_xlfn.XLOOKUP(Tableau1[[#This Row],[TYPE DE PIECE]],Tableau4[MATIERE],Tableau4[SHORT TYPE],"",0,1)</f>
        <v/>
      </c>
      <c r="N5572" t="str">
        <f>IF(ISERR(FIND("DECOUPE",Tableau1[[#This Row],[DESIGNATION]])),"","NEED REF")</f>
        <v/>
      </c>
    </row>
    <row r="5573" spans="2:14">
      <c r="B5573">
        <v>34408432</v>
      </c>
      <c r="C5573" s="2">
        <v>43930</v>
      </c>
      <c r="D5573" t="s">
        <v>13</v>
      </c>
      <c r="E5573" t="s">
        <v>3745</v>
      </c>
      <c r="G5573" t="s">
        <v>573</v>
      </c>
      <c r="H5573" t="s">
        <v>30</v>
      </c>
      <c r="J5573" t="s">
        <v>17</v>
      </c>
      <c r="L5573" t="str">
        <f>_xlfn.XLOOKUP(Tableau1[[#This Row],[TYPE DE PIECE]],Tableau4[MATIERE],Tableau4[SHORT TYPE],"",0,1)</f>
        <v/>
      </c>
      <c r="N5573" t="str">
        <f>IF(ISERR(FIND("DECOUPE",Tableau1[[#This Row],[DESIGNATION]])),"","NEED REF")</f>
        <v/>
      </c>
    </row>
    <row r="5574" spans="2:14">
      <c r="B5574">
        <v>34408431</v>
      </c>
      <c r="C5574" s="2">
        <v>43930</v>
      </c>
      <c r="D5574" t="s">
        <v>13</v>
      </c>
      <c r="E5574" t="s">
        <v>3746</v>
      </c>
      <c r="G5574" t="s">
        <v>573</v>
      </c>
      <c r="H5574" t="s">
        <v>30</v>
      </c>
      <c r="J5574" t="s">
        <v>17</v>
      </c>
      <c r="L5574" t="str">
        <f>_xlfn.XLOOKUP(Tableau1[[#This Row],[TYPE DE PIECE]],Tableau4[MATIERE],Tableau4[SHORT TYPE],"",0,1)</f>
        <v/>
      </c>
      <c r="N5574" t="str">
        <f>IF(ISERR(FIND("DECOUPE",Tableau1[[#This Row],[DESIGNATION]])),"","NEED REF")</f>
        <v/>
      </c>
    </row>
    <row r="5575" spans="2:14">
      <c r="B5575">
        <v>34408430</v>
      </c>
      <c r="C5575" s="2">
        <v>43930</v>
      </c>
      <c r="D5575" t="s">
        <v>13</v>
      </c>
      <c r="E5575" t="s">
        <v>3747</v>
      </c>
      <c r="G5575" t="s">
        <v>573</v>
      </c>
      <c r="H5575" t="s">
        <v>30</v>
      </c>
      <c r="J5575" t="s">
        <v>17</v>
      </c>
      <c r="L5575" t="str">
        <f>_xlfn.XLOOKUP(Tableau1[[#This Row],[TYPE DE PIECE]],Tableau4[MATIERE],Tableau4[SHORT TYPE],"",0,1)</f>
        <v/>
      </c>
      <c r="N5575" t="str">
        <f>IF(ISERR(FIND("DECOUPE",Tableau1[[#This Row],[DESIGNATION]])),"","NEED REF")</f>
        <v/>
      </c>
    </row>
    <row r="5576" spans="2:14">
      <c r="B5576">
        <v>34408429</v>
      </c>
      <c r="C5576" s="2">
        <v>43930</v>
      </c>
      <c r="D5576" t="s">
        <v>13</v>
      </c>
      <c r="E5576" t="s">
        <v>3748</v>
      </c>
      <c r="G5576" t="s">
        <v>573</v>
      </c>
      <c r="H5576" t="s">
        <v>30</v>
      </c>
      <c r="J5576" t="s">
        <v>17</v>
      </c>
      <c r="L5576" t="str">
        <f>_xlfn.XLOOKUP(Tableau1[[#This Row],[TYPE DE PIECE]],Tableau4[MATIERE],Tableau4[SHORT TYPE],"",0,1)</f>
        <v/>
      </c>
      <c r="N5576" t="str">
        <f>IF(ISERR(FIND("DECOUPE",Tableau1[[#This Row],[DESIGNATION]])),"","NEED REF")</f>
        <v/>
      </c>
    </row>
    <row r="5577" spans="2:14">
      <c r="B5577">
        <v>34408428</v>
      </c>
      <c r="C5577" s="2">
        <v>43928</v>
      </c>
      <c r="D5577" t="s">
        <v>13</v>
      </c>
      <c r="E5577" t="s">
        <v>668</v>
      </c>
      <c r="F5577" t="s">
        <v>674</v>
      </c>
      <c r="G5577" t="s">
        <v>675</v>
      </c>
      <c r="H5577" t="s">
        <v>46</v>
      </c>
      <c r="J5577" t="s">
        <v>17</v>
      </c>
      <c r="K5577" t="s">
        <v>25</v>
      </c>
      <c r="L5577" t="str">
        <f>_xlfn.XLOOKUP(Tableau1[[#This Row],[TYPE DE PIECE]],Tableau4[MATIERE],Tableau4[SHORT TYPE],"",0,1)</f>
        <v>SMT</v>
      </c>
      <c r="N5577" t="str">
        <f>IF(ISERR(FIND("DECOUPE",Tableau1[[#This Row],[DESIGNATION]])),"","NEED REF")</f>
        <v/>
      </c>
    </row>
    <row r="5578" spans="2:14">
      <c r="B5578">
        <v>34408427</v>
      </c>
      <c r="C5578" s="2">
        <v>43928</v>
      </c>
      <c r="D5578" t="s">
        <v>13</v>
      </c>
      <c r="E5578" t="s">
        <v>3749</v>
      </c>
      <c r="F5578" t="s">
        <v>3624</v>
      </c>
      <c r="J5578" t="s">
        <v>2813</v>
      </c>
      <c r="L5578" t="str">
        <f>_xlfn.XLOOKUP(Tableau1[[#This Row],[TYPE DE PIECE]],Tableau4[MATIERE],Tableau4[SHORT TYPE],"",0,1)</f>
        <v/>
      </c>
      <c r="N5578" t="str">
        <f>IF(ISERR(FIND("DECOUPE",Tableau1[[#This Row],[DESIGNATION]])),"","NEED REF")</f>
        <v/>
      </c>
    </row>
    <row r="5579" spans="2:14">
      <c r="B5579">
        <v>34408426</v>
      </c>
      <c r="C5579" s="2">
        <v>43928</v>
      </c>
      <c r="D5579" t="s">
        <v>13</v>
      </c>
      <c r="E5579" t="s">
        <v>3750</v>
      </c>
      <c r="F5579" t="s">
        <v>3624</v>
      </c>
      <c r="J5579" t="s">
        <v>2813</v>
      </c>
      <c r="K5579" t="s">
        <v>2814</v>
      </c>
      <c r="L5579" t="str">
        <f>_xlfn.XLOOKUP(Tableau1[[#This Row],[TYPE DE PIECE]],Tableau4[MATIERE],Tableau4[SHORT TYPE],"",0,1)</f>
        <v/>
      </c>
      <c r="N5579" t="str">
        <f>IF(ISERR(FIND("DECOUPE",Tableau1[[#This Row],[DESIGNATION]])),"","NEED REF")</f>
        <v/>
      </c>
    </row>
    <row r="5580" spans="2:14">
      <c r="B5580">
        <v>34408425</v>
      </c>
      <c r="C5580" s="2">
        <v>43928</v>
      </c>
      <c r="D5580" t="s">
        <v>13</v>
      </c>
      <c r="E5580" t="s">
        <v>3751</v>
      </c>
      <c r="F5580" t="s">
        <v>3624</v>
      </c>
      <c r="J5580" t="s">
        <v>2813</v>
      </c>
      <c r="K5580" t="s">
        <v>25</v>
      </c>
      <c r="L5580" t="str">
        <f>_xlfn.XLOOKUP(Tableau1[[#This Row],[TYPE DE PIECE]],Tableau4[MATIERE],Tableau4[SHORT TYPE],"",0,1)</f>
        <v>SMT</v>
      </c>
      <c r="N5580" t="str">
        <f>IF(ISERR(FIND("DECOUPE",Tableau1[[#This Row],[DESIGNATION]])),"","NEED REF")</f>
        <v/>
      </c>
    </row>
    <row r="5581" spans="2:14">
      <c r="B5581">
        <v>34408424</v>
      </c>
      <c r="C5581" s="2">
        <v>43928</v>
      </c>
      <c r="D5581" t="s">
        <v>13</v>
      </c>
      <c r="E5581" t="s">
        <v>3752</v>
      </c>
      <c r="F5581" t="s">
        <v>3624</v>
      </c>
      <c r="J5581" t="s">
        <v>2813</v>
      </c>
      <c r="K5581" t="s">
        <v>25</v>
      </c>
      <c r="L5581" t="str">
        <f>_xlfn.XLOOKUP(Tableau1[[#This Row],[TYPE DE PIECE]],Tableau4[MATIERE],Tableau4[SHORT TYPE],"",0,1)</f>
        <v>SMT</v>
      </c>
      <c r="N5581" t="str">
        <f>IF(ISERR(FIND("DECOUPE",Tableau1[[#This Row],[DESIGNATION]])),"","NEED REF")</f>
        <v/>
      </c>
    </row>
    <row r="5582" spans="2:14">
      <c r="B5582">
        <v>34408423</v>
      </c>
      <c r="C5582" s="2">
        <v>43928</v>
      </c>
      <c r="D5582" t="s">
        <v>13</v>
      </c>
      <c r="E5582" t="s">
        <v>3753</v>
      </c>
      <c r="F5582" t="s">
        <v>3624</v>
      </c>
      <c r="J5582" t="s">
        <v>2813</v>
      </c>
      <c r="K5582" t="s">
        <v>25</v>
      </c>
      <c r="L5582" t="str">
        <f>_xlfn.XLOOKUP(Tableau1[[#This Row],[TYPE DE PIECE]],Tableau4[MATIERE],Tableau4[SHORT TYPE],"",0,1)</f>
        <v>SMT</v>
      </c>
      <c r="N5582" t="str">
        <f>IF(ISERR(FIND("DECOUPE",Tableau1[[#This Row],[DESIGNATION]])),"","NEED REF")</f>
        <v/>
      </c>
    </row>
    <row r="5583" spans="2:14">
      <c r="B5583">
        <v>34408422</v>
      </c>
      <c r="C5583" s="2">
        <v>43928</v>
      </c>
      <c r="D5583" t="s">
        <v>13</v>
      </c>
      <c r="E5583" t="s">
        <v>3754</v>
      </c>
      <c r="F5583" t="s">
        <v>3624</v>
      </c>
      <c r="J5583" t="s">
        <v>2813</v>
      </c>
      <c r="K5583" t="s">
        <v>25</v>
      </c>
      <c r="L5583" t="str">
        <f>_xlfn.XLOOKUP(Tableau1[[#This Row],[TYPE DE PIECE]],Tableau4[MATIERE],Tableau4[SHORT TYPE],"",0,1)</f>
        <v>SMT</v>
      </c>
      <c r="N5583" t="str">
        <f>IF(ISERR(FIND("DECOUPE",Tableau1[[#This Row],[DESIGNATION]])),"","NEED REF")</f>
        <v/>
      </c>
    </row>
    <row r="5584" spans="2:14">
      <c r="B5584">
        <v>34408421</v>
      </c>
      <c r="C5584" s="2">
        <v>43928</v>
      </c>
      <c r="D5584" t="s">
        <v>13</v>
      </c>
      <c r="E5584" t="s">
        <v>3396</v>
      </c>
      <c r="F5584" t="s">
        <v>3624</v>
      </c>
      <c r="J5584" t="s">
        <v>2813</v>
      </c>
      <c r="K5584" t="s">
        <v>25</v>
      </c>
      <c r="L5584" t="str">
        <f>_xlfn.XLOOKUP(Tableau1[[#This Row],[TYPE DE PIECE]],Tableau4[MATIERE],Tableau4[SHORT TYPE],"",0,1)</f>
        <v>SMT</v>
      </c>
      <c r="N5584" t="str">
        <f>IF(ISERR(FIND("DECOUPE",Tableau1[[#This Row],[DESIGNATION]])),"","NEED REF")</f>
        <v/>
      </c>
    </row>
    <row r="5585" spans="2:14">
      <c r="B5585">
        <v>34408420</v>
      </c>
      <c r="C5585" s="2">
        <v>43928</v>
      </c>
      <c r="D5585" t="s">
        <v>13</v>
      </c>
      <c r="E5585" t="s">
        <v>3755</v>
      </c>
      <c r="F5585" t="s">
        <v>674</v>
      </c>
      <c r="G5585" t="s">
        <v>675</v>
      </c>
      <c r="H5585" t="s">
        <v>46</v>
      </c>
      <c r="J5585" t="s">
        <v>17</v>
      </c>
      <c r="K5585" t="s">
        <v>22</v>
      </c>
      <c r="L5585" t="str">
        <f>_xlfn.XLOOKUP(Tableau1[[#This Row],[TYPE DE PIECE]],Tableau4[MATIERE],Tableau4[SHORT TYPE],"",0,1)</f>
        <v>COP</v>
      </c>
      <c r="N5585" t="str">
        <f>IF(ISERR(FIND("DECOUPE",Tableau1[[#This Row],[DESIGNATION]])),"","NEED REF")</f>
        <v/>
      </c>
    </row>
    <row r="5586" spans="2:14">
      <c r="B5586">
        <v>34408419</v>
      </c>
      <c r="C5586" s="2">
        <v>43927</v>
      </c>
      <c r="D5586" t="s">
        <v>13</v>
      </c>
      <c r="E5586" t="s">
        <v>3724</v>
      </c>
      <c r="G5586" t="s">
        <v>573</v>
      </c>
      <c r="J5586" t="s">
        <v>17</v>
      </c>
      <c r="K5586" t="s">
        <v>25</v>
      </c>
      <c r="L5586" t="str">
        <f>_xlfn.XLOOKUP(Tableau1[[#This Row],[TYPE DE PIECE]],Tableau4[MATIERE],Tableau4[SHORT TYPE],"",0,1)</f>
        <v>SMT</v>
      </c>
      <c r="N5586" t="str">
        <f>IF(ISERR(FIND("DECOUPE",Tableau1[[#This Row],[DESIGNATION]])),"","NEED REF")</f>
        <v/>
      </c>
    </row>
    <row r="5587" spans="2:14">
      <c r="B5587">
        <v>34408418</v>
      </c>
      <c r="C5587" s="2">
        <v>43927</v>
      </c>
      <c r="D5587" t="s">
        <v>13</v>
      </c>
      <c r="E5587" t="s">
        <v>3147</v>
      </c>
      <c r="F5587" t="s">
        <v>674</v>
      </c>
      <c r="G5587" t="s">
        <v>675</v>
      </c>
      <c r="H5587" t="s">
        <v>46</v>
      </c>
      <c r="J5587" t="s">
        <v>17</v>
      </c>
      <c r="K5587" t="s">
        <v>25</v>
      </c>
      <c r="L5587" t="str">
        <f>_xlfn.XLOOKUP(Tableau1[[#This Row],[TYPE DE PIECE]],Tableau4[MATIERE],Tableau4[SHORT TYPE],"",0,1)</f>
        <v>SMT</v>
      </c>
      <c r="N5587" t="str">
        <f>IF(ISERR(FIND("DECOUPE",Tableau1[[#This Row],[DESIGNATION]])),"","NEED REF")</f>
        <v/>
      </c>
    </row>
    <row r="5588" spans="2:14">
      <c r="B5588">
        <v>34408417</v>
      </c>
      <c r="C5588" s="2">
        <v>43927</v>
      </c>
      <c r="D5588" t="s">
        <v>13</v>
      </c>
      <c r="E5588" t="s">
        <v>3756</v>
      </c>
      <c r="G5588" t="s">
        <v>573</v>
      </c>
      <c r="J5588" t="s">
        <v>17</v>
      </c>
      <c r="K5588" t="s">
        <v>25</v>
      </c>
      <c r="L5588" t="str">
        <f>_xlfn.XLOOKUP(Tableau1[[#This Row],[TYPE DE PIECE]],Tableau4[MATIERE],Tableau4[SHORT TYPE],"",0,1)</f>
        <v>SMT</v>
      </c>
      <c r="N5588" t="str">
        <f>IF(ISERR(FIND("DECOUPE",Tableau1[[#This Row],[DESIGNATION]])),"","NEED REF")</f>
        <v/>
      </c>
    </row>
    <row r="5589" spans="2:14">
      <c r="B5589">
        <v>34408416</v>
      </c>
      <c r="C5589" s="2">
        <v>43927</v>
      </c>
      <c r="D5589" t="s">
        <v>13</v>
      </c>
      <c r="E5589" t="s">
        <v>3757</v>
      </c>
      <c r="G5589" t="s">
        <v>573</v>
      </c>
      <c r="J5589" t="s">
        <v>17</v>
      </c>
      <c r="K5589" t="s">
        <v>25</v>
      </c>
      <c r="L5589" t="str">
        <f>_xlfn.XLOOKUP(Tableau1[[#This Row],[TYPE DE PIECE]],Tableau4[MATIERE],Tableau4[SHORT TYPE],"",0,1)</f>
        <v>SMT</v>
      </c>
      <c r="N5589" t="str">
        <f>IF(ISERR(FIND("DECOUPE",Tableau1[[#This Row],[DESIGNATION]])),"","NEED REF")</f>
        <v/>
      </c>
    </row>
    <row r="5590" spans="2:14">
      <c r="B5590">
        <v>34408415</v>
      </c>
      <c r="C5590" s="2">
        <v>43927</v>
      </c>
      <c r="D5590" t="s">
        <v>13</v>
      </c>
      <c r="E5590" t="s">
        <v>3758</v>
      </c>
      <c r="G5590" t="s">
        <v>573</v>
      </c>
      <c r="J5590" t="s">
        <v>17</v>
      </c>
      <c r="L5590" t="str">
        <f>_xlfn.XLOOKUP(Tableau1[[#This Row],[TYPE DE PIECE]],Tableau4[MATIERE],Tableau4[SHORT TYPE],"",0,1)</f>
        <v/>
      </c>
      <c r="N5590" t="str">
        <f>IF(ISERR(FIND("DECOUPE",Tableau1[[#This Row],[DESIGNATION]])),"","NEED REF")</f>
        <v/>
      </c>
    </row>
    <row r="5591" spans="2:14">
      <c r="B5591">
        <v>34408414</v>
      </c>
      <c r="C5591" s="2">
        <v>43927</v>
      </c>
      <c r="D5591" t="s">
        <v>13</v>
      </c>
      <c r="E5591" t="s">
        <v>3759</v>
      </c>
      <c r="G5591" t="s">
        <v>573</v>
      </c>
      <c r="J5591" t="s">
        <v>17</v>
      </c>
      <c r="L5591" t="str">
        <f>_xlfn.XLOOKUP(Tableau1[[#This Row],[TYPE DE PIECE]],Tableau4[MATIERE],Tableau4[SHORT TYPE],"",0,1)</f>
        <v/>
      </c>
      <c r="N5591" t="str">
        <f>IF(ISERR(FIND("DECOUPE",Tableau1[[#This Row],[DESIGNATION]])),"","NEED REF")</f>
        <v/>
      </c>
    </row>
    <row r="5592" spans="2:14">
      <c r="B5592">
        <v>34408413</v>
      </c>
      <c r="C5592" s="2">
        <v>43924</v>
      </c>
      <c r="D5592" t="s">
        <v>13</v>
      </c>
      <c r="E5592" t="s">
        <v>3760</v>
      </c>
      <c r="F5592" t="s">
        <v>674</v>
      </c>
      <c r="G5592" t="s">
        <v>675</v>
      </c>
      <c r="H5592" t="s">
        <v>46</v>
      </c>
      <c r="J5592" t="s">
        <v>17</v>
      </c>
      <c r="K5592" t="s">
        <v>25</v>
      </c>
      <c r="L5592" t="str">
        <f>_xlfn.XLOOKUP(Tableau1[[#This Row],[TYPE DE PIECE]],Tableau4[MATIERE],Tableau4[SHORT TYPE],"",0,1)</f>
        <v>SMT</v>
      </c>
      <c r="N5592" t="str">
        <f>IF(ISERR(FIND("DECOUPE",Tableau1[[#This Row],[DESIGNATION]])),"","NEED REF")</f>
        <v/>
      </c>
    </row>
    <row r="5593" spans="2:14">
      <c r="B5593">
        <v>34408412</v>
      </c>
      <c r="C5593" s="2">
        <v>43924</v>
      </c>
      <c r="D5593" t="s">
        <v>13</v>
      </c>
      <c r="E5593" t="s">
        <v>3761</v>
      </c>
      <c r="F5593" t="s">
        <v>674</v>
      </c>
      <c r="G5593" t="s">
        <v>675</v>
      </c>
      <c r="H5593" t="s">
        <v>46</v>
      </c>
      <c r="J5593" t="s">
        <v>17</v>
      </c>
      <c r="K5593" t="s">
        <v>25</v>
      </c>
      <c r="L5593" t="str">
        <f>_xlfn.XLOOKUP(Tableau1[[#This Row],[TYPE DE PIECE]],Tableau4[MATIERE],Tableau4[SHORT TYPE],"",0,1)</f>
        <v>SMT</v>
      </c>
      <c r="N5593" t="str">
        <f>IF(ISERR(FIND("DECOUPE",Tableau1[[#This Row],[DESIGNATION]])),"","NEED REF")</f>
        <v/>
      </c>
    </row>
    <row r="5594" spans="2:14">
      <c r="B5594">
        <v>34408411</v>
      </c>
      <c r="C5594" s="2">
        <v>43924</v>
      </c>
      <c r="D5594" t="s">
        <v>13</v>
      </c>
      <c r="E5594" t="s">
        <v>2733</v>
      </c>
      <c r="F5594" t="s">
        <v>674</v>
      </c>
      <c r="G5594" t="s">
        <v>675</v>
      </c>
      <c r="H5594" t="s">
        <v>46</v>
      </c>
      <c r="J5594" t="s">
        <v>17</v>
      </c>
      <c r="K5594" t="s">
        <v>25</v>
      </c>
      <c r="L5594" t="str">
        <f>_xlfn.XLOOKUP(Tableau1[[#This Row],[TYPE DE PIECE]],Tableau4[MATIERE],Tableau4[SHORT TYPE],"",0,1)</f>
        <v>SMT</v>
      </c>
      <c r="N5594" t="str">
        <f>IF(ISERR(FIND("DECOUPE",Tableau1[[#This Row],[DESIGNATION]])),"","NEED REF")</f>
        <v/>
      </c>
    </row>
    <row r="5595" spans="2:14">
      <c r="B5595">
        <v>34408410</v>
      </c>
      <c r="C5595" s="2">
        <v>43924</v>
      </c>
      <c r="D5595" t="s">
        <v>13</v>
      </c>
      <c r="E5595" t="s">
        <v>3762</v>
      </c>
      <c r="F5595" t="s">
        <v>674</v>
      </c>
      <c r="G5595" t="s">
        <v>675</v>
      </c>
      <c r="H5595" t="s">
        <v>46</v>
      </c>
      <c r="J5595" t="s">
        <v>17</v>
      </c>
      <c r="L5595" t="str">
        <f>_xlfn.XLOOKUP(Tableau1[[#This Row],[TYPE DE PIECE]],Tableau4[MATIERE],Tableau4[SHORT TYPE],"",0,1)</f>
        <v/>
      </c>
      <c r="N5595" t="str">
        <f>IF(ISERR(FIND("DECOUPE",Tableau1[[#This Row],[DESIGNATION]])),"","NEED REF")</f>
        <v/>
      </c>
    </row>
    <row r="5596" spans="2:14">
      <c r="B5596">
        <v>34408409</v>
      </c>
      <c r="C5596" s="2">
        <v>43924</v>
      </c>
      <c r="D5596" t="s">
        <v>13</v>
      </c>
      <c r="E5596" t="s">
        <v>3763</v>
      </c>
      <c r="F5596" t="s">
        <v>674</v>
      </c>
      <c r="G5596" t="s">
        <v>675</v>
      </c>
      <c r="H5596" t="s">
        <v>46</v>
      </c>
      <c r="J5596" t="s">
        <v>17</v>
      </c>
      <c r="K5596" t="s">
        <v>33</v>
      </c>
      <c r="L5596" t="str">
        <f>_xlfn.XLOOKUP(Tableau1[[#This Row],[TYPE DE PIECE]],Tableau4[MATIERE],Tableau4[SHORT TYPE],"",0,1)</f>
        <v>PLA</v>
      </c>
      <c r="N5596" t="str">
        <f>IF(ISERR(FIND("DECOUPE",Tableau1[[#This Row],[DESIGNATION]])),"","NEED REF")</f>
        <v/>
      </c>
    </row>
    <row r="5597" spans="2:14">
      <c r="B5597">
        <v>34408408</v>
      </c>
      <c r="C5597" s="2">
        <v>43923</v>
      </c>
      <c r="D5597" t="s">
        <v>13</v>
      </c>
      <c r="E5597" t="s">
        <v>3764</v>
      </c>
      <c r="F5597" t="s">
        <v>674</v>
      </c>
      <c r="G5597" t="s">
        <v>675</v>
      </c>
      <c r="H5597" t="s">
        <v>46</v>
      </c>
      <c r="J5597" t="s">
        <v>17</v>
      </c>
      <c r="L5597" t="str">
        <f>_xlfn.XLOOKUP(Tableau1[[#This Row],[TYPE DE PIECE]],Tableau4[MATIERE],Tableau4[SHORT TYPE],"",0,1)</f>
        <v/>
      </c>
      <c r="N5597" t="str">
        <f>IF(ISERR(FIND("DECOUPE",Tableau1[[#This Row],[DESIGNATION]])),"","NEED REF")</f>
        <v/>
      </c>
    </row>
    <row r="5598" spans="2:14">
      <c r="B5598">
        <v>34408407</v>
      </c>
      <c r="C5598" s="2">
        <v>43921</v>
      </c>
      <c r="D5598" t="s">
        <v>13</v>
      </c>
      <c r="E5598" t="s">
        <v>3765</v>
      </c>
      <c r="F5598" t="s">
        <v>674</v>
      </c>
      <c r="G5598" t="s">
        <v>675</v>
      </c>
      <c r="H5598" t="s">
        <v>46</v>
      </c>
      <c r="J5598" t="s">
        <v>17</v>
      </c>
      <c r="L5598" t="str">
        <f>_xlfn.XLOOKUP(Tableau1[[#This Row],[TYPE DE PIECE]],Tableau4[MATIERE],Tableau4[SHORT TYPE],"",0,1)</f>
        <v/>
      </c>
      <c r="N5598" t="str">
        <f>IF(ISERR(FIND("DECOUPE",Tableau1[[#This Row],[DESIGNATION]])),"","NEED REF")</f>
        <v/>
      </c>
    </row>
    <row r="5599" spans="2:14">
      <c r="B5599">
        <v>34408406</v>
      </c>
      <c r="C5599" s="2">
        <v>43920</v>
      </c>
      <c r="D5599" t="s">
        <v>13</v>
      </c>
      <c r="E5599" t="s">
        <v>3766</v>
      </c>
      <c r="F5599" t="s">
        <v>674</v>
      </c>
      <c r="G5599" t="s">
        <v>675</v>
      </c>
      <c r="H5599" t="s">
        <v>46</v>
      </c>
      <c r="J5599" t="s">
        <v>17</v>
      </c>
      <c r="K5599" t="s">
        <v>3767</v>
      </c>
      <c r="L5599" t="str">
        <f>_xlfn.XLOOKUP(Tableau1[[#This Row],[TYPE DE PIECE]],Tableau4[MATIERE],Tableau4[SHORT TYPE],"",0,1)</f>
        <v/>
      </c>
      <c r="N5599" t="str">
        <f>IF(ISERR(FIND("DECOUPE",Tableau1[[#This Row],[DESIGNATION]])),"","NEED REF")</f>
        <v/>
      </c>
    </row>
    <row r="5600" spans="2:14">
      <c r="B5600">
        <v>34408405</v>
      </c>
      <c r="C5600" s="2">
        <v>43915</v>
      </c>
      <c r="D5600" t="s">
        <v>13</v>
      </c>
      <c r="E5600" t="s">
        <v>3768</v>
      </c>
      <c r="F5600" t="s">
        <v>3769</v>
      </c>
      <c r="G5600" t="s">
        <v>267</v>
      </c>
      <c r="J5600" t="s">
        <v>3634</v>
      </c>
      <c r="K5600" t="s">
        <v>25</v>
      </c>
      <c r="L5600" t="str">
        <f>_xlfn.XLOOKUP(Tableau1[[#This Row],[TYPE DE PIECE]],Tableau4[MATIERE],Tableau4[SHORT TYPE],"",0,1)</f>
        <v>SMT</v>
      </c>
      <c r="N5600" t="str">
        <f>IF(ISERR(FIND("DECOUPE",Tableau1[[#This Row],[DESIGNATION]])),"","NEED REF")</f>
        <v/>
      </c>
    </row>
    <row r="5601" spans="2:14">
      <c r="B5601">
        <v>34408404</v>
      </c>
      <c r="C5601" s="2">
        <v>43915</v>
      </c>
      <c r="D5601" t="s">
        <v>13</v>
      </c>
      <c r="E5601" t="s">
        <v>3770</v>
      </c>
      <c r="F5601" t="s">
        <v>3769</v>
      </c>
      <c r="G5601" t="s">
        <v>267</v>
      </c>
      <c r="J5601" t="s">
        <v>3634</v>
      </c>
      <c r="K5601" t="s">
        <v>25</v>
      </c>
      <c r="L5601" t="str">
        <f>_xlfn.XLOOKUP(Tableau1[[#This Row],[TYPE DE PIECE]],Tableau4[MATIERE],Tableau4[SHORT TYPE],"",0,1)</f>
        <v>SMT</v>
      </c>
      <c r="N5601" t="str">
        <f>IF(ISERR(FIND("DECOUPE",Tableau1[[#This Row],[DESIGNATION]])),"","NEED REF")</f>
        <v/>
      </c>
    </row>
    <row r="5602" spans="2:14">
      <c r="B5602">
        <v>34408403</v>
      </c>
      <c r="C5602" s="2">
        <v>43914</v>
      </c>
      <c r="D5602" t="s">
        <v>13</v>
      </c>
      <c r="E5602" t="s">
        <v>3771</v>
      </c>
      <c r="F5602" t="s">
        <v>3769</v>
      </c>
      <c r="G5602" t="s">
        <v>267</v>
      </c>
      <c r="J5602" t="s">
        <v>3634</v>
      </c>
      <c r="K5602" t="s">
        <v>25</v>
      </c>
      <c r="L5602" t="str">
        <f>_xlfn.XLOOKUP(Tableau1[[#This Row],[TYPE DE PIECE]],Tableau4[MATIERE],Tableau4[SHORT TYPE],"",0,1)</f>
        <v>SMT</v>
      </c>
      <c r="N5602" t="str">
        <f>IF(ISERR(FIND("DECOUPE",Tableau1[[#This Row],[DESIGNATION]])),"","NEED REF")</f>
        <v>NEED REF</v>
      </c>
    </row>
    <row r="5603" spans="2:14">
      <c r="B5603">
        <v>34408402</v>
      </c>
      <c r="C5603" s="2">
        <v>43910</v>
      </c>
      <c r="D5603" t="s">
        <v>13</v>
      </c>
      <c r="E5603" t="s">
        <v>3772</v>
      </c>
      <c r="F5603" t="s">
        <v>3769</v>
      </c>
      <c r="G5603" t="s">
        <v>267</v>
      </c>
      <c r="J5603" t="s">
        <v>3634</v>
      </c>
      <c r="K5603" t="s">
        <v>22</v>
      </c>
      <c r="L5603" t="str">
        <f>_xlfn.XLOOKUP(Tableau1[[#This Row],[TYPE DE PIECE]],Tableau4[MATIERE],Tableau4[SHORT TYPE],"",0,1)</f>
        <v>COP</v>
      </c>
      <c r="N5603" t="str">
        <f>IF(ISERR(FIND("DECOUPE",Tableau1[[#This Row],[DESIGNATION]])),"","NEED REF")</f>
        <v/>
      </c>
    </row>
    <row r="5604" spans="2:14">
      <c r="B5604">
        <v>34408401</v>
      </c>
      <c r="C5604" s="2">
        <v>43910</v>
      </c>
      <c r="D5604" t="s">
        <v>13</v>
      </c>
      <c r="E5604" t="s">
        <v>3773</v>
      </c>
      <c r="F5604" t="s">
        <v>3769</v>
      </c>
      <c r="G5604" t="s">
        <v>267</v>
      </c>
      <c r="J5604" t="s">
        <v>3634</v>
      </c>
      <c r="K5604" t="s">
        <v>22</v>
      </c>
      <c r="L5604" t="str">
        <f>_xlfn.XLOOKUP(Tableau1[[#This Row],[TYPE DE PIECE]],Tableau4[MATIERE],Tableau4[SHORT TYPE],"",0,1)</f>
        <v>COP</v>
      </c>
      <c r="N5604" t="str">
        <f>IF(ISERR(FIND("DECOUPE",Tableau1[[#This Row],[DESIGNATION]])),"","NEED REF")</f>
        <v/>
      </c>
    </row>
    <row r="5605" spans="2:14">
      <c r="B5605">
        <v>34408400</v>
      </c>
      <c r="C5605" s="2">
        <v>43910</v>
      </c>
      <c r="D5605" t="s">
        <v>13</v>
      </c>
      <c r="E5605" t="s">
        <v>3774</v>
      </c>
      <c r="F5605" t="s">
        <v>3769</v>
      </c>
      <c r="G5605" t="s">
        <v>267</v>
      </c>
      <c r="J5605" t="s">
        <v>3634</v>
      </c>
      <c r="K5605" t="s">
        <v>25</v>
      </c>
      <c r="L5605" t="str">
        <f>_xlfn.XLOOKUP(Tableau1[[#This Row],[TYPE DE PIECE]],Tableau4[MATIERE],Tableau4[SHORT TYPE],"",0,1)</f>
        <v>SMT</v>
      </c>
      <c r="N5605" t="str">
        <f>IF(ISERR(FIND("DECOUPE",Tableau1[[#This Row],[DESIGNATION]])),"","NEED REF")</f>
        <v/>
      </c>
    </row>
    <row r="5606" spans="2:14">
      <c r="B5606">
        <v>34408399</v>
      </c>
      <c r="C5606" s="2">
        <v>43910</v>
      </c>
      <c r="D5606" t="s">
        <v>13</v>
      </c>
      <c r="E5606" t="s">
        <v>3775</v>
      </c>
      <c r="F5606" t="s">
        <v>3769</v>
      </c>
      <c r="G5606" t="s">
        <v>267</v>
      </c>
      <c r="J5606" t="s">
        <v>3634</v>
      </c>
      <c r="K5606" t="s">
        <v>22</v>
      </c>
      <c r="L5606" t="str">
        <f>_xlfn.XLOOKUP(Tableau1[[#This Row],[TYPE DE PIECE]],Tableau4[MATIERE],Tableau4[SHORT TYPE],"",0,1)</f>
        <v>COP</v>
      </c>
      <c r="N5606" t="str">
        <f>IF(ISERR(FIND("DECOUPE",Tableau1[[#This Row],[DESIGNATION]])),"","NEED REF")</f>
        <v/>
      </c>
    </row>
    <row r="5607" spans="2:14">
      <c r="B5607">
        <v>34408398</v>
      </c>
      <c r="C5607" s="2">
        <v>43910</v>
      </c>
      <c r="D5607" t="s">
        <v>13</v>
      </c>
      <c r="E5607" t="s">
        <v>3776</v>
      </c>
      <c r="F5607" t="s">
        <v>3769</v>
      </c>
      <c r="G5607" t="s">
        <v>267</v>
      </c>
      <c r="J5607" t="s">
        <v>3634</v>
      </c>
      <c r="K5607" t="s">
        <v>22</v>
      </c>
      <c r="L5607" t="str">
        <f>_xlfn.XLOOKUP(Tableau1[[#This Row],[TYPE DE PIECE]],Tableau4[MATIERE],Tableau4[SHORT TYPE],"",0,1)</f>
        <v>COP</v>
      </c>
      <c r="N5607" t="str">
        <f>IF(ISERR(FIND("DECOUPE",Tableau1[[#This Row],[DESIGNATION]])),"","NEED REF")</f>
        <v/>
      </c>
    </row>
    <row r="5608" spans="2:14">
      <c r="B5608">
        <v>34408397</v>
      </c>
      <c r="C5608" s="2">
        <v>43909</v>
      </c>
      <c r="D5608" t="s">
        <v>13</v>
      </c>
      <c r="E5608" t="s">
        <v>3777</v>
      </c>
      <c r="F5608" t="s">
        <v>3769</v>
      </c>
      <c r="G5608" t="s">
        <v>267</v>
      </c>
      <c r="J5608" t="s">
        <v>3634</v>
      </c>
      <c r="K5608" t="s">
        <v>22</v>
      </c>
      <c r="L5608" t="str">
        <f>_xlfn.XLOOKUP(Tableau1[[#This Row],[TYPE DE PIECE]],Tableau4[MATIERE],Tableau4[SHORT TYPE],"",0,1)</f>
        <v>COP</v>
      </c>
      <c r="N5608" t="str">
        <f>IF(ISERR(FIND("DECOUPE",Tableau1[[#This Row],[DESIGNATION]])),"","NEED REF")</f>
        <v/>
      </c>
    </row>
    <row r="5609" spans="2:14">
      <c r="B5609">
        <v>34408396</v>
      </c>
      <c r="C5609" s="2">
        <v>43909</v>
      </c>
      <c r="D5609" t="s">
        <v>13</v>
      </c>
      <c r="E5609" t="s">
        <v>3778</v>
      </c>
      <c r="F5609" t="s">
        <v>3769</v>
      </c>
      <c r="G5609" t="s">
        <v>267</v>
      </c>
      <c r="J5609" t="s">
        <v>3634</v>
      </c>
      <c r="K5609" t="s">
        <v>22</v>
      </c>
      <c r="L5609" t="str">
        <f>_xlfn.XLOOKUP(Tableau1[[#This Row],[TYPE DE PIECE]],Tableau4[MATIERE],Tableau4[SHORT TYPE],"",0,1)</f>
        <v>COP</v>
      </c>
      <c r="N5609" t="str">
        <f>IF(ISERR(FIND("DECOUPE",Tableau1[[#This Row],[DESIGNATION]])),"","NEED REF")</f>
        <v/>
      </c>
    </row>
    <row r="5610" spans="2:14">
      <c r="B5610">
        <v>34408395</v>
      </c>
      <c r="C5610" s="2">
        <v>43909</v>
      </c>
      <c r="D5610" t="s">
        <v>13</v>
      </c>
      <c r="E5610" t="s">
        <v>3779</v>
      </c>
      <c r="F5610" t="s">
        <v>3769</v>
      </c>
      <c r="G5610" t="s">
        <v>267</v>
      </c>
      <c r="J5610" t="s">
        <v>3634</v>
      </c>
      <c r="K5610" t="s">
        <v>22</v>
      </c>
      <c r="L5610" t="str">
        <f>_xlfn.XLOOKUP(Tableau1[[#This Row],[TYPE DE PIECE]],Tableau4[MATIERE],Tableau4[SHORT TYPE],"",0,1)</f>
        <v>COP</v>
      </c>
      <c r="N5610" t="str">
        <f>IF(ISERR(FIND("DECOUPE",Tableau1[[#This Row],[DESIGNATION]])),"","NEED REF")</f>
        <v/>
      </c>
    </row>
    <row r="5611" spans="2:14">
      <c r="B5611">
        <v>34408394</v>
      </c>
      <c r="C5611" s="2">
        <v>43909</v>
      </c>
      <c r="D5611" t="s">
        <v>13</v>
      </c>
      <c r="E5611" t="s">
        <v>3780</v>
      </c>
      <c r="F5611" t="s">
        <v>3769</v>
      </c>
      <c r="G5611" t="s">
        <v>267</v>
      </c>
      <c r="J5611" t="s">
        <v>3634</v>
      </c>
      <c r="K5611" t="s">
        <v>22</v>
      </c>
      <c r="L5611" t="str">
        <f>_xlfn.XLOOKUP(Tableau1[[#This Row],[TYPE DE PIECE]],Tableau4[MATIERE],Tableau4[SHORT TYPE],"",0,1)</f>
        <v>COP</v>
      </c>
      <c r="N5611" t="str">
        <f>IF(ISERR(FIND("DECOUPE",Tableau1[[#This Row],[DESIGNATION]])),"","NEED REF")</f>
        <v/>
      </c>
    </row>
    <row r="5612" spans="2:14">
      <c r="B5612">
        <v>34408393</v>
      </c>
      <c r="C5612" s="2">
        <v>43909</v>
      </c>
      <c r="D5612" t="s">
        <v>13</v>
      </c>
      <c r="E5612" t="s">
        <v>3781</v>
      </c>
      <c r="F5612" t="s">
        <v>3769</v>
      </c>
      <c r="G5612" t="s">
        <v>267</v>
      </c>
      <c r="J5612" t="s">
        <v>3634</v>
      </c>
      <c r="K5612" t="s">
        <v>22</v>
      </c>
      <c r="L5612" t="str">
        <f>_xlfn.XLOOKUP(Tableau1[[#This Row],[TYPE DE PIECE]],Tableau4[MATIERE],Tableau4[SHORT TYPE],"",0,1)</f>
        <v>COP</v>
      </c>
      <c r="N5612" t="str">
        <f>IF(ISERR(FIND("DECOUPE",Tableau1[[#This Row],[DESIGNATION]])),"","NEED REF")</f>
        <v/>
      </c>
    </row>
    <row r="5613" spans="2:14">
      <c r="B5613">
        <v>34408392</v>
      </c>
      <c r="C5613" s="2">
        <v>43909</v>
      </c>
      <c r="D5613" t="s">
        <v>13</v>
      </c>
      <c r="E5613" t="s">
        <v>3782</v>
      </c>
      <c r="F5613" t="s">
        <v>3769</v>
      </c>
      <c r="G5613" t="s">
        <v>267</v>
      </c>
      <c r="J5613" t="s">
        <v>3634</v>
      </c>
      <c r="K5613" t="s">
        <v>25</v>
      </c>
      <c r="L5613" t="str">
        <f>_xlfn.XLOOKUP(Tableau1[[#This Row],[TYPE DE PIECE]],Tableau4[MATIERE],Tableau4[SHORT TYPE],"",0,1)</f>
        <v>SMT</v>
      </c>
      <c r="N5613" t="str">
        <f>IF(ISERR(FIND("DECOUPE",Tableau1[[#This Row],[DESIGNATION]])),"","NEED REF")</f>
        <v/>
      </c>
    </row>
    <row r="5614" spans="2:14">
      <c r="B5614">
        <v>34408391</v>
      </c>
      <c r="C5614" s="2">
        <v>43909</v>
      </c>
      <c r="D5614" t="s">
        <v>13</v>
      </c>
      <c r="E5614" t="s">
        <v>2352</v>
      </c>
      <c r="F5614" t="s">
        <v>3769</v>
      </c>
      <c r="G5614" t="s">
        <v>267</v>
      </c>
      <c r="J5614" t="s">
        <v>3634</v>
      </c>
      <c r="K5614" t="s">
        <v>25</v>
      </c>
      <c r="L5614" t="str">
        <f>_xlfn.XLOOKUP(Tableau1[[#This Row],[TYPE DE PIECE]],Tableau4[MATIERE],Tableau4[SHORT TYPE],"",0,1)</f>
        <v>SMT</v>
      </c>
      <c r="N5614" t="str">
        <f>IF(ISERR(FIND("DECOUPE",Tableau1[[#This Row],[DESIGNATION]])),"","NEED REF")</f>
        <v/>
      </c>
    </row>
    <row r="5615" spans="2:14">
      <c r="B5615">
        <v>34408390</v>
      </c>
      <c r="C5615" s="2">
        <v>43909</v>
      </c>
      <c r="D5615" t="s">
        <v>13</v>
      </c>
      <c r="E5615" t="s">
        <v>3783</v>
      </c>
      <c r="F5615" t="s">
        <v>3769</v>
      </c>
      <c r="G5615" t="s">
        <v>267</v>
      </c>
      <c r="J5615" t="s">
        <v>3634</v>
      </c>
      <c r="K5615" t="s">
        <v>25</v>
      </c>
      <c r="L5615" t="str">
        <f>_xlfn.XLOOKUP(Tableau1[[#This Row],[TYPE DE PIECE]],Tableau4[MATIERE],Tableau4[SHORT TYPE],"",0,1)</f>
        <v>SMT</v>
      </c>
      <c r="N5615" t="str">
        <f>IF(ISERR(FIND("DECOUPE",Tableau1[[#This Row],[DESIGNATION]])),"","NEED REF")</f>
        <v/>
      </c>
    </row>
    <row r="5616" spans="2:14">
      <c r="B5616">
        <v>34408389</v>
      </c>
      <c r="C5616" s="2">
        <v>43907</v>
      </c>
      <c r="D5616" t="s">
        <v>13</v>
      </c>
      <c r="E5616" t="s">
        <v>3784</v>
      </c>
      <c r="F5616" t="s">
        <v>3769</v>
      </c>
      <c r="G5616" t="s">
        <v>267</v>
      </c>
      <c r="J5616" t="s">
        <v>3634</v>
      </c>
      <c r="K5616" t="s">
        <v>25</v>
      </c>
      <c r="L5616" t="str">
        <f>_xlfn.XLOOKUP(Tableau1[[#This Row],[TYPE DE PIECE]],Tableau4[MATIERE],Tableau4[SHORT TYPE],"",0,1)</f>
        <v>SMT</v>
      </c>
      <c r="N5616" t="str">
        <f>IF(ISERR(FIND("DECOUPE",Tableau1[[#This Row],[DESIGNATION]])),"","NEED REF")</f>
        <v/>
      </c>
    </row>
    <row r="5617" spans="2:14">
      <c r="B5617">
        <v>34408388</v>
      </c>
      <c r="C5617" s="2">
        <v>43907</v>
      </c>
      <c r="D5617" t="s">
        <v>13</v>
      </c>
      <c r="E5617" t="s">
        <v>3754</v>
      </c>
      <c r="F5617" t="s">
        <v>3769</v>
      </c>
      <c r="G5617" t="s">
        <v>267</v>
      </c>
      <c r="J5617" t="s">
        <v>3634</v>
      </c>
      <c r="K5617" t="s">
        <v>25</v>
      </c>
      <c r="L5617" t="str">
        <f>_xlfn.XLOOKUP(Tableau1[[#This Row],[TYPE DE PIECE]],Tableau4[MATIERE],Tableau4[SHORT TYPE],"",0,1)</f>
        <v>SMT</v>
      </c>
      <c r="N5617" t="str">
        <f>IF(ISERR(FIND("DECOUPE",Tableau1[[#This Row],[DESIGNATION]])),"","NEED REF")</f>
        <v/>
      </c>
    </row>
    <row r="5618" spans="2:14">
      <c r="B5618">
        <v>34408387</v>
      </c>
      <c r="C5618" s="2">
        <v>43907</v>
      </c>
      <c r="D5618" t="s">
        <v>13</v>
      </c>
      <c r="E5618" t="s">
        <v>3785</v>
      </c>
      <c r="F5618" t="s">
        <v>3769</v>
      </c>
      <c r="G5618" t="s">
        <v>267</v>
      </c>
      <c r="J5618" t="s">
        <v>3634</v>
      </c>
      <c r="K5618" t="s">
        <v>25</v>
      </c>
      <c r="L5618" t="str">
        <f>_xlfn.XLOOKUP(Tableau1[[#This Row],[TYPE DE PIECE]],Tableau4[MATIERE],Tableau4[SHORT TYPE],"",0,1)</f>
        <v>SMT</v>
      </c>
      <c r="N5618" t="str">
        <f>IF(ISERR(FIND("DECOUPE",Tableau1[[#This Row],[DESIGNATION]])),"","NEED REF")</f>
        <v/>
      </c>
    </row>
    <row r="5619" spans="2:14">
      <c r="B5619">
        <v>34408386</v>
      </c>
      <c r="C5619" s="2">
        <v>43907</v>
      </c>
      <c r="D5619" t="s">
        <v>13</v>
      </c>
      <c r="E5619" t="s">
        <v>3753</v>
      </c>
      <c r="F5619" t="s">
        <v>3769</v>
      </c>
      <c r="G5619" t="s">
        <v>267</v>
      </c>
      <c r="J5619" t="s">
        <v>3634</v>
      </c>
      <c r="K5619" t="s">
        <v>25</v>
      </c>
      <c r="L5619" t="str">
        <f>_xlfn.XLOOKUP(Tableau1[[#This Row],[TYPE DE PIECE]],Tableau4[MATIERE],Tableau4[SHORT TYPE],"",0,1)</f>
        <v>SMT</v>
      </c>
      <c r="N5619" t="str">
        <f>IF(ISERR(FIND("DECOUPE",Tableau1[[#This Row],[DESIGNATION]])),"","NEED REF")</f>
        <v/>
      </c>
    </row>
    <row r="5620" spans="2:14">
      <c r="B5620">
        <v>34408385</v>
      </c>
      <c r="C5620" s="2">
        <v>43902</v>
      </c>
      <c r="D5620" t="s">
        <v>13</v>
      </c>
      <c r="E5620" t="s">
        <v>3786</v>
      </c>
      <c r="F5620" t="s">
        <v>3787</v>
      </c>
      <c r="J5620" t="s">
        <v>2813</v>
      </c>
      <c r="K5620" t="s">
        <v>25</v>
      </c>
      <c r="L5620" t="str">
        <f>_xlfn.XLOOKUP(Tableau1[[#This Row],[TYPE DE PIECE]],Tableau4[MATIERE],Tableau4[SHORT TYPE],"",0,1)</f>
        <v>SMT</v>
      </c>
      <c r="N5620" t="str">
        <f>IF(ISERR(FIND("DECOUPE",Tableau1[[#This Row],[DESIGNATION]])),"","NEED REF")</f>
        <v/>
      </c>
    </row>
    <row r="5621" spans="2:14">
      <c r="B5621">
        <v>34408384</v>
      </c>
      <c r="C5621" s="2">
        <v>43902</v>
      </c>
      <c r="D5621" t="s">
        <v>13</v>
      </c>
      <c r="E5621" t="s">
        <v>3788</v>
      </c>
      <c r="F5621" t="s">
        <v>3787</v>
      </c>
      <c r="J5621" t="s">
        <v>2813</v>
      </c>
      <c r="K5621" t="s">
        <v>25</v>
      </c>
      <c r="L5621" t="str">
        <f>_xlfn.XLOOKUP(Tableau1[[#This Row],[TYPE DE PIECE]],Tableau4[MATIERE],Tableau4[SHORT TYPE],"",0,1)</f>
        <v>SMT</v>
      </c>
      <c r="N5621" t="str">
        <f>IF(ISERR(FIND("DECOUPE",Tableau1[[#This Row],[DESIGNATION]])),"","NEED REF")</f>
        <v/>
      </c>
    </row>
    <row r="5622" spans="2:14">
      <c r="B5622">
        <v>34408383</v>
      </c>
      <c r="C5622" s="2">
        <v>43901</v>
      </c>
      <c r="D5622" t="s">
        <v>13</v>
      </c>
      <c r="E5622" t="s">
        <v>3789</v>
      </c>
      <c r="F5622" t="s">
        <v>3790</v>
      </c>
      <c r="J5622" t="s">
        <v>2813</v>
      </c>
      <c r="K5622" t="s">
        <v>25</v>
      </c>
      <c r="L5622" t="str">
        <f>_xlfn.XLOOKUP(Tableau1[[#This Row],[TYPE DE PIECE]],Tableau4[MATIERE],Tableau4[SHORT TYPE],"",0,1)</f>
        <v>SMT</v>
      </c>
      <c r="N5622" t="str">
        <f>IF(ISERR(FIND("DECOUPE",Tableau1[[#This Row],[DESIGNATION]])),"","NEED REF")</f>
        <v/>
      </c>
    </row>
    <row r="5623" spans="2:14">
      <c r="B5623">
        <v>34408382</v>
      </c>
      <c r="C5623" s="2">
        <v>43901</v>
      </c>
      <c r="D5623" t="s">
        <v>13</v>
      </c>
      <c r="E5623" t="s">
        <v>3791</v>
      </c>
      <c r="F5623" t="s">
        <v>3790</v>
      </c>
      <c r="J5623" t="s">
        <v>2813</v>
      </c>
      <c r="K5623" t="s">
        <v>25</v>
      </c>
      <c r="L5623" t="str">
        <f>_xlfn.XLOOKUP(Tableau1[[#This Row],[TYPE DE PIECE]],Tableau4[MATIERE],Tableau4[SHORT TYPE],"",0,1)</f>
        <v>SMT</v>
      </c>
      <c r="N5623" t="str">
        <f>IF(ISERR(FIND("DECOUPE",Tableau1[[#This Row],[DESIGNATION]])),"","NEED REF")</f>
        <v/>
      </c>
    </row>
    <row r="5624" spans="2:14">
      <c r="B5624">
        <v>34408381</v>
      </c>
      <c r="C5624" s="2">
        <v>43901</v>
      </c>
      <c r="D5624" t="s">
        <v>13</v>
      </c>
      <c r="E5624" t="s">
        <v>3792</v>
      </c>
      <c r="F5624" t="s">
        <v>3793</v>
      </c>
      <c r="J5624" t="s">
        <v>3634</v>
      </c>
      <c r="K5624" t="s">
        <v>2814</v>
      </c>
      <c r="L5624" t="str">
        <f>_xlfn.XLOOKUP(Tableau1[[#This Row],[TYPE DE PIECE]],Tableau4[MATIERE],Tableau4[SHORT TYPE],"",0,1)</f>
        <v/>
      </c>
      <c r="N5624" t="str">
        <f>IF(ISERR(FIND("DECOUPE",Tableau1[[#This Row],[DESIGNATION]])),"","NEED REF")</f>
        <v/>
      </c>
    </row>
    <row r="5625" spans="2:14">
      <c r="B5625">
        <v>34408380</v>
      </c>
      <c r="C5625" s="2">
        <v>43900</v>
      </c>
      <c r="D5625" t="s">
        <v>13</v>
      </c>
      <c r="E5625" t="s">
        <v>3794</v>
      </c>
      <c r="F5625" t="s">
        <v>3795</v>
      </c>
      <c r="J5625" t="s">
        <v>3634</v>
      </c>
      <c r="K5625" t="s">
        <v>22</v>
      </c>
      <c r="L5625" t="str">
        <f>_xlfn.XLOOKUP(Tableau1[[#This Row],[TYPE DE PIECE]],Tableau4[MATIERE],Tableau4[SHORT TYPE],"",0,1)</f>
        <v>COP</v>
      </c>
      <c r="N5625" t="str">
        <f>IF(ISERR(FIND("DECOUPE",Tableau1[[#This Row],[DESIGNATION]])),"","NEED REF")</f>
        <v/>
      </c>
    </row>
    <row r="5626" spans="2:14">
      <c r="B5626">
        <v>34408379</v>
      </c>
      <c r="C5626" s="2">
        <v>43899</v>
      </c>
      <c r="D5626" t="s">
        <v>13</v>
      </c>
      <c r="E5626" t="s">
        <v>3796</v>
      </c>
      <c r="F5626" t="s">
        <v>3795</v>
      </c>
      <c r="J5626" t="s">
        <v>3634</v>
      </c>
      <c r="K5626" t="s">
        <v>25</v>
      </c>
      <c r="L5626" t="str">
        <f>_xlfn.XLOOKUP(Tableau1[[#This Row],[TYPE DE PIECE]],Tableau4[MATIERE],Tableau4[SHORT TYPE],"",0,1)</f>
        <v>SMT</v>
      </c>
      <c r="N5626" t="str">
        <f>IF(ISERR(FIND("DECOUPE",Tableau1[[#This Row],[DESIGNATION]])),"","NEED REF")</f>
        <v/>
      </c>
    </row>
    <row r="5627" spans="2:14">
      <c r="B5627">
        <v>34408378</v>
      </c>
      <c r="C5627" s="2">
        <v>43899</v>
      </c>
      <c r="D5627" t="s">
        <v>13</v>
      </c>
      <c r="E5627" t="s">
        <v>3797</v>
      </c>
      <c r="F5627" t="s">
        <v>3795</v>
      </c>
      <c r="J5627" t="s">
        <v>3634</v>
      </c>
      <c r="K5627" t="s">
        <v>25</v>
      </c>
      <c r="L5627" t="str">
        <f>_xlfn.XLOOKUP(Tableau1[[#This Row],[TYPE DE PIECE]],Tableau4[MATIERE],Tableau4[SHORT TYPE],"",0,1)</f>
        <v>SMT</v>
      </c>
      <c r="N5627" t="str">
        <f>IF(ISERR(FIND("DECOUPE",Tableau1[[#This Row],[DESIGNATION]])),"","NEED REF")</f>
        <v/>
      </c>
    </row>
    <row r="5628" spans="2:14">
      <c r="B5628">
        <v>34408377</v>
      </c>
      <c r="C5628" s="2">
        <v>43896</v>
      </c>
      <c r="D5628" t="s">
        <v>13</v>
      </c>
      <c r="E5628" t="s">
        <v>3765</v>
      </c>
      <c r="F5628" t="s">
        <v>674</v>
      </c>
      <c r="G5628" t="s">
        <v>675</v>
      </c>
      <c r="H5628" t="s">
        <v>46</v>
      </c>
      <c r="J5628" t="s">
        <v>17</v>
      </c>
      <c r="L5628" t="str">
        <f>_xlfn.XLOOKUP(Tableau1[[#This Row],[TYPE DE PIECE]],Tableau4[MATIERE],Tableau4[SHORT TYPE],"",0,1)</f>
        <v/>
      </c>
      <c r="N5628" t="str">
        <f>IF(ISERR(FIND("DECOUPE",Tableau1[[#This Row],[DESIGNATION]])),"","NEED REF")</f>
        <v/>
      </c>
    </row>
    <row r="5629" spans="2:14">
      <c r="B5629">
        <v>34408376</v>
      </c>
      <c r="C5629" s="2">
        <v>43896</v>
      </c>
      <c r="D5629" t="s">
        <v>13</v>
      </c>
      <c r="E5629" t="s">
        <v>3798</v>
      </c>
      <c r="F5629" t="s">
        <v>674</v>
      </c>
      <c r="G5629" t="s">
        <v>675</v>
      </c>
      <c r="H5629" t="s">
        <v>46</v>
      </c>
      <c r="J5629" t="s">
        <v>17</v>
      </c>
      <c r="L5629" t="str">
        <f>_xlfn.XLOOKUP(Tableau1[[#This Row],[TYPE DE PIECE]],Tableau4[MATIERE],Tableau4[SHORT TYPE],"",0,1)</f>
        <v/>
      </c>
      <c r="N5629" t="str">
        <f>IF(ISERR(FIND("DECOUPE",Tableau1[[#This Row],[DESIGNATION]])),"","NEED REF")</f>
        <v/>
      </c>
    </row>
    <row r="5630" spans="2:14">
      <c r="B5630">
        <v>34408375</v>
      </c>
      <c r="C5630" s="2">
        <v>43896</v>
      </c>
      <c r="D5630" t="s">
        <v>13</v>
      </c>
      <c r="E5630" t="s">
        <v>3799</v>
      </c>
      <c r="F5630" t="s">
        <v>674</v>
      </c>
      <c r="G5630" t="s">
        <v>675</v>
      </c>
      <c r="H5630" t="s">
        <v>46</v>
      </c>
      <c r="J5630" t="s">
        <v>17</v>
      </c>
      <c r="K5630" t="s">
        <v>25</v>
      </c>
      <c r="L5630" t="str">
        <f>_xlfn.XLOOKUP(Tableau1[[#This Row],[TYPE DE PIECE]],Tableau4[MATIERE],Tableau4[SHORT TYPE],"",0,1)</f>
        <v>SMT</v>
      </c>
      <c r="N5630" t="str">
        <f>IF(ISERR(FIND("DECOUPE",Tableau1[[#This Row],[DESIGNATION]])),"","NEED REF")</f>
        <v/>
      </c>
    </row>
    <row r="5631" spans="2:14">
      <c r="B5631">
        <v>34408374</v>
      </c>
      <c r="C5631" s="2">
        <v>43896</v>
      </c>
      <c r="D5631" t="s">
        <v>13</v>
      </c>
      <c r="E5631" t="s">
        <v>3800</v>
      </c>
      <c r="F5631" t="s">
        <v>674</v>
      </c>
      <c r="G5631" t="s">
        <v>675</v>
      </c>
      <c r="H5631" t="s">
        <v>46</v>
      </c>
      <c r="J5631" t="s">
        <v>17</v>
      </c>
      <c r="K5631" t="s">
        <v>25</v>
      </c>
      <c r="L5631" t="str">
        <f>_xlfn.XLOOKUP(Tableau1[[#This Row],[TYPE DE PIECE]],Tableau4[MATIERE],Tableau4[SHORT TYPE],"",0,1)</f>
        <v>SMT</v>
      </c>
      <c r="N5631" t="str">
        <f>IF(ISERR(FIND("DECOUPE",Tableau1[[#This Row],[DESIGNATION]])),"","NEED REF")</f>
        <v/>
      </c>
    </row>
    <row r="5632" spans="2:14">
      <c r="B5632">
        <v>34408373</v>
      </c>
      <c r="C5632" s="2">
        <v>43896</v>
      </c>
      <c r="D5632" t="s">
        <v>13</v>
      </c>
      <c r="E5632" t="s">
        <v>3801</v>
      </c>
      <c r="F5632" t="s">
        <v>674</v>
      </c>
      <c r="G5632" t="s">
        <v>675</v>
      </c>
      <c r="H5632" t="s">
        <v>46</v>
      </c>
      <c r="J5632" t="s">
        <v>17</v>
      </c>
      <c r="K5632" t="s">
        <v>25</v>
      </c>
      <c r="L5632" t="str">
        <f>_xlfn.XLOOKUP(Tableau1[[#This Row],[TYPE DE PIECE]],Tableau4[MATIERE],Tableau4[SHORT TYPE],"",0,1)</f>
        <v>SMT</v>
      </c>
      <c r="N5632" t="str">
        <f>IF(ISERR(FIND("DECOUPE",Tableau1[[#This Row],[DESIGNATION]])),"","NEED REF")</f>
        <v/>
      </c>
    </row>
    <row r="5633" spans="2:14">
      <c r="B5633">
        <v>34408372</v>
      </c>
      <c r="C5633" s="2">
        <v>43896</v>
      </c>
      <c r="D5633" t="s">
        <v>13</v>
      </c>
      <c r="E5633" t="s">
        <v>3783</v>
      </c>
      <c r="F5633" t="s">
        <v>3795</v>
      </c>
      <c r="J5633" t="s">
        <v>3634</v>
      </c>
      <c r="K5633" t="s">
        <v>25</v>
      </c>
      <c r="L5633" t="str">
        <f>_xlfn.XLOOKUP(Tableau1[[#This Row],[TYPE DE PIECE]],Tableau4[MATIERE],Tableau4[SHORT TYPE],"",0,1)</f>
        <v>SMT</v>
      </c>
      <c r="N5633" t="str">
        <f>IF(ISERR(FIND("DECOUPE",Tableau1[[#This Row],[DESIGNATION]])),"","NEED REF")</f>
        <v/>
      </c>
    </row>
    <row r="5634" spans="2:14">
      <c r="B5634">
        <v>34408371</v>
      </c>
      <c r="C5634" s="2">
        <v>43896</v>
      </c>
      <c r="D5634" t="s">
        <v>13</v>
      </c>
      <c r="E5634" t="s">
        <v>3785</v>
      </c>
      <c r="F5634" t="s">
        <v>3795</v>
      </c>
      <c r="J5634" t="s">
        <v>3634</v>
      </c>
      <c r="K5634" t="s">
        <v>25</v>
      </c>
      <c r="L5634" t="str">
        <f>_xlfn.XLOOKUP(Tableau1[[#This Row],[TYPE DE PIECE]],Tableau4[MATIERE],Tableau4[SHORT TYPE],"",0,1)</f>
        <v>SMT</v>
      </c>
      <c r="N5634" t="str">
        <f>IF(ISERR(FIND("DECOUPE",Tableau1[[#This Row],[DESIGNATION]])),"","NEED REF")</f>
        <v/>
      </c>
    </row>
    <row r="5635" spans="2:14">
      <c r="B5635">
        <v>34408370</v>
      </c>
      <c r="C5635" s="2">
        <v>43896</v>
      </c>
      <c r="D5635" t="s">
        <v>13</v>
      </c>
      <c r="E5635" t="s">
        <v>3753</v>
      </c>
      <c r="F5635" t="s">
        <v>3795</v>
      </c>
      <c r="J5635" t="s">
        <v>3634</v>
      </c>
      <c r="K5635" t="s">
        <v>25</v>
      </c>
      <c r="L5635" t="str">
        <f>_xlfn.XLOOKUP(Tableau1[[#This Row],[TYPE DE PIECE]],Tableau4[MATIERE],Tableau4[SHORT TYPE],"",0,1)</f>
        <v>SMT</v>
      </c>
      <c r="N5635" t="str">
        <f>IF(ISERR(FIND("DECOUPE",Tableau1[[#This Row],[DESIGNATION]])),"","NEED REF")</f>
        <v/>
      </c>
    </row>
    <row r="5636" spans="2:14">
      <c r="B5636">
        <v>34408369</v>
      </c>
      <c r="C5636" s="2">
        <v>43896</v>
      </c>
      <c r="D5636" t="s">
        <v>13</v>
      </c>
      <c r="E5636" t="s">
        <v>3802</v>
      </c>
      <c r="F5636" t="s">
        <v>674</v>
      </c>
      <c r="G5636" t="s">
        <v>675</v>
      </c>
      <c r="H5636" t="s">
        <v>46</v>
      </c>
      <c r="J5636" t="s">
        <v>17</v>
      </c>
      <c r="K5636" t="s">
        <v>25</v>
      </c>
      <c r="L5636" t="str">
        <f>_xlfn.XLOOKUP(Tableau1[[#This Row],[TYPE DE PIECE]],Tableau4[MATIERE],Tableau4[SHORT TYPE],"",0,1)</f>
        <v>SMT</v>
      </c>
      <c r="N5636" t="str">
        <f>IF(ISERR(FIND("DECOUPE",Tableau1[[#This Row],[DESIGNATION]])),"","NEED REF")</f>
        <v/>
      </c>
    </row>
    <row r="5637" spans="2:14">
      <c r="B5637">
        <v>34408368</v>
      </c>
      <c r="C5637" s="2">
        <v>43896</v>
      </c>
      <c r="D5637" t="s">
        <v>13</v>
      </c>
      <c r="E5637" t="s">
        <v>3803</v>
      </c>
      <c r="F5637" t="s">
        <v>674</v>
      </c>
      <c r="G5637" t="s">
        <v>675</v>
      </c>
      <c r="H5637" t="s">
        <v>46</v>
      </c>
      <c r="J5637" t="s">
        <v>17</v>
      </c>
      <c r="K5637" t="s">
        <v>25</v>
      </c>
      <c r="L5637" t="str">
        <f>_xlfn.XLOOKUP(Tableau1[[#This Row],[TYPE DE PIECE]],Tableau4[MATIERE],Tableau4[SHORT TYPE],"",0,1)</f>
        <v>SMT</v>
      </c>
      <c r="N5637" t="str">
        <f>IF(ISERR(FIND("DECOUPE",Tableau1[[#This Row],[DESIGNATION]])),"","NEED REF")</f>
        <v/>
      </c>
    </row>
    <row r="5638" spans="2:14">
      <c r="B5638">
        <v>34408367</v>
      </c>
      <c r="C5638" s="2">
        <v>43896</v>
      </c>
      <c r="D5638" t="s">
        <v>13</v>
      </c>
      <c r="E5638" t="s">
        <v>3804</v>
      </c>
      <c r="F5638" t="s">
        <v>674</v>
      </c>
      <c r="G5638" t="s">
        <v>675</v>
      </c>
      <c r="H5638" t="s">
        <v>46</v>
      </c>
      <c r="J5638" t="s">
        <v>17</v>
      </c>
      <c r="L5638" t="str">
        <f>_xlfn.XLOOKUP(Tableau1[[#This Row],[TYPE DE PIECE]],Tableau4[MATIERE],Tableau4[SHORT TYPE],"",0,1)</f>
        <v/>
      </c>
      <c r="N5638" t="str">
        <f>IF(ISERR(FIND("DECOUPE",Tableau1[[#This Row],[DESIGNATION]])),"","NEED REF")</f>
        <v/>
      </c>
    </row>
    <row r="5639" spans="2:14">
      <c r="B5639">
        <v>34408366</v>
      </c>
      <c r="C5639" s="2">
        <v>43895</v>
      </c>
      <c r="D5639" t="s">
        <v>13</v>
      </c>
      <c r="E5639" t="s">
        <v>3805</v>
      </c>
      <c r="F5639" t="s">
        <v>3795</v>
      </c>
      <c r="J5639" t="s">
        <v>3634</v>
      </c>
      <c r="K5639" t="s">
        <v>25</v>
      </c>
      <c r="L5639" t="str">
        <f>_xlfn.XLOOKUP(Tableau1[[#This Row],[TYPE DE PIECE]],Tableau4[MATIERE],Tableau4[SHORT TYPE],"",0,1)</f>
        <v>SMT</v>
      </c>
      <c r="N5639" t="str">
        <f>IF(ISERR(FIND("DECOUPE",Tableau1[[#This Row],[DESIGNATION]])),"","NEED REF")</f>
        <v/>
      </c>
    </row>
    <row r="5640" spans="2:14">
      <c r="B5640">
        <v>34408365</v>
      </c>
      <c r="C5640" s="2">
        <v>43895</v>
      </c>
      <c r="D5640" t="s">
        <v>13</v>
      </c>
      <c r="E5640" t="s">
        <v>2352</v>
      </c>
      <c r="F5640" t="s">
        <v>3795</v>
      </c>
      <c r="J5640" t="s">
        <v>3634</v>
      </c>
      <c r="K5640" t="s">
        <v>25</v>
      </c>
      <c r="L5640" t="str">
        <f>_xlfn.XLOOKUP(Tableau1[[#This Row],[TYPE DE PIECE]],Tableau4[MATIERE],Tableau4[SHORT TYPE],"",0,1)</f>
        <v>SMT</v>
      </c>
      <c r="N5640" t="str">
        <f>IF(ISERR(FIND("DECOUPE",Tableau1[[#This Row],[DESIGNATION]])),"","NEED REF")</f>
        <v/>
      </c>
    </row>
    <row r="5641" spans="2:14">
      <c r="B5641">
        <v>34408364</v>
      </c>
      <c r="C5641" s="2">
        <v>43895</v>
      </c>
      <c r="D5641" t="s">
        <v>13</v>
      </c>
      <c r="E5641" t="s">
        <v>3806</v>
      </c>
      <c r="F5641" t="s">
        <v>3795</v>
      </c>
      <c r="J5641" t="s">
        <v>3634</v>
      </c>
      <c r="K5641" t="s">
        <v>25</v>
      </c>
      <c r="L5641" t="str">
        <f>_xlfn.XLOOKUP(Tableau1[[#This Row],[TYPE DE PIECE]],Tableau4[MATIERE],Tableau4[SHORT TYPE],"",0,1)</f>
        <v>SMT</v>
      </c>
      <c r="N5641" t="str">
        <f>IF(ISERR(FIND("DECOUPE",Tableau1[[#This Row],[DESIGNATION]])),"","NEED REF")</f>
        <v/>
      </c>
    </row>
    <row r="5642" spans="2:14">
      <c r="B5642">
        <v>34408363</v>
      </c>
      <c r="C5642" s="2">
        <v>43895</v>
      </c>
      <c r="D5642" t="s">
        <v>745</v>
      </c>
      <c r="E5642" t="s">
        <v>3807</v>
      </c>
      <c r="J5642" t="s">
        <v>17</v>
      </c>
      <c r="L5642" t="str">
        <f>_xlfn.XLOOKUP(Tableau1[[#This Row],[TYPE DE PIECE]],Tableau4[MATIERE],Tableau4[SHORT TYPE],"",0,1)</f>
        <v/>
      </c>
      <c r="N5642" t="str">
        <f>IF(ISERR(FIND("DECOUPE",Tableau1[[#This Row],[DESIGNATION]])),"","NEED REF")</f>
        <v/>
      </c>
    </row>
    <row r="5643" spans="2:14">
      <c r="B5643">
        <v>34408362</v>
      </c>
      <c r="C5643" s="2">
        <v>43895</v>
      </c>
      <c r="D5643" t="s">
        <v>13</v>
      </c>
      <c r="E5643" t="s">
        <v>3808</v>
      </c>
      <c r="J5643" t="s">
        <v>17</v>
      </c>
      <c r="K5643" t="s">
        <v>25</v>
      </c>
      <c r="L5643" t="str">
        <f>_xlfn.XLOOKUP(Tableau1[[#This Row],[TYPE DE PIECE]],Tableau4[MATIERE],Tableau4[SHORT TYPE],"",0,1)</f>
        <v>SMT</v>
      </c>
      <c r="N5643" t="str">
        <f>IF(ISERR(FIND("DECOUPE",Tableau1[[#This Row],[DESIGNATION]])),"","NEED REF")</f>
        <v/>
      </c>
    </row>
    <row r="5644" spans="2:14">
      <c r="B5644">
        <v>34408361</v>
      </c>
      <c r="C5644" s="2">
        <v>43895</v>
      </c>
      <c r="D5644" t="s">
        <v>13</v>
      </c>
      <c r="E5644" t="s">
        <v>3809</v>
      </c>
      <c r="F5644" t="s">
        <v>3795</v>
      </c>
      <c r="J5644" t="s">
        <v>3634</v>
      </c>
      <c r="K5644" t="s">
        <v>25</v>
      </c>
      <c r="L5644" t="str">
        <f>_xlfn.XLOOKUP(Tableau1[[#This Row],[TYPE DE PIECE]],Tableau4[MATIERE],Tableau4[SHORT TYPE],"",0,1)</f>
        <v>SMT</v>
      </c>
      <c r="N5644" t="str">
        <f>IF(ISERR(FIND("DECOUPE",Tableau1[[#This Row],[DESIGNATION]])),"","NEED REF")</f>
        <v/>
      </c>
    </row>
    <row r="5645" spans="2:14">
      <c r="B5645">
        <v>34408360</v>
      </c>
      <c r="C5645" s="2">
        <v>43895</v>
      </c>
      <c r="D5645" t="s">
        <v>13</v>
      </c>
      <c r="E5645" t="s">
        <v>3810</v>
      </c>
      <c r="F5645" t="s">
        <v>3795</v>
      </c>
      <c r="J5645" t="s">
        <v>3634</v>
      </c>
      <c r="K5645" t="s">
        <v>25</v>
      </c>
      <c r="L5645" t="str">
        <f>_xlfn.XLOOKUP(Tableau1[[#This Row],[TYPE DE PIECE]],Tableau4[MATIERE],Tableau4[SHORT TYPE],"",0,1)</f>
        <v>SMT</v>
      </c>
      <c r="N5645" t="str">
        <f>IF(ISERR(FIND("DECOUPE",Tableau1[[#This Row],[DESIGNATION]])),"","NEED REF")</f>
        <v/>
      </c>
    </row>
    <row r="5646" spans="2:14">
      <c r="B5646">
        <v>34408359</v>
      </c>
      <c r="C5646" s="2">
        <v>43895</v>
      </c>
      <c r="D5646" t="s">
        <v>13</v>
      </c>
      <c r="E5646" t="s">
        <v>3811</v>
      </c>
      <c r="F5646" t="s">
        <v>3795</v>
      </c>
      <c r="J5646" t="s">
        <v>3634</v>
      </c>
      <c r="K5646" t="s">
        <v>25</v>
      </c>
      <c r="L5646" t="str">
        <f>_xlfn.XLOOKUP(Tableau1[[#This Row],[TYPE DE PIECE]],Tableau4[MATIERE],Tableau4[SHORT TYPE],"",0,1)</f>
        <v>SMT</v>
      </c>
      <c r="N5646" t="str">
        <f>IF(ISERR(FIND("DECOUPE",Tableau1[[#This Row],[DESIGNATION]])),"","NEED REF")</f>
        <v/>
      </c>
    </row>
    <row r="5647" spans="2:14">
      <c r="B5647">
        <v>34408358</v>
      </c>
      <c r="C5647" s="2">
        <v>43895</v>
      </c>
      <c r="D5647" t="s">
        <v>13</v>
      </c>
      <c r="E5647" t="s">
        <v>3812</v>
      </c>
      <c r="F5647" t="s">
        <v>3795</v>
      </c>
      <c r="J5647" t="s">
        <v>3634</v>
      </c>
      <c r="K5647" t="s">
        <v>25</v>
      </c>
      <c r="L5647" t="str">
        <f>_xlfn.XLOOKUP(Tableau1[[#This Row],[TYPE DE PIECE]],Tableau4[MATIERE],Tableau4[SHORT TYPE],"",0,1)</f>
        <v>SMT</v>
      </c>
      <c r="N5647" t="str">
        <f>IF(ISERR(FIND("DECOUPE",Tableau1[[#This Row],[DESIGNATION]])),"","NEED REF")</f>
        <v/>
      </c>
    </row>
    <row r="5648" spans="2:14">
      <c r="B5648">
        <v>34408357</v>
      </c>
      <c r="C5648" s="2">
        <v>43894</v>
      </c>
      <c r="D5648" t="s">
        <v>13</v>
      </c>
      <c r="E5648" t="s">
        <v>3813</v>
      </c>
      <c r="F5648" t="s">
        <v>3795</v>
      </c>
      <c r="J5648" t="s">
        <v>3634</v>
      </c>
      <c r="K5648" t="s">
        <v>25</v>
      </c>
      <c r="L5648" t="str">
        <f>_xlfn.XLOOKUP(Tableau1[[#This Row],[TYPE DE PIECE]],Tableau4[MATIERE],Tableau4[SHORT TYPE],"",0,1)</f>
        <v>SMT</v>
      </c>
      <c r="N5648" t="str">
        <f>IF(ISERR(FIND("DECOUPE",Tableau1[[#This Row],[DESIGNATION]])),"","NEED REF")</f>
        <v/>
      </c>
    </row>
    <row r="5649" spans="2:14">
      <c r="B5649">
        <v>34408356</v>
      </c>
      <c r="C5649" s="2">
        <v>43894</v>
      </c>
      <c r="D5649" t="s">
        <v>13</v>
      </c>
      <c r="E5649" t="s">
        <v>3814</v>
      </c>
      <c r="F5649" t="s">
        <v>3795</v>
      </c>
      <c r="J5649" t="s">
        <v>3634</v>
      </c>
      <c r="K5649" t="s">
        <v>25</v>
      </c>
      <c r="L5649" t="str">
        <f>_xlfn.XLOOKUP(Tableau1[[#This Row],[TYPE DE PIECE]],Tableau4[MATIERE],Tableau4[SHORT TYPE],"",0,1)</f>
        <v>SMT</v>
      </c>
      <c r="N5649" t="str">
        <f>IF(ISERR(FIND("DECOUPE",Tableau1[[#This Row],[DESIGNATION]])),"","NEED REF")</f>
        <v/>
      </c>
    </row>
    <row r="5650" spans="2:14">
      <c r="B5650">
        <v>34408355</v>
      </c>
      <c r="C5650" s="2">
        <v>43894</v>
      </c>
      <c r="D5650" t="s">
        <v>13</v>
      </c>
      <c r="E5650" t="s">
        <v>3815</v>
      </c>
      <c r="F5650" t="s">
        <v>3795</v>
      </c>
      <c r="J5650" t="s">
        <v>3634</v>
      </c>
      <c r="K5650" t="s">
        <v>25</v>
      </c>
      <c r="L5650" t="str">
        <f>_xlfn.XLOOKUP(Tableau1[[#This Row],[TYPE DE PIECE]],Tableau4[MATIERE],Tableau4[SHORT TYPE],"",0,1)</f>
        <v>SMT</v>
      </c>
      <c r="N5650" t="str">
        <f>IF(ISERR(FIND("DECOUPE",Tableau1[[#This Row],[DESIGNATION]])),"","NEED REF")</f>
        <v/>
      </c>
    </row>
    <row r="5651" spans="2:14">
      <c r="B5651">
        <v>34408354</v>
      </c>
      <c r="C5651" s="2">
        <v>43894</v>
      </c>
      <c r="D5651" t="s">
        <v>13</v>
      </c>
      <c r="E5651" t="s">
        <v>3816</v>
      </c>
      <c r="F5651" t="s">
        <v>3795</v>
      </c>
      <c r="J5651" t="s">
        <v>3634</v>
      </c>
      <c r="K5651" t="s">
        <v>25</v>
      </c>
      <c r="L5651" t="str">
        <f>_xlfn.XLOOKUP(Tableau1[[#This Row],[TYPE DE PIECE]],Tableau4[MATIERE],Tableau4[SHORT TYPE],"",0,1)</f>
        <v>SMT</v>
      </c>
      <c r="N5651" t="str">
        <f>IF(ISERR(FIND("DECOUPE",Tableau1[[#This Row],[DESIGNATION]])),"","NEED REF")</f>
        <v/>
      </c>
    </row>
    <row r="5652" spans="2:14">
      <c r="B5652">
        <v>34408353</v>
      </c>
      <c r="C5652" s="2">
        <v>43894</v>
      </c>
      <c r="D5652" t="s">
        <v>13</v>
      </c>
      <c r="E5652" t="s">
        <v>3817</v>
      </c>
      <c r="F5652" t="s">
        <v>3795</v>
      </c>
      <c r="J5652" t="s">
        <v>3634</v>
      </c>
      <c r="K5652" t="s">
        <v>25</v>
      </c>
      <c r="L5652" t="str">
        <f>_xlfn.XLOOKUP(Tableau1[[#This Row],[TYPE DE PIECE]],Tableau4[MATIERE],Tableau4[SHORT TYPE],"",0,1)</f>
        <v>SMT</v>
      </c>
      <c r="N5652" t="str">
        <f>IF(ISERR(FIND("DECOUPE",Tableau1[[#This Row],[DESIGNATION]])),"","NEED REF")</f>
        <v/>
      </c>
    </row>
    <row r="5653" spans="2:14">
      <c r="B5653">
        <v>34408352</v>
      </c>
      <c r="C5653" s="2">
        <v>43894</v>
      </c>
      <c r="D5653" t="s">
        <v>13</v>
      </c>
      <c r="E5653" t="s">
        <v>3818</v>
      </c>
      <c r="F5653" t="s">
        <v>3795</v>
      </c>
      <c r="J5653" t="s">
        <v>3634</v>
      </c>
      <c r="K5653" t="s">
        <v>25</v>
      </c>
      <c r="L5653" t="str">
        <f>_xlfn.XLOOKUP(Tableau1[[#This Row],[TYPE DE PIECE]],Tableau4[MATIERE],Tableau4[SHORT TYPE],"",0,1)</f>
        <v>SMT</v>
      </c>
      <c r="N5653" t="str">
        <f>IF(ISERR(FIND("DECOUPE",Tableau1[[#This Row],[DESIGNATION]])),"","NEED REF")</f>
        <v/>
      </c>
    </row>
    <row r="5654" spans="2:14">
      <c r="B5654">
        <v>34408351</v>
      </c>
      <c r="C5654" s="2">
        <v>43894</v>
      </c>
      <c r="D5654" t="s">
        <v>13</v>
      </c>
      <c r="E5654" t="s">
        <v>3819</v>
      </c>
      <c r="F5654" t="s">
        <v>3795</v>
      </c>
      <c r="J5654" t="s">
        <v>3634</v>
      </c>
      <c r="K5654" t="s">
        <v>25</v>
      </c>
      <c r="L5654" t="str">
        <f>_xlfn.XLOOKUP(Tableau1[[#This Row],[TYPE DE PIECE]],Tableau4[MATIERE],Tableau4[SHORT TYPE],"",0,1)</f>
        <v>SMT</v>
      </c>
      <c r="N5654" t="str">
        <f>IF(ISERR(FIND("DECOUPE",Tableau1[[#This Row],[DESIGNATION]])),"","NEED REF")</f>
        <v/>
      </c>
    </row>
    <row r="5655" spans="2:14">
      <c r="B5655">
        <v>34408350</v>
      </c>
      <c r="C5655" s="2">
        <v>43894</v>
      </c>
      <c r="D5655" t="s">
        <v>13</v>
      </c>
      <c r="E5655" t="s">
        <v>3820</v>
      </c>
      <c r="F5655" t="s">
        <v>3795</v>
      </c>
      <c r="J5655" t="s">
        <v>3634</v>
      </c>
      <c r="K5655" t="s">
        <v>25</v>
      </c>
      <c r="L5655" t="str">
        <f>_xlfn.XLOOKUP(Tableau1[[#This Row],[TYPE DE PIECE]],Tableau4[MATIERE],Tableau4[SHORT TYPE],"",0,1)</f>
        <v>SMT</v>
      </c>
      <c r="N5655" t="str">
        <f>IF(ISERR(FIND("DECOUPE",Tableau1[[#This Row],[DESIGNATION]])),"","NEED REF")</f>
        <v/>
      </c>
    </row>
    <row r="5656" spans="2:14">
      <c r="B5656">
        <v>34408349</v>
      </c>
      <c r="C5656" s="2">
        <v>43893</v>
      </c>
      <c r="D5656" t="s">
        <v>13</v>
      </c>
      <c r="E5656" t="s">
        <v>3821</v>
      </c>
      <c r="F5656" t="s">
        <v>3822</v>
      </c>
      <c r="J5656" t="s">
        <v>2813</v>
      </c>
      <c r="K5656" t="s">
        <v>25</v>
      </c>
      <c r="L5656" t="str">
        <f>_xlfn.XLOOKUP(Tableau1[[#This Row],[TYPE DE PIECE]],Tableau4[MATIERE],Tableau4[SHORT TYPE],"",0,1)</f>
        <v>SMT</v>
      </c>
      <c r="N5656" t="str">
        <f>IF(ISERR(FIND("DECOUPE",Tableau1[[#This Row],[DESIGNATION]])),"","NEED REF")</f>
        <v/>
      </c>
    </row>
    <row r="5657" spans="2:14">
      <c r="B5657">
        <v>34408348</v>
      </c>
      <c r="C5657" s="2">
        <v>43892</v>
      </c>
      <c r="D5657" t="s">
        <v>13</v>
      </c>
      <c r="E5657" t="s">
        <v>3823</v>
      </c>
      <c r="J5657" t="s">
        <v>17</v>
      </c>
      <c r="L5657" t="str">
        <f>_xlfn.XLOOKUP(Tableau1[[#This Row],[TYPE DE PIECE]],Tableau4[MATIERE],Tableau4[SHORT TYPE],"",0,1)</f>
        <v/>
      </c>
      <c r="N5657" t="str">
        <f>IF(ISERR(FIND("DECOUPE",Tableau1[[#This Row],[DESIGNATION]])),"","NEED REF")</f>
        <v/>
      </c>
    </row>
    <row r="5658" spans="2:14">
      <c r="B5658">
        <v>34408347</v>
      </c>
      <c r="C5658" s="2">
        <v>43892</v>
      </c>
      <c r="D5658" t="s">
        <v>13</v>
      </c>
      <c r="E5658" t="s">
        <v>3824</v>
      </c>
      <c r="J5658" t="s">
        <v>17</v>
      </c>
      <c r="L5658" t="str">
        <f>_xlfn.XLOOKUP(Tableau1[[#This Row],[TYPE DE PIECE]],Tableau4[MATIERE],Tableau4[SHORT TYPE],"",0,1)</f>
        <v/>
      </c>
      <c r="N5658" t="str">
        <f>IF(ISERR(FIND("DECOUPE",Tableau1[[#This Row],[DESIGNATION]])),"","NEED REF")</f>
        <v/>
      </c>
    </row>
    <row r="5659" spans="2:14">
      <c r="B5659">
        <v>34408346</v>
      </c>
      <c r="C5659" s="2">
        <v>43892</v>
      </c>
      <c r="D5659" t="s">
        <v>13</v>
      </c>
      <c r="E5659" t="s">
        <v>3825</v>
      </c>
      <c r="J5659" t="s">
        <v>17</v>
      </c>
      <c r="L5659" t="str">
        <f>_xlfn.XLOOKUP(Tableau1[[#This Row],[TYPE DE PIECE]],Tableau4[MATIERE],Tableau4[SHORT TYPE],"",0,1)</f>
        <v/>
      </c>
      <c r="N5659" t="str">
        <f>IF(ISERR(FIND("DECOUPE",Tableau1[[#This Row],[DESIGNATION]])),"","NEED REF")</f>
        <v/>
      </c>
    </row>
    <row r="5660" spans="2:14">
      <c r="B5660">
        <v>34408345</v>
      </c>
      <c r="C5660" s="2">
        <v>43892</v>
      </c>
      <c r="D5660" t="s">
        <v>13</v>
      </c>
      <c r="E5660" t="s">
        <v>2456</v>
      </c>
      <c r="F5660" t="s">
        <v>1705</v>
      </c>
      <c r="G5660" t="s">
        <v>112</v>
      </c>
      <c r="H5660" t="s">
        <v>595</v>
      </c>
      <c r="J5660" t="s">
        <v>2813</v>
      </c>
      <c r="K5660" t="s">
        <v>33</v>
      </c>
      <c r="L5660" t="str">
        <f>_xlfn.XLOOKUP(Tableau1[[#This Row],[TYPE DE PIECE]],Tableau4[MATIERE],Tableau4[SHORT TYPE],"",0,1)</f>
        <v>PLA</v>
      </c>
      <c r="N5660" t="str">
        <f>IF(ISERR(FIND("DECOUPE",Tableau1[[#This Row],[DESIGNATION]])),"","NEED REF")</f>
        <v/>
      </c>
    </row>
    <row r="5661" spans="2:14">
      <c r="B5661">
        <v>34408344</v>
      </c>
      <c r="C5661" s="2">
        <v>43892</v>
      </c>
      <c r="D5661" t="s">
        <v>13</v>
      </c>
      <c r="E5661" t="s">
        <v>3826</v>
      </c>
      <c r="F5661" t="s">
        <v>1705</v>
      </c>
      <c r="G5661" t="s">
        <v>112</v>
      </c>
      <c r="H5661" t="s">
        <v>595</v>
      </c>
      <c r="J5661" t="s">
        <v>2813</v>
      </c>
      <c r="K5661" t="s">
        <v>33</v>
      </c>
      <c r="L5661" t="str">
        <f>_xlfn.XLOOKUP(Tableau1[[#This Row],[TYPE DE PIECE]],Tableau4[MATIERE],Tableau4[SHORT TYPE],"",0,1)</f>
        <v>PLA</v>
      </c>
      <c r="N5661" t="str">
        <f>IF(ISERR(FIND("DECOUPE",Tableau1[[#This Row],[DESIGNATION]])),"","NEED REF")</f>
        <v/>
      </c>
    </row>
    <row r="5662" spans="2:14">
      <c r="B5662">
        <v>34408343</v>
      </c>
      <c r="C5662" s="2">
        <v>43892</v>
      </c>
      <c r="D5662" t="s">
        <v>13</v>
      </c>
      <c r="E5662" t="s">
        <v>3827</v>
      </c>
      <c r="F5662" t="s">
        <v>1705</v>
      </c>
      <c r="G5662" t="s">
        <v>112</v>
      </c>
      <c r="H5662" t="s">
        <v>595</v>
      </c>
      <c r="J5662" t="s">
        <v>2813</v>
      </c>
      <c r="K5662" t="s">
        <v>33</v>
      </c>
      <c r="L5662" t="str">
        <f>_xlfn.XLOOKUP(Tableau1[[#This Row],[TYPE DE PIECE]],Tableau4[MATIERE],Tableau4[SHORT TYPE],"",0,1)</f>
        <v>PLA</v>
      </c>
      <c r="N5662" t="str">
        <f>IF(ISERR(FIND("DECOUPE",Tableau1[[#This Row],[DESIGNATION]])),"","NEED REF")</f>
        <v/>
      </c>
    </row>
    <row r="5663" spans="2:14">
      <c r="B5663">
        <v>34408342</v>
      </c>
      <c r="C5663" s="2">
        <v>43892</v>
      </c>
      <c r="D5663" t="s">
        <v>13</v>
      </c>
      <c r="E5663" t="s">
        <v>3828</v>
      </c>
      <c r="F5663" t="s">
        <v>674</v>
      </c>
      <c r="G5663" t="s">
        <v>675</v>
      </c>
      <c r="H5663" t="s">
        <v>46</v>
      </c>
      <c r="J5663" t="s">
        <v>17</v>
      </c>
      <c r="K5663" t="s">
        <v>745</v>
      </c>
      <c r="L5663" t="str">
        <f>_xlfn.XLOOKUP(Tableau1[[#This Row],[TYPE DE PIECE]],Tableau4[MATIERE],Tableau4[SHORT TYPE],"",0,1)</f>
        <v>BOM</v>
      </c>
      <c r="N5663" t="str">
        <f>IF(ISERR(FIND("DECOUPE",Tableau1[[#This Row],[DESIGNATION]])),"","NEED REF")</f>
        <v/>
      </c>
    </row>
    <row r="5664" spans="2:14">
      <c r="B5664">
        <v>34408341</v>
      </c>
      <c r="C5664" s="2">
        <v>43889</v>
      </c>
      <c r="D5664" t="s">
        <v>13</v>
      </c>
      <c r="E5664" t="s">
        <v>2395</v>
      </c>
      <c r="J5664" t="s">
        <v>17</v>
      </c>
      <c r="K5664" t="s">
        <v>25</v>
      </c>
      <c r="L5664" t="str">
        <f>_xlfn.XLOOKUP(Tableau1[[#This Row],[TYPE DE PIECE]],Tableau4[MATIERE],Tableau4[SHORT TYPE],"",0,1)</f>
        <v>SMT</v>
      </c>
      <c r="N5664" t="str">
        <f>IF(ISERR(FIND("DECOUPE",Tableau1[[#This Row],[DESIGNATION]])),"","NEED REF")</f>
        <v/>
      </c>
    </row>
    <row r="5665" spans="2:14">
      <c r="B5665">
        <v>34408340</v>
      </c>
      <c r="C5665" s="2">
        <v>43889</v>
      </c>
      <c r="D5665" t="s">
        <v>13</v>
      </c>
      <c r="E5665" t="s">
        <v>3829</v>
      </c>
      <c r="F5665" t="s">
        <v>674</v>
      </c>
      <c r="G5665" t="s">
        <v>675</v>
      </c>
      <c r="H5665" t="s">
        <v>46</v>
      </c>
      <c r="J5665" t="s">
        <v>17</v>
      </c>
      <c r="K5665" t="s">
        <v>25</v>
      </c>
      <c r="L5665" t="str">
        <f>_xlfn.XLOOKUP(Tableau1[[#This Row],[TYPE DE PIECE]],Tableau4[MATIERE],Tableau4[SHORT TYPE],"",0,1)</f>
        <v>SMT</v>
      </c>
      <c r="N5665" t="str">
        <f>IF(ISERR(FIND("DECOUPE",Tableau1[[#This Row],[DESIGNATION]])),"","NEED REF")</f>
        <v/>
      </c>
    </row>
    <row r="5666" spans="2:14">
      <c r="B5666">
        <v>34408339</v>
      </c>
      <c r="C5666" s="2">
        <v>43889</v>
      </c>
      <c r="D5666" t="s">
        <v>13</v>
      </c>
      <c r="E5666" t="s">
        <v>3830</v>
      </c>
      <c r="F5666" t="s">
        <v>1705</v>
      </c>
      <c r="G5666" t="s">
        <v>112</v>
      </c>
      <c r="H5666" t="s">
        <v>595</v>
      </c>
      <c r="J5666" t="s">
        <v>2813</v>
      </c>
      <c r="K5666" t="s">
        <v>22</v>
      </c>
      <c r="L5666" t="str">
        <f>_xlfn.XLOOKUP(Tableau1[[#This Row],[TYPE DE PIECE]],Tableau4[MATIERE],Tableau4[SHORT TYPE],"",0,1)</f>
        <v>COP</v>
      </c>
      <c r="N5666" t="str">
        <f>IF(ISERR(FIND("DECOUPE",Tableau1[[#This Row],[DESIGNATION]])),"","NEED REF")</f>
        <v/>
      </c>
    </row>
    <row r="5667" spans="2:14">
      <c r="B5667">
        <v>34408338</v>
      </c>
      <c r="C5667" s="2">
        <v>43889</v>
      </c>
      <c r="D5667" t="s">
        <v>13</v>
      </c>
      <c r="E5667" t="s">
        <v>1932</v>
      </c>
      <c r="J5667" t="s">
        <v>17</v>
      </c>
      <c r="K5667" t="s">
        <v>25</v>
      </c>
      <c r="L5667" t="str">
        <f>_xlfn.XLOOKUP(Tableau1[[#This Row],[TYPE DE PIECE]],Tableau4[MATIERE],Tableau4[SHORT TYPE],"",0,1)</f>
        <v>SMT</v>
      </c>
      <c r="N5667" t="str">
        <f>IF(ISERR(FIND("DECOUPE",Tableau1[[#This Row],[DESIGNATION]])),"","NEED REF")</f>
        <v/>
      </c>
    </row>
    <row r="5668" spans="2:14">
      <c r="B5668">
        <v>34408337</v>
      </c>
      <c r="C5668" s="2">
        <v>43888</v>
      </c>
      <c r="D5668" t="s">
        <v>13</v>
      </c>
      <c r="E5668" t="s">
        <v>3831</v>
      </c>
      <c r="F5668" t="s">
        <v>674</v>
      </c>
      <c r="G5668" t="s">
        <v>675</v>
      </c>
      <c r="H5668" t="s">
        <v>46</v>
      </c>
      <c r="J5668" t="s">
        <v>17</v>
      </c>
      <c r="K5668" t="s">
        <v>25</v>
      </c>
      <c r="L5668" t="str">
        <f>_xlfn.XLOOKUP(Tableau1[[#This Row],[TYPE DE PIECE]],Tableau4[MATIERE],Tableau4[SHORT TYPE],"",0,1)</f>
        <v>SMT</v>
      </c>
      <c r="N5668" t="str">
        <f>IF(ISERR(FIND("DECOUPE",Tableau1[[#This Row],[DESIGNATION]])),"","NEED REF")</f>
        <v/>
      </c>
    </row>
    <row r="5669" spans="2:14">
      <c r="B5669">
        <v>34408336</v>
      </c>
      <c r="C5669" s="2">
        <v>43888</v>
      </c>
      <c r="D5669" t="s">
        <v>13</v>
      </c>
      <c r="E5669" t="s">
        <v>3832</v>
      </c>
      <c r="F5669" t="s">
        <v>674</v>
      </c>
      <c r="G5669" t="s">
        <v>675</v>
      </c>
      <c r="H5669" t="s">
        <v>46</v>
      </c>
      <c r="J5669" t="s">
        <v>17</v>
      </c>
      <c r="K5669" t="s">
        <v>25</v>
      </c>
      <c r="L5669" t="str">
        <f>_xlfn.XLOOKUP(Tableau1[[#This Row],[TYPE DE PIECE]],Tableau4[MATIERE],Tableau4[SHORT TYPE],"",0,1)</f>
        <v>SMT</v>
      </c>
      <c r="N5669" t="str">
        <f>IF(ISERR(FIND("DECOUPE",Tableau1[[#This Row],[DESIGNATION]])),"","NEED REF")</f>
        <v/>
      </c>
    </row>
    <row r="5670" spans="2:14">
      <c r="B5670">
        <v>34408335</v>
      </c>
      <c r="C5670" s="2">
        <v>43888</v>
      </c>
      <c r="D5670" t="s">
        <v>13</v>
      </c>
      <c r="E5670" t="s">
        <v>3832</v>
      </c>
      <c r="F5670" t="s">
        <v>674</v>
      </c>
      <c r="G5670" t="s">
        <v>675</v>
      </c>
      <c r="H5670" t="s">
        <v>46</v>
      </c>
      <c r="J5670" t="s">
        <v>17</v>
      </c>
      <c r="K5670" t="s">
        <v>25</v>
      </c>
      <c r="L5670" t="str">
        <f>_xlfn.XLOOKUP(Tableau1[[#This Row],[TYPE DE PIECE]],Tableau4[MATIERE],Tableau4[SHORT TYPE],"",0,1)</f>
        <v>SMT</v>
      </c>
      <c r="N5670" t="str">
        <f>IF(ISERR(FIND("DECOUPE",Tableau1[[#This Row],[DESIGNATION]])),"","NEED REF")</f>
        <v/>
      </c>
    </row>
    <row r="5671" spans="2:14">
      <c r="B5671">
        <v>34408334</v>
      </c>
      <c r="C5671" s="2">
        <v>43887</v>
      </c>
      <c r="D5671" t="s">
        <v>13</v>
      </c>
      <c r="E5671" t="s">
        <v>3833</v>
      </c>
      <c r="F5671" t="s">
        <v>1705</v>
      </c>
      <c r="G5671" t="s">
        <v>112</v>
      </c>
      <c r="H5671" t="s">
        <v>595</v>
      </c>
      <c r="J5671" t="s">
        <v>2813</v>
      </c>
      <c r="K5671" t="s">
        <v>3834</v>
      </c>
      <c r="L5671" t="str">
        <f>_xlfn.XLOOKUP(Tableau1[[#This Row],[TYPE DE PIECE]],Tableau4[MATIERE],Tableau4[SHORT TYPE],"",0,1)</f>
        <v/>
      </c>
      <c r="N5671" t="str">
        <f>IF(ISERR(FIND("DECOUPE",Tableau1[[#This Row],[DESIGNATION]])),"","NEED REF")</f>
        <v/>
      </c>
    </row>
    <row r="5672" spans="2:14">
      <c r="B5672">
        <v>34408333</v>
      </c>
      <c r="C5672" s="2">
        <v>43887</v>
      </c>
      <c r="D5672" t="s">
        <v>13</v>
      </c>
      <c r="E5672" t="s">
        <v>3835</v>
      </c>
      <c r="J5672" t="s">
        <v>17</v>
      </c>
      <c r="K5672" t="s">
        <v>25</v>
      </c>
      <c r="L5672" t="str">
        <f>_xlfn.XLOOKUP(Tableau1[[#This Row],[TYPE DE PIECE]],Tableau4[MATIERE],Tableau4[SHORT TYPE],"",0,1)</f>
        <v>SMT</v>
      </c>
      <c r="N5672" t="str">
        <f>IF(ISERR(FIND("DECOUPE",Tableau1[[#This Row],[DESIGNATION]])),"","NEED REF")</f>
        <v/>
      </c>
    </row>
    <row r="5673" spans="2:14">
      <c r="B5673">
        <v>34408332</v>
      </c>
      <c r="C5673" s="2">
        <v>43887</v>
      </c>
      <c r="D5673" t="s">
        <v>13</v>
      </c>
      <c r="E5673" t="s">
        <v>3745</v>
      </c>
      <c r="J5673" t="s">
        <v>17</v>
      </c>
      <c r="K5673" t="s">
        <v>25</v>
      </c>
      <c r="L5673" t="str">
        <f>_xlfn.XLOOKUP(Tableau1[[#This Row],[TYPE DE PIECE]],Tableau4[MATIERE],Tableau4[SHORT TYPE],"",0,1)</f>
        <v>SMT</v>
      </c>
      <c r="N5673" t="str">
        <f>IF(ISERR(FIND("DECOUPE",Tableau1[[#This Row],[DESIGNATION]])),"","NEED REF")</f>
        <v/>
      </c>
    </row>
    <row r="5674" spans="2:14">
      <c r="B5674">
        <v>34408331</v>
      </c>
      <c r="C5674" s="2">
        <v>43887</v>
      </c>
      <c r="D5674" t="s">
        <v>13</v>
      </c>
      <c r="E5674" t="s">
        <v>3836</v>
      </c>
      <c r="F5674" t="s">
        <v>674</v>
      </c>
      <c r="G5674" t="s">
        <v>675</v>
      </c>
      <c r="H5674" t="s">
        <v>46</v>
      </c>
      <c r="J5674" t="s">
        <v>17</v>
      </c>
      <c r="K5674" t="s">
        <v>22</v>
      </c>
      <c r="L5674" t="str">
        <f>_xlfn.XLOOKUP(Tableau1[[#This Row],[TYPE DE PIECE]],Tableau4[MATIERE],Tableau4[SHORT TYPE],"",0,1)</f>
        <v>COP</v>
      </c>
      <c r="N5674" t="str">
        <f>IF(ISERR(FIND("DECOUPE",Tableau1[[#This Row],[DESIGNATION]])),"","NEED REF")</f>
        <v/>
      </c>
    </row>
    <row r="5675" spans="2:14">
      <c r="B5675">
        <v>34408330</v>
      </c>
      <c r="C5675" s="2">
        <v>43887</v>
      </c>
      <c r="D5675" t="s">
        <v>13</v>
      </c>
      <c r="E5675" t="s">
        <v>3837</v>
      </c>
      <c r="F5675" t="s">
        <v>1705</v>
      </c>
      <c r="G5675" t="s">
        <v>112</v>
      </c>
      <c r="H5675" t="s">
        <v>595</v>
      </c>
      <c r="J5675" t="s">
        <v>2813</v>
      </c>
      <c r="K5675" t="s">
        <v>25</v>
      </c>
      <c r="L5675" t="str">
        <f>_xlfn.XLOOKUP(Tableau1[[#This Row],[TYPE DE PIECE]],Tableau4[MATIERE],Tableau4[SHORT TYPE],"",0,1)</f>
        <v>SMT</v>
      </c>
      <c r="N5675" t="str">
        <f>IF(ISERR(FIND("DECOUPE",Tableau1[[#This Row],[DESIGNATION]])),"","NEED REF")</f>
        <v/>
      </c>
    </row>
    <row r="5676" spans="2:14">
      <c r="B5676">
        <v>34408329</v>
      </c>
      <c r="C5676" s="2">
        <v>43886</v>
      </c>
      <c r="D5676" t="s">
        <v>13</v>
      </c>
      <c r="E5676" t="s">
        <v>3838</v>
      </c>
      <c r="F5676" t="s">
        <v>1705</v>
      </c>
      <c r="G5676" t="s">
        <v>112</v>
      </c>
      <c r="H5676" t="s">
        <v>595</v>
      </c>
      <c r="J5676" t="s">
        <v>2813</v>
      </c>
      <c r="K5676" t="s">
        <v>25</v>
      </c>
      <c r="L5676" t="str">
        <f>_xlfn.XLOOKUP(Tableau1[[#This Row],[TYPE DE PIECE]],Tableau4[MATIERE],Tableau4[SHORT TYPE],"",0,1)</f>
        <v>SMT</v>
      </c>
      <c r="N5676" t="str">
        <f>IF(ISERR(FIND("DECOUPE",Tableau1[[#This Row],[DESIGNATION]])),"","NEED REF")</f>
        <v/>
      </c>
    </row>
    <row r="5677" spans="2:14">
      <c r="B5677">
        <v>34408328</v>
      </c>
      <c r="C5677" s="2">
        <v>43886</v>
      </c>
      <c r="D5677" t="s">
        <v>13</v>
      </c>
      <c r="E5677" t="s">
        <v>3839</v>
      </c>
      <c r="F5677" t="s">
        <v>674</v>
      </c>
      <c r="G5677" t="s">
        <v>675</v>
      </c>
      <c r="H5677" t="s">
        <v>46</v>
      </c>
      <c r="J5677" t="s">
        <v>2738</v>
      </c>
      <c r="K5677" t="s">
        <v>25</v>
      </c>
      <c r="L5677" t="str">
        <f>_xlfn.XLOOKUP(Tableau1[[#This Row],[TYPE DE PIECE]],Tableau4[MATIERE],Tableau4[SHORT TYPE],"",0,1)</f>
        <v>SMT</v>
      </c>
      <c r="N5677" t="str">
        <f>IF(ISERR(FIND("DECOUPE",Tableau1[[#This Row],[DESIGNATION]])),"","NEED REF")</f>
        <v/>
      </c>
    </row>
    <row r="5678" spans="2:14">
      <c r="B5678">
        <v>34408327</v>
      </c>
      <c r="C5678" s="2">
        <v>43886</v>
      </c>
      <c r="D5678" t="s">
        <v>13</v>
      </c>
      <c r="E5678" t="s">
        <v>3840</v>
      </c>
      <c r="F5678" t="s">
        <v>674</v>
      </c>
      <c r="G5678" t="s">
        <v>675</v>
      </c>
      <c r="H5678" t="s">
        <v>46</v>
      </c>
      <c r="J5678" t="s">
        <v>2738</v>
      </c>
      <c r="K5678" t="s">
        <v>25</v>
      </c>
      <c r="L5678" t="str">
        <f>_xlfn.XLOOKUP(Tableau1[[#This Row],[TYPE DE PIECE]],Tableau4[MATIERE],Tableau4[SHORT TYPE],"",0,1)</f>
        <v>SMT</v>
      </c>
      <c r="N5678" t="str">
        <f>IF(ISERR(FIND("DECOUPE",Tableau1[[#This Row],[DESIGNATION]])),"","NEED REF")</f>
        <v/>
      </c>
    </row>
    <row r="5679" spans="2:14">
      <c r="B5679">
        <v>34408326</v>
      </c>
      <c r="C5679" s="2">
        <v>43886</v>
      </c>
      <c r="D5679" t="s">
        <v>13</v>
      </c>
      <c r="E5679" t="s">
        <v>3841</v>
      </c>
      <c r="F5679" t="s">
        <v>1705</v>
      </c>
      <c r="G5679" t="s">
        <v>112</v>
      </c>
      <c r="H5679" t="s">
        <v>595</v>
      </c>
      <c r="J5679" t="s">
        <v>2813</v>
      </c>
      <c r="K5679" t="s">
        <v>22</v>
      </c>
      <c r="L5679" t="str">
        <f>_xlfn.XLOOKUP(Tableau1[[#This Row],[TYPE DE PIECE]],Tableau4[MATIERE],Tableau4[SHORT TYPE],"",0,1)</f>
        <v>COP</v>
      </c>
      <c r="N5679" t="str">
        <f>IF(ISERR(FIND("DECOUPE",Tableau1[[#This Row],[DESIGNATION]])),"","NEED REF")</f>
        <v/>
      </c>
    </row>
    <row r="5680" spans="2:14">
      <c r="B5680">
        <v>34408325</v>
      </c>
      <c r="C5680" s="2">
        <v>43886</v>
      </c>
      <c r="D5680" t="s">
        <v>13</v>
      </c>
      <c r="E5680" t="s">
        <v>3842</v>
      </c>
      <c r="F5680" t="s">
        <v>1705</v>
      </c>
      <c r="G5680" t="s">
        <v>112</v>
      </c>
      <c r="H5680" t="s">
        <v>595</v>
      </c>
      <c r="J5680" t="s">
        <v>2813</v>
      </c>
      <c r="K5680" t="s">
        <v>22</v>
      </c>
      <c r="L5680" t="str">
        <f>_xlfn.XLOOKUP(Tableau1[[#This Row],[TYPE DE PIECE]],Tableau4[MATIERE],Tableau4[SHORT TYPE],"",0,1)</f>
        <v>COP</v>
      </c>
      <c r="N5680" t="str">
        <f>IF(ISERR(FIND("DECOUPE",Tableau1[[#This Row],[DESIGNATION]])),"","NEED REF")</f>
        <v/>
      </c>
    </row>
    <row r="5681" spans="2:14">
      <c r="B5681">
        <v>34408324</v>
      </c>
      <c r="C5681" s="2">
        <v>43886</v>
      </c>
      <c r="D5681" t="s">
        <v>13</v>
      </c>
      <c r="E5681" t="s">
        <v>3843</v>
      </c>
      <c r="F5681" t="s">
        <v>1705</v>
      </c>
      <c r="G5681" t="s">
        <v>112</v>
      </c>
      <c r="H5681" t="s">
        <v>595</v>
      </c>
      <c r="J5681" t="s">
        <v>2813</v>
      </c>
      <c r="K5681" t="s">
        <v>22</v>
      </c>
      <c r="L5681" t="str">
        <f>_xlfn.XLOOKUP(Tableau1[[#This Row],[TYPE DE PIECE]],Tableau4[MATIERE],Tableau4[SHORT TYPE],"",0,1)</f>
        <v>COP</v>
      </c>
      <c r="N5681" t="str">
        <f>IF(ISERR(FIND("DECOUPE",Tableau1[[#This Row],[DESIGNATION]])),"","NEED REF")</f>
        <v/>
      </c>
    </row>
    <row r="5682" spans="2:14">
      <c r="B5682">
        <v>34408323</v>
      </c>
      <c r="C5682" s="2">
        <v>43886</v>
      </c>
      <c r="D5682" t="s">
        <v>13</v>
      </c>
      <c r="E5682" t="s">
        <v>3844</v>
      </c>
      <c r="F5682" t="s">
        <v>1705</v>
      </c>
      <c r="G5682" t="s">
        <v>112</v>
      </c>
      <c r="H5682" t="s">
        <v>595</v>
      </c>
      <c r="J5682" t="s">
        <v>2813</v>
      </c>
      <c r="K5682" t="s">
        <v>25</v>
      </c>
      <c r="L5682" t="str">
        <f>_xlfn.XLOOKUP(Tableau1[[#This Row],[TYPE DE PIECE]],Tableau4[MATIERE],Tableau4[SHORT TYPE],"",0,1)</f>
        <v>SMT</v>
      </c>
      <c r="N5682" t="str">
        <f>IF(ISERR(FIND("DECOUPE",Tableau1[[#This Row],[DESIGNATION]])),"","NEED REF")</f>
        <v/>
      </c>
    </row>
    <row r="5683" spans="2:14">
      <c r="B5683">
        <v>34408322</v>
      </c>
      <c r="C5683" s="2">
        <v>43886</v>
      </c>
      <c r="D5683" t="s">
        <v>13</v>
      </c>
      <c r="E5683" t="s">
        <v>3845</v>
      </c>
      <c r="F5683" t="s">
        <v>1705</v>
      </c>
      <c r="G5683" t="s">
        <v>112</v>
      </c>
      <c r="H5683" t="s">
        <v>595</v>
      </c>
      <c r="J5683" t="s">
        <v>2813</v>
      </c>
      <c r="K5683" t="s">
        <v>25</v>
      </c>
      <c r="L5683" t="str">
        <f>_xlfn.XLOOKUP(Tableau1[[#This Row],[TYPE DE PIECE]],Tableau4[MATIERE],Tableau4[SHORT TYPE],"",0,1)</f>
        <v>SMT</v>
      </c>
      <c r="N5683" t="str">
        <f>IF(ISERR(FIND("DECOUPE",Tableau1[[#This Row],[DESIGNATION]])),"","NEED REF")</f>
        <v/>
      </c>
    </row>
    <row r="5684" spans="2:14">
      <c r="B5684">
        <v>34408321</v>
      </c>
      <c r="C5684" s="2">
        <v>43886</v>
      </c>
      <c r="D5684" t="s">
        <v>13</v>
      </c>
      <c r="E5684" t="s">
        <v>3846</v>
      </c>
      <c r="F5684" t="s">
        <v>1705</v>
      </c>
      <c r="G5684" t="s">
        <v>112</v>
      </c>
      <c r="H5684" t="s">
        <v>595</v>
      </c>
      <c r="J5684" t="s">
        <v>2813</v>
      </c>
      <c r="K5684" t="s">
        <v>25</v>
      </c>
      <c r="L5684" t="str">
        <f>_xlfn.XLOOKUP(Tableau1[[#This Row],[TYPE DE PIECE]],Tableau4[MATIERE],Tableau4[SHORT TYPE],"",0,1)</f>
        <v>SMT</v>
      </c>
      <c r="N5684" t="str">
        <f>IF(ISERR(FIND("DECOUPE",Tableau1[[#This Row],[DESIGNATION]])),"","NEED REF")</f>
        <v/>
      </c>
    </row>
    <row r="5685" spans="2:14">
      <c r="B5685">
        <v>34408320</v>
      </c>
      <c r="C5685" s="2">
        <v>43886</v>
      </c>
      <c r="D5685" t="s">
        <v>13</v>
      </c>
      <c r="E5685" t="s">
        <v>3847</v>
      </c>
      <c r="F5685" t="s">
        <v>1705</v>
      </c>
      <c r="G5685" t="s">
        <v>112</v>
      </c>
      <c r="H5685" t="s">
        <v>595</v>
      </c>
      <c r="J5685" t="s">
        <v>2813</v>
      </c>
      <c r="K5685" t="s">
        <v>25</v>
      </c>
      <c r="L5685" t="str">
        <f>_xlfn.XLOOKUP(Tableau1[[#This Row],[TYPE DE PIECE]],Tableau4[MATIERE],Tableau4[SHORT TYPE],"",0,1)</f>
        <v>SMT</v>
      </c>
      <c r="N5685" t="str">
        <f>IF(ISERR(FIND("DECOUPE",Tableau1[[#This Row],[DESIGNATION]])),"","NEED REF")</f>
        <v/>
      </c>
    </row>
    <row r="5686" spans="2:14">
      <c r="B5686">
        <v>34408319</v>
      </c>
      <c r="C5686" s="2">
        <v>43886</v>
      </c>
      <c r="D5686" t="s">
        <v>13</v>
      </c>
      <c r="E5686" t="s">
        <v>3848</v>
      </c>
      <c r="F5686" t="s">
        <v>1705</v>
      </c>
      <c r="G5686" t="s">
        <v>112</v>
      </c>
      <c r="H5686" t="s">
        <v>595</v>
      </c>
      <c r="J5686" t="s">
        <v>2813</v>
      </c>
      <c r="K5686" t="s">
        <v>25</v>
      </c>
      <c r="L5686" t="str">
        <f>_xlfn.XLOOKUP(Tableau1[[#This Row],[TYPE DE PIECE]],Tableau4[MATIERE],Tableau4[SHORT TYPE],"",0,1)</f>
        <v>SMT</v>
      </c>
      <c r="N5686" t="str">
        <f>IF(ISERR(FIND("DECOUPE",Tableau1[[#This Row],[DESIGNATION]])),"","NEED REF")</f>
        <v/>
      </c>
    </row>
    <row r="5687" spans="2:14">
      <c r="B5687">
        <v>34408318</v>
      </c>
      <c r="C5687" s="2">
        <v>43886</v>
      </c>
      <c r="D5687" t="s">
        <v>13</v>
      </c>
      <c r="E5687" t="s">
        <v>3849</v>
      </c>
      <c r="F5687" t="s">
        <v>1705</v>
      </c>
      <c r="G5687" t="s">
        <v>112</v>
      </c>
      <c r="H5687" t="s">
        <v>595</v>
      </c>
      <c r="J5687" t="s">
        <v>2813</v>
      </c>
      <c r="K5687" t="s">
        <v>25</v>
      </c>
      <c r="L5687" t="str">
        <f>_xlfn.XLOOKUP(Tableau1[[#This Row],[TYPE DE PIECE]],Tableau4[MATIERE],Tableau4[SHORT TYPE],"",0,1)</f>
        <v>SMT</v>
      </c>
      <c r="N5687" t="str">
        <f>IF(ISERR(FIND("DECOUPE",Tableau1[[#This Row],[DESIGNATION]])),"","NEED REF")</f>
        <v/>
      </c>
    </row>
    <row r="5688" spans="2:14">
      <c r="B5688">
        <v>34408317</v>
      </c>
      <c r="C5688" s="2">
        <v>43886</v>
      </c>
      <c r="D5688" t="s">
        <v>13</v>
      </c>
      <c r="E5688" t="s">
        <v>3850</v>
      </c>
      <c r="F5688" t="s">
        <v>1705</v>
      </c>
      <c r="G5688" t="s">
        <v>112</v>
      </c>
      <c r="H5688" t="s">
        <v>595</v>
      </c>
      <c r="J5688" t="s">
        <v>2813</v>
      </c>
      <c r="K5688" t="s">
        <v>25</v>
      </c>
      <c r="L5688" t="str">
        <f>_xlfn.XLOOKUP(Tableau1[[#This Row],[TYPE DE PIECE]],Tableau4[MATIERE],Tableau4[SHORT TYPE],"",0,1)</f>
        <v>SMT</v>
      </c>
      <c r="N5688" t="str">
        <f>IF(ISERR(FIND("DECOUPE",Tableau1[[#This Row],[DESIGNATION]])),"","NEED REF")</f>
        <v/>
      </c>
    </row>
    <row r="5689" spans="2:14">
      <c r="B5689">
        <v>34408316</v>
      </c>
      <c r="C5689" s="2">
        <v>43886</v>
      </c>
      <c r="D5689" t="s">
        <v>13</v>
      </c>
      <c r="E5689" t="s">
        <v>3851</v>
      </c>
      <c r="F5689" t="s">
        <v>1705</v>
      </c>
      <c r="G5689" t="s">
        <v>112</v>
      </c>
      <c r="H5689" t="s">
        <v>595</v>
      </c>
      <c r="J5689" t="s">
        <v>2813</v>
      </c>
      <c r="K5689" t="s">
        <v>25</v>
      </c>
      <c r="L5689" t="str">
        <f>_xlfn.XLOOKUP(Tableau1[[#This Row],[TYPE DE PIECE]],Tableau4[MATIERE],Tableau4[SHORT TYPE],"",0,1)</f>
        <v>SMT</v>
      </c>
      <c r="N5689" t="str">
        <f>IF(ISERR(FIND("DECOUPE",Tableau1[[#This Row],[DESIGNATION]])),"","NEED REF")</f>
        <v/>
      </c>
    </row>
    <row r="5690" spans="2:14">
      <c r="B5690">
        <v>34408315</v>
      </c>
      <c r="C5690" s="2">
        <v>43886</v>
      </c>
      <c r="D5690" t="s">
        <v>13</v>
      </c>
      <c r="E5690" t="s">
        <v>3852</v>
      </c>
      <c r="F5690" t="s">
        <v>674</v>
      </c>
      <c r="G5690" t="s">
        <v>675</v>
      </c>
      <c r="H5690" t="s">
        <v>46</v>
      </c>
      <c r="J5690" t="s">
        <v>2738</v>
      </c>
      <c r="K5690" t="s">
        <v>25</v>
      </c>
      <c r="L5690" t="str">
        <f>_xlfn.XLOOKUP(Tableau1[[#This Row],[TYPE DE PIECE]],Tableau4[MATIERE],Tableau4[SHORT TYPE],"",0,1)</f>
        <v>SMT</v>
      </c>
      <c r="N5690" t="str">
        <f>IF(ISERR(FIND("DECOUPE",Tableau1[[#This Row],[DESIGNATION]])),"","NEED REF")</f>
        <v/>
      </c>
    </row>
    <row r="5691" spans="2:14">
      <c r="B5691">
        <v>34408314</v>
      </c>
      <c r="C5691" s="2">
        <v>43886</v>
      </c>
      <c r="D5691" t="s">
        <v>13</v>
      </c>
      <c r="E5691" t="s">
        <v>3853</v>
      </c>
      <c r="F5691" t="s">
        <v>674</v>
      </c>
      <c r="G5691" t="s">
        <v>675</v>
      </c>
      <c r="H5691" t="s">
        <v>46</v>
      </c>
      <c r="J5691" t="s">
        <v>2738</v>
      </c>
      <c r="K5691" t="s">
        <v>25</v>
      </c>
      <c r="L5691" t="str">
        <f>_xlfn.XLOOKUP(Tableau1[[#This Row],[TYPE DE PIECE]],Tableau4[MATIERE],Tableau4[SHORT TYPE],"",0,1)</f>
        <v>SMT</v>
      </c>
      <c r="N5691" t="str">
        <f>IF(ISERR(FIND("DECOUPE",Tableau1[[#This Row],[DESIGNATION]])),"","NEED REF")</f>
        <v/>
      </c>
    </row>
    <row r="5692" spans="2:14">
      <c r="B5692">
        <v>34408313</v>
      </c>
      <c r="C5692" s="2">
        <v>43886</v>
      </c>
      <c r="D5692" t="s">
        <v>13</v>
      </c>
      <c r="E5692" t="s">
        <v>3854</v>
      </c>
      <c r="F5692" t="s">
        <v>674</v>
      </c>
      <c r="G5692" t="s">
        <v>675</v>
      </c>
      <c r="H5692" t="s">
        <v>46</v>
      </c>
      <c r="J5692" t="s">
        <v>2738</v>
      </c>
      <c r="K5692" t="s">
        <v>25</v>
      </c>
      <c r="L5692" t="str">
        <f>_xlfn.XLOOKUP(Tableau1[[#This Row],[TYPE DE PIECE]],Tableau4[MATIERE],Tableau4[SHORT TYPE],"",0,1)</f>
        <v>SMT</v>
      </c>
      <c r="N5692" t="str">
        <f>IF(ISERR(FIND("DECOUPE",Tableau1[[#This Row],[DESIGNATION]])),"","NEED REF")</f>
        <v/>
      </c>
    </row>
    <row r="5693" spans="2:14">
      <c r="B5693">
        <v>34408312</v>
      </c>
      <c r="C5693" s="2">
        <v>43885</v>
      </c>
      <c r="D5693" t="s">
        <v>13</v>
      </c>
      <c r="E5693" t="s">
        <v>3855</v>
      </c>
      <c r="G5693" t="s">
        <v>112</v>
      </c>
      <c r="J5693" t="s">
        <v>17</v>
      </c>
      <c r="K5693" t="s">
        <v>25</v>
      </c>
      <c r="L5693" t="str">
        <f>_xlfn.XLOOKUP(Tableau1[[#This Row],[TYPE DE PIECE]],Tableau4[MATIERE],Tableau4[SHORT TYPE],"",0,1)</f>
        <v>SMT</v>
      </c>
      <c r="N5693" t="str">
        <f>IF(ISERR(FIND("DECOUPE",Tableau1[[#This Row],[DESIGNATION]])),"","NEED REF")</f>
        <v/>
      </c>
    </row>
    <row r="5694" spans="2:14">
      <c r="B5694">
        <v>34408311</v>
      </c>
      <c r="C5694" s="2">
        <v>43885</v>
      </c>
      <c r="D5694" t="s">
        <v>13</v>
      </c>
      <c r="E5694" t="s">
        <v>3856</v>
      </c>
      <c r="G5694" t="s">
        <v>112</v>
      </c>
      <c r="J5694" t="s">
        <v>17</v>
      </c>
      <c r="K5694" t="s">
        <v>25</v>
      </c>
      <c r="L5694" t="str">
        <f>_xlfn.XLOOKUP(Tableau1[[#This Row],[TYPE DE PIECE]],Tableau4[MATIERE],Tableau4[SHORT TYPE],"",0,1)</f>
        <v>SMT</v>
      </c>
      <c r="N5694" t="str">
        <f>IF(ISERR(FIND("DECOUPE",Tableau1[[#This Row],[DESIGNATION]])),"","NEED REF")</f>
        <v/>
      </c>
    </row>
    <row r="5695" spans="2:14">
      <c r="B5695">
        <v>34408310</v>
      </c>
      <c r="C5695" s="2">
        <v>43885</v>
      </c>
      <c r="D5695" t="s">
        <v>13</v>
      </c>
      <c r="E5695" t="s">
        <v>3857</v>
      </c>
      <c r="F5695" t="s">
        <v>1705</v>
      </c>
      <c r="G5695" t="s">
        <v>112</v>
      </c>
      <c r="H5695" t="s">
        <v>595</v>
      </c>
      <c r="J5695" t="s">
        <v>2813</v>
      </c>
      <c r="K5695" t="s">
        <v>22</v>
      </c>
      <c r="L5695" t="str">
        <f>_xlfn.XLOOKUP(Tableau1[[#This Row],[TYPE DE PIECE]],Tableau4[MATIERE],Tableau4[SHORT TYPE],"",0,1)</f>
        <v>COP</v>
      </c>
      <c r="N5695" t="str">
        <f>IF(ISERR(FIND("DECOUPE",Tableau1[[#This Row],[DESIGNATION]])),"","NEED REF")</f>
        <v/>
      </c>
    </row>
    <row r="5696" spans="2:14">
      <c r="B5696">
        <v>34408309</v>
      </c>
      <c r="C5696" s="2">
        <v>43885</v>
      </c>
      <c r="D5696" t="s">
        <v>13</v>
      </c>
      <c r="E5696" t="s">
        <v>3858</v>
      </c>
      <c r="F5696" t="s">
        <v>674</v>
      </c>
      <c r="G5696" t="s">
        <v>675</v>
      </c>
      <c r="H5696" t="s">
        <v>46</v>
      </c>
      <c r="J5696" t="s">
        <v>17</v>
      </c>
      <c r="K5696" t="s">
        <v>22</v>
      </c>
      <c r="L5696" t="str">
        <f>_xlfn.XLOOKUP(Tableau1[[#This Row],[TYPE DE PIECE]],Tableau4[MATIERE],Tableau4[SHORT TYPE],"",0,1)</f>
        <v>COP</v>
      </c>
      <c r="N5696" t="str">
        <f>IF(ISERR(FIND("DECOUPE",Tableau1[[#This Row],[DESIGNATION]])),"","NEED REF")</f>
        <v/>
      </c>
    </row>
    <row r="5697" spans="2:14">
      <c r="B5697">
        <v>34408308</v>
      </c>
      <c r="C5697" s="2">
        <v>43885</v>
      </c>
      <c r="D5697" t="s">
        <v>13</v>
      </c>
      <c r="E5697" t="s">
        <v>3859</v>
      </c>
      <c r="F5697" t="s">
        <v>674</v>
      </c>
      <c r="G5697" t="s">
        <v>675</v>
      </c>
      <c r="H5697" t="s">
        <v>46</v>
      </c>
      <c r="J5697" t="s">
        <v>17</v>
      </c>
      <c r="K5697" t="s">
        <v>22</v>
      </c>
      <c r="L5697" t="str">
        <f>_xlfn.XLOOKUP(Tableau1[[#This Row],[TYPE DE PIECE]],Tableau4[MATIERE],Tableau4[SHORT TYPE],"",0,1)</f>
        <v>COP</v>
      </c>
      <c r="N5697" t="str">
        <f>IF(ISERR(FIND("DECOUPE",Tableau1[[#This Row],[DESIGNATION]])),"","NEED REF")</f>
        <v/>
      </c>
    </row>
    <row r="5698" spans="2:14">
      <c r="B5698">
        <v>34408307</v>
      </c>
      <c r="C5698" s="2">
        <v>43885</v>
      </c>
      <c r="D5698" t="s">
        <v>13</v>
      </c>
      <c r="E5698" t="s">
        <v>3860</v>
      </c>
      <c r="F5698" t="s">
        <v>674</v>
      </c>
      <c r="G5698" t="s">
        <v>675</v>
      </c>
      <c r="H5698" t="s">
        <v>46</v>
      </c>
      <c r="J5698" t="s">
        <v>17</v>
      </c>
      <c r="K5698" t="s">
        <v>22</v>
      </c>
      <c r="L5698" t="str">
        <f>_xlfn.XLOOKUP(Tableau1[[#This Row],[TYPE DE PIECE]],Tableau4[MATIERE],Tableau4[SHORT TYPE],"",0,1)</f>
        <v>COP</v>
      </c>
      <c r="N5698" t="str">
        <f>IF(ISERR(FIND("DECOUPE",Tableau1[[#This Row],[DESIGNATION]])),"","NEED REF")</f>
        <v/>
      </c>
    </row>
    <row r="5699" spans="2:14">
      <c r="B5699">
        <v>34408306</v>
      </c>
      <c r="C5699" s="2">
        <v>43885</v>
      </c>
      <c r="D5699" t="s">
        <v>13</v>
      </c>
      <c r="E5699" t="s">
        <v>3861</v>
      </c>
      <c r="F5699" t="s">
        <v>1705</v>
      </c>
      <c r="G5699" t="s">
        <v>112</v>
      </c>
      <c r="H5699" t="s">
        <v>595</v>
      </c>
      <c r="J5699" t="s">
        <v>2813</v>
      </c>
      <c r="K5699" t="s">
        <v>123</v>
      </c>
      <c r="L5699" t="str">
        <f>_xlfn.XLOOKUP(Tableau1[[#This Row],[TYPE DE PIECE]],Tableau4[MATIERE],Tableau4[SHORT TYPE],"",0,1)</f>
        <v>ETO</v>
      </c>
      <c r="N5699" t="s">
        <v>3862</v>
      </c>
    </row>
    <row r="5700" spans="2:14">
      <c r="B5700">
        <v>34408305</v>
      </c>
      <c r="C5700" s="2">
        <v>43882</v>
      </c>
      <c r="D5700" t="s">
        <v>13</v>
      </c>
      <c r="E5700" t="s">
        <v>3863</v>
      </c>
      <c r="F5700" t="s">
        <v>1705</v>
      </c>
      <c r="G5700" t="s">
        <v>112</v>
      </c>
      <c r="H5700" t="s">
        <v>595</v>
      </c>
      <c r="J5700" t="s">
        <v>2813</v>
      </c>
      <c r="K5700" t="s">
        <v>25</v>
      </c>
      <c r="L5700" t="str">
        <f>_xlfn.XLOOKUP(Tableau1[[#This Row],[TYPE DE PIECE]],Tableau4[MATIERE],Tableau4[SHORT TYPE],"",0,1)</f>
        <v>SMT</v>
      </c>
      <c r="N5700" t="str">
        <f>IF(ISERR(FIND("DECOUPE",Tableau1[[#This Row],[DESIGNATION]])),"","NEED REF")</f>
        <v/>
      </c>
    </row>
    <row r="5701" spans="2:14">
      <c r="B5701">
        <v>34408304</v>
      </c>
      <c r="C5701" s="2">
        <v>43882</v>
      </c>
      <c r="D5701" t="s">
        <v>13</v>
      </c>
      <c r="E5701" t="s">
        <v>3864</v>
      </c>
      <c r="F5701" t="s">
        <v>1705</v>
      </c>
      <c r="G5701" t="s">
        <v>112</v>
      </c>
      <c r="H5701" t="s">
        <v>595</v>
      </c>
      <c r="J5701" t="s">
        <v>2813</v>
      </c>
      <c r="K5701" t="s">
        <v>25</v>
      </c>
      <c r="L5701" t="str">
        <f>_xlfn.XLOOKUP(Tableau1[[#This Row],[TYPE DE PIECE]],Tableau4[MATIERE],Tableau4[SHORT TYPE],"",0,1)</f>
        <v>SMT</v>
      </c>
      <c r="N5701" t="str">
        <f>IF(ISERR(FIND("DECOUPE",Tableau1[[#This Row],[DESIGNATION]])),"","NEED REF")</f>
        <v/>
      </c>
    </row>
    <row r="5702" spans="2:14">
      <c r="B5702">
        <v>34408303</v>
      </c>
      <c r="C5702" s="2">
        <v>43882</v>
      </c>
      <c r="D5702" t="s">
        <v>13</v>
      </c>
      <c r="E5702" t="s">
        <v>3865</v>
      </c>
      <c r="F5702" t="s">
        <v>1705</v>
      </c>
      <c r="G5702" t="s">
        <v>112</v>
      </c>
      <c r="H5702" t="s">
        <v>595</v>
      </c>
      <c r="J5702" t="s">
        <v>2813</v>
      </c>
      <c r="K5702" t="s">
        <v>25</v>
      </c>
      <c r="L5702" t="str">
        <f>_xlfn.XLOOKUP(Tableau1[[#This Row],[TYPE DE PIECE]],Tableau4[MATIERE],Tableau4[SHORT TYPE],"",0,1)</f>
        <v>SMT</v>
      </c>
      <c r="N5702" t="str">
        <f>IF(ISERR(FIND("DECOUPE",Tableau1[[#This Row],[DESIGNATION]])),"","NEED REF")</f>
        <v/>
      </c>
    </row>
    <row r="5703" spans="2:14">
      <c r="B5703">
        <v>34408302</v>
      </c>
      <c r="C5703" s="2">
        <v>43882</v>
      </c>
      <c r="D5703" t="s">
        <v>13</v>
      </c>
      <c r="E5703" t="s">
        <v>3866</v>
      </c>
      <c r="F5703" t="s">
        <v>1705</v>
      </c>
      <c r="G5703" t="s">
        <v>112</v>
      </c>
      <c r="H5703" t="s">
        <v>595</v>
      </c>
      <c r="J5703" t="s">
        <v>2813</v>
      </c>
      <c r="K5703" t="s">
        <v>25</v>
      </c>
      <c r="L5703" t="str">
        <f>_xlfn.XLOOKUP(Tableau1[[#This Row],[TYPE DE PIECE]],Tableau4[MATIERE],Tableau4[SHORT TYPE],"",0,1)</f>
        <v>SMT</v>
      </c>
      <c r="N5703" t="str">
        <f>IF(ISERR(FIND("DECOUPE",Tableau1[[#This Row],[DESIGNATION]])),"","NEED REF")</f>
        <v/>
      </c>
    </row>
    <row r="5704" spans="2:14">
      <c r="B5704">
        <v>34408301</v>
      </c>
      <c r="C5704" s="2">
        <v>43882</v>
      </c>
      <c r="D5704" t="s">
        <v>13</v>
      </c>
      <c r="E5704" t="s">
        <v>3867</v>
      </c>
      <c r="F5704" t="s">
        <v>674</v>
      </c>
      <c r="G5704" t="s">
        <v>675</v>
      </c>
      <c r="H5704" t="s">
        <v>46</v>
      </c>
      <c r="J5704" t="s">
        <v>17</v>
      </c>
      <c r="K5704" t="s">
        <v>25</v>
      </c>
      <c r="L5704" t="str">
        <f>_xlfn.XLOOKUP(Tableau1[[#This Row],[TYPE DE PIECE]],Tableau4[MATIERE],Tableau4[SHORT TYPE],"",0,1)</f>
        <v>SMT</v>
      </c>
      <c r="N5704" t="str">
        <f>IF(ISERR(FIND("DECOUPE",Tableau1[[#This Row],[DESIGNATION]])),"","NEED REF")</f>
        <v/>
      </c>
    </row>
    <row r="5705" spans="2:14">
      <c r="B5705">
        <v>34408300</v>
      </c>
      <c r="C5705" s="2">
        <v>43882</v>
      </c>
      <c r="D5705" t="s">
        <v>13</v>
      </c>
      <c r="E5705" t="s">
        <v>3868</v>
      </c>
      <c r="F5705" t="s">
        <v>674</v>
      </c>
      <c r="G5705" t="s">
        <v>675</v>
      </c>
      <c r="H5705" t="s">
        <v>46</v>
      </c>
      <c r="J5705" t="s">
        <v>17</v>
      </c>
      <c r="K5705" t="s">
        <v>25</v>
      </c>
      <c r="L5705" t="str">
        <f>_xlfn.XLOOKUP(Tableau1[[#This Row],[TYPE DE PIECE]],Tableau4[MATIERE],Tableau4[SHORT TYPE],"",0,1)</f>
        <v>SMT</v>
      </c>
      <c r="N5705" t="str">
        <f>IF(ISERR(FIND("DECOUPE",Tableau1[[#This Row],[DESIGNATION]])),"","NEED REF")</f>
        <v/>
      </c>
    </row>
    <row r="5706" spans="2:14">
      <c r="B5706">
        <v>34408299</v>
      </c>
      <c r="C5706" s="2">
        <v>43882</v>
      </c>
      <c r="D5706" t="s">
        <v>13</v>
      </c>
      <c r="E5706" t="s">
        <v>3869</v>
      </c>
      <c r="F5706" t="s">
        <v>1705</v>
      </c>
      <c r="G5706" t="s">
        <v>112</v>
      </c>
      <c r="H5706" t="s">
        <v>595</v>
      </c>
      <c r="J5706" t="s">
        <v>2813</v>
      </c>
      <c r="K5706" t="s">
        <v>25</v>
      </c>
      <c r="L5706" t="str">
        <f>_xlfn.XLOOKUP(Tableau1[[#This Row],[TYPE DE PIECE]],Tableau4[MATIERE],Tableau4[SHORT TYPE],"",0,1)</f>
        <v>SMT</v>
      </c>
      <c r="N5706" t="str">
        <f>IF(ISERR(FIND("DECOUPE",Tableau1[[#This Row],[DESIGNATION]])),"","NEED REF")</f>
        <v/>
      </c>
    </row>
    <row r="5707" spans="2:14">
      <c r="B5707">
        <v>34408298</v>
      </c>
      <c r="C5707" s="2">
        <v>43882</v>
      </c>
      <c r="D5707" t="s">
        <v>13</v>
      </c>
      <c r="E5707" t="s">
        <v>3870</v>
      </c>
      <c r="F5707" t="s">
        <v>3871</v>
      </c>
      <c r="J5707" t="s">
        <v>3634</v>
      </c>
      <c r="K5707" t="s">
        <v>22</v>
      </c>
      <c r="L5707" t="str">
        <f>_xlfn.XLOOKUP(Tableau1[[#This Row],[TYPE DE PIECE]],Tableau4[MATIERE],Tableau4[SHORT TYPE],"",0,1)</f>
        <v>COP</v>
      </c>
      <c r="N5707" t="str">
        <f>IF(ISERR(FIND("DECOUPE",Tableau1[[#This Row],[DESIGNATION]])),"","NEED REF")</f>
        <v/>
      </c>
    </row>
    <row r="5708" spans="2:14">
      <c r="B5708">
        <v>34408297</v>
      </c>
      <c r="C5708" s="2">
        <v>43882</v>
      </c>
      <c r="D5708" t="s">
        <v>13</v>
      </c>
      <c r="E5708" t="s">
        <v>3872</v>
      </c>
      <c r="F5708" t="s">
        <v>674</v>
      </c>
      <c r="G5708" t="s">
        <v>675</v>
      </c>
      <c r="H5708" t="s">
        <v>46</v>
      </c>
      <c r="J5708" t="s">
        <v>17</v>
      </c>
      <c r="K5708" t="s">
        <v>25</v>
      </c>
      <c r="L5708" t="str">
        <f>_xlfn.XLOOKUP(Tableau1[[#This Row],[TYPE DE PIECE]],Tableau4[MATIERE],Tableau4[SHORT TYPE],"",0,1)</f>
        <v>SMT</v>
      </c>
      <c r="N5708" t="str">
        <f>IF(ISERR(FIND("DECOUPE",Tableau1[[#This Row],[DESIGNATION]])),"","NEED REF")</f>
        <v/>
      </c>
    </row>
    <row r="5709" spans="2:14">
      <c r="B5709">
        <v>34408296</v>
      </c>
      <c r="C5709" s="2">
        <v>43881</v>
      </c>
      <c r="D5709" t="s">
        <v>13</v>
      </c>
      <c r="E5709" t="s">
        <v>3873</v>
      </c>
      <c r="F5709" t="s">
        <v>674</v>
      </c>
      <c r="G5709" t="s">
        <v>675</v>
      </c>
      <c r="H5709" t="s">
        <v>46</v>
      </c>
      <c r="J5709" t="s">
        <v>17</v>
      </c>
      <c r="K5709" t="s">
        <v>25</v>
      </c>
      <c r="L5709" t="str">
        <f>_xlfn.XLOOKUP(Tableau1[[#This Row],[TYPE DE PIECE]],Tableau4[MATIERE],Tableau4[SHORT TYPE],"",0,1)</f>
        <v>SMT</v>
      </c>
      <c r="N5709" t="str">
        <f>IF(ISERR(FIND("DECOUPE",Tableau1[[#This Row],[DESIGNATION]])),"","NEED REF")</f>
        <v/>
      </c>
    </row>
    <row r="5710" spans="2:14">
      <c r="B5710">
        <v>34408295</v>
      </c>
      <c r="C5710" s="2">
        <v>43881</v>
      </c>
      <c r="D5710" t="s">
        <v>13</v>
      </c>
      <c r="E5710" t="s">
        <v>3874</v>
      </c>
      <c r="F5710" t="s">
        <v>674</v>
      </c>
      <c r="G5710" t="s">
        <v>675</v>
      </c>
      <c r="H5710" t="s">
        <v>46</v>
      </c>
      <c r="J5710" t="s">
        <v>17</v>
      </c>
      <c r="K5710" t="s">
        <v>745</v>
      </c>
      <c r="L5710" t="str">
        <f>_xlfn.XLOOKUP(Tableau1[[#This Row],[TYPE DE PIECE]],Tableau4[MATIERE],Tableau4[SHORT TYPE],"",0,1)</f>
        <v>BOM</v>
      </c>
      <c r="N5710" t="str">
        <f>IF(ISERR(FIND("DECOUPE",Tableau1[[#This Row],[DESIGNATION]])),"","NEED REF")</f>
        <v/>
      </c>
    </row>
    <row r="5711" spans="2:14">
      <c r="B5711">
        <v>34408294</v>
      </c>
      <c r="C5711" s="2">
        <v>43881</v>
      </c>
      <c r="D5711" t="s">
        <v>13</v>
      </c>
      <c r="E5711" t="s">
        <v>3875</v>
      </c>
      <c r="F5711" t="s">
        <v>1705</v>
      </c>
      <c r="G5711" t="s">
        <v>112</v>
      </c>
      <c r="H5711" t="s">
        <v>595</v>
      </c>
      <c r="J5711" t="s">
        <v>177</v>
      </c>
      <c r="K5711" t="s">
        <v>307</v>
      </c>
      <c r="L5711" t="str">
        <f>_xlfn.XLOOKUP(Tableau1[[#This Row],[TYPE DE PIECE]],Tableau4[MATIERE],Tableau4[SHORT TYPE],"",0,1)</f>
        <v/>
      </c>
      <c r="N5711" t="str">
        <f>IF(ISERR(FIND("DECOUPE",Tableau1[[#This Row],[DESIGNATION]])),"","NEED REF")</f>
        <v/>
      </c>
    </row>
    <row r="5712" spans="2:14">
      <c r="B5712">
        <v>34408293</v>
      </c>
      <c r="C5712" s="2">
        <v>43879</v>
      </c>
      <c r="D5712" t="s">
        <v>13</v>
      </c>
      <c r="E5712" t="s">
        <v>2656</v>
      </c>
      <c r="F5712" t="s">
        <v>674</v>
      </c>
      <c r="G5712" t="s">
        <v>675</v>
      </c>
      <c r="H5712" t="s">
        <v>46</v>
      </c>
      <c r="J5712" t="s">
        <v>17</v>
      </c>
      <c r="K5712" t="s">
        <v>25</v>
      </c>
      <c r="L5712" t="str">
        <f>_xlfn.XLOOKUP(Tableau1[[#This Row],[TYPE DE PIECE]],Tableau4[MATIERE],Tableau4[SHORT TYPE],"",0,1)</f>
        <v>SMT</v>
      </c>
      <c r="N5712" t="str">
        <f>IF(ISERR(FIND("DECOUPE",Tableau1[[#This Row],[DESIGNATION]])),"","NEED REF")</f>
        <v/>
      </c>
    </row>
    <row r="5713" spans="2:14">
      <c r="B5713">
        <v>34408292</v>
      </c>
      <c r="C5713" s="2">
        <v>43879</v>
      </c>
      <c r="D5713" t="s">
        <v>13</v>
      </c>
      <c r="E5713" t="s">
        <v>2657</v>
      </c>
      <c r="F5713" t="s">
        <v>674</v>
      </c>
      <c r="G5713" t="s">
        <v>675</v>
      </c>
      <c r="H5713" t="s">
        <v>46</v>
      </c>
      <c r="J5713" t="s">
        <v>17</v>
      </c>
      <c r="K5713" t="s">
        <v>25</v>
      </c>
      <c r="L5713" t="str">
        <f>_xlfn.XLOOKUP(Tableau1[[#This Row],[TYPE DE PIECE]],Tableau4[MATIERE],Tableau4[SHORT TYPE],"",0,1)</f>
        <v>SMT</v>
      </c>
      <c r="N5713" t="str">
        <f>IF(ISERR(FIND("DECOUPE",Tableau1[[#This Row],[DESIGNATION]])),"","NEED REF")</f>
        <v/>
      </c>
    </row>
    <row r="5714" spans="2:14">
      <c r="B5714">
        <v>34408291</v>
      </c>
      <c r="C5714" s="2">
        <v>43879</v>
      </c>
      <c r="D5714" t="s">
        <v>13</v>
      </c>
      <c r="E5714" t="s">
        <v>3876</v>
      </c>
      <c r="F5714" t="s">
        <v>674</v>
      </c>
      <c r="G5714" t="s">
        <v>675</v>
      </c>
      <c r="H5714" t="s">
        <v>46</v>
      </c>
      <c r="J5714" t="s">
        <v>17</v>
      </c>
      <c r="L5714" t="str">
        <f>_xlfn.XLOOKUP(Tableau1[[#This Row],[TYPE DE PIECE]],Tableau4[MATIERE],Tableau4[SHORT TYPE],"",0,1)</f>
        <v/>
      </c>
    </row>
    <row r="5715" spans="2:14">
      <c r="B5715">
        <v>34408290</v>
      </c>
      <c r="C5715" s="2">
        <v>43879</v>
      </c>
      <c r="D5715" t="s">
        <v>13</v>
      </c>
      <c r="E5715" t="s">
        <v>3877</v>
      </c>
      <c r="F5715" t="s">
        <v>674</v>
      </c>
      <c r="G5715" t="s">
        <v>675</v>
      </c>
      <c r="H5715" t="s">
        <v>46</v>
      </c>
      <c r="J5715" t="s">
        <v>17</v>
      </c>
      <c r="K5715" t="s">
        <v>123</v>
      </c>
      <c r="L5715" t="str">
        <f>_xlfn.XLOOKUP(Tableau1[[#This Row],[TYPE DE PIECE]],Tableau4[MATIERE],Tableau4[SHORT TYPE],"",0,1)</f>
        <v>ETO</v>
      </c>
      <c r="N5715" t="s">
        <v>3878</v>
      </c>
    </row>
    <row r="5716" spans="2:14">
      <c r="B5716">
        <v>34408289</v>
      </c>
      <c r="C5716" s="2">
        <v>43878</v>
      </c>
      <c r="D5716" t="s">
        <v>13</v>
      </c>
      <c r="E5716" t="s">
        <v>3879</v>
      </c>
      <c r="F5716" t="s">
        <v>674</v>
      </c>
      <c r="G5716" t="s">
        <v>675</v>
      </c>
      <c r="H5716" t="s">
        <v>46</v>
      </c>
      <c r="J5716" t="s">
        <v>17</v>
      </c>
      <c r="K5716" t="s">
        <v>25</v>
      </c>
      <c r="L5716" t="str">
        <f>_xlfn.XLOOKUP(Tableau1[[#This Row],[TYPE DE PIECE]],Tableau4[MATIERE],Tableau4[SHORT TYPE],"",0,1)</f>
        <v>SMT</v>
      </c>
      <c r="N5716" t="str">
        <f>IF(ISERR(FIND("DECOUPE",Tableau1[[#This Row],[DESIGNATION]])),"","NEED REF")</f>
        <v/>
      </c>
    </row>
    <row r="5717" spans="2:14">
      <c r="B5717">
        <v>34408288</v>
      </c>
      <c r="C5717" s="2">
        <v>43878</v>
      </c>
      <c r="D5717" t="s">
        <v>13</v>
      </c>
      <c r="E5717" t="s">
        <v>3880</v>
      </c>
      <c r="J5717" t="s">
        <v>2813</v>
      </c>
      <c r="K5717" t="s">
        <v>25</v>
      </c>
      <c r="L5717" t="str">
        <f>_xlfn.XLOOKUP(Tableau1[[#This Row],[TYPE DE PIECE]],Tableau4[MATIERE],Tableau4[SHORT TYPE],"",0,1)</f>
        <v>SMT</v>
      </c>
      <c r="N5717" t="str">
        <f>IF(ISERR(FIND("DECOUPE",Tableau1[[#This Row],[DESIGNATION]])),"","NEED REF")</f>
        <v/>
      </c>
    </row>
    <row r="5718" spans="2:14">
      <c r="B5718">
        <v>34408287</v>
      </c>
      <c r="C5718" s="2">
        <v>43875</v>
      </c>
      <c r="D5718" t="s">
        <v>13</v>
      </c>
      <c r="E5718" t="s">
        <v>3881</v>
      </c>
      <c r="F5718" t="s">
        <v>674</v>
      </c>
      <c r="G5718" t="s">
        <v>675</v>
      </c>
      <c r="H5718" t="s">
        <v>46</v>
      </c>
      <c r="J5718" t="s">
        <v>17</v>
      </c>
      <c r="K5718" t="s">
        <v>33</v>
      </c>
      <c r="L5718" t="str">
        <f>_xlfn.XLOOKUP(Tableau1[[#This Row],[TYPE DE PIECE]],Tableau4[MATIERE],Tableau4[SHORT TYPE],"",0,1)</f>
        <v>PLA</v>
      </c>
      <c r="N5718" t="str">
        <f>IF(ISERR(FIND("DECOUPE",Tableau1[[#This Row],[DESIGNATION]])),"","NEED REF")</f>
        <v/>
      </c>
    </row>
    <row r="5719" spans="2:14">
      <c r="B5719">
        <v>34408286</v>
      </c>
      <c r="C5719" s="2">
        <v>43875</v>
      </c>
      <c r="D5719" t="s">
        <v>13</v>
      </c>
      <c r="E5719" t="s">
        <v>3882</v>
      </c>
      <c r="F5719" t="s">
        <v>674</v>
      </c>
      <c r="G5719" t="s">
        <v>675</v>
      </c>
      <c r="H5719" t="s">
        <v>46</v>
      </c>
      <c r="J5719" t="s">
        <v>17</v>
      </c>
      <c r="K5719" t="s">
        <v>25</v>
      </c>
      <c r="L5719" t="str">
        <f>_xlfn.XLOOKUP(Tableau1[[#This Row],[TYPE DE PIECE]],Tableau4[MATIERE],Tableau4[SHORT TYPE],"",0,1)</f>
        <v>SMT</v>
      </c>
      <c r="N5719" t="str">
        <f>IF(ISERR(FIND("DECOUPE",Tableau1[[#This Row],[DESIGNATION]])),"","NEED REF")</f>
        <v/>
      </c>
    </row>
    <row r="5720" spans="2:14">
      <c r="B5720">
        <v>34408285</v>
      </c>
      <c r="C5720" s="2">
        <v>43875</v>
      </c>
      <c r="D5720" t="s">
        <v>13</v>
      </c>
      <c r="E5720" t="s">
        <v>3883</v>
      </c>
      <c r="F5720" t="s">
        <v>674</v>
      </c>
      <c r="G5720" t="s">
        <v>675</v>
      </c>
      <c r="H5720" t="s">
        <v>46</v>
      </c>
      <c r="J5720" t="s">
        <v>17</v>
      </c>
      <c r="K5720" t="s">
        <v>25</v>
      </c>
      <c r="L5720" t="str">
        <f>_xlfn.XLOOKUP(Tableau1[[#This Row],[TYPE DE PIECE]],Tableau4[MATIERE],Tableau4[SHORT TYPE],"",0,1)</f>
        <v>SMT</v>
      </c>
      <c r="N5720" t="str">
        <f>IF(ISERR(FIND("DECOUPE",Tableau1[[#This Row],[DESIGNATION]])),"","NEED REF")</f>
        <v/>
      </c>
    </row>
    <row r="5721" spans="2:14">
      <c r="B5721">
        <v>34408284</v>
      </c>
      <c r="C5721" s="2">
        <v>43875</v>
      </c>
      <c r="D5721" t="s">
        <v>13</v>
      </c>
      <c r="E5721" t="s">
        <v>3884</v>
      </c>
      <c r="F5721" t="s">
        <v>674</v>
      </c>
      <c r="G5721" t="s">
        <v>675</v>
      </c>
      <c r="H5721" t="s">
        <v>46</v>
      </c>
      <c r="J5721" t="s">
        <v>17</v>
      </c>
      <c r="K5721" t="s">
        <v>25</v>
      </c>
      <c r="L5721" t="str">
        <f>_xlfn.XLOOKUP(Tableau1[[#This Row],[TYPE DE PIECE]],Tableau4[MATIERE],Tableau4[SHORT TYPE],"",0,1)</f>
        <v>SMT</v>
      </c>
      <c r="N5721" t="str">
        <f>IF(ISERR(FIND("DECOUPE",Tableau1[[#This Row],[DESIGNATION]])),"","NEED REF")</f>
        <v/>
      </c>
    </row>
    <row r="5722" spans="2:14">
      <c r="B5722">
        <v>34408283</v>
      </c>
      <c r="C5722" s="2">
        <v>43875</v>
      </c>
      <c r="D5722" t="s">
        <v>13</v>
      </c>
      <c r="E5722" t="s">
        <v>3885</v>
      </c>
      <c r="F5722" t="s">
        <v>674</v>
      </c>
      <c r="G5722" t="s">
        <v>675</v>
      </c>
      <c r="H5722" t="s">
        <v>46</v>
      </c>
      <c r="J5722" t="s">
        <v>17</v>
      </c>
      <c r="K5722" t="s">
        <v>25</v>
      </c>
      <c r="L5722" t="str">
        <f>_xlfn.XLOOKUP(Tableau1[[#This Row],[TYPE DE PIECE]],Tableau4[MATIERE],Tableau4[SHORT TYPE],"",0,1)</f>
        <v>SMT</v>
      </c>
      <c r="N5722" t="str">
        <f>IF(ISERR(FIND("DECOUPE",Tableau1[[#This Row],[DESIGNATION]])),"","NEED REF")</f>
        <v/>
      </c>
    </row>
    <row r="5723" spans="2:14">
      <c r="B5723">
        <v>34408282</v>
      </c>
      <c r="C5723" s="2">
        <v>43874</v>
      </c>
      <c r="D5723" t="s">
        <v>13</v>
      </c>
      <c r="E5723" t="s">
        <v>3886</v>
      </c>
      <c r="F5723" t="s">
        <v>674</v>
      </c>
      <c r="G5723" t="s">
        <v>675</v>
      </c>
      <c r="H5723" t="s">
        <v>46</v>
      </c>
      <c r="J5723" t="s">
        <v>17</v>
      </c>
      <c r="K5723" t="s">
        <v>25</v>
      </c>
      <c r="L5723" t="str">
        <f>_xlfn.XLOOKUP(Tableau1[[#This Row],[TYPE DE PIECE]],Tableau4[MATIERE],Tableau4[SHORT TYPE],"",0,1)</f>
        <v>SMT</v>
      </c>
      <c r="N5723" t="str">
        <f>IF(ISERR(FIND("DECOUPE",Tableau1[[#This Row],[DESIGNATION]])),"","NEED REF")</f>
        <v/>
      </c>
    </row>
    <row r="5724" spans="2:14">
      <c r="B5724">
        <v>34408281</v>
      </c>
      <c r="C5724" s="2">
        <v>43874</v>
      </c>
      <c r="D5724" t="s">
        <v>13</v>
      </c>
      <c r="J5724" t="s">
        <v>2813</v>
      </c>
      <c r="L5724" t="str">
        <f>_xlfn.XLOOKUP(Tableau1[[#This Row],[TYPE DE PIECE]],Tableau4[MATIERE],Tableau4[SHORT TYPE],"",0,1)</f>
        <v/>
      </c>
      <c r="N5724" t="str">
        <f>IF(ISERR(FIND("DECOUPE",Tableau1[[#This Row],[DESIGNATION]])),"","NEED REF")</f>
        <v/>
      </c>
    </row>
    <row r="5725" spans="2:14">
      <c r="B5725">
        <v>34408280</v>
      </c>
      <c r="C5725" s="2">
        <v>43874</v>
      </c>
      <c r="D5725" t="s">
        <v>13</v>
      </c>
      <c r="E5725" t="s">
        <v>3887</v>
      </c>
      <c r="G5725" t="s">
        <v>96</v>
      </c>
      <c r="H5725" t="s">
        <v>30</v>
      </c>
      <c r="J5725" t="s">
        <v>17</v>
      </c>
      <c r="K5725" t="s">
        <v>25</v>
      </c>
      <c r="L5725" t="str">
        <f>_xlfn.XLOOKUP(Tableau1[[#This Row],[TYPE DE PIECE]],Tableau4[MATIERE],Tableau4[SHORT TYPE],"",0,1)</f>
        <v>SMT</v>
      </c>
      <c r="N5725" t="str">
        <f>IF(ISERR(FIND("DECOUPE",Tableau1[[#This Row],[DESIGNATION]])),"","NEED REF")</f>
        <v/>
      </c>
    </row>
    <row r="5726" spans="2:14">
      <c r="B5726">
        <v>34408279</v>
      </c>
      <c r="C5726" s="2">
        <v>43873</v>
      </c>
      <c r="D5726" t="s">
        <v>13</v>
      </c>
      <c r="E5726" t="s">
        <v>3888</v>
      </c>
      <c r="F5726" t="s">
        <v>674</v>
      </c>
      <c r="G5726" t="s">
        <v>675</v>
      </c>
      <c r="H5726" t="s">
        <v>46</v>
      </c>
      <c r="J5726" t="s">
        <v>17</v>
      </c>
      <c r="K5726" t="s">
        <v>22</v>
      </c>
      <c r="L5726" t="str">
        <f>_xlfn.XLOOKUP(Tableau1[[#This Row],[TYPE DE PIECE]],Tableau4[MATIERE],Tableau4[SHORT TYPE],"",0,1)</f>
        <v>COP</v>
      </c>
      <c r="N5726" t="str">
        <f>IF(ISERR(FIND("DECOUPE",Tableau1[[#This Row],[DESIGNATION]])),"","NEED REF")</f>
        <v/>
      </c>
    </row>
    <row r="5727" spans="2:14">
      <c r="B5727">
        <v>34408278</v>
      </c>
      <c r="C5727" s="2">
        <v>43873</v>
      </c>
      <c r="D5727" t="s">
        <v>13</v>
      </c>
      <c r="E5727" t="s">
        <v>3889</v>
      </c>
      <c r="F5727" t="s">
        <v>674</v>
      </c>
      <c r="G5727" t="s">
        <v>675</v>
      </c>
      <c r="H5727" t="s">
        <v>46</v>
      </c>
      <c r="J5727" t="s">
        <v>17</v>
      </c>
      <c r="K5727" t="s">
        <v>25</v>
      </c>
      <c r="L5727" t="str">
        <f>_xlfn.XLOOKUP(Tableau1[[#This Row],[TYPE DE PIECE]],Tableau4[MATIERE],Tableau4[SHORT TYPE],"",0,1)</f>
        <v>SMT</v>
      </c>
      <c r="N5727" t="str">
        <f>IF(ISERR(FIND("DECOUPE",Tableau1[[#This Row],[DESIGNATION]])),"","NEED REF")</f>
        <v/>
      </c>
    </row>
    <row r="5728" spans="2:14">
      <c r="B5728">
        <v>34408277</v>
      </c>
      <c r="C5728" s="2">
        <v>43873</v>
      </c>
      <c r="D5728" t="s">
        <v>13</v>
      </c>
      <c r="E5728" t="s">
        <v>3890</v>
      </c>
      <c r="F5728" t="s">
        <v>674</v>
      </c>
      <c r="G5728" t="s">
        <v>675</v>
      </c>
      <c r="H5728" t="s">
        <v>46</v>
      </c>
      <c r="J5728" t="s">
        <v>17</v>
      </c>
      <c r="K5728" t="s">
        <v>745</v>
      </c>
      <c r="L5728" t="str">
        <f>_xlfn.XLOOKUP(Tableau1[[#This Row],[TYPE DE PIECE]],Tableau4[MATIERE],Tableau4[SHORT TYPE],"",0,1)</f>
        <v>BOM</v>
      </c>
      <c r="N5728" t="str">
        <f>IF(ISERR(FIND("DECOUPE",Tableau1[[#This Row],[DESIGNATION]])),"","NEED REF")</f>
        <v/>
      </c>
    </row>
    <row r="5729" spans="2:14">
      <c r="B5729">
        <v>34408276</v>
      </c>
      <c r="C5729" s="2">
        <v>43873</v>
      </c>
      <c r="D5729" t="s">
        <v>13</v>
      </c>
      <c r="E5729" t="s">
        <v>3891</v>
      </c>
      <c r="F5729" t="s">
        <v>674</v>
      </c>
      <c r="G5729" t="s">
        <v>675</v>
      </c>
      <c r="H5729" t="s">
        <v>46</v>
      </c>
      <c r="J5729" t="s">
        <v>17</v>
      </c>
      <c r="K5729" t="s">
        <v>745</v>
      </c>
      <c r="L5729" t="str">
        <f>_xlfn.XLOOKUP(Tableau1[[#This Row],[TYPE DE PIECE]],Tableau4[MATIERE],Tableau4[SHORT TYPE],"",0,1)</f>
        <v>BOM</v>
      </c>
      <c r="N5729" t="str">
        <f>IF(ISERR(FIND("DECOUPE",Tableau1[[#This Row],[DESIGNATION]])),"","NEED REF")</f>
        <v/>
      </c>
    </row>
    <row r="5730" spans="2:14">
      <c r="B5730">
        <v>34408275</v>
      </c>
      <c r="C5730" s="2">
        <v>43873</v>
      </c>
      <c r="D5730" t="s">
        <v>13</v>
      </c>
      <c r="E5730" t="s">
        <v>3892</v>
      </c>
      <c r="F5730" t="s">
        <v>674</v>
      </c>
      <c r="G5730" t="s">
        <v>675</v>
      </c>
      <c r="H5730" t="s">
        <v>46</v>
      </c>
      <c r="J5730" t="s">
        <v>17</v>
      </c>
      <c r="K5730" t="s">
        <v>745</v>
      </c>
      <c r="L5730" t="str">
        <f>_xlfn.XLOOKUP(Tableau1[[#This Row],[TYPE DE PIECE]],Tableau4[MATIERE],Tableau4[SHORT TYPE],"",0,1)</f>
        <v>BOM</v>
      </c>
      <c r="N5730" t="str">
        <f>IF(ISERR(FIND("DECOUPE",Tableau1[[#This Row],[DESIGNATION]])),"","NEED REF")</f>
        <v/>
      </c>
    </row>
    <row r="5731" spans="2:14">
      <c r="B5731">
        <v>34408274</v>
      </c>
      <c r="C5731" s="2">
        <v>43873</v>
      </c>
      <c r="D5731" t="s">
        <v>13</v>
      </c>
      <c r="E5731" t="s">
        <v>3893</v>
      </c>
      <c r="F5731" t="s">
        <v>674</v>
      </c>
      <c r="G5731" t="s">
        <v>675</v>
      </c>
      <c r="H5731" t="s">
        <v>46</v>
      </c>
      <c r="J5731" t="s">
        <v>17</v>
      </c>
      <c r="K5731" t="s">
        <v>745</v>
      </c>
      <c r="L5731" t="str">
        <f>_xlfn.XLOOKUP(Tableau1[[#This Row],[TYPE DE PIECE]],Tableau4[MATIERE],Tableau4[SHORT TYPE],"",0,1)</f>
        <v>BOM</v>
      </c>
      <c r="N5731" t="str">
        <f>IF(ISERR(FIND("DECOUPE",Tableau1[[#This Row],[DESIGNATION]])),"","NEED REF")</f>
        <v/>
      </c>
    </row>
    <row r="5732" spans="2:14">
      <c r="B5732">
        <v>34408273</v>
      </c>
      <c r="C5732" s="2">
        <v>43873</v>
      </c>
      <c r="D5732" t="s">
        <v>13</v>
      </c>
      <c r="E5732" t="s">
        <v>3894</v>
      </c>
      <c r="F5732" t="s">
        <v>674</v>
      </c>
      <c r="G5732" t="s">
        <v>675</v>
      </c>
      <c r="H5732" t="s">
        <v>46</v>
      </c>
      <c r="J5732" t="s">
        <v>17</v>
      </c>
      <c r="K5732" t="s">
        <v>745</v>
      </c>
      <c r="L5732" t="str">
        <f>_xlfn.XLOOKUP(Tableau1[[#This Row],[TYPE DE PIECE]],Tableau4[MATIERE],Tableau4[SHORT TYPE],"",0,1)</f>
        <v>BOM</v>
      </c>
      <c r="N5732" t="str">
        <f>IF(ISERR(FIND("DECOUPE",Tableau1[[#This Row],[DESIGNATION]])),"","NEED REF")</f>
        <v/>
      </c>
    </row>
    <row r="5733" spans="2:14">
      <c r="B5733">
        <v>34408272</v>
      </c>
      <c r="C5733" s="2">
        <v>43873</v>
      </c>
      <c r="D5733" t="s">
        <v>13</v>
      </c>
      <c r="E5733" t="s">
        <v>3895</v>
      </c>
      <c r="F5733" t="s">
        <v>674</v>
      </c>
      <c r="G5733" t="s">
        <v>675</v>
      </c>
      <c r="H5733" t="s">
        <v>46</v>
      </c>
      <c r="J5733" t="s">
        <v>17</v>
      </c>
      <c r="K5733" t="s">
        <v>745</v>
      </c>
      <c r="L5733" t="str">
        <f>_xlfn.XLOOKUP(Tableau1[[#This Row],[TYPE DE PIECE]],Tableau4[MATIERE],Tableau4[SHORT TYPE],"",0,1)</f>
        <v>BOM</v>
      </c>
      <c r="N5733" t="str">
        <f>IF(ISERR(FIND("DECOUPE",Tableau1[[#This Row],[DESIGNATION]])),"","NEED REF")</f>
        <v/>
      </c>
    </row>
    <row r="5734" spans="2:14">
      <c r="B5734">
        <v>34408271</v>
      </c>
      <c r="C5734" s="2">
        <v>43873</v>
      </c>
      <c r="D5734" t="s">
        <v>13</v>
      </c>
      <c r="E5734" t="s">
        <v>3896</v>
      </c>
      <c r="F5734" t="s">
        <v>674</v>
      </c>
      <c r="G5734" t="s">
        <v>675</v>
      </c>
      <c r="H5734" t="s">
        <v>46</v>
      </c>
      <c r="J5734" t="s">
        <v>17</v>
      </c>
      <c r="K5734" t="s">
        <v>745</v>
      </c>
      <c r="L5734" t="str">
        <f>_xlfn.XLOOKUP(Tableau1[[#This Row],[TYPE DE PIECE]],Tableau4[MATIERE],Tableau4[SHORT TYPE],"",0,1)</f>
        <v>BOM</v>
      </c>
      <c r="N5734" t="str">
        <f>IF(ISERR(FIND("DECOUPE",Tableau1[[#This Row],[DESIGNATION]])),"","NEED REF")</f>
        <v/>
      </c>
    </row>
    <row r="5735" spans="2:14">
      <c r="B5735">
        <v>34408270</v>
      </c>
      <c r="C5735" s="2">
        <v>43873</v>
      </c>
      <c r="D5735" t="s">
        <v>13</v>
      </c>
      <c r="E5735" t="s">
        <v>3897</v>
      </c>
      <c r="F5735" t="s">
        <v>674</v>
      </c>
      <c r="G5735" t="s">
        <v>675</v>
      </c>
      <c r="H5735" t="s">
        <v>46</v>
      </c>
      <c r="J5735" t="s">
        <v>17</v>
      </c>
      <c r="K5735" t="s">
        <v>745</v>
      </c>
      <c r="L5735" t="str">
        <f>_xlfn.XLOOKUP(Tableau1[[#This Row],[TYPE DE PIECE]],Tableau4[MATIERE],Tableau4[SHORT TYPE],"",0,1)</f>
        <v>BOM</v>
      </c>
      <c r="N5735" t="str">
        <f>IF(ISERR(FIND("DECOUPE",Tableau1[[#This Row],[DESIGNATION]])),"","NEED REF")</f>
        <v/>
      </c>
    </row>
    <row r="5736" spans="2:14">
      <c r="B5736">
        <v>34408269</v>
      </c>
      <c r="C5736" s="2">
        <v>43873</v>
      </c>
      <c r="D5736" t="s">
        <v>13</v>
      </c>
      <c r="E5736" t="s">
        <v>3898</v>
      </c>
      <c r="F5736" t="s">
        <v>674</v>
      </c>
      <c r="G5736" t="s">
        <v>675</v>
      </c>
      <c r="H5736" t="s">
        <v>46</v>
      </c>
      <c r="J5736" t="s">
        <v>17</v>
      </c>
      <c r="K5736" t="s">
        <v>745</v>
      </c>
      <c r="L5736" t="str">
        <f>_xlfn.XLOOKUP(Tableau1[[#This Row],[TYPE DE PIECE]],Tableau4[MATIERE],Tableau4[SHORT TYPE],"",0,1)</f>
        <v>BOM</v>
      </c>
      <c r="N5736" t="str">
        <f>IF(ISERR(FIND("DECOUPE",Tableau1[[#This Row],[DESIGNATION]])),"","NEED REF")</f>
        <v/>
      </c>
    </row>
    <row r="5737" spans="2:14">
      <c r="B5737">
        <v>34408268</v>
      </c>
      <c r="C5737" s="2">
        <v>43872</v>
      </c>
      <c r="D5737" t="s">
        <v>13</v>
      </c>
      <c r="E5737" t="s">
        <v>3899</v>
      </c>
      <c r="F5737" t="s">
        <v>674</v>
      </c>
      <c r="G5737" t="s">
        <v>675</v>
      </c>
      <c r="H5737" t="s">
        <v>46</v>
      </c>
      <c r="J5737" t="s">
        <v>17</v>
      </c>
      <c r="K5737" t="s">
        <v>22</v>
      </c>
      <c r="L5737" t="str">
        <f>_xlfn.XLOOKUP(Tableau1[[#This Row],[TYPE DE PIECE]],Tableau4[MATIERE],Tableau4[SHORT TYPE],"",0,1)</f>
        <v>COP</v>
      </c>
      <c r="N5737" t="str">
        <f>IF(ISERR(FIND("DECOUPE",Tableau1[[#This Row],[DESIGNATION]])),"","NEED REF")</f>
        <v/>
      </c>
    </row>
    <row r="5738" spans="2:14">
      <c r="B5738">
        <v>34408267</v>
      </c>
      <c r="C5738" s="2">
        <v>43871</v>
      </c>
      <c r="D5738" t="s">
        <v>13</v>
      </c>
      <c r="E5738" t="s">
        <v>3900</v>
      </c>
      <c r="F5738" t="s">
        <v>674</v>
      </c>
      <c r="G5738" t="s">
        <v>675</v>
      </c>
      <c r="H5738" t="s">
        <v>46</v>
      </c>
      <c r="J5738" t="s">
        <v>17</v>
      </c>
      <c r="K5738" t="s">
        <v>22</v>
      </c>
      <c r="L5738" t="str">
        <f>_xlfn.XLOOKUP(Tableau1[[#This Row],[TYPE DE PIECE]],Tableau4[MATIERE],Tableau4[SHORT TYPE],"",0,1)</f>
        <v>COP</v>
      </c>
      <c r="N5738" t="str">
        <f>IF(ISERR(FIND("DECOUPE",Tableau1[[#This Row],[DESIGNATION]])),"","NEED REF")</f>
        <v/>
      </c>
    </row>
    <row r="5739" spans="2:14">
      <c r="B5739">
        <v>34408266</v>
      </c>
      <c r="C5739" s="2">
        <v>43871</v>
      </c>
      <c r="D5739" t="s">
        <v>13</v>
      </c>
      <c r="E5739" t="s">
        <v>3901</v>
      </c>
      <c r="F5739" t="s">
        <v>674</v>
      </c>
      <c r="G5739" t="s">
        <v>675</v>
      </c>
      <c r="H5739" t="s">
        <v>46</v>
      </c>
      <c r="J5739" t="s">
        <v>17</v>
      </c>
      <c r="K5739" t="s">
        <v>22</v>
      </c>
      <c r="L5739" t="str">
        <f>_xlfn.XLOOKUP(Tableau1[[#This Row],[TYPE DE PIECE]],Tableau4[MATIERE],Tableau4[SHORT TYPE],"",0,1)</f>
        <v>COP</v>
      </c>
      <c r="N5739" t="str">
        <f>IF(ISERR(FIND("DECOUPE",Tableau1[[#This Row],[DESIGNATION]])),"","NEED REF")</f>
        <v/>
      </c>
    </row>
    <row r="5740" spans="2:14">
      <c r="B5740">
        <v>34408265</v>
      </c>
      <c r="C5740" s="2">
        <v>43871</v>
      </c>
      <c r="D5740" t="s">
        <v>13</v>
      </c>
      <c r="E5740" t="s">
        <v>3902</v>
      </c>
      <c r="F5740" t="s">
        <v>674</v>
      </c>
      <c r="G5740" t="s">
        <v>675</v>
      </c>
      <c r="H5740" t="s">
        <v>46</v>
      </c>
      <c r="J5740" t="s">
        <v>17</v>
      </c>
      <c r="K5740" t="s">
        <v>22</v>
      </c>
      <c r="L5740" t="str">
        <f>_xlfn.XLOOKUP(Tableau1[[#This Row],[TYPE DE PIECE]],Tableau4[MATIERE],Tableau4[SHORT TYPE],"",0,1)</f>
        <v>COP</v>
      </c>
      <c r="N5740" t="str">
        <f>IF(ISERR(FIND("DECOUPE",Tableau1[[#This Row],[DESIGNATION]])),"","NEED REF")</f>
        <v/>
      </c>
    </row>
    <row r="5741" spans="2:14">
      <c r="B5741">
        <v>34408264</v>
      </c>
      <c r="C5741" s="2">
        <v>43871</v>
      </c>
      <c r="D5741" t="s">
        <v>13</v>
      </c>
      <c r="E5741" t="s">
        <v>3903</v>
      </c>
      <c r="F5741" t="s">
        <v>674</v>
      </c>
      <c r="G5741" t="s">
        <v>675</v>
      </c>
      <c r="H5741" t="s">
        <v>46</v>
      </c>
      <c r="J5741" t="s">
        <v>17</v>
      </c>
      <c r="K5741" t="s">
        <v>25</v>
      </c>
      <c r="L5741" t="str">
        <f>_xlfn.XLOOKUP(Tableau1[[#This Row],[TYPE DE PIECE]],Tableau4[MATIERE],Tableau4[SHORT TYPE],"",0,1)</f>
        <v>SMT</v>
      </c>
      <c r="N5741" t="str">
        <f>IF(ISERR(FIND("DECOUPE",Tableau1[[#This Row],[DESIGNATION]])),"","NEED REF")</f>
        <v/>
      </c>
    </row>
    <row r="5742" spans="2:14">
      <c r="B5742">
        <v>34408263</v>
      </c>
      <c r="C5742" s="2">
        <v>43868</v>
      </c>
      <c r="D5742" t="s">
        <v>13</v>
      </c>
      <c r="E5742" t="s">
        <v>3904</v>
      </c>
      <c r="F5742" t="s">
        <v>674</v>
      </c>
      <c r="G5742" t="s">
        <v>675</v>
      </c>
      <c r="H5742" t="s">
        <v>46</v>
      </c>
      <c r="J5742" t="s">
        <v>17</v>
      </c>
      <c r="K5742" t="s">
        <v>25</v>
      </c>
      <c r="L5742" t="str">
        <f>_xlfn.XLOOKUP(Tableau1[[#This Row],[TYPE DE PIECE]],Tableau4[MATIERE],Tableau4[SHORT TYPE],"",0,1)</f>
        <v>SMT</v>
      </c>
      <c r="N5742" t="str">
        <f>IF(ISERR(FIND("DECOUPE",Tableau1[[#This Row],[DESIGNATION]])),"","NEED REF")</f>
        <v/>
      </c>
    </row>
    <row r="5743" spans="2:14">
      <c r="B5743">
        <v>34408262</v>
      </c>
      <c r="C5743" s="2">
        <v>43868</v>
      </c>
      <c r="D5743" t="s">
        <v>13</v>
      </c>
      <c r="E5743" t="s">
        <v>3905</v>
      </c>
      <c r="F5743" t="s">
        <v>674</v>
      </c>
      <c r="G5743" t="s">
        <v>675</v>
      </c>
      <c r="H5743" t="s">
        <v>46</v>
      </c>
      <c r="J5743" t="s">
        <v>17</v>
      </c>
      <c r="K5743" t="s">
        <v>25</v>
      </c>
      <c r="L5743" t="str">
        <f>_xlfn.XLOOKUP(Tableau1[[#This Row],[TYPE DE PIECE]],Tableau4[MATIERE],Tableau4[SHORT TYPE],"",0,1)</f>
        <v>SMT</v>
      </c>
      <c r="N5743" t="str">
        <f>IF(ISERR(FIND("DECOUPE",Tableau1[[#This Row],[DESIGNATION]])),"","NEED REF")</f>
        <v/>
      </c>
    </row>
    <row r="5744" spans="2:14">
      <c r="B5744">
        <v>34408261</v>
      </c>
      <c r="C5744" s="2">
        <v>43868</v>
      </c>
      <c r="D5744" t="s">
        <v>13</v>
      </c>
      <c r="E5744" t="s">
        <v>3906</v>
      </c>
      <c r="F5744" t="s">
        <v>674</v>
      </c>
      <c r="G5744" t="s">
        <v>675</v>
      </c>
      <c r="H5744" t="s">
        <v>46</v>
      </c>
      <c r="J5744" t="s">
        <v>17</v>
      </c>
      <c r="K5744" t="s">
        <v>25</v>
      </c>
      <c r="L5744" t="str">
        <f>_xlfn.XLOOKUP(Tableau1[[#This Row],[TYPE DE PIECE]],Tableau4[MATIERE],Tableau4[SHORT TYPE],"",0,1)</f>
        <v>SMT</v>
      </c>
      <c r="N5744" t="str">
        <f>IF(ISERR(FIND("DECOUPE",Tableau1[[#This Row],[DESIGNATION]])),"","NEED REF")</f>
        <v/>
      </c>
    </row>
    <row r="5745" spans="2:14">
      <c r="B5745">
        <v>34408260</v>
      </c>
      <c r="C5745" s="2">
        <v>43868</v>
      </c>
      <c r="D5745" t="s">
        <v>13</v>
      </c>
      <c r="E5745" t="s">
        <v>3907</v>
      </c>
      <c r="G5745" t="s">
        <v>112</v>
      </c>
      <c r="J5745" t="s">
        <v>177</v>
      </c>
      <c r="L5745" t="str">
        <f>_xlfn.XLOOKUP(Tableau1[[#This Row],[TYPE DE PIECE]],Tableau4[MATIERE],Tableau4[SHORT TYPE],"",0,1)</f>
        <v/>
      </c>
      <c r="N5745" t="str">
        <f>IF(ISERR(FIND("DECOUPE",Tableau1[[#This Row],[DESIGNATION]])),"","NEED REF")</f>
        <v/>
      </c>
    </row>
    <row r="5746" spans="2:14">
      <c r="B5746">
        <v>34408259</v>
      </c>
      <c r="C5746" s="2">
        <v>43868</v>
      </c>
      <c r="D5746" t="s">
        <v>13</v>
      </c>
      <c r="E5746" t="s">
        <v>3908</v>
      </c>
      <c r="G5746" t="s">
        <v>112</v>
      </c>
      <c r="J5746" t="s">
        <v>177</v>
      </c>
      <c r="L5746" t="str">
        <f>_xlfn.XLOOKUP(Tableau1[[#This Row],[TYPE DE PIECE]],Tableau4[MATIERE],Tableau4[SHORT TYPE],"",0,1)</f>
        <v/>
      </c>
      <c r="N5746" t="str">
        <f>IF(ISERR(FIND("DECOUPE",Tableau1[[#This Row],[DESIGNATION]])),"","NEED REF")</f>
        <v/>
      </c>
    </row>
    <row r="5747" spans="2:14">
      <c r="B5747">
        <v>34408258</v>
      </c>
      <c r="C5747" s="2">
        <v>43868</v>
      </c>
      <c r="D5747" t="s">
        <v>13</v>
      </c>
      <c r="E5747" t="s">
        <v>3909</v>
      </c>
      <c r="F5747" t="s">
        <v>3910</v>
      </c>
      <c r="G5747" t="s">
        <v>112</v>
      </c>
      <c r="J5747" t="s">
        <v>2813</v>
      </c>
      <c r="K5747" t="s">
        <v>25</v>
      </c>
      <c r="L5747" t="str">
        <f>_xlfn.XLOOKUP(Tableau1[[#This Row],[TYPE DE PIECE]],Tableau4[MATIERE],Tableau4[SHORT TYPE],"",0,1)</f>
        <v>SMT</v>
      </c>
      <c r="N5747" t="str">
        <f>IF(ISERR(FIND("DECOUPE",Tableau1[[#This Row],[DESIGNATION]])),"","NEED REF")</f>
        <v/>
      </c>
    </row>
    <row r="5748" spans="2:14">
      <c r="B5748">
        <v>34408257</v>
      </c>
      <c r="C5748" s="2">
        <v>43868</v>
      </c>
      <c r="D5748" t="s">
        <v>13</v>
      </c>
      <c r="E5748" t="s">
        <v>3911</v>
      </c>
      <c r="F5748" t="s">
        <v>3910</v>
      </c>
      <c r="G5748" t="s">
        <v>112</v>
      </c>
      <c r="J5748" t="s">
        <v>2813</v>
      </c>
      <c r="K5748" t="s">
        <v>25</v>
      </c>
      <c r="L5748" t="str">
        <f>_xlfn.XLOOKUP(Tableau1[[#This Row],[TYPE DE PIECE]],Tableau4[MATIERE],Tableau4[SHORT TYPE],"",0,1)</f>
        <v>SMT</v>
      </c>
      <c r="N5748" t="str">
        <f>IF(ISERR(FIND("DECOUPE",Tableau1[[#This Row],[DESIGNATION]])),"","NEED REF")</f>
        <v/>
      </c>
    </row>
    <row r="5749" spans="2:14">
      <c r="B5749">
        <v>34408256</v>
      </c>
      <c r="C5749" s="2">
        <v>43868</v>
      </c>
      <c r="D5749" t="s">
        <v>13</v>
      </c>
      <c r="E5749" t="s">
        <v>3912</v>
      </c>
      <c r="F5749" t="s">
        <v>674</v>
      </c>
      <c r="G5749" t="s">
        <v>675</v>
      </c>
      <c r="H5749" t="s">
        <v>46</v>
      </c>
      <c r="J5749" t="s">
        <v>17</v>
      </c>
      <c r="K5749" t="s">
        <v>22</v>
      </c>
      <c r="L5749" t="str">
        <f>_xlfn.XLOOKUP(Tableau1[[#This Row],[TYPE DE PIECE]],Tableau4[MATIERE],Tableau4[SHORT TYPE],"",0,1)</f>
        <v>COP</v>
      </c>
      <c r="N5749" t="str">
        <f>IF(ISERR(FIND("DECOUPE",Tableau1[[#This Row],[DESIGNATION]])),"","NEED REF")</f>
        <v/>
      </c>
    </row>
    <row r="5750" spans="2:14">
      <c r="B5750">
        <v>34408255</v>
      </c>
      <c r="C5750" s="2">
        <v>43868</v>
      </c>
      <c r="D5750" t="s">
        <v>13</v>
      </c>
      <c r="E5750" t="s">
        <v>3913</v>
      </c>
      <c r="F5750" t="s">
        <v>674</v>
      </c>
      <c r="G5750" t="s">
        <v>675</v>
      </c>
      <c r="H5750" t="s">
        <v>46</v>
      </c>
      <c r="J5750" t="s">
        <v>17</v>
      </c>
      <c r="K5750" t="s">
        <v>22</v>
      </c>
      <c r="L5750" t="str">
        <f>_xlfn.XLOOKUP(Tableau1[[#This Row],[TYPE DE PIECE]],Tableau4[MATIERE],Tableau4[SHORT TYPE],"",0,1)</f>
        <v>COP</v>
      </c>
      <c r="N5750" t="str">
        <f>IF(ISERR(FIND("DECOUPE",Tableau1[[#This Row],[DESIGNATION]])),"","NEED REF")</f>
        <v/>
      </c>
    </row>
    <row r="5751" spans="2:14">
      <c r="B5751">
        <v>34408254</v>
      </c>
      <c r="C5751" s="2">
        <v>43868</v>
      </c>
      <c r="D5751" t="s">
        <v>13</v>
      </c>
      <c r="E5751" t="s">
        <v>3914</v>
      </c>
      <c r="F5751" t="s">
        <v>674</v>
      </c>
      <c r="G5751" t="s">
        <v>675</v>
      </c>
      <c r="H5751" t="s">
        <v>46</v>
      </c>
      <c r="J5751" t="s">
        <v>17</v>
      </c>
      <c r="K5751" t="s">
        <v>22</v>
      </c>
      <c r="L5751" t="str">
        <f>_xlfn.XLOOKUP(Tableau1[[#This Row],[TYPE DE PIECE]],Tableau4[MATIERE],Tableau4[SHORT TYPE],"",0,1)</f>
        <v>COP</v>
      </c>
      <c r="N5751" t="str">
        <f>IF(ISERR(FIND("DECOUPE",Tableau1[[#This Row],[DESIGNATION]])),"","NEED REF")</f>
        <v/>
      </c>
    </row>
    <row r="5752" spans="2:14">
      <c r="B5752">
        <v>34408253</v>
      </c>
      <c r="C5752" s="2">
        <v>43868</v>
      </c>
      <c r="D5752" t="s">
        <v>13</v>
      </c>
      <c r="E5752" t="s">
        <v>3915</v>
      </c>
      <c r="F5752" t="s">
        <v>674</v>
      </c>
      <c r="G5752" t="s">
        <v>675</v>
      </c>
      <c r="H5752" t="s">
        <v>46</v>
      </c>
      <c r="J5752" t="s">
        <v>17</v>
      </c>
      <c r="K5752" t="s">
        <v>22</v>
      </c>
      <c r="L5752" t="str">
        <f>_xlfn.XLOOKUP(Tableau1[[#This Row],[TYPE DE PIECE]],Tableau4[MATIERE],Tableau4[SHORT TYPE],"",0,1)</f>
        <v>COP</v>
      </c>
      <c r="N5752" t="str">
        <f>IF(ISERR(FIND("DECOUPE",Tableau1[[#This Row],[DESIGNATION]])),"","NEED REF")</f>
        <v/>
      </c>
    </row>
    <row r="5753" spans="2:14">
      <c r="B5753">
        <v>34408252</v>
      </c>
      <c r="C5753" s="2">
        <v>43868</v>
      </c>
      <c r="D5753" t="s">
        <v>13</v>
      </c>
      <c r="E5753" t="s">
        <v>3916</v>
      </c>
      <c r="F5753" t="s">
        <v>674</v>
      </c>
      <c r="G5753" t="s">
        <v>675</v>
      </c>
      <c r="H5753" t="s">
        <v>46</v>
      </c>
      <c r="J5753" t="s">
        <v>17</v>
      </c>
      <c r="K5753" t="s">
        <v>22</v>
      </c>
      <c r="L5753" t="str">
        <f>_xlfn.XLOOKUP(Tableau1[[#This Row],[TYPE DE PIECE]],Tableau4[MATIERE],Tableau4[SHORT TYPE],"",0,1)</f>
        <v>COP</v>
      </c>
      <c r="N5753" t="str">
        <f>IF(ISERR(FIND("DECOUPE",Tableau1[[#This Row],[DESIGNATION]])),"","NEED REF")</f>
        <v/>
      </c>
    </row>
    <row r="5754" spans="2:14">
      <c r="B5754">
        <v>34408251</v>
      </c>
      <c r="C5754" s="2">
        <v>43868</v>
      </c>
      <c r="D5754" t="s">
        <v>13</v>
      </c>
      <c r="E5754" t="s">
        <v>3917</v>
      </c>
      <c r="F5754" t="s">
        <v>674</v>
      </c>
      <c r="G5754" t="s">
        <v>675</v>
      </c>
      <c r="H5754" t="s">
        <v>46</v>
      </c>
      <c r="J5754" t="s">
        <v>17</v>
      </c>
      <c r="K5754" t="s">
        <v>22</v>
      </c>
      <c r="L5754" t="str">
        <f>_xlfn.XLOOKUP(Tableau1[[#This Row],[TYPE DE PIECE]],Tableau4[MATIERE],Tableau4[SHORT TYPE],"",0,1)</f>
        <v>COP</v>
      </c>
      <c r="N5754" t="str">
        <f>IF(ISERR(FIND("DECOUPE",Tableau1[[#This Row],[DESIGNATION]])),"","NEED REF")</f>
        <v/>
      </c>
    </row>
    <row r="5755" spans="2:14">
      <c r="B5755">
        <v>34408250</v>
      </c>
      <c r="C5755" s="2">
        <v>43867</v>
      </c>
      <c r="D5755" t="s">
        <v>13</v>
      </c>
      <c r="E5755" t="s">
        <v>3918</v>
      </c>
      <c r="J5755" t="s">
        <v>2813</v>
      </c>
      <c r="K5755" t="s">
        <v>22</v>
      </c>
      <c r="L5755" t="str">
        <f>_xlfn.XLOOKUP(Tableau1[[#This Row],[TYPE DE PIECE]],Tableau4[MATIERE],Tableau4[SHORT TYPE],"",0,1)</f>
        <v>COP</v>
      </c>
      <c r="N5755" t="str">
        <f>IF(ISERR(FIND("DECOUPE",Tableau1[[#This Row],[DESIGNATION]])),"","NEED REF")</f>
        <v/>
      </c>
    </row>
    <row r="5756" spans="2:14">
      <c r="B5756">
        <v>34408249</v>
      </c>
      <c r="C5756" s="2">
        <v>43867</v>
      </c>
      <c r="D5756" t="s">
        <v>13</v>
      </c>
      <c r="E5756" t="s">
        <v>3919</v>
      </c>
      <c r="J5756" t="s">
        <v>2813</v>
      </c>
      <c r="K5756" t="s">
        <v>25</v>
      </c>
      <c r="L5756" t="str">
        <f>_xlfn.XLOOKUP(Tableau1[[#This Row],[TYPE DE PIECE]],Tableau4[MATIERE],Tableau4[SHORT TYPE],"",0,1)</f>
        <v>SMT</v>
      </c>
      <c r="N5756" t="str">
        <f>IF(ISERR(FIND("DECOUPE",Tableau1[[#This Row],[DESIGNATION]])),"","NEED REF")</f>
        <v/>
      </c>
    </row>
    <row r="5757" spans="2:14">
      <c r="B5757">
        <v>34408248</v>
      </c>
      <c r="C5757" s="2">
        <v>43867</v>
      </c>
      <c r="D5757" t="s">
        <v>13</v>
      </c>
      <c r="E5757" t="s">
        <v>3920</v>
      </c>
      <c r="J5757" t="s">
        <v>2813</v>
      </c>
      <c r="K5757" t="s">
        <v>25</v>
      </c>
      <c r="L5757" t="str">
        <f>_xlfn.XLOOKUP(Tableau1[[#This Row],[TYPE DE PIECE]],Tableau4[MATIERE],Tableau4[SHORT TYPE],"",0,1)</f>
        <v>SMT</v>
      </c>
      <c r="N5757" t="str">
        <f>IF(ISERR(FIND("DECOUPE",Tableau1[[#This Row],[DESIGNATION]])),"","NEED REF")</f>
        <v/>
      </c>
    </row>
    <row r="5758" spans="2:14">
      <c r="B5758">
        <v>34408247</v>
      </c>
      <c r="C5758" s="2">
        <v>43867</v>
      </c>
      <c r="D5758" t="s">
        <v>13</v>
      </c>
      <c r="E5758" t="s">
        <v>3921</v>
      </c>
      <c r="J5758" t="s">
        <v>2813</v>
      </c>
      <c r="K5758" t="s">
        <v>25</v>
      </c>
      <c r="L5758" t="str">
        <f>_xlfn.XLOOKUP(Tableau1[[#This Row],[TYPE DE PIECE]],Tableau4[MATIERE],Tableau4[SHORT TYPE],"",0,1)</f>
        <v>SMT</v>
      </c>
      <c r="N5758" t="str">
        <f>IF(ISERR(FIND("DECOUPE",Tableau1[[#This Row],[DESIGNATION]])),"","NEED REF")</f>
        <v/>
      </c>
    </row>
    <row r="5759" spans="2:14">
      <c r="B5759">
        <v>34408246</v>
      </c>
      <c r="C5759" s="2">
        <v>43867</v>
      </c>
      <c r="D5759" t="s">
        <v>13</v>
      </c>
      <c r="E5759" t="s">
        <v>3922</v>
      </c>
      <c r="J5759" t="s">
        <v>2813</v>
      </c>
      <c r="K5759" t="s">
        <v>25</v>
      </c>
      <c r="L5759" t="str">
        <f>_xlfn.XLOOKUP(Tableau1[[#This Row],[TYPE DE PIECE]],Tableau4[MATIERE],Tableau4[SHORT TYPE],"",0,1)</f>
        <v>SMT</v>
      </c>
      <c r="N5759" t="str">
        <f>IF(ISERR(FIND("DECOUPE",Tableau1[[#This Row],[DESIGNATION]])),"","NEED REF")</f>
        <v/>
      </c>
    </row>
    <row r="5760" spans="2:14">
      <c r="B5760">
        <v>34408245</v>
      </c>
      <c r="C5760" s="2">
        <v>43867</v>
      </c>
      <c r="D5760" t="s">
        <v>13</v>
      </c>
      <c r="E5760" t="s">
        <v>3923</v>
      </c>
      <c r="J5760" t="s">
        <v>2813</v>
      </c>
      <c r="K5760" t="s">
        <v>25</v>
      </c>
      <c r="L5760" t="str">
        <f>_xlfn.XLOOKUP(Tableau1[[#This Row],[TYPE DE PIECE]],Tableau4[MATIERE],Tableau4[SHORT TYPE],"",0,1)</f>
        <v>SMT</v>
      </c>
      <c r="N5760" t="str">
        <f>IF(ISERR(FIND("DECOUPE",Tableau1[[#This Row],[DESIGNATION]])),"","NEED REF")</f>
        <v/>
      </c>
    </row>
    <row r="5761" spans="2:14">
      <c r="B5761">
        <v>34408244</v>
      </c>
      <c r="C5761" s="2">
        <v>43867</v>
      </c>
      <c r="D5761" t="s">
        <v>13</v>
      </c>
      <c r="E5761" t="s">
        <v>3922</v>
      </c>
      <c r="J5761" t="s">
        <v>2813</v>
      </c>
      <c r="K5761" t="s">
        <v>25</v>
      </c>
      <c r="L5761" t="str">
        <f>_xlfn.XLOOKUP(Tableau1[[#This Row],[TYPE DE PIECE]],Tableau4[MATIERE],Tableau4[SHORT TYPE],"",0,1)</f>
        <v>SMT</v>
      </c>
      <c r="N5761" t="str">
        <f>IF(ISERR(FIND("DECOUPE",Tableau1[[#This Row],[DESIGNATION]])),"","NEED REF")</f>
        <v/>
      </c>
    </row>
    <row r="5762" spans="2:14">
      <c r="B5762">
        <v>34408243</v>
      </c>
      <c r="C5762" s="2">
        <v>43867</v>
      </c>
      <c r="D5762" t="s">
        <v>13</v>
      </c>
      <c r="E5762" t="s">
        <v>3924</v>
      </c>
      <c r="J5762" t="s">
        <v>2813</v>
      </c>
      <c r="K5762" t="s">
        <v>25</v>
      </c>
      <c r="L5762" t="str">
        <f>_xlfn.XLOOKUP(Tableau1[[#This Row],[TYPE DE PIECE]],Tableau4[MATIERE],Tableau4[SHORT TYPE],"",0,1)</f>
        <v>SMT</v>
      </c>
      <c r="N5762" t="str">
        <f>IF(ISERR(FIND("DECOUPE",Tableau1[[#This Row],[DESIGNATION]])),"","NEED REF")</f>
        <v/>
      </c>
    </row>
    <row r="5763" spans="2:14">
      <c r="B5763">
        <v>34408242</v>
      </c>
      <c r="C5763" s="2">
        <v>43867</v>
      </c>
      <c r="D5763" t="s">
        <v>13</v>
      </c>
      <c r="E5763" t="s">
        <v>3925</v>
      </c>
      <c r="J5763" t="s">
        <v>2813</v>
      </c>
      <c r="K5763" t="s">
        <v>25</v>
      </c>
      <c r="L5763" t="str">
        <f>_xlfn.XLOOKUP(Tableau1[[#This Row],[TYPE DE PIECE]],Tableau4[MATIERE],Tableau4[SHORT TYPE],"",0,1)</f>
        <v>SMT</v>
      </c>
      <c r="N5763" t="str">
        <f>IF(ISERR(FIND("DECOUPE",Tableau1[[#This Row],[DESIGNATION]])),"","NEED REF")</f>
        <v/>
      </c>
    </row>
    <row r="5764" spans="2:14">
      <c r="B5764">
        <v>34408241</v>
      </c>
      <c r="C5764" s="2">
        <v>43867</v>
      </c>
      <c r="D5764" t="s">
        <v>13</v>
      </c>
      <c r="E5764" t="s">
        <v>3926</v>
      </c>
      <c r="J5764" t="s">
        <v>2813</v>
      </c>
      <c r="K5764" t="s">
        <v>22</v>
      </c>
      <c r="L5764" t="str">
        <f>_xlfn.XLOOKUP(Tableau1[[#This Row],[TYPE DE PIECE]],Tableau4[MATIERE],Tableau4[SHORT TYPE],"",0,1)</f>
        <v>COP</v>
      </c>
      <c r="N5764" t="str">
        <f>IF(ISERR(FIND("DECOUPE",Tableau1[[#This Row],[DESIGNATION]])),"","NEED REF")</f>
        <v/>
      </c>
    </row>
    <row r="5765" spans="2:14">
      <c r="B5765">
        <v>34408240</v>
      </c>
      <c r="C5765" s="2">
        <v>43867</v>
      </c>
      <c r="D5765" t="s">
        <v>13</v>
      </c>
      <c r="E5765" t="s">
        <v>3927</v>
      </c>
      <c r="J5765" t="s">
        <v>2813</v>
      </c>
      <c r="K5765" t="s">
        <v>25</v>
      </c>
      <c r="L5765" t="str">
        <f>_xlfn.XLOOKUP(Tableau1[[#This Row],[TYPE DE PIECE]],Tableau4[MATIERE],Tableau4[SHORT TYPE],"",0,1)</f>
        <v>SMT</v>
      </c>
      <c r="N5765" t="str">
        <f>IF(ISERR(FIND("DECOUPE",Tableau1[[#This Row],[DESIGNATION]])),"","NEED REF")</f>
        <v/>
      </c>
    </row>
    <row r="5766" spans="2:14">
      <c r="B5766">
        <v>34408239</v>
      </c>
      <c r="C5766" s="2">
        <v>43867</v>
      </c>
      <c r="D5766" t="s">
        <v>13</v>
      </c>
      <c r="E5766" t="s">
        <v>3928</v>
      </c>
      <c r="J5766" t="s">
        <v>2813</v>
      </c>
      <c r="K5766" t="s">
        <v>25</v>
      </c>
      <c r="L5766" t="str">
        <f>_xlfn.XLOOKUP(Tableau1[[#This Row],[TYPE DE PIECE]],Tableau4[MATIERE],Tableau4[SHORT TYPE],"",0,1)</f>
        <v>SMT</v>
      </c>
      <c r="N5766" t="str">
        <f>IF(ISERR(FIND("DECOUPE",Tableau1[[#This Row],[DESIGNATION]])),"","NEED REF")</f>
        <v/>
      </c>
    </row>
    <row r="5767" spans="2:14">
      <c r="B5767">
        <v>34408238</v>
      </c>
      <c r="C5767" s="2">
        <v>43867</v>
      </c>
      <c r="D5767" t="s">
        <v>13</v>
      </c>
      <c r="E5767" t="s">
        <v>3918</v>
      </c>
      <c r="J5767" t="s">
        <v>2813</v>
      </c>
      <c r="K5767" t="s">
        <v>22</v>
      </c>
      <c r="L5767" t="str">
        <f>_xlfn.XLOOKUP(Tableau1[[#This Row],[TYPE DE PIECE]],Tableau4[MATIERE],Tableau4[SHORT TYPE],"",0,1)</f>
        <v>COP</v>
      </c>
      <c r="N5767" t="str">
        <f>IF(ISERR(FIND("DECOUPE",Tableau1[[#This Row],[DESIGNATION]])),"","NEED REF")</f>
        <v/>
      </c>
    </row>
    <row r="5768" spans="2:14">
      <c r="B5768">
        <v>34408237</v>
      </c>
      <c r="C5768" s="2">
        <v>43867</v>
      </c>
      <c r="D5768" t="s">
        <v>13</v>
      </c>
      <c r="E5768" t="s">
        <v>3918</v>
      </c>
      <c r="J5768" t="s">
        <v>2813</v>
      </c>
      <c r="K5768" t="s">
        <v>22</v>
      </c>
      <c r="L5768" t="str">
        <f>_xlfn.XLOOKUP(Tableau1[[#This Row],[TYPE DE PIECE]],Tableau4[MATIERE],Tableau4[SHORT TYPE],"",0,1)</f>
        <v>COP</v>
      </c>
      <c r="N5768" t="str">
        <f>IF(ISERR(FIND("DECOUPE",Tableau1[[#This Row],[DESIGNATION]])),"","NEED REF")</f>
        <v/>
      </c>
    </row>
    <row r="5769" spans="2:14">
      <c r="B5769">
        <v>34408236</v>
      </c>
      <c r="C5769" s="2">
        <v>43867</v>
      </c>
      <c r="D5769" t="s">
        <v>13</v>
      </c>
      <c r="E5769" t="s">
        <v>3918</v>
      </c>
      <c r="J5769" t="s">
        <v>2813</v>
      </c>
      <c r="K5769" t="s">
        <v>22</v>
      </c>
      <c r="L5769" t="str">
        <f>_xlfn.XLOOKUP(Tableau1[[#This Row],[TYPE DE PIECE]],Tableau4[MATIERE],Tableau4[SHORT TYPE],"",0,1)</f>
        <v>COP</v>
      </c>
      <c r="N5769" t="str">
        <f>IF(ISERR(FIND("DECOUPE",Tableau1[[#This Row],[DESIGNATION]])),"","NEED REF")</f>
        <v/>
      </c>
    </row>
    <row r="5770" spans="2:14">
      <c r="B5770">
        <v>34408235</v>
      </c>
      <c r="C5770" s="2">
        <v>43867</v>
      </c>
      <c r="D5770" t="s">
        <v>13</v>
      </c>
      <c r="E5770" t="s">
        <v>3918</v>
      </c>
      <c r="J5770" t="s">
        <v>2813</v>
      </c>
      <c r="K5770" t="s">
        <v>22</v>
      </c>
      <c r="L5770" t="str">
        <f>_xlfn.XLOOKUP(Tableau1[[#This Row],[TYPE DE PIECE]],Tableau4[MATIERE],Tableau4[SHORT TYPE],"",0,1)</f>
        <v>COP</v>
      </c>
      <c r="N5770" t="str">
        <f>IF(ISERR(FIND("DECOUPE",Tableau1[[#This Row],[DESIGNATION]])),"","NEED REF")</f>
        <v/>
      </c>
    </row>
    <row r="5771" spans="2:14">
      <c r="B5771">
        <v>34408234</v>
      </c>
      <c r="C5771" s="2">
        <v>43867</v>
      </c>
      <c r="D5771" t="s">
        <v>13</v>
      </c>
      <c r="E5771" t="s">
        <v>3290</v>
      </c>
      <c r="J5771" t="s">
        <v>2813</v>
      </c>
      <c r="K5771" t="s">
        <v>22</v>
      </c>
      <c r="L5771" t="str">
        <f>_xlfn.XLOOKUP(Tableau1[[#This Row],[TYPE DE PIECE]],Tableau4[MATIERE],Tableau4[SHORT TYPE],"",0,1)</f>
        <v>COP</v>
      </c>
      <c r="N5771" t="str">
        <f>IF(ISERR(FIND("DECOUPE",Tableau1[[#This Row],[DESIGNATION]])),"","NEED REF")</f>
        <v/>
      </c>
    </row>
    <row r="5772" spans="2:14">
      <c r="B5772">
        <v>34408233</v>
      </c>
      <c r="C5772" s="2">
        <v>43867</v>
      </c>
      <c r="D5772" t="s">
        <v>13</v>
      </c>
      <c r="E5772" t="s">
        <v>3926</v>
      </c>
      <c r="J5772" t="s">
        <v>2813</v>
      </c>
      <c r="K5772" t="s">
        <v>22</v>
      </c>
      <c r="L5772" t="str">
        <f>_xlfn.XLOOKUP(Tableau1[[#This Row],[TYPE DE PIECE]],Tableau4[MATIERE],Tableau4[SHORT TYPE],"",0,1)</f>
        <v>COP</v>
      </c>
      <c r="N5772" t="str">
        <f>IF(ISERR(FIND("DECOUPE",Tableau1[[#This Row],[DESIGNATION]])),"","NEED REF")</f>
        <v/>
      </c>
    </row>
    <row r="5773" spans="2:14">
      <c r="B5773">
        <v>34408232</v>
      </c>
      <c r="C5773" s="2">
        <v>43867</v>
      </c>
      <c r="D5773" t="s">
        <v>13</v>
      </c>
      <c r="E5773" t="s">
        <v>3926</v>
      </c>
      <c r="J5773" t="s">
        <v>2813</v>
      </c>
      <c r="K5773" t="s">
        <v>22</v>
      </c>
      <c r="L5773" t="str">
        <f>_xlfn.XLOOKUP(Tableau1[[#This Row],[TYPE DE PIECE]],Tableau4[MATIERE],Tableau4[SHORT TYPE],"",0,1)</f>
        <v>COP</v>
      </c>
      <c r="N5773" t="str">
        <f>IF(ISERR(FIND("DECOUPE",Tableau1[[#This Row],[DESIGNATION]])),"","NEED REF")</f>
        <v/>
      </c>
    </row>
    <row r="5774" spans="2:14">
      <c r="B5774">
        <v>34408231</v>
      </c>
      <c r="C5774" s="2">
        <v>43867</v>
      </c>
      <c r="D5774" t="s">
        <v>13</v>
      </c>
      <c r="E5774" t="s">
        <v>3926</v>
      </c>
      <c r="J5774" t="s">
        <v>2813</v>
      </c>
      <c r="K5774" t="s">
        <v>22</v>
      </c>
      <c r="L5774" t="str">
        <f>_xlfn.XLOOKUP(Tableau1[[#This Row],[TYPE DE PIECE]],Tableau4[MATIERE],Tableau4[SHORT TYPE],"",0,1)</f>
        <v>COP</v>
      </c>
      <c r="N5774" t="str">
        <f>IF(ISERR(FIND("DECOUPE",Tableau1[[#This Row],[DESIGNATION]])),"","NEED REF")</f>
        <v/>
      </c>
    </row>
    <row r="5775" spans="2:14">
      <c r="B5775">
        <v>34408230</v>
      </c>
      <c r="C5775" s="2">
        <v>43867</v>
      </c>
      <c r="D5775" t="s">
        <v>13</v>
      </c>
      <c r="E5775" t="s">
        <v>3926</v>
      </c>
      <c r="J5775" t="s">
        <v>2813</v>
      </c>
      <c r="K5775" t="s">
        <v>22</v>
      </c>
      <c r="L5775" t="str">
        <f>_xlfn.XLOOKUP(Tableau1[[#This Row],[TYPE DE PIECE]],Tableau4[MATIERE],Tableau4[SHORT TYPE],"",0,1)</f>
        <v>COP</v>
      </c>
      <c r="N5775" t="str">
        <f>IF(ISERR(FIND("DECOUPE",Tableau1[[#This Row],[DESIGNATION]])),"","NEED REF")</f>
        <v/>
      </c>
    </row>
    <row r="5776" spans="2:14">
      <c r="B5776">
        <v>34408229</v>
      </c>
      <c r="C5776" s="2">
        <v>43867</v>
      </c>
      <c r="D5776" t="s">
        <v>13</v>
      </c>
      <c r="E5776" t="s">
        <v>3929</v>
      </c>
      <c r="J5776" t="s">
        <v>2813</v>
      </c>
      <c r="K5776" t="s">
        <v>22</v>
      </c>
      <c r="L5776" t="str">
        <f>_xlfn.XLOOKUP(Tableau1[[#This Row],[TYPE DE PIECE]],Tableau4[MATIERE],Tableau4[SHORT TYPE],"",0,1)</f>
        <v>COP</v>
      </c>
      <c r="N5776" t="str">
        <f>IF(ISERR(FIND("DECOUPE",Tableau1[[#This Row],[DESIGNATION]])),"","NEED REF")</f>
        <v/>
      </c>
    </row>
    <row r="5777" spans="2:14">
      <c r="B5777">
        <v>34408228</v>
      </c>
      <c r="C5777" s="2">
        <v>43867</v>
      </c>
      <c r="D5777" t="s">
        <v>13</v>
      </c>
      <c r="E5777" t="s">
        <v>3929</v>
      </c>
      <c r="J5777" t="s">
        <v>2813</v>
      </c>
      <c r="K5777" t="s">
        <v>22</v>
      </c>
      <c r="L5777" t="str">
        <f>_xlfn.XLOOKUP(Tableau1[[#This Row],[TYPE DE PIECE]],Tableau4[MATIERE],Tableau4[SHORT TYPE],"",0,1)</f>
        <v>COP</v>
      </c>
      <c r="N5777" t="str">
        <f>IF(ISERR(FIND("DECOUPE",Tableau1[[#This Row],[DESIGNATION]])),"","NEED REF")</f>
        <v/>
      </c>
    </row>
    <row r="5778" spans="2:14">
      <c r="B5778">
        <v>34408227</v>
      </c>
      <c r="C5778" s="2">
        <v>43867</v>
      </c>
      <c r="D5778" t="s">
        <v>13</v>
      </c>
      <c r="E5778" t="s">
        <v>3929</v>
      </c>
      <c r="J5778" t="s">
        <v>2813</v>
      </c>
      <c r="K5778" t="s">
        <v>22</v>
      </c>
      <c r="L5778" t="str">
        <f>_xlfn.XLOOKUP(Tableau1[[#This Row],[TYPE DE PIECE]],Tableau4[MATIERE],Tableau4[SHORT TYPE],"",0,1)</f>
        <v>COP</v>
      </c>
      <c r="N5778" t="str">
        <f>IF(ISERR(FIND("DECOUPE",Tableau1[[#This Row],[DESIGNATION]])),"","NEED REF")</f>
        <v/>
      </c>
    </row>
    <row r="5779" spans="2:14">
      <c r="B5779">
        <v>34408226</v>
      </c>
      <c r="C5779" s="2">
        <v>43867</v>
      </c>
      <c r="D5779" t="s">
        <v>13</v>
      </c>
      <c r="E5779" t="s">
        <v>3930</v>
      </c>
      <c r="J5779" t="s">
        <v>2813</v>
      </c>
      <c r="K5779" t="s">
        <v>22</v>
      </c>
      <c r="L5779" t="str">
        <f>_xlfn.XLOOKUP(Tableau1[[#This Row],[TYPE DE PIECE]],Tableau4[MATIERE],Tableau4[SHORT TYPE],"",0,1)</f>
        <v>COP</v>
      </c>
      <c r="N5779" t="str">
        <f>IF(ISERR(FIND("DECOUPE",Tableau1[[#This Row],[DESIGNATION]])),"","NEED REF")</f>
        <v/>
      </c>
    </row>
    <row r="5780" spans="2:14">
      <c r="B5780">
        <v>34408225</v>
      </c>
      <c r="C5780" s="2">
        <v>43867</v>
      </c>
      <c r="D5780" t="s">
        <v>13</v>
      </c>
      <c r="E5780" t="s">
        <v>3929</v>
      </c>
      <c r="J5780" t="s">
        <v>2813</v>
      </c>
      <c r="K5780" t="s">
        <v>22</v>
      </c>
      <c r="L5780" t="str">
        <f>_xlfn.XLOOKUP(Tableau1[[#This Row],[TYPE DE PIECE]],Tableau4[MATIERE],Tableau4[SHORT TYPE],"",0,1)</f>
        <v>COP</v>
      </c>
      <c r="N5780" t="str">
        <f>IF(ISERR(FIND("DECOUPE",Tableau1[[#This Row],[DESIGNATION]])),"","NEED REF")</f>
        <v/>
      </c>
    </row>
    <row r="5781" spans="2:14">
      <c r="B5781">
        <v>34408224</v>
      </c>
      <c r="C5781" s="2">
        <v>43867</v>
      </c>
      <c r="D5781" t="s">
        <v>13</v>
      </c>
      <c r="E5781" t="s">
        <v>3929</v>
      </c>
      <c r="J5781" t="s">
        <v>2813</v>
      </c>
      <c r="K5781" t="s">
        <v>22</v>
      </c>
      <c r="L5781" t="str">
        <f>_xlfn.XLOOKUP(Tableau1[[#This Row],[TYPE DE PIECE]],Tableau4[MATIERE],Tableau4[SHORT TYPE],"",0,1)</f>
        <v>COP</v>
      </c>
      <c r="N5781" t="str">
        <f>IF(ISERR(FIND("DECOUPE",Tableau1[[#This Row],[DESIGNATION]])),"","NEED REF")</f>
        <v/>
      </c>
    </row>
    <row r="5782" spans="2:14">
      <c r="B5782">
        <v>34408223</v>
      </c>
      <c r="C5782" s="2">
        <v>43867</v>
      </c>
      <c r="D5782" t="s">
        <v>13</v>
      </c>
      <c r="E5782" t="s">
        <v>3929</v>
      </c>
      <c r="J5782" t="s">
        <v>2813</v>
      </c>
      <c r="K5782" t="s">
        <v>25</v>
      </c>
      <c r="L5782" t="str">
        <f>_xlfn.XLOOKUP(Tableau1[[#This Row],[TYPE DE PIECE]],Tableau4[MATIERE],Tableau4[SHORT TYPE],"",0,1)</f>
        <v>SMT</v>
      </c>
      <c r="N5782" t="str">
        <f>IF(ISERR(FIND("DECOUPE",Tableau1[[#This Row],[DESIGNATION]])),"","NEED REF")</f>
        <v/>
      </c>
    </row>
    <row r="5783" spans="2:14">
      <c r="B5783">
        <v>34408222</v>
      </c>
      <c r="C5783" s="2">
        <v>43867</v>
      </c>
      <c r="D5783" t="s">
        <v>13</v>
      </c>
      <c r="E5783" t="s">
        <v>3931</v>
      </c>
      <c r="J5783" t="s">
        <v>2813</v>
      </c>
      <c r="K5783" t="s">
        <v>25</v>
      </c>
      <c r="L5783" t="str">
        <f>_xlfn.XLOOKUP(Tableau1[[#This Row],[TYPE DE PIECE]],Tableau4[MATIERE],Tableau4[SHORT TYPE],"",0,1)</f>
        <v>SMT</v>
      </c>
      <c r="N5783" t="str">
        <f>IF(ISERR(FIND("DECOUPE",Tableau1[[#This Row],[DESIGNATION]])),"","NEED REF")</f>
        <v/>
      </c>
    </row>
    <row r="5784" spans="2:14">
      <c r="B5784">
        <v>34408221</v>
      </c>
      <c r="C5784" s="2">
        <v>43867</v>
      </c>
      <c r="D5784" t="s">
        <v>13</v>
      </c>
      <c r="E5784" t="s">
        <v>3932</v>
      </c>
      <c r="J5784" t="s">
        <v>2813</v>
      </c>
      <c r="K5784" t="s">
        <v>25</v>
      </c>
      <c r="L5784" t="str">
        <f>_xlfn.XLOOKUP(Tableau1[[#This Row],[TYPE DE PIECE]],Tableau4[MATIERE],Tableau4[SHORT TYPE],"",0,1)</f>
        <v>SMT</v>
      </c>
      <c r="N5784" t="str">
        <f>IF(ISERR(FIND("DECOUPE",Tableau1[[#This Row],[DESIGNATION]])),"","NEED REF")</f>
        <v/>
      </c>
    </row>
    <row r="5785" spans="2:14">
      <c r="B5785">
        <v>34408220</v>
      </c>
      <c r="C5785" s="2">
        <v>43867</v>
      </c>
      <c r="D5785" t="s">
        <v>13</v>
      </c>
      <c r="E5785" t="s">
        <v>1932</v>
      </c>
      <c r="F5785" t="s">
        <v>674</v>
      </c>
      <c r="G5785" t="s">
        <v>675</v>
      </c>
      <c r="H5785" t="s">
        <v>46</v>
      </c>
      <c r="J5785" t="s">
        <v>17</v>
      </c>
      <c r="K5785" t="s">
        <v>25</v>
      </c>
      <c r="L5785" t="str">
        <f>_xlfn.XLOOKUP(Tableau1[[#This Row],[TYPE DE PIECE]],Tableau4[MATIERE],Tableau4[SHORT TYPE],"",0,1)</f>
        <v>SMT</v>
      </c>
      <c r="N5785" t="str">
        <f>IF(ISERR(FIND("DECOUPE",Tableau1[[#This Row],[DESIGNATION]])),"","NEED REF")</f>
        <v/>
      </c>
    </row>
    <row r="5786" spans="2:14">
      <c r="B5786">
        <v>34408219</v>
      </c>
      <c r="C5786" s="2">
        <v>43867</v>
      </c>
      <c r="D5786" t="s">
        <v>13</v>
      </c>
      <c r="E5786" t="s">
        <v>3933</v>
      </c>
      <c r="F5786" t="s">
        <v>674</v>
      </c>
      <c r="G5786" t="s">
        <v>675</v>
      </c>
      <c r="H5786" t="s">
        <v>46</v>
      </c>
      <c r="J5786" t="s">
        <v>17</v>
      </c>
      <c r="K5786" t="s">
        <v>22</v>
      </c>
      <c r="L5786" t="str">
        <f>_xlfn.XLOOKUP(Tableau1[[#This Row],[TYPE DE PIECE]],Tableau4[MATIERE],Tableau4[SHORT TYPE],"",0,1)</f>
        <v>COP</v>
      </c>
      <c r="N5786" t="str">
        <f>IF(ISERR(FIND("DECOUPE",Tableau1[[#This Row],[DESIGNATION]])),"","NEED REF")</f>
        <v/>
      </c>
    </row>
    <row r="5787" spans="2:14">
      <c r="B5787">
        <v>34408218</v>
      </c>
      <c r="C5787" s="2">
        <v>43867</v>
      </c>
      <c r="D5787" t="s">
        <v>13</v>
      </c>
      <c r="E5787" t="s">
        <v>3934</v>
      </c>
      <c r="F5787" t="s">
        <v>674</v>
      </c>
      <c r="G5787" t="s">
        <v>675</v>
      </c>
      <c r="H5787" t="s">
        <v>46</v>
      </c>
      <c r="J5787" t="s">
        <v>17</v>
      </c>
      <c r="K5787" t="s">
        <v>22</v>
      </c>
      <c r="L5787" t="str">
        <f>_xlfn.XLOOKUP(Tableau1[[#This Row],[TYPE DE PIECE]],Tableau4[MATIERE],Tableau4[SHORT TYPE],"",0,1)</f>
        <v>COP</v>
      </c>
      <c r="N5787" t="str">
        <f>IF(ISERR(FIND("DECOUPE",Tableau1[[#This Row],[DESIGNATION]])),"","NEED REF")</f>
        <v/>
      </c>
    </row>
    <row r="5788" spans="2:14">
      <c r="B5788">
        <v>34408217</v>
      </c>
      <c r="C5788" s="2">
        <v>43867</v>
      </c>
      <c r="D5788" t="s">
        <v>13</v>
      </c>
      <c r="E5788" t="s">
        <v>3935</v>
      </c>
      <c r="F5788" t="s">
        <v>674</v>
      </c>
      <c r="G5788" t="s">
        <v>675</v>
      </c>
      <c r="H5788" t="s">
        <v>46</v>
      </c>
      <c r="J5788" t="s">
        <v>17</v>
      </c>
      <c r="K5788" t="s">
        <v>25</v>
      </c>
      <c r="L5788" t="str">
        <f>_xlfn.XLOOKUP(Tableau1[[#This Row],[TYPE DE PIECE]],Tableau4[MATIERE],Tableau4[SHORT TYPE],"",0,1)</f>
        <v>SMT</v>
      </c>
      <c r="N5788" t="str">
        <f>IF(ISERR(FIND("DECOUPE",Tableau1[[#This Row],[DESIGNATION]])),"","NEED REF")</f>
        <v/>
      </c>
    </row>
    <row r="5789" spans="2:14">
      <c r="B5789">
        <v>34408216</v>
      </c>
      <c r="C5789" s="2">
        <v>43867</v>
      </c>
      <c r="D5789" t="s">
        <v>13</v>
      </c>
      <c r="E5789" t="s">
        <v>3936</v>
      </c>
      <c r="F5789" t="s">
        <v>674</v>
      </c>
      <c r="G5789" t="s">
        <v>675</v>
      </c>
      <c r="H5789" t="s">
        <v>46</v>
      </c>
      <c r="J5789" t="s">
        <v>17</v>
      </c>
      <c r="K5789" t="s">
        <v>25</v>
      </c>
      <c r="L5789" t="str">
        <f>_xlfn.XLOOKUP(Tableau1[[#This Row],[TYPE DE PIECE]],Tableau4[MATIERE],Tableau4[SHORT TYPE],"",0,1)</f>
        <v>SMT</v>
      </c>
      <c r="N5789" t="str">
        <f>IF(ISERR(FIND("DECOUPE",Tableau1[[#This Row],[DESIGNATION]])),"","NEED REF")</f>
        <v/>
      </c>
    </row>
    <row r="5790" spans="2:14">
      <c r="B5790">
        <v>34408215</v>
      </c>
      <c r="C5790" s="2">
        <v>43867</v>
      </c>
      <c r="D5790" t="s">
        <v>13</v>
      </c>
      <c r="E5790" t="s">
        <v>3937</v>
      </c>
      <c r="F5790" t="s">
        <v>674</v>
      </c>
      <c r="G5790" t="s">
        <v>675</v>
      </c>
      <c r="H5790" t="s">
        <v>46</v>
      </c>
      <c r="J5790" t="s">
        <v>17</v>
      </c>
      <c r="K5790" t="s">
        <v>25</v>
      </c>
      <c r="L5790" t="str">
        <f>_xlfn.XLOOKUP(Tableau1[[#This Row],[TYPE DE PIECE]],Tableau4[MATIERE],Tableau4[SHORT TYPE],"",0,1)</f>
        <v>SMT</v>
      </c>
      <c r="N5790" t="str">
        <f>IF(ISERR(FIND("DECOUPE",Tableau1[[#This Row],[DESIGNATION]])),"","NEED REF")</f>
        <v/>
      </c>
    </row>
    <row r="5791" spans="2:14">
      <c r="B5791">
        <v>34408214</v>
      </c>
      <c r="C5791" s="2">
        <v>43866</v>
      </c>
      <c r="D5791" t="s">
        <v>13</v>
      </c>
      <c r="E5791" t="s">
        <v>3938</v>
      </c>
      <c r="F5791" t="s">
        <v>674</v>
      </c>
      <c r="G5791" t="s">
        <v>675</v>
      </c>
      <c r="H5791" t="s">
        <v>46</v>
      </c>
      <c r="J5791" t="s">
        <v>17</v>
      </c>
      <c r="K5791" t="s">
        <v>22</v>
      </c>
      <c r="L5791" t="str">
        <f>_xlfn.XLOOKUP(Tableau1[[#This Row],[TYPE DE PIECE]],Tableau4[MATIERE],Tableau4[SHORT TYPE],"",0,1)</f>
        <v>COP</v>
      </c>
      <c r="N5791" t="str">
        <f>IF(ISERR(FIND("DECOUPE",Tableau1[[#This Row],[DESIGNATION]])),"","NEED REF")</f>
        <v/>
      </c>
    </row>
    <row r="5792" spans="2:14">
      <c r="B5792">
        <v>34408213</v>
      </c>
      <c r="C5792" s="2">
        <v>43866</v>
      </c>
      <c r="D5792" t="s">
        <v>13</v>
      </c>
      <c r="E5792" t="s">
        <v>3939</v>
      </c>
      <c r="F5792" t="s">
        <v>674</v>
      </c>
      <c r="G5792" t="s">
        <v>675</v>
      </c>
      <c r="H5792" t="s">
        <v>46</v>
      </c>
      <c r="J5792" t="s">
        <v>17</v>
      </c>
      <c r="K5792" t="s">
        <v>22</v>
      </c>
      <c r="L5792" t="str">
        <f>_xlfn.XLOOKUP(Tableau1[[#This Row],[TYPE DE PIECE]],Tableau4[MATIERE],Tableau4[SHORT TYPE],"",0,1)</f>
        <v>COP</v>
      </c>
      <c r="N5792" t="str">
        <f>IF(ISERR(FIND("DECOUPE",Tableau1[[#This Row],[DESIGNATION]])),"","NEED REF")</f>
        <v/>
      </c>
    </row>
    <row r="5793" spans="2:14">
      <c r="B5793">
        <v>34408212</v>
      </c>
      <c r="C5793" s="2">
        <v>43866</v>
      </c>
      <c r="D5793" t="s">
        <v>13</v>
      </c>
      <c r="E5793" t="s">
        <v>3940</v>
      </c>
      <c r="F5793" t="s">
        <v>674</v>
      </c>
      <c r="G5793" t="s">
        <v>675</v>
      </c>
      <c r="H5793" t="s">
        <v>46</v>
      </c>
      <c r="J5793" t="s">
        <v>17</v>
      </c>
      <c r="K5793" t="s">
        <v>22</v>
      </c>
      <c r="L5793" t="str">
        <f>_xlfn.XLOOKUP(Tableau1[[#This Row],[TYPE DE PIECE]],Tableau4[MATIERE],Tableau4[SHORT TYPE],"",0,1)</f>
        <v>COP</v>
      </c>
      <c r="N5793" t="str">
        <f>IF(ISERR(FIND("DECOUPE",Tableau1[[#This Row],[DESIGNATION]])),"","NEED REF")</f>
        <v/>
      </c>
    </row>
    <row r="5794" spans="2:14">
      <c r="B5794">
        <v>34408211</v>
      </c>
      <c r="C5794" s="2">
        <v>43866</v>
      </c>
      <c r="D5794" t="s">
        <v>13</v>
      </c>
      <c r="E5794" t="s">
        <v>3941</v>
      </c>
      <c r="F5794" t="s">
        <v>674</v>
      </c>
      <c r="G5794" t="s">
        <v>675</v>
      </c>
      <c r="H5794" t="s">
        <v>46</v>
      </c>
      <c r="J5794" t="s">
        <v>17</v>
      </c>
      <c r="K5794" t="s">
        <v>25</v>
      </c>
      <c r="L5794" t="str">
        <f>_xlfn.XLOOKUP(Tableau1[[#This Row],[TYPE DE PIECE]],Tableau4[MATIERE],Tableau4[SHORT TYPE],"",0,1)</f>
        <v>SMT</v>
      </c>
      <c r="N5794" t="s">
        <v>1195</v>
      </c>
    </row>
    <row r="5795" spans="2:14">
      <c r="B5795">
        <v>34408210</v>
      </c>
      <c r="C5795" s="2">
        <v>43866</v>
      </c>
      <c r="D5795" t="s">
        <v>13</v>
      </c>
      <c r="E5795" t="s">
        <v>3942</v>
      </c>
      <c r="F5795" t="s">
        <v>674</v>
      </c>
      <c r="G5795" t="s">
        <v>675</v>
      </c>
      <c r="H5795" t="s">
        <v>46</v>
      </c>
      <c r="J5795" t="s">
        <v>17</v>
      </c>
      <c r="K5795" t="s">
        <v>25</v>
      </c>
      <c r="L5795" t="str">
        <f>_xlfn.XLOOKUP(Tableau1[[#This Row],[TYPE DE PIECE]],Tableau4[MATIERE],Tableau4[SHORT TYPE],"",0,1)</f>
        <v>SMT</v>
      </c>
      <c r="N5795" t="s">
        <v>1195</v>
      </c>
    </row>
    <row r="5796" spans="2:14">
      <c r="B5796">
        <v>34408209</v>
      </c>
      <c r="C5796" s="2">
        <v>43866</v>
      </c>
      <c r="D5796" t="s">
        <v>13</v>
      </c>
      <c r="E5796" t="s">
        <v>3943</v>
      </c>
      <c r="F5796" t="s">
        <v>674</v>
      </c>
      <c r="G5796" t="s">
        <v>675</v>
      </c>
      <c r="H5796" t="s">
        <v>46</v>
      </c>
      <c r="J5796" t="s">
        <v>17</v>
      </c>
      <c r="K5796" t="s">
        <v>25</v>
      </c>
      <c r="L5796" t="str">
        <f>_xlfn.XLOOKUP(Tableau1[[#This Row],[TYPE DE PIECE]],Tableau4[MATIERE],Tableau4[SHORT TYPE],"",0,1)</f>
        <v>SMT</v>
      </c>
      <c r="N5796" t="s">
        <v>1195</v>
      </c>
    </row>
    <row r="5797" spans="2:14">
      <c r="B5797">
        <v>34408208</v>
      </c>
      <c r="C5797" s="2">
        <v>43865</v>
      </c>
      <c r="D5797" t="s">
        <v>13</v>
      </c>
      <c r="E5797" t="s">
        <v>3944</v>
      </c>
      <c r="G5797" t="s">
        <v>112</v>
      </c>
      <c r="H5797" t="s">
        <v>534</v>
      </c>
      <c r="J5797" t="s">
        <v>177</v>
      </c>
      <c r="K5797" t="s">
        <v>745</v>
      </c>
      <c r="L5797" t="str">
        <f>_xlfn.XLOOKUP(Tableau1[[#This Row],[TYPE DE PIECE]],Tableau4[MATIERE],Tableau4[SHORT TYPE],"",0,1)</f>
        <v>BOM</v>
      </c>
      <c r="N5797" t="str">
        <f>IF(ISERR(FIND("DECOUPE",Tableau1[[#This Row],[DESIGNATION]])),"","NEED REF")</f>
        <v/>
      </c>
    </row>
    <row r="5798" spans="2:14">
      <c r="B5798">
        <v>34408207</v>
      </c>
      <c r="C5798" s="2">
        <v>43865</v>
      </c>
      <c r="D5798" t="s">
        <v>13</v>
      </c>
      <c r="E5798" t="s">
        <v>3945</v>
      </c>
      <c r="F5798" t="s">
        <v>674</v>
      </c>
      <c r="G5798" t="s">
        <v>675</v>
      </c>
      <c r="H5798" t="s">
        <v>46</v>
      </c>
      <c r="J5798" t="s">
        <v>17</v>
      </c>
      <c r="K5798" t="s">
        <v>22</v>
      </c>
      <c r="L5798" t="str">
        <f>_xlfn.XLOOKUP(Tableau1[[#This Row],[TYPE DE PIECE]],Tableau4[MATIERE],Tableau4[SHORT TYPE],"",0,1)</f>
        <v>COP</v>
      </c>
      <c r="N5798" t="str">
        <f>IF(ISERR(FIND("DECOUPE",Tableau1[[#This Row],[DESIGNATION]])),"","NEED REF")</f>
        <v/>
      </c>
    </row>
    <row r="5799" spans="2:14">
      <c r="B5799">
        <v>34408206</v>
      </c>
      <c r="C5799" s="2">
        <v>43864</v>
      </c>
      <c r="D5799" t="s">
        <v>13</v>
      </c>
      <c r="E5799" t="s">
        <v>3946</v>
      </c>
      <c r="G5799" t="s">
        <v>3382</v>
      </c>
      <c r="J5799" t="s">
        <v>49</v>
      </c>
      <c r="K5799" t="s">
        <v>25</v>
      </c>
      <c r="L5799" t="str">
        <f>_xlfn.XLOOKUP(Tableau1[[#This Row],[TYPE DE PIECE]],Tableau4[MATIERE],Tableau4[SHORT TYPE],"",0,1)</f>
        <v>SMT</v>
      </c>
      <c r="N5799" t="str">
        <f>IF(ISERR(FIND("DECOUPE",Tableau1[[#This Row],[DESIGNATION]])),"","NEED REF")</f>
        <v/>
      </c>
    </row>
    <row r="5800" spans="2:14">
      <c r="B5800">
        <v>34408205</v>
      </c>
      <c r="C5800" s="2">
        <v>43864</v>
      </c>
      <c r="D5800" t="s">
        <v>13</v>
      </c>
      <c r="E5800" t="s">
        <v>3946</v>
      </c>
      <c r="G5800" t="s">
        <v>3382</v>
      </c>
      <c r="J5800" t="s">
        <v>49</v>
      </c>
      <c r="K5800" t="s">
        <v>25</v>
      </c>
      <c r="L5800" t="str">
        <f>_xlfn.XLOOKUP(Tableau1[[#This Row],[TYPE DE PIECE]],Tableau4[MATIERE],Tableau4[SHORT TYPE],"",0,1)</f>
        <v>SMT</v>
      </c>
      <c r="N5800" t="str">
        <f>IF(ISERR(FIND("DECOUPE",Tableau1[[#This Row],[DESIGNATION]])),"","NEED REF")</f>
        <v/>
      </c>
    </row>
    <row r="5801" spans="2:14">
      <c r="B5801">
        <v>34408204</v>
      </c>
      <c r="C5801" s="2">
        <v>43864</v>
      </c>
      <c r="D5801" t="s">
        <v>13</v>
      </c>
      <c r="E5801" t="s">
        <v>3946</v>
      </c>
      <c r="G5801" t="s">
        <v>3382</v>
      </c>
      <c r="J5801" t="s">
        <v>49</v>
      </c>
      <c r="K5801" t="s">
        <v>25</v>
      </c>
      <c r="L5801" t="str">
        <f>_xlfn.XLOOKUP(Tableau1[[#This Row],[TYPE DE PIECE]],Tableau4[MATIERE],Tableau4[SHORT TYPE],"",0,1)</f>
        <v>SMT</v>
      </c>
      <c r="N5801" t="str">
        <f>IF(ISERR(FIND("DECOUPE",Tableau1[[#This Row],[DESIGNATION]])),"","NEED REF")</f>
        <v/>
      </c>
    </row>
    <row r="5802" spans="2:14">
      <c r="B5802">
        <v>34408203</v>
      </c>
      <c r="C5802" s="2">
        <v>43864</v>
      </c>
      <c r="D5802" t="s">
        <v>13</v>
      </c>
      <c r="E5802" t="s">
        <v>3947</v>
      </c>
      <c r="F5802" t="s">
        <v>674</v>
      </c>
      <c r="G5802" t="s">
        <v>675</v>
      </c>
      <c r="H5802" t="s">
        <v>46</v>
      </c>
      <c r="J5802" t="s">
        <v>17</v>
      </c>
      <c r="K5802" t="s">
        <v>22</v>
      </c>
      <c r="L5802" t="str">
        <f>_xlfn.XLOOKUP(Tableau1[[#This Row],[TYPE DE PIECE]],Tableau4[MATIERE],Tableau4[SHORT TYPE],"",0,1)</f>
        <v>COP</v>
      </c>
      <c r="N5802" t="str">
        <f>IF(ISERR(FIND("DECOUPE",Tableau1[[#This Row],[DESIGNATION]])),"","NEED REF")</f>
        <v/>
      </c>
    </row>
    <row r="5803" spans="2:14">
      <c r="B5803">
        <v>34408202</v>
      </c>
      <c r="C5803" s="2">
        <v>43864</v>
      </c>
      <c r="D5803" t="s">
        <v>13</v>
      </c>
      <c r="E5803" t="s">
        <v>3948</v>
      </c>
      <c r="F5803" t="s">
        <v>674</v>
      </c>
      <c r="G5803" t="s">
        <v>675</v>
      </c>
      <c r="H5803" t="s">
        <v>46</v>
      </c>
      <c r="J5803" t="s">
        <v>17</v>
      </c>
      <c r="K5803" t="s">
        <v>25</v>
      </c>
      <c r="L5803" t="str">
        <f>_xlfn.XLOOKUP(Tableau1[[#This Row],[TYPE DE PIECE]],Tableau4[MATIERE],Tableau4[SHORT TYPE],"",0,1)</f>
        <v>SMT</v>
      </c>
      <c r="N5803" t="str">
        <f>IF(ISERR(FIND("DECOUPE",Tableau1[[#This Row],[DESIGNATION]])),"","NEED REF")</f>
        <v/>
      </c>
    </row>
    <row r="5804" spans="2:14">
      <c r="B5804">
        <v>34408201</v>
      </c>
      <c r="C5804" s="2">
        <v>43861</v>
      </c>
      <c r="D5804" t="s">
        <v>13</v>
      </c>
      <c r="E5804" t="s">
        <v>3949</v>
      </c>
      <c r="F5804" t="s">
        <v>674</v>
      </c>
      <c r="G5804" t="s">
        <v>675</v>
      </c>
      <c r="H5804" t="s">
        <v>46</v>
      </c>
      <c r="J5804" t="s">
        <v>17</v>
      </c>
      <c r="K5804" t="s">
        <v>22</v>
      </c>
      <c r="L5804" t="str">
        <f>_xlfn.XLOOKUP(Tableau1[[#This Row],[TYPE DE PIECE]],Tableau4[MATIERE],Tableau4[SHORT TYPE],"",0,1)</f>
        <v>COP</v>
      </c>
      <c r="N5804" t="str">
        <f>IF(ISERR(FIND("DECOUPE",Tableau1[[#This Row],[DESIGNATION]])),"","NEED REF")</f>
        <v/>
      </c>
    </row>
    <row r="5805" spans="2:14">
      <c r="B5805">
        <v>34408200</v>
      </c>
      <c r="C5805" s="2">
        <v>43860</v>
      </c>
      <c r="D5805" t="s">
        <v>13</v>
      </c>
      <c r="E5805" t="s">
        <v>3950</v>
      </c>
      <c r="F5805" t="s">
        <v>674</v>
      </c>
      <c r="G5805" t="s">
        <v>675</v>
      </c>
      <c r="H5805" t="s">
        <v>46</v>
      </c>
      <c r="J5805" t="s">
        <v>17</v>
      </c>
      <c r="K5805" t="s">
        <v>25</v>
      </c>
      <c r="L5805" t="str">
        <f>_xlfn.XLOOKUP(Tableau1[[#This Row],[TYPE DE PIECE]],Tableau4[MATIERE],Tableau4[SHORT TYPE],"",0,1)</f>
        <v>SMT</v>
      </c>
      <c r="N5805" t="str">
        <f>IF(ISERR(FIND("DECOUPE",Tableau1[[#This Row],[DESIGNATION]])),"","NEED REF")</f>
        <v/>
      </c>
    </row>
    <row r="5806" spans="2:14">
      <c r="B5806">
        <v>34408199</v>
      </c>
      <c r="C5806" s="2">
        <v>43860</v>
      </c>
      <c r="D5806" t="s">
        <v>13</v>
      </c>
      <c r="E5806" t="s">
        <v>3951</v>
      </c>
      <c r="F5806" t="s">
        <v>674</v>
      </c>
      <c r="G5806" t="s">
        <v>675</v>
      </c>
      <c r="H5806" t="s">
        <v>46</v>
      </c>
      <c r="J5806" t="s">
        <v>17</v>
      </c>
      <c r="K5806" t="s">
        <v>25</v>
      </c>
      <c r="L5806" t="str">
        <f>_xlfn.XLOOKUP(Tableau1[[#This Row],[TYPE DE PIECE]],Tableau4[MATIERE],Tableau4[SHORT TYPE],"",0,1)</f>
        <v>SMT</v>
      </c>
      <c r="N5806" t="str">
        <f>IF(ISERR(FIND("DECOUPE",Tableau1[[#This Row],[DESIGNATION]])),"","NEED REF")</f>
        <v/>
      </c>
    </row>
    <row r="5807" spans="2:14">
      <c r="B5807">
        <v>34408198</v>
      </c>
      <c r="C5807" s="2">
        <v>43859</v>
      </c>
      <c r="D5807" t="s">
        <v>13</v>
      </c>
      <c r="E5807" t="s">
        <v>3952</v>
      </c>
      <c r="F5807" t="s">
        <v>674</v>
      </c>
      <c r="G5807" t="s">
        <v>675</v>
      </c>
      <c r="H5807" t="s">
        <v>46</v>
      </c>
      <c r="J5807" t="s">
        <v>17</v>
      </c>
      <c r="K5807" t="s">
        <v>25</v>
      </c>
      <c r="L5807" t="str">
        <f>_xlfn.XLOOKUP(Tableau1[[#This Row],[TYPE DE PIECE]],Tableau4[MATIERE],Tableau4[SHORT TYPE],"",0,1)</f>
        <v>SMT</v>
      </c>
      <c r="N5807" t="str">
        <f>IF(ISERR(FIND("DECOUPE",Tableau1[[#This Row],[DESIGNATION]])),"","NEED REF")</f>
        <v/>
      </c>
    </row>
    <row r="5808" spans="2:14">
      <c r="B5808">
        <v>34408197</v>
      </c>
      <c r="C5808" s="2">
        <v>43859</v>
      </c>
      <c r="D5808" t="s">
        <v>13</v>
      </c>
      <c r="E5808" t="s">
        <v>3953</v>
      </c>
      <c r="F5808" t="s">
        <v>674</v>
      </c>
      <c r="G5808" t="s">
        <v>675</v>
      </c>
      <c r="H5808" t="s">
        <v>46</v>
      </c>
      <c r="J5808" t="s">
        <v>17</v>
      </c>
      <c r="K5808" t="s">
        <v>25</v>
      </c>
      <c r="L5808" t="str">
        <f>_xlfn.XLOOKUP(Tableau1[[#This Row],[TYPE DE PIECE]],Tableau4[MATIERE],Tableau4[SHORT TYPE],"",0,1)</f>
        <v>SMT</v>
      </c>
      <c r="N5808" t="str">
        <f>IF(ISERR(FIND("DECOUPE",Tableau1[[#This Row],[DESIGNATION]])),"","NEED REF")</f>
        <v/>
      </c>
    </row>
    <row r="5809" spans="2:14">
      <c r="B5809">
        <v>34408196</v>
      </c>
      <c r="C5809" s="2">
        <v>43859</v>
      </c>
      <c r="D5809" t="s">
        <v>13</v>
      </c>
      <c r="E5809" t="s">
        <v>3954</v>
      </c>
      <c r="F5809" t="s">
        <v>674</v>
      </c>
      <c r="G5809" t="s">
        <v>675</v>
      </c>
      <c r="H5809" t="s">
        <v>46</v>
      </c>
      <c r="J5809" t="s">
        <v>17</v>
      </c>
      <c r="K5809" t="s">
        <v>25</v>
      </c>
      <c r="L5809" t="str">
        <f>_xlfn.XLOOKUP(Tableau1[[#This Row],[TYPE DE PIECE]],Tableau4[MATIERE],Tableau4[SHORT TYPE],"",0,1)</f>
        <v>SMT</v>
      </c>
      <c r="N5809" t="str">
        <f>IF(ISERR(FIND("DECOUPE",Tableau1[[#This Row],[DESIGNATION]])),"","NEED REF")</f>
        <v/>
      </c>
    </row>
    <row r="5810" spans="2:14">
      <c r="B5810">
        <v>34408195</v>
      </c>
      <c r="C5810" s="2">
        <v>43859</v>
      </c>
      <c r="D5810" t="s">
        <v>13</v>
      </c>
      <c r="E5810" t="s">
        <v>3955</v>
      </c>
      <c r="F5810" t="s">
        <v>674</v>
      </c>
      <c r="G5810" t="s">
        <v>675</v>
      </c>
      <c r="H5810" t="s">
        <v>46</v>
      </c>
      <c r="J5810" t="s">
        <v>17</v>
      </c>
      <c r="K5810" t="s">
        <v>25</v>
      </c>
      <c r="L5810" t="str">
        <f>_xlfn.XLOOKUP(Tableau1[[#This Row],[TYPE DE PIECE]],Tableau4[MATIERE],Tableau4[SHORT TYPE],"",0,1)</f>
        <v>SMT</v>
      </c>
      <c r="N5810" t="str">
        <f>IF(ISERR(FIND("DECOUPE",Tableau1[[#This Row],[DESIGNATION]])),"","NEED REF")</f>
        <v/>
      </c>
    </row>
    <row r="5811" spans="2:14">
      <c r="B5811">
        <v>34408194</v>
      </c>
      <c r="C5811" s="2">
        <v>43859</v>
      </c>
      <c r="D5811" t="s">
        <v>13</v>
      </c>
      <c r="E5811" t="s">
        <v>3956</v>
      </c>
      <c r="F5811" t="s">
        <v>674</v>
      </c>
      <c r="G5811" t="s">
        <v>675</v>
      </c>
      <c r="H5811" t="s">
        <v>46</v>
      </c>
      <c r="J5811" t="s">
        <v>17</v>
      </c>
      <c r="K5811" t="s">
        <v>25</v>
      </c>
      <c r="L5811" t="str">
        <f>_xlfn.XLOOKUP(Tableau1[[#This Row],[TYPE DE PIECE]],Tableau4[MATIERE],Tableau4[SHORT TYPE],"",0,1)</f>
        <v>SMT</v>
      </c>
      <c r="N5811" t="str">
        <f>IF(ISERR(FIND("DECOUPE",Tableau1[[#This Row],[DESIGNATION]])),"","NEED REF")</f>
        <v/>
      </c>
    </row>
    <row r="5812" spans="2:14">
      <c r="B5812">
        <v>34408193</v>
      </c>
      <c r="C5812" s="2">
        <v>43859</v>
      </c>
      <c r="D5812" t="s">
        <v>13</v>
      </c>
      <c r="E5812" t="s">
        <v>3957</v>
      </c>
      <c r="F5812" t="s">
        <v>674</v>
      </c>
      <c r="G5812" t="s">
        <v>675</v>
      </c>
      <c r="H5812" t="s">
        <v>46</v>
      </c>
      <c r="J5812" t="s">
        <v>17</v>
      </c>
      <c r="K5812" t="s">
        <v>25</v>
      </c>
      <c r="L5812" t="str">
        <f>_xlfn.XLOOKUP(Tableau1[[#This Row],[TYPE DE PIECE]],Tableau4[MATIERE],Tableau4[SHORT TYPE],"",0,1)</f>
        <v>SMT</v>
      </c>
      <c r="N5812" t="str">
        <f>IF(ISERR(FIND("DECOUPE",Tableau1[[#This Row],[DESIGNATION]])),"","NEED REF")</f>
        <v/>
      </c>
    </row>
    <row r="5813" spans="2:14">
      <c r="B5813">
        <v>34408192</v>
      </c>
      <c r="C5813" s="2">
        <v>43858</v>
      </c>
      <c r="D5813" t="s">
        <v>13</v>
      </c>
      <c r="E5813" t="s">
        <v>3958</v>
      </c>
      <c r="F5813" t="s">
        <v>674</v>
      </c>
      <c r="G5813" t="s">
        <v>675</v>
      </c>
      <c r="H5813" t="s">
        <v>46</v>
      </c>
      <c r="J5813" t="s">
        <v>17</v>
      </c>
      <c r="K5813" t="s">
        <v>22</v>
      </c>
      <c r="L5813" t="str">
        <f>_xlfn.XLOOKUP(Tableau1[[#This Row],[TYPE DE PIECE]],Tableau4[MATIERE],Tableau4[SHORT TYPE],"",0,1)</f>
        <v>COP</v>
      </c>
      <c r="N5813" t="str">
        <f>IF(ISERR(FIND("DECOUPE",Tableau1[[#This Row],[DESIGNATION]])),"","NEED REF")</f>
        <v/>
      </c>
    </row>
    <row r="5814" spans="2:14">
      <c r="B5814">
        <v>34408191</v>
      </c>
      <c r="C5814" s="2">
        <v>43858</v>
      </c>
      <c r="D5814" t="s">
        <v>13</v>
      </c>
      <c r="E5814" t="s">
        <v>1992</v>
      </c>
      <c r="F5814" t="s">
        <v>674</v>
      </c>
      <c r="G5814" t="s">
        <v>675</v>
      </c>
      <c r="H5814" t="s">
        <v>46</v>
      </c>
      <c r="J5814" t="s">
        <v>17</v>
      </c>
      <c r="K5814" t="s">
        <v>25</v>
      </c>
      <c r="L5814" t="str">
        <f>_xlfn.XLOOKUP(Tableau1[[#This Row],[TYPE DE PIECE]],Tableau4[MATIERE],Tableau4[SHORT TYPE],"",0,1)</f>
        <v>SMT</v>
      </c>
      <c r="N5814" t="str">
        <f>IF(ISERR(FIND("DECOUPE",Tableau1[[#This Row],[DESIGNATION]])),"","NEED REF")</f>
        <v/>
      </c>
    </row>
    <row r="5815" spans="2:14">
      <c r="B5815">
        <v>34408190</v>
      </c>
      <c r="C5815" s="2">
        <v>43858</v>
      </c>
      <c r="D5815" t="s">
        <v>13</v>
      </c>
      <c r="E5815" t="s">
        <v>3959</v>
      </c>
      <c r="F5815" t="s">
        <v>674</v>
      </c>
      <c r="G5815" t="s">
        <v>675</v>
      </c>
      <c r="H5815" t="s">
        <v>46</v>
      </c>
      <c r="J5815" t="s">
        <v>17</v>
      </c>
      <c r="K5815" t="s">
        <v>22</v>
      </c>
      <c r="L5815" t="str">
        <f>_xlfn.XLOOKUP(Tableau1[[#This Row],[TYPE DE PIECE]],Tableau4[MATIERE],Tableau4[SHORT TYPE],"",0,1)</f>
        <v>COP</v>
      </c>
      <c r="N5815" t="str">
        <f>IF(ISERR(FIND("DECOUPE",Tableau1[[#This Row],[DESIGNATION]])),"","NEED REF")</f>
        <v/>
      </c>
    </row>
    <row r="5816" spans="2:14">
      <c r="B5816">
        <v>34408189</v>
      </c>
      <c r="C5816" s="2">
        <v>43858</v>
      </c>
      <c r="D5816" t="s">
        <v>13</v>
      </c>
      <c r="E5816" t="s">
        <v>3960</v>
      </c>
      <c r="F5816" t="s">
        <v>674</v>
      </c>
      <c r="G5816" t="s">
        <v>675</v>
      </c>
      <c r="H5816" t="s">
        <v>46</v>
      </c>
      <c r="J5816" t="s">
        <v>17</v>
      </c>
      <c r="K5816" t="s">
        <v>22</v>
      </c>
      <c r="L5816" t="str">
        <f>_xlfn.XLOOKUP(Tableau1[[#This Row],[TYPE DE PIECE]],Tableau4[MATIERE],Tableau4[SHORT TYPE],"",0,1)</f>
        <v>COP</v>
      </c>
      <c r="N5816" t="str">
        <f>IF(ISERR(FIND("DECOUPE",Tableau1[[#This Row],[DESIGNATION]])),"","NEED REF")</f>
        <v/>
      </c>
    </row>
    <row r="5817" spans="2:14">
      <c r="B5817">
        <v>34408188</v>
      </c>
      <c r="C5817" s="2">
        <v>43858</v>
      </c>
      <c r="D5817" t="s">
        <v>13</v>
      </c>
      <c r="E5817" t="s">
        <v>3880</v>
      </c>
      <c r="J5817" t="s">
        <v>2813</v>
      </c>
      <c r="K5817" t="s">
        <v>25</v>
      </c>
      <c r="L5817" t="str">
        <f>_xlfn.XLOOKUP(Tableau1[[#This Row],[TYPE DE PIECE]],Tableau4[MATIERE],Tableau4[SHORT TYPE],"",0,1)</f>
        <v>SMT</v>
      </c>
      <c r="N5817" t="str">
        <f>IF(ISERR(FIND("DECOUPE",Tableau1[[#This Row],[DESIGNATION]])),"","NEED REF")</f>
        <v/>
      </c>
    </row>
    <row r="5818" spans="2:14">
      <c r="B5818">
        <v>34408187</v>
      </c>
      <c r="C5818" s="2">
        <v>43857</v>
      </c>
      <c r="D5818" t="s">
        <v>13</v>
      </c>
      <c r="E5818" t="s">
        <v>3961</v>
      </c>
      <c r="J5818" t="s">
        <v>17</v>
      </c>
      <c r="K5818" t="s">
        <v>22</v>
      </c>
      <c r="L5818" t="str">
        <f>_xlfn.XLOOKUP(Tableau1[[#This Row],[TYPE DE PIECE]],Tableau4[MATIERE],Tableau4[SHORT TYPE],"",0,1)</f>
        <v>COP</v>
      </c>
      <c r="N5818" t="str">
        <f>IF(ISERR(FIND("DECOUPE",Tableau1[[#This Row],[DESIGNATION]])),"","NEED REF")</f>
        <v/>
      </c>
    </row>
    <row r="5819" spans="2:14">
      <c r="B5819">
        <v>34408186</v>
      </c>
      <c r="C5819" s="2">
        <v>43857</v>
      </c>
      <c r="D5819" t="s">
        <v>13</v>
      </c>
      <c r="E5819" t="s">
        <v>3962</v>
      </c>
      <c r="J5819" t="s">
        <v>17</v>
      </c>
      <c r="K5819" t="s">
        <v>22</v>
      </c>
      <c r="L5819" t="str">
        <f>_xlfn.XLOOKUP(Tableau1[[#This Row],[TYPE DE PIECE]],Tableau4[MATIERE],Tableau4[SHORT TYPE],"",0,1)</f>
        <v>COP</v>
      </c>
      <c r="N5819" t="str">
        <f>IF(ISERR(FIND("DECOUPE",Tableau1[[#This Row],[DESIGNATION]])),"","NEED REF")</f>
        <v/>
      </c>
    </row>
    <row r="5820" spans="2:14">
      <c r="B5820">
        <v>34408185</v>
      </c>
      <c r="C5820" s="2">
        <v>43857</v>
      </c>
      <c r="D5820" t="s">
        <v>13</v>
      </c>
      <c r="E5820" t="s">
        <v>3963</v>
      </c>
      <c r="F5820" t="s">
        <v>674</v>
      </c>
      <c r="G5820" t="s">
        <v>675</v>
      </c>
      <c r="H5820" t="s">
        <v>46</v>
      </c>
      <c r="J5820" t="s">
        <v>17</v>
      </c>
      <c r="K5820" t="s">
        <v>22</v>
      </c>
      <c r="L5820" t="str">
        <f>_xlfn.XLOOKUP(Tableau1[[#This Row],[TYPE DE PIECE]],Tableau4[MATIERE],Tableau4[SHORT TYPE],"",0,1)</f>
        <v>COP</v>
      </c>
      <c r="N5820" t="str">
        <f>IF(ISERR(FIND("DECOUPE",Tableau1[[#This Row],[DESIGNATION]])),"","NEED REF")</f>
        <v/>
      </c>
    </row>
    <row r="5821" spans="2:14">
      <c r="B5821">
        <v>34408184</v>
      </c>
      <c r="C5821" s="2">
        <v>43857</v>
      </c>
      <c r="D5821" t="s">
        <v>13</v>
      </c>
      <c r="E5821" t="s">
        <v>3964</v>
      </c>
      <c r="G5821" t="s">
        <v>96</v>
      </c>
      <c r="H5821" t="s">
        <v>3158</v>
      </c>
      <c r="J5821" t="s">
        <v>2245</v>
      </c>
      <c r="K5821" t="s">
        <v>298</v>
      </c>
      <c r="L5821" t="str">
        <f>_xlfn.XLOOKUP(Tableau1[[#This Row],[TYPE DE PIECE]],Tableau4[MATIERE],Tableau4[SHORT TYPE],"",0,1)</f>
        <v/>
      </c>
      <c r="N5821" t="str">
        <f>IF(ISERR(FIND("DECOUPE",Tableau1[[#This Row],[DESIGNATION]])),"","NEED REF")</f>
        <v/>
      </c>
    </row>
    <row r="5822" spans="2:14">
      <c r="B5822">
        <v>34408183</v>
      </c>
      <c r="C5822" s="2">
        <v>43857</v>
      </c>
      <c r="D5822" t="s">
        <v>13</v>
      </c>
      <c r="E5822" t="s">
        <v>3965</v>
      </c>
      <c r="G5822" t="s">
        <v>96</v>
      </c>
      <c r="H5822" t="s">
        <v>3158</v>
      </c>
      <c r="J5822" t="s">
        <v>2245</v>
      </c>
      <c r="K5822" t="s">
        <v>298</v>
      </c>
      <c r="L5822" t="str">
        <f>_xlfn.XLOOKUP(Tableau1[[#This Row],[TYPE DE PIECE]],Tableau4[MATIERE],Tableau4[SHORT TYPE],"",0,1)</f>
        <v/>
      </c>
      <c r="N5822" t="str">
        <f>IF(ISERR(FIND("DECOUPE",Tableau1[[#This Row],[DESIGNATION]])),"","NEED REF")</f>
        <v/>
      </c>
    </row>
    <row r="5823" spans="2:14">
      <c r="B5823">
        <v>34408182</v>
      </c>
      <c r="C5823" s="2">
        <v>43857</v>
      </c>
      <c r="D5823" t="s">
        <v>13</v>
      </c>
      <c r="E5823" t="s">
        <v>3966</v>
      </c>
      <c r="J5823" t="s">
        <v>2813</v>
      </c>
      <c r="K5823" t="s">
        <v>25</v>
      </c>
      <c r="L5823" t="str">
        <f>_xlfn.XLOOKUP(Tableau1[[#This Row],[TYPE DE PIECE]],Tableau4[MATIERE],Tableau4[SHORT TYPE],"",0,1)</f>
        <v>SMT</v>
      </c>
      <c r="N5823" t="str">
        <f>IF(ISERR(FIND("DECOUPE",Tableau1[[#This Row],[DESIGNATION]])),"","NEED REF")</f>
        <v/>
      </c>
    </row>
    <row r="5824" spans="2:14">
      <c r="B5824">
        <v>34408181</v>
      </c>
      <c r="C5824" s="2">
        <v>43852</v>
      </c>
      <c r="D5824" t="s">
        <v>13</v>
      </c>
      <c r="E5824" t="s">
        <v>3967</v>
      </c>
      <c r="G5824" t="s">
        <v>112</v>
      </c>
      <c r="J5824" t="s">
        <v>2813</v>
      </c>
      <c r="K5824" t="s">
        <v>25</v>
      </c>
      <c r="L5824" t="str">
        <f>_xlfn.XLOOKUP(Tableau1[[#This Row],[TYPE DE PIECE]],Tableau4[MATIERE],Tableau4[SHORT TYPE],"",0,1)</f>
        <v>SMT</v>
      </c>
      <c r="N5824" t="str">
        <f>IF(ISERR(FIND("DECOUPE",Tableau1[[#This Row],[DESIGNATION]])),"","NEED REF")</f>
        <v/>
      </c>
    </row>
    <row r="5825" spans="2:14">
      <c r="B5825">
        <v>34408180</v>
      </c>
      <c r="C5825" s="2">
        <v>43852</v>
      </c>
      <c r="D5825" t="s">
        <v>13</v>
      </c>
      <c r="E5825" t="s">
        <v>3968</v>
      </c>
      <c r="F5825" t="s">
        <v>674</v>
      </c>
      <c r="G5825" t="s">
        <v>675</v>
      </c>
      <c r="H5825" t="s">
        <v>46</v>
      </c>
      <c r="J5825" t="s">
        <v>17</v>
      </c>
      <c r="K5825" t="s">
        <v>22</v>
      </c>
      <c r="L5825" t="str">
        <f>_xlfn.XLOOKUP(Tableau1[[#This Row],[TYPE DE PIECE]],Tableau4[MATIERE],Tableau4[SHORT TYPE],"",0,1)</f>
        <v>COP</v>
      </c>
      <c r="N5825" t="str">
        <f>IF(ISERR(FIND("DECOUPE",Tableau1[[#This Row],[DESIGNATION]])),"","NEED REF")</f>
        <v/>
      </c>
    </row>
    <row r="5826" spans="2:14">
      <c r="B5826">
        <v>34408179</v>
      </c>
      <c r="C5826" s="2">
        <v>43852</v>
      </c>
      <c r="D5826" t="s">
        <v>13</v>
      </c>
      <c r="E5826" t="s">
        <v>3969</v>
      </c>
      <c r="F5826" t="s">
        <v>674</v>
      </c>
      <c r="G5826" t="s">
        <v>675</v>
      </c>
      <c r="H5826" t="s">
        <v>46</v>
      </c>
      <c r="J5826" t="s">
        <v>17</v>
      </c>
      <c r="K5826" t="s">
        <v>25</v>
      </c>
      <c r="L5826" t="str">
        <f>_xlfn.XLOOKUP(Tableau1[[#This Row],[TYPE DE PIECE]],Tableau4[MATIERE],Tableau4[SHORT TYPE],"",0,1)</f>
        <v>SMT</v>
      </c>
      <c r="N5826" t="str">
        <f>IF(ISERR(FIND("DECOUPE",Tableau1[[#This Row],[DESIGNATION]])),"","NEED REF")</f>
        <v/>
      </c>
    </row>
    <row r="5827" spans="2:14">
      <c r="B5827">
        <v>34408178</v>
      </c>
      <c r="C5827" s="2">
        <v>43852</v>
      </c>
      <c r="D5827" t="s">
        <v>13</v>
      </c>
      <c r="E5827" t="s">
        <v>3970</v>
      </c>
      <c r="F5827" t="s">
        <v>674</v>
      </c>
      <c r="G5827" t="s">
        <v>675</v>
      </c>
      <c r="H5827" t="s">
        <v>46</v>
      </c>
      <c r="J5827" t="s">
        <v>17</v>
      </c>
      <c r="K5827" t="s">
        <v>33</v>
      </c>
      <c r="L5827" t="str">
        <f>_xlfn.XLOOKUP(Tableau1[[#This Row],[TYPE DE PIECE]],Tableau4[MATIERE],Tableau4[SHORT TYPE],"",0,1)</f>
        <v>PLA</v>
      </c>
      <c r="N5827" t="str">
        <f>IF(ISERR(FIND("DECOUPE",Tableau1[[#This Row],[DESIGNATION]])),"","NEED REF")</f>
        <v/>
      </c>
    </row>
    <row r="5828" spans="2:14">
      <c r="B5828">
        <v>34408177</v>
      </c>
      <c r="C5828" s="2">
        <v>43852</v>
      </c>
      <c r="D5828" t="s">
        <v>13</v>
      </c>
      <c r="E5828" t="s">
        <v>3971</v>
      </c>
      <c r="F5828" t="s">
        <v>674</v>
      </c>
      <c r="G5828" t="s">
        <v>675</v>
      </c>
      <c r="H5828" t="s">
        <v>46</v>
      </c>
      <c r="J5828" t="s">
        <v>17</v>
      </c>
      <c r="K5828" t="s">
        <v>33</v>
      </c>
      <c r="L5828" t="str">
        <f>_xlfn.XLOOKUP(Tableau1[[#This Row],[TYPE DE PIECE]],Tableau4[MATIERE],Tableau4[SHORT TYPE],"",0,1)</f>
        <v>PLA</v>
      </c>
      <c r="N5828" t="str">
        <f>IF(ISERR(FIND("DECOUPE",Tableau1[[#This Row],[DESIGNATION]])),"","NEED REF")</f>
        <v/>
      </c>
    </row>
    <row r="5829" spans="2:14">
      <c r="B5829">
        <v>34408176</v>
      </c>
      <c r="C5829" s="2">
        <v>43852</v>
      </c>
      <c r="D5829" t="s">
        <v>13</v>
      </c>
      <c r="E5829" t="s">
        <v>3972</v>
      </c>
      <c r="F5829" t="s">
        <v>674</v>
      </c>
      <c r="G5829" t="s">
        <v>675</v>
      </c>
      <c r="H5829" t="s">
        <v>46</v>
      </c>
      <c r="J5829" t="s">
        <v>17</v>
      </c>
      <c r="K5829" t="s">
        <v>22</v>
      </c>
      <c r="L5829" t="str">
        <f>_xlfn.XLOOKUP(Tableau1[[#This Row],[TYPE DE PIECE]],Tableau4[MATIERE],Tableau4[SHORT TYPE],"",0,1)</f>
        <v>COP</v>
      </c>
      <c r="N5829" t="str">
        <f>IF(ISERR(FIND("DECOUPE",Tableau1[[#This Row],[DESIGNATION]])),"","NEED REF")</f>
        <v/>
      </c>
    </row>
    <row r="5830" spans="2:14">
      <c r="B5830">
        <v>34408175</v>
      </c>
      <c r="C5830" s="2">
        <v>43852</v>
      </c>
      <c r="D5830" t="s">
        <v>13</v>
      </c>
      <c r="E5830" t="s">
        <v>3973</v>
      </c>
      <c r="F5830" t="s">
        <v>674</v>
      </c>
      <c r="G5830" t="s">
        <v>675</v>
      </c>
      <c r="H5830" t="s">
        <v>46</v>
      </c>
      <c r="J5830" t="s">
        <v>17</v>
      </c>
      <c r="K5830" t="s">
        <v>22</v>
      </c>
      <c r="L5830" t="str">
        <f>_xlfn.XLOOKUP(Tableau1[[#This Row],[TYPE DE PIECE]],Tableau4[MATIERE],Tableau4[SHORT TYPE],"",0,1)</f>
        <v>COP</v>
      </c>
      <c r="N5830" t="str">
        <f>IF(ISERR(FIND("DECOUPE",Tableau1[[#This Row],[DESIGNATION]])),"","NEED REF")</f>
        <v/>
      </c>
    </row>
    <row r="5831" spans="2:14">
      <c r="B5831">
        <v>34408174</v>
      </c>
      <c r="C5831" s="2">
        <v>43852</v>
      </c>
      <c r="D5831" t="s">
        <v>13</v>
      </c>
      <c r="E5831" t="s">
        <v>3974</v>
      </c>
      <c r="F5831" t="s">
        <v>674</v>
      </c>
      <c r="G5831" t="s">
        <v>675</v>
      </c>
      <c r="H5831" t="s">
        <v>46</v>
      </c>
      <c r="J5831" t="s">
        <v>17</v>
      </c>
      <c r="K5831" t="s">
        <v>22</v>
      </c>
      <c r="L5831" t="str">
        <f>_xlfn.XLOOKUP(Tableau1[[#This Row],[TYPE DE PIECE]],Tableau4[MATIERE],Tableau4[SHORT TYPE],"",0,1)</f>
        <v>COP</v>
      </c>
      <c r="N5831" t="str">
        <f>IF(ISERR(FIND("DECOUPE",Tableau1[[#This Row],[DESIGNATION]])),"","NEED REF")</f>
        <v/>
      </c>
    </row>
    <row r="5832" spans="2:14">
      <c r="B5832">
        <v>34408173</v>
      </c>
      <c r="C5832" s="2">
        <v>43852</v>
      </c>
      <c r="D5832" t="s">
        <v>13</v>
      </c>
      <c r="E5832" t="s">
        <v>3975</v>
      </c>
      <c r="F5832" t="s">
        <v>674</v>
      </c>
      <c r="G5832" t="s">
        <v>675</v>
      </c>
      <c r="H5832" t="s">
        <v>46</v>
      </c>
      <c r="J5832" t="s">
        <v>17</v>
      </c>
      <c r="K5832" t="s">
        <v>22</v>
      </c>
      <c r="L5832" t="str">
        <f>_xlfn.XLOOKUP(Tableau1[[#This Row],[TYPE DE PIECE]],Tableau4[MATIERE],Tableau4[SHORT TYPE],"",0,1)</f>
        <v>COP</v>
      </c>
      <c r="N5832" t="str">
        <f>IF(ISERR(FIND("DECOUPE",Tableau1[[#This Row],[DESIGNATION]])),"","NEED REF")</f>
        <v/>
      </c>
    </row>
    <row r="5833" spans="2:14">
      <c r="B5833">
        <v>34408172</v>
      </c>
      <c r="C5833" s="2">
        <v>43852</v>
      </c>
      <c r="D5833" t="s">
        <v>13</v>
      </c>
      <c r="E5833" t="s">
        <v>3976</v>
      </c>
      <c r="F5833" t="s">
        <v>674</v>
      </c>
      <c r="G5833" t="s">
        <v>675</v>
      </c>
      <c r="H5833" t="s">
        <v>46</v>
      </c>
      <c r="J5833" t="s">
        <v>17</v>
      </c>
      <c r="K5833" t="s">
        <v>22</v>
      </c>
      <c r="L5833" t="str">
        <f>_xlfn.XLOOKUP(Tableau1[[#This Row],[TYPE DE PIECE]],Tableau4[MATIERE],Tableau4[SHORT TYPE],"",0,1)</f>
        <v>COP</v>
      </c>
      <c r="N5833" t="str">
        <f>IF(ISERR(FIND("DECOUPE",Tableau1[[#This Row],[DESIGNATION]])),"","NEED REF")</f>
        <v/>
      </c>
    </row>
    <row r="5834" spans="2:14">
      <c r="B5834">
        <v>34408171</v>
      </c>
      <c r="C5834" s="2">
        <v>43852</v>
      </c>
      <c r="D5834" t="s">
        <v>13</v>
      </c>
      <c r="E5834" t="s">
        <v>3977</v>
      </c>
      <c r="F5834" t="s">
        <v>674</v>
      </c>
      <c r="G5834" t="s">
        <v>675</v>
      </c>
      <c r="H5834" t="s">
        <v>46</v>
      </c>
      <c r="J5834" t="s">
        <v>17</v>
      </c>
      <c r="K5834" t="s">
        <v>22</v>
      </c>
      <c r="L5834" t="str">
        <f>_xlfn.XLOOKUP(Tableau1[[#This Row],[TYPE DE PIECE]],Tableau4[MATIERE],Tableau4[SHORT TYPE],"",0,1)</f>
        <v>COP</v>
      </c>
      <c r="N5834" t="str">
        <f>IF(ISERR(FIND("DECOUPE",Tableau1[[#This Row],[DESIGNATION]])),"","NEED REF")</f>
        <v/>
      </c>
    </row>
    <row r="5835" spans="2:14">
      <c r="B5835">
        <v>34408170</v>
      </c>
      <c r="C5835" s="2">
        <v>43852</v>
      </c>
      <c r="D5835" t="s">
        <v>13</v>
      </c>
      <c r="E5835" t="s">
        <v>3978</v>
      </c>
      <c r="F5835" t="s">
        <v>674</v>
      </c>
      <c r="G5835" t="s">
        <v>675</v>
      </c>
      <c r="H5835" t="s">
        <v>46</v>
      </c>
      <c r="J5835" t="s">
        <v>17</v>
      </c>
      <c r="K5835" t="s">
        <v>22</v>
      </c>
      <c r="L5835" t="str">
        <f>_xlfn.XLOOKUP(Tableau1[[#This Row],[TYPE DE PIECE]],Tableau4[MATIERE],Tableau4[SHORT TYPE],"",0,1)</f>
        <v>COP</v>
      </c>
      <c r="N5835" t="str">
        <f>IF(ISERR(FIND("DECOUPE",Tableau1[[#This Row],[DESIGNATION]])),"","NEED REF")</f>
        <v/>
      </c>
    </row>
    <row r="5836" spans="2:14">
      <c r="B5836">
        <v>34408169</v>
      </c>
      <c r="C5836" s="2">
        <v>43852</v>
      </c>
      <c r="D5836" t="s">
        <v>13</v>
      </c>
      <c r="E5836" t="s">
        <v>3979</v>
      </c>
      <c r="F5836" t="s">
        <v>674</v>
      </c>
      <c r="G5836" t="s">
        <v>675</v>
      </c>
      <c r="H5836" t="s">
        <v>46</v>
      </c>
      <c r="J5836" t="s">
        <v>17</v>
      </c>
      <c r="K5836" t="s">
        <v>22</v>
      </c>
      <c r="L5836" t="str">
        <f>_xlfn.XLOOKUP(Tableau1[[#This Row],[TYPE DE PIECE]],Tableau4[MATIERE],Tableau4[SHORT TYPE],"",0,1)</f>
        <v>COP</v>
      </c>
      <c r="N5836" t="str">
        <f>IF(ISERR(FIND("DECOUPE",Tableau1[[#This Row],[DESIGNATION]])),"","NEED REF")</f>
        <v/>
      </c>
    </row>
    <row r="5837" spans="2:14">
      <c r="B5837">
        <v>34408168</v>
      </c>
      <c r="C5837" s="2">
        <v>43851</v>
      </c>
      <c r="D5837" t="s">
        <v>13</v>
      </c>
      <c r="E5837" t="s">
        <v>3980</v>
      </c>
      <c r="F5837" t="s">
        <v>674</v>
      </c>
      <c r="G5837" t="s">
        <v>675</v>
      </c>
      <c r="H5837" t="s">
        <v>46</v>
      </c>
      <c r="J5837" t="s">
        <v>17</v>
      </c>
      <c r="K5837" t="s">
        <v>22</v>
      </c>
      <c r="L5837" t="str">
        <f>_xlfn.XLOOKUP(Tableau1[[#This Row],[TYPE DE PIECE]],Tableau4[MATIERE],Tableau4[SHORT TYPE],"",0,1)</f>
        <v>COP</v>
      </c>
      <c r="N5837" t="str">
        <f>IF(ISERR(FIND("DECOUPE",Tableau1[[#This Row],[DESIGNATION]])),"","NEED REF")</f>
        <v/>
      </c>
    </row>
    <row r="5838" spans="2:14">
      <c r="B5838">
        <v>34408167</v>
      </c>
      <c r="C5838" s="2">
        <v>43851</v>
      </c>
      <c r="D5838" t="s">
        <v>13</v>
      </c>
      <c r="E5838" t="s">
        <v>3981</v>
      </c>
      <c r="F5838" t="s">
        <v>674</v>
      </c>
      <c r="G5838" t="s">
        <v>675</v>
      </c>
      <c r="H5838" t="s">
        <v>46</v>
      </c>
      <c r="J5838" t="s">
        <v>17</v>
      </c>
      <c r="K5838" t="s">
        <v>22</v>
      </c>
      <c r="L5838" t="str">
        <f>_xlfn.XLOOKUP(Tableau1[[#This Row],[TYPE DE PIECE]],Tableau4[MATIERE],Tableau4[SHORT TYPE],"",0,1)</f>
        <v>COP</v>
      </c>
      <c r="N5838" t="str">
        <f>IF(ISERR(FIND("DECOUPE",Tableau1[[#This Row],[DESIGNATION]])),"","NEED REF")</f>
        <v/>
      </c>
    </row>
    <row r="5839" spans="2:14">
      <c r="B5839">
        <v>34408166</v>
      </c>
      <c r="C5839" s="2">
        <v>43851</v>
      </c>
      <c r="D5839" t="s">
        <v>13</v>
      </c>
      <c r="E5839" t="s">
        <v>3982</v>
      </c>
      <c r="F5839" t="s">
        <v>674</v>
      </c>
      <c r="G5839" t="s">
        <v>675</v>
      </c>
      <c r="H5839" t="s">
        <v>46</v>
      </c>
      <c r="J5839" t="s">
        <v>17</v>
      </c>
      <c r="K5839" t="s">
        <v>22</v>
      </c>
      <c r="L5839" t="str">
        <f>_xlfn.XLOOKUP(Tableau1[[#This Row],[TYPE DE PIECE]],Tableau4[MATIERE],Tableau4[SHORT TYPE],"",0,1)</f>
        <v>COP</v>
      </c>
      <c r="N5839" t="str">
        <f>IF(ISERR(FIND("DECOUPE",Tableau1[[#This Row],[DESIGNATION]])),"","NEED REF")</f>
        <v/>
      </c>
    </row>
    <row r="5840" spans="2:14">
      <c r="B5840">
        <v>34408165</v>
      </c>
      <c r="C5840" s="2">
        <v>43851</v>
      </c>
      <c r="D5840" t="s">
        <v>13</v>
      </c>
      <c r="E5840" t="s">
        <v>1736</v>
      </c>
      <c r="F5840" t="s">
        <v>674</v>
      </c>
      <c r="G5840" t="s">
        <v>675</v>
      </c>
      <c r="H5840" t="s">
        <v>46</v>
      </c>
      <c r="J5840" t="s">
        <v>17</v>
      </c>
      <c r="K5840" t="s">
        <v>33</v>
      </c>
      <c r="L5840" t="str">
        <f>_xlfn.XLOOKUP(Tableau1[[#This Row],[TYPE DE PIECE]],Tableau4[MATIERE],Tableau4[SHORT TYPE],"",0,1)</f>
        <v>PLA</v>
      </c>
      <c r="M5840" t="s">
        <v>1494</v>
      </c>
      <c r="N5840" t="s">
        <v>1735</v>
      </c>
    </row>
    <row r="5841" spans="2:14">
      <c r="B5841">
        <v>34408164</v>
      </c>
      <c r="C5841" s="2">
        <v>43847</v>
      </c>
      <c r="D5841" t="s">
        <v>13</v>
      </c>
      <c r="E5841" t="s">
        <v>3983</v>
      </c>
      <c r="F5841" t="s">
        <v>674</v>
      </c>
      <c r="G5841" t="s">
        <v>675</v>
      </c>
      <c r="H5841" t="s">
        <v>46</v>
      </c>
      <c r="J5841" t="s">
        <v>17</v>
      </c>
      <c r="K5841" t="s">
        <v>22</v>
      </c>
      <c r="L5841" t="str">
        <f>_xlfn.XLOOKUP(Tableau1[[#This Row],[TYPE DE PIECE]],Tableau4[MATIERE],Tableau4[SHORT TYPE],"",0,1)</f>
        <v>COP</v>
      </c>
      <c r="N5841" t="str">
        <f>IF(ISERR(FIND("DECOUPE",Tableau1[[#This Row],[DESIGNATION]])),"","NEED REF")</f>
        <v/>
      </c>
    </row>
    <row r="5842" spans="2:14">
      <c r="B5842">
        <v>34408163</v>
      </c>
      <c r="C5842" s="2">
        <v>43847</v>
      </c>
      <c r="D5842" t="s">
        <v>13</v>
      </c>
      <c r="E5842" t="s">
        <v>3984</v>
      </c>
      <c r="F5842" t="s">
        <v>674</v>
      </c>
      <c r="G5842" t="s">
        <v>675</v>
      </c>
      <c r="H5842" t="s">
        <v>46</v>
      </c>
      <c r="J5842" t="s">
        <v>17</v>
      </c>
      <c r="K5842" t="s">
        <v>22</v>
      </c>
      <c r="L5842" t="str">
        <f>_xlfn.XLOOKUP(Tableau1[[#This Row],[TYPE DE PIECE]],Tableau4[MATIERE],Tableau4[SHORT TYPE],"",0,1)</f>
        <v>COP</v>
      </c>
      <c r="N5842" t="str">
        <f>IF(ISERR(FIND("DECOUPE",Tableau1[[#This Row],[DESIGNATION]])),"","NEED REF")</f>
        <v/>
      </c>
    </row>
    <row r="5843" spans="2:14">
      <c r="B5843">
        <v>34408162</v>
      </c>
      <c r="C5843" s="2">
        <v>43847</v>
      </c>
      <c r="D5843" t="s">
        <v>13</v>
      </c>
      <c r="E5843" t="s">
        <v>3985</v>
      </c>
      <c r="F5843" t="s">
        <v>674</v>
      </c>
      <c r="G5843" t="s">
        <v>675</v>
      </c>
      <c r="H5843" t="s">
        <v>46</v>
      </c>
      <c r="J5843" t="s">
        <v>17</v>
      </c>
      <c r="K5843" t="s">
        <v>22</v>
      </c>
      <c r="L5843" t="str">
        <f>_xlfn.XLOOKUP(Tableau1[[#This Row],[TYPE DE PIECE]],Tableau4[MATIERE],Tableau4[SHORT TYPE],"",0,1)</f>
        <v>COP</v>
      </c>
      <c r="N5843" t="str">
        <f>IF(ISERR(FIND("DECOUPE",Tableau1[[#This Row],[DESIGNATION]])),"","NEED REF")</f>
        <v/>
      </c>
    </row>
    <row r="5844" spans="2:14">
      <c r="B5844">
        <v>34408161</v>
      </c>
      <c r="C5844" s="2">
        <v>43847</v>
      </c>
      <c r="D5844" t="s">
        <v>13</v>
      </c>
      <c r="E5844" t="s">
        <v>3986</v>
      </c>
      <c r="F5844" t="s">
        <v>674</v>
      </c>
      <c r="G5844" t="s">
        <v>675</v>
      </c>
      <c r="H5844" t="s">
        <v>46</v>
      </c>
      <c r="J5844" t="s">
        <v>17</v>
      </c>
      <c r="K5844" t="s">
        <v>22</v>
      </c>
      <c r="L5844" t="str">
        <f>_xlfn.XLOOKUP(Tableau1[[#This Row],[TYPE DE PIECE]],Tableau4[MATIERE],Tableau4[SHORT TYPE],"",0,1)</f>
        <v>COP</v>
      </c>
      <c r="N5844" t="str">
        <f>IF(ISERR(FIND("DECOUPE",Tableau1[[#This Row],[DESIGNATION]])),"","NEED REF")</f>
        <v/>
      </c>
    </row>
    <row r="5845" spans="2:14">
      <c r="B5845">
        <v>34408160</v>
      </c>
      <c r="C5845" s="2">
        <v>43847</v>
      </c>
      <c r="D5845" t="s">
        <v>13</v>
      </c>
      <c r="E5845" t="s">
        <v>3987</v>
      </c>
      <c r="F5845" t="s">
        <v>674</v>
      </c>
      <c r="G5845" t="s">
        <v>675</v>
      </c>
      <c r="H5845" t="s">
        <v>46</v>
      </c>
      <c r="J5845" t="s">
        <v>17</v>
      </c>
      <c r="K5845" t="s">
        <v>22</v>
      </c>
      <c r="L5845" t="str">
        <f>_xlfn.XLOOKUP(Tableau1[[#This Row],[TYPE DE PIECE]],Tableau4[MATIERE],Tableau4[SHORT TYPE],"",0,1)</f>
        <v>COP</v>
      </c>
      <c r="N5845" t="str">
        <f>IF(ISERR(FIND("DECOUPE",Tableau1[[#This Row],[DESIGNATION]])),"","NEED REF")</f>
        <v/>
      </c>
    </row>
    <row r="5846" spans="2:14">
      <c r="B5846">
        <v>34408159</v>
      </c>
      <c r="C5846" s="2">
        <v>43847</v>
      </c>
      <c r="D5846" t="s">
        <v>13</v>
      </c>
      <c r="E5846" t="s">
        <v>3988</v>
      </c>
      <c r="F5846" t="s">
        <v>674</v>
      </c>
      <c r="G5846" t="s">
        <v>675</v>
      </c>
      <c r="H5846" t="s">
        <v>46</v>
      </c>
      <c r="J5846" t="s">
        <v>17</v>
      </c>
      <c r="K5846" t="s">
        <v>22</v>
      </c>
      <c r="L5846" t="str">
        <f>_xlfn.XLOOKUP(Tableau1[[#This Row],[TYPE DE PIECE]],Tableau4[MATIERE],Tableau4[SHORT TYPE],"",0,1)</f>
        <v>COP</v>
      </c>
      <c r="N5846" t="str">
        <f>IF(ISERR(FIND("DECOUPE",Tableau1[[#This Row],[DESIGNATION]])),"","NEED REF")</f>
        <v/>
      </c>
    </row>
    <row r="5847" spans="2:14">
      <c r="B5847">
        <v>34408158</v>
      </c>
      <c r="C5847" s="2">
        <v>43847</v>
      </c>
      <c r="D5847" t="s">
        <v>13</v>
      </c>
      <c r="E5847" t="s">
        <v>3989</v>
      </c>
      <c r="F5847" t="s">
        <v>674</v>
      </c>
      <c r="G5847" t="s">
        <v>675</v>
      </c>
      <c r="H5847" t="s">
        <v>46</v>
      </c>
      <c r="J5847" t="s">
        <v>17</v>
      </c>
      <c r="K5847" t="s">
        <v>22</v>
      </c>
      <c r="L5847" t="str">
        <f>_xlfn.XLOOKUP(Tableau1[[#This Row],[TYPE DE PIECE]],Tableau4[MATIERE],Tableau4[SHORT TYPE],"",0,1)</f>
        <v>COP</v>
      </c>
      <c r="N5847" t="str">
        <f>IF(ISERR(FIND("DECOUPE",Tableau1[[#This Row],[DESIGNATION]])),"","NEED REF")</f>
        <v/>
      </c>
    </row>
    <row r="5848" spans="2:14">
      <c r="B5848">
        <v>34408157</v>
      </c>
      <c r="C5848" s="2">
        <v>43847</v>
      </c>
      <c r="D5848" t="s">
        <v>13</v>
      </c>
      <c r="E5848" t="s">
        <v>3958</v>
      </c>
      <c r="F5848" t="s">
        <v>674</v>
      </c>
      <c r="G5848" t="s">
        <v>675</v>
      </c>
      <c r="H5848" t="s">
        <v>46</v>
      </c>
      <c r="J5848" t="s">
        <v>17</v>
      </c>
      <c r="K5848" t="s">
        <v>22</v>
      </c>
      <c r="L5848" t="str">
        <f>_xlfn.XLOOKUP(Tableau1[[#This Row],[TYPE DE PIECE]],Tableau4[MATIERE],Tableau4[SHORT TYPE],"",0,1)</f>
        <v>COP</v>
      </c>
      <c r="N5848" t="str">
        <f>IF(ISERR(FIND("DECOUPE",Tableau1[[#This Row],[DESIGNATION]])),"","NEED REF")</f>
        <v/>
      </c>
    </row>
    <row r="5849" spans="2:14">
      <c r="B5849">
        <v>34408156</v>
      </c>
      <c r="C5849" s="2">
        <v>43847</v>
      </c>
      <c r="D5849" t="s">
        <v>13</v>
      </c>
      <c r="E5849" t="s">
        <v>3990</v>
      </c>
      <c r="F5849" t="s">
        <v>674</v>
      </c>
      <c r="G5849" t="s">
        <v>675</v>
      </c>
      <c r="H5849" t="s">
        <v>46</v>
      </c>
      <c r="J5849" t="s">
        <v>17</v>
      </c>
      <c r="K5849" t="s">
        <v>22</v>
      </c>
      <c r="L5849" t="str">
        <f>_xlfn.XLOOKUP(Tableau1[[#This Row],[TYPE DE PIECE]],Tableau4[MATIERE],Tableau4[SHORT TYPE],"",0,1)</f>
        <v>COP</v>
      </c>
      <c r="N5849" t="str">
        <f>IF(ISERR(FIND("DECOUPE",Tableau1[[#This Row],[DESIGNATION]])),"","NEED REF")</f>
        <v/>
      </c>
    </row>
    <row r="5850" spans="2:14">
      <c r="B5850">
        <v>34408155</v>
      </c>
      <c r="C5850" s="2">
        <v>43847</v>
      </c>
      <c r="D5850" t="s">
        <v>13</v>
      </c>
      <c r="E5850" t="s">
        <v>3991</v>
      </c>
      <c r="F5850" t="s">
        <v>674</v>
      </c>
      <c r="G5850" t="s">
        <v>675</v>
      </c>
      <c r="H5850" t="s">
        <v>46</v>
      </c>
      <c r="J5850" t="s">
        <v>17</v>
      </c>
      <c r="K5850" t="s">
        <v>22</v>
      </c>
      <c r="L5850" t="str">
        <f>_xlfn.XLOOKUP(Tableau1[[#This Row],[TYPE DE PIECE]],Tableau4[MATIERE],Tableau4[SHORT TYPE],"",0,1)</f>
        <v>COP</v>
      </c>
      <c r="N5850" t="str">
        <f>IF(ISERR(FIND("DECOUPE",Tableau1[[#This Row],[DESIGNATION]])),"","NEED REF")</f>
        <v/>
      </c>
    </row>
    <row r="5851" spans="2:14">
      <c r="B5851">
        <v>34408154</v>
      </c>
      <c r="C5851" s="2">
        <v>43847</v>
      </c>
      <c r="D5851" t="s">
        <v>13</v>
      </c>
      <c r="E5851" t="s">
        <v>3992</v>
      </c>
      <c r="F5851" t="s">
        <v>674</v>
      </c>
      <c r="G5851" t="s">
        <v>675</v>
      </c>
      <c r="H5851" t="s">
        <v>46</v>
      </c>
      <c r="J5851" t="s">
        <v>17</v>
      </c>
      <c r="K5851" t="s">
        <v>22</v>
      </c>
      <c r="L5851" t="str">
        <f>_xlfn.XLOOKUP(Tableau1[[#This Row],[TYPE DE PIECE]],Tableau4[MATIERE],Tableau4[SHORT TYPE],"",0,1)</f>
        <v>COP</v>
      </c>
      <c r="N5851" t="str">
        <f>IF(ISERR(FIND("DECOUPE",Tableau1[[#This Row],[DESIGNATION]])),"","NEED REF")</f>
        <v/>
      </c>
    </row>
    <row r="5852" spans="2:14">
      <c r="B5852">
        <v>34408153</v>
      </c>
      <c r="C5852" s="2">
        <v>43847</v>
      </c>
      <c r="D5852" t="s">
        <v>13</v>
      </c>
      <c r="E5852" t="s">
        <v>3993</v>
      </c>
      <c r="F5852" t="s">
        <v>674</v>
      </c>
      <c r="G5852" t="s">
        <v>675</v>
      </c>
      <c r="H5852" t="s">
        <v>46</v>
      </c>
      <c r="J5852" t="s">
        <v>17</v>
      </c>
      <c r="K5852" t="s">
        <v>22</v>
      </c>
      <c r="L5852" t="str">
        <f>_xlfn.XLOOKUP(Tableau1[[#This Row],[TYPE DE PIECE]],Tableau4[MATIERE],Tableau4[SHORT TYPE],"",0,1)</f>
        <v>COP</v>
      </c>
      <c r="N5852" t="str">
        <f>IF(ISERR(FIND("DECOUPE",Tableau1[[#This Row],[DESIGNATION]])),"","NEED REF")</f>
        <v/>
      </c>
    </row>
    <row r="5853" spans="2:14">
      <c r="B5853">
        <v>34408152</v>
      </c>
      <c r="C5853" s="2">
        <v>43846</v>
      </c>
      <c r="D5853" t="s">
        <v>13</v>
      </c>
      <c r="E5853" t="s">
        <v>3994</v>
      </c>
      <c r="F5853" t="s">
        <v>674</v>
      </c>
      <c r="G5853" t="s">
        <v>675</v>
      </c>
      <c r="H5853" t="s">
        <v>46</v>
      </c>
      <c r="J5853" t="s">
        <v>17</v>
      </c>
      <c r="K5853" t="s">
        <v>22</v>
      </c>
      <c r="L5853" t="str">
        <f>_xlfn.XLOOKUP(Tableau1[[#This Row],[TYPE DE PIECE]],Tableau4[MATIERE],Tableau4[SHORT TYPE],"",0,1)</f>
        <v>COP</v>
      </c>
      <c r="N5853" t="str">
        <f>IF(ISERR(FIND("DECOUPE",Tableau1[[#This Row],[DESIGNATION]])),"","NEED REF")</f>
        <v/>
      </c>
    </row>
    <row r="5854" spans="2:14">
      <c r="B5854">
        <v>34408151</v>
      </c>
      <c r="C5854" s="2">
        <v>43846</v>
      </c>
      <c r="D5854" t="s">
        <v>13</v>
      </c>
      <c r="E5854" t="s">
        <v>3995</v>
      </c>
      <c r="F5854" t="s">
        <v>674</v>
      </c>
      <c r="G5854" t="s">
        <v>675</v>
      </c>
      <c r="H5854" t="s">
        <v>46</v>
      </c>
      <c r="J5854" t="s">
        <v>17</v>
      </c>
      <c r="K5854" t="s">
        <v>701</v>
      </c>
      <c r="L5854" t="str">
        <f>_xlfn.XLOOKUP(Tableau1[[#This Row],[TYPE DE PIECE]],Tableau4[MATIERE],Tableau4[SHORT TYPE],"",0,1)</f>
        <v>SE</v>
      </c>
      <c r="N5854" t="str">
        <f>IF(ISERR(FIND("DECOUPE",Tableau1[[#This Row],[DESIGNATION]])),"","NEED REF")</f>
        <v/>
      </c>
    </row>
    <row r="5855" spans="2:14">
      <c r="B5855">
        <v>34408150</v>
      </c>
      <c r="C5855" s="2">
        <v>43846</v>
      </c>
      <c r="D5855" t="s">
        <v>13</v>
      </c>
      <c r="E5855" t="s">
        <v>3996</v>
      </c>
      <c r="F5855" t="s">
        <v>674</v>
      </c>
      <c r="G5855" t="s">
        <v>675</v>
      </c>
      <c r="H5855" t="s">
        <v>46</v>
      </c>
      <c r="J5855" t="s">
        <v>17</v>
      </c>
      <c r="K5855" t="s">
        <v>701</v>
      </c>
      <c r="L5855" t="str">
        <f>_xlfn.XLOOKUP(Tableau1[[#This Row],[TYPE DE PIECE]],Tableau4[MATIERE],Tableau4[SHORT TYPE],"",0,1)</f>
        <v>SE</v>
      </c>
      <c r="N5855" t="str">
        <f>IF(ISERR(FIND("DECOUPE",Tableau1[[#This Row],[DESIGNATION]])),"","NEED REF")</f>
        <v/>
      </c>
    </row>
    <row r="5856" spans="2:14">
      <c r="B5856">
        <v>34408149</v>
      </c>
      <c r="C5856" s="2">
        <v>43846</v>
      </c>
      <c r="D5856" t="s">
        <v>13</v>
      </c>
      <c r="E5856" t="s">
        <v>3997</v>
      </c>
      <c r="F5856" t="s">
        <v>674</v>
      </c>
      <c r="G5856" t="s">
        <v>675</v>
      </c>
      <c r="H5856" t="s">
        <v>46</v>
      </c>
      <c r="J5856" t="s">
        <v>17</v>
      </c>
      <c r="K5856" t="s">
        <v>701</v>
      </c>
      <c r="L5856" t="str">
        <f>_xlfn.XLOOKUP(Tableau1[[#This Row],[TYPE DE PIECE]],Tableau4[MATIERE],Tableau4[SHORT TYPE],"",0,1)</f>
        <v>SE</v>
      </c>
      <c r="N5856" t="str">
        <f>IF(ISERR(FIND("DECOUPE",Tableau1[[#This Row],[DESIGNATION]])),"","NEED REF")</f>
        <v/>
      </c>
    </row>
    <row r="5857" spans="2:14">
      <c r="B5857">
        <v>34408148</v>
      </c>
      <c r="C5857" s="2">
        <v>43845</v>
      </c>
      <c r="D5857" t="s">
        <v>13</v>
      </c>
      <c r="E5857" t="s">
        <v>3998</v>
      </c>
      <c r="F5857" t="s">
        <v>3999</v>
      </c>
      <c r="G5857" t="s">
        <v>675</v>
      </c>
      <c r="H5857" t="s">
        <v>463</v>
      </c>
      <c r="J5857" t="s">
        <v>17</v>
      </c>
      <c r="K5857" t="s">
        <v>335</v>
      </c>
      <c r="L5857" t="str">
        <f>_xlfn.XLOOKUP(Tableau1[[#This Row],[TYPE DE PIECE]],Tableau4[MATIERE],Tableau4[SHORT TYPE],"",0,1)</f>
        <v>ETQ</v>
      </c>
      <c r="N5857" t="str">
        <f>IF(ISERR(FIND("DECOUPE",Tableau1[[#This Row],[DESIGNATION]])),"","NEED REF")</f>
        <v/>
      </c>
    </row>
    <row r="5858" spans="2:14">
      <c r="B5858">
        <v>34408147</v>
      </c>
      <c r="C5858" s="2">
        <v>43844</v>
      </c>
      <c r="D5858" t="s">
        <v>13</v>
      </c>
      <c r="E5858" t="s">
        <v>4000</v>
      </c>
      <c r="F5858" t="s">
        <v>4001</v>
      </c>
      <c r="J5858" t="s">
        <v>2813</v>
      </c>
      <c r="K5858" t="s">
        <v>25</v>
      </c>
      <c r="L5858" t="str">
        <f>_xlfn.XLOOKUP(Tableau1[[#This Row],[TYPE DE PIECE]],Tableau4[MATIERE],Tableau4[SHORT TYPE],"",0,1)</f>
        <v>SMT</v>
      </c>
      <c r="N5858" t="str">
        <f>IF(ISERR(FIND("DECOUPE",Tableau1[[#This Row],[DESIGNATION]])),"","NEED REF")</f>
        <v/>
      </c>
    </row>
    <row r="5859" spans="2:14">
      <c r="B5859">
        <v>34408146</v>
      </c>
      <c r="C5859" s="2">
        <v>43843</v>
      </c>
      <c r="D5859" t="s">
        <v>13</v>
      </c>
      <c r="E5859" t="s">
        <v>4002</v>
      </c>
      <c r="F5859" t="s">
        <v>1578</v>
      </c>
      <c r="J5859" t="s">
        <v>49</v>
      </c>
      <c r="K5859" t="s">
        <v>50</v>
      </c>
      <c r="L5859" t="str">
        <f>_xlfn.XLOOKUP(Tableau1[[#This Row],[TYPE DE PIECE]],Tableau4[MATIERE],Tableau4[SHORT TYPE],"",0,1)</f>
        <v>WIR</v>
      </c>
      <c r="N5859" t="str">
        <f>IF(ISERR(FIND("DECOUPE",Tableau1[[#This Row],[DESIGNATION]])),"","NEED REF")</f>
        <v/>
      </c>
    </row>
    <row r="5860" spans="2:14">
      <c r="B5860">
        <v>34408145</v>
      </c>
      <c r="C5860" s="2">
        <v>43839</v>
      </c>
      <c r="D5860" t="s">
        <v>13</v>
      </c>
      <c r="E5860" t="s">
        <v>4003</v>
      </c>
      <c r="G5860" t="s">
        <v>675</v>
      </c>
      <c r="H5860" t="s">
        <v>595</v>
      </c>
      <c r="J5860" t="s">
        <v>17</v>
      </c>
      <c r="K5860" t="s">
        <v>25</v>
      </c>
      <c r="L5860" t="str">
        <f>_xlfn.XLOOKUP(Tableau1[[#This Row],[TYPE DE PIECE]],Tableau4[MATIERE],Tableau4[SHORT TYPE],"",0,1)</f>
        <v>SMT</v>
      </c>
      <c r="N5860" t="str">
        <f>IF(ISERR(FIND("DECOUPE",Tableau1[[#This Row],[DESIGNATION]])),"","NEED REF")</f>
        <v/>
      </c>
    </row>
    <row r="5861" spans="2:14">
      <c r="B5861">
        <v>34408144</v>
      </c>
      <c r="C5861" s="2">
        <v>43839</v>
      </c>
      <c r="D5861" t="s">
        <v>13</v>
      </c>
      <c r="E5861" t="s">
        <v>4004</v>
      </c>
      <c r="G5861" t="s">
        <v>675</v>
      </c>
      <c r="H5861" t="s">
        <v>595</v>
      </c>
      <c r="J5861" t="s">
        <v>17</v>
      </c>
      <c r="K5861" t="s">
        <v>25</v>
      </c>
      <c r="L5861" t="str">
        <f>_xlfn.XLOOKUP(Tableau1[[#This Row],[TYPE DE PIECE]],Tableau4[MATIERE],Tableau4[SHORT TYPE],"",0,1)</f>
        <v>SMT</v>
      </c>
      <c r="N5861" t="str">
        <f>IF(ISERR(FIND("DECOUPE",Tableau1[[#This Row],[DESIGNATION]])),"","NEED REF")</f>
        <v/>
      </c>
    </row>
    <row r="5862" spans="2:14">
      <c r="B5862">
        <v>34408143</v>
      </c>
      <c r="C5862" s="2">
        <v>43839</v>
      </c>
      <c r="D5862" t="s">
        <v>13</v>
      </c>
      <c r="E5862" t="s">
        <v>4005</v>
      </c>
      <c r="G5862" t="s">
        <v>675</v>
      </c>
      <c r="H5862" t="s">
        <v>595</v>
      </c>
      <c r="J5862" t="s">
        <v>17</v>
      </c>
      <c r="K5862" t="s">
        <v>25</v>
      </c>
      <c r="L5862" t="str">
        <f>_xlfn.XLOOKUP(Tableau1[[#This Row],[TYPE DE PIECE]],Tableau4[MATIERE],Tableau4[SHORT TYPE],"",0,1)</f>
        <v>SMT</v>
      </c>
      <c r="M5862" t="s">
        <v>4006</v>
      </c>
      <c r="N5862" t="str">
        <f>IF(ISERR(FIND("DECOUPE",Tableau1[[#This Row],[DESIGNATION]])),"","NEED REF")</f>
        <v/>
      </c>
    </row>
    <row r="5863" spans="2:14">
      <c r="B5863">
        <v>34408142</v>
      </c>
      <c r="C5863" s="2">
        <v>43839</v>
      </c>
      <c r="D5863" t="s">
        <v>13</v>
      </c>
      <c r="E5863" t="s">
        <v>4007</v>
      </c>
      <c r="G5863" t="s">
        <v>675</v>
      </c>
      <c r="H5863" t="s">
        <v>595</v>
      </c>
      <c r="J5863" t="s">
        <v>17</v>
      </c>
      <c r="K5863" t="s">
        <v>25</v>
      </c>
      <c r="L5863" t="str">
        <f>_xlfn.XLOOKUP(Tableau1[[#This Row],[TYPE DE PIECE]],Tableau4[MATIERE],Tableau4[SHORT TYPE],"",0,1)</f>
        <v>SMT</v>
      </c>
      <c r="N5863" t="str">
        <f>IF(ISERR(FIND("DECOUPE",Tableau1[[#This Row],[DESIGNATION]])),"","NEED REF")</f>
        <v/>
      </c>
    </row>
    <row r="5864" spans="2:14">
      <c r="B5864">
        <v>34408141</v>
      </c>
      <c r="C5864" s="2">
        <v>43837</v>
      </c>
      <c r="D5864" t="s">
        <v>13</v>
      </c>
      <c r="E5864" t="s">
        <v>4008</v>
      </c>
      <c r="G5864" t="s">
        <v>675</v>
      </c>
      <c r="H5864" t="s">
        <v>463</v>
      </c>
      <c r="J5864" t="s">
        <v>17</v>
      </c>
      <c r="K5864" t="s">
        <v>50</v>
      </c>
      <c r="L5864" t="str">
        <f>_xlfn.XLOOKUP(Tableau1[[#This Row],[TYPE DE PIECE]],Tableau4[MATIERE],Tableau4[SHORT TYPE],"",0,1)</f>
        <v>WIR</v>
      </c>
      <c r="N5864" t="str">
        <f>IF(ISERR(FIND("DECOUPE",Tableau1[[#This Row],[DESIGNATION]])),"","NEED REF")</f>
        <v/>
      </c>
    </row>
    <row r="5865" spans="2:14">
      <c r="B5865">
        <v>34408140</v>
      </c>
      <c r="C5865" s="2">
        <v>43836</v>
      </c>
      <c r="D5865" t="s">
        <v>13</v>
      </c>
      <c r="E5865" t="s">
        <v>4009</v>
      </c>
      <c r="G5865" t="s">
        <v>675</v>
      </c>
      <c r="H5865" t="s">
        <v>30</v>
      </c>
      <c r="J5865" t="s">
        <v>17</v>
      </c>
      <c r="K5865" t="s">
        <v>25</v>
      </c>
      <c r="L5865" t="str">
        <f>_xlfn.XLOOKUP(Tableau1[[#This Row],[TYPE DE PIECE]],Tableau4[MATIERE],Tableau4[SHORT TYPE],"",0,1)</f>
        <v>SMT</v>
      </c>
      <c r="N5865" t="str">
        <f>IF(ISERR(FIND("DECOUPE",Tableau1[[#This Row],[DESIGNATION]])),"","NEED REF")</f>
        <v/>
      </c>
    </row>
    <row r="5866" spans="2:14">
      <c r="B5866">
        <v>34408139</v>
      </c>
      <c r="C5866" s="2">
        <v>44138</v>
      </c>
      <c r="D5866" t="s">
        <v>13</v>
      </c>
      <c r="E5866" t="s">
        <v>4010</v>
      </c>
      <c r="G5866" t="s">
        <v>675</v>
      </c>
      <c r="H5866" t="s">
        <v>30</v>
      </c>
      <c r="J5866" t="s">
        <v>17</v>
      </c>
      <c r="K5866" t="s">
        <v>25</v>
      </c>
      <c r="L5866" t="str">
        <f>_xlfn.XLOOKUP(Tableau1[[#This Row],[TYPE DE PIECE]],Tableau4[MATIERE],Tableau4[SHORT TYPE],"",0,1)</f>
        <v>SMT</v>
      </c>
      <c r="N5866" t="str">
        <f>IF(ISERR(FIND("DECOUPE",Tableau1[[#This Row],[DESIGNATION]])),"","NEED REF")</f>
        <v/>
      </c>
    </row>
    <row r="5867" spans="2:14">
      <c r="B5867">
        <v>34408138</v>
      </c>
      <c r="C5867" s="2">
        <v>44138</v>
      </c>
      <c r="D5867" t="s">
        <v>13</v>
      </c>
      <c r="E5867" t="s">
        <v>4011</v>
      </c>
      <c r="G5867" t="s">
        <v>675</v>
      </c>
      <c r="H5867" t="s">
        <v>30</v>
      </c>
      <c r="J5867" t="s">
        <v>17</v>
      </c>
      <c r="K5867" t="s">
        <v>25</v>
      </c>
      <c r="L5867" t="str">
        <f>_xlfn.XLOOKUP(Tableau1[[#This Row],[TYPE DE PIECE]],Tableau4[MATIERE],Tableau4[SHORT TYPE],"",0,1)</f>
        <v>SMT</v>
      </c>
      <c r="N5867" t="str">
        <f>IF(ISERR(FIND("DECOUPE",Tableau1[[#This Row],[DESIGNATION]])),"","NEED REF")</f>
        <v/>
      </c>
    </row>
    <row r="5868" spans="2:14">
      <c r="B5868">
        <v>34408137</v>
      </c>
      <c r="C5868" s="2">
        <v>44138</v>
      </c>
      <c r="D5868" t="s">
        <v>13</v>
      </c>
      <c r="E5868" t="s">
        <v>4012</v>
      </c>
      <c r="G5868" t="s">
        <v>675</v>
      </c>
      <c r="H5868" t="s">
        <v>30</v>
      </c>
      <c r="J5868" t="s">
        <v>17</v>
      </c>
      <c r="K5868" t="s">
        <v>25</v>
      </c>
      <c r="L5868" t="str">
        <f>_xlfn.XLOOKUP(Tableau1[[#This Row],[TYPE DE PIECE]],Tableau4[MATIERE],Tableau4[SHORT TYPE],"",0,1)</f>
        <v>SMT</v>
      </c>
      <c r="N5868" t="str">
        <f>IF(ISERR(FIND("DECOUPE",Tableau1[[#This Row],[DESIGNATION]])),"","NEED REF")</f>
        <v/>
      </c>
    </row>
    <row r="5869" spans="2:14">
      <c r="B5869">
        <v>34408136</v>
      </c>
      <c r="C5869" s="2">
        <v>44138</v>
      </c>
      <c r="D5869" t="s">
        <v>13</v>
      </c>
      <c r="E5869" t="s">
        <v>4013</v>
      </c>
      <c r="G5869" t="s">
        <v>675</v>
      </c>
      <c r="H5869" t="s">
        <v>30</v>
      </c>
      <c r="J5869" t="s">
        <v>17</v>
      </c>
      <c r="K5869" t="s">
        <v>25</v>
      </c>
      <c r="L5869" t="str">
        <f>_xlfn.XLOOKUP(Tableau1[[#This Row],[TYPE DE PIECE]],Tableau4[MATIERE],Tableau4[SHORT TYPE],"",0,1)</f>
        <v>SMT</v>
      </c>
      <c r="N5869" t="str">
        <f>IF(ISERR(FIND("DECOUPE",Tableau1[[#This Row],[DESIGNATION]])),"","NEED REF")</f>
        <v/>
      </c>
    </row>
    <row r="5870" spans="2:14">
      <c r="B5870">
        <v>34408135</v>
      </c>
      <c r="C5870" s="2">
        <v>43818</v>
      </c>
      <c r="D5870" t="s">
        <v>13</v>
      </c>
      <c r="E5870" t="s">
        <v>4014</v>
      </c>
      <c r="G5870" t="s">
        <v>267</v>
      </c>
      <c r="J5870" t="s">
        <v>17</v>
      </c>
      <c r="K5870" t="s">
        <v>25</v>
      </c>
      <c r="L5870" t="str">
        <f>_xlfn.XLOOKUP(Tableau1[[#This Row],[TYPE DE PIECE]],Tableau4[MATIERE],Tableau4[SHORT TYPE],"",0,1)</f>
        <v>SMT</v>
      </c>
      <c r="N5870" t="str">
        <f>IF(ISERR(FIND("DECOUPE",Tableau1[[#This Row],[DESIGNATION]])),"","NEED REF")</f>
        <v/>
      </c>
    </row>
    <row r="5871" spans="2:14">
      <c r="B5871">
        <v>34408134</v>
      </c>
      <c r="C5871" s="2">
        <v>43816</v>
      </c>
      <c r="D5871" t="s">
        <v>13</v>
      </c>
      <c r="E5871" t="s">
        <v>4015</v>
      </c>
      <c r="G5871" t="s">
        <v>96</v>
      </c>
      <c r="H5871" t="s">
        <v>30</v>
      </c>
      <c r="J5871" t="s">
        <v>17</v>
      </c>
      <c r="K5871" t="s">
        <v>25</v>
      </c>
      <c r="L5871" t="str">
        <f>_xlfn.XLOOKUP(Tableau1[[#This Row],[TYPE DE PIECE]],Tableau4[MATIERE],Tableau4[SHORT TYPE],"",0,1)</f>
        <v>SMT</v>
      </c>
      <c r="N5871" t="str">
        <f>IF(ISERR(FIND("DECOUPE",Tableau1[[#This Row],[DESIGNATION]])),"","NEED REF")</f>
        <v/>
      </c>
    </row>
    <row r="5872" spans="2:14">
      <c r="B5872">
        <v>34408133</v>
      </c>
      <c r="C5872" s="2">
        <v>43812</v>
      </c>
      <c r="D5872" t="s">
        <v>13</v>
      </c>
      <c r="E5872" t="s">
        <v>4016</v>
      </c>
      <c r="J5872" t="s">
        <v>17</v>
      </c>
      <c r="K5872" t="s">
        <v>25</v>
      </c>
      <c r="L5872" t="str">
        <f>_xlfn.XLOOKUP(Tableau1[[#This Row],[TYPE DE PIECE]],Tableau4[MATIERE],Tableau4[SHORT TYPE],"",0,1)</f>
        <v>SMT</v>
      </c>
      <c r="N5872" t="str">
        <f>IF(ISERR(FIND("DECOUPE",Tableau1[[#This Row],[DESIGNATION]])),"","NEED REF")</f>
        <v/>
      </c>
    </row>
    <row r="5873" spans="2:14">
      <c r="B5873">
        <v>34408132</v>
      </c>
      <c r="C5873" s="2">
        <v>43812</v>
      </c>
      <c r="D5873" t="s">
        <v>13</v>
      </c>
      <c r="E5873" t="s">
        <v>4017</v>
      </c>
      <c r="G5873" t="s">
        <v>112</v>
      </c>
      <c r="H5873" t="s">
        <v>15</v>
      </c>
      <c r="J5873" t="s">
        <v>17</v>
      </c>
      <c r="K5873" t="s">
        <v>25</v>
      </c>
      <c r="L5873" t="str">
        <f>_xlfn.XLOOKUP(Tableau1[[#This Row],[TYPE DE PIECE]],Tableau4[MATIERE],Tableau4[SHORT TYPE],"",0,1)</f>
        <v>SMT</v>
      </c>
      <c r="N5873" t="str">
        <f>IF(ISERR(FIND("DECOUPE",Tableau1[[#This Row],[DESIGNATION]])),"","NEED REF")</f>
        <v/>
      </c>
    </row>
    <row r="5874" spans="2:14">
      <c r="B5874">
        <v>34408131</v>
      </c>
      <c r="C5874" s="2">
        <v>43810</v>
      </c>
      <c r="D5874" t="s">
        <v>13</v>
      </c>
      <c r="E5874" t="s">
        <v>4018</v>
      </c>
      <c r="J5874" t="s">
        <v>17</v>
      </c>
      <c r="K5874" t="s">
        <v>701</v>
      </c>
      <c r="L5874" t="str">
        <f>_xlfn.XLOOKUP(Tableau1[[#This Row],[TYPE DE PIECE]],Tableau4[MATIERE],Tableau4[SHORT TYPE],"",0,1)</f>
        <v>SE</v>
      </c>
      <c r="N5874" t="str">
        <f>IF(ISERR(FIND("DECOUPE",Tableau1[[#This Row],[DESIGNATION]])),"","NEED REF")</f>
        <v/>
      </c>
    </row>
    <row r="5875" spans="2:14">
      <c r="B5875">
        <v>34408130</v>
      </c>
      <c r="C5875" s="2">
        <v>43810</v>
      </c>
      <c r="D5875" t="s">
        <v>13</v>
      </c>
      <c r="E5875" t="s">
        <v>4019</v>
      </c>
      <c r="F5875" t="s">
        <v>3910</v>
      </c>
      <c r="J5875" t="s">
        <v>2813</v>
      </c>
      <c r="K5875" t="s">
        <v>25</v>
      </c>
      <c r="L5875" t="str">
        <f>_xlfn.XLOOKUP(Tableau1[[#This Row],[TYPE DE PIECE]],Tableau4[MATIERE],Tableau4[SHORT TYPE],"",0,1)</f>
        <v>SMT</v>
      </c>
      <c r="N5875" t="str">
        <f>IF(ISERR(FIND("DECOUPE",Tableau1[[#This Row],[DESIGNATION]])),"","NEED REF")</f>
        <v/>
      </c>
    </row>
    <row r="5876" spans="2:14">
      <c r="B5876">
        <v>34408129</v>
      </c>
      <c r="C5876" s="2">
        <v>43806</v>
      </c>
      <c r="D5876" t="s">
        <v>13</v>
      </c>
      <c r="E5876" t="s">
        <v>2917</v>
      </c>
      <c r="G5876" t="s">
        <v>96</v>
      </c>
      <c r="H5876" t="s">
        <v>30</v>
      </c>
      <c r="J5876" t="s">
        <v>2813</v>
      </c>
      <c r="K5876" t="s">
        <v>22</v>
      </c>
      <c r="L5876" t="str">
        <f>_xlfn.XLOOKUP(Tableau1[[#This Row],[TYPE DE PIECE]],Tableau4[MATIERE],Tableau4[SHORT TYPE],"",0,1)</f>
        <v>COP</v>
      </c>
      <c r="N5876" t="str">
        <f>IF(ISERR(FIND("DECOUPE",Tableau1[[#This Row],[DESIGNATION]])),"","NEED REF")</f>
        <v/>
      </c>
    </row>
    <row r="5877" spans="2:14">
      <c r="B5877">
        <v>34408128</v>
      </c>
      <c r="C5877" s="2">
        <v>43805</v>
      </c>
      <c r="D5877" t="s">
        <v>13</v>
      </c>
      <c r="E5877" t="s">
        <v>4020</v>
      </c>
      <c r="G5877" t="s">
        <v>3382</v>
      </c>
      <c r="H5877" t="s">
        <v>595</v>
      </c>
      <c r="J5877" t="s">
        <v>17</v>
      </c>
      <c r="K5877" t="s">
        <v>25</v>
      </c>
      <c r="L5877" t="str">
        <f>_xlfn.XLOOKUP(Tableau1[[#This Row],[TYPE DE PIECE]],Tableau4[MATIERE],Tableau4[SHORT TYPE],"",0,1)</f>
        <v>SMT</v>
      </c>
      <c r="N5877" t="str">
        <f>IF(ISERR(FIND("DECOUPE",Tableau1[[#This Row],[DESIGNATION]])),"","NEED REF")</f>
        <v/>
      </c>
    </row>
    <row r="5878" spans="2:14">
      <c r="B5878">
        <v>34408127</v>
      </c>
      <c r="C5878" s="2">
        <v>43805</v>
      </c>
      <c r="D5878" t="s">
        <v>13</v>
      </c>
      <c r="E5878" t="s">
        <v>4021</v>
      </c>
      <c r="G5878" t="s">
        <v>96</v>
      </c>
      <c r="H5878" t="s">
        <v>30</v>
      </c>
      <c r="J5878" t="s">
        <v>2813</v>
      </c>
      <c r="K5878" t="s">
        <v>25</v>
      </c>
      <c r="L5878" t="str">
        <f>_xlfn.XLOOKUP(Tableau1[[#This Row],[TYPE DE PIECE]],Tableau4[MATIERE],Tableau4[SHORT TYPE],"",0,1)</f>
        <v>SMT</v>
      </c>
      <c r="N5878" t="str">
        <f>IF(ISERR(FIND("DECOUPE",Tableau1[[#This Row],[DESIGNATION]])),"","NEED REF")</f>
        <v/>
      </c>
    </row>
    <row r="5879" spans="2:14">
      <c r="B5879">
        <v>34408126</v>
      </c>
      <c r="C5879" s="2">
        <v>43805</v>
      </c>
      <c r="D5879" t="s">
        <v>13</v>
      </c>
      <c r="E5879" t="s">
        <v>4022</v>
      </c>
      <c r="G5879" t="s">
        <v>96</v>
      </c>
      <c r="H5879" t="s">
        <v>30</v>
      </c>
      <c r="J5879" t="s">
        <v>2813</v>
      </c>
      <c r="K5879" t="s">
        <v>22</v>
      </c>
      <c r="L5879" t="str">
        <f>_xlfn.XLOOKUP(Tableau1[[#This Row],[TYPE DE PIECE]],Tableau4[MATIERE],Tableau4[SHORT TYPE],"",0,1)</f>
        <v>COP</v>
      </c>
      <c r="N5879" t="str">
        <f>IF(ISERR(FIND("DECOUPE",Tableau1[[#This Row],[DESIGNATION]])),"","NEED REF")</f>
        <v/>
      </c>
    </row>
    <row r="5880" spans="2:14">
      <c r="B5880">
        <v>34408125</v>
      </c>
      <c r="C5880" s="2">
        <v>43805</v>
      </c>
      <c r="D5880" t="s">
        <v>13</v>
      </c>
      <c r="E5880" t="s">
        <v>4023</v>
      </c>
      <c r="G5880" t="s">
        <v>96</v>
      </c>
      <c r="H5880" t="s">
        <v>30</v>
      </c>
      <c r="J5880" t="s">
        <v>2813</v>
      </c>
      <c r="K5880" t="s">
        <v>22</v>
      </c>
      <c r="L5880" t="str">
        <f>_xlfn.XLOOKUP(Tableau1[[#This Row],[TYPE DE PIECE]],Tableau4[MATIERE],Tableau4[SHORT TYPE],"",0,1)</f>
        <v>COP</v>
      </c>
      <c r="N5880" t="str">
        <f>IF(ISERR(FIND("DECOUPE",Tableau1[[#This Row],[DESIGNATION]])),"","NEED REF")</f>
        <v/>
      </c>
    </row>
    <row r="5881" spans="2:14">
      <c r="B5881">
        <v>34408124</v>
      </c>
      <c r="C5881" s="2">
        <v>43804</v>
      </c>
      <c r="D5881" t="s">
        <v>13</v>
      </c>
      <c r="E5881" t="s">
        <v>3572</v>
      </c>
      <c r="G5881" t="s">
        <v>96</v>
      </c>
      <c r="H5881" t="s">
        <v>30</v>
      </c>
      <c r="J5881" t="s">
        <v>2813</v>
      </c>
      <c r="K5881" t="s">
        <v>25</v>
      </c>
      <c r="L5881" t="str">
        <f>_xlfn.XLOOKUP(Tableau1[[#This Row],[TYPE DE PIECE]],Tableau4[MATIERE],Tableau4[SHORT TYPE],"",0,1)</f>
        <v>SMT</v>
      </c>
      <c r="N5881" t="str">
        <f>IF(ISERR(FIND("DECOUPE",Tableau1[[#This Row],[DESIGNATION]])),"","NEED REF")</f>
        <v/>
      </c>
    </row>
    <row r="5882" spans="2:14">
      <c r="B5882">
        <v>34408123</v>
      </c>
      <c r="C5882" s="2">
        <v>43804</v>
      </c>
      <c r="D5882" t="s">
        <v>13</v>
      </c>
      <c r="E5882" t="s">
        <v>4024</v>
      </c>
      <c r="G5882" t="s">
        <v>96</v>
      </c>
      <c r="H5882" t="s">
        <v>30</v>
      </c>
      <c r="J5882" t="s">
        <v>2813</v>
      </c>
      <c r="K5882" t="s">
        <v>22</v>
      </c>
      <c r="L5882" t="str">
        <f>_xlfn.XLOOKUP(Tableau1[[#This Row],[TYPE DE PIECE]],Tableau4[MATIERE],Tableau4[SHORT TYPE],"",0,1)</f>
        <v>COP</v>
      </c>
      <c r="N5882" t="str">
        <f>IF(ISERR(FIND("DECOUPE",Tableau1[[#This Row],[DESIGNATION]])),"","NEED REF")</f>
        <v/>
      </c>
    </row>
    <row r="5883" spans="2:14">
      <c r="B5883">
        <v>34408122</v>
      </c>
      <c r="C5883" s="2">
        <v>43804</v>
      </c>
      <c r="D5883" t="s">
        <v>13</v>
      </c>
      <c r="E5883" t="s">
        <v>4025</v>
      </c>
      <c r="G5883" t="s">
        <v>96</v>
      </c>
      <c r="H5883" t="s">
        <v>30</v>
      </c>
      <c r="J5883" t="s">
        <v>2813</v>
      </c>
      <c r="K5883" t="s">
        <v>22</v>
      </c>
      <c r="L5883" t="str">
        <f>_xlfn.XLOOKUP(Tableau1[[#This Row],[TYPE DE PIECE]],Tableau4[MATIERE],Tableau4[SHORT TYPE],"",0,1)</f>
        <v>COP</v>
      </c>
      <c r="N5883" t="str">
        <f>IF(ISERR(FIND("DECOUPE",Tableau1[[#This Row],[DESIGNATION]])),"","NEED REF")</f>
        <v/>
      </c>
    </row>
    <row r="5884" spans="2:14">
      <c r="B5884">
        <v>34408121</v>
      </c>
      <c r="C5884" s="2">
        <v>43803</v>
      </c>
      <c r="D5884" t="s">
        <v>13</v>
      </c>
      <c r="E5884" t="s">
        <v>2917</v>
      </c>
      <c r="G5884" t="s">
        <v>96</v>
      </c>
      <c r="H5884" t="s">
        <v>30</v>
      </c>
      <c r="J5884" t="s">
        <v>2813</v>
      </c>
      <c r="K5884" t="s">
        <v>22</v>
      </c>
      <c r="L5884" t="str">
        <f>_xlfn.XLOOKUP(Tableau1[[#This Row],[TYPE DE PIECE]],Tableau4[MATIERE],Tableau4[SHORT TYPE],"",0,1)</f>
        <v>COP</v>
      </c>
      <c r="N5884" t="str">
        <f>IF(ISERR(FIND("DECOUPE",Tableau1[[#This Row],[DESIGNATION]])),"","NEED REF")</f>
        <v/>
      </c>
    </row>
    <row r="5885" spans="2:14">
      <c r="B5885">
        <v>34408120</v>
      </c>
      <c r="C5885" s="2">
        <v>43802</v>
      </c>
      <c r="D5885" t="s">
        <v>13</v>
      </c>
      <c r="E5885" t="s">
        <v>4026</v>
      </c>
      <c r="F5885" t="s">
        <v>3910</v>
      </c>
      <c r="J5885" t="s">
        <v>2813</v>
      </c>
      <c r="K5885" t="s">
        <v>25</v>
      </c>
      <c r="L5885" t="str">
        <f>_xlfn.XLOOKUP(Tableau1[[#This Row],[TYPE DE PIECE]],Tableau4[MATIERE],Tableau4[SHORT TYPE],"",0,1)</f>
        <v>SMT</v>
      </c>
      <c r="N5885" t="str">
        <f>IF(ISERR(FIND("DECOUPE",Tableau1[[#This Row],[DESIGNATION]])),"","NEED REF")</f>
        <v/>
      </c>
    </row>
    <row r="5886" spans="2:14">
      <c r="B5886">
        <v>34408119</v>
      </c>
      <c r="C5886" s="2">
        <v>43801</v>
      </c>
      <c r="D5886" t="s">
        <v>13</v>
      </c>
      <c r="E5886" t="s">
        <v>4027</v>
      </c>
      <c r="F5886" t="s">
        <v>4028</v>
      </c>
      <c r="J5886" t="s">
        <v>2813</v>
      </c>
      <c r="L5886" t="str">
        <f>_xlfn.XLOOKUP(Tableau1[[#This Row],[TYPE DE PIECE]],Tableau4[MATIERE],Tableau4[SHORT TYPE],"",0,1)</f>
        <v/>
      </c>
      <c r="N5886" t="str">
        <f>IF(ISERR(FIND("DECOUPE",Tableau1[[#This Row],[DESIGNATION]])),"","NEED REF")</f>
        <v/>
      </c>
    </row>
    <row r="5887" spans="2:14">
      <c r="B5887">
        <v>34408118</v>
      </c>
      <c r="C5887" s="2">
        <v>43801</v>
      </c>
      <c r="D5887" t="s">
        <v>13</v>
      </c>
      <c r="E5887" t="s">
        <v>4029</v>
      </c>
      <c r="F5887" t="s">
        <v>4030</v>
      </c>
      <c r="J5887" t="s">
        <v>177</v>
      </c>
      <c r="K5887" t="s">
        <v>50</v>
      </c>
      <c r="L5887" t="str">
        <f>_xlfn.XLOOKUP(Tableau1[[#This Row],[TYPE DE PIECE]],Tableau4[MATIERE],Tableau4[SHORT TYPE],"",0,1)</f>
        <v>WIR</v>
      </c>
      <c r="N5887" t="str">
        <f>IF(ISERR(FIND("DECOUPE",Tableau1[[#This Row],[DESIGNATION]])),"","NEED REF")</f>
        <v/>
      </c>
    </row>
    <row r="5888" spans="2:14">
      <c r="B5888">
        <v>34408117</v>
      </c>
      <c r="C5888" s="2">
        <v>43798</v>
      </c>
      <c r="D5888" t="s">
        <v>13</v>
      </c>
      <c r="E5888" t="s">
        <v>4031</v>
      </c>
      <c r="F5888" t="s">
        <v>4032</v>
      </c>
      <c r="J5888" t="s">
        <v>17</v>
      </c>
      <c r="K5888" t="s">
        <v>25</v>
      </c>
      <c r="L5888" t="str">
        <f>_xlfn.XLOOKUP(Tableau1[[#This Row],[TYPE DE PIECE]],Tableau4[MATIERE],Tableau4[SHORT TYPE],"",0,1)</f>
        <v>SMT</v>
      </c>
      <c r="N5888" t="str">
        <f>IF(ISERR(FIND("DECOUPE",Tableau1[[#This Row],[DESIGNATION]])),"","NEED REF")</f>
        <v/>
      </c>
    </row>
    <row r="5889" spans="2:14">
      <c r="B5889">
        <v>34408116</v>
      </c>
      <c r="C5889" s="2">
        <v>43798</v>
      </c>
      <c r="D5889" t="s">
        <v>13</v>
      </c>
      <c r="E5889" t="s">
        <v>4033</v>
      </c>
      <c r="F5889" t="s">
        <v>4032</v>
      </c>
      <c r="J5889" t="s">
        <v>17</v>
      </c>
      <c r="K5889" t="s">
        <v>25</v>
      </c>
      <c r="L5889" t="str">
        <f>_xlfn.XLOOKUP(Tableau1[[#This Row],[TYPE DE PIECE]],Tableau4[MATIERE],Tableau4[SHORT TYPE],"",0,1)</f>
        <v>SMT</v>
      </c>
      <c r="N5889" t="str">
        <f>IF(ISERR(FIND("DECOUPE",Tableau1[[#This Row],[DESIGNATION]])),"","NEED REF")</f>
        <v/>
      </c>
    </row>
    <row r="5890" spans="2:14">
      <c r="B5890">
        <v>34408115</v>
      </c>
      <c r="C5890" s="2">
        <v>43798</v>
      </c>
      <c r="D5890" t="s">
        <v>13</v>
      </c>
      <c r="E5890" t="s">
        <v>4034</v>
      </c>
      <c r="F5890" t="s">
        <v>3910</v>
      </c>
      <c r="J5890" t="s">
        <v>2813</v>
      </c>
      <c r="K5890" t="s">
        <v>25</v>
      </c>
      <c r="L5890" t="str">
        <f>_xlfn.XLOOKUP(Tableau1[[#This Row],[TYPE DE PIECE]],Tableau4[MATIERE],Tableau4[SHORT TYPE],"",0,1)</f>
        <v>SMT</v>
      </c>
      <c r="N5890" t="str">
        <f>IF(ISERR(FIND("DECOUPE",Tableau1[[#This Row],[DESIGNATION]])),"","NEED REF")</f>
        <v/>
      </c>
    </row>
    <row r="5891" spans="2:14">
      <c r="B5891">
        <v>34408114</v>
      </c>
      <c r="C5891" s="2">
        <v>43796</v>
      </c>
      <c r="D5891" t="s">
        <v>13</v>
      </c>
      <c r="E5891" t="s">
        <v>4035</v>
      </c>
      <c r="F5891" t="s">
        <v>4032</v>
      </c>
      <c r="J5891" t="s">
        <v>17</v>
      </c>
      <c r="K5891" t="s">
        <v>22</v>
      </c>
      <c r="L5891" t="str">
        <f>_xlfn.XLOOKUP(Tableau1[[#This Row],[TYPE DE PIECE]],Tableau4[MATIERE],Tableau4[SHORT TYPE],"",0,1)</f>
        <v>COP</v>
      </c>
      <c r="N5891" t="str">
        <f>IF(ISERR(FIND("DECOUPE",Tableau1[[#This Row],[DESIGNATION]])),"","NEED REF")</f>
        <v/>
      </c>
    </row>
    <row r="5892" spans="2:14">
      <c r="B5892">
        <v>34408113</v>
      </c>
      <c r="C5892" s="2">
        <v>43798</v>
      </c>
      <c r="D5892" t="s">
        <v>13</v>
      </c>
      <c r="E5892" t="s">
        <v>4036</v>
      </c>
      <c r="F5892" t="s">
        <v>3910</v>
      </c>
      <c r="J5892" t="s">
        <v>2813</v>
      </c>
      <c r="K5892" t="s">
        <v>25</v>
      </c>
      <c r="L5892" t="str">
        <f>_xlfn.XLOOKUP(Tableau1[[#This Row],[TYPE DE PIECE]],Tableau4[MATIERE],Tableau4[SHORT TYPE],"",0,1)</f>
        <v>SMT</v>
      </c>
      <c r="N5892" t="str">
        <f>IF(ISERR(FIND("DECOUPE",Tableau1[[#This Row],[DESIGNATION]])),"","NEED REF")</f>
        <v/>
      </c>
    </row>
    <row r="5893" spans="2:14">
      <c r="B5893">
        <v>34408112</v>
      </c>
      <c r="C5893" s="2">
        <v>43797</v>
      </c>
      <c r="D5893" t="s">
        <v>13</v>
      </c>
      <c r="E5893" t="s">
        <v>4037</v>
      </c>
      <c r="F5893" t="s">
        <v>3910</v>
      </c>
      <c r="J5893" t="s">
        <v>2813</v>
      </c>
      <c r="K5893" t="s">
        <v>25</v>
      </c>
      <c r="L5893" t="str">
        <f>_xlfn.XLOOKUP(Tableau1[[#This Row],[TYPE DE PIECE]],Tableau4[MATIERE],Tableau4[SHORT TYPE],"",0,1)</f>
        <v>SMT</v>
      </c>
      <c r="N5893" t="str">
        <f>IF(ISERR(FIND("DECOUPE",Tableau1[[#This Row],[DESIGNATION]])),"","NEED REF")</f>
        <v/>
      </c>
    </row>
    <row r="5894" spans="2:14">
      <c r="B5894">
        <v>34408111</v>
      </c>
      <c r="C5894" s="2">
        <v>43796</v>
      </c>
      <c r="D5894" t="s">
        <v>13</v>
      </c>
      <c r="E5894" t="s">
        <v>4019</v>
      </c>
      <c r="F5894" t="s">
        <v>3910</v>
      </c>
      <c r="J5894" t="s">
        <v>2813</v>
      </c>
      <c r="K5894" t="s">
        <v>25</v>
      </c>
      <c r="L5894" t="str">
        <f>_xlfn.XLOOKUP(Tableau1[[#This Row],[TYPE DE PIECE]],Tableau4[MATIERE],Tableau4[SHORT TYPE],"",0,1)</f>
        <v>SMT</v>
      </c>
      <c r="N5894" t="str">
        <f>IF(ISERR(FIND("DECOUPE",Tableau1[[#This Row],[DESIGNATION]])),"","NEED REF")</f>
        <v/>
      </c>
    </row>
    <row r="5895" spans="2:14">
      <c r="B5895">
        <v>34408110</v>
      </c>
      <c r="C5895" s="2">
        <v>43796</v>
      </c>
      <c r="D5895" t="s">
        <v>13</v>
      </c>
      <c r="E5895" t="s">
        <v>4038</v>
      </c>
      <c r="F5895" t="s">
        <v>4032</v>
      </c>
      <c r="J5895" t="s">
        <v>17</v>
      </c>
      <c r="K5895" t="s">
        <v>25</v>
      </c>
      <c r="L5895" t="str">
        <f>_xlfn.XLOOKUP(Tableau1[[#This Row],[TYPE DE PIECE]],Tableau4[MATIERE],Tableau4[SHORT TYPE],"",0,1)</f>
        <v>SMT</v>
      </c>
      <c r="N5895" t="str">
        <f>IF(ISERR(FIND("DECOUPE",Tableau1[[#This Row],[DESIGNATION]])),"","NEED REF")</f>
        <v/>
      </c>
    </row>
    <row r="5896" spans="2:14">
      <c r="B5896">
        <v>34408109</v>
      </c>
      <c r="C5896" s="2">
        <v>43794</v>
      </c>
      <c r="D5896" t="s">
        <v>13</v>
      </c>
      <c r="E5896" t="s">
        <v>4039</v>
      </c>
      <c r="F5896" t="s">
        <v>3910</v>
      </c>
      <c r="J5896" t="s">
        <v>2813</v>
      </c>
      <c r="K5896" t="s">
        <v>25</v>
      </c>
      <c r="L5896" t="str">
        <f>_xlfn.XLOOKUP(Tableau1[[#This Row],[TYPE DE PIECE]],Tableau4[MATIERE],Tableau4[SHORT TYPE],"",0,1)</f>
        <v>SMT</v>
      </c>
      <c r="N5896" t="str">
        <f>IF(ISERR(FIND("DECOUPE",Tableau1[[#This Row],[DESIGNATION]])),"","NEED REF")</f>
        <v/>
      </c>
    </row>
    <row r="5897" spans="2:14">
      <c r="B5897">
        <v>34408108</v>
      </c>
      <c r="C5897" s="2">
        <v>43791</v>
      </c>
      <c r="D5897" t="s">
        <v>13</v>
      </c>
      <c r="E5897" t="s">
        <v>4039</v>
      </c>
      <c r="F5897" t="s">
        <v>3910</v>
      </c>
      <c r="J5897" t="s">
        <v>2813</v>
      </c>
      <c r="K5897" t="s">
        <v>25</v>
      </c>
      <c r="L5897" t="str">
        <f>_xlfn.XLOOKUP(Tableau1[[#This Row],[TYPE DE PIECE]],Tableau4[MATIERE],Tableau4[SHORT TYPE],"",0,1)</f>
        <v>SMT</v>
      </c>
      <c r="N5897" t="str">
        <f>IF(ISERR(FIND("DECOUPE",Tableau1[[#This Row],[DESIGNATION]])),"","NEED REF")</f>
        <v/>
      </c>
    </row>
    <row r="5898" spans="2:14">
      <c r="B5898">
        <v>34408107</v>
      </c>
      <c r="C5898" s="2">
        <v>43791</v>
      </c>
      <c r="D5898" t="s">
        <v>13</v>
      </c>
      <c r="E5898" t="s">
        <v>4019</v>
      </c>
      <c r="F5898" t="s">
        <v>3910</v>
      </c>
      <c r="J5898" t="s">
        <v>2813</v>
      </c>
      <c r="K5898" t="s">
        <v>25</v>
      </c>
      <c r="L5898" t="str">
        <f>_xlfn.XLOOKUP(Tableau1[[#This Row],[TYPE DE PIECE]],Tableau4[MATIERE],Tableau4[SHORT TYPE],"",0,1)</f>
        <v>SMT</v>
      </c>
      <c r="N5898" t="str">
        <f>IF(ISERR(FIND("DECOUPE",Tableau1[[#This Row],[DESIGNATION]])),"","NEED REF")</f>
        <v/>
      </c>
    </row>
    <row r="5899" spans="2:14">
      <c r="B5899">
        <v>34408106</v>
      </c>
      <c r="C5899" s="2">
        <v>43791</v>
      </c>
      <c r="D5899" t="s">
        <v>13</v>
      </c>
      <c r="E5899" t="s">
        <v>4040</v>
      </c>
      <c r="F5899" t="s">
        <v>3910</v>
      </c>
      <c r="J5899" t="s">
        <v>2813</v>
      </c>
      <c r="K5899" t="s">
        <v>25</v>
      </c>
      <c r="L5899" t="str">
        <f>_xlfn.XLOOKUP(Tableau1[[#This Row],[TYPE DE PIECE]],Tableau4[MATIERE],Tableau4[SHORT TYPE],"",0,1)</f>
        <v>SMT</v>
      </c>
      <c r="N5899" t="str">
        <f>IF(ISERR(FIND("DECOUPE",Tableau1[[#This Row],[DESIGNATION]])),"","NEED REF")</f>
        <v/>
      </c>
    </row>
    <row r="5900" spans="2:14">
      <c r="B5900">
        <v>34408105</v>
      </c>
      <c r="C5900" s="2">
        <v>43790</v>
      </c>
      <c r="D5900" t="s">
        <v>13</v>
      </c>
      <c r="E5900" t="s">
        <v>4041</v>
      </c>
      <c r="F5900" t="s">
        <v>3910</v>
      </c>
      <c r="J5900" t="s">
        <v>2813</v>
      </c>
      <c r="K5900" t="s">
        <v>25</v>
      </c>
      <c r="L5900" t="str">
        <f>_xlfn.XLOOKUP(Tableau1[[#This Row],[TYPE DE PIECE]],Tableau4[MATIERE],Tableau4[SHORT TYPE],"",0,1)</f>
        <v>SMT</v>
      </c>
      <c r="N5900" t="str">
        <f>IF(ISERR(FIND("DECOUPE",Tableau1[[#This Row],[DESIGNATION]])),"","NEED REF")</f>
        <v/>
      </c>
    </row>
    <row r="5901" spans="2:14">
      <c r="B5901">
        <v>34408104</v>
      </c>
      <c r="C5901" s="2">
        <v>43790</v>
      </c>
      <c r="D5901" t="s">
        <v>13</v>
      </c>
      <c r="E5901" t="s">
        <v>4042</v>
      </c>
      <c r="F5901" t="s">
        <v>3910</v>
      </c>
      <c r="J5901" t="s">
        <v>2813</v>
      </c>
      <c r="K5901" t="s">
        <v>25</v>
      </c>
      <c r="L5901" t="str">
        <f>_xlfn.XLOOKUP(Tableau1[[#This Row],[TYPE DE PIECE]],Tableau4[MATIERE],Tableau4[SHORT TYPE],"",0,1)</f>
        <v>SMT</v>
      </c>
      <c r="N5901" t="str">
        <f>IF(ISERR(FIND("DECOUPE",Tableau1[[#This Row],[DESIGNATION]])),"","NEED REF")</f>
        <v/>
      </c>
    </row>
    <row r="5902" spans="2:14">
      <c r="B5902">
        <v>34408103</v>
      </c>
      <c r="C5902" s="2">
        <v>43790</v>
      </c>
      <c r="D5902" t="s">
        <v>13</v>
      </c>
      <c r="E5902" t="s">
        <v>4019</v>
      </c>
      <c r="F5902" t="s">
        <v>3910</v>
      </c>
      <c r="J5902" t="s">
        <v>2813</v>
      </c>
      <c r="K5902" t="s">
        <v>25</v>
      </c>
      <c r="L5902" t="str">
        <f>_xlfn.XLOOKUP(Tableau1[[#This Row],[TYPE DE PIECE]],Tableau4[MATIERE],Tableau4[SHORT TYPE],"",0,1)</f>
        <v>SMT</v>
      </c>
      <c r="N5902" t="str">
        <f>IF(ISERR(FIND("DECOUPE",Tableau1[[#This Row],[DESIGNATION]])),"","NEED REF")</f>
        <v/>
      </c>
    </row>
    <row r="5903" spans="2:14">
      <c r="B5903">
        <v>34408102</v>
      </c>
      <c r="C5903" s="2">
        <v>43790</v>
      </c>
      <c r="D5903" t="s">
        <v>13</v>
      </c>
      <c r="E5903" t="s">
        <v>3946</v>
      </c>
      <c r="F5903" t="s">
        <v>3871</v>
      </c>
      <c r="J5903" t="s">
        <v>17</v>
      </c>
      <c r="K5903" t="s">
        <v>25</v>
      </c>
      <c r="L5903" t="str">
        <f>_xlfn.XLOOKUP(Tableau1[[#This Row],[TYPE DE PIECE]],Tableau4[MATIERE],Tableau4[SHORT TYPE],"",0,1)</f>
        <v>SMT</v>
      </c>
      <c r="N5903" t="str">
        <f>IF(ISERR(FIND("DECOUPE",Tableau1[[#This Row],[DESIGNATION]])),"","NEED REF")</f>
        <v/>
      </c>
    </row>
    <row r="5904" spans="2:14">
      <c r="B5904">
        <v>34408101</v>
      </c>
      <c r="C5904" s="2">
        <v>43790</v>
      </c>
      <c r="D5904" t="s">
        <v>13</v>
      </c>
      <c r="E5904" t="s">
        <v>4043</v>
      </c>
      <c r="F5904" t="s">
        <v>3871</v>
      </c>
      <c r="J5904" t="s">
        <v>17</v>
      </c>
      <c r="K5904" t="s">
        <v>25</v>
      </c>
      <c r="L5904" t="str">
        <f>_xlfn.XLOOKUP(Tableau1[[#This Row],[TYPE DE PIECE]],Tableau4[MATIERE],Tableau4[SHORT TYPE],"",0,1)</f>
        <v>SMT</v>
      </c>
      <c r="N5904" t="str">
        <f>IF(ISERR(FIND("DECOUPE",Tableau1[[#This Row],[DESIGNATION]])),"","NEED REF")</f>
        <v/>
      </c>
    </row>
    <row r="5905" spans="2:14">
      <c r="B5905">
        <v>34408100</v>
      </c>
      <c r="C5905" s="2">
        <v>43788</v>
      </c>
      <c r="D5905" t="s">
        <v>13</v>
      </c>
      <c r="E5905" t="s">
        <v>4044</v>
      </c>
      <c r="F5905" t="s">
        <v>3910</v>
      </c>
      <c r="J5905" t="s">
        <v>2813</v>
      </c>
      <c r="K5905" t="s">
        <v>25</v>
      </c>
      <c r="L5905" t="str">
        <f>_xlfn.XLOOKUP(Tableau1[[#This Row],[TYPE DE PIECE]],Tableau4[MATIERE],Tableau4[SHORT TYPE],"",0,1)</f>
        <v>SMT</v>
      </c>
      <c r="N5905" t="str">
        <f>IF(ISERR(FIND("DECOUPE",Tableau1[[#This Row],[DESIGNATION]])),"","NEED REF")</f>
        <v/>
      </c>
    </row>
    <row r="5906" spans="2:14">
      <c r="B5906">
        <v>34408099</v>
      </c>
      <c r="C5906" s="2">
        <v>43788</v>
      </c>
      <c r="D5906" t="s">
        <v>13</v>
      </c>
      <c r="E5906" t="s">
        <v>4044</v>
      </c>
      <c r="F5906" t="s">
        <v>3910</v>
      </c>
      <c r="J5906" t="s">
        <v>2813</v>
      </c>
      <c r="K5906" t="s">
        <v>25</v>
      </c>
      <c r="L5906" t="str">
        <f>_xlfn.XLOOKUP(Tableau1[[#This Row],[TYPE DE PIECE]],Tableau4[MATIERE],Tableau4[SHORT TYPE],"",0,1)</f>
        <v>SMT</v>
      </c>
      <c r="N5906" t="str">
        <f>IF(ISERR(FIND("DECOUPE",Tableau1[[#This Row],[DESIGNATION]])),"","NEED REF")</f>
        <v/>
      </c>
    </row>
    <row r="5907" spans="2:14">
      <c r="B5907">
        <v>34408098</v>
      </c>
      <c r="C5907" s="2">
        <v>43788</v>
      </c>
      <c r="D5907" t="s">
        <v>13</v>
      </c>
      <c r="E5907" t="s">
        <v>4045</v>
      </c>
      <c r="F5907" t="s">
        <v>4046</v>
      </c>
      <c r="J5907" t="s">
        <v>17</v>
      </c>
      <c r="K5907" t="s">
        <v>25</v>
      </c>
      <c r="L5907" t="str">
        <f>_xlfn.XLOOKUP(Tableau1[[#This Row],[TYPE DE PIECE]],Tableau4[MATIERE],Tableau4[SHORT TYPE],"",0,1)</f>
        <v>SMT</v>
      </c>
      <c r="N5907" t="str">
        <f>IF(ISERR(FIND("DECOUPE",Tableau1[[#This Row],[DESIGNATION]])),"","NEED REF")</f>
        <v/>
      </c>
    </row>
    <row r="5908" spans="2:14">
      <c r="B5908">
        <v>34408097</v>
      </c>
      <c r="C5908" s="2">
        <v>43787</v>
      </c>
      <c r="D5908" t="s">
        <v>13</v>
      </c>
      <c r="E5908" t="s">
        <v>3650</v>
      </c>
      <c r="F5908" t="s">
        <v>4047</v>
      </c>
      <c r="J5908" t="s">
        <v>4048</v>
      </c>
      <c r="L5908" t="str">
        <f>_xlfn.XLOOKUP(Tableau1[[#This Row],[TYPE DE PIECE]],Tableau4[MATIERE],Tableau4[SHORT TYPE],"",0,1)</f>
        <v/>
      </c>
      <c r="N5908" t="str">
        <f>IF(ISERR(FIND("DECOUPE",Tableau1[[#This Row],[DESIGNATION]])),"","NEED REF")</f>
        <v/>
      </c>
    </row>
    <row r="5909" spans="2:14">
      <c r="B5909">
        <v>34408096</v>
      </c>
      <c r="C5909" s="2">
        <v>43787</v>
      </c>
      <c r="D5909" t="s">
        <v>13</v>
      </c>
      <c r="E5909" t="s">
        <v>3650</v>
      </c>
      <c r="F5909" t="s">
        <v>4047</v>
      </c>
      <c r="J5909" t="s">
        <v>4048</v>
      </c>
      <c r="L5909" t="str">
        <f>_xlfn.XLOOKUP(Tableau1[[#This Row],[TYPE DE PIECE]],Tableau4[MATIERE],Tableau4[SHORT TYPE],"",0,1)</f>
        <v/>
      </c>
      <c r="N5909" t="str">
        <f>IF(ISERR(FIND("DECOUPE",Tableau1[[#This Row],[DESIGNATION]])),"","NEED REF")</f>
        <v/>
      </c>
    </row>
    <row r="5910" spans="2:14">
      <c r="B5910">
        <v>34408095</v>
      </c>
      <c r="C5910" s="2">
        <v>43787</v>
      </c>
      <c r="D5910" t="s">
        <v>13</v>
      </c>
      <c r="E5910" t="s">
        <v>4049</v>
      </c>
      <c r="F5910" t="s">
        <v>4047</v>
      </c>
      <c r="J5910" t="s">
        <v>4048</v>
      </c>
      <c r="L5910" t="str">
        <f>_xlfn.XLOOKUP(Tableau1[[#This Row],[TYPE DE PIECE]],Tableau4[MATIERE],Tableau4[SHORT TYPE],"",0,1)</f>
        <v/>
      </c>
      <c r="N5910" t="str">
        <f>IF(ISERR(FIND("DECOUPE",Tableau1[[#This Row],[DESIGNATION]])),"","NEED REF")</f>
        <v/>
      </c>
    </row>
    <row r="5911" spans="2:14">
      <c r="B5911">
        <v>34408094</v>
      </c>
      <c r="C5911" s="2">
        <v>43787</v>
      </c>
      <c r="D5911" t="s">
        <v>13</v>
      </c>
      <c r="E5911" t="s">
        <v>4050</v>
      </c>
      <c r="F5911" t="s">
        <v>4047</v>
      </c>
      <c r="J5911" t="s">
        <v>4048</v>
      </c>
      <c r="L5911" t="str">
        <f>_xlfn.XLOOKUP(Tableau1[[#This Row],[TYPE DE PIECE]],Tableau4[MATIERE],Tableau4[SHORT TYPE],"",0,1)</f>
        <v/>
      </c>
      <c r="N5911" t="str">
        <f>IF(ISERR(FIND("DECOUPE",Tableau1[[#This Row],[DESIGNATION]])),"","NEED REF")</f>
        <v/>
      </c>
    </row>
    <row r="5912" spans="2:14">
      <c r="B5912">
        <v>34408093</v>
      </c>
      <c r="C5912" s="2">
        <v>43787</v>
      </c>
      <c r="D5912" t="s">
        <v>13</v>
      </c>
      <c r="E5912" t="s">
        <v>4051</v>
      </c>
      <c r="F5912" t="s">
        <v>4047</v>
      </c>
      <c r="J5912" t="s">
        <v>4048</v>
      </c>
      <c r="L5912" t="str">
        <f>_xlfn.XLOOKUP(Tableau1[[#This Row],[TYPE DE PIECE]],Tableau4[MATIERE],Tableau4[SHORT TYPE],"",0,1)</f>
        <v/>
      </c>
      <c r="N5912" t="str">
        <f>IF(ISERR(FIND("DECOUPE",Tableau1[[#This Row],[DESIGNATION]])),"","NEED REF")</f>
        <v/>
      </c>
    </row>
    <row r="5913" spans="2:14">
      <c r="B5913">
        <v>34408092</v>
      </c>
      <c r="C5913" s="2">
        <v>43787</v>
      </c>
      <c r="D5913" t="s">
        <v>13</v>
      </c>
      <c r="E5913" t="s">
        <v>4052</v>
      </c>
      <c r="F5913" t="s">
        <v>4047</v>
      </c>
      <c r="J5913" t="s">
        <v>4048</v>
      </c>
      <c r="L5913" t="str">
        <f>_xlfn.XLOOKUP(Tableau1[[#This Row],[TYPE DE PIECE]],Tableau4[MATIERE],Tableau4[SHORT TYPE],"",0,1)</f>
        <v/>
      </c>
      <c r="N5913" t="str">
        <f>IF(ISERR(FIND("DECOUPE",Tableau1[[#This Row],[DESIGNATION]])),"","NEED REF")</f>
        <v/>
      </c>
    </row>
    <row r="5914" spans="2:14">
      <c r="B5914">
        <v>34408091</v>
      </c>
      <c r="C5914" s="2">
        <v>43787</v>
      </c>
      <c r="D5914" t="s">
        <v>13</v>
      </c>
      <c r="E5914" t="s">
        <v>4053</v>
      </c>
      <c r="F5914" t="s">
        <v>4047</v>
      </c>
      <c r="J5914" t="s">
        <v>4048</v>
      </c>
      <c r="L5914" t="str">
        <f>_xlfn.XLOOKUP(Tableau1[[#This Row],[TYPE DE PIECE]],Tableau4[MATIERE],Tableau4[SHORT TYPE],"",0,1)</f>
        <v/>
      </c>
      <c r="N5914" t="str">
        <f>IF(ISERR(FIND("DECOUPE",Tableau1[[#This Row],[DESIGNATION]])),"","NEED REF")</f>
        <v/>
      </c>
    </row>
    <row r="5915" spans="2:14">
      <c r="B5915">
        <v>34408090</v>
      </c>
      <c r="C5915" s="2">
        <v>43787</v>
      </c>
      <c r="D5915" t="s">
        <v>13</v>
      </c>
      <c r="E5915" t="s">
        <v>4054</v>
      </c>
      <c r="F5915" t="s">
        <v>4047</v>
      </c>
      <c r="J5915" t="s">
        <v>4048</v>
      </c>
      <c r="L5915" t="str">
        <f>_xlfn.XLOOKUP(Tableau1[[#This Row],[TYPE DE PIECE]],Tableau4[MATIERE],Tableau4[SHORT TYPE],"",0,1)</f>
        <v/>
      </c>
      <c r="N5915" t="str">
        <f>IF(ISERR(FIND("DECOUPE",Tableau1[[#This Row],[DESIGNATION]])),"","NEED REF")</f>
        <v/>
      </c>
    </row>
    <row r="5916" spans="2:14">
      <c r="B5916">
        <v>34408089</v>
      </c>
      <c r="C5916" s="2">
        <v>43787</v>
      </c>
      <c r="D5916" t="s">
        <v>13</v>
      </c>
      <c r="E5916" t="s">
        <v>4055</v>
      </c>
      <c r="F5916" t="s">
        <v>4047</v>
      </c>
      <c r="J5916" t="s">
        <v>4048</v>
      </c>
      <c r="L5916" t="str">
        <f>_xlfn.XLOOKUP(Tableau1[[#This Row],[TYPE DE PIECE]],Tableau4[MATIERE],Tableau4[SHORT TYPE],"",0,1)</f>
        <v/>
      </c>
      <c r="N5916" t="str">
        <f>IF(ISERR(FIND("DECOUPE",Tableau1[[#This Row],[DESIGNATION]])),"","NEED REF")</f>
        <v/>
      </c>
    </row>
    <row r="5917" spans="2:14">
      <c r="B5917">
        <v>34408088</v>
      </c>
      <c r="C5917" s="2">
        <v>43787</v>
      </c>
      <c r="D5917" t="s">
        <v>13</v>
      </c>
      <c r="E5917" t="s">
        <v>4056</v>
      </c>
      <c r="F5917" t="s">
        <v>4047</v>
      </c>
      <c r="J5917" t="s">
        <v>4048</v>
      </c>
      <c r="L5917" t="str">
        <f>_xlfn.XLOOKUP(Tableau1[[#This Row],[TYPE DE PIECE]],Tableau4[MATIERE],Tableau4[SHORT TYPE],"",0,1)</f>
        <v/>
      </c>
      <c r="N5917" t="str">
        <f>IF(ISERR(FIND("DECOUPE",Tableau1[[#This Row],[DESIGNATION]])),"","NEED REF")</f>
        <v/>
      </c>
    </row>
    <row r="5918" spans="2:14">
      <c r="B5918">
        <v>34408087</v>
      </c>
      <c r="C5918" s="2">
        <v>43787</v>
      </c>
      <c r="D5918" t="s">
        <v>13</v>
      </c>
      <c r="E5918" t="s">
        <v>4057</v>
      </c>
      <c r="F5918" t="s">
        <v>4047</v>
      </c>
      <c r="J5918" t="s">
        <v>4048</v>
      </c>
      <c r="L5918" t="str">
        <f>_xlfn.XLOOKUP(Tableau1[[#This Row],[TYPE DE PIECE]],Tableau4[MATIERE],Tableau4[SHORT TYPE],"",0,1)</f>
        <v/>
      </c>
      <c r="N5918" t="str">
        <f>IF(ISERR(FIND("DECOUPE",Tableau1[[#This Row],[DESIGNATION]])),"","NEED REF")</f>
        <v/>
      </c>
    </row>
    <row r="5919" spans="2:14">
      <c r="B5919">
        <v>34408086</v>
      </c>
      <c r="C5919" s="2">
        <v>43787</v>
      </c>
      <c r="D5919" t="s">
        <v>13</v>
      </c>
      <c r="E5919" t="s">
        <v>4058</v>
      </c>
      <c r="F5919" t="s">
        <v>4047</v>
      </c>
      <c r="J5919" t="s">
        <v>4048</v>
      </c>
      <c r="L5919" t="str">
        <f>_xlfn.XLOOKUP(Tableau1[[#This Row],[TYPE DE PIECE]],Tableau4[MATIERE],Tableau4[SHORT TYPE],"",0,1)</f>
        <v/>
      </c>
      <c r="N5919" t="str">
        <f>IF(ISERR(FIND("DECOUPE",Tableau1[[#This Row],[DESIGNATION]])),"","NEED REF")</f>
        <v/>
      </c>
    </row>
    <row r="5920" spans="2:14">
      <c r="B5920">
        <v>34408085</v>
      </c>
      <c r="C5920" s="2">
        <v>43787</v>
      </c>
      <c r="D5920" t="s">
        <v>13</v>
      </c>
      <c r="E5920" t="s">
        <v>4059</v>
      </c>
      <c r="F5920" t="s">
        <v>4047</v>
      </c>
      <c r="J5920" t="s">
        <v>4048</v>
      </c>
      <c r="L5920" t="str">
        <f>_xlfn.XLOOKUP(Tableau1[[#This Row],[TYPE DE PIECE]],Tableau4[MATIERE],Tableau4[SHORT TYPE],"",0,1)</f>
        <v/>
      </c>
      <c r="N5920" t="str">
        <f>IF(ISERR(FIND("DECOUPE",Tableau1[[#This Row],[DESIGNATION]])),"","NEED REF")</f>
        <v/>
      </c>
    </row>
    <row r="5921" spans="2:14">
      <c r="B5921">
        <v>34408084</v>
      </c>
      <c r="C5921" s="2">
        <v>43787</v>
      </c>
      <c r="D5921" t="s">
        <v>13</v>
      </c>
      <c r="E5921" t="s">
        <v>4060</v>
      </c>
      <c r="F5921" t="s">
        <v>4047</v>
      </c>
      <c r="J5921" t="s">
        <v>4048</v>
      </c>
      <c r="L5921" t="str">
        <f>_xlfn.XLOOKUP(Tableau1[[#This Row],[TYPE DE PIECE]],Tableau4[MATIERE],Tableau4[SHORT TYPE],"",0,1)</f>
        <v/>
      </c>
      <c r="N5921" t="str">
        <f>IF(ISERR(FIND("DECOUPE",Tableau1[[#This Row],[DESIGNATION]])),"","NEED REF")</f>
        <v/>
      </c>
    </row>
    <row r="5922" spans="2:14">
      <c r="B5922">
        <v>34408083</v>
      </c>
      <c r="C5922" s="2">
        <v>43787</v>
      </c>
      <c r="D5922" t="s">
        <v>13</v>
      </c>
      <c r="E5922" t="s">
        <v>4061</v>
      </c>
      <c r="F5922" t="s">
        <v>4047</v>
      </c>
      <c r="J5922" t="s">
        <v>4048</v>
      </c>
      <c r="L5922" t="str">
        <f>_xlfn.XLOOKUP(Tableau1[[#This Row],[TYPE DE PIECE]],Tableau4[MATIERE],Tableau4[SHORT TYPE],"",0,1)</f>
        <v/>
      </c>
      <c r="N5922" t="str">
        <f>IF(ISERR(FIND("DECOUPE",Tableau1[[#This Row],[DESIGNATION]])),"","NEED REF")</f>
        <v/>
      </c>
    </row>
    <row r="5923" spans="2:14">
      <c r="B5923">
        <v>34408082</v>
      </c>
      <c r="C5923" s="2">
        <v>43787</v>
      </c>
      <c r="D5923" t="s">
        <v>13</v>
      </c>
      <c r="E5923" t="s">
        <v>4062</v>
      </c>
      <c r="F5923" t="s">
        <v>4047</v>
      </c>
      <c r="J5923" t="s">
        <v>4048</v>
      </c>
      <c r="L5923" t="str">
        <f>_xlfn.XLOOKUP(Tableau1[[#This Row],[TYPE DE PIECE]],Tableau4[MATIERE],Tableau4[SHORT TYPE],"",0,1)</f>
        <v/>
      </c>
      <c r="N5923" t="str">
        <f>IF(ISERR(FIND("DECOUPE",Tableau1[[#This Row],[DESIGNATION]])),"","NEED REF")</f>
        <v/>
      </c>
    </row>
    <row r="5924" spans="2:14">
      <c r="B5924">
        <v>34408081</v>
      </c>
      <c r="C5924" s="2">
        <v>43787</v>
      </c>
      <c r="D5924" t="s">
        <v>13</v>
      </c>
      <c r="E5924" t="s">
        <v>4019</v>
      </c>
      <c r="F5924" t="s">
        <v>3910</v>
      </c>
      <c r="J5924" t="s">
        <v>2813</v>
      </c>
      <c r="K5924" t="s">
        <v>25</v>
      </c>
      <c r="L5924" t="str">
        <f>_xlfn.XLOOKUP(Tableau1[[#This Row],[TYPE DE PIECE]],Tableau4[MATIERE],Tableau4[SHORT TYPE],"",0,1)</f>
        <v>SMT</v>
      </c>
      <c r="N5924" t="str">
        <f>IF(ISERR(FIND("DECOUPE",Tableau1[[#This Row],[DESIGNATION]])),"","NEED REF")</f>
        <v/>
      </c>
    </row>
    <row r="5925" spans="2:14">
      <c r="B5925">
        <v>34408080</v>
      </c>
      <c r="C5925" s="2">
        <v>43787</v>
      </c>
      <c r="D5925" t="s">
        <v>13</v>
      </c>
      <c r="E5925" t="s">
        <v>4019</v>
      </c>
      <c r="F5925" t="s">
        <v>3910</v>
      </c>
      <c r="J5925" t="s">
        <v>2813</v>
      </c>
      <c r="K5925" t="s">
        <v>25</v>
      </c>
      <c r="L5925" t="str">
        <f>_xlfn.XLOOKUP(Tableau1[[#This Row],[TYPE DE PIECE]],Tableau4[MATIERE],Tableau4[SHORT TYPE],"",0,1)</f>
        <v>SMT</v>
      </c>
      <c r="N5925" t="str">
        <f>IF(ISERR(FIND("DECOUPE",Tableau1[[#This Row],[DESIGNATION]])),"","NEED REF")</f>
        <v/>
      </c>
    </row>
    <row r="5926" spans="2:14">
      <c r="B5926">
        <v>34408079</v>
      </c>
      <c r="C5926" s="2">
        <v>43784</v>
      </c>
      <c r="D5926" t="s">
        <v>13</v>
      </c>
      <c r="E5926" t="s">
        <v>4019</v>
      </c>
      <c r="F5926" t="s">
        <v>3910</v>
      </c>
      <c r="J5926" t="s">
        <v>2813</v>
      </c>
      <c r="K5926" t="s">
        <v>25</v>
      </c>
      <c r="L5926" t="str">
        <f>_xlfn.XLOOKUP(Tableau1[[#This Row],[TYPE DE PIECE]],Tableau4[MATIERE],Tableau4[SHORT TYPE],"",0,1)</f>
        <v>SMT</v>
      </c>
      <c r="N5926" t="str">
        <f>IF(ISERR(FIND("DECOUPE",Tableau1[[#This Row],[DESIGNATION]])),"","NEED REF")</f>
        <v/>
      </c>
    </row>
    <row r="5927" spans="2:14">
      <c r="B5927">
        <v>34408078</v>
      </c>
      <c r="C5927" s="2">
        <v>43784</v>
      </c>
      <c r="D5927" t="s">
        <v>13</v>
      </c>
      <c r="E5927" t="s">
        <v>4019</v>
      </c>
      <c r="F5927" t="s">
        <v>3910</v>
      </c>
      <c r="J5927" t="s">
        <v>2813</v>
      </c>
      <c r="K5927" t="s">
        <v>25</v>
      </c>
      <c r="L5927" t="str">
        <f>_xlfn.XLOOKUP(Tableau1[[#This Row],[TYPE DE PIECE]],Tableau4[MATIERE],Tableau4[SHORT TYPE],"",0,1)</f>
        <v>SMT</v>
      </c>
      <c r="N5927" t="str">
        <f>IF(ISERR(FIND("DECOUPE",Tableau1[[#This Row],[DESIGNATION]])),"","NEED REF")</f>
        <v/>
      </c>
    </row>
    <row r="5928" spans="2:14">
      <c r="B5928">
        <v>34408077</v>
      </c>
      <c r="C5928" s="2">
        <v>43784</v>
      </c>
      <c r="D5928" t="s">
        <v>13</v>
      </c>
      <c r="E5928" t="s">
        <v>4063</v>
      </c>
      <c r="F5928" t="s">
        <v>3910</v>
      </c>
      <c r="J5928" t="s">
        <v>2813</v>
      </c>
      <c r="K5928" t="s">
        <v>25</v>
      </c>
      <c r="L5928" t="str">
        <f>_xlfn.XLOOKUP(Tableau1[[#This Row],[TYPE DE PIECE]],Tableau4[MATIERE],Tableau4[SHORT TYPE],"",0,1)</f>
        <v>SMT</v>
      </c>
      <c r="N5928" t="str">
        <f>IF(ISERR(FIND("DECOUPE",Tableau1[[#This Row],[DESIGNATION]])),"","NEED REF")</f>
        <v/>
      </c>
    </row>
    <row r="5929" spans="2:14">
      <c r="B5929">
        <v>34408076</v>
      </c>
      <c r="C5929" s="2"/>
      <c r="D5929" t="s">
        <v>13</v>
      </c>
      <c r="J5929" t="s">
        <v>2813</v>
      </c>
      <c r="K5929" t="s">
        <v>25</v>
      </c>
      <c r="L5929" t="str">
        <f>_xlfn.XLOOKUP(Tableau1[[#This Row],[TYPE DE PIECE]],Tableau4[MATIERE],Tableau4[SHORT TYPE],"",0,1)</f>
        <v>SMT</v>
      </c>
      <c r="N5929" t="str">
        <f>IF(ISERR(FIND("DECOUPE",Tableau1[[#This Row],[DESIGNATION]])),"","NEED REF")</f>
        <v/>
      </c>
    </row>
    <row r="5930" spans="2:14">
      <c r="B5930">
        <v>34408075</v>
      </c>
      <c r="C5930" s="2">
        <v>43783</v>
      </c>
      <c r="D5930" t="s">
        <v>13</v>
      </c>
      <c r="E5930" t="s">
        <v>4019</v>
      </c>
      <c r="F5930" t="s">
        <v>3910</v>
      </c>
      <c r="J5930" t="s">
        <v>2813</v>
      </c>
      <c r="K5930" t="s">
        <v>25</v>
      </c>
      <c r="L5930" t="str">
        <f>_xlfn.XLOOKUP(Tableau1[[#This Row],[TYPE DE PIECE]],Tableau4[MATIERE],Tableau4[SHORT TYPE],"",0,1)</f>
        <v>SMT</v>
      </c>
      <c r="N5930" t="str">
        <f>IF(ISERR(FIND("DECOUPE",Tableau1[[#This Row],[DESIGNATION]])),"","NEED REF")</f>
        <v/>
      </c>
    </row>
    <row r="5931" spans="2:14">
      <c r="B5931">
        <v>34408074</v>
      </c>
      <c r="C5931" s="2">
        <v>43783</v>
      </c>
      <c r="D5931" t="s">
        <v>13</v>
      </c>
      <c r="E5931" t="s">
        <v>4019</v>
      </c>
      <c r="F5931" t="s">
        <v>3910</v>
      </c>
      <c r="J5931" t="s">
        <v>2813</v>
      </c>
      <c r="K5931" t="s">
        <v>25</v>
      </c>
      <c r="L5931" t="str">
        <f>_xlfn.XLOOKUP(Tableau1[[#This Row],[TYPE DE PIECE]],Tableau4[MATIERE],Tableau4[SHORT TYPE],"",0,1)</f>
        <v>SMT</v>
      </c>
      <c r="N5931" t="str">
        <f>IF(ISERR(FIND("DECOUPE",Tableau1[[#This Row],[DESIGNATION]])),"","NEED REF")</f>
        <v/>
      </c>
    </row>
    <row r="5932" spans="2:14">
      <c r="B5932">
        <v>34408073</v>
      </c>
      <c r="C5932" s="2">
        <v>43783</v>
      </c>
      <c r="D5932" t="s">
        <v>13</v>
      </c>
      <c r="E5932" t="s">
        <v>4064</v>
      </c>
      <c r="F5932" t="s">
        <v>3910</v>
      </c>
      <c r="J5932" t="s">
        <v>2813</v>
      </c>
      <c r="K5932" t="s">
        <v>25</v>
      </c>
      <c r="L5932" t="str">
        <f>_xlfn.XLOOKUP(Tableau1[[#This Row],[TYPE DE PIECE]],Tableau4[MATIERE],Tableau4[SHORT TYPE],"",0,1)</f>
        <v>SMT</v>
      </c>
      <c r="N5932" t="str">
        <f>IF(ISERR(FIND("DECOUPE",Tableau1[[#This Row],[DESIGNATION]])),"","NEED REF")</f>
        <v/>
      </c>
    </row>
    <row r="5933" spans="2:14">
      <c r="B5933">
        <v>34408072</v>
      </c>
      <c r="C5933" s="2">
        <v>43783</v>
      </c>
      <c r="D5933" t="s">
        <v>13</v>
      </c>
      <c r="E5933" t="s">
        <v>4019</v>
      </c>
      <c r="F5933" t="s">
        <v>3910</v>
      </c>
      <c r="J5933" t="s">
        <v>2813</v>
      </c>
      <c r="K5933" t="s">
        <v>25</v>
      </c>
      <c r="L5933" t="str">
        <f>_xlfn.XLOOKUP(Tableau1[[#This Row],[TYPE DE PIECE]],Tableau4[MATIERE],Tableau4[SHORT TYPE],"",0,1)</f>
        <v>SMT</v>
      </c>
      <c r="N5933" t="str">
        <f>IF(ISERR(FIND("DECOUPE",Tableau1[[#This Row],[DESIGNATION]])),"","NEED REF")</f>
        <v/>
      </c>
    </row>
    <row r="5934" spans="2:14">
      <c r="B5934">
        <v>34408071</v>
      </c>
      <c r="C5934" s="2">
        <v>43783</v>
      </c>
      <c r="D5934" t="s">
        <v>13</v>
      </c>
      <c r="E5934" t="s">
        <v>4019</v>
      </c>
      <c r="F5934" t="s">
        <v>3910</v>
      </c>
      <c r="J5934" t="s">
        <v>2813</v>
      </c>
      <c r="K5934" t="s">
        <v>25</v>
      </c>
      <c r="L5934" t="str">
        <f>_xlfn.XLOOKUP(Tableau1[[#This Row],[TYPE DE PIECE]],Tableau4[MATIERE],Tableau4[SHORT TYPE],"",0,1)</f>
        <v>SMT</v>
      </c>
      <c r="N5934" t="str">
        <f>IF(ISERR(FIND("DECOUPE",Tableau1[[#This Row],[DESIGNATION]])),"","NEED REF")</f>
        <v/>
      </c>
    </row>
    <row r="5935" spans="2:14">
      <c r="B5935">
        <v>34408070</v>
      </c>
      <c r="C5935" s="2"/>
      <c r="L5935" t="str">
        <f>_xlfn.XLOOKUP(Tableau1[[#This Row],[TYPE DE PIECE]],Tableau4[MATIERE],Tableau4[SHORT TYPE],"",0,1)</f>
        <v/>
      </c>
      <c r="N5935" t="str">
        <f>IF(ISERR(FIND("DECOUPE",Tableau1[[#This Row],[DESIGNATION]])),"","NEED REF")</f>
        <v/>
      </c>
    </row>
    <row r="5936" spans="2:14">
      <c r="B5936">
        <v>34408069</v>
      </c>
      <c r="C5936" s="2">
        <v>43782</v>
      </c>
      <c r="D5936" t="s">
        <v>13</v>
      </c>
      <c r="E5936" t="s">
        <v>4065</v>
      </c>
      <c r="F5936" t="s">
        <v>4066</v>
      </c>
      <c r="J5936" t="s">
        <v>2738</v>
      </c>
      <c r="K5936" t="s">
        <v>25</v>
      </c>
      <c r="L5936" t="str">
        <f>_xlfn.XLOOKUP(Tableau1[[#This Row],[TYPE DE PIECE]],Tableau4[MATIERE],Tableau4[SHORT TYPE],"",0,1)</f>
        <v>SMT</v>
      </c>
      <c r="N5936" t="str">
        <f>IF(ISERR(FIND("DECOUPE",Tableau1[[#This Row],[DESIGNATION]])),"","NEED REF")</f>
        <v/>
      </c>
    </row>
    <row r="5937" spans="2:14">
      <c r="B5937">
        <v>34408068</v>
      </c>
      <c r="C5937" s="2">
        <v>43782</v>
      </c>
      <c r="D5937" t="s">
        <v>13</v>
      </c>
      <c r="E5937" t="s">
        <v>4067</v>
      </c>
      <c r="F5937" t="s">
        <v>4066</v>
      </c>
      <c r="J5937" t="s">
        <v>2738</v>
      </c>
      <c r="K5937" t="s">
        <v>25</v>
      </c>
      <c r="L5937" t="str">
        <f>_xlfn.XLOOKUP(Tableau1[[#This Row],[TYPE DE PIECE]],Tableau4[MATIERE],Tableau4[SHORT TYPE],"",0,1)</f>
        <v>SMT</v>
      </c>
      <c r="N5937" t="str">
        <f>IF(ISERR(FIND("DECOUPE",Tableau1[[#This Row],[DESIGNATION]])),"","NEED REF")</f>
        <v/>
      </c>
    </row>
    <row r="5938" spans="2:14">
      <c r="B5938">
        <v>34408067</v>
      </c>
      <c r="C5938" s="2">
        <v>43782</v>
      </c>
      <c r="D5938" t="s">
        <v>13</v>
      </c>
      <c r="E5938" t="s">
        <v>4068</v>
      </c>
      <c r="F5938" t="s">
        <v>4066</v>
      </c>
      <c r="J5938" t="s">
        <v>2738</v>
      </c>
      <c r="K5938" t="s">
        <v>25</v>
      </c>
      <c r="L5938" t="str">
        <f>_xlfn.XLOOKUP(Tableau1[[#This Row],[TYPE DE PIECE]],Tableau4[MATIERE],Tableau4[SHORT TYPE],"",0,1)</f>
        <v>SMT</v>
      </c>
      <c r="N5938" t="str">
        <f>IF(ISERR(FIND("DECOUPE",Tableau1[[#This Row],[DESIGNATION]])),"","NEED REF")</f>
        <v/>
      </c>
    </row>
    <row r="5939" spans="2:14">
      <c r="B5939">
        <v>34408066</v>
      </c>
      <c r="C5939" s="2">
        <v>43782</v>
      </c>
      <c r="D5939" t="s">
        <v>13</v>
      </c>
      <c r="E5939" t="s">
        <v>4069</v>
      </c>
      <c r="F5939" t="s">
        <v>4066</v>
      </c>
      <c r="J5939" t="s">
        <v>2738</v>
      </c>
      <c r="K5939" t="s">
        <v>25</v>
      </c>
      <c r="L5939" t="str">
        <f>_xlfn.XLOOKUP(Tableau1[[#This Row],[TYPE DE PIECE]],Tableau4[MATIERE],Tableau4[SHORT TYPE],"",0,1)</f>
        <v>SMT</v>
      </c>
      <c r="N5939" t="str">
        <f>IF(ISERR(FIND("DECOUPE",Tableau1[[#This Row],[DESIGNATION]])),"","NEED REF")</f>
        <v/>
      </c>
    </row>
    <row r="5940" spans="2:14">
      <c r="B5940">
        <v>34408065</v>
      </c>
      <c r="C5940" s="2">
        <v>43782</v>
      </c>
      <c r="D5940" t="s">
        <v>13</v>
      </c>
      <c r="E5940" t="s">
        <v>4070</v>
      </c>
      <c r="F5940" t="s">
        <v>4066</v>
      </c>
      <c r="J5940" t="s">
        <v>2738</v>
      </c>
      <c r="K5940" t="s">
        <v>25</v>
      </c>
      <c r="L5940" t="str">
        <f>_xlfn.XLOOKUP(Tableau1[[#This Row],[TYPE DE PIECE]],Tableau4[MATIERE],Tableau4[SHORT TYPE],"",0,1)</f>
        <v>SMT</v>
      </c>
      <c r="N5940" t="str">
        <f>IF(ISERR(FIND("DECOUPE",Tableau1[[#This Row],[DESIGNATION]])),"","NEED REF")</f>
        <v/>
      </c>
    </row>
    <row r="5941" spans="2:14">
      <c r="B5941">
        <v>34408064</v>
      </c>
      <c r="C5941" s="2">
        <v>43782</v>
      </c>
      <c r="D5941" t="s">
        <v>13</v>
      </c>
      <c r="E5941" t="s">
        <v>4071</v>
      </c>
      <c r="F5941" t="s">
        <v>4066</v>
      </c>
      <c r="J5941" t="s">
        <v>2738</v>
      </c>
      <c r="K5941" t="s">
        <v>25</v>
      </c>
      <c r="L5941" t="str">
        <f>_xlfn.XLOOKUP(Tableau1[[#This Row],[TYPE DE PIECE]],Tableau4[MATIERE],Tableau4[SHORT TYPE],"",0,1)</f>
        <v>SMT</v>
      </c>
      <c r="N5941" t="str">
        <f>IF(ISERR(FIND("DECOUPE",Tableau1[[#This Row],[DESIGNATION]])),"","NEED REF")</f>
        <v/>
      </c>
    </row>
    <row r="5942" spans="2:14">
      <c r="B5942">
        <v>34408063</v>
      </c>
      <c r="C5942" s="2">
        <v>43782</v>
      </c>
      <c r="D5942" t="s">
        <v>13</v>
      </c>
      <c r="E5942" t="s">
        <v>4072</v>
      </c>
      <c r="F5942" t="s">
        <v>4066</v>
      </c>
      <c r="J5942" t="s">
        <v>2738</v>
      </c>
      <c r="K5942" t="s">
        <v>25</v>
      </c>
      <c r="L5942" t="str">
        <f>_xlfn.XLOOKUP(Tableau1[[#This Row],[TYPE DE PIECE]],Tableau4[MATIERE],Tableau4[SHORT TYPE],"",0,1)</f>
        <v>SMT</v>
      </c>
      <c r="N5942" t="str">
        <f>IF(ISERR(FIND("DECOUPE",Tableau1[[#This Row],[DESIGNATION]])),"","NEED REF")</f>
        <v/>
      </c>
    </row>
    <row r="5943" spans="2:14">
      <c r="B5943">
        <v>34408062</v>
      </c>
      <c r="C5943" s="2">
        <v>43782</v>
      </c>
      <c r="D5943" t="s">
        <v>13</v>
      </c>
      <c r="E5943" t="s">
        <v>4073</v>
      </c>
      <c r="F5943" t="s">
        <v>4066</v>
      </c>
      <c r="J5943" t="s">
        <v>2738</v>
      </c>
      <c r="K5943" t="s">
        <v>25</v>
      </c>
      <c r="L5943" t="str">
        <f>_xlfn.XLOOKUP(Tableau1[[#This Row],[TYPE DE PIECE]],Tableau4[MATIERE],Tableau4[SHORT TYPE],"",0,1)</f>
        <v>SMT</v>
      </c>
      <c r="N5943" t="str">
        <f>IF(ISERR(FIND("DECOUPE",Tableau1[[#This Row],[DESIGNATION]])),"","NEED REF")</f>
        <v/>
      </c>
    </row>
    <row r="5944" spans="2:14">
      <c r="B5944">
        <v>34408061</v>
      </c>
      <c r="C5944" s="2">
        <v>43782</v>
      </c>
      <c r="D5944" t="s">
        <v>13</v>
      </c>
      <c r="E5944" t="s">
        <v>4074</v>
      </c>
      <c r="F5944" t="s">
        <v>4066</v>
      </c>
      <c r="J5944" t="s">
        <v>2738</v>
      </c>
      <c r="K5944" t="s">
        <v>25</v>
      </c>
      <c r="L5944" t="str">
        <f>_xlfn.XLOOKUP(Tableau1[[#This Row],[TYPE DE PIECE]],Tableau4[MATIERE],Tableau4[SHORT TYPE],"",0,1)</f>
        <v>SMT</v>
      </c>
      <c r="N5944" t="str">
        <f>IF(ISERR(FIND("DECOUPE",Tableau1[[#This Row],[DESIGNATION]])),"","NEED REF")</f>
        <v/>
      </c>
    </row>
    <row r="5945" spans="2:14">
      <c r="B5945">
        <v>34408060</v>
      </c>
      <c r="C5945" s="2">
        <v>43782</v>
      </c>
      <c r="D5945" t="s">
        <v>13</v>
      </c>
      <c r="E5945" t="s">
        <v>4075</v>
      </c>
      <c r="F5945" t="s">
        <v>4066</v>
      </c>
      <c r="J5945" t="s">
        <v>2738</v>
      </c>
      <c r="K5945" t="s">
        <v>25</v>
      </c>
      <c r="L5945" t="str">
        <f>_xlfn.XLOOKUP(Tableau1[[#This Row],[TYPE DE PIECE]],Tableau4[MATIERE],Tableau4[SHORT TYPE],"",0,1)</f>
        <v>SMT</v>
      </c>
      <c r="N5945" t="str">
        <f>IF(ISERR(FIND("DECOUPE",Tableau1[[#This Row],[DESIGNATION]])),"","NEED REF")</f>
        <v/>
      </c>
    </row>
    <row r="5946" spans="2:14">
      <c r="B5946">
        <v>34408059</v>
      </c>
      <c r="C5946" s="2">
        <v>43781</v>
      </c>
      <c r="D5946" t="s">
        <v>13</v>
      </c>
      <c r="F5946" t="s">
        <v>4032</v>
      </c>
      <c r="J5946" t="s">
        <v>17</v>
      </c>
      <c r="K5946" t="s">
        <v>25</v>
      </c>
      <c r="L5946" t="str">
        <f>_xlfn.XLOOKUP(Tableau1[[#This Row],[TYPE DE PIECE]],Tableau4[MATIERE],Tableau4[SHORT TYPE],"",0,1)</f>
        <v>SMT</v>
      </c>
      <c r="N5946" t="str">
        <f>IF(ISERR(FIND("DECOUPE",Tableau1[[#This Row],[DESIGNATION]])),"","NEED REF")</f>
        <v/>
      </c>
    </row>
    <row r="5947" spans="2:14">
      <c r="B5947">
        <v>34408058</v>
      </c>
      <c r="C5947" s="2">
        <v>43781</v>
      </c>
      <c r="D5947" t="s">
        <v>13</v>
      </c>
      <c r="F5947" t="s">
        <v>4032</v>
      </c>
      <c r="J5947" t="s">
        <v>17</v>
      </c>
      <c r="K5947" t="s">
        <v>25</v>
      </c>
      <c r="L5947" t="str">
        <f>_xlfn.XLOOKUP(Tableau1[[#This Row],[TYPE DE PIECE]],Tableau4[MATIERE],Tableau4[SHORT TYPE],"",0,1)</f>
        <v>SMT</v>
      </c>
      <c r="N5947" t="str">
        <f>IF(ISERR(FIND("DECOUPE",Tableau1[[#This Row],[DESIGNATION]])),"","NEED REF")</f>
        <v/>
      </c>
    </row>
    <row r="5948" spans="2:14">
      <c r="B5948">
        <v>34408057</v>
      </c>
      <c r="C5948" s="2">
        <v>43781</v>
      </c>
      <c r="D5948" t="s">
        <v>13</v>
      </c>
      <c r="F5948" t="s">
        <v>4032</v>
      </c>
      <c r="J5948" t="s">
        <v>17</v>
      </c>
      <c r="K5948" t="s">
        <v>25</v>
      </c>
      <c r="L5948" t="str">
        <f>_xlfn.XLOOKUP(Tableau1[[#This Row],[TYPE DE PIECE]],Tableau4[MATIERE],Tableau4[SHORT TYPE],"",0,1)</f>
        <v>SMT</v>
      </c>
      <c r="N5948" t="str">
        <f>IF(ISERR(FIND("DECOUPE",Tableau1[[#This Row],[DESIGNATION]])),"","NEED REF")</f>
        <v/>
      </c>
    </row>
    <row r="5949" spans="2:14">
      <c r="B5949">
        <v>34408056</v>
      </c>
      <c r="C5949" s="2">
        <v>43781</v>
      </c>
      <c r="D5949" t="s">
        <v>13</v>
      </c>
      <c r="F5949" t="s">
        <v>4032</v>
      </c>
      <c r="J5949" t="s">
        <v>17</v>
      </c>
      <c r="K5949" t="s">
        <v>25</v>
      </c>
      <c r="L5949" t="str">
        <f>_xlfn.XLOOKUP(Tableau1[[#This Row],[TYPE DE PIECE]],Tableau4[MATIERE],Tableau4[SHORT TYPE],"",0,1)</f>
        <v>SMT</v>
      </c>
      <c r="N5949" t="str">
        <f>IF(ISERR(FIND("DECOUPE",Tableau1[[#This Row],[DESIGNATION]])),"","NEED REF")</f>
        <v/>
      </c>
    </row>
    <row r="5950" spans="2:14">
      <c r="B5950">
        <v>34408055</v>
      </c>
      <c r="C5950" s="2">
        <v>43777</v>
      </c>
      <c r="E5950" t="s">
        <v>4076</v>
      </c>
      <c r="F5950" t="s">
        <v>4077</v>
      </c>
      <c r="J5950" t="s">
        <v>2813</v>
      </c>
      <c r="L5950" t="str">
        <f>_xlfn.XLOOKUP(Tableau1[[#This Row],[TYPE DE PIECE]],Tableau4[MATIERE],Tableau4[SHORT TYPE],"",0,1)</f>
        <v/>
      </c>
      <c r="N5950" t="str">
        <f>IF(ISERR(FIND("DECOUPE",Tableau1[[#This Row],[DESIGNATION]])),"","NEED REF")</f>
        <v/>
      </c>
    </row>
    <row r="5951" spans="2:14">
      <c r="B5951">
        <v>34408054</v>
      </c>
      <c r="C5951" s="2">
        <v>43774</v>
      </c>
      <c r="D5951" t="s">
        <v>13</v>
      </c>
      <c r="E5951" t="s">
        <v>4078</v>
      </c>
      <c r="F5951" t="s">
        <v>4079</v>
      </c>
      <c r="J5951" t="s">
        <v>2813</v>
      </c>
      <c r="K5951" t="s">
        <v>25</v>
      </c>
      <c r="L5951" t="str">
        <f>_xlfn.XLOOKUP(Tableau1[[#This Row],[TYPE DE PIECE]],Tableau4[MATIERE],Tableau4[SHORT TYPE],"",0,1)</f>
        <v>SMT</v>
      </c>
      <c r="N5951" t="str">
        <f>IF(ISERR(FIND("DECOUPE",Tableau1[[#This Row],[DESIGNATION]])),"","NEED REF")</f>
        <v/>
      </c>
    </row>
    <row r="5952" spans="2:14">
      <c r="B5952">
        <v>34408053</v>
      </c>
      <c r="C5952" s="2">
        <v>43768</v>
      </c>
      <c r="D5952" t="s">
        <v>13</v>
      </c>
      <c r="E5952" t="s">
        <v>4080</v>
      </c>
      <c r="F5952" t="s">
        <v>4028</v>
      </c>
      <c r="J5952" t="s">
        <v>2813</v>
      </c>
      <c r="K5952" t="s">
        <v>25</v>
      </c>
      <c r="L5952" t="str">
        <f>_xlfn.XLOOKUP(Tableau1[[#This Row],[TYPE DE PIECE]],Tableau4[MATIERE],Tableau4[SHORT TYPE],"",0,1)</f>
        <v>SMT</v>
      </c>
      <c r="N5952" t="str">
        <f>IF(ISERR(FIND("DECOUPE",Tableau1[[#This Row],[DESIGNATION]])),"","NEED REF")</f>
        <v/>
      </c>
    </row>
    <row r="5953" spans="2:14">
      <c r="B5953">
        <v>34408052</v>
      </c>
      <c r="C5953" s="2">
        <v>43767</v>
      </c>
      <c r="D5953" t="s">
        <v>13</v>
      </c>
      <c r="E5953" t="s">
        <v>3584</v>
      </c>
      <c r="F5953" t="s">
        <v>4081</v>
      </c>
      <c r="J5953" t="s">
        <v>2813</v>
      </c>
      <c r="K5953" t="s">
        <v>25</v>
      </c>
      <c r="L5953" t="str">
        <f>_xlfn.XLOOKUP(Tableau1[[#This Row],[TYPE DE PIECE]],Tableau4[MATIERE],Tableau4[SHORT TYPE],"",0,1)</f>
        <v>SMT</v>
      </c>
      <c r="N5953" t="str">
        <f>IF(ISERR(FIND("DECOUPE",Tableau1[[#This Row],[DESIGNATION]])),"","NEED REF")</f>
        <v/>
      </c>
    </row>
    <row r="5954" spans="2:14">
      <c r="B5954">
        <v>34408051</v>
      </c>
      <c r="C5954" s="2">
        <v>43767</v>
      </c>
      <c r="D5954" t="s">
        <v>13</v>
      </c>
      <c r="E5954" t="s">
        <v>4082</v>
      </c>
      <c r="F5954" t="s">
        <v>4081</v>
      </c>
      <c r="J5954" t="s">
        <v>2813</v>
      </c>
      <c r="K5954" t="s">
        <v>25</v>
      </c>
      <c r="L5954" t="str">
        <f>_xlfn.XLOOKUP(Tableau1[[#This Row],[TYPE DE PIECE]],Tableau4[MATIERE],Tableau4[SHORT TYPE],"",0,1)</f>
        <v>SMT</v>
      </c>
      <c r="N5954" t="str">
        <f>IF(ISERR(FIND("DECOUPE",Tableau1[[#This Row],[DESIGNATION]])),"","NEED REF")</f>
        <v/>
      </c>
    </row>
    <row r="5955" spans="2:14">
      <c r="B5955">
        <v>34408050</v>
      </c>
      <c r="C5955" s="2">
        <v>43767</v>
      </c>
      <c r="D5955" t="s">
        <v>13</v>
      </c>
      <c r="E5955" t="s">
        <v>4083</v>
      </c>
      <c r="F5955" t="s">
        <v>4081</v>
      </c>
      <c r="J5955" t="s">
        <v>2813</v>
      </c>
      <c r="K5955" t="s">
        <v>25</v>
      </c>
      <c r="L5955" t="str">
        <f>_xlfn.XLOOKUP(Tableau1[[#This Row],[TYPE DE PIECE]],Tableau4[MATIERE],Tableau4[SHORT TYPE],"",0,1)</f>
        <v>SMT</v>
      </c>
      <c r="N5955" t="str">
        <f>IF(ISERR(FIND("DECOUPE",Tableau1[[#This Row],[DESIGNATION]])),"","NEED REF")</f>
        <v/>
      </c>
    </row>
    <row r="5956" spans="2:14">
      <c r="B5956">
        <v>34408049</v>
      </c>
      <c r="C5956" s="2">
        <v>43767</v>
      </c>
      <c r="D5956" t="s">
        <v>13</v>
      </c>
      <c r="E5956" t="s">
        <v>4084</v>
      </c>
      <c r="F5956" t="s">
        <v>4081</v>
      </c>
      <c r="J5956" t="s">
        <v>2813</v>
      </c>
      <c r="K5956" t="s">
        <v>25</v>
      </c>
      <c r="L5956" t="str">
        <f>_xlfn.XLOOKUP(Tableau1[[#This Row],[TYPE DE PIECE]],Tableau4[MATIERE],Tableau4[SHORT TYPE],"",0,1)</f>
        <v>SMT</v>
      </c>
      <c r="N5956" t="str">
        <f>IF(ISERR(FIND("DECOUPE",Tableau1[[#This Row],[DESIGNATION]])),"","NEED REF")</f>
        <v/>
      </c>
    </row>
    <row r="5957" spans="2:14">
      <c r="B5957">
        <v>34408048</v>
      </c>
      <c r="C5957" s="2">
        <v>43766</v>
      </c>
      <c r="D5957" t="s">
        <v>13</v>
      </c>
      <c r="E5957" t="s">
        <v>3584</v>
      </c>
      <c r="F5957" t="s">
        <v>4085</v>
      </c>
      <c r="J5957" t="s">
        <v>2813</v>
      </c>
      <c r="K5957" t="s">
        <v>25</v>
      </c>
      <c r="L5957" t="str">
        <f>_xlfn.XLOOKUP(Tableau1[[#This Row],[TYPE DE PIECE]],Tableau4[MATIERE],Tableau4[SHORT TYPE],"",0,1)</f>
        <v>SMT</v>
      </c>
      <c r="N5957" t="str">
        <f>IF(ISERR(FIND("DECOUPE",Tableau1[[#This Row],[DESIGNATION]])),"","NEED REF")</f>
        <v/>
      </c>
    </row>
    <row r="5958" spans="2:14">
      <c r="B5958">
        <v>34408047</v>
      </c>
      <c r="C5958" s="2">
        <v>43763</v>
      </c>
      <c r="D5958" t="s">
        <v>13</v>
      </c>
      <c r="E5958" t="s">
        <v>1264</v>
      </c>
      <c r="F5958" t="s">
        <v>4085</v>
      </c>
      <c r="J5958" t="s">
        <v>2813</v>
      </c>
      <c r="K5958" t="s">
        <v>25</v>
      </c>
      <c r="L5958" t="str">
        <f>_xlfn.XLOOKUP(Tableau1[[#This Row],[TYPE DE PIECE]],Tableau4[MATIERE],Tableau4[SHORT TYPE],"",0,1)</f>
        <v>SMT</v>
      </c>
      <c r="N5958" t="str">
        <f>IF(ISERR(FIND("DECOUPE",Tableau1[[#This Row],[DESIGNATION]])),"","NEED REF")</f>
        <v/>
      </c>
    </row>
    <row r="5959" spans="2:14">
      <c r="B5959">
        <v>34408046</v>
      </c>
      <c r="C5959" s="2">
        <v>43763</v>
      </c>
      <c r="D5959" t="s">
        <v>13</v>
      </c>
      <c r="E5959" t="s">
        <v>265</v>
      </c>
      <c r="F5959" t="s">
        <v>4085</v>
      </c>
      <c r="J5959" t="s">
        <v>2813</v>
      </c>
      <c r="K5959" t="s">
        <v>25</v>
      </c>
      <c r="L5959" t="str">
        <f>_xlfn.XLOOKUP(Tableau1[[#This Row],[TYPE DE PIECE]],Tableau4[MATIERE],Tableau4[SHORT TYPE],"",0,1)</f>
        <v>SMT</v>
      </c>
      <c r="N5959" t="str">
        <f>IF(ISERR(FIND("DECOUPE",Tableau1[[#This Row],[DESIGNATION]])),"","NEED REF")</f>
        <v/>
      </c>
    </row>
    <row r="5960" spans="2:14">
      <c r="B5960">
        <v>34408045</v>
      </c>
      <c r="C5960" s="2">
        <v>43762</v>
      </c>
      <c r="D5960" t="s">
        <v>13</v>
      </c>
      <c r="E5960" t="s">
        <v>4086</v>
      </c>
      <c r="F5960" t="s">
        <v>4085</v>
      </c>
      <c r="J5960" t="s">
        <v>2813</v>
      </c>
      <c r="K5960" t="s">
        <v>25</v>
      </c>
      <c r="L5960" t="str">
        <f>_xlfn.XLOOKUP(Tableau1[[#This Row],[TYPE DE PIECE]],Tableau4[MATIERE],Tableau4[SHORT TYPE],"",0,1)</f>
        <v>SMT</v>
      </c>
      <c r="N5960" t="str">
        <f>IF(ISERR(FIND("DECOUPE",Tableau1[[#This Row],[DESIGNATION]])),"","NEED REF")</f>
        <v/>
      </c>
    </row>
    <row r="5961" spans="2:14">
      <c r="B5961">
        <v>34408044</v>
      </c>
      <c r="C5961" s="2">
        <v>43760</v>
      </c>
      <c r="D5961" t="s">
        <v>13</v>
      </c>
      <c r="E5961" t="s">
        <v>4087</v>
      </c>
      <c r="F5961" t="s">
        <v>4088</v>
      </c>
      <c r="J5961" t="s">
        <v>2813</v>
      </c>
      <c r="L5961" t="str">
        <f>_xlfn.XLOOKUP(Tableau1[[#This Row],[TYPE DE PIECE]],Tableau4[MATIERE],Tableau4[SHORT TYPE],"",0,1)</f>
        <v/>
      </c>
      <c r="N5961" t="str">
        <f>IF(ISERR(FIND("DECOUPE",Tableau1[[#This Row],[DESIGNATION]])),"","NEED REF")</f>
        <v/>
      </c>
    </row>
    <row r="5962" spans="2:14">
      <c r="B5962">
        <v>34408043</v>
      </c>
      <c r="C5962" s="2">
        <v>43760</v>
      </c>
      <c r="D5962" t="s">
        <v>13</v>
      </c>
      <c r="E5962" t="s">
        <v>4089</v>
      </c>
      <c r="F5962" t="s">
        <v>4088</v>
      </c>
      <c r="J5962" t="s">
        <v>2813</v>
      </c>
      <c r="L5962" t="str">
        <f>_xlfn.XLOOKUP(Tableau1[[#This Row],[TYPE DE PIECE]],Tableau4[MATIERE],Tableau4[SHORT TYPE],"",0,1)</f>
        <v/>
      </c>
      <c r="N5962" t="str">
        <f>IF(ISERR(FIND("DECOUPE",Tableau1[[#This Row],[DESIGNATION]])),"","NEED REF")</f>
        <v/>
      </c>
    </row>
    <row r="5963" spans="2:14">
      <c r="B5963">
        <v>34408042</v>
      </c>
      <c r="C5963" s="2">
        <v>43759</v>
      </c>
      <c r="D5963" t="s">
        <v>13</v>
      </c>
      <c r="E5963" t="s">
        <v>4090</v>
      </c>
      <c r="F5963" t="s">
        <v>4001</v>
      </c>
      <c r="J5963" t="s">
        <v>2813</v>
      </c>
      <c r="K5963" t="s">
        <v>25</v>
      </c>
      <c r="L5963" t="str">
        <f>_xlfn.XLOOKUP(Tableau1[[#This Row],[TYPE DE PIECE]],Tableau4[MATIERE],Tableau4[SHORT TYPE],"",0,1)</f>
        <v>SMT</v>
      </c>
      <c r="N5963" t="str">
        <f>IF(ISERR(FIND("DECOUPE",Tableau1[[#This Row],[DESIGNATION]])),"","NEED REF")</f>
        <v/>
      </c>
    </row>
    <row r="5964" spans="2:14">
      <c r="B5964">
        <v>34408041</v>
      </c>
      <c r="C5964" s="2">
        <v>43755</v>
      </c>
      <c r="D5964" t="s">
        <v>13</v>
      </c>
      <c r="E5964" t="s">
        <v>4091</v>
      </c>
      <c r="F5964" t="s">
        <v>4092</v>
      </c>
      <c r="J5964" t="s">
        <v>2813</v>
      </c>
      <c r="K5964" t="s">
        <v>25</v>
      </c>
      <c r="L5964" t="str">
        <f>_xlfn.XLOOKUP(Tableau1[[#This Row],[TYPE DE PIECE]],Tableau4[MATIERE],Tableau4[SHORT TYPE],"",0,1)</f>
        <v>SMT</v>
      </c>
      <c r="N5964" t="str">
        <f>IF(ISERR(FIND("DECOUPE",Tableau1[[#This Row],[DESIGNATION]])),"","NEED REF")</f>
        <v/>
      </c>
    </row>
    <row r="5965" spans="2:14">
      <c r="B5965">
        <v>34408040</v>
      </c>
      <c r="C5965" s="2">
        <v>43752</v>
      </c>
      <c r="D5965" t="s">
        <v>13</v>
      </c>
      <c r="E5965" t="s">
        <v>4093</v>
      </c>
      <c r="F5965" t="s">
        <v>4094</v>
      </c>
      <c r="J5965" t="s">
        <v>2738</v>
      </c>
      <c r="K5965" t="s">
        <v>22</v>
      </c>
      <c r="L5965" t="str">
        <f>_xlfn.XLOOKUP(Tableau1[[#This Row],[TYPE DE PIECE]],Tableau4[MATIERE],Tableau4[SHORT TYPE],"",0,1)</f>
        <v>COP</v>
      </c>
      <c r="N5965" t="str">
        <f>IF(ISERR(FIND("DECOUPE",Tableau1[[#This Row],[DESIGNATION]])),"","NEED REF")</f>
        <v/>
      </c>
    </row>
    <row r="5966" spans="2:14">
      <c r="B5966">
        <v>34408039</v>
      </c>
      <c r="C5966" s="2">
        <v>43745</v>
      </c>
      <c r="D5966" t="s">
        <v>13</v>
      </c>
      <c r="E5966" t="s">
        <v>3745</v>
      </c>
      <c r="F5966" t="s">
        <v>4095</v>
      </c>
      <c r="J5966" t="s">
        <v>17</v>
      </c>
      <c r="L5966" t="str">
        <f>_xlfn.XLOOKUP(Tableau1[[#This Row],[TYPE DE PIECE]],Tableau4[MATIERE],Tableau4[SHORT TYPE],"",0,1)</f>
        <v/>
      </c>
      <c r="N5966" t="str">
        <f>IF(ISERR(FIND("DECOUPE",Tableau1[[#This Row],[DESIGNATION]])),"","NEED REF")</f>
        <v/>
      </c>
    </row>
    <row r="5967" spans="2:14">
      <c r="B5967">
        <v>34408038</v>
      </c>
      <c r="C5967" s="2">
        <v>43745</v>
      </c>
      <c r="D5967" t="s">
        <v>13</v>
      </c>
      <c r="E5967" t="s">
        <v>4096</v>
      </c>
      <c r="F5967" t="s">
        <v>4095</v>
      </c>
      <c r="J5967" t="s">
        <v>17</v>
      </c>
      <c r="L5967" t="str">
        <f>_xlfn.XLOOKUP(Tableau1[[#This Row],[TYPE DE PIECE]],Tableau4[MATIERE],Tableau4[SHORT TYPE],"",0,1)</f>
        <v/>
      </c>
      <c r="N5967" t="str">
        <f>IF(ISERR(FIND("DECOUPE",Tableau1[[#This Row],[DESIGNATION]])),"","NEED REF")</f>
        <v/>
      </c>
    </row>
    <row r="5968" spans="2:14">
      <c r="B5968">
        <v>34408037</v>
      </c>
      <c r="C5968" s="2">
        <v>43745</v>
      </c>
      <c r="D5968" t="s">
        <v>13</v>
      </c>
      <c r="E5968" t="s">
        <v>3745</v>
      </c>
      <c r="F5968" t="s">
        <v>4095</v>
      </c>
      <c r="J5968" t="s">
        <v>17</v>
      </c>
      <c r="L5968" t="str">
        <f>_xlfn.XLOOKUP(Tableau1[[#This Row],[TYPE DE PIECE]],Tableau4[MATIERE],Tableau4[SHORT TYPE],"",0,1)</f>
        <v/>
      </c>
      <c r="N5968" t="str">
        <f>IF(ISERR(FIND("DECOUPE",Tableau1[[#This Row],[DESIGNATION]])),"","NEED REF")</f>
        <v/>
      </c>
    </row>
    <row r="5969" spans="2:14">
      <c r="B5969">
        <v>34408036</v>
      </c>
      <c r="C5969" s="2">
        <v>43745</v>
      </c>
      <c r="D5969" t="s">
        <v>13</v>
      </c>
      <c r="E5969" t="s">
        <v>4097</v>
      </c>
      <c r="F5969" t="s">
        <v>4095</v>
      </c>
      <c r="J5969" t="s">
        <v>17</v>
      </c>
      <c r="L5969" t="str">
        <f>_xlfn.XLOOKUP(Tableau1[[#This Row],[TYPE DE PIECE]],Tableau4[MATIERE],Tableau4[SHORT TYPE],"",0,1)</f>
        <v/>
      </c>
      <c r="N5969" t="str">
        <f>IF(ISERR(FIND("DECOUPE",Tableau1[[#This Row],[DESIGNATION]])),"","NEED REF")</f>
        <v/>
      </c>
    </row>
    <row r="5970" spans="2:14">
      <c r="B5970">
        <v>34408035</v>
      </c>
      <c r="C5970" s="2">
        <v>43749</v>
      </c>
      <c r="D5970" t="s">
        <v>13</v>
      </c>
      <c r="E5970" t="s">
        <v>4098</v>
      </c>
      <c r="F5970" t="s">
        <v>4099</v>
      </c>
      <c r="J5970" t="s">
        <v>2813</v>
      </c>
      <c r="L5970" t="str">
        <f>_xlfn.XLOOKUP(Tableau1[[#This Row],[TYPE DE PIECE]],Tableau4[MATIERE],Tableau4[SHORT TYPE],"",0,1)</f>
        <v/>
      </c>
      <c r="N5970" t="str">
        <f>IF(ISERR(FIND("DECOUPE",Tableau1[[#This Row],[DESIGNATION]])),"","NEED REF")</f>
        <v/>
      </c>
    </row>
    <row r="5971" spans="2:14">
      <c r="B5971">
        <v>34408034</v>
      </c>
      <c r="C5971" s="2">
        <v>43749</v>
      </c>
      <c r="D5971" t="s">
        <v>13</v>
      </c>
      <c r="E5971" t="s">
        <v>4100</v>
      </c>
      <c r="F5971" t="s">
        <v>4099</v>
      </c>
      <c r="J5971" t="s">
        <v>2813</v>
      </c>
      <c r="L5971" t="str">
        <f>_xlfn.XLOOKUP(Tableau1[[#This Row],[TYPE DE PIECE]],Tableau4[MATIERE],Tableau4[SHORT TYPE],"",0,1)</f>
        <v/>
      </c>
      <c r="N5971" t="str">
        <f>IF(ISERR(FIND("DECOUPE",Tableau1[[#This Row],[DESIGNATION]])),"","NEED REF")</f>
        <v/>
      </c>
    </row>
    <row r="5972" spans="2:14">
      <c r="B5972">
        <v>34408033</v>
      </c>
      <c r="C5972" s="2">
        <v>43749</v>
      </c>
      <c r="D5972" t="s">
        <v>13</v>
      </c>
      <c r="E5972" t="s">
        <v>4101</v>
      </c>
      <c r="J5972" t="s">
        <v>2813</v>
      </c>
      <c r="L5972" t="str">
        <f>_xlfn.XLOOKUP(Tableau1[[#This Row],[TYPE DE PIECE]],Tableau4[MATIERE],Tableau4[SHORT TYPE],"",0,1)</f>
        <v/>
      </c>
      <c r="N5972" t="str">
        <f>IF(ISERR(FIND("DECOUPE",Tableau1[[#This Row],[DESIGNATION]])),"","NEED REF")</f>
        <v/>
      </c>
    </row>
    <row r="5973" spans="2:14">
      <c r="B5973">
        <v>34408032</v>
      </c>
      <c r="C5973" s="2">
        <v>43749</v>
      </c>
      <c r="D5973" t="s">
        <v>13</v>
      </c>
      <c r="E5973" t="s">
        <v>4102</v>
      </c>
      <c r="F5973" t="s">
        <v>4099</v>
      </c>
      <c r="J5973" t="s">
        <v>2813</v>
      </c>
      <c r="L5973" t="str">
        <f>_xlfn.XLOOKUP(Tableau1[[#This Row],[TYPE DE PIECE]],Tableau4[MATIERE],Tableau4[SHORT TYPE],"",0,1)</f>
        <v/>
      </c>
      <c r="N5973" t="str">
        <f>IF(ISERR(FIND("DECOUPE",Tableau1[[#This Row],[DESIGNATION]])),"","NEED REF")</f>
        <v/>
      </c>
    </row>
    <row r="5974" spans="2:14">
      <c r="B5974">
        <v>34408031</v>
      </c>
      <c r="C5974" s="2">
        <v>43748</v>
      </c>
      <c r="D5974" t="s">
        <v>13</v>
      </c>
      <c r="E5974" t="s">
        <v>4103</v>
      </c>
      <c r="F5974" t="s">
        <v>4104</v>
      </c>
      <c r="J5974" t="s">
        <v>2813</v>
      </c>
      <c r="L5974" t="str">
        <f>_xlfn.XLOOKUP(Tableau1[[#This Row],[TYPE DE PIECE]],Tableau4[MATIERE],Tableau4[SHORT TYPE],"",0,1)</f>
        <v/>
      </c>
      <c r="N5974" t="str">
        <f>IF(ISERR(FIND("DECOUPE",Tableau1[[#This Row],[DESIGNATION]])),"","NEED REF")</f>
        <v/>
      </c>
    </row>
    <row r="5975" spans="2:14">
      <c r="B5975">
        <v>34408030</v>
      </c>
      <c r="C5975" s="2">
        <v>43748</v>
      </c>
      <c r="D5975" t="s">
        <v>13</v>
      </c>
      <c r="E5975" t="s">
        <v>4105</v>
      </c>
      <c r="F5975" t="s">
        <v>4104</v>
      </c>
      <c r="J5975" t="s">
        <v>2813</v>
      </c>
      <c r="L5975" t="str">
        <f>_xlfn.XLOOKUP(Tableau1[[#This Row],[TYPE DE PIECE]],Tableau4[MATIERE],Tableau4[SHORT TYPE],"",0,1)</f>
        <v/>
      </c>
      <c r="N5975" t="str">
        <f>IF(ISERR(FIND("DECOUPE",Tableau1[[#This Row],[DESIGNATION]])),"","NEED REF")</f>
        <v/>
      </c>
    </row>
    <row r="5976" spans="2:14">
      <c r="B5976">
        <v>34408029</v>
      </c>
      <c r="C5976" s="2">
        <v>43748</v>
      </c>
      <c r="D5976" t="s">
        <v>745</v>
      </c>
      <c r="E5976" t="s">
        <v>4106</v>
      </c>
      <c r="F5976" t="s">
        <v>4107</v>
      </c>
      <c r="J5976" t="s">
        <v>177</v>
      </c>
      <c r="L5976" t="str">
        <f>_xlfn.XLOOKUP(Tableau1[[#This Row],[TYPE DE PIECE]],Tableau4[MATIERE],Tableau4[SHORT TYPE],"",0,1)</f>
        <v/>
      </c>
      <c r="N5976" t="str">
        <f>IF(ISERR(FIND("DECOUPE",Tableau1[[#This Row],[DESIGNATION]])),"","NEED REF")</f>
        <v/>
      </c>
    </row>
    <row r="5977" spans="2:14">
      <c r="B5977">
        <v>34408028</v>
      </c>
      <c r="C5977" s="2">
        <v>43745</v>
      </c>
      <c r="D5977" t="s">
        <v>13</v>
      </c>
      <c r="E5977" t="s">
        <v>4108</v>
      </c>
      <c r="F5977" t="s">
        <v>4095</v>
      </c>
      <c r="J5977" t="s">
        <v>17</v>
      </c>
      <c r="L5977" t="str">
        <f>_xlfn.XLOOKUP(Tableau1[[#This Row],[TYPE DE PIECE]],Tableau4[MATIERE],Tableau4[SHORT TYPE],"",0,1)</f>
        <v/>
      </c>
      <c r="N5977" t="str">
        <f>IF(ISERR(FIND("DECOUPE",Tableau1[[#This Row],[DESIGNATION]])),"","NEED REF")</f>
        <v/>
      </c>
    </row>
    <row r="5978" spans="2:14">
      <c r="B5978">
        <v>34408027</v>
      </c>
      <c r="C5978" s="2">
        <v>43745</v>
      </c>
      <c r="D5978" t="s">
        <v>13</v>
      </c>
      <c r="E5978" t="s">
        <v>706</v>
      </c>
      <c r="F5978" t="s">
        <v>4095</v>
      </c>
      <c r="J5978" t="s">
        <v>17</v>
      </c>
      <c r="L5978" t="str">
        <f>_xlfn.XLOOKUP(Tableau1[[#This Row],[TYPE DE PIECE]],Tableau4[MATIERE],Tableau4[SHORT TYPE],"",0,1)</f>
        <v/>
      </c>
      <c r="N5978" t="str">
        <f>IF(ISERR(FIND("DECOUPE",Tableau1[[#This Row],[DESIGNATION]])),"","NEED REF")</f>
        <v/>
      </c>
    </row>
    <row r="5979" spans="2:14">
      <c r="B5979">
        <v>34408026</v>
      </c>
      <c r="C5979" s="2">
        <v>43745</v>
      </c>
      <c r="D5979" t="s">
        <v>13</v>
      </c>
      <c r="E5979" t="s">
        <v>4109</v>
      </c>
      <c r="F5979" t="s">
        <v>4095</v>
      </c>
      <c r="J5979" t="s">
        <v>17</v>
      </c>
      <c r="L5979" t="str">
        <f>_xlfn.XLOOKUP(Tableau1[[#This Row],[TYPE DE PIECE]],Tableau4[MATIERE],Tableau4[SHORT TYPE],"",0,1)</f>
        <v/>
      </c>
      <c r="N5979" t="str">
        <f>IF(ISERR(FIND("DECOUPE",Tableau1[[#This Row],[DESIGNATION]])),"","NEED REF")</f>
        <v/>
      </c>
    </row>
    <row r="5980" spans="2:14">
      <c r="B5980">
        <v>34408025</v>
      </c>
      <c r="C5980" s="2">
        <v>43745</v>
      </c>
      <c r="D5980" t="s">
        <v>13</v>
      </c>
      <c r="E5980" t="s">
        <v>3745</v>
      </c>
      <c r="F5980" t="s">
        <v>4095</v>
      </c>
      <c r="J5980" t="s">
        <v>17</v>
      </c>
      <c r="L5980" t="str">
        <f>_xlfn.XLOOKUP(Tableau1[[#This Row],[TYPE DE PIECE]],Tableau4[MATIERE],Tableau4[SHORT TYPE],"",0,1)</f>
        <v/>
      </c>
      <c r="N5980" t="str">
        <f>IF(ISERR(FIND("DECOUPE",Tableau1[[#This Row],[DESIGNATION]])),"","NEED REF")</f>
        <v/>
      </c>
    </row>
    <row r="5981" spans="2:14">
      <c r="B5981">
        <v>34408024</v>
      </c>
      <c r="C5981" s="2">
        <v>43745</v>
      </c>
      <c r="D5981" t="s">
        <v>13</v>
      </c>
      <c r="E5981" t="s">
        <v>4110</v>
      </c>
      <c r="F5981" t="s">
        <v>4095</v>
      </c>
      <c r="J5981" t="s">
        <v>17</v>
      </c>
      <c r="K5981" t="s">
        <v>25</v>
      </c>
      <c r="L5981" t="str">
        <f>_xlfn.XLOOKUP(Tableau1[[#This Row],[TYPE DE PIECE]],Tableau4[MATIERE],Tableau4[SHORT TYPE],"",0,1)</f>
        <v>SMT</v>
      </c>
      <c r="N5981" t="s">
        <v>549</v>
      </c>
    </row>
    <row r="5982" spans="2:14">
      <c r="B5982">
        <v>34408023</v>
      </c>
      <c r="C5982" s="2">
        <v>43745</v>
      </c>
      <c r="D5982" t="s">
        <v>13</v>
      </c>
      <c r="E5982" t="s">
        <v>4111</v>
      </c>
      <c r="F5982" t="s">
        <v>4095</v>
      </c>
      <c r="J5982" t="s">
        <v>17</v>
      </c>
      <c r="L5982" t="str">
        <f>_xlfn.XLOOKUP(Tableau1[[#This Row],[TYPE DE PIECE]],Tableau4[MATIERE],Tableau4[SHORT TYPE],"",0,1)</f>
        <v/>
      </c>
      <c r="N5982" t="str">
        <f>IF(ISERR(FIND("DECOUPE",Tableau1[[#This Row],[DESIGNATION]])),"","NEED REF")</f>
        <v/>
      </c>
    </row>
    <row r="5983" spans="2:14">
      <c r="B5983">
        <v>34408022</v>
      </c>
      <c r="C5983" s="2">
        <v>43745</v>
      </c>
      <c r="D5983" t="s">
        <v>13</v>
      </c>
      <c r="E5983" t="s">
        <v>4112</v>
      </c>
      <c r="F5983" t="s">
        <v>4095</v>
      </c>
      <c r="J5983" t="s">
        <v>17</v>
      </c>
      <c r="L5983" t="str">
        <f>_xlfn.XLOOKUP(Tableau1[[#This Row],[TYPE DE PIECE]],Tableau4[MATIERE],Tableau4[SHORT TYPE],"",0,1)</f>
        <v/>
      </c>
      <c r="N5983" t="str">
        <f>IF(ISERR(FIND("DECOUPE",Tableau1[[#This Row],[DESIGNATION]])),"","NEED REF")</f>
        <v/>
      </c>
    </row>
    <row r="5984" spans="2:14">
      <c r="B5984">
        <v>34408021</v>
      </c>
      <c r="C5984" s="2">
        <v>43745</v>
      </c>
      <c r="D5984" t="s">
        <v>13</v>
      </c>
      <c r="E5984" t="s">
        <v>4113</v>
      </c>
      <c r="F5984" t="s">
        <v>4095</v>
      </c>
      <c r="J5984" t="s">
        <v>17</v>
      </c>
      <c r="L5984" t="str">
        <f>_xlfn.XLOOKUP(Tableau1[[#This Row],[TYPE DE PIECE]],Tableau4[MATIERE],Tableau4[SHORT TYPE],"",0,1)</f>
        <v/>
      </c>
      <c r="N5984" t="str">
        <f>IF(ISERR(FIND("DECOUPE",Tableau1[[#This Row],[DESIGNATION]])),"","NEED REF")</f>
        <v/>
      </c>
    </row>
    <row r="5985" spans="2:14">
      <c r="B5985">
        <v>34408020</v>
      </c>
      <c r="C5985" s="2">
        <v>43745</v>
      </c>
      <c r="D5985" t="s">
        <v>13</v>
      </c>
      <c r="E5985" t="s">
        <v>1600</v>
      </c>
      <c r="F5985" t="s">
        <v>4095</v>
      </c>
      <c r="J5985" t="s">
        <v>17</v>
      </c>
      <c r="L5985" t="str">
        <f>_xlfn.XLOOKUP(Tableau1[[#This Row],[TYPE DE PIECE]],Tableau4[MATIERE],Tableau4[SHORT TYPE],"",0,1)</f>
        <v/>
      </c>
      <c r="N5985" t="str">
        <f>IF(ISERR(FIND("DECOUPE",Tableau1[[#This Row],[DESIGNATION]])),"","NEED REF")</f>
        <v/>
      </c>
    </row>
    <row r="5986" spans="2:14">
      <c r="B5986">
        <v>34408019</v>
      </c>
      <c r="C5986" s="2">
        <v>43745</v>
      </c>
      <c r="D5986" t="s">
        <v>13</v>
      </c>
      <c r="E5986" t="s">
        <v>4114</v>
      </c>
      <c r="F5986" t="s">
        <v>4115</v>
      </c>
      <c r="J5986" t="s">
        <v>17</v>
      </c>
      <c r="K5986" t="s">
        <v>25</v>
      </c>
      <c r="L5986" t="str">
        <f>_xlfn.XLOOKUP(Tableau1[[#This Row],[TYPE DE PIECE]],Tableau4[MATIERE],Tableau4[SHORT TYPE],"",0,1)</f>
        <v>SMT</v>
      </c>
      <c r="N5986" t="str">
        <f>IF(ISERR(FIND("DECOUPE",Tableau1[[#This Row],[DESIGNATION]])),"","NEED REF")</f>
        <v/>
      </c>
    </row>
    <row r="5987" spans="2:14">
      <c r="B5987">
        <v>34408018</v>
      </c>
      <c r="C5987" s="2">
        <v>43745</v>
      </c>
      <c r="D5987" t="s">
        <v>13</v>
      </c>
      <c r="E5987" t="s">
        <v>4116</v>
      </c>
      <c r="J5987" t="s">
        <v>2813</v>
      </c>
      <c r="K5987" t="s">
        <v>4117</v>
      </c>
      <c r="L5987" t="str">
        <f>_xlfn.XLOOKUP(Tableau1[[#This Row],[TYPE DE PIECE]],Tableau4[MATIERE],Tableau4[SHORT TYPE],"",0,1)</f>
        <v/>
      </c>
      <c r="N5987" t="str">
        <f>IF(ISERR(FIND("DECOUPE",Tableau1[[#This Row],[DESIGNATION]])),"","NEED REF")</f>
        <v/>
      </c>
    </row>
    <row r="5988" spans="2:14">
      <c r="B5988">
        <v>34408017</v>
      </c>
      <c r="C5988" s="2">
        <v>43745</v>
      </c>
      <c r="D5988" t="s">
        <v>13</v>
      </c>
      <c r="E5988" t="s">
        <v>4118</v>
      </c>
      <c r="J5988" t="s">
        <v>2813</v>
      </c>
      <c r="K5988" t="s">
        <v>4117</v>
      </c>
      <c r="L5988" t="str">
        <f>_xlfn.XLOOKUP(Tableau1[[#This Row],[TYPE DE PIECE]],Tableau4[MATIERE],Tableau4[SHORT TYPE],"",0,1)</f>
        <v/>
      </c>
      <c r="N5988" t="str">
        <f>IF(ISERR(FIND("DECOUPE",Tableau1[[#This Row],[DESIGNATION]])),"","NEED REF")</f>
        <v/>
      </c>
    </row>
    <row r="5989" spans="2:14">
      <c r="B5989">
        <v>34408016</v>
      </c>
      <c r="C5989" s="2">
        <v>43745</v>
      </c>
      <c r="D5989" t="s">
        <v>13</v>
      </c>
      <c r="E5989" t="s">
        <v>4119</v>
      </c>
      <c r="J5989" t="s">
        <v>2813</v>
      </c>
      <c r="K5989" t="s">
        <v>4117</v>
      </c>
      <c r="L5989" t="str">
        <f>_xlfn.XLOOKUP(Tableau1[[#This Row],[TYPE DE PIECE]],Tableau4[MATIERE],Tableau4[SHORT TYPE],"",0,1)</f>
        <v/>
      </c>
      <c r="N5989" t="str">
        <f>IF(ISERR(FIND("DECOUPE",Tableau1[[#This Row],[DESIGNATION]])),"","NEED REF")</f>
        <v/>
      </c>
    </row>
    <row r="5990" spans="2:14">
      <c r="B5990">
        <v>34408015</v>
      </c>
      <c r="C5990" s="2">
        <v>43742</v>
      </c>
      <c r="D5990" t="s">
        <v>13</v>
      </c>
      <c r="E5990" t="s">
        <v>4120</v>
      </c>
      <c r="F5990" t="s">
        <v>4095</v>
      </c>
      <c r="J5990" t="s">
        <v>17</v>
      </c>
      <c r="K5990" t="s">
        <v>22</v>
      </c>
      <c r="L5990" t="str">
        <f>_xlfn.XLOOKUP(Tableau1[[#This Row],[TYPE DE PIECE]],Tableau4[MATIERE],Tableau4[SHORT TYPE],"",0,1)</f>
        <v>COP</v>
      </c>
      <c r="N5990" t="str">
        <f>IF(ISERR(FIND("DECOUPE",Tableau1[[#This Row],[DESIGNATION]])),"","NEED REF")</f>
        <v/>
      </c>
    </row>
    <row r="5991" spans="2:14">
      <c r="B5991">
        <v>34408014</v>
      </c>
      <c r="C5991" s="2">
        <v>43742</v>
      </c>
      <c r="D5991" t="s">
        <v>13</v>
      </c>
      <c r="E5991" t="s">
        <v>4121</v>
      </c>
      <c r="F5991" t="s">
        <v>4095</v>
      </c>
      <c r="J5991" t="s">
        <v>17</v>
      </c>
      <c r="K5991" t="s">
        <v>22</v>
      </c>
      <c r="L5991" t="str">
        <f>_xlfn.XLOOKUP(Tableau1[[#This Row],[TYPE DE PIECE]],Tableau4[MATIERE],Tableau4[SHORT TYPE],"",0,1)</f>
        <v>COP</v>
      </c>
      <c r="N5991" t="str">
        <f>IF(ISERR(FIND("DECOUPE",Tableau1[[#This Row],[DESIGNATION]])),"","NEED REF")</f>
        <v/>
      </c>
    </row>
    <row r="5992" spans="2:14">
      <c r="B5992">
        <v>34408013</v>
      </c>
      <c r="C5992" s="2">
        <v>43742</v>
      </c>
      <c r="D5992" t="s">
        <v>13</v>
      </c>
      <c r="E5992" t="s">
        <v>4122</v>
      </c>
      <c r="F5992" t="s">
        <v>4095</v>
      </c>
      <c r="J5992" t="s">
        <v>17</v>
      </c>
      <c r="K5992" t="s">
        <v>22</v>
      </c>
      <c r="L5992" t="str">
        <f>_xlfn.XLOOKUP(Tableau1[[#This Row],[TYPE DE PIECE]],Tableau4[MATIERE],Tableau4[SHORT TYPE],"",0,1)</f>
        <v>COP</v>
      </c>
      <c r="N5992" t="str">
        <f>IF(ISERR(FIND("DECOUPE",Tableau1[[#This Row],[DESIGNATION]])),"","NEED REF")</f>
        <v/>
      </c>
    </row>
    <row r="5993" spans="2:14">
      <c r="B5993">
        <v>34408012</v>
      </c>
      <c r="C5993" s="2">
        <v>43742</v>
      </c>
      <c r="D5993" t="s">
        <v>13</v>
      </c>
      <c r="E5993" t="s">
        <v>4123</v>
      </c>
      <c r="F5993" t="s">
        <v>4095</v>
      </c>
      <c r="J5993" t="s">
        <v>17</v>
      </c>
      <c r="K5993" t="s">
        <v>22</v>
      </c>
      <c r="L5993" t="str">
        <f>_xlfn.XLOOKUP(Tableau1[[#This Row],[TYPE DE PIECE]],Tableau4[MATIERE],Tableau4[SHORT TYPE],"",0,1)</f>
        <v>COP</v>
      </c>
      <c r="N5993" t="str">
        <f>IF(ISERR(FIND("DECOUPE",Tableau1[[#This Row],[DESIGNATION]])),"","NEED REF")</f>
        <v/>
      </c>
    </row>
    <row r="5994" spans="2:14">
      <c r="B5994">
        <v>34408011</v>
      </c>
      <c r="C5994" s="2">
        <v>43742</v>
      </c>
      <c r="D5994" t="s">
        <v>13</v>
      </c>
      <c r="E5994" t="s">
        <v>4124</v>
      </c>
      <c r="F5994" t="s">
        <v>4095</v>
      </c>
      <c r="J5994" t="s">
        <v>17</v>
      </c>
      <c r="K5994" t="s">
        <v>22</v>
      </c>
      <c r="L5994" t="str">
        <f>_xlfn.XLOOKUP(Tableau1[[#This Row],[TYPE DE PIECE]],Tableau4[MATIERE],Tableau4[SHORT TYPE],"",0,1)</f>
        <v>COP</v>
      </c>
      <c r="N5994" t="str">
        <f>IF(ISERR(FIND("DECOUPE",Tableau1[[#This Row],[DESIGNATION]])),"","NEED REF")</f>
        <v/>
      </c>
    </row>
    <row r="5995" spans="2:14">
      <c r="B5995">
        <v>34408010</v>
      </c>
      <c r="C5995" s="2">
        <v>43742</v>
      </c>
      <c r="D5995" t="s">
        <v>13</v>
      </c>
      <c r="E5995" t="s">
        <v>4125</v>
      </c>
      <c r="F5995" t="s">
        <v>4095</v>
      </c>
      <c r="J5995" t="s">
        <v>17</v>
      </c>
      <c r="K5995" t="s">
        <v>22</v>
      </c>
      <c r="L5995" t="str">
        <f>_xlfn.XLOOKUP(Tableau1[[#This Row],[TYPE DE PIECE]],Tableau4[MATIERE],Tableau4[SHORT TYPE],"",0,1)</f>
        <v>COP</v>
      </c>
      <c r="N5995" t="str">
        <f>IF(ISERR(FIND("DECOUPE",Tableau1[[#This Row],[DESIGNATION]])),"","NEED REF")</f>
        <v/>
      </c>
    </row>
    <row r="5996" spans="2:14">
      <c r="B5996">
        <v>34408009</v>
      </c>
      <c r="C5996" s="2">
        <v>43742</v>
      </c>
      <c r="D5996" t="s">
        <v>13</v>
      </c>
      <c r="E5996" t="s">
        <v>4126</v>
      </c>
      <c r="F5996" t="s">
        <v>4095</v>
      </c>
      <c r="J5996" t="s">
        <v>17</v>
      </c>
      <c r="K5996" t="s">
        <v>22</v>
      </c>
      <c r="L5996" t="str">
        <f>_xlfn.XLOOKUP(Tableau1[[#This Row],[TYPE DE PIECE]],Tableau4[MATIERE],Tableau4[SHORT TYPE],"",0,1)</f>
        <v>COP</v>
      </c>
      <c r="N5996" t="str">
        <f>IF(ISERR(FIND("DECOUPE",Tableau1[[#This Row],[DESIGNATION]])),"","NEED REF")</f>
        <v/>
      </c>
    </row>
    <row r="5997" spans="2:14">
      <c r="B5997">
        <v>34408008</v>
      </c>
      <c r="C5997" s="2">
        <v>43742</v>
      </c>
      <c r="D5997" t="s">
        <v>13</v>
      </c>
      <c r="E5997" t="s">
        <v>4127</v>
      </c>
      <c r="F5997" t="s">
        <v>4095</v>
      </c>
      <c r="J5997" t="s">
        <v>17</v>
      </c>
      <c r="K5997" t="s">
        <v>22</v>
      </c>
      <c r="L5997" t="str">
        <f>_xlfn.XLOOKUP(Tableau1[[#This Row],[TYPE DE PIECE]],Tableau4[MATIERE],Tableau4[SHORT TYPE],"",0,1)</f>
        <v>COP</v>
      </c>
      <c r="N5997" t="str">
        <f>IF(ISERR(FIND("DECOUPE",Tableau1[[#This Row],[DESIGNATION]])),"","NEED REF")</f>
        <v/>
      </c>
    </row>
    <row r="5998" spans="2:14">
      <c r="B5998">
        <v>34408007</v>
      </c>
      <c r="C5998" s="2">
        <v>43742</v>
      </c>
      <c r="D5998" t="s">
        <v>13</v>
      </c>
      <c r="E5998" t="s">
        <v>4128</v>
      </c>
      <c r="J5998" t="s">
        <v>2813</v>
      </c>
      <c r="L5998" t="str">
        <f>_xlfn.XLOOKUP(Tableau1[[#This Row],[TYPE DE PIECE]],Tableau4[MATIERE],Tableau4[SHORT TYPE],"",0,1)</f>
        <v/>
      </c>
      <c r="N5998" t="str">
        <f>IF(ISERR(FIND("DECOUPE",Tableau1[[#This Row],[DESIGNATION]])),"","NEED REF")</f>
        <v/>
      </c>
    </row>
    <row r="5999" spans="2:14">
      <c r="B5999">
        <v>34408006</v>
      </c>
      <c r="C5999" s="2">
        <v>43742</v>
      </c>
      <c r="D5999" t="s">
        <v>13</v>
      </c>
      <c r="E5999" t="s">
        <v>4129</v>
      </c>
      <c r="J5999" t="s">
        <v>2813</v>
      </c>
      <c r="L5999" t="str">
        <f>_xlfn.XLOOKUP(Tableau1[[#This Row],[TYPE DE PIECE]],Tableau4[MATIERE],Tableau4[SHORT TYPE],"",0,1)</f>
        <v/>
      </c>
      <c r="N5999" t="str">
        <f>IF(ISERR(FIND("DECOUPE",Tableau1[[#This Row],[DESIGNATION]])),"","NEED REF")</f>
        <v/>
      </c>
    </row>
    <row r="6000" spans="2:14">
      <c r="B6000">
        <v>34408005</v>
      </c>
      <c r="C6000" s="2">
        <v>43740</v>
      </c>
      <c r="D6000" t="s">
        <v>13</v>
      </c>
      <c r="E6000" t="s">
        <v>4130</v>
      </c>
      <c r="F6000" t="s">
        <v>4131</v>
      </c>
      <c r="J6000" t="s">
        <v>17</v>
      </c>
      <c r="K6000" t="s">
        <v>25</v>
      </c>
      <c r="L6000" t="str">
        <f>_xlfn.XLOOKUP(Tableau1[[#This Row],[TYPE DE PIECE]],Tableau4[MATIERE],Tableau4[SHORT TYPE],"",0,1)</f>
        <v>SMT</v>
      </c>
      <c r="N6000" t="str">
        <f>IF(ISERR(FIND("DECOUPE",Tableau1[[#This Row],[DESIGNATION]])),"","NEED REF")</f>
        <v/>
      </c>
    </row>
    <row r="6001" spans="2:14">
      <c r="B6001">
        <v>34408004</v>
      </c>
      <c r="C6001" s="2">
        <v>43740</v>
      </c>
      <c r="D6001" t="s">
        <v>13</v>
      </c>
      <c r="E6001" t="s">
        <v>4132</v>
      </c>
      <c r="F6001" t="s">
        <v>4131</v>
      </c>
      <c r="J6001" t="s">
        <v>17</v>
      </c>
      <c r="K6001" t="s">
        <v>25</v>
      </c>
      <c r="L6001" t="str">
        <f>_xlfn.XLOOKUP(Tableau1[[#This Row],[TYPE DE PIECE]],Tableau4[MATIERE],Tableau4[SHORT TYPE],"",0,1)</f>
        <v>SMT</v>
      </c>
      <c r="N6001" t="str">
        <f>IF(ISERR(FIND("DECOUPE",Tableau1[[#This Row],[DESIGNATION]])),"","NEED REF")</f>
        <v/>
      </c>
    </row>
    <row r="6002" spans="2:14">
      <c r="B6002">
        <v>34408003</v>
      </c>
      <c r="C6002" s="2">
        <v>43740</v>
      </c>
      <c r="D6002" t="s">
        <v>13</v>
      </c>
      <c r="E6002" t="s">
        <v>4133</v>
      </c>
      <c r="J6002" t="s">
        <v>2813</v>
      </c>
      <c r="L6002" t="str">
        <f>_xlfn.XLOOKUP(Tableau1[[#This Row],[TYPE DE PIECE]],Tableau4[MATIERE],Tableau4[SHORT TYPE],"",0,1)</f>
        <v/>
      </c>
      <c r="N6002" t="str">
        <f>IF(ISERR(FIND("DECOUPE",Tableau1[[#This Row],[DESIGNATION]])),"","NEED REF")</f>
        <v/>
      </c>
    </row>
    <row r="6003" spans="2:14">
      <c r="B6003">
        <v>34408002</v>
      </c>
      <c r="C6003" s="2">
        <v>43740</v>
      </c>
      <c r="D6003" t="s">
        <v>745</v>
      </c>
      <c r="E6003" t="s">
        <v>4134</v>
      </c>
      <c r="F6003" t="s">
        <v>1290</v>
      </c>
      <c r="J6003" t="s">
        <v>1944</v>
      </c>
      <c r="L6003" t="str">
        <f>_xlfn.XLOOKUP(Tableau1[[#This Row],[TYPE DE PIECE]],Tableau4[MATIERE],Tableau4[SHORT TYPE],"",0,1)</f>
        <v/>
      </c>
      <c r="N6003" t="str">
        <f>IF(ISERR(FIND("DECOUPE",Tableau1[[#This Row],[DESIGNATION]])),"","NEED REF")</f>
        <v/>
      </c>
    </row>
    <row r="6004" spans="2:14">
      <c r="B6004">
        <v>34408001</v>
      </c>
      <c r="C6004" s="2">
        <v>43740</v>
      </c>
      <c r="D6004" t="s">
        <v>13</v>
      </c>
      <c r="E6004" t="s">
        <v>3880</v>
      </c>
      <c r="J6004" t="s">
        <v>2813</v>
      </c>
      <c r="K6004" t="s">
        <v>25</v>
      </c>
      <c r="L6004" t="str">
        <f>_xlfn.XLOOKUP(Tableau1[[#This Row],[TYPE DE PIECE]],Tableau4[MATIERE],Tableau4[SHORT TYPE],"",0,1)</f>
        <v>SMT</v>
      </c>
      <c r="N6004" t="str">
        <f>IF(ISERR(FIND("DECOUPE",Tableau1[[#This Row],[DESIGNATION]])),"","NEED REF")</f>
        <v/>
      </c>
    </row>
    <row r="6005" spans="2:14">
      <c r="B6005">
        <v>34408000</v>
      </c>
      <c r="C6005" s="2">
        <v>43709</v>
      </c>
      <c r="D6005" t="s">
        <v>13</v>
      </c>
      <c r="E6005" t="s">
        <v>4135</v>
      </c>
      <c r="F6005" t="s">
        <v>4131</v>
      </c>
      <c r="J6005" t="s">
        <v>17</v>
      </c>
      <c r="K6005" t="s">
        <v>25</v>
      </c>
      <c r="L6005" t="str">
        <f>_xlfn.XLOOKUP(Tableau1[[#This Row],[TYPE DE PIECE]],Tableau4[MATIERE],Tableau4[SHORT TYPE],"",0,1)</f>
        <v>SMT</v>
      </c>
      <c r="N6005" t="str">
        <f>IF(ISERR(FIND("DECOUPE",Tableau1[[#This Row],[DESIGNATION]])),"","NEED REF")</f>
        <v/>
      </c>
    </row>
    <row r="6006" spans="2:14">
      <c r="B6006">
        <v>34407999</v>
      </c>
      <c r="C6006" s="2">
        <v>43709</v>
      </c>
      <c r="D6006" t="s">
        <v>13</v>
      </c>
      <c r="E6006" t="s">
        <v>4136</v>
      </c>
      <c r="F6006" t="s">
        <v>4131</v>
      </c>
      <c r="J6006" t="s">
        <v>17</v>
      </c>
      <c r="K6006" t="s">
        <v>25</v>
      </c>
      <c r="L6006" t="str">
        <f>_xlfn.XLOOKUP(Tableau1[[#This Row],[TYPE DE PIECE]],Tableau4[MATIERE],Tableau4[SHORT TYPE],"",0,1)</f>
        <v>SMT</v>
      </c>
      <c r="N6006" t="str">
        <f>IF(ISERR(FIND("DECOUPE",Tableau1[[#This Row],[DESIGNATION]])),"","NEED REF")</f>
        <v/>
      </c>
    </row>
    <row r="6007" spans="2:14">
      <c r="B6007">
        <v>34407998</v>
      </c>
      <c r="C6007" s="2">
        <v>43709</v>
      </c>
      <c r="D6007" t="s">
        <v>13</v>
      </c>
      <c r="E6007" t="s">
        <v>4137</v>
      </c>
      <c r="F6007" t="s">
        <v>4131</v>
      </c>
      <c r="J6007" t="s">
        <v>17</v>
      </c>
      <c r="K6007" t="s">
        <v>25</v>
      </c>
      <c r="L6007" t="str">
        <f>_xlfn.XLOOKUP(Tableau1[[#This Row],[TYPE DE PIECE]],Tableau4[MATIERE],Tableau4[SHORT TYPE],"",0,1)</f>
        <v>SMT</v>
      </c>
      <c r="N6007" t="str">
        <f>IF(ISERR(FIND("DECOUPE",Tableau1[[#This Row],[DESIGNATION]])),"","NEED REF")</f>
        <v/>
      </c>
    </row>
    <row r="6008" spans="2:14">
      <c r="B6008">
        <v>34407997</v>
      </c>
      <c r="C6008" s="2">
        <v>43709</v>
      </c>
      <c r="D6008" t="s">
        <v>13</v>
      </c>
      <c r="E6008" t="s">
        <v>4138</v>
      </c>
      <c r="F6008" t="s">
        <v>4131</v>
      </c>
      <c r="J6008" t="s">
        <v>17</v>
      </c>
      <c r="K6008" t="s">
        <v>25</v>
      </c>
      <c r="L6008" t="str">
        <f>_xlfn.XLOOKUP(Tableau1[[#This Row],[TYPE DE PIECE]],Tableau4[MATIERE],Tableau4[SHORT TYPE],"",0,1)</f>
        <v>SMT</v>
      </c>
      <c r="N6008" t="str">
        <f>IF(ISERR(FIND("DECOUPE",Tableau1[[#This Row],[DESIGNATION]])),"","NEED REF")</f>
        <v/>
      </c>
    </row>
    <row r="6009" spans="2:14">
      <c r="B6009">
        <v>34407996</v>
      </c>
      <c r="C6009" s="2">
        <v>43709</v>
      </c>
      <c r="D6009" t="s">
        <v>13</v>
      </c>
      <c r="E6009" t="s">
        <v>4139</v>
      </c>
      <c r="J6009" t="s">
        <v>2813</v>
      </c>
      <c r="K6009" t="s">
        <v>25</v>
      </c>
      <c r="L6009" t="str">
        <f>_xlfn.XLOOKUP(Tableau1[[#This Row],[TYPE DE PIECE]],Tableau4[MATIERE],Tableau4[SHORT TYPE],"",0,1)</f>
        <v>SMT</v>
      </c>
      <c r="N6009" t="str">
        <f>IF(ISERR(FIND("DECOUPE",Tableau1[[#This Row],[DESIGNATION]])),"","NEED REF")</f>
        <v/>
      </c>
    </row>
    <row r="6010" spans="2:14">
      <c r="B6010">
        <v>34407995</v>
      </c>
      <c r="C6010" s="2">
        <v>43709</v>
      </c>
      <c r="D6010" t="s">
        <v>13</v>
      </c>
      <c r="E6010" t="s">
        <v>488</v>
      </c>
      <c r="F6010" t="s">
        <v>4131</v>
      </c>
      <c r="J6010" t="s">
        <v>17</v>
      </c>
      <c r="K6010" t="s">
        <v>25</v>
      </c>
      <c r="L6010" t="str">
        <f>_xlfn.XLOOKUP(Tableau1[[#This Row],[TYPE DE PIECE]],Tableau4[MATIERE],Tableau4[SHORT TYPE],"",0,1)</f>
        <v>SMT</v>
      </c>
      <c r="N6010" t="str">
        <f>IF(ISERR(FIND("DECOUPE",Tableau1[[#This Row],[DESIGNATION]])),"","NEED REF")</f>
        <v/>
      </c>
    </row>
    <row r="6011" spans="2:14">
      <c r="B6011">
        <v>34407994</v>
      </c>
      <c r="C6011" s="2">
        <v>43709</v>
      </c>
      <c r="D6011" t="s">
        <v>13</v>
      </c>
      <c r="E6011" t="s">
        <v>2907</v>
      </c>
      <c r="F6011" t="s">
        <v>4131</v>
      </c>
      <c r="J6011" t="s">
        <v>17</v>
      </c>
      <c r="K6011" t="s">
        <v>25</v>
      </c>
      <c r="L6011" t="str">
        <f>_xlfn.XLOOKUP(Tableau1[[#This Row],[TYPE DE PIECE]],Tableau4[MATIERE],Tableau4[SHORT TYPE],"",0,1)</f>
        <v>SMT</v>
      </c>
      <c r="N6011" t="str">
        <f>IF(ISERR(FIND("DECOUPE",Tableau1[[#This Row],[DESIGNATION]])),"","NEED REF")</f>
        <v/>
      </c>
    </row>
    <row r="6012" spans="2:14">
      <c r="B6012">
        <v>34407993</v>
      </c>
      <c r="C6012" s="2">
        <v>43709</v>
      </c>
      <c r="D6012" t="s">
        <v>13</v>
      </c>
      <c r="E6012" t="s">
        <v>4140</v>
      </c>
      <c r="F6012" t="s">
        <v>4131</v>
      </c>
      <c r="J6012" t="s">
        <v>17</v>
      </c>
      <c r="K6012" t="s">
        <v>25</v>
      </c>
      <c r="L6012" t="str">
        <f>_xlfn.XLOOKUP(Tableau1[[#This Row],[TYPE DE PIECE]],Tableau4[MATIERE],Tableau4[SHORT TYPE],"",0,1)</f>
        <v>SMT</v>
      </c>
      <c r="N6012" t="str">
        <f>IF(ISERR(FIND("DECOUPE",Tableau1[[#This Row],[DESIGNATION]])),"","NEED REF")</f>
        <v/>
      </c>
    </row>
    <row r="6013" spans="2:14">
      <c r="B6013">
        <v>34407992</v>
      </c>
      <c r="C6013" s="2">
        <v>43709</v>
      </c>
      <c r="D6013" t="s">
        <v>13</v>
      </c>
      <c r="E6013" t="s">
        <v>4141</v>
      </c>
      <c r="F6013" t="s">
        <v>4131</v>
      </c>
      <c r="J6013" t="s">
        <v>17</v>
      </c>
      <c r="K6013" t="s">
        <v>25</v>
      </c>
      <c r="L6013" t="str">
        <f>_xlfn.XLOOKUP(Tableau1[[#This Row],[TYPE DE PIECE]],Tableau4[MATIERE],Tableau4[SHORT TYPE],"",0,1)</f>
        <v>SMT</v>
      </c>
      <c r="N6013" t="str">
        <f>IF(ISERR(FIND("DECOUPE",Tableau1[[#This Row],[DESIGNATION]])),"","NEED REF")</f>
        <v/>
      </c>
    </row>
    <row r="6014" spans="2:14">
      <c r="B6014">
        <v>34407991</v>
      </c>
      <c r="C6014" s="2">
        <v>43739</v>
      </c>
      <c r="D6014" t="s">
        <v>13</v>
      </c>
      <c r="E6014" t="s">
        <v>4142</v>
      </c>
      <c r="J6014" t="s">
        <v>2813</v>
      </c>
      <c r="L6014" t="str">
        <f>_xlfn.XLOOKUP(Tableau1[[#This Row],[TYPE DE PIECE]],Tableau4[MATIERE],Tableau4[SHORT TYPE],"",0,1)</f>
        <v/>
      </c>
      <c r="N6014" t="str">
        <f>IF(ISERR(FIND("DECOUPE",Tableau1[[#This Row],[DESIGNATION]])),"","NEED REF")</f>
        <v/>
      </c>
    </row>
    <row r="6015" spans="2:14">
      <c r="B6015">
        <v>34407990</v>
      </c>
      <c r="C6015" s="2">
        <v>43738</v>
      </c>
      <c r="E6015" t="s">
        <v>4143</v>
      </c>
      <c r="F6015" t="s">
        <v>4131</v>
      </c>
      <c r="J6015" t="s">
        <v>17</v>
      </c>
      <c r="K6015" t="s">
        <v>25</v>
      </c>
      <c r="L6015" t="str">
        <f>_xlfn.XLOOKUP(Tableau1[[#This Row],[TYPE DE PIECE]],Tableau4[MATIERE],Tableau4[SHORT TYPE],"",0,1)</f>
        <v>SMT</v>
      </c>
      <c r="N6015" t="str">
        <f>IF(ISERR(FIND("DECOUPE",Tableau1[[#This Row],[DESIGNATION]])),"","NEED REF")</f>
        <v/>
      </c>
    </row>
    <row r="6016" spans="2:14">
      <c r="B6016">
        <v>34407989</v>
      </c>
      <c r="C6016" s="2">
        <v>43738</v>
      </c>
      <c r="E6016" t="s">
        <v>4144</v>
      </c>
      <c r="F6016" t="s">
        <v>4131</v>
      </c>
      <c r="J6016" t="s">
        <v>17</v>
      </c>
      <c r="K6016" t="s">
        <v>25</v>
      </c>
      <c r="L6016" t="str">
        <f>_xlfn.XLOOKUP(Tableau1[[#This Row],[TYPE DE PIECE]],Tableau4[MATIERE],Tableau4[SHORT TYPE],"",0,1)</f>
        <v>SMT</v>
      </c>
      <c r="N6016" t="str">
        <f>IF(ISERR(FIND("DECOUPE",Tableau1[[#This Row],[DESIGNATION]])),"","NEED REF")</f>
        <v/>
      </c>
    </row>
    <row r="6017" spans="2:14">
      <c r="B6017">
        <v>34407988</v>
      </c>
      <c r="C6017" s="2">
        <v>43738</v>
      </c>
      <c r="E6017" t="s">
        <v>4145</v>
      </c>
      <c r="F6017" t="s">
        <v>4131</v>
      </c>
      <c r="J6017" t="s">
        <v>17</v>
      </c>
      <c r="K6017" t="s">
        <v>25</v>
      </c>
      <c r="L6017" t="str">
        <f>_xlfn.XLOOKUP(Tableau1[[#This Row],[TYPE DE PIECE]],Tableau4[MATIERE],Tableau4[SHORT TYPE],"",0,1)</f>
        <v>SMT</v>
      </c>
      <c r="N6017" t="str">
        <f>IF(ISERR(FIND("DECOUPE",Tableau1[[#This Row],[DESIGNATION]])),"","NEED REF")</f>
        <v/>
      </c>
    </row>
    <row r="6018" spans="2:14">
      <c r="B6018">
        <v>34407987</v>
      </c>
      <c r="C6018" s="2">
        <v>43738</v>
      </c>
      <c r="E6018" t="s">
        <v>4146</v>
      </c>
      <c r="F6018" t="s">
        <v>4131</v>
      </c>
      <c r="J6018" t="s">
        <v>17</v>
      </c>
      <c r="K6018" t="s">
        <v>25</v>
      </c>
      <c r="L6018" t="str">
        <f>_xlfn.XLOOKUP(Tableau1[[#This Row],[TYPE DE PIECE]],Tableau4[MATIERE],Tableau4[SHORT TYPE],"",0,1)</f>
        <v>SMT</v>
      </c>
      <c r="N6018" t="str">
        <f>IF(ISERR(FIND("DECOUPE",Tableau1[[#This Row],[DESIGNATION]])),"","NEED REF")</f>
        <v/>
      </c>
    </row>
    <row r="6019" spans="2:14">
      <c r="B6019">
        <v>34407986</v>
      </c>
      <c r="C6019" s="2">
        <v>43738</v>
      </c>
      <c r="D6019" t="s">
        <v>13</v>
      </c>
      <c r="E6019" t="s">
        <v>4147</v>
      </c>
      <c r="F6019" t="s">
        <v>4131</v>
      </c>
      <c r="J6019" t="s">
        <v>17</v>
      </c>
      <c r="K6019" t="s">
        <v>307</v>
      </c>
      <c r="L6019" t="str">
        <f>_xlfn.XLOOKUP(Tableau1[[#This Row],[TYPE DE PIECE]],Tableau4[MATIERE],Tableau4[SHORT TYPE],"",0,1)</f>
        <v/>
      </c>
      <c r="N6019" t="str">
        <f>IF(ISERR(FIND("DECOUPE",Tableau1[[#This Row],[DESIGNATION]])),"","NEED REF")</f>
        <v/>
      </c>
    </row>
    <row r="6020" spans="2:14">
      <c r="B6020">
        <v>34407985</v>
      </c>
      <c r="C6020" s="2">
        <v>43735</v>
      </c>
      <c r="D6020" t="s">
        <v>745</v>
      </c>
      <c r="E6020" t="s">
        <v>4148</v>
      </c>
      <c r="F6020" t="s">
        <v>2269</v>
      </c>
      <c r="J6020" t="s">
        <v>1944</v>
      </c>
      <c r="L6020" t="str">
        <f>_xlfn.XLOOKUP(Tableau1[[#This Row],[TYPE DE PIECE]],Tableau4[MATIERE],Tableau4[SHORT TYPE],"",0,1)</f>
        <v/>
      </c>
      <c r="N6020" t="str">
        <f>IF(ISERR(FIND("DECOUPE",Tableau1[[#This Row],[DESIGNATION]])),"","NEED REF")</f>
        <v/>
      </c>
    </row>
    <row r="6021" spans="2:14">
      <c r="B6021">
        <v>34407984</v>
      </c>
      <c r="C6021" s="2">
        <v>43734</v>
      </c>
      <c r="D6021" t="s">
        <v>745</v>
      </c>
      <c r="E6021" t="s">
        <v>4149</v>
      </c>
      <c r="F6021" t="s">
        <v>46</v>
      </c>
      <c r="J6021" t="s">
        <v>1944</v>
      </c>
      <c r="L6021" t="str">
        <f>_xlfn.XLOOKUP(Tableau1[[#This Row],[TYPE DE PIECE]],Tableau4[MATIERE],Tableau4[SHORT TYPE],"",0,1)</f>
        <v/>
      </c>
      <c r="N6021" t="str">
        <f>IF(ISERR(FIND("DECOUPE",Tableau1[[#This Row],[DESIGNATION]])),"","NEED REF")</f>
        <v/>
      </c>
    </row>
    <row r="6022" spans="2:14">
      <c r="B6022">
        <v>34407983</v>
      </c>
      <c r="C6022" s="2">
        <v>43733</v>
      </c>
      <c r="D6022" t="s">
        <v>13</v>
      </c>
      <c r="E6022" t="s">
        <v>4150</v>
      </c>
      <c r="F6022" t="s">
        <v>4131</v>
      </c>
      <c r="J6022" t="s">
        <v>17</v>
      </c>
      <c r="K6022" t="s">
        <v>701</v>
      </c>
      <c r="L6022" t="str">
        <f>_xlfn.XLOOKUP(Tableau1[[#This Row],[TYPE DE PIECE]],Tableau4[MATIERE],Tableau4[SHORT TYPE],"",0,1)</f>
        <v>SE</v>
      </c>
      <c r="N6022" t="str">
        <f>IF(ISERR(FIND("DECOUPE",Tableau1[[#This Row],[DESIGNATION]])),"","NEED REF")</f>
        <v/>
      </c>
    </row>
    <row r="6023" spans="2:14">
      <c r="B6023">
        <v>34407982</v>
      </c>
      <c r="C6023" s="2">
        <v>43733</v>
      </c>
      <c r="D6023" t="s">
        <v>13</v>
      </c>
      <c r="E6023" t="s">
        <v>4151</v>
      </c>
      <c r="F6023" t="s">
        <v>4095</v>
      </c>
      <c r="J6023" t="s">
        <v>17</v>
      </c>
      <c r="K6023" t="s">
        <v>22</v>
      </c>
      <c r="L6023" t="str">
        <f>_xlfn.XLOOKUP(Tableau1[[#This Row],[TYPE DE PIECE]],Tableau4[MATIERE],Tableau4[SHORT TYPE],"",0,1)</f>
        <v>COP</v>
      </c>
      <c r="N6023" t="str">
        <f>IF(ISERR(FIND("DECOUPE",Tableau1[[#This Row],[DESIGNATION]])),"","NEED REF")</f>
        <v/>
      </c>
    </row>
    <row r="6024" spans="2:14">
      <c r="B6024">
        <v>34407981</v>
      </c>
      <c r="C6024" s="2">
        <v>43733</v>
      </c>
      <c r="D6024" t="s">
        <v>13</v>
      </c>
      <c r="E6024" t="s">
        <v>4152</v>
      </c>
      <c r="F6024" t="s">
        <v>4095</v>
      </c>
      <c r="J6024" t="s">
        <v>17</v>
      </c>
      <c r="K6024" t="s">
        <v>22</v>
      </c>
      <c r="L6024" t="str">
        <f>_xlfn.XLOOKUP(Tableau1[[#This Row],[TYPE DE PIECE]],Tableau4[MATIERE],Tableau4[SHORT TYPE],"",0,1)</f>
        <v>COP</v>
      </c>
      <c r="N6024" t="str">
        <f>IF(ISERR(FIND("DECOUPE",Tableau1[[#This Row],[DESIGNATION]])),"","NEED REF")</f>
        <v/>
      </c>
    </row>
    <row r="6025" spans="2:14">
      <c r="B6025">
        <v>34407980</v>
      </c>
      <c r="C6025" s="2">
        <v>43733</v>
      </c>
      <c r="D6025" t="s">
        <v>13</v>
      </c>
      <c r="E6025" t="s">
        <v>4153</v>
      </c>
      <c r="F6025" t="s">
        <v>4095</v>
      </c>
      <c r="J6025" t="s">
        <v>17</v>
      </c>
      <c r="K6025" t="s">
        <v>22</v>
      </c>
      <c r="L6025" t="str">
        <f>_xlfn.XLOOKUP(Tableau1[[#This Row],[TYPE DE PIECE]],Tableau4[MATIERE],Tableau4[SHORT TYPE],"",0,1)</f>
        <v>COP</v>
      </c>
      <c r="N6025" t="str">
        <f>IF(ISERR(FIND("DECOUPE",Tableau1[[#This Row],[DESIGNATION]])),"","NEED REF")</f>
        <v/>
      </c>
    </row>
    <row r="6026" spans="2:14">
      <c r="B6026">
        <v>34407979</v>
      </c>
      <c r="C6026" s="2">
        <v>43733</v>
      </c>
      <c r="D6026" t="s">
        <v>13</v>
      </c>
      <c r="E6026" t="s">
        <v>4154</v>
      </c>
      <c r="J6026" t="s">
        <v>2813</v>
      </c>
      <c r="L6026" t="str">
        <f>_xlfn.XLOOKUP(Tableau1[[#This Row],[TYPE DE PIECE]],Tableau4[MATIERE],Tableau4[SHORT TYPE],"",0,1)</f>
        <v/>
      </c>
      <c r="N6026" t="str">
        <f>IF(ISERR(FIND("DECOUPE",Tableau1[[#This Row],[DESIGNATION]])),"","NEED REF")</f>
        <v/>
      </c>
    </row>
    <row r="6027" spans="2:14">
      <c r="B6027">
        <v>34407978</v>
      </c>
      <c r="C6027" s="2">
        <v>43733</v>
      </c>
      <c r="D6027" t="s">
        <v>13</v>
      </c>
      <c r="E6027" t="s">
        <v>4155</v>
      </c>
      <c r="J6027" t="s">
        <v>2813</v>
      </c>
      <c r="L6027" t="str">
        <f>_xlfn.XLOOKUP(Tableau1[[#This Row],[TYPE DE PIECE]],Tableau4[MATIERE],Tableau4[SHORT TYPE],"",0,1)</f>
        <v/>
      </c>
      <c r="N6027" t="str">
        <f>IF(ISERR(FIND("DECOUPE",Tableau1[[#This Row],[DESIGNATION]])),"","NEED REF")</f>
        <v/>
      </c>
    </row>
    <row r="6028" spans="2:14">
      <c r="B6028">
        <v>34407977</v>
      </c>
      <c r="C6028" s="2">
        <v>43733</v>
      </c>
      <c r="D6028" t="s">
        <v>13</v>
      </c>
      <c r="E6028" t="s">
        <v>4156</v>
      </c>
      <c r="J6028" t="s">
        <v>2813</v>
      </c>
      <c r="L6028" t="str">
        <f>_xlfn.XLOOKUP(Tableau1[[#This Row],[TYPE DE PIECE]],Tableau4[MATIERE],Tableau4[SHORT TYPE],"",0,1)</f>
        <v/>
      </c>
      <c r="N6028" t="str">
        <f>IF(ISERR(FIND("DECOUPE",Tableau1[[#This Row],[DESIGNATION]])),"","NEED REF")</f>
        <v/>
      </c>
    </row>
    <row r="6029" spans="2:14">
      <c r="B6029">
        <v>34407976</v>
      </c>
      <c r="C6029" s="2">
        <v>43733</v>
      </c>
      <c r="D6029" t="s">
        <v>13</v>
      </c>
      <c r="E6029" t="s">
        <v>4156</v>
      </c>
      <c r="J6029" t="s">
        <v>2813</v>
      </c>
      <c r="L6029" t="str">
        <f>_xlfn.XLOOKUP(Tableau1[[#This Row],[TYPE DE PIECE]],Tableau4[MATIERE],Tableau4[SHORT TYPE],"",0,1)</f>
        <v/>
      </c>
      <c r="N6029" t="str">
        <f>IF(ISERR(FIND("DECOUPE",Tableau1[[#This Row],[DESIGNATION]])),"","NEED REF")</f>
        <v/>
      </c>
    </row>
    <row r="6030" spans="2:14">
      <c r="B6030">
        <v>34407975</v>
      </c>
      <c r="C6030" s="2">
        <v>43733</v>
      </c>
      <c r="D6030" t="s">
        <v>13</v>
      </c>
      <c r="E6030" t="s">
        <v>4019</v>
      </c>
      <c r="J6030" t="s">
        <v>2813</v>
      </c>
      <c r="L6030" t="str">
        <f>_xlfn.XLOOKUP(Tableau1[[#This Row],[TYPE DE PIECE]],Tableau4[MATIERE],Tableau4[SHORT TYPE],"",0,1)</f>
        <v/>
      </c>
      <c r="N6030" t="str">
        <f>IF(ISERR(FIND("DECOUPE",Tableau1[[#This Row],[DESIGNATION]])),"","NEED REF")</f>
        <v/>
      </c>
    </row>
    <row r="6031" spans="2:14">
      <c r="B6031">
        <v>34407974</v>
      </c>
      <c r="C6031" s="2">
        <v>43733</v>
      </c>
      <c r="D6031" t="s">
        <v>13</v>
      </c>
      <c r="E6031" t="s">
        <v>4157</v>
      </c>
      <c r="J6031" t="s">
        <v>2813</v>
      </c>
      <c r="K6031" t="s">
        <v>25</v>
      </c>
      <c r="L6031" t="str">
        <f>_xlfn.XLOOKUP(Tableau1[[#This Row],[TYPE DE PIECE]],Tableau4[MATIERE],Tableau4[SHORT TYPE],"",0,1)</f>
        <v>SMT</v>
      </c>
      <c r="N6031" t="str">
        <f>IF(ISERR(FIND("DECOUPE",Tableau1[[#This Row],[DESIGNATION]])),"","NEED REF")</f>
        <v/>
      </c>
    </row>
    <row r="6032" spans="2:14">
      <c r="B6032">
        <v>34407973</v>
      </c>
      <c r="C6032" s="2">
        <v>43733</v>
      </c>
      <c r="D6032" t="s">
        <v>13</v>
      </c>
      <c r="E6032" t="s">
        <v>4158</v>
      </c>
      <c r="J6032" t="s">
        <v>2813</v>
      </c>
      <c r="L6032" t="str">
        <f>_xlfn.XLOOKUP(Tableau1[[#This Row],[TYPE DE PIECE]],Tableau4[MATIERE],Tableau4[SHORT TYPE],"",0,1)</f>
        <v/>
      </c>
      <c r="N6032" t="str">
        <f>IF(ISERR(FIND("DECOUPE",Tableau1[[#This Row],[DESIGNATION]])),"","NEED REF")</f>
        <v/>
      </c>
    </row>
    <row r="6033" spans="2:14">
      <c r="B6033">
        <v>34407972</v>
      </c>
      <c r="C6033" s="2">
        <v>43733</v>
      </c>
      <c r="D6033" t="s">
        <v>13</v>
      </c>
      <c r="E6033" t="s">
        <v>4157</v>
      </c>
      <c r="J6033" t="s">
        <v>2813</v>
      </c>
      <c r="L6033" t="str">
        <f>_xlfn.XLOOKUP(Tableau1[[#This Row],[TYPE DE PIECE]],Tableau4[MATIERE],Tableau4[SHORT TYPE],"",0,1)</f>
        <v/>
      </c>
      <c r="N6033" t="str">
        <f>IF(ISERR(FIND("DECOUPE",Tableau1[[#This Row],[DESIGNATION]])),"","NEED REF")</f>
        <v/>
      </c>
    </row>
    <row r="6034" spans="2:14">
      <c r="B6034">
        <v>34407971</v>
      </c>
      <c r="C6034" s="2">
        <v>43733</v>
      </c>
      <c r="D6034" t="s">
        <v>13</v>
      </c>
      <c r="E6034" t="s">
        <v>4159</v>
      </c>
      <c r="J6034" t="s">
        <v>2813</v>
      </c>
      <c r="K6034" t="s">
        <v>25</v>
      </c>
      <c r="L6034" t="str">
        <f>_xlfn.XLOOKUP(Tableau1[[#This Row],[TYPE DE PIECE]],Tableau4[MATIERE],Tableau4[SHORT TYPE],"",0,1)</f>
        <v>SMT</v>
      </c>
      <c r="N6034" t="str">
        <f>IF(ISERR(FIND("DECOUPE",Tableau1[[#This Row],[DESIGNATION]])),"","NEED REF")</f>
        <v/>
      </c>
    </row>
    <row r="6035" spans="2:14">
      <c r="B6035">
        <v>34407970</v>
      </c>
      <c r="C6035" s="2">
        <v>43733</v>
      </c>
      <c r="D6035" t="s">
        <v>13</v>
      </c>
      <c r="E6035" t="s">
        <v>4160</v>
      </c>
      <c r="J6035" t="s">
        <v>2813</v>
      </c>
      <c r="K6035" t="s">
        <v>25</v>
      </c>
      <c r="L6035" t="str">
        <f>_xlfn.XLOOKUP(Tableau1[[#This Row],[TYPE DE PIECE]],Tableau4[MATIERE],Tableau4[SHORT TYPE],"",0,1)</f>
        <v>SMT</v>
      </c>
      <c r="N6035" t="str">
        <f>IF(ISERR(FIND("DECOUPE",Tableau1[[#This Row],[DESIGNATION]])),"","NEED REF")</f>
        <v/>
      </c>
    </row>
    <row r="6036" spans="2:14">
      <c r="B6036">
        <v>34407969</v>
      </c>
      <c r="C6036" s="2">
        <v>43733</v>
      </c>
      <c r="D6036" t="s">
        <v>13</v>
      </c>
      <c r="E6036" t="s">
        <v>4161</v>
      </c>
      <c r="F6036" t="s">
        <v>4162</v>
      </c>
      <c r="J6036" t="s">
        <v>2813</v>
      </c>
      <c r="K6036" t="s">
        <v>25</v>
      </c>
      <c r="L6036" t="str">
        <f>_xlfn.XLOOKUP(Tableau1[[#This Row],[TYPE DE PIECE]],Tableau4[MATIERE],Tableau4[SHORT TYPE],"",0,1)</f>
        <v>SMT</v>
      </c>
      <c r="N6036" t="str">
        <f>IF(ISERR(FIND("DECOUPE",Tableau1[[#This Row],[DESIGNATION]])),"","NEED REF")</f>
        <v/>
      </c>
    </row>
    <row r="6037" spans="2:14">
      <c r="B6037">
        <v>34407968</v>
      </c>
      <c r="C6037" s="2">
        <v>43733</v>
      </c>
      <c r="D6037" t="s">
        <v>13</v>
      </c>
      <c r="E6037" t="s">
        <v>4120</v>
      </c>
      <c r="F6037" t="s">
        <v>4095</v>
      </c>
      <c r="J6037" t="s">
        <v>17</v>
      </c>
      <c r="K6037" t="s">
        <v>22</v>
      </c>
      <c r="L6037" t="str">
        <f>_xlfn.XLOOKUP(Tableau1[[#This Row],[TYPE DE PIECE]],Tableau4[MATIERE],Tableau4[SHORT TYPE],"",0,1)</f>
        <v>COP</v>
      </c>
      <c r="N6037" t="str">
        <f>IF(ISERR(FIND("DECOUPE",Tableau1[[#This Row],[DESIGNATION]])),"","NEED REF")</f>
        <v/>
      </c>
    </row>
    <row r="6038" spans="2:14">
      <c r="B6038">
        <v>34407967</v>
      </c>
      <c r="C6038" s="2">
        <v>43733</v>
      </c>
      <c r="D6038" t="s">
        <v>13</v>
      </c>
      <c r="E6038" t="s">
        <v>4121</v>
      </c>
      <c r="F6038" t="s">
        <v>4095</v>
      </c>
      <c r="J6038" t="s">
        <v>17</v>
      </c>
      <c r="K6038" t="s">
        <v>22</v>
      </c>
      <c r="L6038" t="str">
        <f>_xlfn.XLOOKUP(Tableau1[[#This Row],[TYPE DE PIECE]],Tableau4[MATIERE],Tableau4[SHORT TYPE],"",0,1)</f>
        <v>COP</v>
      </c>
      <c r="N6038" t="str">
        <f>IF(ISERR(FIND("DECOUPE",Tableau1[[#This Row],[DESIGNATION]])),"","NEED REF")</f>
        <v/>
      </c>
    </row>
    <row r="6039" spans="2:14">
      <c r="B6039">
        <v>34407966</v>
      </c>
      <c r="C6039" s="2">
        <v>43733</v>
      </c>
      <c r="D6039" t="s">
        <v>13</v>
      </c>
      <c r="E6039" t="s">
        <v>4122</v>
      </c>
      <c r="F6039" t="s">
        <v>4095</v>
      </c>
      <c r="J6039" t="s">
        <v>17</v>
      </c>
      <c r="K6039" t="s">
        <v>22</v>
      </c>
      <c r="L6039" t="str">
        <f>_xlfn.XLOOKUP(Tableau1[[#This Row],[TYPE DE PIECE]],Tableau4[MATIERE],Tableau4[SHORT TYPE],"",0,1)</f>
        <v>COP</v>
      </c>
      <c r="N6039" t="str">
        <f>IF(ISERR(FIND("DECOUPE",Tableau1[[#This Row],[DESIGNATION]])),"","NEED REF")</f>
        <v/>
      </c>
    </row>
    <row r="6040" spans="2:14">
      <c r="B6040">
        <v>34407965</v>
      </c>
      <c r="C6040" s="2">
        <v>43733</v>
      </c>
      <c r="D6040" t="s">
        <v>13</v>
      </c>
      <c r="E6040" t="s">
        <v>4123</v>
      </c>
      <c r="F6040" t="s">
        <v>4095</v>
      </c>
      <c r="J6040" t="s">
        <v>17</v>
      </c>
      <c r="K6040" t="s">
        <v>22</v>
      </c>
      <c r="L6040" t="str">
        <f>_xlfn.XLOOKUP(Tableau1[[#This Row],[TYPE DE PIECE]],Tableau4[MATIERE],Tableau4[SHORT TYPE],"",0,1)</f>
        <v>COP</v>
      </c>
      <c r="N6040" t="str">
        <f>IF(ISERR(FIND("DECOUPE",Tableau1[[#This Row],[DESIGNATION]])),"","NEED REF")</f>
        <v/>
      </c>
    </row>
    <row r="6041" spans="2:14">
      <c r="B6041">
        <v>34407964</v>
      </c>
      <c r="C6041" s="2">
        <v>43733</v>
      </c>
      <c r="D6041" t="s">
        <v>13</v>
      </c>
      <c r="E6041" t="s">
        <v>4163</v>
      </c>
      <c r="F6041" t="s">
        <v>4095</v>
      </c>
      <c r="J6041" t="s">
        <v>17</v>
      </c>
      <c r="K6041" t="s">
        <v>22</v>
      </c>
      <c r="L6041" t="str">
        <f>_xlfn.XLOOKUP(Tableau1[[#This Row],[TYPE DE PIECE]],Tableau4[MATIERE],Tableau4[SHORT TYPE],"",0,1)</f>
        <v>COP</v>
      </c>
      <c r="N6041" t="str">
        <f>IF(ISERR(FIND("DECOUPE",Tableau1[[#This Row],[DESIGNATION]])),"","NEED REF")</f>
        <v/>
      </c>
    </row>
    <row r="6042" spans="2:14">
      <c r="B6042">
        <v>34407963</v>
      </c>
      <c r="C6042" s="2">
        <v>43733</v>
      </c>
      <c r="D6042" t="s">
        <v>13</v>
      </c>
      <c r="E6042" t="s">
        <v>4124</v>
      </c>
      <c r="F6042" t="s">
        <v>4095</v>
      </c>
      <c r="J6042" t="s">
        <v>17</v>
      </c>
      <c r="K6042" t="s">
        <v>22</v>
      </c>
      <c r="L6042" t="str">
        <f>_xlfn.XLOOKUP(Tableau1[[#This Row],[TYPE DE PIECE]],Tableau4[MATIERE],Tableau4[SHORT TYPE],"",0,1)</f>
        <v>COP</v>
      </c>
      <c r="N6042" t="str">
        <f>IF(ISERR(FIND("DECOUPE",Tableau1[[#This Row],[DESIGNATION]])),"","NEED REF")</f>
        <v/>
      </c>
    </row>
    <row r="6043" spans="2:14">
      <c r="B6043">
        <v>34407962</v>
      </c>
      <c r="C6043" s="2">
        <v>43733</v>
      </c>
      <c r="D6043" t="s">
        <v>13</v>
      </c>
      <c r="E6043" t="s">
        <v>4125</v>
      </c>
      <c r="F6043" t="s">
        <v>4095</v>
      </c>
      <c r="J6043" t="s">
        <v>17</v>
      </c>
      <c r="K6043" t="s">
        <v>22</v>
      </c>
      <c r="L6043" t="str">
        <f>_xlfn.XLOOKUP(Tableau1[[#This Row],[TYPE DE PIECE]],Tableau4[MATIERE],Tableau4[SHORT TYPE],"",0,1)</f>
        <v>COP</v>
      </c>
      <c r="N6043" t="str">
        <f>IF(ISERR(FIND("DECOUPE",Tableau1[[#This Row],[DESIGNATION]])),"","NEED REF")</f>
        <v/>
      </c>
    </row>
    <row r="6044" spans="2:14">
      <c r="B6044">
        <v>34407961</v>
      </c>
      <c r="C6044" s="2">
        <v>43733</v>
      </c>
      <c r="D6044" t="s">
        <v>13</v>
      </c>
      <c r="E6044" t="s">
        <v>4126</v>
      </c>
      <c r="F6044" t="s">
        <v>4095</v>
      </c>
      <c r="J6044" t="s">
        <v>17</v>
      </c>
      <c r="K6044" t="s">
        <v>22</v>
      </c>
      <c r="L6044" t="str">
        <f>_xlfn.XLOOKUP(Tableau1[[#This Row],[TYPE DE PIECE]],Tableau4[MATIERE],Tableau4[SHORT TYPE],"",0,1)</f>
        <v>COP</v>
      </c>
      <c r="N6044" t="str">
        <f>IF(ISERR(FIND("DECOUPE",Tableau1[[#This Row],[DESIGNATION]])),"","NEED REF")</f>
        <v/>
      </c>
    </row>
    <row r="6045" spans="2:14">
      <c r="B6045">
        <v>34407960</v>
      </c>
      <c r="C6045" s="2">
        <v>43733</v>
      </c>
      <c r="D6045" t="s">
        <v>13</v>
      </c>
      <c r="E6045" t="s">
        <v>4127</v>
      </c>
      <c r="F6045" t="s">
        <v>4095</v>
      </c>
      <c r="J6045" t="s">
        <v>17</v>
      </c>
      <c r="K6045" t="s">
        <v>22</v>
      </c>
      <c r="L6045" t="str">
        <f>_xlfn.XLOOKUP(Tableau1[[#This Row],[TYPE DE PIECE]],Tableau4[MATIERE],Tableau4[SHORT TYPE],"",0,1)</f>
        <v>COP</v>
      </c>
      <c r="N6045" t="str">
        <f>IF(ISERR(FIND("DECOUPE",Tableau1[[#This Row],[DESIGNATION]])),"","NEED REF")</f>
        <v/>
      </c>
    </row>
    <row r="6046" spans="2:14">
      <c r="B6046">
        <v>34407959</v>
      </c>
      <c r="C6046" s="2">
        <v>43725</v>
      </c>
      <c r="D6046" t="s">
        <v>13</v>
      </c>
      <c r="E6046" t="s">
        <v>4164</v>
      </c>
      <c r="F6046" t="s">
        <v>4032</v>
      </c>
      <c r="J6046" t="s">
        <v>17</v>
      </c>
      <c r="K6046" t="s">
        <v>25</v>
      </c>
      <c r="L6046" t="str">
        <f>_xlfn.XLOOKUP(Tableau1[[#This Row],[TYPE DE PIECE]],Tableau4[MATIERE],Tableau4[SHORT TYPE],"",0,1)</f>
        <v>SMT</v>
      </c>
      <c r="N6046" t="str">
        <f>IF(ISERR(FIND("DECOUPE",Tableau1[[#This Row],[DESIGNATION]])),"","NEED REF")</f>
        <v/>
      </c>
    </row>
    <row r="6047" spans="2:14">
      <c r="B6047">
        <v>34407958</v>
      </c>
      <c r="C6047" s="2">
        <v>43725</v>
      </c>
      <c r="D6047" t="s">
        <v>13</v>
      </c>
      <c r="E6047" t="s">
        <v>4165</v>
      </c>
      <c r="F6047" t="s">
        <v>4032</v>
      </c>
      <c r="J6047" t="s">
        <v>17</v>
      </c>
      <c r="K6047" t="s">
        <v>25</v>
      </c>
      <c r="L6047" t="str">
        <f>_xlfn.XLOOKUP(Tableau1[[#This Row],[TYPE DE PIECE]],Tableau4[MATIERE],Tableau4[SHORT TYPE],"",0,1)</f>
        <v>SMT</v>
      </c>
      <c r="N6047" t="str">
        <f>IF(ISERR(FIND("DECOUPE",Tableau1[[#This Row],[DESIGNATION]])),"","NEED REF")</f>
        <v/>
      </c>
    </row>
    <row r="6048" spans="2:14">
      <c r="B6048">
        <v>34407957</v>
      </c>
      <c r="C6048" s="2">
        <v>43725</v>
      </c>
      <c r="D6048" t="s">
        <v>13</v>
      </c>
      <c r="E6048" t="s">
        <v>4166</v>
      </c>
      <c r="F6048" t="s">
        <v>4167</v>
      </c>
      <c r="J6048" t="s">
        <v>17</v>
      </c>
      <c r="K6048" t="s">
        <v>25</v>
      </c>
      <c r="L6048" t="str">
        <f>_xlfn.XLOOKUP(Tableau1[[#This Row],[TYPE DE PIECE]],Tableau4[MATIERE],Tableau4[SHORT TYPE],"",0,1)</f>
        <v>SMT</v>
      </c>
      <c r="N6048" t="str">
        <f>IF(ISERR(FIND("DECOUPE",Tableau1[[#This Row],[DESIGNATION]])),"","NEED REF")</f>
        <v/>
      </c>
    </row>
    <row r="6049" spans="2:14">
      <c r="B6049">
        <v>34407956</v>
      </c>
      <c r="C6049" s="2">
        <v>43725</v>
      </c>
      <c r="D6049" t="s">
        <v>13</v>
      </c>
      <c r="E6049" t="s">
        <v>4168</v>
      </c>
      <c r="F6049" t="s">
        <v>4167</v>
      </c>
      <c r="J6049" t="s">
        <v>17</v>
      </c>
      <c r="K6049" t="s">
        <v>25</v>
      </c>
      <c r="L6049" t="str">
        <f>_xlfn.XLOOKUP(Tableau1[[#This Row],[TYPE DE PIECE]],Tableau4[MATIERE],Tableau4[SHORT TYPE],"",0,1)</f>
        <v>SMT</v>
      </c>
      <c r="N6049" t="str">
        <f>IF(ISERR(FIND("DECOUPE",Tableau1[[#This Row],[DESIGNATION]])),"","NEED REF")</f>
        <v/>
      </c>
    </row>
    <row r="6050" spans="2:14">
      <c r="B6050">
        <v>34407955</v>
      </c>
      <c r="C6050" s="2">
        <v>43725</v>
      </c>
      <c r="D6050" t="s">
        <v>13</v>
      </c>
      <c r="E6050" t="s">
        <v>4169</v>
      </c>
      <c r="F6050" t="s">
        <v>4167</v>
      </c>
      <c r="J6050" t="s">
        <v>17</v>
      </c>
      <c r="K6050" t="s">
        <v>25</v>
      </c>
      <c r="L6050" t="str">
        <f>_xlfn.XLOOKUP(Tableau1[[#This Row],[TYPE DE PIECE]],Tableau4[MATIERE],Tableau4[SHORT TYPE],"",0,1)</f>
        <v>SMT</v>
      </c>
      <c r="N6050" t="str">
        <f>IF(ISERR(FIND("DECOUPE",Tableau1[[#This Row],[DESIGNATION]])),"","NEED REF")</f>
        <v/>
      </c>
    </row>
    <row r="6051" spans="2:14">
      <c r="B6051">
        <v>34407954</v>
      </c>
      <c r="C6051" s="2">
        <v>43725</v>
      </c>
      <c r="D6051" t="s">
        <v>13</v>
      </c>
      <c r="E6051" t="s">
        <v>4170</v>
      </c>
      <c r="F6051" t="s">
        <v>2998</v>
      </c>
      <c r="J6051" t="s">
        <v>17</v>
      </c>
      <c r="K6051" t="s">
        <v>25</v>
      </c>
      <c r="L6051" t="str">
        <f>_xlfn.XLOOKUP(Tableau1[[#This Row],[TYPE DE PIECE]],Tableau4[MATIERE],Tableau4[SHORT TYPE],"",0,1)</f>
        <v>SMT</v>
      </c>
      <c r="N6051" t="str">
        <f>IF(ISERR(FIND("DECOUPE",Tableau1[[#This Row],[DESIGNATION]])),"","NEED REF")</f>
        <v/>
      </c>
    </row>
    <row r="6052" spans="2:14">
      <c r="B6052">
        <v>34407953</v>
      </c>
      <c r="C6052" s="2">
        <v>43725</v>
      </c>
      <c r="D6052" t="s">
        <v>13</v>
      </c>
      <c r="E6052" t="s">
        <v>764</v>
      </c>
      <c r="F6052" t="s">
        <v>2998</v>
      </c>
      <c r="J6052" t="s">
        <v>17</v>
      </c>
      <c r="K6052" t="s">
        <v>25</v>
      </c>
      <c r="L6052" t="str">
        <f>_xlfn.XLOOKUP(Tableau1[[#This Row],[TYPE DE PIECE]],Tableau4[MATIERE],Tableau4[SHORT TYPE],"",0,1)</f>
        <v>SMT</v>
      </c>
      <c r="N6052" t="str">
        <f>IF(ISERR(FIND("DECOUPE",Tableau1[[#This Row],[DESIGNATION]])),"","NEED REF")</f>
        <v/>
      </c>
    </row>
    <row r="6053" spans="2:14">
      <c r="B6053">
        <v>34407952</v>
      </c>
      <c r="C6053" s="2">
        <v>43724</v>
      </c>
      <c r="D6053" t="s">
        <v>13</v>
      </c>
      <c r="E6053" t="s">
        <v>4171</v>
      </c>
      <c r="F6053" t="s">
        <v>2998</v>
      </c>
      <c r="J6053" t="s">
        <v>17</v>
      </c>
      <c r="K6053" t="s">
        <v>25</v>
      </c>
      <c r="L6053" t="str">
        <f>_xlfn.XLOOKUP(Tableau1[[#This Row],[TYPE DE PIECE]],Tableau4[MATIERE],Tableau4[SHORT TYPE],"",0,1)</f>
        <v>SMT</v>
      </c>
      <c r="N6053" t="str">
        <f>IF(ISERR(FIND("DECOUPE",Tableau1[[#This Row],[DESIGNATION]])),"","NEED REF")</f>
        <v/>
      </c>
    </row>
    <row r="6054" spans="2:14">
      <c r="B6054">
        <v>34407951</v>
      </c>
      <c r="C6054" s="2">
        <v>43724</v>
      </c>
      <c r="D6054" t="s">
        <v>13</v>
      </c>
      <c r="E6054" t="s">
        <v>4172</v>
      </c>
      <c r="F6054" t="s">
        <v>2998</v>
      </c>
      <c r="J6054" t="s">
        <v>17</v>
      </c>
      <c r="K6054" t="s">
        <v>25</v>
      </c>
      <c r="L6054" t="str">
        <f>_xlfn.XLOOKUP(Tableau1[[#This Row],[TYPE DE PIECE]],Tableau4[MATIERE],Tableau4[SHORT TYPE],"",0,1)</f>
        <v>SMT</v>
      </c>
      <c r="N6054" t="str">
        <f>IF(ISERR(FIND("DECOUPE",Tableau1[[#This Row],[DESIGNATION]])),"","NEED REF")</f>
        <v/>
      </c>
    </row>
    <row r="6055" spans="2:14">
      <c r="B6055">
        <v>34407950</v>
      </c>
      <c r="C6055" s="2">
        <v>43724</v>
      </c>
      <c r="D6055" t="s">
        <v>13</v>
      </c>
      <c r="E6055" t="s">
        <v>4173</v>
      </c>
      <c r="F6055" t="s">
        <v>2998</v>
      </c>
      <c r="J6055" t="s">
        <v>2245</v>
      </c>
      <c r="K6055" t="s">
        <v>4174</v>
      </c>
      <c r="L6055" t="str">
        <f>_xlfn.XLOOKUP(Tableau1[[#This Row],[TYPE DE PIECE]],Tableau4[MATIERE],Tableau4[SHORT TYPE],"",0,1)</f>
        <v/>
      </c>
      <c r="N6055" t="str">
        <f>IF(ISERR(FIND("DECOUPE",Tableau1[[#This Row],[DESIGNATION]])),"","NEED REF")</f>
        <v/>
      </c>
    </row>
    <row r="6056" spans="2:14">
      <c r="B6056">
        <v>34407949</v>
      </c>
      <c r="C6056" s="2">
        <v>43724</v>
      </c>
      <c r="D6056" t="s">
        <v>13</v>
      </c>
      <c r="E6056" t="s">
        <v>2825</v>
      </c>
      <c r="F6056" t="s">
        <v>2998</v>
      </c>
      <c r="J6056" t="s">
        <v>17</v>
      </c>
      <c r="K6056" t="s">
        <v>25</v>
      </c>
      <c r="L6056" t="str">
        <f>_xlfn.XLOOKUP(Tableau1[[#This Row],[TYPE DE PIECE]],Tableau4[MATIERE],Tableau4[SHORT TYPE],"",0,1)</f>
        <v>SMT</v>
      </c>
      <c r="N6056" t="str">
        <f>IF(ISERR(FIND("DECOUPE",Tableau1[[#This Row],[DESIGNATION]])),"","NEED REF")</f>
        <v/>
      </c>
    </row>
    <row r="6057" spans="2:14">
      <c r="B6057">
        <v>34407948</v>
      </c>
      <c r="C6057" s="2">
        <v>43724</v>
      </c>
      <c r="D6057" t="s">
        <v>13</v>
      </c>
      <c r="E6057" t="s">
        <v>4175</v>
      </c>
      <c r="F6057" t="s">
        <v>2998</v>
      </c>
      <c r="J6057" t="s">
        <v>17</v>
      </c>
      <c r="K6057" t="s">
        <v>25</v>
      </c>
      <c r="L6057" t="str">
        <f>_xlfn.XLOOKUP(Tableau1[[#This Row],[TYPE DE PIECE]],Tableau4[MATIERE],Tableau4[SHORT TYPE],"",0,1)</f>
        <v>SMT</v>
      </c>
      <c r="N6057" t="str">
        <f>IF(ISERR(FIND("DECOUPE",Tableau1[[#This Row],[DESIGNATION]])),"","NEED REF")</f>
        <v/>
      </c>
    </row>
    <row r="6058" spans="2:14">
      <c r="B6058">
        <v>34407947</v>
      </c>
      <c r="C6058" s="2">
        <v>43724</v>
      </c>
      <c r="D6058" t="s">
        <v>13</v>
      </c>
      <c r="E6058" t="s">
        <v>1932</v>
      </c>
      <c r="F6058" t="s">
        <v>2998</v>
      </c>
      <c r="J6058" t="s">
        <v>17</v>
      </c>
      <c r="K6058" t="s">
        <v>25</v>
      </c>
      <c r="L6058" t="str">
        <f>_xlfn.XLOOKUP(Tableau1[[#This Row],[TYPE DE PIECE]],Tableau4[MATIERE],Tableau4[SHORT TYPE],"",0,1)</f>
        <v>SMT</v>
      </c>
      <c r="N6058" t="str">
        <f>IF(ISERR(FIND("DECOUPE",Tableau1[[#This Row],[DESIGNATION]])),"","NEED REF")</f>
        <v/>
      </c>
    </row>
    <row r="6059" spans="2:14">
      <c r="B6059">
        <v>34407946</v>
      </c>
      <c r="C6059" s="2">
        <v>43724</v>
      </c>
      <c r="D6059" t="s">
        <v>13</v>
      </c>
      <c r="E6059" t="s">
        <v>265</v>
      </c>
      <c r="F6059" t="s">
        <v>2998</v>
      </c>
      <c r="J6059" t="s">
        <v>17</v>
      </c>
      <c r="K6059" t="s">
        <v>25</v>
      </c>
      <c r="L6059" t="str">
        <f>_xlfn.XLOOKUP(Tableau1[[#This Row],[TYPE DE PIECE]],Tableau4[MATIERE],Tableau4[SHORT TYPE],"",0,1)</f>
        <v>SMT</v>
      </c>
      <c r="N6059" t="str">
        <f>IF(ISERR(FIND("DECOUPE",Tableau1[[#This Row],[DESIGNATION]])),"","NEED REF")</f>
        <v/>
      </c>
    </row>
    <row r="6060" spans="2:14">
      <c r="B6060">
        <v>34407945</v>
      </c>
      <c r="C6060" s="2">
        <v>43719</v>
      </c>
      <c r="D6060" t="s">
        <v>4176</v>
      </c>
      <c r="E6060" t="s">
        <v>4177</v>
      </c>
      <c r="F6060" t="s">
        <v>46</v>
      </c>
      <c r="J6060" t="s">
        <v>17</v>
      </c>
      <c r="L6060" t="str">
        <f>_xlfn.XLOOKUP(Tableau1[[#This Row],[TYPE DE PIECE]],Tableau4[MATIERE],Tableau4[SHORT TYPE],"",0,1)</f>
        <v/>
      </c>
      <c r="N6060" t="str">
        <f>IF(ISERR(FIND("DECOUPE",Tableau1[[#This Row],[DESIGNATION]])),"","NEED REF")</f>
        <v/>
      </c>
    </row>
    <row r="6061" spans="2:14">
      <c r="B6061">
        <v>34407944</v>
      </c>
      <c r="C6061" s="2">
        <v>43719</v>
      </c>
      <c r="D6061" t="s">
        <v>13</v>
      </c>
      <c r="E6061" t="s">
        <v>4178</v>
      </c>
      <c r="F6061" t="s">
        <v>2998</v>
      </c>
      <c r="J6061" t="s">
        <v>17</v>
      </c>
      <c r="K6061" t="s">
        <v>307</v>
      </c>
      <c r="L6061" t="str">
        <f>_xlfn.XLOOKUP(Tableau1[[#This Row],[TYPE DE PIECE]],Tableau4[MATIERE],Tableau4[SHORT TYPE],"",0,1)</f>
        <v/>
      </c>
      <c r="N6061" t="str">
        <f>IF(ISERR(FIND("DECOUPE",Tableau1[[#This Row],[DESIGNATION]])),"","NEED REF")</f>
        <v/>
      </c>
    </row>
    <row r="6062" spans="2:14">
      <c r="B6062">
        <v>34407943</v>
      </c>
      <c r="C6062" s="2">
        <v>43719</v>
      </c>
      <c r="D6062" t="s">
        <v>13</v>
      </c>
      <c r="E6062" t="s">
        <v>4179</v>
      </c>
      <c r="F6062" t="s">
        <v>2998</v>
      </c>
      <c r="J6062" t="s">
        <v>17</v>
      </c>
      <c r="K6062" t="s">
        <v>22</v>
      </c>
      <c r="L6062" t="str">
        <f>_xlfn.XLOOKUP(Tableau1[[#This Row],[TYPE DE PIECE]],Tableau4[MATIERE],Tableau4[SHORT TYPE],"",0,1)</f>
        <v>COP</v>
      </c>
      <c r="N6062" t="str">
        <f>IF(ISERR(FIND("DECOUPE",Tableau1[[#This Row],[DESIGNATION]])),"","NEED REF")</f>
        <v/>
      </c>
    </row>
    <row r="6063" spans="2:14">
      <c r="B6063">
        <v>34407942</v>
      </c>
      <c r="C6063" s="2">
        <v>43719</v>
      </c>
      <c r="D6063" t="s">
        <v>13</v>
      </c>
      <c r="E6063" t="s">
        <v>4180</v>
      </c>
      <c r="F6063" t="s">
        <v>2998</v>
      </c>
      <c r="J6063" t="s">
        <v>17</v>
      </c>
      <c r="K6063" t="s">
        <v>22</v>
      </c>
      <c r="L6063" t="str">
        <f>_xlfn.XLOOKUP(Tableau1[[#This Row],[TYPE DE PIECE]],Tableau4[MATIERE],Tableau4[SHORT TYPE],"",0,1)</f>
        <v>COP</v>
      </c>
      <c r="N6063" t="str">
        <f>IF(ISERR(FIND("DECOUPE",Tableau1[[#This Row],[DESIGNATION]])),"","NEED REF")</f>
        <v/>
      </c>
    </row>
    <row r="6064" spans="2:14">
      <c r="B6064">
        <v>34407941</v>
      </c>
      <c r="C6064" s="2">
        <v>43719</v>
      </c>
      <c r="D6064" t="s">
        <v>13</v>
      </c>
      <c r="E6064" t="s">
        <v>4181</v>
      </c>
      <c r="F6064" t="s">
        <v>2998</v>
      </c>
      <c r="J6064" t="s">
        <v>17</v>
      </c>
      <c r="K6064" t="s">
        <v>22</v>
      </c>
      <c r="L6064" t="str">
        <f>_xlfn.XLOOKUP(Tableau1[[#This Row],[TYPE DE PIECE]],Tableau4[MATIERE],Tableau4[SHORT TYPE],"",0,1)</f>
        <v>COP</v>
      </c>
      <c r="N6064" t="str">
        <f>IF(ISERR(FIND("DECOUPE",Tableau1[[#This Row],[DESIGNATION]])),"","NEED REF")</f>
        <v/>
      </c>
    </row>
    <row r="6065" spans="2:14">
      <c r="B6065">
        <v>34407940</v>
      </c>
      <c r="C6065" s="2">
        <v>43719</v>
      </c>
      <c r="D6065" t="s">
        <v>13</v>
      </c>
      <c r="E6065" t="s">
        <v>4182</v>
      </c>
      <c r="F6065" t="s">
        <v>2998</v>
      </c>
      <c r="J6065" t="s">
        <v>17</v>
      </c>
      <c r="K6065" t="s">
        <v>22</v>
      </c>
      <c r="L6065" t="str">
        <f>_xlfn.XLOOKUP(Tableau1[[#This Row],[TYPE DE PIECE]],Tableau4[MATIERE],Tableau4[SHORT TYPE],"",0,1)</f>
        <v>COP</v>
      </c>
      <c r="N6065" t="str">
        <f>IF(ISERR(FIND("DECOUPE",Tableau1[[#This Row],[DESIGNATION]])),"","NEED REF")</f>
        <v/>
      </c>
    </row>
    <row r="6066" spans="2:14">
      <c r="B6066">
        <v>34407939</v>
      </c>
      <c r="C6066" s="2">
        <v>43719</v>
      </c>
      <c r="D6066" t="s">
        <v>13</v>
      </c>
      <c r="E6066" t="s">
        <v>4183</v>
      </c>
      <c r="F6066" t="s">
        <v>2998</v>
      </c>
      <c r="J6066" t="s">
        <v>17</v>
      </c>
      <c r="K6066" t="s">
        <v>22</v>
      </c>
      <c r="L6066" t="str">
        <f>_xlfn.XLOOKUP(Tableau1[[#This Row],[TYPE DE PIECE]],Tableau4[MATIERE],Tableau4[SHORT TYPE],"",0,1)</f>
        <v>COP</v>
      </c>
      <c r="N6066" t="str">
        <f>IF(ISERR(FIND("DECOUPE",Tableau1[[#This Row],[DESIGNATION]])),"","NEED REF")</f>
        <v/>
      </c>
    </row>
    <row r="6067" spans="2:14">
      <c r="B6067">
        <v>34407938</v>
      </c>
      <c r="C6067" s="2">
        <v>43719</v>
      </c>
      <c r="D6067" t="s">
        <v>13</v>
      </c>
      <c r="J6067" t="s">
        <v>17</v>
      </c>
      <c r="L6067" t="str">
        <f>_xlfn.XLOOKUP(Tableau1[[#This Row],[TYPE DE PIECE]],Tableau4[MATIERE],Tableau4[SHORT TYPE],"",0,1)</f>
        <v/>
      </c>
      <c r="N6067" t="str">
        <f>IF(ISERR(FIND("DECOUPE",Tableau1[[#This Row],[DESIGNATION]])),"","NEED REF")</f>
        <v/>
      </c>
    </row>
    <row r="6068" spans="2:14">
      <c r="B6068">
        <v>34407937</v>
      </c>
      <c r="C6068" s="2">
        <v>43719</v>
      </c>
      <c r="D6068" t="s">
        <v>13</v>
      </c>
      <c r="J6068" t="s">
        <v>4184</v>
      </c>
      <c r="L6068" t="str">
        <f>_xlfn.XLOOKUP(Tableau1[[#This Row],[TYPE DE PIECE]],Tableau4[MATIERE],Tableau4[SHORT TYPE],"",0,1)</f>
        <v/>
      </c>
      <c r="N6068" t="str">
        <f>IF(ISERR(FIND("DECOUPE",Tableau1[[#This Row],[DESIGNATION]])),"","NEED REF")</f>
        <v/>
      </c>
    </row>
    <row r="6069" spans="2:14">
      <c r="B6069">
        <v>34407936</v>
      </c>
      <c r="C6069" s="2">
        <v>43719</v>
      </c>
      <c r="D6069" t="s">
        <v>13</v>
      </c>
      <c r="J6069" t="s">
        <v>17</v>
      </c>
      <c r="L6069" t="str">
        <f>_xlfn.XLOOKUP(Tableau1[[#This Row],[TYPE DE PIECE]],Tableau4[MATIERE],Tableau4[SHORT TYPE],"",0,1)</f>
        <v/>
      </c>
      <c r="N6069" t="str">
        <f>IF(ISERR(FIND("DECOUPE",Tableau1[[#This Row],[DESIGNATION]])),"","NEED REF")</f>
        <v/>
      </c>
    </row>
    <row r="6070" spans="2:14">
      <c r="B6070">
        <v>34407935</v>
      </c>
      <c r="C6070" s="2">
        <v>43719</v>
      </c>
      <c r="D6070" t="s">
        <v>13</v>
      </c>
      <c r="J6070" t="s">
        <v>2813</v>
      </c>
      <c r="L6070" t="str">
        <f>_xlfn.XLOOKUP(Tableau1[[#This Row],[TYPE DE PIECE]],Tableau4[MATIERE],Tableau4[SHORT TYPE],"",0,1)</f>
        <v/>
      </c>
      <c r="N6070" t="str">
        <f>IF(ISERR(FIND("DECOUPE",Tableau1[[#This Row],[DESIGNATION]])),"","NEED REF")</f>
        <v/>
      </c>
    </row>
    <row r="6071" spans="2:14">
      <c r="B6071">
        <v>34407934</v>
      </c>
      <c r="C6071" s="2">
        <v>43717</v>
      </c>
      <c r="D6071" t="s">
        <v>13</v>
      </c>
      <c r="E6071" t="s">
        <v>4185</v>
      </c>
      <c r="F6071" t="s">
        <v>4186</v>
      </c>
      <c r="J6071" t="s">
        <v>2245</v>
      </c>
      <c r="K6071" t="s">
        <v>3834</v>
      </c>
      <c r="L6071" t="str">
        <f>_xlfn.XLOOKUP(Tableau1[[#This Row],[TYPE DE PIECE]],Tableau4[MATIERE],Tableau4[SHORT TYPE],"",0,1)</f>
        <v/>
      </c>
      <c r="N6071" t="str">
        <f>IF(ISERR(FIND("DECOUPE",Tableau1[[#This Row],[DESIGNATION]])),"","NEED REF")</f>
        <v/>
      </c>
    </row>
    <row r="6072" spans="2:14">
      <c r="B6072">
        <v>34407933</v>
      </c>
      <c r="C6072" s="2">
        <v>43714</v>
      </c>
      <c r="D6072" t="s">
        <v>13</v>
      </c>
      <c r="E6072" t="s">
        <v>4187</v>
      </c>
      <c r="F6072" t="s">
        <v>4188</v>
      </c>
      <c r="J6072" t="s">
        <v>177</v>
      </c>
      <c r="L6072" t="str">
        <f>_xlfn.XLOOKUP(Tableau1[[#This Row],[TYPE DE PIECE]],Tableau4[MATIERE],Tableau4[SHORT TYPE],"",0,1)</f>
        <v/>
      </c>
      <c r="N6072" t="str">
        <f>IF(ISERR(FIND("DECOUPE",Tableau1[[#This Row],[DESIGNATION]])),"","NEED REF")</f>
        <v/>
      </c>
    </row>
    <row r="6073" spans="2:14">
      <c r="B6073">
        <v>34407932</v>
      </c>
      <c r="C6073" s="2">
        <v>43714</v>
      </c>
      <c r="D6073" t="s">
        <v>13</v>
      </c>
      <c r="E6073" t="s">
        <v>4189</v>
      </c>
      <c r="F6073" t="s">
        <v>4188</v>
      </c>
      <c r="J6073" t="s">
        <v>177</v>
      </c>
      <c r="L6073" t="str">
        <f>_xlfn.XLOOKUP(Tableau1[[#This Row],[TYPE DE PIECE]],Tableau4[MATIERE],Tableau4[SHORT TYPE],"",0,1)</f>
        <v/>
      </c>
      <c r="N6073" t="str">
        <f>IF(ISERR(FIND("DECOUPE",Tableau1[[#This Row],[DESIGNATION]])),"","NEED REF")</f>
        <v/>
      </c>
    </row>
    <row r="6074" spans="2:14">
      <c r="B6074">
        <v>34407931</v>
      </c>
      <c r="C6074" s="2">
        <v>43714</v>
      </c>
      <c r="D6074" t="s">
        <v>13</v>
      </c>
      <c r="E6074" t="s">
        <v>3745</v>
      </c>
      <c r="L6074" t="str">
        <f>_xlfn.XLOOKUP(Tableau1[[#This Row],[TYPE DE PIECE]],Tableau4[MATIERE],Tableau4[SHORT TYPE],"",0,1)</f>
        <v/>
      </c>
      <c r="N6074" t="str">
        <f>IF(ISERR(FIND("DECOUPE",Tableau1[[#This Row],[DESIGNATION]])),"","NEED REF")</f>
        <v/>
      </c>
    </row>
    <row r="6075" spans="2:14">
      <c r="B6075">
        <v>34407930</v>
      </c>
      <c r="C6075" s="2">
        <v>43714</v>
      </c>
      <c r="D6075" t="s">
        <v>13</v>
      </c>
      <c r="E6075" t="s">
        <v>4190</v>
      </c>
      <c r="L6075" t="str">
        <f>_xlfn.XLOOKUP(Tableau1[[#This Row],[TYPE DE PIECE]],Tableau4[MATIERE],Tableau4[SHORT TYPE],"",0,1)</f>
        <v/>
      </c>
      <c r="N6075" t="str">
        <f>IF(ISERR(FIND("DECOUPE",Tableau1[[#This Row],[DESIGNATION]])),"","NEED REF")</f>
        <v/>
      </c>
    </row>
    <row r="6076" spans="2:14">
      <c r="B6076">
        <v>34407929</v>
      </c>
      <c r="C6076" s="2">
        <v>43714</v>
      </c>
      <c r="D6076" t="s">
        <v>13</v>
      </c>
      <c r="E6076" t="s">
        <v>4191</v>
      </c>
      <c r="F6076" t="s">
        <v>4192</v>
      </c>
      <c r="J6076" t="s">
        <v>17</v>
      </c>
      <c r="K6076" t="s">
        <v>25</v>
      </c>
      <c r="L6076" t="str">
        <f>_xlfn.XLOOKUP(Tableau1[[#This Row],[TYPE DE PIECE]],Tableau4[MATIERE],Tableau4[SHORT TYPE],"",0,1)</f>
        <v>SMT</v>
      </c>
      <c r="N6076" t="str">
        <f>IF(ISERR(FIND("DECOUPE",Tableau1[[#This Row],[DESIGNATION]])),"","NEED REF")</f>
        <v/>
      </c>
    </row>
    <row r="6077" spans="2:14">
      <c r="B6077">
        <v>34407928</v>
      </c>
      <c r="C6077" s="2">
        <v>43714</v>
      </c>
      <c r="D6077" t="s">
        <v>13</v>
      </c>
      <c r="E6077" t="s">
        <v>4193</v>
      </c>
      <c r="F6077" t="s">
        <v>4192</v>
      </c>
      <c r="J6077" t="s">
        <v>17</v>
      </c>
      <c r="K6077" t="s">
        <v>25</v>
      </c>
      <c r="L6077" t="str">
        <f>_xlfn.XLOOKUP(Tableau1[[#This Row],[TYPE DE PIECE]],Tableau4[MATIERE],Tableau4[SHORT TYPE],"",0,1)</f>
        <v>SMT</v>
      </c>
      <c r="N6077" t="str">
        <f>IF(ISERR(FIND("DECOUPE",Tableau1[[#This Row],[DESIGNATION]])),"","NEED REF")</f>
        <v/>
      </c>
    </row>
    <row r="6078" spans="2:14">
      <c r="B6078">
        <v>34407927</v>
      </c>
      <c r="C6078" s="2">
        <v>43714</v>
      </c>
      <c r="D6078" t="s">
        <v>13</v>
      </c>
      <c r="E6078" t="s">
        <v>4194</v>
      </c>
      <c r="F6078" t="s">
        <v>4192</v>
      </c>
      <c r="J6078" t="s">
        <v>17</v>
      </c>
      <c r="K6078" t="s">
        <v>25</v>
      </c>
      <c r="L6078" t="str">
        <f>_xlfn.XLOOKUP(Tableau1[[#This Row],[TYPE DE PIECE]],Tableau4[MATIERE],Tableau4[SHORT TYPE],"",0,1)</f>
        <v>SMT</v>
      </c>
      <c r="N6078" t="str">
        <f>IF(ISERR(FIND("DECOUPE",Tableau1[[#This Row],[DESIGNATION]])),"","NEED REF")</f>
        <v/>
      </c>
    </row>
    <row r="6079" spans="2:14">
      <c r="B6079">
        <v>34407926</v>
      </c>
      <c r="C6079" s="2">
        <v>43714</v>
      </c>
      <c r="D6079" t="s">
        <v>13</v>
      </c>
      <c r="E6079" t="s">
        <v>4195</v>
      </c>
      <c r="F6079" t="s">
        <v>4192</v>
      </c>
      <c r="J6079" t="s">
        <v>17</v>
      </c>
      <c r="K6079" t="s">
        <v>25</v>
      </c>
      <c r="L6079" t="str">
        <f>_xlfn.XLOOKUP(Tableau1[[#This Row],[TYPE DE PIECE]],Tableau4[MATIERE],Tableau4[SHORT TYPE],"",0,1)</f>
        <v>SMT</v>
      </c>
      <c r="N6079" t="str">
        <f>IF(ISERR(FIND("DECOUPE",Tableau1[[#This Row],[DESIGNATION]])),"","NEED REF")</f>
        <v/>
      </c>
    </row>
    <row r="6080" spans="2:14">
      <c r="B6080">
        <v>34407925</v>
      </c>
      <c r="C6080" s="2">
        <v>43714</v>
      </c>
      <c r="D6080" t="s">
        <v>13</v>
      </c>
      <c r="E6080" t="s">
        <v>4196</v>
      </c>
      <c r="F6080" t="s">
        <v>4192</v>
      </c>
      <c r="J6080" t="s">
        <v>17</v>
      </c>
      <c r="K6080" t="s">
        <v>25</v>
      </c>
      <c r="L6080" t="str">
        <f>_xlfn.XLOOKUP(Tableau1[[#This Row],[TYPE DE PIECE]],Tableau4[MATIERE],Tableau4[SHORT TYPE],"",0,1)</f>
        <v>SMT</v>
      </c>
      <c r="N6080" t="str">
        <f>IF(ISERR(FIND("DECOUPE",Tableau1[[#This Row],[DESIGNATION]])),"","NEED REF")</f>
        <v/>
      </c>
    </row>
    <row r="6081" spans="2:14">
      <c r="B6081">
        <v>34407924</v>
      </c>
      <c r="C6081" s="2">
        <v>43714</v>
      </c>
      <c r="D6081" t="s">
        <v>13</v>
      </c>
      <c r="E6081" t="s">
        <v>2472</v>
      </c>
      <c r="F6081" t="s">
        <v>4192</v>
      </c>
      <c r="J6081" t="s">
        <v>17</v>
      </c>
      <c r="K6081" t="s">
        <v>25</v>
      </c>
      <c r="L6081" t="str">
        <f>_xlfn.XLOOKUP(Tableau1[[#This Row],[TYPE DE PIECE]],Tableau4[MATIERE],Tableau4[SHORT TYPE],"",0,1)</f>
        <v>SMT</v>
      </c>
      <c r="N6081" t="str">
        <f>IF(ISERR(FIND("DECOUPE",Tableau1[[#This Row],[DESIGNATION]])),"","NEED REF")</f>
        <v/>
      </c>
    </row>
    <row r="6082" spans="2:14">
      <c r="B6082">
        <v>34407923</v>
      </c>
      <c r="C6082" s="2">
        <v>43714</v>
      </c>
      <c r="D6082" t="s">
        <v>13</v>
      </c>
      <c r="E6082" t="s">
        <v>4197</v>
      </c>
      <c r="F6082" t="s">
        <v>4192</v>
      </c>
      <c r="J6082" t="s">
        <v>17</v>
      </c>
      <c r="K6082" t="s">
        <v>25</v>
      </c>
      <c r="L6082" t="str">
        <f>_xlfn.XLOOKUP(Tableau1[[#This Row],[TYPE DE PIECE]],Tableau4[MATIERE],Tableau4[SHORT TYPE],"",0,1)</f>
        <v>SMT</v>
      </c>
      <c r="N6082" t="str">
        <f>IF(ISERR(FIND("DECOUPE",Tableau1[[#This Row],[DESIGNATION]])),"","NEED REF")</f>
        <v/>
      </c>
    </row>
    <row r="6083" spans="2:14">
      <c r="B6083">
        <v>34407922</v>
      </c>
      <c r="C6083" s="2">
        <v>43714</v>
      </c>
      <c r="D6083" t="s">
        <v>13</v>
      </c>
      <c r="E6083" t="s">
        <v>4198</v>
      </c>
      <c r="F6083" t="s">
        <v>4192</v>
      </c>
      <c r="J6083" t="s">
        <v>17</v>
      </c>
      <c r="K6083" t="s">
        <v>25</v>
      </c>
      <c r="L6083" t="str">
        <f>_xlfn.XLOOKUP(Tableau1[[#This Row],[TYPE DE PIECE]],Tableau4[MATIERE],Tableau4[SHORT TYPE],"",0,1)</f>
        <v>SMT</v>
      </c>
      <c r="N6083" t="str">
        <f>IF(ISERR(FIND("DECOUPE",Tableau1[[#This Row],[DESIGNATION]])),"","NEED REF")</f>
        <v/>
      </c>
    </row>
    <row r="6084" spans="2:14">
      <c r="B6084">
        <v>34407921</v>
      </c>
      <c r="C6084" s="2">
        <v>43714</v>
      </c>
      <c r="D6084" t="s">
        <v>13</v>
      </c>
      <c r="E6084" t="s">
        <v>4199</v>
      </c>
      <c r="F6084" t="s">
        <v>4192</v>
      </c>
      <c r="J6084" t="s">
        <v>17</v>
      </c>
      <c r="K6084" t="s">
        <v>25</v>
      </c>
      <c r="L6084" t="str">
        <f>_xlfn.XLOOKUP(Tableau1[[#This Row],[TYPE DE PIECE]],Tableau4[MATIERE],Tableau4[SHORT TYPE],"",0,1)</f>
        <v>SMT</v>
      </c>
      <c r="N6084" t="str">
        <f>IF(ISERR(FIND("DECOUPE",Tableau1[[#This Row],[DESIGNATION]])),"","NEED REF")</f>
        <v/>
      </c>
    </row>
    <row r="6085" spans="2:14">
      <c r="B6085">
        <v>34407920</v>
      </c>
      <c r="C6085" s="2">
        <v>43714</v>
      </c>
      <c r="D6085" t="s">
        <v>13</v>
      </c>
      <c r="E6085" t="s">
        <v>4200</v>
      </c>
      <c r="F6085" t="s">
        <v>4192</v>
      </c>
      <c r="J6085" t="s">
        <v>17</v>
      </c>
      <c r="K6085" t="s">
        <v>25</v>
      </c>
      <c r="L6085" t="str">
        <f>_xlfn.XLOOKUP(Tableau1[[#This Row],[TYPE DE PIECE]],Tableau4[MATIERE],Tableau4[SHORT TYPE],"",0,1)</f>
        <v>SMT</v>
      </c>
      <c r="N6085" t="str">
        <f>IF(ISERR(FIND("DECOUPE",Tableau1[[#This Row],[DESIGNATION]])),"","NEED REF")</f>
        <v/>
      </c>
    </row>
    <row r="6086" spans="2:14">
      <c r="B6086">
        <v>34407919</v>
      </c>
      <c r="C6086" s="2">
        <v>43713</v>
      </c>
      <c r="D6086" t="s">
        <v>13</v>
      </c>
      <c r="E6086" t="s">
        <v>4201</v>
      </c>
      <c r="F6086" t="s">
        <v>4202</v>
      </c>
      <c r="J6086" t="s">
        <v>4048</v>
      </c>
      <c r="K6086" t="s">
        <v>22</v>
      </c>
      <c r="L6086" t="str">
        <f>_xlfn.XLOOKUP(Tableau1[[#This Row],[TYPE DE PIECE]],Tableau4[MATIERE],Tableau4[SHORT TYPE],"",0,1)</f>
        <v>COP</v>
      </c>
      <c r="N6086" t="str">
        <f>IF(ISERR(FIND("DECOUPE",Tableau1[[#This Row],[DESIGNATION]])),"","NEED REF")</f>
        <v/>
      </c>
    </row>
    <row r="6087" spans="2:14">
      <c r="B6087">
        <v>34407918</v>
      </c>
      <c r="C6087" s="2">
        <v>43713</v>
      </c>
      <c r="D6087" t="s">
        <v>13</v>
      </c>
      <c r="E6087" t="s">
        <v>4203</v>
      </c>
      <c r="F6087" t="s">
        <v>4202</v>
      </c>
      <c r="J6087" t="s">
        <v>4048</v>
      </c>
      <c r="K6087" t="s">
        <v>25</v>
      </c>
      <c r="L6087" t="str">
        <f>_xlfn.XLOOKUP(Tableau1[[#This Row],[TYPE DE PIECE]],Tableau4[MATIERE],Tableau4[SHORT TYPE],"",0,1)</f>
        <v>SMT</v>
      </c>
      <c r="N6087" t="str">
        <f>IF(ISERR(FIND("DECOUPE",Tableau1[[#This Row],[DESIGNATION]])),"","NEED REF")</f>
        <v/>
      </c>
    </row>
    <row r="6088" spans="2:14">
      <c r="B6088">
        <v>34407917</v>
      </c>
      <c r="C6088" s="2">
        <v>43713</v>
      </c>
      <c r="D6088" t="s">
        <v>13</v>
      </c>
      <c r="E6088" t="s">
        <v>4204</v>
      </c>
      <c r="F6088" t="s">
        <v>4202</v>
      </c>
      <c r="J6088" t="s">
        <v>4048</v>
      </c>
      <c r="K6088" t="s">
        <v>25</v>
      </c>
      <c r="L6088" t="str">
        <f>_xlfn.XLOOKUP(Tableau1[[#This Row],[TYPE DE PIECE]],Tableau4[MATIERE],Tableau4[SHORT TYPE],"",0,1)</f>
        <v>SMT</v>
      </c>
      <c r="N6088" t="str">
        <f>IF(ISERR(FIND("DECOUPE",Tableau1[[#This Row],[DESIGNATION]])),"","NEED REF")</f>
        <v/>
      </c>
    </row>
    <row r="6089" spans="2:14">
      <c r="B6089">
        <v>34407916</v>
      </c>
      <c r="C6089" s="2">
        <v>43713</v>
      </c>
      <c r="D6089" t="s">
        <v>13</v>
      </c>
      <c r="E6089" t="s">
        <v>4205</v>
      </c>
      <c r="F6089" t="s">
        <v>4202</v>
      </c>
      <c r="J6089" t="s">
        <v>4048</v>
      </c>
      <c r="K6089" t="s">
        <v>25</v>
      </c>
      <c r="L6089" t="str">
        <f>_xlfn.XLOOKUP(Tableau1[[#This Row],[TYPE DE PIECE]],Tableau4[MATIERE],Tableau4[SHORT TYPE],"",0,1)</f>
        <v>SMT</v>
      </c>
      <c r="N6089" t="str">
        <f>IF(ISERR(FIND("DECOUPE",Tableau1[[#This Row],[DESIGNATION]])),"","NEED REF")</f>
        <v/>
      </c>
    </row>
    <row r="6090" spans="2:14">
      <c r="B6090">
        <v>34407915</v>
      </c>
      <c r="C6090" s="2">
        <v>43713</v>
      </c>
      <c r="D6090" t="s">
        <v>13</v>
      </c>
      <c r="E6090" t="s">
        <v>4206</v>
      </c>
      <c r="F6090" t="s">
        <v>4202</v>
      </c>
      <c r="J6090" t="s">
        <v>4048</v>
      </c>
      <c r="K6090" t="s">
        <v>25</v>
      </c>
      <c r="L6090" t="str">
        <f>_xlfn.XLOOKUP(Tableau1[[#This Row],[TYPE DE PIECE]],Tableau4[MATIERE],Tableau4[SHORT TYPE],"",0,1)</f>
        <v>SMT</v>
      </c>
      <c r="N6090" t="str">
        <f>IF(ISERR(FIND("DECOUPE",Tableau1[[#This Row],[DESIGNATION]])),"","NEED REF")</f>
        <v/>
      </c>
    </row>
    <row r="6091" spans="2:14">
      <c r="B6091">
        <v>34407914</v>
      </c>
      <c r="C6091" s="2">
        <v>43713</v>
      </c>
      <c r="D6091" t="s">
        <v>13</v>
      </c>
      <c r="E6091" t="s">
        <v>4207</v>
      </c>
      <c r="F6091" t="s">
        <v>4202</v>
      </c>
      <c r="J6091" t="s">
        <v>4048</v>
      </c>
      <c r="K6091" t="s">
        <v>25</v>
      </c>
      <c r="L6091" t="str">
        <f>_xlfn.XLOOKUP(Tableau1[[#This Row],[TYPE DE PIECE]],Tableau4[MATIERE],Tableau4[SHORT TYPE],"",0,1)</f>
        <v>SMT</v>
      </c>
      <c r="N6091" t="str">
        <f>IF(ISERR(FIND("DECOUPE",Tableau1[[#This Row],[DESIGNATION]])),"","NEED REF")</f>
        <v/>
      </c>
    </row>
    <row r="6092" spans="2:14">
      <c r="B6092">
        <v>34407913</v>
      </c>
      <c r="C6092" s="2">
        <v>43713</v>
      </c>
      <c r="D6092" t="s">
        <v>13</v>
      </c>
      <c r="E6092" t="s">
        <v>4208</v>
      </c>
      <c r="F6092" t="s">
        <v>4202</v>
      </c>
      <c r="J6092" t="s">
        <v>4048</v>
      </c>
      <c r="K6092" t="s">
        <v>25</v>
      </c>
      <c r="L6092" t="str">
        <f>_xlfn.XLOOKUP(Tableau1[[#This Row],[TYPE DE PIECE]],Tableau4[MATIERE],Tableau4[SHORT TYPE],"",0,1)</f>
        <v>SMT</v>
      </c>
      <c r="N6092" t="str">
        <f>IF(ISERR(FIND("DECOUPE",Tableau1[[#This Row],[DESIGNATION]])),"","NEED REF")</f>
        <v/>
      </c>
    </row>
    <row r="6093" spans="2:14">
      <c r="B6093">
        <v>34407912</v>
      </c>
      <c r="C6093" s="2">
        <v>43713</v>
      </c>
      <c r="D6093" t="s">
        <v>13</v>
      </c>
      <c r="E6093" t="s">
        <v>4209</v>
      </c>
      <c r="F6093" t="s">
        <v>4202</v>
      </c>
      <c r="J6093" t="s">
        <v>4048</v>
      </c>
      <c r="K6093" t="s">
        <v>25</v>
      </c>
      <c r="L6093" t="str">
        <f>_xlfn.XLOOKUP(Tableau1[[#This Row],[TYPE DE PIECE]],Tableau4[MATIERE],Tableau4[SHORT TYPE],"",0,1)</f>
        <v>SMT</v>
      </c>
      <c r="N6093" t="str">
        <f>IF(ISERR(FIND("DECOUPE",Tableau1[[#This Row],[DESIGNATION]])),"","NEED REF")</f>
        <v/>
      </c>
    </row>
    <row r="6094" spans="2:14">
      <c r="B6094">
        <v>34407911</v>
      </c>
      <c r="C6094" s="2">
        <v>43713</v>
      </c>
      <c r="D6094" t="s">
        <v>13</v>
      </c>
      <c r="E6094" t="s">
        <v>4210</v>
      </c>
      <c r="F6094" t="s">
        <v>4202</v>
      </c>
      <c r="J6094" t="s">
        <v>4048</v>
      </c>
      <c r="K6094" t="s">
        <v>25</v>
      </c>
      <c r="L6094" t="str">
        <f>_xlfn.XLOOKUP(Tableau1[[#This Row],[TYPE DE PIECE]],Tableau4[MATIERE],Tableau4[SHORT TYPE],"",0,1)</f>
        <v>SMT</v>
      </c>
      <c r="N6094" t="str">
        <f>IF(ISERR(FIND("DECOUPE",Tableau1[[#This Row],[DESIGNATION]])),"","NEED REF")</f>
        <v/>
      </c>
    </row>
    <row r="6095" spans="2:14">
      <c r="B6095">
        <v>34407910</v>
      </c>
      <c r="C6095" s="2">
        <v>43713</v>
      </c>
      <c r="D6095" t="s">
        <v>13</v>
      </c>
      <c r="E6095" t="s">
        <v>4211</v>
      </c>
      <c r="F6095" t="s">
        <v>4202</v>
      </c>
      <c r="J6095" t="s">
        <v>4048</v>
      </c>
      <c r="K6095" t="s">
        <v>25</v>
      </c>
      <c r="L6095" t="str">
        <f>_xlfn.XLOOKUP(Tableau1[[#This Row],[TYPE DE PIECE]],Tableau4[MATIERE],Tableau4[SHORT TYPE],"",0,1)</f>
        <v>SMT</v>
      </c>
      <c r="N6095" t="str">
        <f>IF(ISERR(FIND("DECOUPE",Tableau1[[#This Row],[DESIGNATION]])),"","NEED REF")</f>
        <v/>
      </c>
    </row>
    <row r="6096" spans="2:14">
      <c r="B6096">
        <v>34407909</v>
      </c>
      <c r="C6096" s="2">
        <v>43713</v>
      </c>
      <c r="D6096" t="s">
        <v>13</v>
      </c>
      <c r="E6096" t="s">
        <v>4212</v>
      </c>
      <c r="F6096" t="s">
        <v>4202</v>
      </c>
      <c r="J6096" t="s">
        <v>4048</v>
      </c>
      <c r="K6096" t="s">
        <v>25</v>
      </c>
      <c r="L6096" t="str">
        <f>_xlfn.XLOOKUP(Tableau1[[#This Row],[TYPE DE PIECE]],Tableau4[MATIERE],Tableau4[SHORT TYPE],"",0,1)</f>
        <v>SMT</v>
      </c>
      <c r="N6096" t="str">
        <f>IF(ISERR(FIND("DECOUPE",Tableau1[[#This Row],[DESIGNATION]])),"","NEED REF")</f>
        <v/>
      </c>
    </row>
    <row r="6097" spans="2:14">
      <c r="B6097">
        <v>34407908</v>
      </c>
      <c r="C6097" s="2">
        <v>43713</v>
      </c>
      <c r="D6097" t="s">
        <v>13</v>
      </c>
      <c r="E6097" t="s">
        <v>4213</v>
      </c>
      <c r="F6097" t="s">
        <v>4202</v>
      </c>
      <c r="J6097" t="s">
        <v>4048</v>
      </c>
      <c r="K6097" t="s">
        <v>25</v>
      </c>
      <c r="L6097" t="str">
        <f>_xlfn.XLOOKUP(Tableau1[[#This Row],[TYPE DE PIECE]],Tableau4[MATIERE],Tableau4[SHORT TYPE],"",0,1)</f>
        <v>SMT</v>
      </c>
      <c r="N6097" t="str">
        <f>IF(ISERR(FIND("DECOUPE",Tableau1[[#This Row],[DESIGNATION]])),"","NEED REF")</f>
        <v/>
      </c>
    </row>
    <row r="6098" spans="2:14">
      <c r="B6098">
        <v>34407907</v>
      </c>
      <c r="C6098" s="2">
        <v>43713</v>
      </c>
      <c r="D6098" t="s">
        <v>13</v>
      </c>
      <c r="E6098" t="s">
        <v>4214</v>
      </c>
      <c r="F6098" t="s">
        <v>4202</v>
      </c>
      <c r="J6098" t="s">
        <v>4048</v>
      </c>
      <c r="K6098" t="s">
        <v>25</v>
      </c>
      <c r="L6098" t="str">
        <f>_xlfn.XLOOKUP(Tableau1[[#This Row],[TYPE DE PIECE]],Tableau4[MATIERE],Tableau4[SHORT TYPE],"",0,1)</f>
        <v>SMT</v>
      </c>
      <c r="N6098" t="str">
        <f>IF(ISERR(FIND("DECOUPE",Tableau1[[#This Row],[DESIGNATION]])),"","NEED REF")</f>
        <v/>
      </c>
    </row>
    <row r="6099" spans="2:14">
      <c r="B6099">
        <v>34407906</v>
      </c>
      <c r="C6099" s="2">
        <v>43711</v>
      </c>
      <c r="D6099" t="s">
        <v>13</v>
      </c>
      <c r="E6099" t="s">
        <v>3745</v>
      </c>
      <c r="L6099" t="str">
        <f>_xlfn.XLOOKUP(Tableau1[[#This Row],[TYPE DE PIECE]],Tableau4[MATIERE],Tableau4[SHORT TYPE],"",0,1)</f>
        <v/>
      </c>
      <c r="N6099" t="str">
        <f>IF(ISERR(FIND("DECOUPE",Tableau1[[#This Row],[DESIGNATION]])),"","NEED REF")</f>
        <v/>
      </c>
    </row>
    <row r="6100" spans="2:14">
      <c r="B6100">
        <v>34407905</v>
      </c>
      <c r="C6100" s="2">
        <v>43711</v>
      </c>
      <c r="D6100" t="s">
        <v>13</v>
      </c>
      <c r="E6100" t="s">
        <v>3745</v>
      </c>
      <c r="L6100" t="str">
        <f>_xlfn.XLOOKUP(Tableau1[[#This Row],[TYPE DE PIECE]],Tableau4[MATIERE],Tableau4[SHORT TYPE],"",0,1)</f>
        <v/>
      </c>
      <c r="N6100" t="str">
        <f>IF(ISERR(FIND("DECOUPE",Tableau1[[#This Row],[DESIGNATION]])),"","NEED REF")</f>
        <v/>
      </c>
    </row>
    <row r="6101" spans="2:14">
      <c r="B6101">
        <v>34407904</v>
      </c>
      <c r="C6101" s="2">
        <v>43711</v>
      </c>
      <c r="D6101" t="s">
        <v>13</v>
      </c>
      <c r="E6101" t="s">
        <v>4215</v>
      </c>
      <c r="F6101" t="s">
        <v>4192</v>
      </c>
      <c r="J6101" t="s">
        <v>17</v>
      </c>
      <c r="K6101" t="s">
        <v>22</v>
      </c>
      <c r="L6101" t="str">
        <f>_xlfn.XLOOKUP(Tableau1[[#This Row],[TYPE DE PIECE]],Tableau4[MATIERE],Tableau4[SHORT TYPE],"",0,1)</f>
        <v>COP</v>
      </c>
      <c r="N6101" t="str">
        <f>IF(ISERR(FIND("DECOUPE",Tableau1[[#This Row],[DESIGNATION]])),"","NEED REF")</f>
        <v/>
      </c>
    </row>
    <row r="6102" spans="2:14">
      <c r="B6102">
        <v>34407903</v>
      </c>
      <c r="C6102" s="2">
        <v>43711</v>
      </c>
      <c r="D6102" t="s">
        <v>13</v>
      </c>
      <c r="E6102" t="s">
        <v>4216</v>
      </c>
      <c r="F6102" t="s">
        <v>4192</v>
      </c>
      <c r="J6102" t="s">
        <v>17</v>
      </c>
      <c r="K6102" t="s">
        <v>25</v>
      </c>
      <c r="L6102" t="str">
        <f>_xlfn.XLOOKUP(Tableau1[[#This Row],[TYPE DE PIECE]],Tableau4[MATIERE],Tableau4[SHORT TYPE],"",0,1)</f>
        <v>SMT</v>
      </c>
      <c r="N6102" t="s">
        <v>549</v>
      </c>
    </row>
    <row r="6103" spans="2:14">
      <c r="B6103">
        <v>34407902</v>
      </c>
      <c r="C6103" s="2">
        <v>43711</v>
      </c>
      <c r="D6103" t="s">
        <v>13</v>
      </c>
      <c r="E6103" t="s">
        <v>4217</v>
      </c>
      <c r="F6103" t="s">
        <v>4192</v>
      </c>
      <c r="J6103" t="s">
        <v>17</v>
      </c>
      <c r="K6103" t="s">
        <v>22</v>
      </c>
      <c r="L6103" t="str">
        <f>_xlfn.XLOOKUP(Tableau1[[#This Row],[TYPE DE PIECE]],Tableau4[MATIERE],Tableau4[SHORT TYPE],"",0,1)</f>
        <v>COP</v>
      </c>
      <c r="N6103" t="str">
        <f>IF(ISERR(FIND("DECOUPE",Tableau1[[#This Row],[DESIGNATION]])),"","NEED REF")</f>
        <v/>
      </c>
    </row>
    <row r="6104" spans="2:14">
      <c r="B6104">
        <v>34407901</v>
      </c>
      <c r="C6104" s="2">
        <v>43711</v>
      </c>
      <c r="D6104" t="s">
        <v>13</v>
      </c>
      <c r="E6104" t="s">
        <v>4218</v>
      </c>
      <c r="F6104" t="s">
        <v>4192</v>
      </c>
      <c r="J6104" t="s">
        <v>17</v>
      </c>
      <c r="K6104" t="s">
        <v>22</v>
      </c>
      <c r="L6104" t="str">
        <f>_xlfn.XLOOKUP(Tableau1[[#This Row],[TYPE DE PIECE]],Tableau4[MATIERE],Tableau4[SHORT TYPE],"",0,1)</f>
        <v>COP</v>
      </c>
      <c r="N6104" t="str">
        <f>IF(ISERR(FIND("DECOUPE",Tableau1[[#This Row],[DESIGNATION]])),"","NEED REF")</f>
        <v/>
      </c>
    </row>
    <row r="6105" spans="2:14">
      <c r="B6105">
        <v>34407900</v>
      </c>
      <c r="C6105" s="2">
        <v>43711</v>
      </c>
      <c r="D6105" t="s">
        <v>13</v>
      </c>
      <c r="E6105" t="s">
        <v>4219</v>
      </c>
      <c r="F6105" t="s">
        <v>4192</v>
      </c>
      <c r="J6105" t="s">
        <v>17</v>
      </c>
      <c r="K6105" t="s">
        <v>22</v>
      </c>
      <c r="L6105" t="str">
        <f>_xlfn.XLOOKUP(Tableau1[[#This Row],[TYPE DE PIECE]],Tableau4[MATIERE],Tableau4[SHORT TYPE],"",0,1)</f>
        <v>COP</v>
      </c>
      <c r="N6105" t="str">
        <f>IF(ISERR(FIND("DECOUPE",Tableau1[[#This Row],[DESIGNATION]])),"","NEED REF")</f>
        <v/>
      </c>
    </row>
    <row r="6106" spans="2:14">
      <c r="B6106">
        <v>34407899</v>
      </c>
      <c r="C6106" s="2">
        <v>43711</v>
      </c>
      <c r="D6106" t="s">
        <v>13</v>
      </c>
      <c r="E6106" t="s">
        <v>4220</v>
      </c>
      <c r="F6106" t="s">
        <v>4192</v>
      </c>
      <c r="J6106" t="s">
        <v>17</v>
      </c>
      <c r="K6106" t="s">
        <v>22</v>
      </c>
      <c r="L6106" t="str">
        <f>_xlfn.XLOOKUP(Tableau1[[#This Row],[TYPE DE PIECE]],Tableau4[MATIERE],Tableau4[SHORT TYPE],"",0,1)</f>
        <v>COP</v>
      </c>
      <c r="N6106" t="str">
        <f>IF(ISERR(FIND("DECOUPE",Tableau1[[#This Row],[DESIGNATION]])),"","NEED REF")</f>
        <v/>
      </c>
    </row>
    <row r="6107" spans="2:14">
      <c r="B6107">
        <v>34407898</v>
      </c>
      <c r="C6107" s="2">
        <v>43711</v>
      </c>
      <c r="D6107" t="s">
        <v>13</v>
      </c>
      <c r="E6107" t="s">
        <v>4221</v>
      </c>
      <c r="F6107" t="s">
        <v>4192</v>
      </c>
      <c r="J6107" t="s">
        <v>17</v>
      </c>
      <c r="K6107" t="s">
        <v>22</v>
      </c>
      <c r="L6107" t="str">
        <f>_xlfn.XLOOKUP(Tableau1[[#This Row],[TYPE DE PIECE]],Tableau4[MATIERE],Tableau4[SHORT TYPE],"",0,1)</f>
        <v>COP</v>
      </c>
      <c r="N6107" t="str">
        <f>IF(ISERR(FIND("DECOUPE",Tableau1[[#This Row],[DESIGNATION]])),"","NEED REF")</f>
        <v/>
      </c>
    </row>
    <row r="6108" spans="2:14">
      <c r="B6108">
        <v>34407897</v>
      </c>
      <c r="C6108" s="2">
        <v>43703</v>
      </c>
      <c r="D6108" t="s">
        <v>13</v>
      </c>
      <c r="E6108" t="s">
        <v>4222</v>
      </c>
      <c r="F6108" t="s">
        <v>4223</v>
      </c>
      <c r="L6108" t="str">
        <f>_xlfn.XLOOKUP(Tableau1[[#This Row],[TYPE DE PIECE]],Tableau4[MATIERE],Tableau4[SHORT TYPE],"",0,1)</f>
        <v/>
      </c>
      <c r="N6108" t="str">
        <f>IF(ISERR(FIND("DECOUPE",Tableau1[[#This Row],[DESIGNATION]])),"","NEED REF")</f>
        <v/>
      </c>
    </row>
    <row r="6109" spans="2:14">
      <c r="B6109">
        <v>34407896</v>
      </c>
      <c r="C6109" s="2">
        <v>43703</v>
      </c>
      <c r="D6109" t="s">
        <v>13</v>
      </c>
      <c r="E6109" t="s">
        <v>4224</v>
      </c>
      <c r="F6109" t="s">
        <v>4223</v>
      </c>
      <c r="L6109" t="str">
        <f>_xlfn.XLOOKUP(Tableau1[[#This Row],[TYPE DE PIECE]],Tableau4[MATIERE],Tableau4[SHORT TYPE],"",0,1)</f>
        <v/>
      </c>
      <c r="N6109" t="str">
        <f>IF(ISERR(FIND("DECOUPE",Tableau1[[#This Row],[DESIGNATION]])),"","NEED REF")</f>
        <v/>
      </c>
    </row>
    <row r="6110" spans="2:14">
      <c r="B6110">
        <v>34407895</v>
      </c>
      <c r="C6110" s="2">
        <v>43703</v>
      </c>
      <c r="D6110" t="s">
        <v>13</v>
      </c>
      <c r="E6110" t="s">
        <v>4225</v>
      </c>
      <c r="F6110" t="s">
        <v>4223</v>
      </c>
      <c r="L6110" t="str">
        <f>_xlfn.XLOOKUP(Tableau1[[#This Row],[TYPE DE PIECE]],Tableau4[MATIERE],Tableau4[SHORT TYPE],"",0,1)</f>
        <v/>
      </c>
      <c r="N6110" t="str">
        <f>IF(ISERR(FIND("DECOUPE",Tableau1[[#This Row],[DESIGNATION]])),"","NEED REF")</f>
        <v/>
      </c>
    </row>
    <row r="6111" spans="2:14">
      <c r="B6111">
        <v>34407894</v>
      </c>
      <c r="C6111" s="2">
        <v>43703</v>
      </c>
      <c r="D6111" t="s">
        <v>13</v>
      </c>
      <c r="E6111" t="s">
        <v>4226</v>
      </c>
      <c r="F6111" t="s">
        <v>4223</v>
      </c>
      <c r="L6111" t="str">
        <f>_xlfn.XLOOKUP(Tableau1[[#This Row],[TYPE DE PIECE]],Tableau4[MATIERE],Tableau4[SHORT TYPE],"",0,1)</f>
        <v/>
      </c>
      <c r="N6111" t="str">
        <f>IF(ISERR(FIND("DECOUPE",Tableau1[[#This Row],[DESIGNATION]])),"","NEED REF")</f>
        <v/>
      </c>
    </row>
    <row r="6112" spans="2:14">
      <c r="B6112">
        <v>34407893</v>
      </c>
      <c r="C6112" s="2">
        <v>43703</v>
      </c>
      <c r="D6112" t="s">
        <v>13</v>
      </c>
      <c r="E6112" t="s">
        <v>4227</v>
      </c>
      <c r="F6112" t="s">
        <v>4223</v>
      </c>
      <c r="L6112" t="str">
        <f>_xlfn.XLOOKUP(Tableau1[[#This Row],[TYPE DE PIECE]],Tableau4[MATIERE],Tableau4[SHORT TYPE],"",0,1)</f>
        <v/>
      </c>
      <c r="N6112" t="str">
        <f>IF(ISERR(FIND("DECOUPE",Tableau1[[#This Row],[DESIGNATION]])),"","NEED REF")</f>
        <v/>
      </c>
    </row>
    <row r="6113" spans="2:14">
      <c r="B6113">
        <v>34407892</v>
      </c>
      <c r="C6113" s="2">
        <v>43703</v>
      </c>
      <c r="D6113" t="s">
        <v>13</v>
      </c>
      <c r="E6113" t="s">
        <v>4228</v>
      </c>
      <c r="F6113" t="s">
        <v>4223</v>
      </c>
      <c r="L6113" t="str">
        <f>_xlfn.XLOOKUP(Tableau1[[#This Row],[TYPE DE PIECE]],Tableau4[MATIERE],Tableau4[SHORT TYPE],"",0,1)</f>
        <v/>
      </c>
      <c r="N6113" t="str">
        <f>IF(ISERR(FIND("DECOUPE",Tableau1[[#This Row],[DESIGNATION]])),"","NEED REF")</f>
        <v/>
      </c>
    </row>
    <row r="6114" spans="2:14">
      <c r="B6114">
        <v>34407891</v>
      </c>
      <c r="C6114" s="2">
        <v>43703</v>
      </c>
      <c r="D6114" t="s">
        <v>13</v>
      </c>
      <c r="E6114" t="s">
        <v>4229</v>
      </c>
      <c r="F6114" t="s">
        <v>4223</v>
      </c>
      <c r="L6114" t="str">
        <f>_xlfn.XLOOKUP(Tableau1[[#This Row],[TYPE DE PIECE]],Tableau4[MATIERE],Tableau4[SHORT TYPE],"",0,1)</f>
        <v/>
      </c>
      <c r="N6114" t="str">
        <f>IF(ISERR(FIND("DECOUPE",Tableau1[[#This Row],[DESIGNATION]])),"","NEED REF")</f>
        <v/>
      </c>
    </row>
    <row r="6115" spans="2:14">
      <c r="B6115">
        <v>34407890</v>
      </c>
      <c r="C6115" s="2">
        <v>43703</v>
      </c>
      <c r="D6115" t="s">
        <v>13</v>
      </c>
      <c r="E6115" t="s">
        <v>4230</v>
      </c>
      <c r="F6115" t="s">
        <v>4223</v>
      </c>
      <c r="L6115" t="str">
        <f>_xlfn.XLOOKUP(Tableau1[[#This Row],[TYPE DE PIECE]],Tableau4[MATIERE],Tableau4[SHORT TYPE],"",0,1)</f>
        <v/>
      </c>
      <c r="N6115" t="str">
        <f>IF(ISERR(FIND("DECOUPE",Tableau1[[#This Row],[DESIGNATION]])),"","NEED REF")</f>
        <v/>
      </c>
    </row>
    <row r="6116" spans="2:14">
      <c r="B6116">
        <v>34407889</v>
      </c>
      <c r="C6116" s="2">
        <v>43703</v>
      </c>
      <c r="D6116" t="s">
        <v>13</v>
      </c>
      <c r="E6116" t="s">
        <v>4231</v>
      </c>
      <c r="F6116" t="s">
        <v>4223</v>
      </c>
      <c r="L6116" t="str">
        <f>_xlfn.XLOOKUP(Tableau1[[#This Row],[TYPE DE PIECE]],Tableau4[MATIERE],Tableau4[SHORT TYPE],"",0,1)</f>
        <v/>
      </c>
      <c r="N6116" t="str">
        <f>IF(ISERR(FIND("DECOUPE",Tableau1[[#This Row],[DESIGNATION]])),"","NEED REF")</f>
        <v/>
      </c>
    </row>
    <row r="6117" spans="2:14">
      <c r="B6117">
        <v>34407888</v>
      </c>
      <c r="C6117" s="2">
        <v>43703</v>
      </c>
      <c r="D6117" t="s">
        <v>13</v>
      </c>
      <c r="E6117" t="s">
        <v>4232</v>
      </c>
      <c r="F6117" t="s">
        <v>4223</v>
      </c>
      <c r="L6117" t="str">
        <f>_xlfn.XLOOKUP(Tableau1[[#This Row],[TYPE DE PIECE]],Tableau4[MATIERE],Tableau4[SHORT TYPE],"",0,1)</f>
        <v/>
      </c>
      <c r="N6117" t="str">
        <f>IF(ISERR(FIND("DECOUPE",Tableau1[[#This Row],[DESIGNATION]])),"","NEED REF")</f>
        <v/>
      </c>
    </row>
    <row r="6118" spans="2:14">
      <c r="B6118">
        <v>34407887</v>
      </c>
      <c r="C6118" s="2">
        <v>43703</v>
      </c>
      <c r="D6118" t="s">
        <v>13</v>
      </c>
      <c r="E6118" t="s">
        <v>4232</v>
      </c>
      <c r="F6118" t="s">
        <v>4223</v>
      </c>
      <c r="L6118" t="str">
        <f>_xlfn.XLOOKUP(Tableau1[[#This Row],[TYPE DE PIECE]],Tableau4[MATIERE],Tableau4[SHORT TYPE],"",0,1)</f>
        <v/>
      </c>
      <c r="N6118" t="str">
        <f>IF(ISERR(FIND("DECOUPE",Tableau1[[#This Row],[DESIGNATION]])),"","NEED REF")</f>
        <v/>
      </c>
    </row>
    <row r="6119" spans="2:14">
      <c r="B6119">
        <v>34407886</v>
      </c>
      <c r="C6119" s="2">
        <v>43703</v>
      </c>
      <c r="D6119" t="s">
        <v>13</v>
      </c>
      <c r="E6119" t="s">
        <v>4233</v>
      </c>
      <c r="F6119" t="s">
        <v>4223</v>
      </c>
      <c r="L6119" t="str">
        <f>_xlfn.XLOOKUP(Tableau1[[#This Row],[TYPE DE PIECE]],Tableau4[MATIERE],Tableau4[SHORT TYPE],"",0,1)</f>
        <v/>
      </c>
      <c r="N6119" t="str">
        <f>IF(ISERR(FIND("DECOUPE",Tableau1[[#This Row],[DESIGNATION]])),"","NEED REF")</f>
        <v/>
      </c>
    </row>
    <row r="6120" spans="2:14">
      <c r="B6120">
        <v>34407885</v>
      </c>
      <c r="C6120" s="2">
        <v>43703</v>
      </c>
      <c r="D6120" t="s">
        <v>13</v>
      </c>
      <c r="E6120" t="s">
        <v>4234</v>
      </c>
      <c r="F6120" t="s">
        <v>4223</v>
      </c>
      <c r="L6120" t="str">
        <f>_xlfn.XLOOKUP(Tableau1[[#This Row],[TYPE DE PIECE]],Tableau4[MATIERE],Tableau4[SHORT TYPE],"",0,1)</f>
        <v/>
      </c>
      <c r="N6120" t="str">
        <f>IF(ISERR(FIND("DECOUPE",Tableau1[[#This Row],[DESIGNATION]])),"","NEED REF")</f>
        <v/>
      </c>
    </row>
    <row r="6121" spans="2:14">
      <c r="B6121">
        <v>34407884</v>
      </c>
      <c r="C6121" s="2">
        <v>43703</v>
      </c>
      <c r="D6121" t="s">
        <v>13</v>
      </c>
      <c r="E6121" t="s">
        <v>4235</v>
      </c>
      <c r="F6121" t="s">
        <v>4223</v>
      </c>
      <c r="L6121" t="str">
        <f>_xlfn.XLOOKUP(Tableau1[[#This Row],[TYPE DE PIECE]],Tableau4[MATIERE],Tableau4[SHORT TYPE],"",0,1)</f>
        <v/>
      </c>
      <c r="N6121" t="str">
        <f>IF(ISERR(FIND("DECOUPE",Tableau1[[#This Row],[DESIGNATION]])),"","NEED REF")</f>
        <v/>
      </c>
    </row>
    <row r="6122" spans="2:14">
      <c r="B6122">
        <v>34407883</v>
      </c>
      <c r="C6122" s="2">
        <v>43703</v>
      </c>
      <c r="D6122" t="s">
        <v>13</v>
      </c>
      <c r="E6122" t="s">
        <v>4236</v>
      </c>
      <c r="F6122" t="s">
        <v>4223</v>
      </c>
      <c r="L6122" t="str">
        <f>_xlfn.XLOOKUP(Tableau1[[#This Row],[TYPE DE PIECE]],Tableau4[MATIERE],Tableau4[SHORT TYPE],"",0,1)</f>
        <v/>
      </c>
      <c r="N6122" t="str">
        <f>IF(ISERR(FIND("DECOUPE",Tableau1[[#This Row],[DESIGNATION]])),"","NEED REF")</f>
        <v/>
      </c>
    </row>
    <row r="6123" spans="2:14">
      <c r="B6123">
        <v>34407882</v>
      </c>
      <c r="C6123" s="2">
        <v>43703</v>
      </c>
      <c r="D6123" t="s">
        <v>13</v>
      </c>
      <c r="E6123" t="s">
        <v>4237</v>
      </c>
      <c r="F6123" t="s">
        <v>4223</v>
      </c>
      <c r="L6123" t="str">
        <f>_xlfn.XLOOKUP(Tableau1[[#This Row],[TYPE DE PIECE]],Tableau4[MATIERE],Tableau4[SHORT TYPE],"",0,1)</f>
        <v/>
      </c>
      <c r="N6123" t="str">
        <f>IF(ISERR(FIND("DECOUPE",Tableau1[[#This Row],[DESIGNATION]])),"","NEED REF")</f>
        <v/>
      </c>
    </row>
    <row r="6124" spans="2:14">
      <c r="B6124">
        <v>34407881</v>
      </c>
      <c r="C6124" s="2">
        <v>43703</v>
      </c>
      <c r="D6124" t="s">
        <v>13</v>
      </c>
      <c r="E6124" t="s">
        <v>4238</v>
      </c>
      <c r="F6124" t="s">
        <v>4223</v>
      </c>
      <c r="L6124" t="str">
        <f>_xlfn.XLOOKUP(Tableau1[[#This Row],[TYPE DE PIECE]],Tableau4[MATIERE],Tableau4[SHORT TYPE],"",0,1)</f>
        <v/>
      </c>
      <c r="N6124" t="str">
        <f>IF(ISERR(FIND("DECOUPE",Tableau1[[#This Row],[DESIGNATION]])),"","NEED REF")</f>
        <v/>
      </c>
    </row>
    <row r="6125" spans="2:14">
      <c r="B6125">
        <v>34407880</v>
      </c>
      <c r="C6125" s="2">
        <v>43703</v>
      </c>
      <c r="D6125" t="s">
        <v>13</v>
      </c>
      <c r="E6125" t="s">
        <v>4239</v>
      </c>
      <c r="F6125" t="s">
        <v>4223</v>
      </c>
      <c r="L6125" t="str">
        <f>_xlfn.XLOOKUP(Tableau1[[#This Row],[TYPE DE PIECE]],Tableau4[MATIERE],Tableau4[SHORT TYPE],"",0,1)</f>
        <v/>
      </c>
      <c r="N6125" t="str">
        <f>IF(ISERR(FIND("DECOUPE",Tableau1[[#This Row],[DESIGNATION]])),"","NEED REF")</f>
        <v/>
      </c>
    </row>
    <row r="6126" spans="2:14">
      <c r="B6126">
        <v>34407879</v>
      </c>
      <c r="C6126" s="2">
        <v>43703</v>
      </c>
      <c r="D6126" t="s">
        <v>13</v>
      </c>
      <c r="E6126" t="s">
        <v>4240</v>
      </c>
      <c r="F6126" t="s">
        <v>4223</v>
      </c>
      <c r="L6126" t="str">
        <f>_xlfn.XLOOKUP(Tableau1[[#This Row],[TYPE DE PIECE]],Tableau4[MATIERE],Tableau4[SHORT TYPE],"",0,1)</f>
        <v/>
      </c>
      <c r="N6126" t="str">
        <f>IF(ISERR(FIND("DECOUPE",Tableau1[[#This Row],[DESIGNATION]])),"","NEED REF")</f>
        <v/>
      </c>
    </row>
    <row r="6127" spans="2:14">
      <c r="B6127">
        <v>34407878</v>
      </c>
      <c r="C6127" s="2">
        <v>43703</v>
      </c>
      <c r="D6127" t="s">
        <v>13</v>
      </c>
      <c r="E6127" t="s">
        <v>4241</v>
      </c>
      <c r="F6127" t="s">
        <v>4223</v>
      </c>
      <c r="L6127" t="str">
        <f>_xlfn.XLOOKUP(Tableau1[[#This Row],[TYPE DE PIECE]],Tableau4[MATIERE],Tableau4[SHORT TYPE],"",0,1)</f>
        <v/>
      </c>
      <c r="N6127" t="str">
        <f>IF(ISERR(FIND("DECOUPE",Tableau1[[#This Row],[DESIGNATION]])),"","NEED REF")</f>
        <v/>
      </c>
    </row>
    <row r="6128" spans="2:14">
      <c r="B6128">
        <v>34407877</v>
      </c>
      <c r="C6128" s="2">
        <v>43703</v>
      </c>
      <c r="D6128" t="s">
        <v>13</v>
      </c>
      <c r="E6128" t="s">
        <v>4242</v>
      </c>
      <c r="F6128" t="s">
        <v>4223</v>
      </c>
      <c r="L6128" t="str">
        <f>_xlfn.XLOOKUP(Tableau1[[#This Row],[TYPE DE PIECE]],Tableau4[MATIERE],Tableau4[SHORT TYPE],"",0,1)</f>
        <v/>
      </c>
      <c r="N6128" t="str">
        <f>IF(ISERR(FIND("DECOUPE",Tableau1[[#This Row],[DESIGNATION]])),"","NEED REF")</f>
        <v/>
      </c>
    </row>
    <row r="6129" spans="2:14">
      <c r="B6129">
        <v>34407876</v>
      </c>
      <c r="C6129" s="2">
        <v>43703</v>
      </c>
      <c r="D6129" t="s">
        <v>13</v>
      </c>
      <c r="E6129" t="s">
        <v>4243</v>
      </c>
      <c r="F6129" t="s">
        <v>4223</v>
      </c>
      <c r="L6129" t="str">
        <f>_xlfn.XLOOKUP(Tableau1[[#This Row],[TYPE DE PIECE]],Tableau4[MATIERE],Tableau4[SHORT TYPE],"",0,1)</f>
        <v/>
      </c>
      <c r="N6129" t="str">
        <f>IF(ISERR(FIND("DECOUPE",Tableau1[[#This Row],[DESIGNATION]])),"","NEED REF")</f>
        <v/>
      </c>
    </row>
    <row r="6130" spans="2:14">
      <c r="B6130">
        <v>34407875</v>
      </c>
      <c r="C6130" s="2">
        <v>43700</v>
      </c>
      <c r="D6130" t="s">
        <v>13</v>
      </c>
      <c r="E6130" t="s">
        <v>4244</v>
      </c>
      <c r="F6130" t="s">
        <v>4245</v>
      </c>
      <c r="L6130" t="str">
        <f>_xlfn.XLOOKUP(Tableau1[[#This Row],[TYPE DE PIECE]],Tableau4[MATIERE],Tableau4[SHORT TYPE],"",0,1)</f>
        <v/>
      </c>
      <c r="N6130" t="str">
        <f>IF(ISERR(FIND("DECOUPE",Tableau1[[#This Row],[DESIGNATION]])),"","NEED REF")</f>
        <v/>
      </c>
    </row>
    <row r="6131" spans="2:14">
      <c r="B6131">
        <v>34407874</v>
      </c>
      <c r="C6131" s="2">
        <v>43700</v>
      </c>
      <c r="D6131" t="s">
        <v>13</v>
      </c>
      <c r="E6131" t="s">
        <v>4246</v>
      </c>
      <c r="F6131" t="s">
        <v>4245</v>
      </c>
      <c r="L6131" t="str">
        <f>_xlfn.XLOOKUP(Tableau1[[#This Row],[TYPE DE PIECE]],Tableau4[MATIERE],Tableau4[SHORT TYPE],"",0,1)</f>
        <v/>
      </c>
      <c r="N6131" t="str">
        <f>IF(ISERR(FIND("DECOUPE",Tableau1[[#This Row],[DESIGNATION]])),"","NEED REF")</f>
        <v/>
      </c>
    </row>
    <row r="6132" spans="2:14">
      <c r="B6132">
        <v>34407873</v>
      </c>
      <c r="C6132" s="2">
        <v>43700</v>
      </c>
      <c r="D6132" t="s">
        <v>13</v>
      </c>
      <c r="E6132" t="s">
        <v>4247</v>
      </c>
      <c r="F6132" t="s">
        <v>4245</v>
      </c>
      <c r="K6132" t="s">
        <v>25</v>
      </c>
      <c r="L6132" t="str">
        <f>_xlfn.XLOOKUP(Tableau1[[#This Row],[TYPE DE PIECE]],Tableau4[MATIERE],Tableau4[SHORT TYPE],"",0,1)</f>
        <v>SMT</v>
      </c>
      <c r="N6132" t="str">
        <f>IF(ISERR(FIND("DECOUPE",Tableau1[[#This Row],[DESIGNATION]])),"","NEED REF")</f>
        <v/>
      </c>
    </row>
    <row r="6133" spans="2:14">
      <c r="B6133">
        <v>34407872</v>
      </c>
      <c r="C6133" s="2">
        <v>43699</v>
      </c>
      <c r="D6133" t="s">
        <v>13</v>
      </c>
      <c r="E6133" t="s">
        <v>4196</v>
      </c>
      <c r="F6133" t="s">
        <v>4245</v>
      </c>
      <c r="K6133" t="s">
        <v>25</v>
      </c>
      <c r="L6133" t="str">
        <f>_xlfn.XLOOKUP(Tableau1[[#This Row],[TYPE DE PIECE]],Tableau4[MATIERE],Tableau4[SHORT TYPE],"",0,1)</f>
        <v>SMT</v>
      </c>
      <c r="N6133" t="str">
        <f>IF(ISERR(FIND("DECOUPE",Tableau1[[#This Row],[DESIGNATION]])),"","NEED REF")</f>
        <v/>
      </c>
    </row>
    <row r="6134" spans="2:14">
      <c r="B6134">
        <v>34407871</v>
      </c>
      <c r="C6134" s="2">
        <v>43699</v>
      </c>
      <c r="D6134" t="s">
        <v>13</v>
      </c>
      <c r="E6134" t="s">
        <v>4248</v>
      </c>
      <c r="F6134" t="s">
        <v>4245</v>
      </c>
      <c r="L6134" t="str">
        <f>_xlfn.XLOOKUP(Tableau1[[#This Row],[TYPE DE PIECE]],Tableau4[MATIERE],Tableau4[SHORT TYPE],"",0,1)</f>
        <v/>
      </c>
      <c r="N6134" t="str">
        <f>IF(ISERR(FIND("DECOUPE",Tableau1[[#This Row],[DESIGNATION]])),"","NEED REF")</f>
        <v/>
      </c>
    </row>
    <row r="6135" spans="2:14">
      <c r="B6135">
        <v>34407870</v>
      </c>
      <c r="C6135" s="2">
        <v>43699</v>
      </c>
      <c r="D6135" t="s">
        <v>13</v>
      </c>
      <c r="E6135" t="s">
        <v>4249</v>
      </c>
      <c r="F6135" t="s">
        <v>4245</v>
      </c>
      <c r="L6135" t="str">
        <f>_xlfn.XLOOKUP(Tableau1[[#This Row],[TYPE DE PIECE]],Tableau4[MATIERE],Tableau4[SHORT TYPE],"",0,1)</f>
        <v/>
      </c>
      <c r="N6135" t="str">
        <f>IF(ISERR(FIND("DECOUPE",Tableau1[[#This Row],[DESIGNATION]])),"","NEED REF")</f>
        <v/>
      </c>
    </row>
    <row r="6136" spans="2:14">
      <c r="B6136">
        <v>34407869</v>
      </c>
      <c r="C6136" s="2">
        <v>43699</v>
      </c>
      <c r="D6136" t="s">
        <v>13</v>
      </c>
      <c r="E6136" t="s">
        <v>4250</v>
      </c>
      <c r="F6136" t="s">
        <v>4245</v>
      </c>
      <c r="L6136" t="str">
        <f>_xlfn.XLOOKUP(Tableau1[[#This Row],[TYPE DE PIECE]],Tableau4[MATIERE],Tableau4[SHORT TYPE],"",0,1)</f>
        <v/>
      </c>
      <c r="N6136" t="str">
        <f>IF(ISERR(FIND("DECOUPE",Tableau1[[#This Row],[DESIGNATION]])),"","NEED REF")</f>
        <v/>
      </c>
    </row>
    <row r="6137" spans="2:14">
      <c r="B6137">
        <v>34407868</v>
      </c>
      <c r="C6137" s="2">
        <v>43697</v>
      </c>
      <c r="D6137" t="s">
        <v>13</v>
      </c>
      <c r="E6137" t="s">
        <v>4251</v>
      </c>
      <c r="F6137" t="s">
        <v>4245</v>
      </c>
      <c r="K6137" t="s">
        <v>25</v>
      </c>
      <c r="L6137" t="str">
        <f>_xlfn.XLOOKUP(Tableau1[[#This Row],[TYPE DE PIECE]],Tableau4[MATIERE],Tableau4[SHORT TYPE],"",0,1)</f>
        <v>SMT</v>
      </c>
      <c r="N6137" t="str">
        <f>IF(ISERR(FIND("DECOUPE",Tableau1[[#This Row],[DESIGNATION]])),"","NEED REF")</f>
        <v/>
      </c>
    </row>
    <row r="6138" spans="2:14">
      <c r="B6138">
        <v>34407867</v>
      </c>
      <c r="C6138" s="2">
        <v>43697</v>
      </c>
      <c r="D6138" t="s">
        <v>13</v>
      </c>
      <c r="E6138" t="s">
        <v>2409</v>
      </c>
      <c r="F6138" t="s">
        <v>4245</v>
      </c>
      <c r="K6138" t="s">
        <v>123</v>
      </c>
      <c r="L6138" t="str">
        <f>_xlfn.XLOOKUP(Tableau1[[#This Row],[TYPE DE PIECE]],Tableau4[MATIERE],Tableau4[SHORT TYPE],"",0,1)</f>
        <v>ETO</v>
      </c>
      <c r="N6138" t="s">
        <v>464</v>
      </c>
    </row>
    <row r="6139" spans="2:14">
      <c r="B6139">
        <v>34407866</v>
      </c>
      <c r="C6139" s="2">
        <v>43697</v>
      </c>
      <c r="D6139" t="s">
        <v>13</v>
      </c>
      <c r="E6139" t="s">
        <v>2409</v>
      </c>
      <c r="F6139" t="s">
        <v>4245</v>
      </c>
      <c r="K6139" t="s">
        <v>123</v>
      </c>
      <c r="L6139" t="str">
        <f>_xlfn.XLOOKUP(Tableau1[[#This Row],[TYPE DE PIECE]],Tableau4[MATIERE],Tableau4[SHORT TYPE],"",0,1)</f>
        <v>ETO</v>
      </c>
      <c r="N6139" t="s">
        <v>464</v>
      </c>
    </row>
    <row r="6140" spans="2:14">
      <c r="B6140">
        <v>34407865</v>
      </c>
      <c r="C6140" s="2">
        <v>43697</v>
      </c>
      <c r="D6140" t="s">
        <v>13</v>
      </c>
      <c r="E6140" t="s">
        <v>4252</v>
      </c>
      <c r="F6140" t="s">
        <v>4245</v>
      </c>
      <c r="L6140" t="str">
        <f>_xlfn.XLOOKUP(Tableau1[[#This Row],[TYPE DE PIECE]],Tableau4[MATIERE],Tableau4[SHORT TYPE],"",0,1)</f>
        <v/>
      </c>
      <c r="N6140" t="str">
        <f>IF(ISERR(FIND("DECOUPE",Tableau1[[#This Row],[DESIGNATION]])),"","NEED REF")</f>
        <v/>
      </c>
    </row>
    <row r="6141" spans="2:14">
      <c r="B6141">
        <v>34407864</v>
      </c>
      <c r="C6141" s="2">
        <v>43697</v>
      </c>
      <c r="D6141" t="s">
        <v>13</v>
      </c>
      <c r="E6141" t="s">
        <v>4253</v>
      </c>
      <c r="F6141" t="s">
        <v>4245</v>
      </c>
      <c r="K6141" t="s">
        <v>25</v>
      </c>
      <c r="L6141" t="str">
        <f>_xlfn.XLOOKUP(Tableau1[[#This Row],[TYPE DE PIECE]],Tableau4[MATIERE],Tableau4[SHORT TYPE],"",0,1)</f>
        <v>SMT</v>
      </c>
      <c r="N6141" t="str">
        <f>IF(ISERR(FIND("DECOUPE",Tableau1[[#This Row],[DESIGNATION]])),"","NEED REF")</f>
        <v/>
      </c>
    </row>
    <row r="6142" spans="2:14">
      <c r="B6142">
        <v>34407863</v>
      </c>
      <c r="C6142" s="2">
        <v>43697</v>
      </c>
      <c r="D6142" t="s">
        <v>13</v>
      </c>
      <c r="E6142" t="s">
        <v>4254</v>
      </c>
      <c r="F6142" t="s">
        <v>97</v>
      </c>
      <c r="L6142" t="str">
        <f>_xlfn.XLOOKUP(Tableau1[[#This Row],[TYPE DE PIECE]],Tableau4[MATIERE],Tableau4[SHORT TYPE],"",0,1)</f>
        <v/>
      </c>
      <c r="N6142" t="str">
        <f>IF(ISERR(FIND("DECOUPE",Tableau1[[#This Row],[DESIGNATION]])),"","NEED REF")</f>
        <v/>
      </c>
    </row>
    <row r="6143" spans="2:14">
      <c r="B6143">
        <v>34407862</v>
      </c>
      <c r="C6143" s="2">
        <v>43697</v>
      </c>
      <c r="D6143" t="s">
        <v>13</v>
      </c>
      <c r="E6143" t="s">
        <v>4255</v>
      </c>
      <c r="F6143" t="s">
        <v>4245</v>
      </c>
      <c r="K6143" t="s">
        <v>25</v>
      </c>
      <c r="L6143" t="str">
        <f>_xlfn.XLOOKUP(Tableau1[[#This Row],[TYPE DE PIECE]],Tableau4[MATIERE],Tableau4[SHORT TYPE],"",0,1)</f>
        <v>SMT</v>
      </c>
      <c r="N6143" t="str">
        <f>IF(ISERR(FIND("DECOUPE",Tableau1[[#This Row],[DESIGNATION]])),"","NEED REF")</f>
        <v/>
      </c>
    </row>
    <row r="6144" spans="2:14">
      <c r="B6144">
        <v>34407861</v>
      </c>
      <c r="C6144" s="2">
        <v>43697</v>
      </c>
      <c r="D6144" t="s">
        <v>13</v>
      </c>
      <c r="E6144" t="s">
        <v>4256</v>
      </c>
      <c r="F6144" t="s">
        <v>4245</v>
      </c>
      <c r="L6144" t="str">
        <f>_xlfn.XLOOKUP(Tableau1[[#This Row],[TYPE DE PIECE]],Tableau4[MATIERE],Tableau4[SHORT TYPE],"",0,1)</f>
        <v/>
      </c>
      <c r="N6144" t="str">
        <f>IF(ISERR(FIND("DECOUPE",Tableau1[[#This Row],[DESIGNATION]])),"","NEED REF")</f>
        <v/>
      </c>
    </row>
    <row r="6145" spans="2:14">
      <c r="B6145">
        <v>34407860</v>
      </c>
      <c r="C6145" s="2">
        <v>43696</v>
      </c>
      <c r="D6145" t="s">
        <v>13</v>
      </c>
      <c r="E6145" t="s">
        <v>2984</v>
      </c>
      <c r="F6145" t="s">
        <v>4257</v>
      </c>
      <c r="L6145" t="str">
        <f>_xlfn.XLOOKUP(Tableau1[[#This Row],[TYPE DE PIECE]],Tableau4[MATIERE],Tableau4[SHORT TYPE],"",0,1)</f>
        <v/>
      </c>
      <c r="N6145" t="str">
        <f>IF(ISERR(FIND("DECOUPE",Tableau1[[#This Row],[DESIGNATION]])),"","NEED REF")</f>
        <v/>
      </c>
    </row>
    <row r="6146" spans="2:14">
      <c r="B6146">
        <v>34407859</v>
      </c>
      <c r="C6146" s="2">
        <v>43695</v>
      </c>
      <c r="D6146" t="s">
        <v>13</v>
      </c>
      <c r="E6146" t="s">
        <v>4258</v>
      </c>
      <c r="F6146" t="s">
        <v>4115</v>
      </c>
      <c r="L6146" t="str">
        <f>_xlfn.XLOOKUP(Tableau1[[#This Row],[TYPE DE PIECE]],Tableau4[MATIERE],Tableau4[SHORT TYPE],"",0,1)</f>
        <v/>
      </c>
      <c r="N6146" t="str">
        <f>IF(ISERR(FIND("DECOUPE",Tableau1[[#This Row],[DESIGNATION]])),"","NEED REF")</f>
        <v/>
      </c>
    </row>
    <row r="6147" spans="2:14">
      <c r="B6147">
        <v>34407858</v>
      </c>
      <c r="C6147" s="2">
        <v>43695</v>
      </c>
      <c r="D6147" t="s">
        <v>13</v>
      </c>
      <c r="E6147" t="s">
        <v>4259</v>
      </c>
      <c r="F6147" t="s">
        <v>4115</v>
      </c>
      <c r="L6147" t="str">
        <f>_xlfn.XLOOKUP(Tableau1[[#This Row],[TYPE DE PIECE]],Tableau4[MATIERE],Tableau4[SHORT TYPE],"",0,1)</f>
        <v/>
      </c>
      <c r="N6147" t="str">
        <f>IF(ISERR(FIND("DECOUPE",Tableau1[[#This Row],[DESIGNATION]])),"","NEED REF")</f>
        <v/>
      </c>
    </row>
    <row r="6148" spans="2:14">
      <c r="B6148">
        <v>34407857</v>
      </c>
      <c r="C6148" s="2">
        <v>43682</v>
      </c>
      <c r="D6148" t="s">
        <v>13</v>
      </c>
      <c r="E6148" t="s">
        <v>4260</v>
      </c>
      <c r="F6148" t="s">
        <v>4115</v>
      </c>
      <c r="L6148" t="str">
        <f>_xlfn.XLOOKUP(Tableau1[[#This Row],[TYPE DE PIECE]],Tableau4[MATIERE],Tableau4[SHORT TYPE],"",0,1)</f>
        <v/>
      </c>
      <c r="N6148" t="str">
        <f>IF(ISERR(FIND("DECOUPE",Tableau1[[#This Row],[DESIGNATION]])),"","NEED REF")</f>
        <v/>
      </c>
    </row>
    <row r="6149" spans="2:14">
      <c r="B6149">
        <v>34407856</v>
      </c>
      <c r="C6149" s="2">
        <v>43682</v>
      </c>
      <c r="D6149" t="s">
        <v>13</v>
      </c>
      <c r="E6149" t="s">
        <v>4261</v>
      </c>
      <c r="F6149" t="s">
        <v>4115</v>
      </c>
      <c r="L6149" t="str">
        <f>_xlfn.XLOOKUP(Tableau1[[#This Row],[TYPE DE PIECE]],Tableau4[MATIERE],Tableau4[SHORT TYPE],"",0,1)</f>
        <v/>
      </c>
      <c r="N6149" t="str">
        <f>IF(ISERR(FIND("DECOUPE",Tableau1[[#This Row],[DESIGNATION]])),"","NEED REF")</f>
        <v/>
      </c>
    </row>
    <row r="6150" spans="2:14">
      <c r="B6150">
        <v>34407855</v>
      </c>
      <c r="C6150" s="2">
        <v>43682</v>
      </c>
      <c r="D6150" t="s">
        <v>13</v>
      </c>
      <c r="E6150" t="s">
        <v>4262</v>
      </c>
      <c r="F6150" t="s">
        <v>4115</v>
      </c>
      <c r="L6150" t="str">
        <f>_xlfn.XLOOKUP(Tableau1[[#This Row],[TYPE DE PIECE]],Tableau4[MATIERE],Tableau4[SHORT TYPE],"",0,1)</f>
        <v/>
      </c>
      <c r="N6150" t="str">
        <f>IF(ISERR(FIND("DECOUPE",Tableau1[[#This Row],[DESIGNATION]])),"","NEED REF")</f>
        <v/>
      </c>
    </row>
    <row r="6151" spans="2:14">
      <c r="B6151">
        <v>34407854</v>
      </c>
      <c r="C6151" s="2">
        <v>43682</v>
      </c>
      <c r="D6151" t="s">
        <v>13</v>
      </c>
      <c r="E6151" t="s">
        <v>4263</v>
      </c>
      <c r="F6151" t="s">
        <v>4115</v>
      </c>
      <c r="L6151" t="str">
        <f>_xlfn.XLOOKUP(Tableau1[[#This Row],[TYPE DE PIECE]],Tableau4[MATIERE],Tableau4[SHORT TYPE],"",0,1)</f>
        <v/>
      </c>
      <c r="N6151" t="str">
        <f>IF(ISERR(FIND("DECOUPE",Tableau1[[#This Row],[DESIGNATION]])),"","NEED REF")</f>
        <v/>
      </c>
    </row>
    <row r="6152" spans="2:14">
      <c r="B6152">
        <v>34407853</v>
      </c>
      <c r="C6152" s="2">
        <v>43682</v>
      </c>
      <c r="D6152" t="s">
        <v>13</v>
      </c>
      <c r="E6152" t="s">
        <v>4264</v>
      </c>
      <c r="F6152" t="s">
        <v>4115</v>
      </c>
      <c r="L6152" t="str">
        <f>_xlfn.XLOOKUP(Tableau1[[#This Row],[TYPE DE PIECE]],Tableau4[MATIERE],Tableau4[SHORT TYPE],"",0,1)</f>
        <v/>
      </c>
      <c r="N6152" t="str">
        <f>IF(ISERR(FIND("DECOUPE",Tableau1[[#This Row],[DESIGNATION]])),"","NEED REF")</f>
        <v/>
      </c>
    </row>
    <row r="6153" spans="2:14">
      <c r="B6153">
        <v>34407852</v>
      </c>
      <c r="C6153" s="2">
        <v>43682</v>
      </c>
      <c r="D6153" t="s">
        <v>13</v>
      </c>
      <c r="F6153" t="s">
        <v>4115</v>
      </c>
      <c r="L6153" t="str">
        <f>_xlfn.XLOOKUP(Tableau1[[#This Row],[TYPE DE PIECE]],Tableau4[MATIERE],Tableau4[SHORT TYPE],"",0,1)</f>
        <v/>
      </c>
      <c r="N6153" t="str">
        <f>IF(ISERR(FIND("DECOUPE",Tableau1[[#This Row],[DESIGNATION]])),"","NEED REF")</f>
        <v/>
      </c>
    </row>
    <row r="6154" spans="2:14">
      <c r="B6154">
        <v>34407851</v>
      </c>
      <c r="C6154" s="2">
        <v>43682</v>
      </c>
      <c r="D6154" t="s">
        <v>13</v>
      </c>
      <c r="E6154" t="s">
        <v>4265</v>
      </c>
      <c r="F6154" t="s">
        <v>4115</v>
      </c>
      <c r="L6154" t="str">
        <f>_xlfn.XLOOKUP(Tableau1[[#This Row],[TYPE DE PIECE]],Tableau4[MATIERE],Tableau4[SHORT TYPE],"",0,1)</f>
        <v/>
      </c>
      <c r="N6154" t="str">
        <f>IF(ISERR(FIND("DECOUPE",Tableau1[[#This Row],[DESIGNATION]])),"","NEED REF")</f>
        <v/>
      </c>
    </row>
    <row r="6155" spans="2:14">
      <c r="B6155">
        <v>34407850</v>
      </c>
      <c r="C6155" s="2">
        <v>43682</v>
      </c>
      <c r="D6155" t="s">
        <v>13</v>
      </c>
      <c r="E6155" t="s">
        <v>4266</v>
      </c>
      <c r="F6155" t="s">
        <v>4115</v>
      </c>
      <c r="L6155" t="str">
        <f>_xlfn.XLOOKUP(Tableau1[[#This Row],[TYPE DE PIECE]],Tableau4[MATIERE],Tableau4[SHORT TYPE],"",0,1)</f>
        <v/>
      </c>
      <c r="N6155" t="str">
        <f>IF(ISERR(FIND("DECOUPE",Tableau1[[#This Row],[DESIGNATION]])),"","NEED REF")</f>
        <v/>
      </c>
    </row>
    <row r="6156" spans="2:14">
      <c r="B6156">
        <v>34407849</v>
      </c>
      <c r="C6156" s="2">
        <v>43682</v>
      </c>
      <c r="D6156" t="s">
        <v>13</v>
      </c>
      <c r="E6156" t="s">
        <v>4267</v>
      </c>
      <c r="F6156" t="s">
        <v>4115</v>
      </c>
      <c r="L6156" t="str">
        <f>_xlfn.XLOOKUP(Tableau1[[#This Row],[TYPE DE PIECE]],Tableau4[MATIERE],Tableau4[SHORT TYPE],"",0,1)</f>
        <v/>
      </c>
      <c r="N6156" t="str">
        <f>IF(ISERR(FIND("DECOUPE",Tableau1[[#This Row],[DESIGNATION]])),"","NEED REF")</f>
        <v/>
      </c>
    </row>
    <row r="6157" spans="2:14">
      <c r="B6157">
        <v>34407848</v>
      </c>
      <c r="C6157" s="2">
        <v>43682</v>
      </c>
      <c r="D6157" t="s">
        <v>13</v>
      </c>
      <c r="E6157" t="s">
        <v>4268</v>
      </c>
      <c r="F6157" t="s">
        <v>4115</v>
      </c>
      <c r="L6157" t="str">
        <f>_xlfn.XLOOKUP(Tableau1[[#This Row],[TYPE DE PIECE]],Tableau4[MATIERE],Tableau4[SHORT TYPE],"",0,1)</f>
        <v/>
      </c>
      <c r="N6157" t="str">
        <f>IF(ISERR(FIND("DECOUPE",Tableau1[[#This Row],[DESIGNATION]])),"","NEED REF")</f>
        <v/>
      </c>
    </row>
    <row r="6158" spans="2:14">
      <c r="B6158">
        <v>34407847</v>
      </c>
      <c r="C6158" s="2">
        <v>43682</v>
      </c>
      <c r="D6158" t="s">
        <v>13</v>
      </c>
      <c r="E6158" t="s">
        <v>4269</v>
      </c>
      <c r="F6158" t="s">
        <v>4115</v>
      </c>
      <c r="L6158" t="str">
        <f>_xlfn.XLOOKUP(Tableau1[[#This Row],[TYPE DE PIECE]],Tableau4[MATIERE],Tableau4[SHORT TYPE],"",0,1)</f>
        <v/>
      </c>
      <c r="N6158" t="str">
        <f>IF(ISERR(FIND("DECOUPE",Tableau1[[#This Row],[DESIGNATION]])),"","NEED REF")</f>
        <v/>
      </c>
    </row>
    <row r="6159" spans="2:14">
      <c r="B6159">
        <v>34407846</v>
      </c>
      <c r="C6159" s="2">
        <v>43682</v>
      </c>
      <c r="D6159" t="s">
        <v>13</v>
      </c>
      <c r="E6159" t="s">
        <v>4270</v>
      </c>
      <c r="F6159" t="s">
        <v>4115</v>
      </c>
      <c r="L6159" t="str">
        <f>_xlfn.XLOOKUP(Tableau1[[#This Row],[TYPE DE PIECE]],Tableau4[MATIERE],Tableau4[SHORT TYPE],"",0,1)</f>
        <v/>
      </c>
      <c r="N6159" t="str">
        <f>IF(ISERR(FIND("DECOUPE",Tableau1[[#This Row],[DESIGNATION]])),"","NEED REF")</f>
        <v/>
      </c>
    </row>
    <row r="6160" spans="2:14">
      <c r="B6160">
        <v>34407845</v>
      </c>
      <c r="C6160" s="2">
        <v>43682</v>
      </c>
      <c r="D6160" t="s">
        <v>13</v>
      </c>
      <c r="E6160" t="s">
        <v>4271</v>
      </c>
      <c r="F6160" t="s">
        <v>4115</v>
      </c>
      <c r="L6160" t="str">
        <f>_xlfn.XLOOKUP(Tableau1[[#This Row],[TYPE DE PIECE]],Tableau4[MATIERE],Tableau4[SHORT TYPE],"",0,1)</f>
        <v/>
      </c>
      <c r="N6160" t="str">
        <f>IF(ISERR(FIND("DECOUPE",Tableau1[[#This Row],[DESIGNATION]])),"","NEED REF")</f>
        <v/>
      </c>
    </row>
    <row r="6161" spans="2:14">
      <c r="B6161">
        <v>34407844</v>
      </c>
      <c r="C6161" s="2">
        <v>43682</v>
      </c>
      <c r="D6161" t="s">
        <v>13</v>
      </c>
      <c r="F6161" t="s">
        <v>4115</v>
      </c>
      <c r="L6161" t="str">
        <f>_xlfn.XLOOKUP(Tableau1[[#This Row],[TYPE DE PIECE]],Tableau4[MATIERE],Tableau4[SHORT TYPE],"",0,1)</f>
        <v/>
      </c>
      <c r="N6161" t="str">
        <f>IF(ISERR(FIND("DECOUPE",Tableau1[[#This Row],[DESIGNATION]])),"","NEED REF")</f>
        <v/>
      </c>
    </row>
    <row r="6162" spans="2:14">
      <c r="B6162">
        <v>34407843</v>
      </c>
      <c r="C6162" s="2">
        <v>43682</v>
      </c>
      <c r="D6162" t="s">
        <v>13</v>
      </c>
      <c r="E6162" t="s">
        <v>4272</v>
      </c>
      <c r="F6162" t="s">
        <v>4115</v>
      </c>
      <c r="L6162" t="str">
        <f>_xlfn.XLOOKUP(Tableau1[[#This Row],[TYPE DE PIECE]],Tableau4[MATIERE],Tableau4[SHORT TYPE],"",0,1)</f>
        <v/>
      </c>
      <c r="N6162" t="str">
        <f>IF(ISERR(FIND("DECOUPE",Tableau1[[#This Row],[DESIGNATION]])),"","NEED REF")</f>
        <v/>
      </c>
    </row>
    <row r="6163" spans="2:14">
      <c r="B6163">
        <v>34407842</v>
      </c>
      <c r="C6163" s="2">
        <v>43682</v>
      </c>
      <c r="D6163" t="s">
        <v>13</v>
      </c>
      <c r="E6163" t="s">
        <v>4273</v>
      </c>
      <c r="F6163" t="s">
        <v>4115</v>
      </c>
      <c r="L6163" t="str">
        <f>_xlfn.XLOOKUP(Tableau1[[#This Row],[TYPE DE PIECE]],Tableau4[MATIERE],Tableau4[SHORT TYPE],"",0,1)</f>
        <v/>
      </c>
      <c r="N6163" t="str">
        <f>IF(ISERR(FIND("DECOUPE",Tableau1[[#This Row],[DESIGNATION]])),"","NEED REF")</f>
        <v/>
      </c>
    </row>
    <row r="6164" spans="2:14">
      <c r="B6164">
        <v>34407841</v>
      </c>
      <c r="C6164" s="2">
        <v>43682</v>
      </c>
      <c r="D6164" t="s">
        <v>13</v>
      </c>
      <c r="E6164" t="s">
        <v>4274</v>
      </c>
      <c r="F6164" t="s">
        <v>4115</v>
      </c>
      <c r="L6164" t="str">
        <f>_xlfn.XLOOKUP(Tableau1[[#This Row],[TYPE DE PIECE]],Tableau4[MATIERE],Tableau4[SHORT TYPE],"",0,1)</f>
        <v/>
      </c>
      <c r="N6164" t="str">
        <f>IF(ISERR(FIND("DECOUPE",Tableau1[[#This Row],[DESIGNATION]])),"","NEED REF")</f>
        <v/>
      </c>
    </row>
    <row r="6165" spans="2:14">
      <c r="B6165">
        <v>34407840</v>
      </c>
      <c r="C6165" s="2">
        <v>43682</v>
      </c>
      <c r="D6165" t="s">
        <v>13</v>
      </c>
      <c r="E6165" t="s">
        <v>4275</v>
      </c>
      <c r="F6165" t="s">
        <v>4115</v>
      </c>
      <c r="L6165" t="str">
        <f>_xlfn.XLOOKUP(Tableau1[[#This Row],[TYPE DE PIECE]],Tableau4[MATIERE],Tableau4[SHORT TYPE],"",0,1)</f>
        <v/>
      </c>
      <c r="N6165" t="str">
        <f>IF(ISERR(FIND("DECOUPE",Tableau1[[#This Row],[DESIGNATION]])),"","NEED REF")</f>
        <v/>
      </c>
    </row>
    <row r="6166" spans="2:14">
      <c r="B6166">
        <v>34407839</v>
      </c>
      <c r="C6166" s="2">
        <v>43682</v>
      </c>
      <c r="D6166" t="s">
        <v>13</v>
      </c>
      <c r="E6166" t="s">
        <v>4276</v>
      </c>
      <c r="F6166" t="s">
        <v>4115</v>
      </c>
      <c r="L6166" t="str">
        <f>_xlfn.XLOOKUP(Tableau1[[#This Row],[TYPE DE PIECE]],Tableau4[MATIERE],Tableau4[SHORT TYPE],"",0,1)</f>
        <v/>
      </c>
      <c r="N6166" t="str">
        <f>IF(ISERR(FIND("DECOUPE",Tableau1[[#This Row],[DESIGNATION]])),"","NEED REF")</f>
        <v/>
      </c>
    </row>
    <row r="6167" spans="2:14">
      <c r="B6167">
        <v>34407838</v>
      </c>
      <c r="C6167" s="2">
        <v>43682</v>
      </c>
      <c r="D6167" t="s">
        <v>13</v>
      </c>
      <c r="E6167" t="s">
        <v>4277</v>
      </c>
      <c r="F6167" t="s">
        <v>4115</v>
      </c>
      <c r="L6167" t="str">
        <f>_xlfn.XLOOKUP(Tableau1[[#This Row],[TYPE DE PIECE]],Tableau4[MATIERE],Tableau4[SHORT TYPE],"",0,1)</f>
        <v/>
      </c>
      <c r="N6167" t="str">
        <f>IF(ISERR(FIND("DECOUPE",Tableau1[[#This Row],[DESIGNATION]])),"","NEED REF")</f>
        <v/>
      </c>
    </row>
    <row r="6168" spans="2:14">
      <c r="B6168">
        <v>34407837</v>
      </c>
      <c r="C6168" s="2">
        <v>43682</v>
      </c>
      <c r="D6168" t="s">
        <v>13</v>
      </c>
      <c r="E6168" t="s">
        <v>4278</v>
      </c>
      <c r="F6168" t="s">
        <v>4115</v>
      </c>
      <c r="L6168" t="str">
        <f>_xlfn.XLOOKUP(Tableau1[[#This Row],[TYPE DE PIECE]],Tableau4[MATIERE],Tableau4[SHORT TYPE],"",0,1)</f>
        <v/>
      </c>
      <c r="N6168" t="str">
        <f>IF(ISERR(FIND("DECOUPE",Tableau1[[#This Row],[DESIGNATION]])),"","NEED REF")</f>
        <v/>
      </c>
    </row>
    <row r="6169" spans="2:14">
      <c r="B6169">
        <v>34407836</v>
      </c>
      <c r="C6169" s="2">
        <v>43682</v>
      </c>
      <c r="D6169" t="s">
        <v>13</v>
      </c>
      <c r="E6169" t="s">
        <v>4279</v>
      </c>
      <c r="F6169" t="s">
        <v>4115</v>
      </c>
      <c r="L6169" t="str">
        <f>_xlfn.XLOOKUP(Tableau1[[#This Row],[TYPE DE PIECE]],Tableau4[MATIERE],Tableau4[SHORT TYPE],"",0,1)</f>
        <v/>
      </c>
      <c r="N6169" t="str">
        <f>IF(ISERR(FIND("DECOUPE",Tableau1[[#This Row],[DESIGNATION]])),"","NEED REF")</f>
        <v/>
      </c>
    </row>
    <row r="6170" spans="2:14">
      <c r="B6170">
        <v>34407835</v>
      </c>
      <c r="C6170" s="2">
        <v>43682</v>
      </c>
      <c r="D6170" t="s">
        <v>13</v>
      </c>
      <c r="E6170" t="s">
        <v>4280</v>
      </c>
      <c r="F6170" t="s">
        <v>4115</v>
      </c>
      <c r="L6170" t="str">
        <f>_xlfn.XLOOKUP(Tableau1[[#This Row],[TYPE DE PIECE]],Tableau4[MATIERE],Tableau4[SHORT TYPE],"",0,1)</f>
        <v/>
      </c>
      <c r="N6170" t="str">
        <f>IF(ISERR(FIND("DECOUPE",Tableau1[[#This Row],[DESIGNATION]])),"","NEED REF")</f>
        <v/>
      </c>
    </row>
    <row r="6171" spans="2:14">
      <c r="B6171">
        <v>34407834</v>
      </c>
      <c r="C6171" s="2">
        <v>43679</v>
      </c>
      <c r="D6171" t="s">
        <v>13</v>
      </c>
      <c r="E6171" t="s">
        <v>4281</v>
      </c>
      <c r="F6171" t="s">
        <v>4115</v>
      </c>
      <c r="L6171" t="str">
        <f>_xlfn.XLOOKUP(Tableau1[[#This Row],[TYPE DE PIECE]],Tableau4[MATIERE],Tableau4[SHORT TYPE],"",0,1)</f>
        <v/>
      </c>
      <c r="N6171" t="str">
        <f>IF(ISERR(FIND("DECOUPE",Tableau1[[#This Row],[DESIGNATION]])),"","NEED REF")</f>
        <v/>
      </c>
    </row>
    <row r="6172" spans="2:14">
      <c r="B6172">
        <v>34407833</v>
      </c>
      <c r="C6172" s="2">
        <v>43679</v>
      </c>
      <c r="D6172" t="s">
        <v>13</v>
      </c>
      <c r="E6172" t="s">
        <v>4282</v>
      </c>
      <c r="F6172" t="s">
        <v>4115</v>
      </c>
      <c r="L6172" t="str">
        <f>_xlfn.XLOOKUP(Tableau1[[#This Row],[TYPE DE PIECE]],Tableau4[MATIERE],Tableau4[SHORT TYPE],"",0,1)</f>
        <v/>
      </c>
      <c r="N6172" t="str">
        <f>IF(ISERR(FIND("DECOUPE",Tableau1[[#This Row],[DESIGNATION]])),"","NEED REF")</f>
        <v/>
      </c>
    </row>
    <row r="6173" spans="2:14">
      <c r="B6173">
        <v>34407832</v>
      </c>
      <c r="C6173" s="2">
        <v>43679</v>
      </c>
      <c r="D6173" t="s">
        <v>13</v>
      </c>
      <c r="E6173" t="s">
        <v>4283</v>
      </c>
      <c r="F6173" t="s">
        <v>4115</v>
      </c>
      <c r="L6173" t="str">
        <f>_xlfn.XLOOKUP(Tableau1[[#This Row],[TYPE DE PIECE]],Tableau4[MATIERE],Tableau4[SHORT TYPE],"",0,1)</f>
        <v/>
      </c>
      <c r="N6173" t="str">
        <f>IF(ISERR(FIND("DECOUPE",Tableau1[[#This Row],[DESIGNATION]])),"","NEED REF")</f>
        <v/>
      </c>
    </row>
    <row r="6174" spans="2:14">
      <c r="B6174">
        <v>34407831</v>
      </c>
      <c r="C6174" s="2">
        <v>43679</v>
      </c>
      <c r="D6174" t="s">
        <v>13</v>
      </c>
      <c r="E6174" t="s">
        <v>4284</v>
      </c>
      <c r="F6174" t="s">
        <v>4115</v>
      </c>
      <c r="L6174" t="str">
        <f>_xlfn.XLOOKUP(Tableau1[[#This Row],[TYPE DE PIECE]],Tableau4[MATIERE],Tableau4[SHORT TYPE],"",0,1)</f>
        <v/>
      </c>
      <c r="N6174" t="str">
        <f>IF(ISERR(FIND("DECOUPE",Tableau1[[#This Row],[DESIGNATION]])),"","NEED REF")</f>
        <v/>
      </c>
    </row>
    <row r="6175" spans="2:14">
      <c r="B6175">
        <v>34407830</v>
      </c>
      <c r="C6175" s="2">
        <v>43679</v>
      </c>
      <c r="D6175" t="s">
        <v>13</v>
      </c>
      <c r="E6175" t="s">
        <v>4285</v>
      </c>
      <c r="F6175" t="s">
        <v>4115</v>
      </c>
      <c r="L6175" t="str">
        <f>_xlfn.XLOOKUP(Tableau1[[#This Row],[TYPE DE PIECE]],Tableau4[MATIERE],Tableau4[SHORT TYPE],"",0,1)</f>
        <v/>
      </c>
      <c r="N6175" t="str">
        <f>IF(ISERR(FIND("DECOUPE",Tableau1[[#This Row],[DESIGNATION]])),"","NEED REF")</f>
        <v/>
      </c>
    </row>
    <row r="6176" spans="2:14">
      <c r="B6176">
        <v>34407829</v>
      </c>
      <c r="C6176" s="2">
        <v>43679</v>
      </c>
      <c r="D6176" t="s">
        <v>13</v>
      </c>
      <c r="E6176" t="s">
        <v>4286</v>
      </c>
      <c r="F6176" t="s">
        <v>4115</v>
      </c>
      <c r="L6176" t="str">
        <f>_xlfn.XLOOKUP(Tableau1[[#This Row],[TYPE DE PIECE]],Tableau4[MATIERE],Tableau4[SHORT TYPE],"",0,1)</f>
        <v/>
      </c>
      <c r="N6176" t="str">
        <f>IF(ISERR(FIND("DECOUPE",Tableau1[[#This Row],[DESIGNATION]])),"","NEED REF")</f>
        <v/>
      </c>
    </row>
    <row r="6177" spans="2:14">
      <c r="B6177">
        <v>34407828</v>
      </c>
      <c r="C6177" s="2">
        <v>43679</v>
      </c>
      <c r="D6177" t="s">
        <v>13</v>
      </c>
      <c r="E6177" t="s">
        <v>4287</v>
      </c>
      <c r="F6177" t="s">
        <v>4115</v>
      </c>
      <c r="L6177" t="str">
        <f>_xlfn.XLOOKUP(Tableau1[[#This Row],[TYPE DE PIECE]],Tableau4[MATIERE],Tableau4[SHORT TYPE],"",0,1)</f>
        <v/>
      </c>
      <c r="N6177" t="str">
        <f>IF(ISERR(FIND("DECOUPE",Tableau1[[#This Row],[DESIGNATION]])),"","NEED REF")</f>
        <v/>
      </c>
    </row>
    <row r="6178" spans="2:14">
      <c r="B6178">
        <v>34407827</v>
      </c>
      <c r="C6178" s="2">
        <v>43679</v>
      </c>
      <c r="D6178" t="s">
        <v>13</v>
      </c>
      <c r="E6178" t="s">
        <v>4288</v>
      </c>
      <c r="F6178" t="s">
        <v>4115</v>
      </c>
      <c r="L6178" t="str">
        <f>_xlfn.XLOOKUP(Tableau1[[#This Row],[TYPE DE PIECE]],Tableau4[MATIERE],Tableau4[SHORT TYPE],"",0,1)</f>
        <v/>
      </c>
      <c r="N6178" t="str">
        <f>IF(ISERR(FIND("DECOUPE",Tableau1[[#This Row],[DESIGNATION]])),"","NEED REF")</f>
        <v/>
      </c>
    </row>
    <row r="6179" spans="2:14">
      <c r="B6179">
        <v>34407826</v>
      </c>
      <c r="C6179" s="2">
        <v>43679</v>
      </c>
      <c r="D6179" t="s">
        <v>13</v>
      </c>
      <c r="E6179" t="s">
        <v>4289</v>
      </c>
      <c r="F6179" t="s">
        <v>4115</v>
      </c>
      <c r="L6179" t="str">
        <f>_xlfn.XLOOKUP(Tableau1[[#This Row],[TYPE DE PIECE]],Tableau4[MATIERE],Tableau4[SHORT TYPE],"",0,1)</f>
        <v/>
      </c>
      <c r="N6179" t="str">
        <f>IF(ISERR(FIND("DECOUPE",Tableau1[[#This Row],[DESIGNATION]])),"","NEED REF")</f>
        <v/>
      </c>
    </row>
    <row r="6180" spans="2:14">
      <c r="B6180">
        <v>34407825</v>
      </c>
      <c r="C6180" s="2">
        <v>43679</v>
      </c>
      <c r="D6180" t="s">
        <v>13</v>
      </c>
      <c r="E6180" t="s">
        <v>4290</v>
      </c>
      <c r="F6180" t="s">
        <v>4115</v>
      </c>
      <c r="L6180" t="str">
        <f>_xlfn.XLOOKUP(Tableau1[[#This Row],[TYPE DE PIECE]],Tableau4[MATIERE],Tableau4[SHORT TYPE],"",0,1)</f>
        <v/>
      </c>
      <c r="N6180" t="str">
        <f>IF(ISERR(FIND("DECOUPE",Tableau1[[#This Row],[DESIGNATION]])),"","NEED REF")</f>
        <v/>
      </c>
    </row>
    <row r="6181" spans="2:14">
      <c r="B6181">
        <v>34407824</v>
      </c>
      <c r="C6181" s="2">
        <v>43679</v>
      </c>
      <c r="D6181" t="s">
        <v>13</v>
      </c>
      <c r="E6181" t="s">
        <v>4291</v>
      </c>
      <c r="F6181" t="s">
        <v>4115</v>
      </c>
      <c r="L6181" t="str">
        <f>_xlfn.XLOOKUP(Tableau1[[#This Row],[TYPE DE PIECE]],Tableau4[MATIERE],Tableau4[SHORT TYPE],"",0,1)</f>
        <v/>
      </c>
      <c r="N6181" t="str">
        <f>IF(ISERR(FIND("DECOUPE",Tableau1[[#This Row],[DESIGNATION]])),"","NEED REF")</f>
        <v/>
      </c>
    </row>
    <row r="6182" spans="2:14">
      <c r="B6182">
        <v>34407823</v>
      </c>
      <c r="C6182" s="2">
        <v>43679</v>
      </c>
      <c r="D6182" t="s">
        <v>13</v>
      </c>
      <c r="E6182" t="s">
        <v>4292</v>
      </c>
      <c r="F6182" t="s">
        <v>4115</v>
      </c>
      <c r="L6182" t="str">
        <f>_xlfn.XLOOKUP(Tableau1[[#This Row],[TYPE DE PIECE]],Tableau4[MATIERE],Tableau4[SHORT TYPE],"",0,1)</f>
        <v/>
      </c>
      <c r="N6182" t="str">
        <f>IF(ISERR(FIND("DECOUPE",Tableau1[[#This Row],[DESIGNATION]])),"","NEED REF")</f>
        <v/>
      </c>
    </row>
    <row r="6183" spans="2:14">
      <c r="B6183">
        <v>34407822</v>
      </c>
      <c r="C6183" s="2">
        <v>43679</v>
      </c>
      <c r="D6183" t="s">
        <v>13</v>
      </c>
      <c r="E6183" t="s">
        <v>4293</v>
      </c>
      <c r="F6183" t="s">
        <v>4115</v>
      </c>
      <c r="L6183" t="str">
        <f>_xlfn.XLOOKUP(Tableau1[[#This Row],[TYPE DE PIECE]],Tableau4[MATIERE],Tableau4[SHORT TYPE],"",0,1)</f>
        <v/>
      </c>
      <c r="N6183" t="str">
        <f>IF(ISERR(FIND("DECOUPE",Tableau1[[#This Row],[DESIGNATION]])),"","NEED REF")</f>
        <v/>
      </c>
    </row>
    <row r="6184" spans="2:14">
      <c r="B6184">
        <v>34407821</v>
      </c>
      <c r="C6184" s="2">
        <v>43679</v>
      </c>
      <c r="D6184" t="s">
        <v>13</v>
      </c>
      <c r="E6184" t="s">
        <v>4294</v>
      </c>
      <c r="F6184" t="s">
        <v>4115</v>
      </c>
      <c r="L6184" t="str">
        <f>_xlfn.XLOOKUP(Tableau1[[#This Row],[TYPE DE PIECE]],Tableau4[MATIERE],Tableau4[SHORT TYPE],"",0,1)</f>
        <v/>
      </c>
      <c r="N6184" t="str">
        <f>IF(ISERR(FIND("DECOUPE",Tableau1[[#This Row],[DESIGNATION]])),"","NEED REF")</f>
        <v/>
      </c>
    </row>
    <row r="6185" spans="2:14">
      <c r="B6185">
        <v>34407820</v>
      </c>
      <c r="C6185" s="2">
        <v>43679</v>
      </c>
      <c r="D6185" t="s">
        <v>13</v>
      </c>
      <c r="E6185" t="s">
        <v>4295</v>
      </c>
      <c r="F6185" t="s">
        <v>4115</v>
      </c>
      <c r="L6185" t="str">
        <f>_xlfn.XLOOKUP(Tableau1[[#This Row],[TYPE DE PIECE]],Tableau4[MATIERE],Tableau4[SHORT TYPE],"",0,1)</f>
        <v/>
      </c>
      <c r="N6185" t="str">
        <f>IF(ISERR(FIND("DECOUPE",Tableau1[[#This Row],[DESIGNATION]])),"","NEED REF")</f>
        <v/>
      </c>
    </row>
    <row r="6186" spans="2:14">
      <c r="B6186">
        <v>34407819</v>
      </c>
      <c r="C6186" s="2">
        <v>43679</v>
      </c>
      <c r="D6186" t="s">
        <v>13</v>
      </c>
      <c r="E6186" t="s">
        <v>4296</v>
      </c>
      <c r="F6186" t="s">
        <v>4115</v>
      </c>
      <c r="L6186" t="str">
        <f>_xlfn.XLOOKUP(Tableau1[[#This Row],[TYPE DE PIECE]],Tableau4[MATIERE],Tableau4[SHORT TYPE],"",0,1)</f>
        <v/>
      </c>
      <c r="N6186" t="str">
        <f>IF(ISERR(FIND("DECOUPE",Tableau1[[#This Row],[DESIGNATION]])),"","NEED REF")</f>
        <v/>
      </c>
    </row>
    <row r="6187" spans="2:14">
      <c r="B6187">
        <v>34407818</v>
      </c>
      <c r="C6187" s="2">
        <v>43678</v>
      </c>
      <c r="D6187" t="s">
        <v>13</v>
      </c>
      <c r="E6187" t="s">
        <v>4297</v>
      </c>
      <c r="F6187" t="s">
        <v>4115</v>
      </c>
      <c r="L6187" t="str">
        <f>_xlfn.XLOOKUP(Tableau1[[#This Row],[TYPE DE PIECE]],Tableau4[MATIERE],Tableau4[SHORT TYPE],"",0,1)</f>
        <v/>
      </c>
      <c r="N6187" t="str">
        <f>IF(ISERR(FIND("DECOUPE",Tableau1[[#This Row],[DESIGNATION]])),"","NEED REF")</f>
        <v/>
      </c>
    </row>
    <row r="6188" spans="2:14">
      <c r="B6188">
        <v>34407817</v>
      </c>
      <c r="C6188" s="2">
        <v>43678</v>
      </c>
      <c r="D6188" t="s">
        <v>13</v>
      </c>
      <c r="E6188" t="s">
        <v>4298</v>
      </c>
      <c r="F6188" t="s">
        <v>4115</v>
      </c>
      <c r="L6188" t="str">
        <f>_xlfn.XLOOKUP(Tableau1[[#This Row],[TYPE DE PIECE]],Tableau4[MATIERE],Tableau4[SHORT TYPE],"",0,1)</f>
        <v/>
      </c>
      <c r="N6188" t="str">
        <f>IF(ISERR(FIND("DECOUPE",Tableau1[[#This Row],[DESIGNATION]])),"","NEED REF")</f>
        <v/>
      </c>
    </row>
    <row r="6189" spans="2:14">
      <c r="B6189">
        <v>34407816</v>
      </c>
      <c r="C6189" s="2">
        <v>43678</v>
      </c>
      <c r="D6189" t="s">
        <v>13</v>
      </c>
      <c r="E6189" t="s">
        <v>4299</v>
      </c>
      <c r="F6189" t="s">
        <v>4115</v>
      </c>
      <c r="L6189" t="str">
        <f>_xlfn.XLOOKUP(Tableau1[[#This Row],[TYPE DE PIECE]],Tableau4[MATIERE],Tableau4[SHORT TYPE],"",0,1)</f>
        <v/>
      </c>
      <c r="N6189" t="str">
        <f>IF(ISERR(FIND("DECOUPE",Tableau1[[#This Row],[DESIGNATION]])),"","NEED REF")</f>
        <v/>
      </c>
    </row>
    <row r="6190" spans="2:14">
      <c r="B6190">
        <v>34407815</v>
      </c>
      <c r="C6190" s="2">
        <v>43678</v>
      </c>
      <c r="D6190" t="s">
        <v>13</v>
      </c>
      <c r="E6190" t="s">
        <v>4300</v>
      </c>
      <c r="F6190" t="s">
        <v>4115</v>
      </c>
      <c r="L6190" t="str">
        <f>_xlfn.XLOOKUP(Tableau1[[#This Row],[TYPE DE PIECE]],Tableau4[MATIERE],Tableau4[SHORT TYPE],"",0,1)</f>
        <v/>
      </c>
      <c r="N6190" t="str">
        <f>IF(ISERR(FIND("DECOUPE",Tableau1[[#This Row],[DESIGNATION]])),"","NEED REF")</f>
        <v/>
      </c>
    </row>
    <row r="6191" spans="2:14">
      <c r="B6191">
        <v>34407814</v>
      </c>
      <c r="C6191" s="2">
        <v>43678</v>
      </c>
      <c r="D6191" t="s">
        <v>13</v>
      </c>
      <c r="E6191" t="s">
        <v>4301</v>
      </c>
      <c r="F6191" t="s">
        <v>4115</v>
      </c>
      <c r="L6191" t="str">
        <f>_xlfn.XLOOKUP(Tableau1[[#This Row],[TYPE DE PIECE]],Tableau4[MATIERE],Tableau4[SHORT TYPE],"",0,1)</f>
        <v/>
      </c>
      <c r="N6191" t="str">
        <f>IF(ISERR(FIND("DECOUPE",Tableau1[[#This Row],[DESIGNATION]])),"","NEED REF")</f>
        <v/>
      </c>
    </row>
    <row r="6192" spans="2:14">
      <c r="B6192">
        <v>34407813</v>
      </c>
      <c r="C6192" s="2">
        <v>43678</v>
      </c>
      <c r="D6192" t="s">
        <v>13</v>
      </c>
      <c r="E6192" t="s">
        <v>4302</v>
      </c>
      <c r="F6192" t="s">
        <v>4115</v>
      </c>
      <c r="L6192" t="str">
        <f>_xlfn.XLOOKUP(Tableau1[[#This Row],[TYPE DE PIECE]],Tableau4[MATIERE],Tableau4[SHORT TYPE],"",0,1)</f>
        <v/>
      </c>
      <c r="N6192" t="str">
        <f>IF(ISERR(FIND("DECOUPE",Tableau1[[#This Row],[DESIGNATION]])),"","NEED REF")</f>
        <v/>
      </c>
    </row>
    <row r="6193" spans="2:14">
      <c r="B6193">
        <v>34407812</v>
      </c>
      <c r="C6193" s="2">
        <v>43678</v>
      </c>
      <c r="D6193" t="s">
        <v>13</v>
      </c>
      <c r="E6193" t="s">
        <v>4303</v>
      </c>
      <c r="F6193" t="s">
        <v>4115</v>
      </c>
      <c r="L6193" t="str">
        <f>_xlfn.XLOOKUP(Tableau1[[#This Row],[TYPE DE PIECE]],Tableau4[MATIERE],Tableau4[SHORT TYPE],"",0,1)</f>
        <v/>
      </c>
      <c r="N6193" t="str">
        <f>IF(ISERR(FIND("DECOUPE",Tableau1[[#This Row],[DESIGNATION]])),"","NEED REF")</f>
        <v/>
      </c>
    </row>
    <row r="6194" spans="2:14">
      <c r="B6194">
        <v>34407811</v>
      </c>
      <c r="C6194" s="2">
        <v>43678</v>
      </c>
      <c r="D6194" t="s">
        <v>13</v>
      </c>
      <c r="E6194" t="s">
        <v>4304</v>
      </c>
      <c r="F6194" t="s">
        <v>4115</v>
      </c>
      <c r="L6194" t="str">
        <f>_xlfn.XLOOKUP(Tableau1[[#This Row],[TYPE DE PIECE]],Tableau4[MATIERE],Tableau4[SHORT TYPE],"",0,1)</f>
        <v/>
      </c>
      <c r="N6194" t="str">
        <f>IF(ISERR(FIND("DECOUPE",Tableau1[[#This Row],[DESIGNATION]])),"","NEED REF")</f>
        <v/>
      </c>
    </row>
    <row r="6195" spans="2:14">
      <c r="B6195">
        <v>34407810</v>
      </c>
      <c r="C6195" s="2">
        <v>43678</v>
      </c>
      <c r="D6195" t="s">
        <v>13</v>
      </c>
      <c r="E6195" t="s">
        <v>4305</v>
      </c>
      <c r="F6195" t="s">
        <v>4115</v>
      </c>
      <c r="L6195" t="str">
        <f>_xlfn.XLOOKUP(Tableau1[[#This Row],[TYPE DE PIECE]],Tableau4[MATIERE],Tableau4[SHORT TYPE],"",0,1)</f>
        <v/>
      </c>
      <c r="N6195" t="str">
        <f>IF(ISERR(FIND("DECOUPE",Tableau1[[#This Row],[DESIGNATION]])),"","NEED REF")</f>
        <v/>
      </c>
    </row>
    <row r="6196" spans="2:14">
      <c r="B6196">
        <v>34407809</v>
      </c>
      <c r="C6196" s="2">
        <v>43678</v>
      </c>
      <c r="D6196" t="s">
        <v>13</v>
      </c>
      <c r="E6196" t="s">
        <v>4306</v>
      </c>
      <c r="F6196" t="s">
        <v>4115</v>
      </c>
      <c r="L6196" t="str">
        <f>_xlfn.XLOOKUP(Tableau1[[#This Row],[TYPE DE PIECE]],Tableau4[MATIERE],Tableau4[SHORT TYPE],"",0,1)</f>
        <v/>
      </c>
      <c r="N6196" t="str">
        <f>IF(ISERR(FIND("DECOUPE",Tableau1[[#This Row],[DESIGNATION]])),"","NEED REF")</f>
        <v/>
      </c>
    </row>
    <row r="6197" spans="2:14">
      <c r="B6197">
        <v>34407808</v>
      </c>
      <c r="C6197" s="2">
        <v>43678</v>
      </c>
      <c r="D6197" t="s">
        <v>13</v>
      </c>
      <c r="E6197" t="s">
        <v>4307</v>
      </c>
      <c r="F6197" t="s">
        <v>4115</v>
      </c>
      <c r="L6197" t="str">
        <f>_xlfn.XLOOKUP(Tableau1[[#This Row],[TYPE DE PIECE]],Tableau4[MATIERE],Tableau4[SHORT TYPE],"",0,1)</f>
        <v/>
      </c>
      <c r="N6197" t="str">
        <f>IF(ISERR(FIND("DECOUPE",Tableau1[[#This Row],[DESIGNATION]])),"","NEED REF")</f>
        <v/>
      </c>
    </row>
    <row r="6198" spans="2:14">
      <c r="B6198">
        <v>34407807</v>
      </c>
      <c r="C6198" s="2">
        <v>43670</v>
      </c>
      <c r="D6198" t="s">
        <v>13</v>
      </c>
      <c r="E6198" t="s">
        <v>4308</v>
      </c>
      <c r="F6198" t="s">
        <v>4115</v>
      </c>
      <c r="L6198" t="str">
        <f>_xlfn.XLOOKUP(Tableau1[[#This Row],[TYPE DE PIECE]],Tableau4[MATIERE],Tableau4[SHORT TYPE],"",0,1)</f>
        <v/>
      </c>
      <c r="N6198" t="str">
        <f>IF(ISERR(FIND("DECOUPE",Tableau1[[#This Row],[DESIGNATION]])),"","NEED REF")</f>
        <v/>
      </c>
    </row>
    <row r="6199" spans="2:14">
      <c r="B6199">
        <v>34407806</v>
      </c>
      <c r="C6199" s="2">
        <v>43670</v>
      </c>
      <c r="D6199" t="s">
        <v>13</v>
      </c>
      <c r="E6199" t="s">
        <v>3134</v>
      </c>
      <c r="F6199" t="s">
        <v>4115</v>
      </c>
      <c r="L6199" t="str">
        <f>_xlfn.XLOOKUP(Tableau1[[#This Row],[TYPE DE PIECE]],Tableau4[MATIERE],Tableau4[SHORT TYPE],"",0,1)</f>
        <v/>
      </c>
      <c r="N6199" t="str">
        <f>IF(ISERR(FIND("DECOUPE",Tableau1[[#This Row],[DESIGNATION]])),"","NEED REF")</f>
        <v/>
      </c>
    </row>
    <row r="6200" spans="2:14">
      <c r="B6200">
        <v>34407805</v>
      </c>
      <c r="C6200" s="2">
        <v>43670</v>
      </c>
      <c r="D6200" t="s">
        <v>13</v>
      </c>
      <c r="E6200" t="s">
        <v>3135</v>
      </c>
      <c r="F6200" t="s">
        <v>4115</v>
      </c>
      <c r="L6200" t="str">
        <f>_xlfn.XLOOKUP(Tableau1[[#This Row],[TYPE DE PIECE]],Tableau4[MATIERE],Tableau4[SHORT TYPE],"",0,1)</f>
        <v/>
      </c>
      <c r="N6200" t="str">
        <f>IF(ISERR(FIND("DECOUPE",Tableau1[[#This Row],[DESIGNATION]])),"","NEED REF")</f>
        <v/>
      </c>
    </row>
    <row r="6201" spans="2:14">
      <c r="B6201">
        <v>34407804</v>
      </c>
      <c r="C6201" s="2">
        <v>43670</v>
      </c>
      <c r="D6201" t="s">
        <v>13</v>
      </c>
      <c r="E6201" t="s">
        <v>4309</v>
      </c>
      <c r="F6201" t="s">
        <v>4115</v>
      </c>
      <c r="L6201" t="str">
        <f>_xlfn.XLOOKUP(Tableau1[[#This Row],[TYPE DE PIECE]],Tableau4[MATIERE],Tableau4[SHORT TYPE],"",0,1)</f>
        <v/>
      </c>
      <c r="N6201" t="str">
        <f>IF(ISERR(FIND("DECOUPE",Tableau1[[#This Row],[DESIGNATION]])),"","NEED REF")</f>
        <v/>
      </c>
    </row>
    <row r="6202" spans="2:14">
      <c r="B6202">
        <v>34407803</v>
      </c>
      <c r="C6202" s="2">
        <v>43670</v>
      </c>
      <c r="D6202" t="s">
        <v>13</v>
      </c>
      <c r="E6202" t="s">
        <v>4310</v>
      </c>
      <c r="F6202" t="s">
        <v>4115</v>
      </c>
      <c r="L6202" t="str">
        <f>_xlfn.XLOOKUP(Tableau1[[#This Row],[TYPE DE PIECE]],Tableau4[MATIERE],Tableau4[SHORT TYPE],"",0,1)</f>
        <v/>
      </c>
      <c r="N6202" t="str">
        <f>IF(ISERR(FIND("DECOUPE",Tableau1[[#This Row],[DESIGNATION]])),"","NEED REF")</f>
        <v/>
      </c>
    </row>
    <row r="6203" spans="2:14">
      <c r="B6203">
        <v>34407802</v>
      </c>
      <c r="C6203" s="2">
        <v>43670</v>
      </c>
      <c r="D6203" t="s">
        <v>13</v>
      </c>
      <c r="E6203" t="s">
        <v>4311</v>
      </c>
      <c r="F6203" t="s">
        <v>4115</v>
      </c>
      <c r="L6203" t="str">
        <f>_xlfn.XLOOKUP(Tableau1[[#This Row],[TYPE DE PIECE]],Tableau4[MATIERE],Tableau4[SHORT TYPE],"",0,1)</f>
        <v/>
      </c>
      <c r="N6203" t="str">
        <f>IF(ISERR(FIND("DECOUPE",Tableau1[[#This Row],[DESIGNATION]])),"","NEED REF")</f>
        <v/>
      </c>
    </row>
    <row r="6204" spans="2:14">
      <c r="B6204">
        <v>34407801</v>
      </c>
      <c r="C6204" s="2">
        <v>43670</v>
      </c>
      <c r="D6204" t="s">
        <v>13</v>
      </c>
      <c r="E6204" t="s">
        <v>4312</v>
      </c>
      <c r="F6204" t="s">
        <v>4115</v>
      </c>
      <c r="L6204" t="str">
        <f>_xlfn.XLOOKUP(Tableau1[[#This Row],[TYPE DE PIECE]],Tableau4[MATIERE],Tableau4[SHORT TYPE],"",0,1)</f>
        <v/>
      </c>
      <c r="N6204" t="str">
        <f>IF(ISERR(FIND("DECOUPE",Tableau1[[#This Row],[DESIGNATION]])),"","NEED REF")</f>
        <v/>
      </c>
    </row>
    <row r="6205" spans="2:14">
      <c r="B6205">
        <v>34407800</v>
      </c>
      <c r="C6205" s="2">
        <v>43670</v>
      </c>
      <c r="D6205" t="s">
        <v>13</v>
      </c>
      <c r="E6205" t="s">
        <v>4313</v>
      </c>
      <c r="F6205" t="s">
        <v>4115</v>
      </c>
      <c r="L6205" t="str">
        <f>_xlfn.XLOOKUP(Tableau1[[#This Row],[TYPE DE PIECE]],Tableau4[MATIERE],Tableau4[SHORT TYPE],"",0,1)</f>
        <v/>
      </c>
      <c r="N6205" t="str">
        <f>IF(ISERR(FIND("DECOUPE",Tableau1[[#This Row],[DESIGNATION]])),"","NEED REF")</f>
        <v/>
      </c>
    </row>
    <row r="6206" spans="2:14">
      <c r="B6206">
        <v>34407799</v>
      </c>
      <c r="C6206" s="2">
        <v>43668</v>
      </c>
      <c r="D6206" t="s">
        <v>13</v>
      </c>
      <c r="E6206" t="s">
        <v>4314</v>
      </c>
      <c r="L6206" t="str">
        <f>_xlfn.XLOOKUP(Tableau1[[#This Row],[TYPE DE PIECE]],Tableau4[MATIERE],Tableau4[SHORT TYPE],"",0,1)</f>
        <v/>
      </c>
      <c r="N6206" t="str">
        <f>IF(ISERR(FIND("DECOUPE",Tableau1[[#This Row],[DESIGNATION]])),"","NEED REF")</f>
        <v/>
      </c>
    </row>
    <row r="6207" spans="2:14">
      <c r="B6207">
        <v>34407798</v>
      </c>
      <c r="C6207" s="2">
        <v>43665</v>
      </c>
      <c r="D6207" t="s">
        <v>13</v>
      </c>
      <c r="E6207" t="s">
        <v>4315</v>
      </c>
      <c r="F6207" t="s">
        <v>4316</v>
      </c>
      <c r="J6207" t="s">
        <v>4317</v>
      </c>
      <c r="K6207" t="s">
        <v>25</v>
      </c>
      <c r="L6207" t="str">
        <f>_xlfn.XLOOKUP(Tableau1[[#This Row],[TYPE DE PIECE]],Tableau4[MATIERE],Tableau4[SHORT TYPE],"",0,1)</f>
        <v>SMT</v>
      </c>
      <c r="N6207" t="str">
        <f>IF(ISERR(FIND("DECOUPE",Tableau1[[#This Row],[DESIGNATION]])),"","NEED REF")</f>
        <v/>
      </c>
    </row>
    <row r="6208" spans="2:14">
      <c r="B6208">
        <v>34407797</v>
      </c>
      <c r="C6208" s="2">
        <v>43656</v>
      </c>
      <c r="D6208" t="s">
        <v>13</v>
      </c>
      <c r="E6208" t="s">
        <v>4318</v>
      </c>
      <c r="L6208" t="str">
        <f>_xlfn.XLOOKUP(Tableau1[[#This Row],[TYPE DE PIECE]],Tableau4[MATIERE],Tableau4[SHORT TYPE],"",0,1)</f>
        <v/>
      </c>
      <c r="N6208" t="str">
        <f>IF(ISERR(FIND("DECOUPE",Tableau1[[#This Row],[DESIGNATION]])),"","NEED REF")</f>
        <v/>
      </c>
    </row>
    <row r="6209" spans="2:14">
      <c r="B6209">
        <v>34407796</v>
      </c>
      <c r="C6209" s="2">
        <v>43656</v>
      </c>
      <c r="D6209" t="s">
        <v>13</v>
      </c>
      <c r="E6209" t="s">
        <v>4319</v>
      </c>
      <c r="L6209" t="str">
        <f>_xlfn.XLOOKUP(Tableau1[[#This Row],[TYPE DE PIECE]],Tableau4[MATIERE],Tableau4[SHORT TYPE],"",0,1)</f>
        <v/>
      </c>
      <c r="N6209" t="str">
        <f>IF(ISERR(FIND("DECOUPE",Tableau1[[#This Row],[DESIGNATION]])),"","NEED REF")</f>
        <v/>
      </c>
    </row>
    <row r="6210" spans="2:14">
      <c r="B6210">
        <v>34407795</v>
      </c>
      <c r="C6210" s="2">
        <v>43656</v>
      </c>
      <c r="D6210" t="s">
        <v>13</v>
      </c>
      <c r="E6210" t="s">
        <v>4320</v>
      </c>
      <c r="L6210" t="str">
        <f>_xlfn.XLOOKUP(Tableau1[[#This Row],[TYPE DE PIECE]],Tableau4[MATIERE],Tableau4[SHORT TYPE],"",0,1)</f>
        <v/>
      </c>
      <c r="N6210" t="str">
        <f>IF(ISERR(FIND("DECOUPE",Tableau1[[#This Row],[DESIGNATION]])),"","NEED REF")</f>
        <v/>
      </c>
    </row>
    <row r="6211" spans="2:14">
      <c r="B6211">
        <v>34407794</v>
      </c>
      <c r="C6211" s="2">
        <v>43656</v>
      </c>
      <c r="D6211" t="s">
        <v>13</v>
      </c>
      <c r="E6211" t="s">
        <v>4321</v>
      </c>
      <c r="L6211" t="str">
        <f>_xlfn.XLOOKUP(Tableau1[[#This Row],[TYPE DE PIECE]],Tableau4[MATIERE],Tableau4[SHORT TYPE],"",0,1)</f>
        <v/>
      </c>
      <c r="N6211" t="str">
        <f>IF(ISERR(FIND("DECOUPE",Tableau1[[#This Row],[DESIGNATION]])),"","NEED REF")</f>
        <v/>
      </c>
    </row>
    <row r="6212" spans="2:14">
      <c r="B6212">
        <v>34407793</v>
      </c>
      <c r="C6212" s="2">
        <v>43656</v>
      </c>
      <c r="D6212" t="s">
        <v>13</v>
      </c>
      <c r="E6212" t="s">
        <v>4322</v>
      </c>
      <c r="L6212" t="str">
        <f>_xlfn.XLOOKUP(Tableau1[[#This Row],[TYPE DE PIECE]],Tableau4[MATIERE],Tableau4[SHORT TYPE],"",0,1)</f>
        <v/>
      </c>
      <c r="N6212" t="str">
        <f>IF(ISERR(FIND("DECOUPE",Tableau1[[#This Row],[DESIGNATION]])),"","NEED REF")</f>
        <v/>
      </c>
    </row>
    <row r="6213" spans="2:14">
      <c r="B6213">
        <v>34407792</v>
      </c>
      <c r="C6213" s="2">
        <v>43656</v>
      </c>
      <c r="D6213" t="s">
        <v>13</v>
      </c>
      <c r="E6213" t="s">
        <v>4323</v>
      </c>
      <c r="L6213" t="str">
        <f>_xlfn.XLOOKUP(Tableau1[[#This Row],[TYPE DE PIECE]],Tableau4[MATIERE],Tableau4[SHORT TYPE],"",0,1)</f>
        <v/>
      </c>
      <c r="N6213" t="str">
        <f>IF(ISERR(FIND("DECOUPE",Tableau1[[#This Row],[DESIGNATION]])),"","NEED REF")</f>
        <v/>
      </c>
    </row>
    <row r="6214" spans="2:14">
      <c r="B6214">
        <v>34407791</v>
      </c>
      <c r="C6214" s="2">
        <v>43656</v>
      </c>
      <c r="D6214" t="s">
        <v>13</v>
      </c>
      <c r="E6214" t="s">
        <v>4324</v>
      </c>
      <c r="L6214" t="str">
        <f>_xlfn.XLOOKUP(Tableau1[[#This Row],[TYPE DE PIECE]],Tableau4[MATIERE],Tableau4[SHORT TYPE],"",0,1)</f>
        <v/>
      </c>
      <c r="N6214" t="str">
        <f>IF(ISERR(FIND("DECOUPE",Tableau1[[#This Row],[DESIGNATION]])),"","NEED REF")</f>
        <v/>
      </c>
    </row>
    <row r="6215" spans="2:14">
      <c r="B6215">
        <v>34407790</v>
      </c>
      <c r="C6215" s="2">
        <v>43656</v>
      </c>
      <c r="D6215" t="s">
        <v>13</v>
      </c>
      <c r="E6215" t="s">
        <v>4325</v>
      </c>
      <c r="L6215" t="str">
        <f>_xlfn.XLOOKUP(Tableau1[[#This Row],[TYPE DE PIECE]],Tableau4[MATIERE],Tableau4[SHORT TYPE],"",0,1)</f>
        <v/>
      </c>
      <c r="N6215" t="str">
        <f>IF(ISERR(FIND("DECOUPE",Tableau1[[#This Row],[DESIGNATION]])),"","NEED REF")</f>
        <v/>
      </c>
    </row>
    <row r="6216" spans="2:14">
      <c r="B6216">
        <v>34407789</v>
      </c>
      <c r="C6216" s="2">
        <v>43656</v>
      </c>
      <c r="D6216" t="s">
        <v>13</v>
      </c>
      <c r="E6216" t="s">
        <v>4326</v>
      </c>
      <c r="L6216" t="str">
        <f>_xlfn.XLOOKUP(Tableau1[[#This Row],[TYPE DE PIECE]],Tableau4[MATIERE],Tableau4[SHORT TYPE],"",0,1)</f>
        <v/>
      </c>
      <c r="N6216" t="str">
        <f>IF(ISERR(FIND("DECOUPE",Tableau1[[#This Row],[DESIGNATION]])),"","NEED REF")</f>
        <v/>
      </c>
    </row>
    <row r="6217" spans="2:14">
      <c r="B6217">
        <v>34407788</v>
      </c>
      <c r="C6217" s="2">
        <v>43641</v>
      </c>
      <c r="D6217" t="s">
        <v>13</v>
      </c>
      <c r="E6217" t="s">
        <v>4327</v>
      </c>
      <c r="F6217" t="s">
        <v>4328</v>
      </c>
      <c r="J6217" t="s">
        <v>1944</v>
      </c>
      <c r="K6217" t="s">
        <v>335</v>
      </c>
      <c r="L6217" t="str">
        <f>_xlfn.XLOOKUP(Tableau1[[#This Row],[TYPE DE PIECE]],Tableau4[MATIERE],Tableau4[SHORT TYPE],"",0,1)</f>
        <v>ETQ</v>
      </c>
      <c r="N6217" t="str">
        <f>IF(ISERR(FIND("DECOUPE",Tableau1[[#This Row],[DESIGNATION]])),"","NEED REF")</f>
        <v/>
      </c>
    </row>
    <row r="6218" spans="2:14">
      <c r="B6218">
        <v>34407787</v>
      </c>
      <c r="C6218" s="2">
        <v>43641</v>
      </c>
      <c r="D6218" t="s">
        <v>13</v>
      </c>
      <c r="E6218" t="s">
        <v>4329</v>
      </c>
      <c r="F6218" t="s">
        <v>4330</v>
      </c>
      <c r="J6218" t="s">
        <v>1944</v>
      </c>
      <c r="K6218" t="s">
        <v>335</v>
      </c>
      <c r="L6218" t="str">
        <f>_xlfn.XLOOKUP(Tableau1[[#This Row],[TYPE DE PIECE]],Tableau4[MATIERE],Tableau4[SHORT TYPE],"",0,1)</f>
        <v>ETQ</v>
      </c>
      <c r="N6218" t="str">
        <f>IF(ISERR(FIND("DECOUPE",Tableau1[[#This Row],[DESIGNATION]])),"","NEED REF")</f>
        <v/>
      </c>
    </row>
    <row r="6219" spans="2:14">
      <c r="B6219">
        <v>34407786</v>
      </c>
      <c r="C6219" s="2">
        <v>43641</v>
      </c>
      <c r="D6219" t="s">
        <v>13</v>
      </c>
      <c r="E6219" t="s">
        <v>4331</v>
      </c>
      <c r="F6219" t="s">
        <v>4332</v>
      </c>
      <c r="J6219" t="s">
        <v>1944</v>
      </c>
      <c r="K6219" t="s">
        <v>335</v>
      </c>
      <c r="L6219" t="str">
        <f>_xlfn.XLOOKUP(Tableau1[[#This Row],[TYPE DE PIECE]],Tableau4[MATIERE],Tableau4[SHORT TYPE],"",0,1)</f>
        <v>ETQ</v>
      </c>
      <c r="N6219" t="str">
        <f>IF(ISERR(FIND("DECOUPE",Tableau1[[#This Row],[DESIGNATION]])),"","NEED REF")</f>
        <v/>
      </c>
    </row>
    <row r="6220" spans="2:14">
      <c r="B6220">
        <v>34407785</v>
      </c>
      <c r="C6220" s="2">
        <v>43641</v>
      </c>
      <c r="D6220" t="s">
        <v>13</v>
      </c>
      <c r="E6220" t="s">
        <v>4333</v>
      </c>
      <c r="F6220" t="s">
        <v>4328</v>
      </c>
      <c r="J6220" t="s">
        <v>1944</v>
      </c>
      <c r="K6220" t="s">
        <v>335</v>
      </c>
      <c r="L6220" t="str">
        <f>_xlfn.XLOOKUP(Tableau1[[#This Row],[TYPE DE PIECE]],Tableau4[MATIERE],Tableau4[SHORT TYPE],"",0,1)</f>
        <v>ETQ</v>
      </c>
      <c r="N6220" t="str">
        <f>IF(ISERR(FIND("DECOUPE",Tableau1[[#This Row],[DESIGNATION]])),"","NEED REF")</f>
        <v/>
      </c>
    </row>
    <row r="6221" spans="2:14">
      <c r="B6221">
        <v>34407784</v>
      </c>
      <c r="C6221" s="2">
        <v>43641</v>
      </c>
      <c r="D6221" t="s">
        <v>13</v>
      </c>
      <c r="E6221" t="s">
        <v>4334</v>
      </c>
      <c r="F6221" t="s">
        <v>4330</v>
      </c>
      <c r="J6221" t="s">
        <v>1944</v>
      </c>
      <c r="K6221" t="s">
        <v>335</v>
      </c>
      <c r="L6221" t="str">
        <f>_xlfn.XLOOKUP(Tableau1[[#This Row],[TYPE DE PIECE]],Tableau4[MATIERE],Tableau4[SHORT TYPE],"",0,1)</f>
        <v>ETQ</v>
      </c>
      <c r="N6221" t="str">
        <f>IF(ISERR(FIND("DECOUPE",Tableau1[[#This Row],[DESIGNATION]])),"","NEED REF")</f>
        <v/>
      </c>
    </row>
    <row r="6222" spans="2:14">
      <c r="B6222">
        <v>34407783</v>
      </c>
      <c r="C6222" s="2">
        <v>43641</v>
      </c>
      <c r="D6222" t="s">
        <v>13</v>
      </c>
      <c r="E6222" t="s">
        <v>4335</v>
      </c>
      <c r="F6222" t="s">
        <v>4336</v>
      </c>
      <c r="J6222" t="s">
        <v>1944</v>
      </c>
      <c r="K6222" t="s">
        <v>335</v>
      </c>
      <c r="L6222" t="str">
        <f>_xlfn.XLOOKUP(Tableau1[[#This Row],[TYPE DE PIECE]],Tableau4[MATIERE],Tableau4[SHORT TYPE],"",0,1)</f>
        <v>ETQ</v>
      </c>
      <c r="N6222" t="str">
        <f>IF(ISERR(FIND("DECOUPE",Tableau1[[#This Row],[DESIGNATION]])),"","NEED REF")</f>
        <v/>
      </c>
    </row>
    <row r="6223" spans="2:14">
      <c r="B6223">
        <v>34407782</v>
      </c>
      <c r="C6223" s="2">
        <v>43641</v>
      </c>
      <c r="D6223" t="s">
        <v>13</v>
      </c>
      <c r="E6223" t="s">
        <v>2870</v>
      </c>
      <c r="F6223" t="s">
        <v>151</v>
      </c>
      <c r="J6223" t="s">
        <v>17</v>
      </c>
      <c r="K6223" t="s">
        <v>25</v>
      </c>
      <c r="L6223" t="str">
        <f>_xlfn.XLOOKUP(Tableau1[[#This Row],[TYPE DE PIECE]],Tableau4[MATIERE],Tableau4[SHORT TYPE],"",0,1)</f>
        <v>SMT</v>
      </c>
      <c r="N6223" t="str">
        <f>IF(ISERR(FIND("DECOUPE",Tableau1[[#This Row],[DESIGNATION]])),"","NEED REF")</f>
        <v/>
      </c>
    </row>
    <row r="6224" spans="2:14">
      <c r="B6224">
        <v>34407781</v>
      </c>
      <c r="C6224" s="2">
        <v>43641</v>
      </c>
      <c r="D6224" t="s">
        <v>13</v>
      </c>
      <c r="E6224" t="s">
        <v>2869</v>
      </c>
      <c r="F6224" t="s">
        <v>151</v>
      </c>
      <c r="J6224" t="s">
        <v>17</v>
      </c>
      <c r="K6224" t="s">
        <v>25</v>
      </c>
      <c r="L6224" t="str">
        <f>_xlfn.XLOOKUP(Tableau1[[#This Row],[TYPE DE PIECE]],Tableau4[MATIERE],Tableau4[SHORT TYPE],"",0,1)</f>
        <v>SMT</v>
      </c>
      <c r="N6224" t="str">
        <f>IF(ISERR(FIND("DECOUPE",Tableau1[[#This Row],[DESIGNATION]])),"","NEED REF")</f>
        <v/>
      </c>
    </row>
    <row r="6225" spans="2:14">
      <c r="B6225">
        <v>34407780</v>
      </c>
      <c r="C6225" s="2">
        <v>43641</v>
      </c>
      <c r="D6225" t="s">
        <v>13</v>
      </c>
      <c r="E6225" t="s">
        <v>2868</v>
      </c>
      <c r="F6225" t="s">
        <v>151</v>
      </c>
      <c r="J6225" t="s">
        <v>17</v>
      </c>
      <c r="K6225" t="s">
        <v>25</v>
      </c>
      <c r="L6225" t="str">
        <f>_xlfn.XLOOKUP(Tableau1[[#This Row],[TYPE DE PIECE]],Tableau4[MATIERE],Tableau4[SHORT TYPE],"",0,1)</f>
        <v>SMT</v>
      </c>
      <c r="N6225" t="str">
        <f>IF(ISERR(FIND("DECOUPE",Tableau1[[#This Row],[DESIGNATION]])),"","NEED REF")</f>
        <v/>
      </c>
    </row>
    <row r="6226" spans="2:14">
      <c r="B6226">
        <v>34407779</v>
      </c>
      <c r="C6226" s="2">
        <v>43641</v>
      </c>
      <c r="D6226" t="s">
        <v>13</v>
      </c>
      <c r="E6226" t="s">
        <v>2867</v>
      </c>
      <c r="F6226" t="s">
        <v>151</v>
      </c>
      <c r="J6226" t="s">
        <v>17</v>
      </c>
      <c r="K6226" t="s">
        <v>25</v>
      </c>
      <c r="L6226" t="str">
        <f>_xlfn.XLOOKUP(Tableau1[[#This Row],[TYPE DE PIECE]],Tableau4[MATIERE],Tableau4[SHORT TYPE],"",0,1)</f>
        <v>SMT</v>
      </c>
      <c r="N6226" t="str">
        <f>IF(ISERR(FIND("DECOUPE",Tableau1[[#This Row],[DESIGNATION]])),"","NEED REF")</f>
        <v/>
      </c>
    </row>
    <row r="6227" spans="2:14">
      <c r="B6227">
        <v>34407778</v>
      </c>
      <c r="C6227" s="2">
        <v>43636</v>
      </c>
      <c r="D6227" t="s">
        <v>13</v>
      </c>
      <c r="E6227" t="s">
        <v>4337</v>
      </c>
      <c r="F6227" t="s">
        <v>307</v>
      </c>
      <c r="J6227" t="s">
        <v>17</v>
      </c>
      <c r="K6227" t="s">
        <v>307</v>
      </c>
      <c r="L6227" t="str">
        <f>_xlfn.XLOOKUP(Tableau1[[#This Row],[TYPE DE PIECE]],Tableau4[MATIERE],Tableau4[SHORT TYPE],"",0,1)</f>
        <v/>
      </c>
      <c r="N6227" t="str">
        <f>IF(ISERR(FIND("DECOUPE",Tableau1[[#This Row],[DESIGNATION]])),"","NEED REF")</f>
        <v/>
      </c>
    </row>
    <row r="6228" spans="2:14">
      <c r="B6228">
        <v>34407777</v>
      </c>
      <c r="C6228" s="2">
        <v>43634</v>
      </c>
      <c r="D6228" t="s">
        <v>13</v>
      </c>
      <c r="E6228" t="s">
        <v>4338</v>
      </c>
      <c r="F6228" t="s">
        <v>1357</v>
      </c>
      <c r="J6228" t="s">
        <v>17</v>
      </c>
      <c r="K6228" t="s">
        <v>25</v>
      </c>
      <c r="L6228" t="str">
        <f>_xlfn.XLOOKUP(Tableau1[[#This Row],[TYPE DE PIECE]],Tableau4[MATIERE],Tableau4[SHORT TYPE],"",0,1)</f>
        <v>SMT</v>
      </c>
      <c r="N6228" t="str">
        <f>IF(ISERR(FIND("DECOUPE",Tableau1[[#This Row],[DESIGNATION]])),"","NEED REF")</f>
        <v/>
      </c>
    </row>
    <row r="6229" spans="2:14">
      <c r="B6229">
        <v>34407776</v>
      </c>
      <c r="C6229" s="2">
        <v>43634</v>
      </c>
      <c r="D6229" t="s">
        <v>13</v>
      </c>
      <c r="E6229" t="s">
        <v>4339</v>
      </c>
      <c r="F6229" t="s">
        <v>1357</v>
      </c>
      <c r="J6229" t="s">
        <v>17</v>
      </c>
      <c r="K6229" t="s">
        <v>25</v>
      </c>
      <c r="L6229" t="str">
        <f>_xlfn.XLOOKUP(Tableau1[[#This Row],[TYPE DE PIECE]],Tableau4[MATIERE],Tableau4[SHORT TYPE],"",0,1)</f>
        <v>SMT</v>
      </c>
      <c r="N6229" t="str">
        <f>IF(ISERR(FIND("DECOUPE",Tableau1[[#This Row],[DESIGNATION]])),"","NEED REF")</f>
        <v/>
      </c>
    </row>
    <row r="6230" spans="2:14">
      <c r="B6230">
        <v>34407775</v>
      </c>
      <c r="C6230" s="2">
        <v>43629</v>
      </c>
      <c r="D6230" t="s">
        <v>13</v>
      </c>
      <c r="E6230" t="s">
        <v>4340</v>
      </c>
      <c r="F6230" t="s">
        <v>1357</v>
      </c>
      <c r="J6230" t="s">
        <v>17</v>
      </c>
      <c r="K6230" t="s">
        <v>25</v>
      </c>
      <c r="L6230" t="str">
        <f>_xlfn.XLOOKUP(Tableau1[[#This Row],[TYPE DE PIECE]],Tableau4[MATIERE],Tableau4[SHORT TYPE],"",0,1)</f>
        <v>SMT</v>
      </c>
      <c r="N6230" t="str">
        <f>IF(ISERR(FIND("DECOUPE",Tableau1[[#This Row],[DESIGNATION]])),"","NEED REF")</f>
        <v/>
      </c>
    </row>
    <row r="6231" spans="2:14">
      <c r="B6231">
        <v>34407774</v>
      </c>
      <c r="C6231" s="2">
        <v>43629</v>
      </c>
      <c r="D6231" t="s">
        <v>13</v>
      </c>
      <c r="E6231" t="s">
        <v>4341</v>
      </c>
      <c r="J6231" t="s">
        <v>177</v>
      </c>
      <c r="K6231" t="s">
        <v>22</v>
      </c>
      <c r="L6231" t="str">
        <f>_xlfn.XLOOKUP(Tableau1[[#This Row],[TYPE DE PIECE]],Tableau4[MATIERE],Tableau4[SHORT TYPE],"",0,1)</f>
        <v>COP</v>
      </c>
      <c r="N6231" t="str">
        <f>IF(ISERR(FIND("DECOUPE",Tableau1[[#This Row],[DESIGNATION]])),"","NEED REF")</f>
        <v/>
      </c>
    </row>
    <row r="6232" spans="2:14">
      <c r="B6232">
        <v>34407773</v>
      </c>
      <c r="C6232" s="2">
        <v>43622</v>
      </c>
      <c r="D6232" t="s">
        <v>13</v>
      </c>
      <c r="E6232" t="s">
        <v>4342</v>
      </c>
      <c r="F6232" t="s">
        <v>4343</v>
      </c>
      <c r="J6232" t="s">
        <v>177</v>
      </c>
      <c r="K6232" t="s">
        <v>50</v>
      </c>
      <c r="L6232" t="str">
        <f>_xlfn.XLOOKUP(Tableau1[[#This Row],[TYPE DE PIECE]],Tableau4[MATIERE],Tableau4[SHORT TYPE],"",0,1)</f>
        <v>WIR</v>
      </c>
      <c r="N6232" t="str">
        <f>IF(ISERR(FIND("DECOUPE",Tableau1[[#This Row],[DESIGNATION]])),"","NEED REF")</f>
        <v/>
      </c>
    </row>
    <row r="6233" spans="2:14">
      <c r="B6233">
        <v>34407772</v>
      </c>
      <c r="C6233" s="2">
        <v>43620</v>
      </c>
      <c r="D6233" t="s">
        <v>13</v>
      </c>
      <c r="E6233" t="s">
        <v>4344</v>
      </c>
      <c r="F6233" t="s">
        <v>1357</v>
      </c>
      <c r="J6233" t="s">
        <v>17</v>
      </c>
      <c r="K6233" t="s">
        <v>25</v>
      </c>
      <c r="L6233" t="str">
        <f>_xlfn.XLOOKUP(Tableau1[[#This Row],[TYPE DE PIECE]],Tableau4[MATIERE],Tableau4[SHORT TYPE],"",0,1)</f>
        <v>SMT</v>
      </c>
      <c r="N6233" t="str">
        <f>IF(ISERR(FIND("DECOUPE",Tableau1[[#This Row],[DESIGNATION]])),"","NEED REF")</f>
        <v/>
      </c>
    </row>
    <row r="6234" spans="2:14">
      <c r="B6234">
        <v>34407771</v>
      </c>
      <c r="C6234" s="2">
        <v>43620</v>
      </c>
      <c r="D6234" t="s">
        <v>13</v>
      </c>
      <c r="E6234" t="s">
        <v>4345</v>
      </c>
      <c r="F6234" t="s">
        <v>1357</v>
      </c>
      <c r="J6234" t="s">
        <v>17</v>
      </c>
      <c r="K6234" t="s">
        <v>25</v>
      </c>
      <c r="L6234" t="str">
        <f>_xlfn.XLOOKUP(Tableau1[[#This Row],[TYPE DE PIECE]],Tableau4[MATIERE],Tableau4[SHORT TYPE],"",0,1)</f>
        <v>SMT</v>
      </c>
      <c r="N6234" t="str">
        <f>IF(ISERR(FIND("DECOUPE",Tableau1[[#This Row],[DESIGNATION]])),"","NEED REF")</f>
        <v/>
      </c>
    </row>
    <row r="6235" spans="2:14">
      <c r="B6235">
        <v>34407770</v>
      </c>
      <c r="C6235" s="2">
        <v>43620</v>
      </c>
      <c r="D6235" t="s">
        <v>13</v>
      </c>
      <c r="E6235" t="s">
        <v>4346</v>
      </c>
      <c r="F6235" t="s">
        <v>1357</v>
      </c>
      <c r="J6235" t="s">
        <v>17</v>
      </c>
      <c r="K6235" t="s">
        <v>25</v>
      </c>
      <c r="L6235" t="str">
        <f>_xlfn.XLOOKUP(Tableau1[[#This Row],[TYPE DE PIECE]],Tableau4[MATIERE],Tableau4[SHORT TYPE],"",0,1)</f>
        <v>SMT</v>
      </c>
      <c r="N6235" t="str">
        <f>IF(ISERR(FIND("DECOUPE",Tableau1[[#This Row],[DESIGNATION]])),"","NEED REF")</f>
        <v/>
      </c>
    </row>
    <row r="6236" spans="2:14">
      <c r="B6236">
        <v>34407769</v>
      </c>
      <c r="C6236" s="2">
        <v>43620</v>
      </c>
      <c r="D6236" t="s">
        <v>13</v>
      </c>
      <c r="E6236" t="s">
        <v>4347</v>
      </c>
      <c r="F6236" t="s">
        <v>1357</v>
      </c>
      <c r="J6236" t="s">
        <v>17</v>
      </c>
      <c r="K6236" t="s">
        <v>25</v>
      </c>
      <c r="L6236" t="str">
        <f>_xlfn.XLOOKUP(Tableau1[[#This Row],[TYPE DE PIECE]],Tableau4[MATIERE],Tableau4[SHORT TYPE],"",0,1)</f>
        <v>SMT</v>
      </c>
      <c r="N6236" t="str">
        <f>IF(ISERR(FIND("DECOUPE",Tableau1[[#This Row],[DESIGNATION]])),"","NEED REF")</f>
        <v/>
      </c>
    </row>
    <row r="6237" spans="2:14">
      <c r="B6237">
        <v>34407768</v>
      </c>
      <c r="C6237" s="2">
        <v>43620</v>
      </c>
      <c r="D6237" t="s">
        <v>13</v>
      </c>
      <c r="E6237" t="s">
        <v>3181</v>
      </c>
      <c r="F6237" t="s">
        <v>1357</v>
      </c>
      <c r="J6237" t="s">
        <v>17</v>
      </c>
      <c r="K6237" t="s">
        <v>25</v>
      </c>
      <c r="L6237" t="str">
        <f>_xlfn.XLOOKUP(Tableau1[[#This Row],[TYPE DE PIECE]],Tableau4[MATIERE],Tableau4[SHORT TYPE],"",0,1)</f>
        <v>SMT</v>
      </c>
      <c r="N6237" t="str">
        <f>IF(ISERR(FIND("DECOUPE",Tableau1[[#This Row],[DESIGNATION]])),"","NEED REF")</f>
        <v/>
      </c>
    </row>
    <row r="6238" spans="2:14">
      <c r="B6238">
        <v>34407767</v>
      </c>
      <c r="C6238" s="2">
        <v>43620</v>
      </c>
      <c r="D6238" t="s">
        <v>13</v>
      </c>
      <c r="E6238" t="s">
        <v>4348</v>
      </c>
      <c r="F6238" t="s">
        <v>1357</v>
      </c>
      <c r="J6238" t="s">
        <v>17</v>
      </c>
      <c r="K6238" t="s">
        <v>25</v>
      </c>
      <c r="L6238" t="str">
        <f>_xlfn.XLOOKUP(Tableau1[[#This Row],[TYPE DE PIECE]],Tableau4[MATIERE],Tableau4[SHORT TYPE],"",0,1)</f>
        <v>SMT</v>
      </c>
      <c r="N6238" t="str">
        <f>IF(ISERR(FIND("DECOUPE",Tableau1[[#This Row],[DESIGNATION]])),"","NEED REF")</f>
        <v/>
      </c>
    </row>
    <row r="6239" spans="2:14">
      <c r="B6239">
        <v>34407766</v>
      </c>
      <c r="C6239" s="2">
        <v>43620</v>
      </c>
      <c r="D6239" t="s">
        <v>13</v>
      </c>
      <c r="E6239" t="s">
        <v>4349</v>
      </c>
      <c r="F6239" t="s">
        <v>1357</v>
      </c>
      <c r="J6239" t="s">
        <v>17</v>
      </c>
      <c r="K6239" t="s">
        <v>25</v>
      </c>
      <c r="L6239" t="str">
        <f>_xlfn.XLOOKUP(Tableau1[[#This Row],[TYPE DE PIECE]],Tableau4[MATIERE],Tableau4[SHORT TYPE],"",0,1)</f>
        <v>SMT</v>
      </c>
      <c r="N6239" t="str">
        <f>IF(ISERR(FIND("DECOUPE",Tableau1[[#This Row],[DESIGNATION]])),"","NEED REF")</f>
        <v/>
      </c>
    </row>
    <row r="6240" spans="2:14">
      <c r="B6240">
        <v>34407765</v>
      </c>
      <c r="C6240" s="2">
        <v>43619</v>
      </c>
      <c r="D6240" t="s">
        <v>13</v>
      </c>
      <c r="E6240" t="s">
        <v>4350</v>
      </c>
      <c r="F6240" t="s">
        <v>1357</v>
      </c>
      <c r="J6240" t="s">
        <v>17</v>
      </c>
      <c r="K6240" t="s">
        <v>25</v>
      </c>
      <c r="L6240" t="str">
        <f>_xlfn.XLOOKUP(Tableau1[[#This Row],[TYPE DE PIECE]],Tableau4[MATIERE],Tableau4[SHORT TYPE],"",0,1)</f>
        <v>SMT</v>
      </c>
      <c r="N6240" t="str">
        <f>IF(ISERR(FIND("DECOUPE",Tableau1[[#This Row],[DESIGNATION]])),"","NEED REF")</f>
        <v/>
      </c>
    </row>
    <row r="6241" spans="2:14">
      <c r="B6241">
        <v>34407764</v>
      </c>
      <c r="C6241" s="2">
        <v>43609</v>
      </c>
      <c r="D6241" t="s">
        <v>13</v>
      </c>
      <c r="E6241" t="s">
        <v>4351</v>
      </c>
      <c r="F6241" t="s">
        <v>4352</v>
      </c>
      <c r="J6241" t="s">
        <v>17</v>
      </c>
      <c r="K6241" t="s">
        <v>25</v>
      </c>
      <c r="L6241" t="str">
        <f>_xlfn.XLOOKUP(Tableau1[[#This Row],[TYPE DE PIECE]],Tableau4[MATIERE],Tableau4[SHORT TYPE],"",0,1)</f>
        <v>SMT</v>
      </c>
      <c r="N6241" t="str">
        <f>IF(ISERR(FIND("DECOUPE",Tableau1[[#This Row],[DESIGNATION]])),"","NEED REF")</f>
        <v/>
      </c>
    </row>
    <row r="6242" spans="2:14">
      <c r="B6242">
        <v>34407763</v>
      </c>
      <c r="C6242" s="2">
        <v>43609</v>
      </c>
      <c r="D6242" t="s">
        <v>13</v>
      </c>
      <c r="E6242" t="s">
        <v>4353</v>
      </c>
      <c r="F6242" t="s">
        <v>4352</v>
      </c>
      <c r="J6242" t="s">
        <v>17</v>
      </c>
      <c r="K6242" t="s">
        <v>25</v>
      </c>
      <c r="L6242" t="str">
        <f>_xlfn.XLOOKUP(Tableau1[[#This Row],[TYPE DE PIECE]],Tableau4[MATIERE],Tableau4[SHORT TYPE],"",0,1)</f>
        <v>SMT</v>
      </c>
      <c r="N6242" t="str">
        <f>IF(ISERR(FIND("DECOUPE",Tableau1[[#This Row],[DESIGNATION]])),"","NEED REF")</f>
        <v/>
      </c>
    </row>
    <row r="6243" spans="2:14">
      <c r="B6243">
        <v>34407762</v>
      </c>
      <c r="C6243" s="2">
        <v>43609</v>
      </c>
      <c r="D6243" t="s">
        <v>13</v>
      </c>
      <c r="E6243" t="s">
        <v>4354</v>
      </c>
      <c r="F6243" t="s">
        <v>4352</v>
      </c>
      <c r="J6243" t="s">
        <v>17</v>
      </c>
      <c r="K6243" t="s">
        <v>50</v>
      </c>
      <c r="L6243" t="str">
        <f>_xlfn.XLOOKUP(Tableau1[[#This Row],[TYPE DE PIECE]],Tableau4[MATIERE],Tableau4[SHORT TYPE],"",0,1)</f>
        <v>WIR</v>
      </c>
      <c r="N6243" t="str">
        <f>IF(ISERR(FIND("DECOUPE",Tableau1[[#This Row],[DESIGNATION]])),"","NEED REF")</f>
        <v/>
      </c>
    </row>
    <row r="6244" spans="2:14">
      <c r="B6244">
        <v>34407761</v>
      </c>
      <c r="C6244" s="2">
        <v>43609</v>
      </c>
      <c r="D6244" t="s">
        <v>13</v>
      </c>
      <c r="E6244" t="s">
        <v>4355</v>
      </c>
      <c r="F6244" t="s">
        <v>4352</v>
      </c>
      <c r="J6244" t="s">
        <v>17</v>
      </c>
      <c r="K6244" t="s">
        <v>50</v>
      </c>
      <c r="L6244" t="str">
        <f>_xlfn.XLOOKUP(Tableau1[[#This Row],[TYPE DE PIECE]],Tableau4[MATIERE],Tableau4[SHORT TYPE],"",0,1)</f>
        <v>WIR</v>
      </c>
      <c r="N6244" t="str">
        <f>IF(ISERR(FIND("DECOUPE",Tableau1[[#This Row],[DESIGNATION]])),"","NEED REF")</f>
        <v/>
      </c>
    </row>
    <row r="6245" spans="2:14">
      <c r="B6245">
        <v>34407760</v>
      </c>
      <c r="C6245" s="2">
        <v>43595</v>
      </c>
      <c r="D6245" t="s">
        <v>13</v>
      </c>
      <c r="E6245" t="s">
        <v>4356</v>
      </c>
      <c r="F6245" t="s">
        <v>4343</v>
      </c>
      <c r="J6245" t="s">
        <v>177</v>
      </c>
      <c r="K6245" t="s">
        <v>33</v>
      </c>
      <c r="L6245" t="str">
        <f>_xlfn.XLOOKUP(Tableau1[[#This Row],[TYPE DE PIECE]],Tableau4[MATIERE],Tableau4[SHORT TYPE],"",0,1)</f>
        <v>PLA</v>
      </c>
      <c r="N6245" t="str">
        <f>IF(ISERR(FIND("DECOUPE",Tableau1[[#This Row],[DESIGNATION]])),"","NEED REF")</f>
        <v/>
      </c>
    </row>
    <row r="6246" spans="2:14">
      <c r="B6246">
        <v>34407759</v>
      </c>
      <c r="C6246" s="2">
        <v>43584</v>
      </c>
      <c r="D6246" t="s">
        <v>13</v>
      </c>
      <c r="E6246" t="s">
        <v>4357</v>
      </c>
      <c r="F6246" t="s">
        <v>4358</v>
      </c>
      <c r="J6246" t="s">
        <v>17</v>
      </c>
      <c r="K6246" t="s">
        <v>4359</v>
      </c>
      <c r="L6246" t="str">
        <f>_xlfn.XLOOKUP(Tableau1[[#This Row],[TYPE DE PIECE]],Tableau4[MATIERE],Tableau4[SHORT TYPE],"",0,1)</f>
        <v/>
      </c>
      <c r="N6246" t="str">
        <f>IF(ISERR(FIND("DECOUPE",Tableau1[[#This Row],[DESIGNATION]])),"","NEED REF")</f>
        <v/>
      </c>
    </row>
    <row r="6247" spans="2:14">
      <c r="B6247">
        <v>34407758</v>
      </c>
      <c r="C6247" s="2">
        <v>43584</v>
      </c>
      <c r="D6247" t="s">
        <v>13</v>
      </c>
      <c r="E6247" t="s">
        <v>896</v>
      </c>
      <c r="F6247" t="s">
        <v>4343</v>
      </c>
      <c r="J6247" t="s">
        <v>17</v>
      </c>
      <c r="K6247" t="s">
        <v>25</v>
      </c>
      <c r="L6247" t="str">
        <f>_xlfn.XLOOKUP(Tableau1[[#This Row],[TYPE DE PIECE]],Tableau4[MATIERE],Tableau4[SHORT TYPE],"",0,1)</f>
        <v>SMT</v>
      </c>
      <c r="N6247" t="str">
        <f>IF(ISERR(FIND("DECOUPE",Tableau1[[#This Row],[DESIGNATION]])),"","NEED REF")</f>
        <v/>
      </c>
    </row>
    <row r="6248" spans="2:14">
      <c r="B6248">
        <v>34407757</v>
      </c>
      <c r="C6248" s="2">
        <v>43584</v>
      </c>
      <c r="D6248" t="s">
        <v>13</v>
      </c>
      <c r="E6248" t="s">
        <v>4360</v>
      </c>
      <c r="F6248" t="s">
        <v>1357</v>
      </c>
      <c r="J6248" t="s">
        <v>17</v>
      </c>
      <c r="K6248" t="s">
        <v>25</v>
      </c>
      <c r="L6248" t="str">
        <f>_xlfn.XLOOKUP(Tableau1[[#This Row],[TYPE DE PIECE]],Tableau4[MATIERE],Tableau4[SHORT TYPE],"",0,1)</f>
        <v>SMT</v>
      </c>
      <c r="N6248" t="str">
        <f>IF(ISERR(FIND("DECOUPE",Tableau1[[#This Row],[DESIGNATION]])),"","NEED REF")</f>
        <v/>
      </c>
    </row>
    <row r="6249" spans="2:14">
      <c r="B6249">
        <v>34407756</v>
      </c>
      <c r="C6249" s="2">
        <v>43581</v>
      </c>
      <c r="D6249" t="s">
        <v>13</v>
      </c>
      <c r="E6249" t="s">
        <v>4361</v>
      </c>
      <c r="F6249" t="s">
        <v>346</v>
      </c>
      <c r="J6249" t="s">
        <v>1944</v>
      </c>
      <c r="K6249" t="s">
        <v>50</v>
      </c>
      <c r="L6249" t="str">
        <f>_xlfn.XLOOKUP(Tableau1[[#This Row],[TYPE DE PIECE]],Tableau4[MATIERE],Tableau4[SHORT TYPE],"",0,1)</f>
        <v>WIR</v>
      </c>
      <c r="N6249" t="str">
        <f>IF(ISERR(FIND("DECOUPE",Tableau1[[#This Row],[DESIGNATION]])),"","NEED REF")</f>
        <v/>
      </c>
    </row>
    <row r="6250" spans="2:14">
      <c r="B6250">
        <v>34407755</v>
      </c>
      <c r="C6250" s="2">
        <v>43574</v>
      </c>
      <c r="D6250" t="s">
        <v>13</v>
      </c>
      <c r="E6250" t="s">
        <v>4362</v>
      </c>
      <c r="F6250" t="s">
        <v>1357</v>
      </c>
      <c r="J6250" t="s">
        <v>17</v>
      </c>
      <c r="K6250" t="s">
        <v>25</v>
      </c>
      <c r="L6250" t="str">
        <f>_xlfn.XLOOKUP(Tableau1[[#This Row],[TYPE DE PIECE]],Tableau4[MATIERE],Tableau4[SHORT TYPE],"",0,1)</f>
        <v>SMT</v>
      </c>
      <c r="N6250" t="str">
        <f>IF(ISERR(FIND("DECOUPE",Tableau1[[#This Row],[DESIGNATION]])),"","NEED REF")</f>
        <v/>
      </c>
    </row>
    <row r="6251" spans="2:14">
      <c r="B6251">
        <v>34407754</v>
      </c>
      <c r="C6251" s="2">
        <v>43574</v>
      </c>
      <c r="D6251" t="s">
        <v>13</v>
      </c>
      <c r="E6251" t="s">
        <v>4363</v>
      </c>
      <c r="F6251" t="s">
        <v>1357</v>
      </c>
      <c r="J6251" t="s">
        <v>17</v>
      </c>
      <c r="K6251" t="s">
        <v>25</v>
      </c>
      <c r="L6251" t="str">
        <f>_xlfn.XLOOKUP(Tableau1[[#This Row],[TYPE DE PIECE]],Tableau4[MATIERE],Tableau4[SHORT TYPE],"",0,1)</f>
        <v>SMT</v>
      </c>
      <c r="N6251" t="str">
        <f>IF(ISERR(FIND("DECOUPE",Tableau1[[#This Row],[DESIGNATION]])),"","NEED REF")</f>
        <v/>
      </c>
    </row>
    <row r="6252" spans="2:14">
      <c r="B6252">
        <v>34407753</v>
      </c>
      <c r="C6252" s="2">
        <v>43574</v>
      </c>
      <c r="D6252" t="s">
        <v>13</v>
      </c>
      <c r="E6252" t="s">
        <v>4364</v>
      </c>
      <c r="F6252" t="s">
        <v>1357</v>
      </c>
      <c r="J6252" t="s">
        <v>17</v>
      </c>
      <c r="K6252" t="s">
        <v>25</v>
      </c>
      <c r="L6252" t="str">
        <f>_xlfn.XLOOKUP(Tableau1[[#This Row],[TYPE DE PIECE]],Tableau4[MATIERE],Tableau4[SHORT TYPE],"",0,1)</f>
        <v>SMT</v>
      </c>
      <c r="N6252" t="str">
        <f>IF(ISERR(FIND("DECOUPE",Tableau1[[#This Row],[DESIGNATION]])),"","NEED REF")</f>
        <v/>
      </c>
    </row>
    <row r="6253" spans="2:14">
      <c r="B6253">
        <v>34407752</v>
      </c>
      <c r="C6253" s="2">
        <v>43574</v>
      </c>
      <c r="D6253" t="s">
        <v>13</v>
      </c>
      <c r="E6253" t="s">
        <v>4365</v>
      </c>
      <c r="F6253" t="s">
        <v>1357</v>
      </c>
      <c r="J6253" t="s">
        <v>17</v>
      </c>
      <c r="K6253" t="s">
        <v>25</v>
      </c>
      <c r="L6253" t="str">
        <f>_xlfn.XLOOKUP(Tableau1[[#This Row],[TYPE DE PIECE]],Tableau4[MATIERE],Tableau4[SHORT TYPE],"",0,1)</f>
        <v>SMT</v>
      </c>
      <c r="N6253" t="str">
        <f>IF(ISERR(FIND("DECOUPE",Tableau1[[#This Row],[DESIGNATION]])),"","NEED REF")</f>
        <v/>
      </c>
    </row>
    <row r="6254" spans="2:14">
      <c r="B6254">
        <v>34407751</v>
      </c>
      <c r="C6254" s="2">
        <v>43574</v>
      </c>
      <c r="D6254" t="s">
        <v>13</v>
      </c>
      <c r="E6254" t="s">
        <v>4366</v>
      </c>
      <c r="F6254" t="s">
        <v>1357</v>
      </c>
      <c r="J6254" t="s">
        <v>17</v>
      </c>
      <c r="K6254" t="s">
        <v>25</v>
      </c>
      <c r="L6254" t="str">
        <f>_xlfn.XLOOKUP(Tableau1[[#This Row],[TYPE DE PIECE]],Tableau4[MATIERE],Tableau4[SHORT TYPE],"",0,1)</f>
        <v>SMT</v>
      </c>
      <c r="N6254" t="str">
        <f>IF(ISERR(FIND("DECOUPE",Tableau1[[#This Row],[DESIGNATION]])),"","NEED REF")</f>
        <v/>
      </c>
    </row>
    <row r="6255" spans="2:14">
      <c r="B6255">
        <v>34407750</v>
      </c>
      <c r="C6255" s="2">
        <v>43574</v>
      </c>
      <c r="D6255" t="s">
        <v>13</v>
      </c>
      <c r="E6255" t="s">
        <v>4367</v>
      </c>
      <c r="F6255" t="s">
        <v>1357</v>
      </c>
      <c r="J6255" t="s">
        <v>17</v>
      </c>
      <c r="K6255" t="s">
        <v>25</v>
      </c>
      <c r="L6255" t="str">
        <f>_xlfn.XLOOKUP(Tableau1[[#This Row],[TYPE DE PIECE]],Tableau4[MATIERE],Tableau4[SHORT TYPE],"",0,1)</f>
        <v>SMT</v>
      </c>
      <c r="N6255" t="str">
        <f>IF(ISERR(FIND("DECOUPE",Tableau1[[#This Row],[DESIGNATION]])),"","NEED REF")</f>
        <v/>
      </c>
    </row>
    <row r="6256" spans="2:14">
      <c r="B6256">
        <v>34407749</v>
      </c>
      <c r="C6256" s="2">
        <v>43570</v>
      </c>
      <c r="D6256" t="s">
        <v>13</v>
      </c>
      <c r="E6256" t="s">
        <v>2825</v>
      </c>
      <c r="F6256" t="s">
        <v>267</v>
      </c>
      <c r="J6256" t="s">
        <v>17</v>
      </c>
      <c r="K6256" t="s">
        <v>25</v>
      </c>
      <c r="L6256" t="str">
        <f>_xlfn.XLOOKUP(Tableau1[[#This Row],[TYPE DE PIECE]],Tableau4[MATIERE],Tableau4[SHORT TYPE],"",0,1)</f>
        <v>SMT</v>
      </c>
      <c r="N6256" t="str">
        <f>IF(ISERR(FIND("DECOUPE",Tableau1[[#This Row],[DESIGNATION]])),"","NEED REF")</f>
        <v/>
      </c>
    </row>
    <row r="6257" spans="2:14">
      <c r="B6257">
        <v>34407748</v>
      </c>
      <c r="C6257" s="2">
        <v>43570</v>
      </c>
      <c r="D6257" t="s">
        <v>13</v>
      </c>
      <c r="E6257" t="s">
        <v>764</v>
      </c>
      <c r="F6257" t="s">
        <v>267</v>
      </c>
      <c r="J6257" t="s">
        <v>17</v>
      </c>
      <c r="K6257" t="s">
        <v>25</v>
      </c>
      <c r="L6257" t="str">
        <f>_xlfn.XLOOKUP(Tableau1[[#This Row],[TYPE DE PIECE]],Tableau4[MATIERE],Tableau4[SHORT TYPE],"",0,1)</f>
        <v>SMT</v>
      </c>
      <c r="N6257" t="str">
        <f>IF(ISERR(FIND("DECOUPE",Tableau1[[#This Row],[DESIGNATION]])),"","NEED REF")</f>
        <v/>
      </c>
    </row>
    <row r="6258" spans="2:14">
      <c r="B6258">
        <v>34407747</v>
      </c>
      <c r="C6258" s="2">
        <v>43570</v>
      </c>
      <c r="D6258" t="s">
        <v>13</v>
      </c>
      <c r="E6258" t="s">
        <v>4368</v>
      </c>
      <c r="F6258" t="s">
        <v>267</v>
      </c>
      <c r="J6258" t="s">
        <v>17</v>
      </c>
      <c r="K6258" t="s">
        <v>25</v>
      </c>
      <c r="L6258" t="str">
        <f>_xlfn.XLOOKUP(Tableau1[[#This Row],[TYPE DE PIECE]],Tableau4[MATIERE],Tableau4[SHORT TYPE],"",0,1)</f>
        <v>SMT</v>
      </c>
      <c r="N6258" t="str">
        <f>IF(ISERR(FIND("DECOUPE",Tableau1[[#This Row],[DESIGNATION]])),"","NEED REF")</f>
        <v/>
      </c>
    </row>
    <row r="6259" spans="2:14">
      <c r="B6259">
        <v>34407746</v>
      </c>
      <c r="C6259" s="2">
        <v>43570</v>
      </c>
      <c r="D6259" t="s">
        <v>13</v>
      </c>
      <c r="E6259" t="s">
        <v>4369</v>
      </c>
      <c r="F6259" t="s">
        <v>267</v>
      </c>
      <c r="J6259" t="s">
        <v>17</v>
      </c>
      <c r="K6259" t="s">
        <v>25</v>
      </c>
      <c r="L6259" t="str">
        <f>_xlfn.XLOOKUP(Tableau1[[#This Row],[TYPE DE PIECE]],Tableau4[MATIERE],Tableau4[SHORT TYPE],"",0,1)</f>
        <v>SMT</v>
      </c>
      <c r="N6259" t="str">
        <f>IF(ISERR(FIND("DECOUPE",Tableau1[[#This Row],[DESIGNATION]])),"","NEED REF")</f>
        <v/>
      </c>
    </row>
    <row r="6260" spans="2:14">
      <c r="B6260">
        <v>34407745</v>
      </c>
      <c r="C6260" s="2">
        <v>43570</v>
      </c>
      <c r="D6260" t="s">
        <v>13</v>
      </c>
      <c r="E6260" t="s">
        <v>4370</v>
      </c>
      <c r="F6260" t="s">
        <v>267</v>
      </c>
      <c r="J6260" t="s">
        <v>17</v>
      </c>
      <c r="K6260" t="s">
        <v>25</v>
      </c>
      <c r="L6260" t="str">
        <f>_xlfn.XLOOKUP(Tableau1[[#This Row],[TYPE DE PIECE]],Tableau4[MATIERE],Tableau4[SHORT TYPE],"",0,1)</f>
        <v>SMT</v>
      </c>
      <c r="N6260" t="str">
        <f>IF(ISERR(FIND("DECOUPE",Tableau1[[#This Row],[DESIGNATION]])),"","NEED REF")</f>
        <v/>
      </c>
    </row>
    <row r="6261" spans="2:14">
      <c r="B6261">
        <v>34407744</v>
      </c>
      <c r="C6261" s="2">
        <v>43570</v>
      </c>
      <c r="D6261" t="s">
        <v>13</v>
      </c>
      <c r="E6261" t="s">
        <v>4371</v>
      </c>
      <c r="F6261" t="s">
        <v>267</v>
      </c>
      <c r="J6261" t="s">
        <v>17</v>
      </c>
      <c r="K6261" t="s">
        <v>22</v>
      </c>
      <c r="L6261" t="str">
        <f>_xlfn.XLOOKUP(Tableau1[[#This Row],[TYPE DE PIECE]],Tableau4[MATIERE],Tableau4[SHORT TYPE],"",0,1)</f>
        <v>COP</v>
      </c>
      <c r="N6261" t="str">
        <f>IF(ISERR(FIND("DECOUPE",Tableau1[[#This Row],[DESIGNATION]])),"","NEED REF")</f>
        <v/>
      </c>
    </row>
    <row r="6262" spans="2:14">
      <c r="B6262">
        <v>34407743</v>
      </c>
      <c r="C6262" s="2">
        <v>43570</v>
      </c>
      <c r="D6262" t="s">
        <v>13</v>
      </c>
      <c r="E6262" t="s">
        <v>4372</v>
      </c>
      <c r="F6262" t="s">
        <v>267</v>
      </c>
      <c r="J6262" t="s">
        <v>17</v>
      </c>
      <c r="K6262" t="s">
        <v>25</v>
      </c>
      <c r="L6262" t="str">
        <f>_xlfn.XLOOKUP(Tableau1[[#This Row],[TYPE DE PIECE]],Tableau4[MATIERE],Tableau4[SHORT TYPE],"",0,1)</f>
        <v>SMT</v>
      </c>
      <c r="N6262" t="str">
        <f>IF(ISERR(FIND("DECOUPE",Tableau1[[#This Row],[DESIGNATION]])),"","NEED REF")</f>
        <v/>
      </c>
    </row>
    <row r="6263" spans="2:14">
      <c r="B6263">
        <v>34407742</v>
      </c>
      <c r="C6263" s="2">
        <v>43570</v>
      </c>
      <c r="D6263" t="s">
        <v>13</v>
      </c>
      <c r="E6263" t="s">
        <v>4373</v>
      </c>
      <c r="F6263" t="s">
        <v>267</v>
      </c>
      <c r="J6263" t="s">
        <v>17</v>
      </c>
      <c r="K6263" t="s">
        <v>25</v>
      </c>
      <c r="L6263" t="str">
        <f>_xlfn.XLOOKUP(Tableau1[[#This Row],[TYPE DE PIECE]],Tableau4[MATIERE],Tableau4[SHORT TYPE],"",0,1)</f>
        <v>SMT</v>
      </c>
      <c r="N6263" t="str">
        <f>IF(ISERR(FIND("DECOUPE",Tableau1[[#This Row],[DESIGNATION]])),"","NEED REF")</f>
        <v/>
      </c>
    </row>
    <row r="6264" spans="2:14">
      <c r="B6264">
        <v>34407741</v>
      </c>
      <c r="C6264" s="2">
        <v>43570</v>
      </c>
      <c r="D6264" t="s">
        <v>13</v>
      </c>
      <c r="E6264" t="s">
        <v>4374</v>
      </c>
      <c r="F6264" t="s">
        <v>267</v>
      </c>
      <c r="J6264" t="s">
        <v>17</v>
      </c>
      <c r="K6264" t="s">
        <v>25</v>
      </c>
      <c r="L6264" t="str">
        <f>_xlfn.XLOOKUP(Tableau1[[#This Row],[TYPE DE PIECE]],Tableau4[MATIERE],Tableau4[SHORT TYPE],"",0,1)</f>
        <v>SMT</v>
      </c>
      <c r="N6264" t="str">
        <f>IF(ISERR(FIND("DECOUPE",Tableau1[[#This Row],[DESIGNATION]])),"","NEED REF")</f>
        <v/>
      </c>
    </row>
    <row r="6265" spans="2:14">
      <c r="B6265">
        <v>34407740</v>
      </c>
      <c r="C6265" s="2">
        <v>43570</v>
      </c>
      <c r="D6265" t="s">
        <v>13</v>
      </c>
      <c r="E6265" t="s">
        <v>4375</v>
      </c>
      <c r="F6265" t="s">
        <v>267</v>
      </c>
      <c r="J6265" t="s">
        <v>17</v>
      </c>
      <c r="K6265" t="s">
        <v>22</v>
      </c>
      <c r="L6265" t="str">
        <f>_xlfn.XLOOKUP(Tableau1[[#This Row],[TYPE DE PIECE]],Tableau4[MATIERE],Tableau4[SHORT TYPE],"",0,1)</f>
        <v>COP</v>
      </c>
      <c r="N6265" t="str">
        <f>IF(ISERR(FIND("DECOUPE",Tableau1[[#This Row],[DESIGNATION]])),"","NEED REF")</f>
        <v/>
      </c>
    </row>
    <row r="6266" spans="2:14">
      <c r="B6266">
        <v>34407739</v>
      </c>
      <c r="C6266" s="2">
        <v>43570</v>
      </c>
      <c r="D6266" t="s">
        <v>13</v>
      </c>
      <c r="E6266" t="s">
        <v>4376</v>
      </c>
      <c r="F6266" t="s">
        <v>267</v>
      </c>
      <c r="J6266" t="s">
        <v>17</v>
      </c>
      <c r="K6266" t="s">
        <v>22</v>
      </c>
      <c r="L6266" t="str">
        <f>_xlfn.XLOOKUP(Tableau1[[#This Row],[TYPE DE PIECE]],Tableau4[MATIERE],Tableau4[SHORT TYPE],"",0,1)</f>
        <v>COP</v>
      </c>
      <c r="N6266" t="str">
        <f>IF(ISERR(FIND("DECOUPE",Tableau1[[#This Row],[DESIGNATION]])),"","NEED REF")</f>
        <v/>
      </c>
    </row>
    <row r="6267" spans="2:14">
      <c r="B6267">
        <v>34407738</v>
      </c>
      <c r="C6267" s="2">
        <v>43570</v>
      </c>
      <c r="D6267" t="s">
        <v>13</v>
      </c>
      <c r="E6267" t="s">
        <v>4377</v>
      </c>
      <c r="F6267" t="s">
        <v>267</v>
      </c>
      <c r="J6267" t="s">
        <v>17</v>
      </c>
      <c r="K6267" t="s">
        <v>22</v>
      </c>
      <c r="L6267" t="str">
        <f>_xlfn.XLOOKUP(Tableau1[[#This Row],[TYPE DE PIECE]],Tableau4[MATIERE],Tableau4[SHORT TYPE],"",0,1)</f>
        <v>COP</v>
      </c>
      <c r="N6267" t="str">
        <f>IF(ISERR(FIND("DECOUPE",Tableau1[[#This Row],[DESIGNATION]])),"","NEED REF")</f>
        <v/>
      </c>
    </row>
    <row r="6268" spans="2:14">
      <c r="B6268">
        <v>34407737</v>
      </c>
      <c r="C6268" s="2">
        <v>43570</v>
      </c>
      <c r="D6268" t="s">
        <v>13</v>
      </c>
      <c r="E6268" t="s">
        <v>4378</v>
      </c>
      <c r="F6268" t="s">
        <v>267</v>
      </c>
      <c r="J6268" t="s">
        <v>17</v>
      </c>
      <c r="K6268" t="s">
        <v>22</v>
      </c>
      <c r="L6268" t="str">
        <f>_xlfn.XLOOKUP(Tableau1[[#This Row],[TYPE DE PIECE]],Tableau4[MATIERE],Tableau4[SHORT TYPE],"",0,1)</f>
        <v>COP</v>
      </c>
      <c r="N6268" t="str">
        <f>IF(ISERR(FIND("DECOUPE",Tableau1[[#This Row],[DESIGNATION]])),"","NEED REF")</f>
        <v/>
      </c>
    </row>
    <row r="6269" spans="2:14">
      <c r="B6269">
        <v>34407736</v>
      </c>
      <c r="C6269" s="2">
        <v>43570</v>
      </c>
      <c r="D6269" t="s">
        <v>13</v>
      </c>
      <c r="E6269" t="s">
        <v>4379</v>
      </c>
      <c r="F6269" t="s">
        <v>267</v>
      </c>
      <c r="J6269" t="s">
        <v>17</v>
      </c>
      <c r="K6269" t="s">
        <v>22</v>
      </c>
      <c r="L6269" t="str">
        <f>_xlfn.XLOOKUP(Tableau1[[#This Row],[TYPE DE PIECE]],Tableau4[MATIERE],Tableau4[SHORT TYPE],"",0,1)</f>
        <v>COP</v>
      </c>
      <c r="N6269" t="str">
        <f>IF(ISERR(FIND("DECOUPE",Tableau1[[#This Row],[DESIGNATION]])),"","NEED REF")</f>
        <v/>
      </c>
    </row>
    <row r="6270" spans="2:14">
      <c r="B6270">
        <v>34407735</v>
      </c>
      <c r="C6270" s="2">
        <v>43570</v>
      </c>
      <c r="D6270" t="s">
        <v>13</v>
      </c>
      <c r="E6270" t="s">
        <v>4380</v>
      </c>
      <c r="F6270" t="s">
        <v>267</v>
      </c>
      <c r="J6270" t="s">
        <v>17</v>
      </c>
      <c r="K6270" t="s">
        <v>22</v>
      </c>
      <c r="L6270" t="str">
        <f>_xlfn.XLOOKUP(Tableau1[[#This Row],[TYPE DE PIECE]],Tableau4[MATIERE],Tableau4[SHORT TYPE],"",0,1)</f>
        <v>COP</v>
      </c>
      <c r="N6270" t="str">
        <f>IF(ISERR(FIND("DECOUPE",Tableau1[[#This Row],[DESIGNATION]])),"","NEED REF")</f>
        <v/>
      </c>
    </row>
    <row r="6271" spans="2:14">
      <c r="B6271">
        <v>34407734</v>
      </c>
      <c r="C6271" s="2">
        <v>43570</v>
      </c>
      <c r="D6271" t="s">
        <v>13</v>
      </c>
      <c r="E6271" t="s">
        <v>4381</v>
      </c>
      <c r="F6271" t="s">
        <v>267</v>
      </c>
      <c r="J6271" t="s">
        <v>17</v>
      </c>
      <c r="K6271" t="s">
        <v>22</v>
      </c>
      <c r="L6271" t="str">
        <f>_xlfn.XLOOKUP(Tableau1[[#This Row],[TYPE DE PIECE]],Tableau4[MATIERE],Tableau4[SHORT TYPE],"",0,1)</f>
        <v>COP</v>
      </c>
      <c r="N6271" t="str">
        <f>IF(ISERR(FIND("DECOUPE",Tableau1[[#This Row],[DESIGNATION]])),"","NEED REF")</f>
        <v/>
      </c>
    </row>
    <row r="6272" spans="2:14">
      <c r="B6272">
        <v>34407733</v>
      </c>
      <c r="C6272" s="2">
        <v>43570</v>
      </c>
      <c r="D6272" t="s">
        <v>13</v>
      </c>
      <c r="E6272" t="s">
        <v>4382</v>
      </c>
      <c r="F6272" t="s">
        <v>267</v>
      </c>
      <c r="J6272" t="s">
        <v>17</v>
      </c>
      <c r="K6272" t="s">
        <v>22</v>
      </c>
      <c r="L6272" t="str">
        <f>_xlfn.XLOOKUP(Tableau1[[#This Row],[TYPE DE PIECE]],Tableau4[MATIERE],Tableau4[SHORT TYPE],"",0,1)</f>
        <v>COP</v>
      </c>
      <c r="N6272" t="str">
        <f>IF(ISERR(FIND("DECOUPE",Tableau1[[#This Row],[DESIGNATION]])),"","NEED REF")</f>
        <v/>
      </c>
    </row>
    <row r="6273" spans="2:14">
      <c r="B6273">
        <v>34407732</v>
      </c>
      <c r="C6273" s="2">
        <v>43570</v>
      </c>
      <c r="D6273" t="s">
        <v>13</v>
      </c>
      <c r="E6273" t="s">
        <v>4383</v>
      </c>
      <c r="F6273" t="s">
        <v>267</v>
      </c>
      <c r="J6273" t="s">
        <v>17</v>
      </c>
      <c r="K6273" t="s">
        <v>22</v>
      </c>
      <c r="L6273" t="str">
        <f>_xlfn.XLOOKUP(Tableau1[[#This Row],[TYPE DE PIECE]],Tableau4[MATIERE],Tableau4[SHORT TYPE],"",0,1)</f>
        <v>COP</v>
      </c>
      <c r="N6273" t="str">
        <f>IF(ISERR(FIND("DECOUPE",Tableau1[[#This Row],[DESIGNATION]])),"","NEED REF")</f>
        <v/>
      </c>
    </row>
    <row r="6274" spans="2:14">
      <c r="B6274">
        <v>34407731</v>
      </c>
      <c r="C6274" s="2">
        <v>43570</v>
      </c>
      <c r="D6274" t="s">
        <v>13</v>
      </c>
      <c r="E6274" t="s">
        <v>4384</v>
      </c>
      <c r="F6274" t="s">
        <v>267</v>
      </c>
      <c r="J6274" t="s">
        <v>17</v>
      </c>
      <c r="K6274" t="s">
        <v>22</v>
      </c>
      <c r="L6274" t="str">
        <f>_xlfn.XLOOKUP(Tableau1[[#This Row],[TYPE DE PIECE]],Tableau4[MATIERE],Tableau4[SHORT TYPE],"",0,1)</f>
        <v>COP</v>
      </c>
      <c r="N6274" t="str">
        <f>IF(ISERR(FIND("DECOUPE",Tableau1[[#This Row],[DESIGNATION]])),"","NEED REF")</f>
        <v/>
      </c>
    </row>
    <row r="6275" spans="2:14">
      <c r="B6275">
        <v>34407730</v>
      </c>
      <c r="C6275" s="2">
        <v>43570</v>
      </c>
      <c r="D6275" t="s">
        <v>13</v>
      </c>
      <c r="E6275" t="s">
        <v>4385</v>
      </c>
      <c r="F6275" t="s">
        <v>267</v>
      </c>
      <c r="J6275" t="s">
        <v>17</v>
      </c>
      <c r="K6275" t="s">
        <v>22</v>
      </c>
      <c r="L6275" t="str">
        <f>_xlfn.XLOOKUP(Tableau1[[#This Row],[TYPE DE PIECE]],Tableau4[MATIERE],Tableau4[SHORT TYPE],"",0,1)</f>
        <v>COP</v>
      </c>
      <c r="N6275" t="str">
        <f>IF(ISERR(FIND("DECOUPE",Tableau1[[#This Row],[DESIGNATION]])),"","NEED REF")</f>
        <v/>
      </c>
    </row>
    <row r="6276" spans="2:14">
      <c r="B6276">
        <v>34407729</v>
      </c>
      <c r="C6276" s="2">
        <v>43565</v>
      </c>
      <c r="D6276" t="s">
        <v>13</v>
      </c>
      <c r="E6276" t="s">
        <v>4386</v>
      </c>
      <c r="F6276" t="s">
        <v>267</v>
      </c>
      <c r="J6276" t="s">
        <v>17</v>
      </c>
      <c r="K6276" t="s">
        <v>22</v>
      </c>
      <c r="L6276" t="str">
        <f>_xlfn.XLOOKUP(Tableau1[[#This Row],[TYPE DE PIECE]],Tableau4[MATIERE],Tableau4[SHORT TYPE],"",0,1)</f>
        <v>COP</v>
      </c>
      <c r="N6276" t="str">
        <f>IF(ISERR(FIND("DECOUPE",Tableau1[[#This Row],[DESIGNATION]])),"","NEED REF")</f>
        <v/>
      </c>
    </row>
    <row r="6277" spans="2:14">
      <c r="B6277">
        <v>34407728</v>
      </c>
      <c r="C6277" s="2">
        <v>43565</v>
      </c>
      <c r="D6277" t="s">
        <v>13</v>
      </c>
      <c r="E6277" t="s">
        <v>4387</v>
      </c>
      <c r="F6277" t="s">
        <v>267</v>
      </c>
      <c r="J6277" t="s">
        <v>17</v>
      </c>
      <c r="K6277" t="s">
        <v>22</v>
      </c>
      <c r="L6277" t="str">
        <f>_xlfn.XLOOKUP(Tableau1[[#This Row],[TYPE DE PIECE]],Tableau4[MATIERE],Tableau4[SHORT TYPE],"",0,1)</f>
        <v>COP</v>
      </c>
      <c r="N6277" t="str">
        <f>IF(ISERR(FIND("DECOUPE",Tableau1[[#This Row],[DESIGNATION]])),"","NEED REF")</f>
        <v/>
      </c>
    </row>
    <row r="6278" spans="2:14">
      <c r="B6278">
        <v>34407727</v>
      </c>
      <c r="C6278" s="2">
        <v>43565</v>
      </c>
      <c r="D6278" t="s">
        <v>13</v>
      </c>
      <c r="E6278" t="s">
        <v>4388</v>
      </c>
      <c r="F6278" t="s">
        <v>267</v>
      </c>
      <c r="J6278" t="s">
        <v>17</v>
      </c>
      <c r="K6278" t="s">
        <v>22</v>
      </c>
      <c r="L6278" t="str">
        <f>_xlfn.XLOOKUP(Tableau1[[#This Row],[TYPE DE PIECE]],Tableau4[MATIERE],Tableau4[SHORT TYPE],"",0,1)</f>
        <v>COP</v>
      </c>
      <c r="N6278" t="str">
        <f>IF(ISERR(FIND("DECOUPE",Tableau1[[#This Row],[DESIGNATION]])),"","NEED REF")</f>
        <v/>
      </c>
    </row>
    <row r="6279" spans="2:14">
      <c r="B6279">
        <v>34407726</v>
      </c>
      <c r="C6279" s="2">
        <v>43565</v>
      </c>
      <c r="D6279" t="s">
        <v>13</v>
      </c>
      <c r="E6279" t="s">
        <v>4389</v>
      </c>
      <c r="F6279" t="s">
        <v>267</v>
      </c>
      <c r="J6279" t="s">
        <v>17</v>
      </c>
      <c r="K6279" t="s">
        <v>22</v>
      </c>
      <c r="L6279" t="str">
        <f>_xlfn.XLOOKUP(Tableau1[[#This Row],[TYPE DE PIECE]],Tableau4[MATIERE],Tableau4[SHORT TYPE],"",0,1)</f>
        <v>COP</v>
      </c>
      <c r="N6279" t="str">
        <f>IF(ISERR(FIND("DECOUPE",Tableau1[[#This Row],[DESIGNATION]])),"","NEED REF")</f>
        <v/>
      </c>
    </row>
    <row r="6280" spans="2:14">
      <c r="B6280">
        <v>34407725</v>
      </c>
      <c r="C6280" s="2">
        <v>43565</v>
      </c>
      <c r="D6280" t="s">
        <v>13</v>
      </c>
      <c r="E6280" t="s">
        <v>4390</v>
      </c>
      <c r="F6280" t="s">
        <v>267</v>
      </c>
      <c r="J6280" t="s">
        <v>17</v>
      </c>
      <c r="K6280" t="s">
        <v>22</v>
      </c>
      <c r="L6280" t="str">
        <f>_xlfn.XLOOKUP(Tableau1[[#This Row],[TYPE DE PIECE]],Tableau4[MATIERE],Tableau4[SHORT TYPE],"",0,1)</f>
        <v>COP</v>
      </c>
      <c r="N6280" t="str">
        <f>IF(ISERR(FIND("DECOUPE",Tableau1[[#This Row],[DESIGNATION]])),"","NEED REF")</f>
        <v/>
      </c>
    </row>
    <row r="6281" spans="2:14">
      <c r="B6281">
        <v>34407724</v>
      </c>
      <c r="C6281" s="2">
        <v>43565</v>
      </c>
      <c r="D6281" t="s">
        <v>13</v>
      </c>
      <c r="E6281" t="s">
        <v>4391</v>
      </c>
      <c r="F6281" t="s">
        <v>267</v>
      </c>
      <c r="J6281" t="s">
        <v>17</v>
      </c>
      <c r="K6281" t="s">
        <v>22</v>
      </c>
      <c r="L6281" t="str">
        <f>_xlfn.XLOOKUP(Tableau1[[#This Row],[TYPE DE PIECE]],Tableau4[MATIERE],Tableau4[SHORT TYPE],"",0,1)</f>
        <v>COP</v>
      </c>
      <c r="N6281" t="str">
        <f>IF(ISERR(FIND("DECOUPE",Tableau1[[#This Row],[DESIGNATION]])),"","NEED REF")</f>
        <v/>
      </c>
    </row>
    <row r="6282" spans="2:14">
      <c r="B6282">
        <v>34407723</v>
      </c>
      <c r="C6282" s="2">
        <v>43565</v>
      </c>
      <c r="D6282" t="s">
        <v>13</v>
      </c>
      <c r="E6282" t="s">
        <v>4392</v>
      </c>
      <c r="F6282" t="s">
        <v>267</v>
      </c>
      <c r="J6282" t="s">
        <v>17</v>
      </c>
      <c r="K6282" t="s">
        <v>22</v>
      </c>
      <c r="L6282" t="str">
        <f>_xlfn.XLOOKUP(Tableau1[[#This Row],[TYPE DE PIECE]],Tableau4[MATIERE],Tableau4[SHORT TYPE],"",0,1)</f>
        <v>COP</v>
      </c>
      <c r="N6282" t="str">
        <f>IF(ISERR(FIND("DECOUPE",Tableau1[[#This Row],[DESIGNATION]])),"","NEED REF")</f>
        <v/>
      </c>
    </row>
    <row r="6283" spans="2:14">
      <c r="B6283">
        <v>34407722</v>
      </c>
      <c r="C6283" s="2">
        <v>43565</v>
      </c>
      <c r="D6283" t="s">
        <v>13</v>
      </c>
      <c r="E6283" t="s">
        <v>4389</v>
      </c>
      <c r="F6283" t="s">
        <v>267</v>
      </c>
      <c r="J6283" t="s">
        <v>17</v>
      </c>
      <c r="K6283" t="s">
        <v>22</v>
      </c>
      <c r="L6283" t="str">
        <f>_xlfn.XLOOKUP(Tableau1[[#This Row],[TYPE DE PIECE]],Tableau4[MATIERE],Tableau4[SHORT TYPE],"",0,1)</f>
        <v>COP</v>
      </c>
      <c r="N6283" t="str">
        <f>IF(ISERR(FIND("DECOUPE",Tableau1[[#This Row],[DESIGNATION]])),"","NEED REF")</f>
        <v/>
      </c>
    </row>
    <row r="6284" spans="2:14">
      <c r="B6284">
        <v>34407721</v>
      </c>
      <c r="C6284" s="2">
        <v>43565</v>
      </c>
      <c r="D6284" t="s">
        <v>13</v>
      </c>
      <c r="E6284" t="s">
        <v>4390</v>
      </c>
      <c r="F6284" t="s">
        <v>267</v>
      </c>
      <c r="J6284" t="s">
        <v>17</v>
      </c>
      <c r="K6284" t="s">
        <v>22</v>
      </c>
      <c r="L6284" t="str">
        <f>_xlfn.XLOOKUP(Tableau1[[#This Row],[TYPE DE PIECE]],Tableau4[MATIERE],Tableau4[SHORT TYPE],"",0,1)</f>
        <v>COP</v>
      </c>
      <c r="N6284" t="str">
        <f>IF(ISERR(FIND("DECOUPE",Tableau1[[#This Row],[DESIGNATION]])),"","NEED REF")</f>
        <v/>
      </c>
    </row>
    <row r="6285" spans="2:14">
      <c r="B6285">
        <v>34407720</v>
      </c>
      <c r="C6285" s="2">
        <v>43565</v>
      </c>
      <c r="D6285" t="s">
        <v>13</v>
      </c>
      <c r="E6285" t="s">
        <v>4391</v>
      </c>
      <c r="F6285" t="s">
        <v>267</v>
      </c>
      <c r="J6285" t="s">
        <v>17</v>
      </c>
      <c r="K6285" t="s">
        <v>22</v>
      </c>
      <c r="L6285" t="str">
        <f>_xlfn.XLOOKUP(Tableau1[[#This Row],[TYPE DE PIECE]],Tableau4[MATIERE],Tableau4[SHORT TYPE],"",0,1)</f>
        <v>COP</v>
      </c>
      <c r="N6285" t="str">
        <f>IF(ISERR(FIND("DECOUPE",Tableau1[[#This Row],[DESIGNATION]])),"","NEED REF")</f>
        <v/>
      </c>
    </row>
    <row r="6286" spans="2:14">
      <c r="B6286">
        <v>34407719</v>
      </c>
      <c r="C6286" s="2">
        <v>43565</v>
      </c>
      <c r="D6286" t="s">
        <v>13</v>
      </c>
      <c r="E6286" t="s">
        <v>4393</v>
      </c>
      <c r="F6286" t="s">
        <v>267</v>
      </c>
      <c r="J6286" t="s">
        <v>17</v>
      </c>
      <c r="K6286" t="s">
        <v>22</v>
      </c>
      <c r="L6286" t="str">
        <f>_xlfn.XLOOKUP(Tableau1[[#This Row],[TYPE DE PIECE]],Tableau4[MATIERE],Tableau4[SHORT TYPE],"",0,1)</f>
        <v>COP</v>
      </c>
      <c r="N6286" t="str">
        <f>IF(ISERR(FIND("DECOUPE",Tableau1[[#This Row],[DESIGNATION]])),"","NEED REF")</f>
        <v/>
      </c>
    </row>
    <row r="6287" spans="2:14">
      <c r="B6287">
        <v>34407718</v>
      </c>
      <c r="C6287" s="2">
        <v>43565</v>
      </c>
      <c r="D6287" t="s">
        <v>13</v>
      </c>
      <c r="E6287" t="s">
        <v>3781</v>
      </c>
      <c r="F6287" t="s">
        <v>267</v>
      </c>
      <c r="J6287" t="s">
        <v>17</v>
      </c>
      <c r="K6287" t="s">
        <v>22</v>
      </c>
      <c r="L6287" t="str">
        <f>_xlfn.XLOOKUP(Tableau1[[#This Row],[TYPE DE PIECE]],Tableau4[MATIERE],Tableau4[SHORT TYPE],"",0,1)</f>
        <v>COP</v>
      </c>
      <c r="N6287" t="str">
        <f>IF(ISERR(FIND("DECOUPE",Tableau1[[#This Row],[DESIGNATION]])),"","NEED REF")</f>
        <v/>
      </c>
    </row>
    <row r="6288" spans="2:14">
      <c r="B6288">
        <v>34407717</v>
      </c>
      <c r="C6288" s="2">
        <v>43565</v>
      </c>
      <c r="D6288" t="s">
        <v>13</v>
      </c>
      <c r="E6288" t="s">
        <v>4394</v>
      </c>
      <c r="F6288" t="s">
        <v>267</v>
      </c>
      <c r="J6288" t="s">
        <v>17</v>
      </c>
      <c r="K6288" t="s">
        <v>22</v>
      </c>
      <c r="L6288" t="str">
        <f>_xlfn.XLOOKUP(Tableau1[[#This Row],[TYPE DE PIECE]],Tableau4[MATIERE],Tableau4[SHORT TYPE],"",0,1)</f>
        <v>COP</v>
      </c>
      <c r="N6288" t="str">
        <f>IF(ISERR(FIND("DECOUPE",Tableau1[[#This Row],[DESIGNATION]])),"","NEED REF")</f>
        <v/>
      </c>
    </row>
    <row r="6289" spans="2:14">
      <c r="B6289">
        <v>34407716</v>
      </c>
      <c r="C6289" s="2">
        <v>43565</v>
      </c>
      <c r="D6289" t="s">
        <v>13</v>
      </c>
      <c r="E6289" t="s">
        <v>4395</v>
      </c>
      <c r="F6289" t="s">
        <v>267</v>
      </c>
      <c r="J6289" t="s">
        <v>17</v>
      </c>
      <c r="K6289" t="s">
        <v>22</v>
      </c>
      <c r="L6289" t="str">
        <f>_xlfn.XLOOKUP(Tableau1[[#This Row],[TYPE DE PIECE]],Tableau4[MATIERE],Tableau4[SHORT TYPE],"",0,1)</f>
        <v>COP</v>
      </c>
      <c r="N6289" t="str">
        <f>IF(ISERR(FIND("DECOUPE",Tableau1[[#This Row],[DESIGNATION]])),"","NEED REF")</f>
        <v/>
      </c>
    </row>
    <row r="6290" spans="2:14">
      <c r="B6290">
        <v>34407715</v>
      </c>
      <c r="C6290" s="2">
        <v>43565</v>
      </c>
      <c r="D6290" t="s">
        <v>13</v>
      </c>
      <c r="E6290" t="s">
        <v>4396</v>
      </c>
      <c r="F6290" t="s">
        <v>267</v>
      </c>
      <c r="J6290" t="s">
        <v>17</v>
      </c>
      <c r="K6290" t="s">
        <v>22</v>
      </c>
      <c r="L6290" t="str">
        <f>_xlfn.XLOOKUP(Tableau1[[#This Row],[TYPE DE PIECE]],Tableau4[MATIERE],Tableau4[SHORT TYPE],"",0,1)</f>
        <v>COP</v>
      </c>
      <c r="N6290" t="str">
        <f>IF(ISERR(FIND("DECOUPE",Tableau1[[#This Row],[DESIGNATION]])),"","NEED REF")</f>
        <v/>
      </c>
    </row>
    <row r="6291" spans="2:14">
      <c r="B6291">
        <v>34407714</v>
      </c>
      <c r="C6291" s="2">
        <v>43565</v>
      </c>
      <c r="D6291" t="s">
        <v>13</v>
      </c>
      <c r="E6291" t="s">
        <v>4397</v>
      </c>
      <c r="F6291" t="s">
        <v>267</v>
      </c>
      <c r="J6291" t="s">
        <v>17</v>
      </c>
      <c r="K6291" t="s">
        <v>22</v>
      </c>
      <c r="L6291" t="str">
        <f>_xlfn.XLOOKUP(Tableau1[[#This Row],[TYPE DE PIECE]],Tableau4[MATIERE],Tableau4[SHORT TYPE],"",0,1)</f>
        <v>COP</v>
      </c>
      <c r="N6291" t="str">
        <f>IF(ISERR(FIND("DECOUPE",Tableau1[[#This Row],[DESIGNATION]])),"","NEED REF")</f>
        <v/>
      </c>
    </row>
    <row r="6292" spans="2:14">
      <c r="B6292">
        <v>34407713</v>
      </c>
      <c r="C6292" s="2">
        <v>43565</v>
      </c>
      <c r="D6292" t="s">
        <v>13</v>
      </c>
      <c r="E6292" t="s">
        <v>4398</v>
      </c>
      <c r="F6292" t="s">
        <v>267</v>
      </c>
      <c r="J6292" t="s">
        <v>17</v>
      </c>
      <c r="K6292" t="s">
        <v>22</v>
      </c>
      <c r="L6292" t="str">
        <f>_xlfn.XLOOKUP(Tableau1[[#This Row],[TYPE DE PIECE]],Tableau4[MATIERE],Tableau4[SHORT TYPE],"",0,1)</f>
        <v>COP</v>
      </c>
      <c r="N6292" t="str">
        <f>IF(ISERR(FIND("DECOUPE",Tableau1[[#This Row],[DESIGNATION]])),"","NEED REF")</f>
        <v/>
      </c>
    </row>
    <row r="6293" spans="2:14">
      <c r="B6293">
        <v>34407712</v>
      </c>
      <c r="C6293" s="2">
        <v>43565</v>
      </c>
      <c r="D6293" t="s">
        <v>13</v>
      </c>
      <c r="E6293" t="s">
        <v>4399</v>
      </c>
      <c r="F6293" t="s">
        <v>267</v>
      </c>
      <c r="J6293" t="s">
        <v>17</v>
      </c>
      <c r="K6293" t="s">
        <v>22</v>
      </c>
      <c r="L6293" t="str">
        <f>_xlfn.XLOOKUP(Tableau1[[#This Row],[TYPE DE PIECE]],Tableau4[MATIERE],Tableau4[SHORT TYPE],"",0,1)</f>
        <v>COP</v>
      </c>
      <c r="N6293" t="str">
        <f>IF(ISERR(FIND("DECOUPE",Tableau1[[#This Row],[DESIGNATION]])),"","NEED REF")</f>
        <v/>
      </c>
    </row>
    <row r="6294" spans="2:14">
      <c r="B6294">
        <v>34407711</v>
      </c>
      <c r="C6294" s="2">
        <v>43565</v>
      </c>
      <c r="D6294" t="s">
        <v>13</v>
      </c>
      <c r="E6294" t="s">
        <v>4386</v>
      </c>
      <c r="F6294" t="s">
        <v>267</v>
      </c>
      <c r="J6294" t="s">
        <v>17</v>
      </c>
      <c r="K6294" t="s">
        <v>22</v>
      </c>
      <c r="L6294" t="str">
        <f>_xlfn.XLOOKUP(Tableau1[[#This Row],[TYPE DE PIECE]],Tableau4[MATIERE],Tableau4[SHORT TYPE],"",0,1)</f>
        <v>COP</v>
      </c>
      <c r="N6294" t="str">
        <f>IF(ISERR(FIND("DECOUPE",Tableau1[[#This Row],[DESIGNATION]])),"","NEED REF")</f>
        <v/>
      </c>
    </row>
    <row r="6295" spans="2:14">
      <c r="B6295">
        <v>34407710</v>
      </c>
      <c r="C6295" s="2">
        <v>43565</v>
      </c>
      <c r="D6295" t="s">
        <v>13</v>
      </c>
      <c r="E6295" t="s">
        <v>4387</v>
      </c>
      <c r="F6295" t="s">
        <v>267</v>
      </c>
      <c r="J6295" t="s">
        <v>17</v>
      </c>
      <c r="K6295" t="s">
        <v>22</v>
      </c>
      <c r="L6295" t="str">
        <f>_xlfn.XLOOKUP(Tableau1[[#This Row],[TYPE DE PIECE]],Tableau4[MATIERE],Tableau4[SHORT TYPE],"",0,1)</f>
        <v>COP</v>
      </c>
      <c r="N6295" t="str">
        <f>IF(ISERR(FIND("DECOUPE",Tableau1[[#This Row],[DESIGNATION]])),"","NEED REF")</f>
        <v/>
      </c>
    </row>
    <row r="6296" spans="2:14">
      <c r="B6296">
        <v>34407709</v>
      </c>
      <c r="C6296" s="2">
        <v>43565</v>
      </c>
      <c r="D6296" t="s">
        <v>13</v>
      </c>
      <c r="E6296" t="s">
        <v>4388</v>
      </c>
      <c r="F6296" t="s">
        <v>267</v>
      </c>
      <c r="J6296" t="s">
        <v>17</v>
      </c>
      <c r="K6296" t="s">
        <v>22</v>
      </c>
      <c r="L6296" t="str">
        <f>_xlfn.XLOOKUP(Tableau1[[#This Row],[TYPE DE PIECE]],Tableau4[MATIERE],Tableau4[SHORT TYPE],"",0,1)</f>
        <v>COP</v>
      </c>
      <c r="N6296" t="str">
        <f>IF(ISERR(FIND("DECOUPE",Tableau1[[#This Row],[DESIGNATION]])),"","NEED REF")</f>
        <v/>
      </c>
    </row>
    <row r="6297" spans="2:14">
      <c r="B6297">
        <v>34407708</v>
      </c>
      <c r="C6297" s="2">
        <v>43565</v>
      </c>
      <c r="D6297" t="s">
        <v>13</v>
      </c>
      <c r="E6297" t="s">
        <v>4400</v>
      </c>
      <c r="F6297" t="s">
        <v>267</v>
      </c>
      <c r="J6297" t="s">
        <v>17</v>
      </c>
      <c r="K6297" t="s">
        <v>25</v>
      </c>
      <c r="L6297" t="str">
        <f>_xlfn.XLOOKUP(Tableau1[[#This Row],[TYPE DE PIECE]],Tableau4[MATIERE],Tableau4[SHORT TYPE],"",0,1)</f>
        <v>SMT</v>
      </c>
      <c r="N6297" t="str">
        <f>IF(ISERR(FIND("DECOUPE",Tableau1[[#This Row],[DESIGNATION]])),"","NEED REF")</f>
        <v/>
      </c>
    </row>
    <row r="6298" spans="2:14">
      <c r="B6298">
        <v>34407707</v>
      </c>
      <c r="C6298" s="2">
        <v>43565</v>
      </c>
      <c r="D6298" t="s">
        <v>13</v>
      </c>
      <c r="E6298" t="s">
        <v>4401</v>
      </c>
      <c r="F6298" t="s">
        <v>4402</v>
      </c>
      <c r="J6298" t="s">
        <v>177</v>
      </c>
      <c r="K6298" t="s">
        <v>33</v>
      </c>
      <c r="L6298" t="str">
        <f>_xlfn.XLOOKUP(Tableau1[[#This Row],[TYPE DE PIECE]],Tableau4[MATIERE],Tableau4[SHORT TYPE],"",0,1)</f>
        <v>PLA</v>
      </c>
      <c r="N6298" t="str">
        <f>IF(ISERR(FIND("DECOUPE",Tableau1[[#This Row],[DESIGNATION]])),"","NEED REF")</f>
        <v/>
      </c>
    </row>
    <row r="6299" spans="2:14">
      <c r="B6299">
        <v>34407706</v>
      </c>
      <c r="C6299" s="2">
        <v>43565</v>
      </c>
      <c r="D6299" t="s">
        <v>13</v>
      </c>
      <c r="E6299" t="s">
        <v>4400</v>
      </c>
      <c r="F6299" t="s">
        <v>267</v>
      </c>
      <c r="J6299" t="s">
        <v>17</v>
      </c>
      <c r="K6299" t="s">
        <v>25</v>
      </c>
      <c r="L6299" t="str">
        <f>_xlfn.XLOOKUP(Tableau1[[#This Row],[TYPE DE PIECE]],Tableau4[MATIERE],Tableau4[SHORT TYPE],"",0,1)</f>
        <v>SMT</v>
      </c>
      <c r="N6299" t="str">
        <f>IF(ISERR(FIND("DECOUPE",Tableau1[[#This Row],[DESIGNATION]])),"","NEED REF")</f>
        <v/>
      </c>
    </row>
    <row r="6300" spans="2:14">
      <c r="B6300">
        <v>34407705</v>
      </c>
      <c r="C6300" s="2">
        <v>43565</v>
      </c>
      <c r="D6300" t="s">
        <v>13</v>
      </c>
      <c r="E6300" t="s">
        <v>4403</v>
      </c>
      <c r="F6300" t="s">
        <v>4404</v>
      </c>
      <c r="J6300" t="s">
        <v>4048</v>
      </c>
      <c r="K6300" t="s">
        <v>25</v>
      </c>
      <c r="L6300" t="str">
        <f>_xlfn.XLOOKUP(Tableau1[[#This Row],[TYPE DE PIECE]],Tableau4[MATIERE],Tableau4[SHORT TYPE],"",0,1)</f>
        <v>SMT</v>
      </c>
      <c r="N6300" t="str">
        <f>IF(ISERR(FIND("DECOUPE",Tableau1[[#This Row],[DESIGNATION]])),"","NEED REF")</f>
        <v/>
      </c>
    </row>
    <row r="6301" spans="2:14">
      <c r="B6301">
        <v>34407704</v>
      </c>
      <c r="C6301" s="2">
        <v>43565</v>
      </c>
      <c r="D6301" t="s">
        <v>13</v>
      </c>
      <c r="E6301" t="s">
        <v>4405</v>
      </c>
      <c r="F6301" t="s">
        <v>4404</v>
      </c>
      <c r="J6301" t="s">
        <v>4048</v>
      </c>
      <c r="K6301" t="s">
        <v>25</v>
      </c>
      <c r="L6301" t="str">
        <f>_xlfn.XLOOKUP(Tableau1[[#This Row],[TYPE DE PIECE]],Tableau4[MATIERE],Tableau4[SHORT TYPE],"",0,1)</f>
        <v>SMT</v>
      </c>
      <c r="N6301" t="str">
        <f>IF(ISERR(FIND("DECOUPE",Tableau1[[#This Row],[DESIGNATION]])),"","NEED REF")</f>
        <v/>
      </c>
    </row>
    <row r="6302" spans="2:14">
      <c r="B6302">
        <v>34407703</v>
      </c>
      <c r="C6302" s="2">
        <v>43565</v>
      </c>
      <c r="D6302" t="s">
        <v>13</v>
      </c>
      <c r="E6302" t="s">
        <v>4406</v>
      </c>
      <c r="F6302" t="s">
        <v>4404</v>
      </c>
      <c r="J6302" t="s">
        <v>4048</v>
      </c>
      <c r="K6302" t="s">
        <v>25</v>
      </c>
      <c r="L6302" t="str">
        <f>_xlfn.XLOOKUP(Tableau1[[#This Row],[TYPE DE PIECE]],Tableau4[MATIERE],Tableau4[SHORT TYPE],"",0,1)</f>
        <v>SMT</v>
      </c>
      <c r="N6302" t="str">
        <f>IF(ISERR(FIND("DECOUPE",Tableau1[[#This Row],[DESIGNATION]])),"","NEED REF")</f>
        <v/>
      </c>
    </row>
    <row r="6303" spans="2:14">
      <c r="B6303">
        <v>34407702</v>
      </c>
      <c r="C6303" s="2">
        <v>43565</v>
      </c>
      <c r="D6303" t="s">
        <v>13</v>
      </c>
      <c r="E6303" t="s">
        <v>4407</v>
      </c>
      <c r="F6303" t="s">
        <v>4404</v>
      </c>
      <c r="J6303" t="s">
        <v>4048</v>
      </c>
      <c r="K6303" t="s">
        <v>25</v>
      </c>
      <c r="L6303" t="str">
        <f>_xlfn.XLOOKUP(Tableau1[[#This Row],[TYPE DE PIECE]],Tableau4[MATIERE],Tableau4[SHORT TYPE],"",0,1)</f>
        <v>SMT</v>
      </c>
      <c r="N6303" t="str">
        <f>IF(ISERR(FIND("DECOUPE",Tableau1[[#This Row],[DESIGNATION]])),"","NEED REF")</f>
        <v/>
      </c>
    </row>
    <row r="6304" spans="2:14">
      <c r="B6304">
        <v>34407701</v>
      </c>
      <c r="C6304" s="2">
        <v>43564</v>
      </c>
      <c r="D6304" t="s">
        <v>13</v>
      </c>
      <c r="E6304" t="s">
        <v>4408</v>
      </c>
      <c r="F6304" t="s">
        <v>4409</v>
      </c>
      <c r="J6304" t="s">
        <v>4048</v>
      </c>
      <c r="L6304" t="str">
        <f>_xlfn.XLOOKUP(Tableau1[[#This Row],[TYPE DE PIECE]],Tableau4[MATIERE],Tableau4[SHORT TYPE],"",0,1)</f>
        <v/>
      </c>
      <c r="N6304" t="str">
        <f>IF(ISERR(FIND("DECOUPE",Tableau1[[#This Row],[DESIGNATION]])),"","NEED REF")</f>
        <v/>
      </c>
    </row>
    <row r="6305" spans="2:14">
      <c r="B6305">
        <v>34407700</v>
      </c>
      <c r="C6305" s="2">
        <v>43563</v>
      </c>
      <c r="D6305" t="s">
        <v>13</v>
      </c>
      <c r="E6305" t="s">
        <v>4410</v>
      </c>
      <c r="F6305" t="s">
        <v>4411</v>
      </c>
      <c r="J6305" t="s">
        <v>17</v>
      </c>
      <c r="K6305" t="s">
        <v>25</v>
      </c>
      <c r="L6305" t="str">
        <f>_xlfn.XLOOKUP(Tableau1[[#This Row],[TYPE DE PIECE]],Tableau4[MATIERE],Tableau4[SHORT TYPE],"",0,1)</f>
        <v>SMT</v>
      </c>
      <c r="N6305" t="str">
        <f>IF(ISERR(FIND("DECOUPE",Tableau1[[#This Row],[DESIGNATION]])),"","NEED REF")</f>
        <v/>
      </c>
    </row>
    <row r="6306" spans="2:14">
      <c r="B6306">
        <v>34407699</v>
      </c>
      <c r="C6306" s="2">
        <v>43563</v>
      </c>
      <c r="D6306" t="s">
        <v>13</v>
      </c>
      <c r="E6306" t="s">
        <v>4412</v>
      </c>
      <c r="F6306" t="s">
        <v>4411</v>
      </c>
      <c r="J6306" t="s">
        <v>17</v>
      </c>
      <c r="K6306" t="s">
        <v>25</v>
      </c>
      <c r="L6306" t="str">
        <f>_xlfn.XLOOKUP(Tableau1[[#This Row],[TYPE DE PIECE]],Tableau4[MATIERE],Tableau4[SHORT TYPE],"",0,1)</f>
        <v>SMT</v>
      </c>
      <c r="N6306" t="str">
        <f>IF(ISERR(FIND("DECOUPE",Tableau1[[#This Row],[DESIGNATION]])),"","NEED REF")</f>
        <v/>
      </c>
    </row>
    <row r="6307" spans="2:14">
      <c r="B6307">
        <v>34407698</v>
      </c>
      <c r="C6307" s="2">
        <v>43563</v>
      </c>
      <c r="D6307" t="s">
        <v>13</v>
      </c>
      <c r="E6307" t="s">
        <v>4413</v>
      </c>
      <c r="F6307" t="s">
        <v>4411</v>
      </c>
      <c r="J6307" t="s">
        <v>17</v>
      </c>
      <c r="K6307" t="s">
        <v>25</v>
      </c>
      <c r="L6307" t="str">
        <f>_xlfn.XLOOKUP(Tableau1[[#This Row],[TYPE DE PIECE]],Tableau4[MATIERE],Tableau4[SHORT TYPE],"",0,1)</f>
        <v>SMT</v>
      </c>
      <c r="N6307" t="str">
        <f>IF(ISERR(FIND("DECOUPE",Tableau1[[#This Row],[DESIGNATION]])),"","NEED REF")</f>
        <v/>
      </c>
    </row>
    <row r="6308" spans="2:14">
      <c r="B6308">
        <v>34407697</v>
      </c>
      <c r="C6308" s="2">
        <v>43556</v>
      </c>
      <c r="D6308" t="s">
        <v>13</v>
      </c>
      <c r="E6308" t="s">
        <v>4414</v>
      </c>
      <c r="F6308" t="s">
        <v>4415</v>
      </c>
      <c r="J6308" t="s">
        <v>17</v>
      </c>
      <c r="K6308" t="s">
        <v>33</v>
      </c>
      <c r="L6308" t="str">
        <f>_xlfn.XLOOKUP(Tableau1[[#This Row],[TYPE DE PIECE]],Tableau4[MATIERE],Tableau4[SHORT TYPE],"",0,1)</f>
        <v>PLA</v>
      </c>
      <c r="N6308" t="str">
        <f>IF(ISERR(FIND("DECOUPE",Tableau1[[#This Row],[DESIGNATION]])),"","NEED REF")</f>
        <v/>
      </c>
    </row>
    <row r="6309" spans="2:14">
      <c r="B6309">
        <v>34407696</v>
      </c>
      <c r="C6309" s="2">
        <v>43556</v>
      </c>
      <c r="D6309" t="s">
        <v>13</v>
      </c>
      <c r="E6309" t="s">
        <v>4416</v>
      </c>
      <c r="F6309" t="s">
        <v>4415</v>
      </c>
      <c r="J6309" t="s">
        <v>17</v>
      </c>
      <c r="K6309" t="s">
        <v>33</v>
      </c>
      <c r="L6309" t="str">
        <f>_xlfn.XLOOKUP(Tableau1[[#This Row],[TYPE DE PIECE]],Tableau4[MATIERE],Tableau4[SHORT TYPE],"",0,1)</f>
        <v>PLA</v>
      </c>
      <c r="N6309" t="str">
        <f>IF(ISERR(FIND("DECOUPE",Tableau1[[#This Row],[DESIGNATION]])),"","NEED REF")</f>
        <v/>
      </c>
    </row>
    <row r="6310" spans="2:14">
      <c r="B6310">
        <v>34407695</v>
      </c>
      <c r="C6310" s="2">
        <v>43556</v>
      </c>
      <c r="D6310" t="s">
        <v>13</v>
      </c>
      <c r="E6310" t="s">
        <v>4417</v>
      </c>
      <c r="F6310" t="s">
        <v>4415</v>
      </c>
      <c r="J6310" t="s">
        <v>17</v>
      </c>
      <c r="K6310" t="s">
        <v>33</v>
      </c>
      <c r="L6310" t="str">
        <f>_xlfn.XLOOKUP(Tableau1[[#This Row],[TYPE DE PIECE]],Tableau4[MATIERE],Tableau4[SHORT TYPE],"",0,1)</f>
        <v>PLA</v>
      </c>
      <c r="N6310" t="str">
        <f>IF(ISERR(FIND("DECOUPE",Tableau1[[#This Row],[DESIGNATION]])),"","NEED REF")</f>
        <v/>
      </c>
    </row>
    <row r="6311" spans="2:14">
      <c r="B6311">
        <v>34407694</v>
      </c>
      <c r="C6311" s="2">
        <v>43556</v>
      </c>
      <c r="D6311" t="s">
        <v>13</v>
      </c>
      <c r="E6311" t="s">
        <v>4418</v>
      </c>
      <c r="F6311" t="s">
        <v>4415</v>
      </c>
      <c r="J6311" t="s">
        <v>17</v>
      </c>
      <c r="K6311" t="s">
        <v>33</v>
      </c>
      <c r="L6311" t="str">
        <f>_xlfn.XLOOKUP(Tableau1[[#This Row],[TYPE DE PIECE]],Tableau4[MATIERE],Tableau4[SHORT TYPE],"",0,1)</f>
        <v>PLA</v>
      </c>
      <c r="N6311" t="str">
        <f>IF(ISERR(FIND("DECOUPE",Tableau1[[#This Row],[DESIGNATION]])),"","NEED REF")</f>
        <v/>
      </c>
    </row>
    <row r="6312" spans="2:14">
      <c r="B6312">
        <v>34407693</v>
      </c>
      <c r="C6312" s="2">
        <v>43556</v>
      </c>
      <c r="D6312" t="s">
        <v>13</v>
      </c>
      <c r="E6312" t="s">
        <v>4419</v>
      </c>
      <c r="F6312" t="s">
        <v>4415</v>
      </c>
      <c r="J6312" t="s">
        <v>17</v>
      </c>
      <c r="K6312" t="s">
        <v>33</v>
      </c>
      <c r="L6312" t="str">
        <f>_xlfn.XLOOKUP(Tableau1[[#This Row],[TYPE DE PIECE]],Tableau4[MATIERE],Tableau4[SHORT TYPE],"",0,1)</f>
        <v>PLA</v>
      </c>
      <c r="N6312" t="str">
        <f>IF(ISERR(FIND("DECOUPE",Tableau1[[#This Row],[DESIGNATION]])),"","NEED REF")</f>
        <v/>
      </c>
    </row>
    <row r="6313" spans="2:14">
      <c r="B6313">
        <v>34407692</v>
      </c>
      <c r="C6313" s="2">
        <v>43552</v>
      </c>
      <c r="D6313" t="s">
        <v>13</v>
      </c>
      <c r="E6313" t="s">
        <v>4420</v>
      </c>
      <c r="F6313" t="s">
        <v>4415</v>
      </c>
      <c r="J6313" t="s">
        <v>17</v>
      </c>
      <c r="K6313" t="s">
        <v>25</v>
      </c>
      <c r="L6313" t="str">
        <f>_xlfn.XLOOKUP(Tableau1[[#This Row],[TYPE DE PIECE]],Tableau4[MATIERE],Tableau4[SHORT TYPE],"",0,1)</f>
        <v>SMT</v>
      </c>
      <c r="N6313" t="str">
        <f>IF(ISERR(FIND("DECOUPE",Tableau1[[#This Row],[DESIGNATION]])),"","NEED REF")</f>
        <v/>
      </c>
    </row>
    <row r="6314" spans="2:14">
      <c r="B6314">
        <v>34407691</v>
      </c>
      <c r="C6314" s="2">
        <v>43552</v>
      </c>
      <c r="D6314" t="s">
        <v>13</v>
      </c>
      <c r="E6314" t="s">
        <v>4421</v>
      </c>
      <c r="F6314" t="s">
        <v>4415</v>
      </c>
      <c r="J6314" t="s">
        <v>17</v>
      </c>
      <c r="K6314" t="s">
        <v>25</v>
      </c>
      <c r="L6314" t="str">
        <f>_xlfn.XLOOKUP(Tableau1[[#This Row],[TYPE DE PIECE]],Tableau4[MATIERE],Tableau4[SHORT TYPE],"",0,1)</f>
        <v>SMT</v>
      </c>
      <c r="N6314" t="str">
        <f>IF(ISERR(FIND("DECOUPE",Tableau1[[#This Row],[DESIGNATION]])),"","NEED REF")</f>
        <v/>
      </c>
    </row>
    <row r="6315" spans="2:14">
      <c r="B6315">
        <v>34407690</v>
      </c>
      <c r="C6315" s="2">
        <v>43552</v>
      </c>
      <c r="D6315" t="s">
        <v>13</v>
      </c>
      <c r="E6315" t="s">
        <v>4422</v>
      </c>
      <c r="F6315" t="s">
        <v>4415</v>
      </c>
      <c r="J6315" t="s">
        <v>17</v>
      </c>
      <c r="K6315" t="s">
        <v>25</v>
      </c>
      <c r="L6315" t="str">
        <f>_xlfn.XLOOKUP(Tableau1[[#This Row],[TYPE DE PIECE]],Tableau4[MATIERE],Tableau4[SHORT TYPE],"",0,1)</f>
        <v>SMT</v>
      </c>
      <c r="N6315" t="str">
        <f>IF(ISERR(FIND("DECOUPE",Tableau1[[#This Row],[DESIGNATION]])),"","NEED REF")</f>
        <v/>
      </c>
    </row>
    <row r="6316" spans="2:14">
      <c r="B6316">
        <v>34407689</v>
      </c>
      <c r="C6316" s="2">
        <v>43552</v>
      </c>
      <c r="D6316" t="s">
        <v>13</v>
      </c>
      <c r="E6316" t="s">
        <v>4423</v>
      </c>
      <c r="J6316" t="s">
        <v>27</v>
      </c>
      <c r="K6316" t="s">
        <v>22</v>
      </c>
      <c r="L6316" t="str">
        <f>_xlfn.XLOOKUP(Tableau1[[#This Row],[TYPE DE PIECE]],Tableau4[MATIERE],Tableau4[SHORT TYPE],"",0,1)</f>
        <v>COP</v>
      </c>
      <c r="N6316" t="str">
        <f>IF(ISERR(FIND("DECOUPE",Tableau1[[#This Row],[DESIGNATION]])),"","NEED REF")</f>
        <v/>
      </c>
    </row>
    <row r="6317" spans="2:14">
      <c r="B6317">
        <v>34407688</v>
      </c>
      <c r="C6317" s="2">
        <v>43551</v>
      </c>
      <c r="D6317" t="s">
        <v>13</v>
      </c>
      <c r="E6317" t="s">
        <v>4424</v>
      </c>
      <c r="J6317" t="s">
        <v>27</v>
      </c>
      <c r="K6317" t="s">
        <v>22</v>
      </c>
      <c r="L6317" t="str">
        <f>_xlfn.XLOOKUP(Tableau1[[#This Row],[TYPE DE PIECE]],Tableau4[MATIERE],Tableau4[SHORT TYPE],"",0,1)</f>
        <v>COP</v>
      </c>
      <c r="N6317" t="str">
        <f>IF(ISERR(FIND("DECOUPE",Tableau1[[#This Row],[DESIGNATION]])),"","NEED REF")</f>
        <v/>
      </c>
    </row>
    <row r="6318" spans="2:14">
      <c r="B6318">
        <v>34407687</v>
      </c>
      <c r="C6318" s="2">
        <v>43551</v>
      </c>
      <c r="D6318" t="s">
        <v>13</v>
      </c>
      <c r="E6318" t="s">
        <v>4425</v>
      </c>
      <c r="J6318" t="s">
        <v>27</v>
      </c>
      <c r="K6318" t="s">
        <v>22</v>
      </c>
      <c r="L6318" t="str">
        <f>_xlfn.XLOOKUP(Tableau1[[#This Row],[TYPE DE PIECE]],Tableau4[MATIERE],Tableau4[SHORT TYPE],"",0,1)</f>
        <v>COP</v>
      </c>
      <c r="N6318" t="str">
        <f>IF(ISERR(FIND("DECOUPE",Tableau1[[#This Row],[DESIGNATION]])),"","NEED REF")</f>
        <v/>
      </c>
    </row>
    <row r="6319" spans="2:14">
      <c r="B6319">
        <v>34407686</v>
      </c>
      <c r="C6319" s="2">
        <v>43551</v>
      </c>
      <c r="D6319" t="s">
        <v>13</v>
      </c>
      <c r="E6319" t="s">
        <v>4426</v>
      </c>
      <c r="J6319" t="s">
        <v>27</v>
      </c>
      <c r="K6319" t="s">
        <v>22</v>
      </c>
      <c r="L6319" t="str">
        <f>_xlfn.XLOOKUP(Tableau1[[#This Row],[TYPE DE PIECE]],Tableau4[MATIERE],Tableau4[SHORT TYPE],"",0,1)</f>
        <v>COP</v>
      </c>
      <c r="N6319" t="str">
        <f>IF(ISERR(FIND("DECOUPE",Tableau1[[#This Row],[DESIGNATION]])),"","NEED REF")</f>
        <v/>
      </c>
    </row>
    <row r="6320" spans="2:14">
      <c r="B6320">
        <v>34407685</v>
      </c>
      <c r="C6320" s="2">
        <v>43551</v>
      </c>
      <c r="D6320" t="s">
        <v>13</v>
      </c>
      <c r="E6320" t="s">
        <v>4427</v>
      </c>
      <c r="J6320" t="s">
        <v>27</v>
      </c>
      <c r="K6320" t="s">
        <v>22</v>
      </c>
      <c r="L6320" t="str">
        <f>_xlfn.XLOOKUP(Tableau1[[#This Row],[TYPE DE PIECE]],Tableau4[MATIERE],Tableau4[SHORT TYPE],"",0,1)</f>
        <v>COP</v>
      </c>
      <c r="N6320" t="str">
        <f>IF(ISERR(FIND("DECOUPE",Tableau1[[#This Row],[DESIGNATION]])),"","NEED REF")</f>
        <v/>
      </c>
    </row>
    <row r="6321" spans="2:14">
      <c r="B6321">
        <v>34407684</v>
      </c>
      <c r="C6321" s="2">
        <v>43551</v>
      </c>
      <c r="D6321" t="s">
        <v>13</v>
      </c>
      <c r="E6321" t="s">
        <v>4428</v>
      </c>
      <c r="J6321" t="s">
        <v>27</v>
      </c>
      <c r="K6321" t="s">
        <v>22</v>
      </c>
      <c r="L6321" t="str">
        <f>_xlfn.XLOOKUP(Tableau1[[#This Row],[TYPE DE PIECE]],Tableau4[MATIERE],Tableau4[SHORT TYPE],"",0,1)</f>
        <v>COP</v>
      </c>
      <c r="N6321" t="str">
        <f>IF(ISERR(FIND("DECOUPE",Tableau1[[#This Row],[DESIGNATION]])),"","NEED REF")</f>
        <v/>
      </c>
    </row>
    <row r="6322" spans="2:14">
      <c r="B6322">
        <v>34407683</v>
      </c>
      <c r="C6322" s="2">
        <v>43551</v>
      </c>
      <c r="D6322" t="s">
        <v>13</v>
      </c>
      <c r="E6322" t="s">
        <v>4429</v>
      </c>
      <c r="J6322" t="s">
        <v>27</v>
      </c>
      <c r="K6322" t="s">
        <v>22</v>
      </c>
      <c r="L6322" t="str">
        <f>_xlfn.XLOOKUP(Tableau1[[#This Row],[TYPE DE PIECE]],Tableau4[MATIERE],Tableau4[SHORT TYPE],"",0,1)</f>
        <v>COP</v>
      </c>
      <c r="N6322" t="str">
        <f>IF(ISERR(FIND("DECOUPE",Tableau1[[#This Row],[DESIGNATION]])),"","NEED REF")</f>
        <v/>
      </c>
    </row>
    <row r="6323" spans="2:14">
      <c r="B6323">
        <v>34407682</v>
      </c>
      <c r="C6323" s="2">
        <v>43551</v>
      </c>
      <c r="D6323" t="s">
        <v>13</v>
      </c>
      <c r="E6323" t="s">
        <v>4430</v>
      </c>
      <c r="J6323" t="s">
        <v>27</v>
      </c>
      <c r="K6323" t="s">
        <v>22</v>
      </c>
      <c r="L6323" t="str">
        <f>_xlfn.XLOOKUP(Tableau1[[#This Row],[TYPE DE PIECE]],Tableau4[MATIERE],Tableau4[SHORT TYPE],"",0,1)</f>
        <v>COP</v>
      </c>
      <c r="N6323" t="str">
        <f>IF(ISERR(FIND("DECOUPE",Tableau1[[#This Row],[DESIGNATION]])),"","NEED REF")</f>
        <v/>
      </c>
    </row>
    <row r="6324" spans="2:14">
      <c r="B6324">
        <v>34407681</v>
      </c>
      <c r="C6324" s="2">
        <v>43551</v>
      </c>
      <c r="D6324" t="s">
        <v>13</v>
      </c>
      <c r="E6324" t="s">
        <v>4431</v>
      </c>
      <c r="J6324" t="s">
        <v>27</v>
      </c>
      <c r="K6324" t="s">
        <v>22</v>
      </c>
      <c r="L6324" t="str">
        <f>_xlfn.XLOOKUP(Tableau1[[#This Row],[TYPE DE PIECE]],Tableau4[MATIERE],Tableau4[SHORT TYPE],"",0,1)</f>
        <v>COP</v>
      </c>
      <c r="N6324" t="str">
        <f>IF(ISERR(FIND("DECOUPE",Tableau1[[#This Row],[DESIGNATION]])),"","NEED REF")</f>
        <v/>
      </c>
    </row>
    <row r="6325" spans="2:14">
      <c r="B6325">
        <v>34407680</v>
      </c>
      <c r="C6325" s="2">
        <v>43551</v>
      </c>
      <c r="D6325" t="s">
        <v>13</v>
      </c>
      <c r="E6325" t="s">
        <v>4432</v>
      </c>
      <c r="J6325" t="s">
        <v>27</v>
      </c>
      <c r="K6325" t="s">
        <v>22</v>
      </c>
      <c r="L6325" t="str">
        <f>_xlfn.XLOOKUP(Tableau1[[#This Row],[TYPE DE PIECE]],Tableau4[MATIERE],Tableau4[SHORT TYPE],"",0,1)</f>
        <v>COP</v>
      </c>
      <c r="N6325" t="str">
        <f>IF(ISERR(FIND("DECOUPE",Tableau1[[#This Row],[DESIGNATION]])),"","NEED REF")</f>
        <v/>
      </c>
    </row>
    <row r="6326" spans="2:14">
      <c r="B6326">
        <v>34407679</v>
      </c>
      <c r="C6326" s="2">
        <v>43551</v>
      </c>
      <c r="D6326" t="s">
        <v>13</v>
      </c>
      <c r="E6326" t="s">
        <v>4433</v>
      </c>
      <c r="J6326" t="s">
        <v>27</v>
      </c>
      <c r="K6326" t="s">
        <v>22</v>
      </c>
      <c r="L6326" t="str">
        <f>_xlfn.XLOOKUP(Tableau1[[#This Row],[TYPE DE PIECE]],Tableau4[MATIERE],Tableau4[SHORT TYPE],"",0,1)</f>
        <v>COP</v>
      </c>
      <c r="N6326" t="str">
        <f>IF(ISERR(FIND("DECOUPE",Tableau1[[#This Row],[DESIGNATION]])),"","NEED REF")</f>
        <v/>
      </c>
    </row>
    <row r="6327" spans="2:14">
      <c r="B6327">
        <v>34407678</v>
      </c>
      <c r="C6327" s="2">
        <v>43551</v>
      </c>
      <c r="D6327" t="s">
        <v>13</v>
      </c>
      <c r="E6327" t="s">
        <v>4434</v>
      </c>
      <c r="J6327" t="s">
        <v>27</v>
      </c>
      <c r="K6327" t="s">
        <v>22</v>
      </c>
      <c r="L6327" t="str">
        <f>_xlfn.XLOOKUP(Tableau1[[#This Row],[TYPE DE PIECE]],Tableau4[MATIERE],Tableau4[SHORT TYPE],"",0,1)</f>
        <v>COP</v>
      </c>
      <c r="N6327" t="str">
        <f>IF(ISERR(FIND("DECOUPE",Tableau1[[#This Row],[DESIGNATION]])),"","NEED REF")</f>
        <v/>
      </c>
    </row>
    <row r="6328" spans="2:14">
      <c r="B6328">
        <v>34407677</v>
      </c>
      <c r="C6328" s="2">
        <v>43551</v>
      </c>
      <c r="D6328" t="s">
        <v>13</v>
      </c>
      <c r="E6328" t="s">
        <v>4435</v>
      </c>
      <c r="J6328" t="s">
        <v>27</v>
      </c>
      <c r="K6328" t="s">
        <v>22</v>
      </c>
      <c r="L6328" t="str">
        <f>_xlfn.XLOOKUP(Tableau1[[#This Row],[TYPE DE PIECE]],Tableau4[MATIERE],Tableau4[SHORT TYPE],"",0,1)</f>
        <v>COP</v>
      </c>
      <c r="N6328" t="str">
        <f>IF(ISERR(FIND("DECOUPE",Tableau1[[#This Row],[DESIGNATION]])),"","NEED REF")</f>
        <v/>
      </c>
    </row>
    <row r="6329" spans="2:14">
      <c r="B6329">
        <v>34407676</v>
      </c>
      <c r="C6329" s="2">
        <v>43551</v>
      </c>
      <c r="D6329" t="s">
        <v>13</v>
      </c>
      <c r="E6329" t="s">
        <v>4436</v>
      </c>
      <c r="J6329" t="s">
        <v>27</v>
      </c>
      <c r="K6329" t="s">
        <v>22</v>
      </c>
      <c r="L6329" t="str">
        <f>_xlfn.XLOOKUP(Tableau1[[#This Row],[TYPE DE PIECE]],Tableau4[MATIERE],Tableau4[SHORT TYPE],"",0,1)</f>
        <v>COP</v>
      </c>
      <c r="N6329" t="str">
        <f>IF(ISERR(FIND("DECOUPE",Tableau1[[#This Row],[DESIGNATION]])),"","NEED REF")</f>
        <v/>
      </c>
    </row>
    <row r="6330" spans="2:14">
      <c r="B6330">
        <v>34407675</v>
      </c>
      <c r="C6330" s="2">
        <v>43551</v>
      </c>
      <c r="D6330" t="s">
        <v>13</v>
      </c>
      <c r="E6330" t="s">
        <v>4437</v>
      </c>
      <c r="J6330" t="s">
        <v>27</v>
      </c>
      <c r="K6330" t="s">
        <v>22</v>
      </c>
      <c r="L6330" t="str">
        <f>_xlfn.XLOOKUP(Tableau1[[#This Row],[TYPE DE PIECE]],Tableau4[MATIERE],Tableau4[SHORT TYPE],"",0,1)</f>
        <v>COP</v>
      </c>
      <c r="N6330" t="str">
        <f>IF(ISERR(FIND("DECOUPE",Tableau1[[#This Row],[DESIGNATION]])),"","NEED REF")</f>
        <v/>
      </c>
    </row>
    <row r="6331" spans="2:14">
      <c r="B6331">
        <v>34407674</v>
      </c>
      <c r="C6331" s="2">
        <v>43551</v>
      </c>
      <c r="D6331" t="s">
        <v>13</v>
      </c>
      <c r="E6331" t="s">
        <v>4438</v>
      </c>
      <c r="J6331" t="s">
        <v>27</v>
      </c>
      <c r="K6331" t="s">
        <v>22</v>
      </c>
      <c r="L6331" t="str">
        <f>_xlfn.XLOOKUP(Tableau1[[#This Row],[TYPE DE PIECE]],Tableau4[MATIERE],Tableau4[SHORT TYPE],"",0,1)</f>
        <v>COP</v>
      </c>
      <c r="N6331" t="str">
        <f>IF(ISERR(FIND("DECOUPE",Tableau1[[#This Row],[DESIGNATION]])),"","NEED REF")</f>
        <v/>
      </c>
    </row>
    <row r="6332" spans="2:14">
      <c r="B6332">
        <v>34407673</v>
      </c>
      <c r="C6332" s="2">
        <v>43551</v>
      </c>
      <c r="D6332" t="s">
        <v>13</v>
      </c>
      <c r="E6332" t="s">
        <v>4439</v>
      </c>
      <c r="J6332" t="s">
        <v>27</v>
      </c>
      <c r="K6332" t="s">
        <v>22</v>
      </c>
      <c r="L6332" t="str">
        <f>_xlfn.XLOOKUP(Tableau1[[#This Row],[TYPE DE PIECE]],Tableau4[MATIERE],Tableau4[SHORT TYPE],"",0,1)</f>
        <v>COP</v>
      </c>
      <c r="N6332" t="str">
        <f>IF(ISERR(FIND("DECOUPE",Tableau1[[#This Row],[DESIGNATION]])),"","NEED REF")</f>
        <v/>
      </c>
    </row>
    <row r="6333" spans="2:14">
      <c r="B6333">
        <v>34407672</v>
      </c>
      <c r="C6333" s="2">
        <v>43550</v>
      </c>
      <c r="D6333" t="s">
        <v>13</v>
      </c>
      <c r="E6333" t="s">
        <v>4440</v>
      </c>
      <c r="F6333" t="s">
        <v>4441</v>
      </c>
      <c r="J6333" t="s">
        <v>17</v>
      </c>
      <c r="K6333" t="s">
        <v>22</v>
      </c>
      <c r="L6333" t="str">
        <f>_xlfn.XLOOKUP(Tableau1[[#This Row],[TYPE DE PIECE]],Tableau4[MATIERE],Tableau4[SHORT TYPE],"",0,1)</f>
        <v>COP</v>
      </c>
      <c r="N6333" t="str">
        <f>IF(ISERR(FIND("DECOUPE",Tableau1[[#This Row],[DESIGNATION]])),"","NEED REF")</f>
        <v/>
      </c>
    </row>
    <row r="6334" spans="2:14">
      <c r="B6334">
        <v>34407671</v>
      </c>
      <c r="C6334" s="2">
        <v>43550</v>
      </c>
      <c r="D6334" t="s">
        <v>13</v>
      </c>
      <c r="E6334" t="s">
        <v>4442</v>
      </c>
      <c r="F6334" t="s">
        <v>4441</v>
      </c>
      <c r="J6334" t="s">
        <v>17</v>
      </c>
      <c r="K6334" t="s">
        <v>22</v>
      </c>
      <c r="L6334" t="str">
        <f>_xlfn.XLOOKUP(Tableau1[[#This Row],[TYPE DE PIECE]],Tableau4[MATIERE],Tableau4[SHORT TYPE],"",0,1)</f>
        <v>COP</v>
      </c>
      <c r="N6334" t="str">
        <f>IF(ISERR(FIND("DECOUPE",Tableau1[[#This Row],[DESIGNATION]])),"","NEED REF")</f>
        <v/>
      </c>
    </row>
    <row r="6335" spans="2:14">
      <c r="B6335">
        <v>34407670</v>
      </c>
      <c r="C6335" s="2">
        <v>43549</v>
      </c>
      <c r="D6335" t="s">
        <v>13</v>
      </c>
      <c r="E6335" t="s">
        <v>4443</v>
      </c>
      <c r="F6335" t="s">
        <v>4444</v>
      </c>
      <c r="J6335" t="s">
        <v>27</v>
      </c>
      <c r="K6335" t="s">
        <v>25</v>
      </c>
      <c r="L6335" t="str">
        <f>_xlfn.XLOOKUP(Tableau1[[#This Row],[TYPE DE PIECE]],Tableau4[MATIERE],Tableau4[SHORT TYPE],"",0,1)</f>
        <v>SMT</v>
      </c>
      <c r="N6335" t="s">
        <v>1195</v>
      </c>
    </row>
    <row r="6336" spans="2:14">
      <c r="B6336">
        <v>34407669</v>
      </c>
      <c r="C6336" s="2">
        <v>43549</v>
      </c>
      <c r="D6336" t="s">
        <v>13</v>
      </c>
      <c r="E6336" t="s">
        <v>4445</v>
      </c>
      <c r="F6336" t="s">
        <v>4444</v>
      </c>
      <c r="J6336" t="s">
        <v>27</v>
      </c>
      <c r="K6336" t="s">
        <v>22</v>
      </c>
      <c r="L6336" t="str">
        <f>_xlfn.XLOOKUP(Tableau1[[#This Row],[TYPE DE PIECE]],Tableau4[MATIERE],Tableau4[SHORT TYPE],"",0,1)</f>
        <v>COP</v>
      </c>
      <c r="N6336" t="str">
        <f>IF(ISERR(FIND("DECOUPE",Tableau1[[#This Row],[DESIGNATION]])),"","NEED REF")</f>
        <v/>
      </c>
    </row>
    <row r="6337" spans="2:14">
      <c r="B6337">
        <v>34407668</v>
      </c>
      <c r="C6337" s="2">
        <v>43549</v>
      </c>
      <c r="D6337" t="s">
        <v>13</v>
      </c>
      <c r="E6337" t="s">
        <v>4446</v>
      </c>
      <c r="F6337" t="s">
        <v>4444</v>
      </c>
      <c r="J6337" t="s">
        <v>27</v>
      </c>
      <c r="K6337" t="s">
        <v>22</v>
      </c>
      <c r="L6337" t="str">
        <f>_xlfn.XLOOKUP(Tableau1[[#This Row],[TYPE DE PIECE]],Tableau4[MATIERE],Tableau4[SHORT TYPE],"",0,1)</f>
        <v>COP</v>
      </c>
      <c r="N6337" t="str">
        <f>IF(ISERR(FIND("DECOUPE",Tableau1[[#This Row],[DESIGNATION]])),"","NEED REF")</f>
        <v/>
      </c>
    </row>
    <row r="6338" spans="2:14">
      <c r="B6338">
        <v>34407667</v>
      </c>
      <c r="C6338" s="2">
        <v>43549</v>
      </c>
      <c r="D6338" t="s">
        <v>13</v>
      </c>
      <c r="E6338" t="s">
        <v>4447</v>
      </c>
      <c r="F6338" t="s">
        <v>4444</v>
      </c>
      <c r="J6338" t="s">
        <v>27</v>
      </c>
      <c r="K6338" t="s">
        <v>22</v>
      </c>
      <c r="L6338" t="str">
        <f>_xlfn.XLOOKUP(Tableau1[[#This Row],[TYPE DE PIECE]],Tableau4[MATIERE],Tableau4[SHORT TYPE],"",0,1)</f>
        <v>COP</v>
      </c>
      <c r="N6338" t="str">
        <f>IF(ISERR(FIND("DECOUPE",Tableau1[[#This Row],[DESIGNATION]])),"","NEED REF")</f>
        <v/>
      </c>
    </row>
    <row r="6339" spans="2:14">
      <c r="B6339">
        <v>34407666</v>
      </c>
      <c r="C6339" s="2">
        <v>43549</v>
      </c>
      <c r="D6339" t="s">
        <v>13</v>
      </c>
      <c r="E6339" t="s">
        <v>4448</v>
      </c>
      <c r="F6339" t="s">
        <v>4444</v>
      </c>
      <c r="J6339" t="s">
        <v>27</v>
      </c>
      <c r="K6339" t="s">
        <v>22</v>
      </c>
      <c r="L6339" t="str">
        <f>_xlfn.XLOOKUP(Tableau1[[#This Row],[TYPE DE PIECE]],Tableau4[MATIERE],Tableau4[SHORT TYPE],"",0,1)</f>
        <v>COP</v>
      </c>
      <c r="N6339" t="str">
        <f>IF(ISERR(FIND("DECOUPE",Tableau1[[#This Row],[DESIGNATION]])),"","NEED REF")</f>
        <v/>
      </c>
    </row>
    <row r="6340" spans="2:14">
      <c r="B6340">
        <v>34407665</v>
      </c>
      <c r="C6340" s="2">
        <v>43544</v>
      </c>
      <c r="D6340" t="s">
        <v>13</v>
      </c>
      <c r="E6340" t="s">
        <v>4449</v>
      </c>
      <c r="F6340" t="s">
        <v>4450</v>
      </c>
      <c r="J6340" t="s">
        <v>17</v>
      </c>
      <c r="K6340" t="s">
        <v>22</v>
      </c>
      <c r="L6340" t="str">
        <f>_xlfn.XLOOKUP(Tableau1[[#This Row],[TYPE DE PIECE]],Tableau4[MATIERE],Tableau4[SHORT TYPE],"",0,1)</f>
        <v>COP</v>
      </c>
      <c r="N6340" t="str">
        <f>IF(ISERR(FIND("DECOUPE",Tableau1[[#This Row],[DESIGNATION]])),"","NEED REF")</f>
        <v/>
      </c>
    </row>
    <row r="6341" spans="2:14">
      <c r="B6341">
        <v>34407664</v>
      </c>
      <c r="C6341" s="2">
        <v>43544</v>
      </c>
      <c r="D6341" t="s">
        <v>13</v>
      </c>
      <c r="E6341" t="s">
        <v>4451</v>
      </c>
      <c r="F6341" t="s">
        <v>4450</v>
      </c>
      <c r="J6341" t="s">
        <v>17</v>
      </c>
      <c r="K6341" t="s">
        <v>22</v>
      </c>
      <c r="L6341" t="str">
        <f>_xlfn.XLOOKUP(Tableau1[[#This Row],[TYPE DE PIECE]],Tableau4[MATIERE],Tableau4[SHORT TYPE],"",0,1)</f>
        <v>COP</v>
      </c>
      <c r="N6341" t="str">
        <f>IF(ISERR(FIND("DECOUPE",Tableau1[[#This Row],[DESIGNATION]])),"","NEED REF")</f>
        <v/>
      </c>
    </row>
    <row r="6342" spans="2:14">
      <c r="B6342">
        <v>34407663</v>
      </c>
      <c r="C6342" s="2">
        <v>43544</v>
      </c>
      <c r="D6342" t="s">
        <v>13</v>
      </c>
      <c r="E6342" t="s">
        <v>4452</v>
      </c>
      <c r="F6342" t="s">
        <v>4444</v>
      </c>
      <c r="J6342" t="s">
        <v>27</v>
      </c>
      <c r="K6342" t="s">
        <v>22</v>
      </c>
      <c r="L6342" t="str">
        <f>_xlfn.XLOOKUP(Tableau1[[#This Row],[TYPE DE PIECE]],Tableau4[MATIERE],Tableau4[SHORT TYPE],"",0,1)</f>
        <v>COP</v>
      </c>
      <c r="N6342" t="str">
        <f>IF(ISERR(FIND("DECOUPE",Tableau1[[#This Row],[DESIGNATION]])),"","NEED REF")</f>
        <v/>
      </c>
    </row>
    <row r="6343" spans="2:14">
      <c r="B6343">
        <v>34407662</v>
      </c>
      <c r="C6343" s="2">
        <v>43544</v>
      </c>
      <c r="D6343" t="s">
        <v>13</v>
      </c>
      <c r="E6343" t="s">
        <v>4453</v>
      </c>
      <c r="F6343" t="s">
        <v>4444</v>
      </c>
      <c r="J6343" t="s">
        <v>27</v>
      </c>
      <c r="K6343" t="s">
        <v>22</v>
      </c>
      <c r="L6343" t="str">
        <f>_xlfn.XLOOKUP(Tableau1[[#This Row],[TYPE DE PIECE]],Tableau4[MATIERE],Tableau4[SHORT TYPE],"",0,1)</f>
        <v>COP</v>
      </c>
      <c r="N6343" t="str">
        <f>IF(ISERR(FIND("DECOUPE",Tableau1[[#This Row],[DESIGNATION]])),"","NEED REF")</f>
        <v/>
      </c>
    </row>
    <row r="6344" spans="2:14">
      <c r="B6344">
        <v>34407661</v>
      </c>
      <c r="C6344" s="2">
        <v>43544</v>
      </c>
      <c r="D6344" t="s">
        <v>13</v>
      </c>
      <c r="E6344" t="s">
        <v>4454</v>
      </c>
      <c r="F6344" t="s">
        <v>4444</v>
      </c>
      <c r="J6344" t="s">
        <v>27</v>
      </c>
      <c r="K6344" t="s">
        <v>22</v>
      </c>
      <c r="L6344" t="str">
        <f>_xlfn.XLOOKUP(Tableau1[[#This Row],[TYPE DE PIECE]],Tableau4[MATIERE],Tableau4[SHORT TYPE],"",0,1)</f>
        <v>COP</v>
      </c>
      <c r="N6344" t="str">
        <f>IF(ISERR(FIND("DECOUPE",Tableau1[[#This Row],[DESIGNATION]])),"","NEED REF")</f>
        <v/>
      </c>
    </row>
    <row r="6345" spans="2:14">
      <c r="B6345">
        <v>34407660</v>
      </c>
      <c r="C6345" s="2">
        <v>43544</v>
      </c>
      <c r="D6345" t="s">
        <v>13</v>
      </c>
      <c r="E6345" t="s">
        <v>4455</v>
      </c>
      <c r="F6345" t="s">
        <v>4444</v>
      </c>
      <c r="J6345" t="s">
        <v>27</v>
      </c>
      <c r="K6345" t="s">
        <v>22</v>
      </c>
      <c r="L6345" t="str">
        <f>_xlfn.XLOOKUP(Tableau1[[#This Row],[TYPE DE PIECE]],Tableau4[MATIERE],Tableau4[SHORT TYPE],"",0,1)</f>
        <v>COP</v>
      </c>
      <c r="N6345" t="str">
        <f>IF(ISERR(FIND("DECOUPE",Tableau1[[#This Row],[DESIGNATION]])),"","NEED REF")</f>
        <v/>
      </c>
    </row>
    <row r="6346" spans="2:14">
      <c r="B6346">
        <v>34407659</v>
      </c>
      <c r="C6346" s="2">
        <v>43544</v>
      </c>
      <c r="D6346" t="s">
        <v>13</v>
      </c>
      <c r="E6346" t="s">
        <v>4456</v>
      </c>
      <c r="F6346" t="s">
        <v>4444</v>
      </c>
      <c r="J6346" t="s">
        <v>27</v>
      </c>
      <c r="K6346" t="s">
        <v>22</v>
      </c>
      <c r="L6346" t="str">
        <f>_xlfn.XLOOKUP(Tableau1[[#This Row],[TYPE DE PIECE]],Tableau4[MATIERE],Tableau4[SHORT TYPE],"",0,1)</f>
        <v>COP</v>
      </c>
      <c r="N6346" t="str">
        <f>IF(ISERR(FIND("DECOUPE",Tableau1[[#This Row],[DESIGNATION]])),"","NEED REF")</f>
        <v/>
      </c>
    </row>
    <row r="6347" spans="2:14">
      <c r="B6347">
        <v>34407658</v>
      </c>
      <c r="C6347" s="2">
        <v>43544</v>
      </c>
      <c r="D6347" t="s">
        <v>13</v>
      </c>
      <c r="E6347" t="s">
        <v>4457</v>
      </c>
      <c r="F6347" t="s">
        <v>4444</v>
      </c>
      <c r="J6347" t="s">
        <v>27</v>
      </c>
      <c r="K6347" t="s">
        <v>22</v>
      </c>
      <c r="L6347" t="str">
        <f>_xlfn.XLOOKUP(Tableau1[[#This Row],[TYPE DE PIECE]],Tableau4[MATIERE],Tableau4[SHORT TYPE],"",0,1)</f>
        <v>COP</v>
      </c>
      <c r="N6347" t="str">
        <f>IF(ISERR(FIND("DECOUPE",Tableau1[[#This Row],[DESIGNATION]])),"","NEED REF")</f>
        <v/>
      </c>
    </row>
    <row r="6348" spans="2:14">
      <c r="B6348">
        <v>34407657</v>
      </c>
      <c r="C6348" s="2">
        <v>43544</v>
      </c>
      <c r="D6348" t="s">
        <v>13</v>
      </c>
      <c r="E6348" t="s">
        <v>4458</v>
      </c>
      <c r="F6348" t="s">
        <v>4444</v>
      </c>
      <c r="J6348" t="s">
        <v>27</v>
      </c>
      <c r="K6348" t="s">
        <v>22</v>
      </c>
      <c r="L6348" t="str">
        <f>_xlfn.XLOOKUP(Tableau1[[#This Row],[TYPE DE PIECE]],Tableau4[MATIERE],Tableau4[SHORT TYPE],"",0,1)</f>
        <v>COP</v>
      </c>
      <c r="N6348" t="str">
        <f>IF(ISERR(FIND("DECOUPE",Tableau1[[#This Row],[DESIGNATION]])),"","NEED REF")</f>
        <v/>
      </c>
    </row>
    <row r="6349" spans="2:14">
      <c r="B6349">
        <v>34407656</v>
      </c>
      <c r="C6349" s="2">
        <v>43544</v>
      </c>
      <c r="D6349" t="s">
        <v>13</v>
      </c>
      <c r="E6349" t="s">
        <v>4459</v>
      </c>
      <c r="F6349" t="s">
        <v>4444</v>
      </c>
      <c r="J6349" t="s">
        <v>27</v>
      </c>
      <c r="K6349" t="s">
        <v>22</v>
      </c>
      <c r="L6349" t="str">
        <f>_xlfn.XLOOKUP(Tableau1[[#This Row],[TYPE DE PIECE]],Tableau4[MATIERE],Tableau4[SHORT TYPE],"",0,1)</f>
        <v>COP</v>
      </c>
      <c r="N6349" t="str">
        <f>IF(ISERR(FIND("DECOUPE",Tableau1[[#This Row],[DESIGNATION]])),"","NEED REF")</f>
        <v/>
      </c>
    </row>
    <row r="6350" spans="2:14">
      <c r="B6350">
        <v>34407655</v>
      </c>
      <c r="C6350" s="2">
        <v>43544</v>
      </c>
      <c r="D6350" t="s">
        <v>13</v>
      </c>
      <c r="E6350" t="s">
        <v>4460</v>
      </c>
      <c r="F6350" t="s">
        <v>4444</v>
      </c>
      <c r="J6350" t="s">
        <v>27</v>
      </c>
      <c r="K6350" t="s">
        <v>22</v>
      </c>
      <c r="L6350" t="str">
        <f>_xlfn.XLOOKUP(Tableau1[[#This Row],[TYPE DE PIECE]],Tableau4[MATIERE],Tableau4[SHORT TYPE],"",0,1)</f>
        <v>COP</v>
      </c>
      <c r="N6350" t="str">
        <f>IF(ISERR(FIND("DECOUPE",Tableau1[[#This Row],[DESIGNATION]])),"","NEED REF")</f>
        <v/>
      </c>
    </row>
    <row r="6351" spans="2:14">
      <c r="B6351">
        <v>34407654</v>
      </c>
      <c r="C6351" s="2">
        <v>43543</v>
      </c>
      <c r="D6351" t="s">
        <v>13</v>
      </c>
      <c r="E6351" t="s">
        <v>4461</v>
      </c>
      <c r="F6351" t="s">
        <v>4462</v>
      </c>
      <c r="J6351" t="s">
        <v>17</v>
      </c>
      <c r="K6351" t="s">
        <v>701</v>
      </c>
      <c r="L6351" t="str">
        <f>_xlfn.XLOOKUP(Tableau1[[#This Row],[TYPE DE PIECE]],Tableau4[MATIERE],Tableau4[SHORT TYPE],"",0,1)</f>
        <v>SE</v>
      </c>
      <c r="N6351" t="str">
        <f>IF(ISERR(FIND("DECOUPE",Tableau1[[#This Row],[DESIGNATION]])),"","NEED REF")</f>
        <v/>
      </c>
    </row>
    <row r="6352" spans="2:14">
      <c r="B6352">
        <v>34407653</v>
      </c>
      <c r="C6352" s="2">
        <v>43543</v>
      </c>
      <c r="D6352" t="s">
        <v>13</v>
      </c>
      <c r="E6352" t="s">
        <v>4463</v>
      </c>
      <c r="F6352" t="s">
        <v>4450</v>
      </c>
      <c r="J6352" t="s">
        <v>27</v>
      </c>
      <c r="K6352" t="s">
        <v>33</v>
      </c>
      <c r="L6352" t="str">
        <f>_xlfn.XLOOKUP(Tableau1[[#This Row],[TYPE DE PIECE]],Tableau4[MATIERE],Tableau4[SHORT TYPE],"",0,1)</f>
        <v>PLA</v>
      </c>
      <c r="N6352" t="str">
        <f>IF(ISERR(FIND("DECOUPE",Tableau1[[#This Row],[DESIGNATION]])),"","NEED REF")</f>
        <v/>
      </c>
    </row>
    <row r="6353" spans="2:14">
      <c r="B6353">
        <v>34407652</v>
      </c>
      <c r="C6353" s="2">
        <v>43543</v>
      </c>
      <c r="D6353" t="s">
        <v>13</v>
      </c>
      <c r="E6353" t="s">
        <v>4464</v>
      </c>
      <c r="F6353" t="s">
        <v>4465</v>
      </c>
      <c r="J6353" t="s">
        <v>177</v>
      </c>
      <c r="K6353" t="s">
        <v>307</v>
      </c>
      <c r="L6353" t="str">
        <f>_xlfn.XLOOKUP(Tableau1[[#This Row],[TYPE DE PIECE]],Tableau4[MATIERE],Tableau4[SHORT TYPE],"",0,1)</f>
        <v/>
      </c>
      <c r="N6353" t="str">
        <f>IF(ISERR(FIND("DECOUPE",Tableau1[[#This Row],[DESIGNATION]])),"","NEED REF")</f>
        <v/>
      </c>
    </row>
    <row r="6354" spans="2:14">
      <c r="B6354">
        <v>34407651</v>
      </c>
      <c r="C6354" s="2">
        <v>43542</v>
      </c>
      <c r="D6354" t="s">
        <v>13</v>
      </c>
      <c r="E6354" t="s">
        <v>4466</v>
      </c>
      <c r="F6354" t="s">
        <v>4441</v>
      </c>
      <c r="J6354" t="s">
        <v>17</v>
      </c>
      <c r="L6354" t="str">
        <f>_xlfn.XLOOKUP(Tableau1[[#This Row],[TYPE DE PIECE]],Tableau4[MATIERE],Tableau4[SHORT TYPE],"",0,1)</f>
        <v/>
      </c>
      <c r="N6354" t="str">
        <f>IF(ISERR(FIND("DECOUPE",Tableau1[[#This Row],[DESIGNATION]])),"","NEED REF")</f>
        <v/>
      </c>
    </row>
    <row r="6355" spans="2:14">
      <c r="B6355">
        <v>34407650</v>
      </c>
      <c r="C6355" s="2">
        <v>43542</v>
      </c>
      <c r="D6355" t="s">
        <v>13</v>
      </c>
      <c r="E6355" t="s">
        <v>4467</v>
      </c>
      <c r="F6355" t="s">
        <v>4441</v>
      </c>
      <c r="J6355" t="s">
        <v>17</v>
      </c>
      <c r="L6355" t="str">
        <f>_xlfn.XLOOKUP(Tableau1[[#This Row],[TYPE DE PIECE]],Tableau4[MATIERE],Tableau4[SHORT TYPE],"",0,1)</f>
        <v/>
      </c>
      <c r="N6355" t="str">
        <f>IF(ISERR(FIND("DECOUPE",Tableau1[[#This Row],[DESIGNATION]])),"","NEED REF")</f>
        <v/>
      </c>
    </row>
    <row r="6356" spans="2:14">
      <c r="B6356">
        <v>34407649</v>
      </c>
      <c r="C6356" s="2">
        <v>43542</v>
      </c>
      <c r="D6356" t="s">
        <v>13</v>
      </c>
      <c r="E6356" t="s">
        <v>4468</v>
      </c>
      <c r="F6356" t="s">
        <v>4441</v>
      </c>
      <c r="J6356" t="s">
        <v>17</v>
      </c>
      <c r="L6356" t="str">
        <f>_xlfn.XLOOKUP(Tableau1[[#This Row],[TYPE DE PIECE]],Tableau4[MATIERE],Tableau4[SHORT TYPE],"",0,1)</f>
        <v/>
      </c>
      <c r="N6356" t="str">
        <f>IF(ISERR(FIND("DECOUPE",Tableau1[[#This Row],[DESIGNATION]])),"","NEED REF")</f>
        <v/>
      </c>
    </row>
    <row r="6357" spans="2:14">
      <c r="B6357">
        <v>34407648</v>
      </c>
      <c r="C6357" s="2">
        <v>43542</v>
      </c>
      <c r="D6357" t="s">
        <v>13</v>
      </c>
      <c r="E6357" t="s">
        <v>4469</v>
      </c>
      <c r="F6357" t="s">
        <v>4441</v>
      </c>
      <c r="J6357" t="s">
        <v>17</v>
      </c>
      <c r="L6357" t="str">
        <f>_xlfn.XLOOKUP(Tableau1[[#This Row],[TYPE DE PIECE]],Tableau4[MATIERE],Tableau4[SHORT TYPE],"",0,1)</f>
        <v/>
      </c>
      <c r="N6357" t="str">
        <f>IF(ISERR(FIND("DECOUPE",Tableau1[[#This Row],[DESIGNATION]])),"","NEED REF")</f>
        <v/>
      </c>
    </row>
    <row r="6358" spans="2:14">
      <c r="B6358">
        <v>34407647</v>
      </c>
      <c r="C6358" s="2">
        <v>43542</v>
      </c>
      <c r="D6358" t="s">
        <v>13</v>
      </c>
      <c r="E6358" t="s">
        <v>4470</v>
      </c>
      <c r="F6358" t="s">
        <v>4441</v>
      </c>
      <c r="J6358" t="s">
        <v>17</v>
      </c>
      <c r="L6358" t="str">
        <f>_xlfn.XLOOKUP(Tableau1[[#This Row],[TYPE DE PIECE]],Tableau4[MATIERE],Tableau4[SHORT TYPE],"",0,1)</f>
        <v/>
      </c>
      <c r="N6358" t="str">
        <f>IF(ISERR(FIND("DECOUPE",Tableau1[[#This Row],[DESIGNATION]])),"","NEED REF")</f>
        <v/>
      </c>
    </row>
    <row r="6359" spans="2:14">
      <c r="B6359">
        <v>34407646</v>
      </c>
      <c r="C6359" s="2">
        <v>43542</v>
      </c>
      <c r="D6359" t="s">
        <v>13</v>
      </c>
      <c r="E6359" t="s">
        <v>4471</v>
      </c>
      <c r="F6359" t="s">
        <v>4441</v>
      </c>
      <c r="J6359" t="s">
        <v>17</v>
      </c>
      <c r="L6359" t="str">
        <f>_xlfn.XLOOKUP(Tableau1[[#This Row],[TYPE DE PIECE]],Tableau4[MATIERE],Tableau4[SHORT TYPE],"",0,1)</f>
        <v/>
      </c>
      <c r="N6359" t="str">
        <f>IF(ISERR(FIND("DECOUPE",Tableau1[[#This Row],[DESIGNATION]])),"","NEED REF")</f>
        <v/>
      </c>
    </row>
    <row r="6360" spans="2:14">
      <c r="B6360">
        <v>34407645</v>
      </c>
      <c r="C6360" s="2">
        <v>43542</v>
      </c>
      <c r="D6360" t="s">
        <v>13</v>
      </c>
      <c r="E6360" t="s">
        <v>4472</v>
      </c>
      <c r="F6360" t="s">
        <v>4441</v>
      </c>
      <c r="J6360" t="s">
        <v>17</v>
      </c>
      <c r="L6360" t="str">
        <f>_xlfn.XLOOKUP(Tableau1[[#This Row],[TYPE DE PIECE]],Tableau4[MATIERE],Tableau4[SHORT TYPE],"",0,1)</f>
        <v/>
      </c>
      <c r="N6360" t="str">
        <f>IF(ISERR(FIND("DECOUPE",Tableau1[[#This Row],[DESIGNATION]])),"","NEED REF")</f>
        <v/>
      </c>
    </row>
    <row r="6361" spans="2:14">
      <c r="B6361">
        <v>34407644</v>
      </c>
      <c r="C6361" s="2">
        <v>43542</v>
      </c>
      <c r="D6361" t="s">
        <v>13</v>
      </c>
      <c r="E6361" t="s">
        <v>4473</v>
      </c>
      <c r="F6361" t="s">
        <v>4441</v>
      </c>
      <c r="J6361" t="s">
        <v>17</v>
      </c>
      <c r="L6361" t="str">
        <f>_xlfn.XLOOKUP(Tableau1[[#This Row],[TYPE DE PIECE]],Tableau4[MATIERE],Tableau4[SHORT TYPE],"",0,1)</f>
        <v/>
      </c>
      <c r="N6361" t="str">
        <f>IF(ISERR(FIND("DECOUPE",Tableau1[[#This Row],[DESIGNATION]])),"","NEED REF")</f>
        <v/>
      </c>
    </row>
    <row r="6362" spans="2:14">
      <c r="B6362">
        <v>34407643</v>
      </c>
      <c r="C6362" s="2">
        <v>43538</v>
      </c>
      <c r="D6362" t="s">
        <v>13</v>
      </c>
      <c r="E6362" t="s">
        <v>4474</v>
      </c>
      <c r="F6362" t="s">
        <v>4475</v>
      </c>
      <c r="J6362" t="s">
        <v>17</v>
      </c>
      <c r="K6362" t="s">
        <v>22</v>
      </c>
      <c r="L6362" t="str">
        <f>_xlfn.XLOOKUP(Tableau1[[#This Row],[TYPE DE PIECE]],Tableau4[MATIERE],Tableau4[SHORT TYPE],"",0,1)</f>
        <v>COP</v>
      </c>
      <c r="N6362" t="str">
        <f>IF(ISERR(FIND("DECOUPE",Tableau1[[#This Row],[DESIGNATION]])),"","NEED REF")</f>
        <v/>
      </c>
    </row>
    <row r="6363" spans="2:14">
      <c r="B6363">
        <v>34407642</v>
      </c>
      <c r="C6363" s="2">
        <v>43536</v>
      </c>
      <c r="D6363" t="s">
        <v>13</v>
      </c>
      <c r="E6363" t="s">
        <v>4476</v>
      </c>
      <c r="F6363" t="s">
        <v>2269</v>
      </c>
      <c r="J6363" t="s">
        <v>27</v>
      </c>
      <c r="K6363" t="s">
        <v>25</v>
      </c>
      <c r="L6363" t="str">
        <f>_xlfn.XLOOKUP(Tableau1[[#This Row],[TYPE DE PIECE]],Tableau4[MATIERE],Tableau4[SHORT TYPE],"",0,1)</f>
        <v>SMT</v>
      </c>
      <c r="N6363" t="str">
        <f>IF(ISERR(FIND("DECOUPE",Tableau1[[#This Row],[DESIGNATION]])),"","NEED REF")</f>
        <v/>
      </c>
    </row>
    <row r="6364" spans="2:14">
      <c r="B6364">
        <v>34407641</v>
      </c>
      <c r="C6364" s="2">
        <v>43536</v>
      </c>
      <c r="D6364" t="s">
        <v>13</v>
      </c>
      <c r="E6364" t="s">
        <v>4477</v>
      </c>
      <c r="F6364" t="s">
        <v>2269</v>
      </c>
      <c r="J6364" t="s">
        <v>27</v>
      </c>
      <c r="K6364" t="s">
        <v>25</v>
      </c>
      <c r="L6364" t="str">
        <f>_xlfn.XLOOKUP(Tableau1[[#This Row],[TYPE DE PIECE]],Tableau4[MATIERE],Tableau4[SHORT TYPE],"",0,1)</f>
        <v>SMT</v>
      </c>
      <c r="N6364" t="str">
        <f>IF(ISERR(FIND("DECOUPE",Tableau1[[#This Row],[DESIGNATION]])),"","NEED REF")</f>
        <v/>
      </c>
    </row>
    <row r="6365" spans="2:14">
      <c r="B6365">
        <v>34407640</v>
      </c>
      <c r="C6365" s="2"/>
      <c r="L6365" t="str">
        <f>_xlfn.XLOOKUP(Tableau1[[#This Row],[TYPE DE PIECE]],Tableau4[MATIERE],Tableau4[SHORT TYPE],"",0,1)</f>
        <v/>
      </c>
      <c r="N6365" t="str">
        <f>IF(ISERR(FIND("DECOUPE",Tableau1[[#This Row],[DESIGNATION]])),"","NEED REF")</f>
        <v/>
      </c>
    </row>
    <row r="6366" spans="2:14">
      <c r="B6366">
        <v>34407639</v>
      </c>
      <c r="C6366" s="2"/>
      <c r="L6366" t="str">
        <f>_xlfn.XLOOKUP(Tableau1[[#This Row],[TYPE DE PIECE]],Tableau4[MATIERE],Tableau4[SHORT TYPE],"",0,1)</f>
        <v/>
      </c>
      <c r="N6366" t="str">
        <f>IF(ISERR(FIND("DECOUPE",Tableau1[[#This Row],[DESIGNATION]])),"","NEED REF")</f>
        <v/>
      </c>
    </row>
    <row r="6367" spans="2:14">
      <c r="B6367">
        <v>34407638</v>
      </c>
      <c r="C6367" s="2"/>
      <c r="L6367" t="str">
        <f>_xlfn.XLOOKUP(Tableau1[[#This Row],[TYPE DE PIECE]],Tableau4[MATIERE],Tableau4[SHORT TYPE],"",0,1)</f>
        <v/>
      </c>
      <c r="N6367" t="str">
        <f>IF(ISERR(FIND("DECOUPE",Tableau1[[#This Row],[DESIGNATION]])),"","NEED REF")</f>
        <v/>
      </c>
    </row>
    <row r="6368" spans="2:14">
      <c r="B6368">
        <v>34407637</v>
      </c>
      <c r="C6368" s="2"/>
      <c r="L6368" t="str">
        <f>_xlfn.XLOOKUP(Tableau1[[#This Row],[TYPE DE PIECE]],Tableau4[MATIERE],Tableau4[SHORT TYPE],"",0,1)</f>
        <v/>
      </c>
      <c r="N6368" t="str">
        <f>IF(ISERR(FIND("DECOUPE",Tableau1[[#This Row],[DESIGNATION]])),"","NEED REF")</f>
        <v/>
      </c>
    </row>
    <row r="6369" spans="2:14">
      <c r="B6369">
        <v>34407636</v>
      </c>
      <c r="C6369" s="2"/>
      <c r="L6369" t="str">
        <f>_xlfn.XLOOKUP(Tableau1[[#This Row],[TYPE DE PIECE]],Tableau4[MATIERE],Tableau4[SHORT TYPE],"",0,1)</f>
        <v/>
      </c>
      <c r="N6369" t="str">
        <f>IF(ISERR(FIND("DECOUPE",Tableau1[[#This Row],[DESIGNATION]])),"","NEED REF")</f>
        <v/>
      </c>
    </row>
    <row r="6370" spans="2:14">
      <c r="B6370">
        <v>34407635</v>
      </c>
      <c r="C6370" s="2"/>
      <c r="L6370" t="str">
        <f>_xlfn.XLOOKUP(Tableau1[[#This Row],[TYPE DE PIECE]],Tableau4[MATIERE],Tableau4[SHORT TYPE],"",0,1)</f>
        <v/>
      </c>
      <c r="N6370" t="str">
        <f>IF(ISERR(FIND("DECOUPE",Tableau1[[#This Row],[DESIGNATION]])),"","NEED REF")</f>
        <v/>
      </c>
    </row>
    <row r="6371" spans="2:14">
      <c r="B6371">
        <v>34407634</v>
      </c>
      <c r="C6371" s="2"/>
      <c r="L6371" t="str">
        <f>_xlfn.XLOOKUP(Tableau1[[#This Row],[TYPE DE PIECE]],Tableau4[MATIERE],Tableau4[SHORT TYPE],"",0,1)</f>
        <v/>
      </c>
      <c r="N6371" t="str">
        <f>IF(ISERR(FIND("DECOUPE",Tableau1[[#This Row],[DESIGNATION]])),"","NEED REF")</f>
        <v/>
      </c>
    </row>
    <row r="6372" spans="2:14">
      <c r="B6372">
        <v>34407633</v>
      </c>
      <c r="C6372" s="2"/>
      <c r="L6372" t="str">
        <f>_xlfn.XLOOKUP(Tableau1[[#This Row],[TYPE DE PIECE]],Tableau4[MATIERE],Tableau4[SHORT TYPE],"",0,1)</f>
        <v/>
      </c>
      <c r="N6372" t="str">
        <f>IF(ISERR(FIND("DECOUPE",Tableau1[[#This Row],[DESIGNATION]])),"","NEED REF")</f>
        <v/>
      </c>
    </row>
    <row r="6373" spans="2:14">
      <c r="B6373">
        <v>34407632</v>
      </c>
      <c r="C6373" s="2"/>
      <c r="L6373" t="str">
        <f>_xlfn.XLOOKUP(Tableau1[[#This Row],[TYPE DE PIECE]],Tableau4[MATIERE],Tableau4[SHORT TYPE],"",0,1)</f>
        <v/>
      </c>
      <c r="N6373" t="str">
        <f>IF(ISERR(FIND("DECOUPE",Tableau1[[#This Row],[DESIGNATION]])),"","NEED REF")</f>
        <v/>
      </c>
    </row>
    <row r="6374" spans="2:14">
      <c r="B6374">
        <v>34407631</v>
      </c>
      <c r="C6374" s="2"/>
      <c r="L6374" t="str">
        <f>_xlfn.XLOOKUP(Tableau1[[#This Row],[TYPE DE PIECE]],Tableau4[MATIERE],Tableau4[SHORT TYPE],"",0,1)</f>
        <v/>
      </c>
      <c r="N6374" t="str">
        <f>IF(ISERR(FIND("DECOUPE",Tableau1[[#This Row],[DESIGNATION]])),"","NEED REF")</f>
        <v/>
      </c>
    </row>
    <row r="6375" spans="2:14">
      <c r="B6375">
        <v>34407630</v>
      </c>
      <c r="C6375" s="2"/>
      <c r="L6375" t="str">
        <f>_xlfn.XLOOKUP(Tableau1[[#This Row],[TYPE DE PIECE]],Tableau4[MATIERE],Tableau4[SHORT TYPE],"",0,1)</f>
        <v/>
      </c>
      <c r="N6375" t="str">
        <f>IF(ISERR(FIND("DECOUPE",Tableau1[[#This Row],[DESIGNATION]])),"","NEED REF")</f>
        <v/>
      </c>
    </row>
    <row r="6376" spans="2:14">
      <c r="B6376">
        <v>34407629</v>
      </c>
      <c r="C6376" s="2"/>
      <c r="L6376" t="str">
        <f>_xlfn.XLOOKUP(Tableau1[[#This Row],[TYPE DE PIECE]],Tableau4[MATIERE],Tableau4[SHORT TYPE],"",0,1)</f>
        <v/>
      </c>
      <c r="N6376" t="str">
        <f>IF(ISERR(FIND("DECOUPE",Tableau1[[#This Row],[DESIGNATION]])),"","NEED REF")</f>
        <v/>
      </c>
    </row>
    <row r="6377" spans="2:14">
      <c r="B6377">
        <v>34407628</v>
      </c>
      <c r="C6377" s="2"/>
      <c r="L6377" t="str">
        <f>_xlfn.XLOOKUP(Tableau1[[#This Row],[TYPE DE PIECE]],Tableau4[MATIERE],Tableau4[SHORT TYPE],"",0,1)</f>
        <v/>
      </c>
      <c r="N6377" t="str">
        <f>IF(ISERR(FIND("DECOUPE",Tableau1[[#This Row],[DESIGNATION]])),"","NEED REF")</f>
        <v/>
      </c>
    </row>
    <row r="6378" spans="2:14">
      <c r="B6378">
        <v>34407627</v>
      </c>
      <c r="C6378" s="2"/>
      <c r="L6378" t="str">
        <f>_xlfn.XLOOKUP(Tableau1[[#This Row],[TYPE DE PIECE]],Tableau4[MATIERE],Tableau4[SHORT TYPE],"",0,1)</f>
        <v/>
      </c>
      <c r="N6378" t="str">
        <f>IF(ISERR(FIND("DECOUPE",Tableau1[[#This Row],[DESIGNATION]])),"","NEED REF")</f>
        <v/>
      </c>
    </row>
    <row r="6379" spans="2:14">
      <c r="B6379">
        <v>34407626</v>
      </c>
      <c r="C6379" s="2"/>
      <c r="L6379" t="str">
        <f>_xlfn.XLOOKUP(Tableau1[[#This Row],[TYPE DE PIECE]],Tableau4[MATIERE],Tableau4[SHORT TYPE],"",0,1)</f>
        <v/>
      </c>
      <c r="N6379" t="str">
        <f>IF(ISERR(FIND("DECOUPE",Tableau1[[#This Row],[DESIGNATION]])),"","NEED REF")</f>
        <v/>
      </c>
    </row>
    <row r="6380" spans="2:14">
      <c r="B6380">
        <v>34407625</v>
      </c>
      <c r="C6380" s="2"/>
      <c r="L6380" t="str">
        <f>_xlfn.XLOOKUP(Tableau1[[#This Row],[TYPE DE PIECE]],Tableau4[MATIERE],Tableau4[SHORT TYPE],"",0,1)</f>
        <v/>
      </c>
      <c r="N6380" t="str">
        <f>IF(ISERR(FIND("DECOUPE",Tableau1[[#This Row],[DESIGNATION]])),"","NEED REF")</f>
        <v/>
      </c>
    </row>
    <row r="6381" spans="2:14">
      <c r="B6381">
        <v>34407624</v>
      </c>
      <c r="C6381" s="2"/>
      <c r="L6381" t="str">
        <f>_xlfn.XLOOKUP(Tableau1[[#This Row],[TYPE DE PIECE]],Tableau4[MATIERE],Tableau4[SHORT TYPE],"",0,1)</f>
        <v/>
      </c>
      <c r="N6381" t="str">
        <f>IF(ISERR(FIND("DECOUPE",Tableau1[[#This Row],[DESIGNATION]])),"","NEED REF")</f>
        <v/>
      </c>
    </row>
    <row r="6382" spans="2:14">
      <c r="B6382">
        <v>34407623</v>
      </c>
      <c r="C6382" s="2"/>
      <c r="L6382" t="str">
        <f>_xlfn.XLOOKUP(Tableau1[[#This Row],[TYPE DE PIECE]],Tableau4[MATIERE],Tableau4[SHORT TYPE],"",0,1)</f>
        <v/>
      </c>
      <c r="N6382" t="str">
        <f>IF(ISERR(FIND("DECOUPE",Tableau1[[#This Row],[DESIGNATION]])),"","NEED REF")</f>
        <v/>
      </c>
    </row>
    <row r="6383" spans="2:14">
      <c r="B6383">
        <v>34407622</v>
      </c>
      <c r="C6383" s="2"/>
      <c r="L6383" t="str">
        <f>_xlfn.XLOOKUP(Tableau1[[#This Row],[TYPE DE PIECE]],Tableau4[MATIERE],Tableau4[SHORT TYPE],"",0,1)</f>
        <v/>
      </c>
      <c r="N6383" t="str">
        <f>IF(ISERR(FIND("DECOUPE",Tableau1[[#This Row],[DESIGNATION]])),"","NEED REF")</f>
        <v/>
      </c>
    </row>
    <row r="6384" spans="2:14">
      <c r="B6384">
        <v>34407621</v>
      </c>
      <c r="C6384" s="2"/>
      <c r="L6384" t="str">
        <f>_xlfn.XLOOKUP(Tableau1[[#This Row],[TYPE DE PIECE]],Tableau4[MATIERE],Tableau4[SHORT TYPE],"",0,1)</f>
        <v/>
      </c>
      <c r="N6384" t="str">
        <f>IF(ISERR(FIND("DECOUPE",Tableau1[[#This Row],[DESIGNATION]])),"","NEED REF")</f>
        <v/>
      </c>
    </row>
    <row r="6385" spans="2:14">
      <c r="B6385">
        <v>34407620</v>
      </c>
      <c r="C6385" s="2"/>
      <c r="L6385" t="str">
        <f>_xlfn.XLOOKUP(Tableau1[[#This Row],[TYPE DE PIECE]],Tableau4[MATIERE],Tableau4[SHORT TYPE],"",0,1)</f>
        <v/>
      </c>
      <c r="N6385" t="str">
        <f>IF(ISERR(FIND("DECOUPE",Tableau1[[#This Row],[DESIGNATION]])),"","NEED REF")</f>
        <v/>
      </c>
    </row>
    <row r="6386" spans="2:14">
      <c r="B6386">
        <v>34407619</v>
      </c>
      <c r="C6386" s="2"/>
      <c r="L6386" t="str">
        <f>_xlfn.XLOOKUP(Tableau1[[#This Row],[TYPE DE PIECE]],Tableau4[MATIERE],Tableau4[SHORT TYPE],"",0,1)</f>
        <v/>
      </c>
      <c r="N6386" t="str">
        <f>IF(ISERR(FIND("DECOUPE",Tableau1[[#This Row],[DESIGNATION]])),"","NEED REF")</f>
        <v/>
      </c>
    </row>
    <row r="6387" spans="2:14">
      <c r="B6387">
        <v>34407618</v>
      </c>
      <c r="C6387" s="2"/>
      <c r="L6387" t="str">
        <f>_xlfn.XLOOKUP(Tableau1[[#This Row],[TYPE DE PIECE]],Tableau4[MATIERE],Tableau4[SHORT TYPE],"",0,1)</f>
        <v/>
      </c>
      <c r="N6387" t="str">
        <f>IF(ISERR(FIND("DECOUPE",Tableau1[[#This Row],[DESIGNATION]])),"","NEED REF")</f>
        <v/>
      </c>
    </row>
    <row r="6388" spans="2:14">
      <c r="B6388">
        <v>34407617</v>
      </c>
      <c r="C6388" s="2"/>
      <c r="L6388" t="str">
        <f>_xlfn.XLOOKUP(Tableau1[[#This Row],[TYPE DE PIECE]],Tableau4[MATIERE],Tableau4[SHORT TYPE],"",0,1)</f>
        <v/>
      </c>
      <c r="N6388" t="str">
        <f>IF(ISERR(FIND("DECOUPE",Tableau1[[#This Row],[DESIGNATION]])),"","NEED REF")</f>
        <v/>
      </c>
    </row>
    <row r="6389" spans="2:14">
      <c r="B6389">
        <v>34407616</v>
      </c>
      <c r="C6389" s="2"/>
      <c r="L6389" t="str">
        <f>_xlfn.XLOOKUP(Tableau1[[#This Row],[TYPE DE PIECE]],Tableau4[MATIERE],Tableau4[SHORT TYPE],"",0,1)</f>
        <v/>
      </c>
      <c r="N6389" t="str">
        <f>IF(ISERR(FIND("DECOUPE",Tableau1[[#This Row],[DESIGNATION]])),"","NEED REF")</f>
        <v/>
      </c>
    </row>
    <row r="6390" spans="2:14">
      <c r="B6390">
        <v>34407615</v>
      </c>
      <c r="C6390" s="2"/>
      <c r="L6390" t="str">
        <f>_xlfn.XLOOKUP(Tableau1[[#This Row],[TYPE DE PIECE]],Tableau4[MATIERE],Tableau4[SHORT TYPE],"",0,1)</f>
        <v/>
      </c>
      <c r="N6390" t="str">
        <f>IF(ISERR(FIND("DECOUPE",Tableau1[[#This Row],[DESIGNATION]])),"","NEED REF")</f>
        <v/>
      </c>
    </row>
    <row r="6391" spans="2:14">
      <c r="B6391">
        <v>34407614</v>
      </c>
      <c r="C6391" s="2"/>
      <c r="L6391" t="str">
        <f>_xlfn.XLOOKUP(Tableau1[[#This Row],[TYPE DE PIECE]],Tableau4[MATIERE],Tableau4[SHORT TYPE],"",0,1)</f>
        <v/>
      </c>
      <c r="N6391" t="str">
        <f>IF(ISERR(FIND("DECOUPE",Tableau1[[#This Row],[DESIGNATION]])),"","NEED REF")</f>
        <v/>
      </c>
    </row>
    <row r="6392" spans="2:14">
      <c r="B6392">
        <v>34407613</v>
      </c>
      <c r="C6392" s="2"/>
      <c r="L6392" t="str">
        <f>_xlfn.XLOOKUP(Tableau1[[#This Row],[TYPE DE PIECE]],Tableau4[MATIERE],Tableau4[SHORT TYPE],"",0,1)</f>
        <v/>
      </c>
      <c r="N6392" t="str">
        <f>IF(ISERR(FIND("DECOUPE",Tableau1[[#This Row],[DESIGNATION]])),"","NEED REF")</f>
        <v/>
      </c>
    </row>
    <row r="6393" spans="2:14">
      <c r="B6393">
        <v>34407612</v>
      </c>
      <c r="C6393" s="2"/>
      <c r="L6393" t="str">
        <f>_xlfn.XLOOKUP(Tableau1[[#This Row],[TYPE DE PIECE]],Tableau4[MATIERE],Tableau4[SHORT TYPE],"",0,1)</f>
        <v/>
      </c>
      <c r="N6393" t="str">
        <f>IF(ISERR(FIND("DECOUPE",Tableau1[[#This Row],[DESIGNATION]])),"","NEED REF")</f>
        <v/>
      </c>
    </row>
    <row r="6394" spans="2:14">
      <c r="B6394">
        <v>34407611</v>
      </c>
      <c r="C6394" s="2"/>
      <c r="L6394" t="str">
        <f>_xlfn.XLOOKUP(Tableau1[[#This Row],[TYPE DE PIECE]],Tableau4[MATIERE],Tableau4[SHORT TYPE],"",0,1)</f>
        <v/>
      </c>
      <c r="N6394" t="str">
        <f>IF(ISERR(FIND("DECOUPE",Tableau1[[#This Row],[DESIGNATION]])),"","NEED REF")</f>
        <v/>
      </c>
    </row>
    <row r="6395" spans="2:14">
      <c r="B6395">
        <v>34407610</v>
      </c>
      <c r="C6395" s="2"/>
      <c r="L6395" t="str">
        <f>_xlfn.XLOOKUP(Tableau1[[#This Row],[TYPE DE PIECE]],Tableau4[MATIERE],Tableau4[SHORT TYPE],"",0,1)</f>
        <v/>
      </c>
      <c r="N6395" t="str">
        <f>IF(ISERR(FIND("DECOUPE",Tableau1[[#This Row],[DESIGNATION]])),"","NEED REF")</f>
        <v/>
      </c>
    </row>
    <row r="6396" spans="2:14">
      <c r="B6396">
        <v>34407609</v>
      </c>
      <c r="C6396" s="2"/>
      <c r="L6396" t="str">
        <f>_xlfn.XLOOKUP(Tableau1[[#This Row],[TYPE DE PIECE]],Tableau4[MATIERE],Tableau4[SHORT TYPE],"",0,1)</f>
        <v/>
      </c>
      <c r="N6396" t="str">
        <f>IF(ISERR(FIND("DECOUPE",Tableau1[[#This Row],[DESIGNATION]])),"","NEED REF")</f>
        <v/>
      </c>
    </row>
    <row r="6397" spans="2:14">
      <c r="B6397">
        <v>34407608</v>
      </c>
      <c r="C6397" s="2"/>
      <c r="L6397" t="str">
        <f>_xlfn.XLOOKUP(Tableau1[[#This Row],[TYPE DE PIECE]],Tableau4[MATIERE],Tableau4[SHORT TYPE],"",0,1)</f>
        <v/>
      </c>
      <c r="N6397" t="str">
        <f>IF(ISERR(FIND("DECOUPE",Tableau1[[#This Row],[DESIGNATION]])),"","NEED REF")</f>
        <v/>
      </c>
    </row>
    <row r="6398" spans="2:14">
      <c r="B6398">
        <v>34407607</v>
      </c>
      <c r="C6398" s="2"/>
      <c r="L6398" t="str">
        <f>_xlfn.XLOOKUP(Tableau1[[#This Row],[TYPE DE PIECE]],Tableau4[MATIERE],Tableau4[SHORT TYPE],"",0,1)</f>
        <v/>
      </c>
      <c r="N6398" t="str">
        <f>IF(ISERR(FIND("DECOUPE",Tableau1[[#This Row],[DESIGNATION]])),"","NEED REF")</f>
        <v/>
      </c>
    </row>
    <row r="6399" spans="2:14">
      <c r="B6399">
        <v>34407606</v>
      </c>
      <c r="C6399" s="2"/>
      <c r="L6399" t="str">
        <f>_xlfn.XLOOKUP(Tableau1[[#This Row],[TYPE DE PIECE]],Tableau4[MATIERE],Tableau4[SHORT TYPE],"",0,1)</f>
        <v/>
      </c>
      <c r="N6399" t="str">
        <f>IF(ISERR(FIND("DECOUPE",Tableau1[[#This Row],[DESIGNATION]])),"","NEED REF")</f>
        <v/>
      </c>
    </row>
    <row r="6400" spans="2:14">
      <c r="B6400">
        <v>34407605</v>
      </c>
      <c r="C6400" s="2"/>
      <c r="L6400" t="str">
        <f>_xlfn.XLOOKUP(Tableau1[[#This Row],[TYPE DE PIECE]],Tableau4[MATIERE],Tableau4[SHORT TYPE],"",0,1)</f>
        <v/>
      </c>
      <c r="N6400" t="str">
        <f>IF(ISERR(FIND("DECOUPE",Tableau1[[#This Row],[DESIGNATION]])),"","NEED REF")</f>
        <v/>
      </c>
    </row>
    <row r="6401" spans="2:14">
      <c r="B6401">
        <v>34407604</v>
      </c>
      <c r="C6401" s="2"/>
      <c r="L6401" t="str">
        <f>_xlfn.XLOOKUP(Tableau1[[#This Row],[TYPE DE PIECE]],Tableau4[MATIERE],Tableau4[SHORT TYPE],"",0,1)</f>
        <v/>
      </c>
      <c r="N6401" t="str">
        <f>IF(ISERR(FIND("DECOUPE",Tableau1[[#This Row],[DESIGNATION]])),"","NEED REF")</f>
        <v/>
      </c>
    </row>
    <row r="6402" spans="2:14">
      <c r="B6402">
        <v>34407603</v>
      </c>
      <c r="C6402" s="2"/>
      <c r="L6402" t="str">
        <f>_xlfn.XLOOKUP(Tableau1[[#This Row],[TYPE DE PIECE]],Tableau4[MATIERE],Tableau4[SHORT TYPE],"",0,1)</f>
        <v/>
      </c>
      <c r="N6402" t="str">
        <f>IF(ISERR(FIND("DECOUPE",Tableau1[[#This Row],[DESIGNATION]])),"","NEED REF")</f>
        <v/>
      </c>
    </row>
    <row r="6403" spans="2:14">
      <c r="B6403">
        <v>34407602</v>
      </c>
      <c r="C6403" s="2"/>
      <c r="L6403" t="str">
        <f>_xlfn.XLOOKUP(Tableau1[[#This Row],[TYPE DE PIECE]],Tableau4[MATIERE],Tableau4[SHORT TYPE],"",0,1)</f>
        <v/>
      </c>
      <c r="N6403" t="str">
        <f>IF(ISERR(FIND("DECOUPE",Tableau1[[#This Row],[DESIGNATION]])),"","NEED REF")</f>
        <v/>
      </c>
    </row>
    <row r="6404" spans="2:14">
      <c r="B6404">
        <v>34407601</v>
      </c>
      <c r="C6404" s="2"/>
      <c r="L6404" t="str">
        <f>_xlfn.XLOOKUP(Tableau1[[#This Row],[TYPE DE PIECE]],Tableau4[MATIERE],Tableau4[SHORT TYPE],"",0,1)</f>
        <v/>
      </c>
      <c r="N6404" t="str">
        <f>IF(ISERR(FIND("DECOUPE",Tableau1[[#This Row],[DESIGNATION]])),"","NEED REF")</f>
        <v/>
      </c>
    </row>
    <row r="6405" spans="2:14">
      <c r="B6405">
        <v>34407600</v>
      </c>
      <c r="C6405" s="2"/>
      <c r="L6405" t="str">
        <f>_xlfn.XLOOKUP(Tableau1[[#This Row],[TYPE DE PIECE]],Tableau4[MATIERE],Tableau4[SHORT TYPE],"",0,1)</f>
        <v/>
      </c>
      <c r="N6405" t="str">
        <f>IF(ISERR(FIND("DECOUPE",Tableau1[[#This Row],[DESIGNATION]])),"","NEED REF")</f>
        <v/>
      </c>
    </row>
    <row r="6406" spans="2:14">
      <c r="B6406">
        <v>34407599</v>
      </c>
      <c r="C6406" s="2"/>
      <c r="L6406" t="str">
        <f>_xlfn.XLOOKUP(Tableau1[[#This Row],[TYPE DE PIECE]],Tableau4[MATIERE],Tableau4[SHORT TYPE],"",0,1)</f>
        <v/>
      </c>
      <c r="N6406" t="str">
        <f>IF(ISERR(FIND("DECOUPE",Tableau1[[#This Row],[DESIGNATION]])),"","NEED REF")</f>
        <v/>
      </c>
    </row>
    <row r="6407" spans="2:14">
      <c r="B6407">
        <v>34407598</v>
      </c>
      <c r="C6407" s="2"/>
      <c r="L6407" t="str">
        <f>_xlfn.XLOOKUP(Tableau1[[#This Row],[TYPE DE PIECE]],Tableau4[MATIERE],Tableau4[SHORT TYPE],"",0,1)</f>
        <v/>
      </c>
      <c r="N6407" t="str">
        <f>IF(ISERR(FIND("DECOUPE",Tableau1[[#This Row],[DESIGNATION]])),"","NEED REF")</f>
        <v/>
      </c>
    </row>
    <row r="6408" spans="2:14">
      <c r="B6408">
        <v>34407597</v>
      </c>
      <c r="C6408" s="2"/>
      <c r="L6408" t="str">
        <f>_xlfn.XLOOKUP(Tableau1[[#This Row],[TYPE DE PIECE]],Tableau4[MATIERE],Tableau4[SHORT TYPE],"",0,1)</f>
        <v/>
      </c>
      <c r="N6408" t="str">
        <f>IF(ISERR(FIND("DECOUPE",Tableau1[[#This Row],[DESIGNATION]])),"","NEED REF")</f>
        <v/>
      </c>
    </row>
    <row r="6409" spans="2:14">
      <c r="B6409">
        <v>34407596</v>
      </c>
      <c r="C6409" s="2"/>
      <c r="L6409" t="str">
        <f>_xlfn.XLOOKUP(Tableau1[[#This Row],[TYPE DE PIECE]],Tableau4[MATIERE],Tableau4[SHORT TYPE],"",0,1)</f>
        <v/>
      </c>
      <c r="N6409" t="str">
        <f>IF(ISERR(FIND("DECOUPE",Tableau1[[#This Row],[DESIGNATION]])),"","NEED REF")</f>
        <v/>
      </c>
    </row>
    <row r="6410" spans="2:14">
      <c r="B6410">
        <v>34407595</v>
      </c>
      <c r="C6410" s="2"/>
      <c r="L6410" t="str">
        <f>_xlfn.XLOOKUP(Tableau1[[#This Row],[TYPE DE PIECE]],Tableau4[MATIERE],Tableau4[SHORT TYPE],"",0,1)</f>
        <v/>
      </c>
      <c r="N6410" t="str">
        <f>IF(ISERR(FIND("DECOUPE",Tableau1[[#This Row],[DESIGNATION]])),"","NEED REF")</f>
        <v/>
      </c>
    </row>
    <row r="6411" spans="2:14">
      <c r="B6411">
        <v>34407594</v>
      </c>
      <c r="C6411" s="2"/>
      <c r="L6411" t="str">
        <f>_xlfn.XLOOKUP(Tableau1[[#This Row],[TYPE DE PIECE]],Tableau4[MATIERE],Tableau4[SHORT TYPE],"",0,1)</f>
        <v/>
      </c>
      <c r="N6411" t="str">
        <f>IF(ISERR(FIND("DECOUPE",Tableau1[[#This Row],[DESIGNATION]])),"","NEED REF")</f>
        <v/>
      </c>
    </row>
    <row r="6412" spans="2:14">
      <c r="B6412">
        <v>34407593</v>
      </c>
      <c r="C6412" s="2"/>
      <c r="L6412" t="str">
        <f>_xlfn.XLOOKUP(Tableau1[[#This Row],[TYPE DE PIECE]],Tableau4[MATIERE],Tableau4[SHORT TYPE],"",0,1)</f>
        <v/>
      </c>
      <c r="N6412" t="str">
        <f>IF(ISERR(FIND("DECOUPE",Tableau1[[#This Row],[DESIGNATION]])),"","NEED REF")</f>
        <v/>
      </c>
    </row>
    <row r="6413" spans="2:14">
      <c r="B6413">
        <v>34407592</v>
      </c>
      <c r="C6413" s="2"/>
      <c r="L6413" t="str">
        <f>_xlfn.XLOOKUP(Tableau1[[#This Row],[TYPE DE PIECE]],Tableau4[MATIERE],Tableau4[SHORT TYPE],"",0,1)</f>
        <v/>
      </c>
      <c r="N6413" t="str">
        <f>IF(ISERR(FIND("DECOUPE",Tableau1[[#This Row],[DESIGNATION]])),"","NEED REF")</f>
        <v/>
      </c>
    </row>
    <row r="6414" spans="2:14">
      <c r="B6414">
        <v>34407591</v>
      </c>
      <c r="C6414" s="2"/>
      <c r="L6414" t="str">
        <f>_xlfn.XLOOKUP(Tableau1[[#This Row],[TYPE DE PIECE]],Tableau4[MATIERE],Tableau4[SHORT TYPE],"",0,1)</f>
        <v/>
      </c>
      <c r="N6414" t="str">
        <f>IF(ISERR(FIND("DECOUPE",Tableau1[[#This Row],[DESIGNATION]])),"","NEED REF")</f>
        <v/>
      </c>
    </row>
    <row r="6415" spans="2:14">
      <c r="B6415">
        <v>34407590</v>
      </c>
      <c r="C6415" s="2"/>
      <c r="L6415" t="str">
        <f>_xlfn.XLOOKUP(Tableau1[[#This Row],[TYPE DE PIECE]],Tableau4[MATIERE],Tableau4[SHORT TYPE],"",0,1)</f>
        <v/>
      </c>
      <c r="N6415" t="str">
        <f>IF(ISERR(FIND("DECOUPE",Tableau1[[#This Row],[DESIGNATION]])),"","NEED REF")</f>
        <v/>
      </c>
    </row>
    <row r="6416" spans="2:14">
      <c r="B6416">
        <v>34407589</v>
      </c>
      <c r="C6416" s="2"/>
      <c r="L6416" t="str">
        <f>_xlfn.XLOOKUP(Tableau1[[#This Row],[TYPE DE PIECE]],Tableau4[MATIERE],Tableau4[SHORT TYPE],"",0,1)</f>
        <v/>
      </c>
      <c r="N6416" t="str">
        <f>IF(ISERR(FIND("DECOUPE",Tableau1[[#This Row],[DESIGNATION]])),"","NEED REF")</f>
        <v/>
      </c>
    </row>
    <row r="6417" spans="2:14">
      <c r="B6417">
        <v>34407588</v>
      </c>
      <c r="C6417" s="2"/>
      <c r="L6417" t="str">
        <f>_xlfn.XLOOKUP(Tableau1[[#This Row],[TYPE DE PIECE]],Tableau4[MATIERE],Tableau4[SHORT TYPE],"",0,1)</f>
        <v/>
      </c>
      <c r="N6417" t="str">
        <f>IF(ISERR(FIND("DECOUPE",Tableau1[[#This Row],[DESIGNATION]])),"","NEED REF")</f>
        <v/>
      </c>
    </row>
    <row r="6418" spans="2:14">
      <c r="B6418">
        <v>34407587</v>
      </c>
      <c r="C6418" s="2"/>
      <c r="L6418" t="str">
        <f>_xlfn.XLOOKUP(Tableau1[[#This Row],[TYPE DE PIECE]],Tableau4[MATIERE],Tableau4[SHORT TYPE],"",0,1)</f>
        <v/>
      </c>
      <c r="N6418" t="str">
        <f>IF(ISERR(FIND("DECOUPE",Tableau1[[#This Row],[DESIGNATION]])),"","NEED REF")</f>
        <v/>
      </c>
    </row>
    <row r="6419" spans="2:14">
      <c r="B6419">
        <v>34407586</v>
      </c>
      <c r="C6419" s="2"/>
      <c r="L6419" t="str">
        <f>_xlfn.XLOOKUP(Tableau1[[#This Row],[TYPE DE PIECE]],Tableau4[MATIERE],Tableau4[SHORT TYPE],"",0,1)</f>
        <v/>
      </c>
      <c r="N6419" t="str">
        <f>IF(ISERR(FIND("DECOUPE",Tableau1[[#This Row],[DESIGNATION]])),"","NEED REF")</f>
        <v/>
      </c>
    </row>
    <row r="6420" spans="2:14">
      <c r="B6420">
        <v>34407585</v>
      </c>
      <c r="C6420" s="2"/>
      <c r="L6420" t="str">
        <f>_xlfn.XLOOKUP(Tableau1[[#This Row],[TYPE DE PIECE]],Tableau4[MATIERE],Tableau4[SHORT TYPE],"",0,1)</f>
        <v/>
      </c>
      <c r="N6420" t="str">
        <f>IF(ISERR(FIND("DECOUPE",Tableau1[[#This Row],[DESIGNATION]])),"","NEED REF")</f>
        <v/>
      </c>
    </row>
    <row r="6421" spans="2:14">
      <c r="B6421">
        <v>34407584</v>
      </c>
      <c r="C6421" s="2"/>
      <c r="L6421" t="str">
        <f>_xlfn.XLOOKUP(Tableau1[[#This Row],[TYPE DE PIECE]],Tableau4[MATIERE],Tableau4[SHORT TYPE],"",0,1)</f>
        <v/>
      </c>
      <c r="N6421" t="str">
        <f>IF(ISERR(FIND("DECOUPE",Tableau1[[#This Row],[DESIGNATION]])),"","NEED REF")</f>
        <v/>
      </c>
    </row>
    <row r="6422" spans="2:14">
      <c r="B6422">
        <v>34407583</v>
      </c>
      <c r="C6422" s="2"/>
      <c r="L6422" t="str">
        <f>_xlfn.XLOOKUP(Tableau1[[#This Row],[TYPE DE PIECE]],Tableau4[MATIERE],Tableau4[SHORT TYPE],"",0,1)</f>
        <v/>
      </c>
      <c r="N6422" t="str">
        <f>IF(ISERR(FIND("DECOUPE",Tableau1[[#This Row],[DESIGNATION]])),"","NEED REF")</f>
        <v/>
      </c>
    </row>
    <row r="6423" spans="2:14">
      <c r="B6423">
        <v>34407582</v>
      </c>
      <c r="C6423" s="2"/>
      <c r="L6423" t="str">
        <f>_xlfn.XLOOKUP(Tableau1[[#This Row],[TYPE DE PIECE]],Tableau4[MATIERE],Tableau4[SHORT TYPE],"",0,1)</f>
        <v/>
      </c>
      <c r="N6423" t="str">
        <f>IF(ISERR(FIND("DECOUPE",Tableau1[[#This Row],[DESIGNATION]])),"","NEED REF")</f>
        <v/>
      </c>
    </row>
    <row r="6424" spans="2:14">
      <c r="B6424">
        <v>34407581</v>
      </c>
      <c r="C6424" s="2"/>
      <c r="L6424" t="str">
        <f>_xlfn.XLOOKUP(Tableau1[[#This Row],[TYPE DE PIECE]],Tableau4[MATIERE],Tableau4[SHORT TYPE],"",0,1)</f>
        <v/>
      </c>
      <c r="N6424" t="str">
        <f>IF(ISERR(FIND("DECOUPE",Tableau1[[#This Row],[DESIGNATION]])),"","NEED REF")</f>
        <v/>
      </c>
    </row>
    <row r="6425" spans="2:14">
      <c r="B6425">
        <v>34407580</v>
      </c>
      <c r="C6425" s="2"/>
      <c r="L6425" t="str">
        <f>_xlfn.XLOOKUP(Tableau1[[#This Row],[TYPE DE PIECE]],Tableau4[MATIERE],Tableau4[SHORT TYPE],"",0,1)</f>
        <v/>
      </c>
      <c r="N6425" t="str">
        <f>IF(ISERR(FIND("DECOUPE",Tableau1[[#This Row],[DESIGNATION]])),"","NEED REF")</f>
        <v/>
      </c>
    </row>
    <row r="6426" spans="2:14">
      <c r="B6426">
        <v>34407579</v>
      </c>
      <c r="C6426" s="2"/>
      <c r="L6426" t="str">
        <f>_xlfn.XLOOKUP(Tableau1[[#This Row],[TYPE DE PIECE]],Tableau4[MATIERE],Tableau4[SHORT TYPE],"",0,1)</f>
        <v/>
      </c>
      <c r="N6426" t="str">
        <f>IF(ISERR(FIND("DECOUPE",Tableau1[[#This Row],[DESIGNATION]])),"","NEED REF")</f>
        <v/>
      </c>
    </row>
    <row r="6427" spans="2:14">
      <c r="B6427">
        <v>34407578</v>
      </c>
      <c r="C6427" s="2"/>
      <c r="L6427" t="str">
        <f>_xlfn.XLOOKUP(Tableau1[[#This Row],[TYPE DE PIECE]],Tableau4[MATIERE],Tableau4[SHORT TYPE],"",0,1)</f>
        <v/>
      </c>
      <c r="N6427" t="str">
        <f>IF(ISERR(FIND("DECOUPE",Tableau1[[#This Row],[DESIGNATION]])),"","NEED REF")</f>
        <v/>
      </c>
    </row>
    <row r="6428" spans="2:14">
      <c r="B6428">
        <v>34407577</v>
      </c>
      <c r="C6428" s="2"/>
      <c r="L6428" t="str">
        <f>_xlfn.XLOOKUP(Tableau1[[#This Row],[TYPE DE PIECE]],Tableau4[MATIERE],Tableau4[SHORT TYPE],"",0,1)</f>
        <v/>
      </c>
      <c r="N6428" t="str">
        <f>IF(ISERR(FIND("DECOUPE",Tableau1[[#This Row],[DESIGNATION]])),"","NEED REF")</f>
        <v/>
      </c>
    </row>
    <row r="6429" spans="2:14">
      <c r="B6429">
        <v>34407576</v>
      </c>
      <c r="C6429" s="2"/>
      <c r="L6429" t="str">
        <f>_xlfn.XLOOKUP(Tableau1[[#This Row],[TYPE DE PIECE]],Tableau4[MATIERE],Tableau4[SHORT TYPE],"",0,1)</f>
        <v/>
      </c>
      <c r="N6429" t="str">
        <f>IF(ISERR(FIND("DECOUPE",Tableau1[[#This Row],[DESIGNATION]])),"","NEED REF")</f>
        <v/>
      </c>
    </row>
    <row r="6430" spans="2:14">
      <c r="B6430">
        <v>34407575</v>
      </c>
      <c r="C6430" s="2"/>
      <c r="L6430" t="str">
        <f>_xlfn.XLOOKUP(Tableau1[[#This Row],[TYPE DE PIECE]],Tableau4[MATIERE],Tableau4[SHORT TYPE],"",0,1)</f>
        <v/>
      </c>
      <c r="N6430" t="str">
        <f>IF(ISERR(FIND("DECOUPE",Tableau1[[#This Row],[DESIGNATION]])),"","NEED REF")</f>
        <v/>
      </c>
    </row>
    <row r="6431" spans="2:14">
      <c r="B6431">
        <v>34407574</v>
      </c>
      <c r="C6431" s="2"/>
      <c r="L6431" t="str">
        <f>_xlfn.XLOOKUP(Tableau1[[#This Row],[TYPE DE PIECE]],Tableau4[MATIERE],Tableau4[SHORT TYPE],"",0,1)</f>
        <v/>
      </c>
      <c r="N6431" t="str">
        <f>IF(ISERR(FIND("DECOUPE",Tableau1[[#This Row],[DESIGNATION]])),"","NEED REF")</f>
        <v/>
      </c>
    </row>
    <row r="6432" spans="2:14">
      <c r="B6432">
        <v>34407573</v>
      </c>
      <c r="C6432" s="2"/>
      <c r="L6432" t="str">
        <f>_xlfn.XLOOKUP(Tableau1[[#This Row],[TYPE DE PIECE]],Tableau4[MATIERE],Tableau4[SHORT TYPE],"",0,1)</f>
        <v/>
      </c>
      <c r="N6432" t="str">
        <f>IF(ISERR(FIND("DECOUPE",Tableau1[[#This Row],[DESIGNATION]])),"","NEED REF")</f>
        <v/>
      </c>
    </row>
    <row r="6433" spans="2:14">
      <c r="B6433">
        <v>34407572</v>
      </c>
      <c r="C6433" s="2"/>
      <c r="L6433" t="str">
        <f>_xlfn.XLOOKUP(Tableau1[[#This Row],[TYPE DE PIECE]],Tableau4[MATIERE],Tableau4[SHORT TYPE],"",0,1)</f>
        <v/>
      </c>
      <c r="N6433" t="str">
        <f>IF(ISERR(FIND("DECOUPE",Tableau1[[#This Row],[DESIGNATION]])),"","NEED REF")</f>
        <v/>
      </c>
    </row>
    <row r="6434" spans="2:14">
      <c r="B6434">
        <v>34407571</v>
      </c>
      <c r="C6434" s="2"/>
      <c r="L6434" t="str">
        <f>_xlfn.XLOOKUP(Tableau1[[#This Row],[TYPE DE PIECE]],Tableau4[MATIERE],Tableau4[SHORT TYPE],"",0,1)</f>
        <v/>
      </c>
      <c r="N6434" t="str">
        <f>IF(ISERR(FIND("DECOUPE",Tableau1[[#This Row],[DESIGNATION]])),"","NEED REF")</f>
        <v/>
      </c>
    </row>
    <row r="6435" spans="2:14">
      <c r="B6435">
        <v>34407570</v>
      </c>
      <c r="C6435" s="2"/>
      <c r="L6435" t="str">
        <f>_xlfn.XLOOKUP(Tableau1[[#This Row],[TYPE DE PIECE]],Tableau4[MATIERE],Tableau4[SHORT TYPE],"",0,1)</f>
        <v/>
      </c>
      <c r="N6435" t="str">
        <f>IF(ISERR(FIND("DECOUPE",Tableau1[[#This Row],[DESIGNATION]])),"","NEED REF")</f>
        <v/>
      </c>
    </row>
    <row r="6436" spans="2:14">
      <c r="B6436">
        <v>34407569</v>
      </c>
      <c r="C6436" s="2"/>
      <c r="L6436" t="str">
        <f>_xlfn.XLOOKUP(Tableau1[[#This Row],[TYPE DE PIECE]],Tableau4[MATIERE],Tableau4[SHORT TYPE],"",0,1)</f>
        <v/>
      </c>
      <c r="N6436" t="str">
        <f>IF(ISERR(FIND("DECOUPE",Tableau1[[#This Row],[DESIGNATION]])),"","NEED REF")</f>
        <v/>
      </c>
    </row>
    <row r="6437" spans="2:14">
      <c r="B6437">
        <v>34407568</v>
      </c>
      <c r="C6437" s="2"/>
      <c r="L6437" t="str">
        <f>_xlfn.XLOOKUP(Tableau1[[#This Row],[TYPE DE PIECE]],Tableau4[MATIERE],Tableau4[SHORT TYPE],"",0,1)</f>
        <v/>
      </c>
      <c r="N6437" t="str">
        <f>IF(ISERR(FIND("DECOUPE",Tableau1[[#This Row],[DESIGNATION]])),"","NEED REF")</f>
        <v/>
      </c>
    </row>
    <row r="6438" spans="2:14">
      <c r="B6438">
        <v>34407567</v>
      </c>
      <c r="C6438" s="2"/>
      <c r="L6438" t="str">
        <f>_xlfn.XLOOKUP(Tableau1[[#This Row],[TYPE DE PIECE]],Tableau4[MATIERE],Tableau4[SHORT TYPE],"",0,1)</f>
        <v/>
      </c>
      <c r="N6438" t="str">
        <f>IF(ISERR(FIND("DECOUPE",Tableau1[[#This Row],[DESIGNATION]])),"","NEED REF")</f>
        <v/>
      </c>
    </row>
    <row r="6439" spans="2:14">
      <c r="B6439">
        <v>34407566</v>
      </c>
      <c r="C6439" s="2"/>
      <c r="L6439" t="str">
        <f>_xlfn.XLOOKUP(Tableau1[[#This Row],[TYPE DE PIECE]],Tableau4[MATIERE],Tableau4[SHORT TYPE],"",0,1)</f>
        <v/>
      </c>
      <c r="N6439" t="str">
        <f>IF(ISERR(FIND("DECOUPE",Tableau1[[#This Row],[DESIGNATION]])),"","NEED REF")</f>
        <v/>
      </c>
    </row>
    <row r="6440" spans="2:14">
      <c r="B6440">
        <v>34407565</v>
      </c>
      <c r="C6440" s="2"/>
      <c r="L6440" t="str">
        <f>_xlfn.XLOOKUP(Tableau1[[#This Row],[TYPE DE PIECE]],Tableau4[MATIERE],Tableau4[SHORT TYPE],"",0,1)</f>
        <v/>
      </c>
      <c r="N6440" t="str">
        <f>IF(ISERR(FIND("DECOUPE",Tableau1[[#This Row],[DESIGNATION]])),"","NEED REF")</f>
        <v/>
      </c>
    </row>
    <row r="6441" spans="2:14">
      <c r="B6441">
        <v>34407564</v>
      </c>
      <c r="C6441" s="2"/>
      <c r="L6441" t="str">
        <f>_xlfn.XLOOKUP(Tableau1[[#This Row],[TYPE DE PIECE]],Tableau4[MATIERE],Tableau4[SHORT TYPE],"",0,1)</f>
        <v/>
      </c>
      <c r="N6441" t="str">
        <f>IF(ISERR(FIND("DECOUPE",Tableau1[[#This Row],[DESIGNATION]])),"","NEED REF")</f>
        <v/>
      </c>
    </row>
    <row r="6442" spans="2:14">
      <c r="B6442">
        <v>34407563</v>
      </c>
      <c r="C6442" s="2"/>
      <c r="L6442" t="str">
        <f>_xlfn.XLOOKUP(Tableau1[[#This Row],[TYPE DE PIECE]],Tableau4[MATIERE],Tableau4[SHORT TYPE],"",0,1)</f>
        <v/>
      </c>
      <c r="N6442" t="str">
        <f>IF(ISERR(FIND("DECOUPE",Tableau1[[#This Row],[DESIGNATION]])),"","NEED REF")</f>
        <v/>
      </c>
    </row>
    <row r="6443" spans="2:14">
      <c r="B6443">
        <v>34407562</v>
      </c>
      <c r="C6443" s="2"/>
      <c r="L6443" t="str">
        <f>_xlfn.XLOOKUP(Tableau1[[#This Row],[TYPE DE PIECE]],Tableau4[MATIERE],Tableau4[SHORT TYPE],"",0,1)</f>
        <v/>
      </c>
      <c r="N6443" t="str">
        <f>IF(ISERR(FIND("DECOUPE",Tableau1[[#This Row],[DESIGNATION]])),"","NEED REF")</f>
        <v/>
      </c>
    </row>
    <row r="6444" spans="2:14">
      <c r="B6444">
        <v>34407561</v>
      </c>
      <c r="C6444" s="2"/>
      <c r="L6444" t="str">
        <f>_xlfn.XLOOKUP(Tableau1[[#This Row],[TYPE DE PIECE]],Tableau4[MATIERE],Tableau4[SHORT TYPE],"",0,1)</f>
        <v/>
      </c>
      <c r="N6444" t="str">
        <f>IF(ISERR(FIND("DECOUPE",Tableau1[[#This Row],[DESIGNATION]])),"","NEED REF")</f>
        <v/>
      </c>
    </row>
    <row r="6445" spans="2:14">
      <c r="B6445">
        <v>34407560</v>
      </c>
      <c r="C6445" s="2"/>
      <c r="L6445" t="str">
        <f>_xlfn.XLOOKUP(Tableau1[[#This Row],[TYPE DE PIECE]],Tableau4[MATIERE],Tableau4[SHORT TYPE],"",0,1)</f>
        <v/>
      </c>
      <c r="N6445" t="str">
        <f>IF(ISERR(FIND("DECOUPE",Tableau1[[#This Row],[DESIGNATION]])),"","NEED REF")</f>
        <v/>
      </c>
    </row>
    <row r="6446" spans="2:14">
      <c r="B6446">
        <v>34407559</v>
      </c>
      <c r="C6446" s="2"/>
      <c r="L6446" t="str">
        <f>_xlfn.XLOOKUP(Tableau1[[#This Row],[TYPE DE PIECE]],Tableau4[MATIERE],Tableau4[SHORT TYPE],"",0,1)</f>
        <v/>
      </c>
      <c r="N6446" t="str">
        <f>IF(ISERR(FIND("DECOUPE",Tableau1[[#This Row],[DESIGNATION]])),"","NEED REF")</f>
        <v/>
      </c>
    </row>
    <row r="6447" spans="2:14">
      <c r="B6447">
        <v>34407558</v>
      </c>
      <c r="C6447" s="2"/>
      <c r="L6447" t="str">
        <f>_xlfn.XLOOKUP(Tableau1[[#This Row],[TYPE DE PIECE]],Tableau4[MATIERE],Tableau4[SHORT TYPE],"",0,1)</f>
        <v/>
      </c>
      <c r="N6447" t="str">
        <f>IF(ISERR(FIND("DECOUPE",Tableau1[[#This Row],[DESIGNATION]])),"","NEED REF")</f>
        <v/>
      </c>
    </row>
    <row r="6448" spans="2:14">
      <c r="B6448">
        <v>34407557</v>
      </c>
      <c r="C6448" s="2"/>
      <c r="L6448" t="str">
        <f>_xlfn.XLOOKUP(Tableau1[[#This Row],[TYPE DE PIECE]],Tableau4[MATIERE],Tableau4[SHORT TYPE],"",0,1)</f>
        <v/>
      </c>
      <c r="N6448" t="str">
        <f>IF(ISERR(FIND("DECOUPE",Tableau1[[#This Row],[DESIGNATION]])),"","NEED REF")</f>
        <v/>
      </c>
    </row>
    <row r="6449" spans="2:14">
      <c r="B6449">
        <v>34407556</v>
      </c>
      <c r="C6449" s="2"/>
      <c r="L6449" t="str">
        <f>_xlfn.XLOOKUP(Tableau1[[#This Row],[TYPE DE PIECE]],Tableau4[MATIERE],Tableau4[SHORT TYPE],"",0,1)</f>
        <v/>
      </c>
      <c r="N6449" t="str">
        <f>IF(ISERR(FIND("DECOUPE",Tableau1[[#This Row],[DESIGNATION]])),"","NEED REF")</f>
        <v/>
      </c>
    </row>
    <row r="6450" spans="2:14">
      <c r="B6450">
        <v>34407555</v>
      </c>
      <c r="C6450" s="2"/>
      <c r="L6450" t="str">
        <f>_xlfn.XLOOKUP(Tableau1[[#This Row],[TYPE DE PIECE]],Tableau4[MATIERE],Tableau4[SHORT TYPE],"",0,1)</f>
        <v/>
      </c>
      <c r="N6450" t="str">
        <f>IF(ISERR(FIND("DECOUPE",Tableau1[[#This Row],[DESIGNATION]])),"","NEED REF")</f>
        <v/>
      </c>
    </row>
    <row r="6451" spans="2:14">
      <c r="B6451">
        <v>34407554</v>
      </c>
      <c r="C6451" s="2"/>
      <c r="L6451" t="str">
        <f>_xlfn.XLOOKUP(Tableau1[[#This Row],[TYPE DE PIECE]],Tableau4[MATIERE],Tableau4[SHORT TYPE],"",0,1)</f>
        <v/>
      </c>
      <c r="N6451" t="str">
        <f>IF(ISERR(FIND("DECOUPE",Tableau1[[#This Row],[DESIGNATION]])),"","NEED REF")</f>
        <v/>
      </c>
    </row>
    <row r="6452" spans="2:14">
      <c r="B6452">
        <v>34407553</v>
      </c>
      <c r="C6452" s="2"/>
      <c r="E6452" t="s">
        <v>4478</v>
      </c>
      <c r="F6452" t="s">
        <v>4479</v>
      </c>
      <c r="J6452" t="s">
        <v>177</v>
      </c>
      <c r="K6452" t="s">
        <v>50</v>
      </c>
      <c r="L6452" t="str">
        <f>_xlfn.XLOOKUP(Tableau1[[#This Row],[TYPE DE PIECE]],Tableau4[MATIERE],Tableau4[SHORT TYPE],"",0,1)</f>
        <v>WIR</v>
      </c>
      <c r="N6452" t="str">
        <f>IF(ISERR(FIND("DECOUPE",Tableau1[[#This Row],[DESIGNATION]])),"","NEED REF")</f>
        <v/>
      </c>
    </row>
    <row r="6453" spans="2:14">
      <c r="B6453">
        <v>34407552</v>
      </c>
      <c r="C6453" s="2"/>
      <c r="E6453" t="s">
        <v>4480</v>
      </c>
      <c r="F6453" t="s">
        <v>151</v>
      </c>
      <c r="J6453" t="s">
        <v>17</v>
      </c>
      <c r="L6453" t="str">
        <f>_xlfn.XLOOKUP(Tableau1[[#This Row],[TYPE DE PIECE]],Tableau4[MATIERE],Tableau4[SHORT TYPE],"",0,1)</f>
        <v/>
      </c>
      <c r="N6453" t="str">
        <f>IF(ISERR(FIND("DECOUPE",Tableau1[[#This Row],[DESIGNATION]])),"","NEED REF")</f>
        <v/>
      </c>
    </row>
    <row r="6454" spans="2:14">
      <c r="B6454">
        <v>34407551</v>
      </c>
      <c r="C6454" s="2"/>
      <c r="E6454" t="s">
        <v>4481</v>
      </c>
      <c r="F6454" t="s">
        <v>151</v>
      </c>
      <c r="J6454" t="s">
        <v>17</v>
      </c>
      <c r="L6454" t="str">
        <f>_xlfn.XLOOKUP(Tableau1[[#This Row],[TYPE DE PIECE]],Tableau4[MATIERE],Tableau4[SHORT TYPE],"",0,1)</f>
        <v/>
      </c>
      <c r="N6454" t="str">
        <f>IF(ISERR(FIND("DECOUPE",Tableau1[[#This Row],[DESIGNATION]])),"","NEED REF")</f>
        <v/>
      </c>
    </row>
    <row r="6455" spans="2:14">
      <c r="B6455">
        <v>34407550</v>
      </c>
      <c r="C6455" s="2"/>
      <c r="E6455" t="s">
        <v>4482</v>
      </c>
      <c r="F6455" t="s">
        <v>151</v>
      </c>
      <c r="J6455" t="s">
        <v>17</v>
      </c>
      <c r="L6455" t="str">
        <f>_xlfn.XLOOKUP(Tableau1[[#This Row],[TYPE DE PIECE]],Tableau4[MATIERE],Tableau4[SHORT TYPE],"",0,1)</f>
        <v/>
      </c>
      <c r="N6455" t="str">
        <f>IF(ISERR(FIND("DECOUPE",Tableau1[[#This Row],[DESIGNATION]])),"","NEED REF")</f>
        <v/>
      </c>
    </row>
    <row r="6456" spans="2:14">
      <c r="B6456">
        <v>34407549</v>
      </c>
      <c r="C6456" s="2"/>
      <c r="E6456" t="s">
        <v>3745</v>
      </c>
      <c r="F6456" t="s">
        <v>151</v>
      </c>
      <c r="J6456" t="s">
        <v>17</v>
      </c>
      <c r="L6456" t="str">
        <f>_xlfn.XLOOKUP(Tableau1[[#This Row],[TYPE DE PIECE]],Tableau4[MATIERE],Tableau4[SHORT TYPE],"",0,1)</f>
        <v/>
      </c>
      <c r="N6456" t="str">
        <f>IF(ISERR(FIND("DECOUPE",Tableau1[[#This Row],[DESIGNATION]])),"","NEED REF")</f>
        <v/>
      </c>
    </row>
    <row r="6457" spans="2:14">
      <c r="B6457">
        <v>34407548</v>
      </c>
      <c r="C6457" s="2"/>
      <c r="E6457" t="s">
        <v>4483</v>
      </c>
      <c r="F6457" t="s">
        <v>151</v>
      </c>
      <c r="J6457" t="s">
        <v>17</v>
      </c>
      <c r="L6457" t="str">
        <f>_xlfn.XLOOKUP(Tableau1[[#This Row],[TYPE DE PIECE]],Tableau4[MATIERE],Tableau4[SHORT TYPE],"",0,1)</f>
        <v/>
      </c>
      <c r="N6457" t="str">
        <f>IF(ISERR(FIND("DECOUPE",Tableau1[[#This Row],[DESIGNATION]])),"","NEED REF")</f>
        <v/>
      </c>
    </row>
    <row r="6458" spans="2:14">
      <c r="B6458">
        <v>34407547</v>
      </c>
      <c r="C6458" s="2"/>
      <c r="E6458" t="s">
        <v>4484</v>
      </c>
      <c r="F6458" t="s">
        <v>151</v>
      </c>
      <c r="J6458" t="s">
        <v>17</v>
      </c>
      <c r="L6458" t="str">
        <f>_xlfn.XLOOKUP(Tableau1[[#This Row],[TYPE DE PIECE]],Tableau4[MATIERE],Tableau4[SHORT TYPE],"",0,1)</f>
        <v/>
      </c>
      <c r="N6458" t="str">
        <f>IF(ISERR(FIND("DECOUPE",Tableau1[[#This Row],[DESIGNATION]])),"","NEED REF")</f>
        <v/>
      </c>
    </row>
    <row r="6459" spans="2:14">
      <c r="B6459">
        <v>34407546</v>
      </c>
      <c r="C6459" s="2"/>
      <c r="E6459" t="s">
        <v>4485</v>
      </c>
      <c r="F6459" t="s">
        <v>151</v>
      </c>
      <c r="J6459" t="s">
        <v>17</v>
      </c>
      <c r="L6459" t="str">
        <f>_xlfn.XLOOKUP(Tableau1[[#This Row],[TYPE DE PIECE]],Tableau4[MATIERE],Tableau4[SHORT TYPE],"",0,1)</f>
        <v/>
      </c>
      <c r="N6459" t="str">
        <f>IF(ISERR(FIND("DECOUPE",Tableau1[[#This Row],[DESIGNATION]])),"","NEED REF")</f>
        <v/>
      </c>
    </row>
    <row r="6460" spans="2:14">
      <c r="B6460">
        <v>34407545</v>
      </c>
      <c r="C6460" s="2"/>
      <c r="E6460" t="s">
        <v>4486</v>
      </c>
      <c r="F6460" t="s">
        <v>151</v>
      </c>
      <c r="J6460" t="s">
        <v>17</v>
      </c>
      <c r="L6460" t="str">
        <f>_xlfn.XLOOKUP(Tableau1[[#This Row],[TYPE DE PIECE]],Tableau4[MATIERE],Tableau4[SHORT TYPE],"",0,1)</f>
        <v/>
      </c>
      <c r="N6460" t="str">
        <f>IF(ISERR(FIND("DECOUPE",Tableau1[[#This Row],[DESIGNATION]])),"","NEED REF")</f>
        <v/>
      </c>
    </row>
    <row r="6461" spans="2:14">
      <c r="B6461">
        <v>34407544</v>
      </c>
      <c r="C6461" s="2"/>
      <c r="E6461" t="s">
        <v>4487</v>
      </c>
      <c r="F6461" t="s">
        <v>151</v>
      </c>
      <c r="J6461" t="s">
        <v>17</v>
      </c>
      <c r="L6461" t="str">
        <f>_xlfn.XLOOKUP(Tableau1[[#This Row],[TYPE DE PIECE]],Tableau4[MATIERE],Tableau4[SHORT TYPE],"",0,1)</f>
        <v/>
      </c>
      <c r="N6461" t="str">
        <f>IF(ISERR(FIND("DECOUPE",Tableau1[[#This Row],[DESIGNATION]])),"","NEED REF")</f>
        <v/>
      </c>
    </row>
    <row r="6462" spans="2:14">
      <c r="B6462">
        <v>34407543</v>
      </c>
      <c r="C6462" s="2"/>
      <c r="E6462" t="s">
        <v>150</v>
      </c>
      <c r="F6462" t="s">
        <v>151</v>
      </c>
      <c r="J6462" t="s">
        <v>17</v>
      </c>
      <c r="L6462" t="str">
        <f>_xlfn.XLOOKUP(Tableau1[[#This Row],[TYPE DE PIECE]],Tableau4[MATIERE],Tableau4[SHORT TYPE],"",0,1)</f>
        <v/>
      </c>
      <c r="N6462" t="str">
        <f>IF(ISERR(FIND("DECOUPE",Tableau1[[#This Row],[DESIGNATION]])),"","NEED REF")</f>
        <v/>
      </c>
    </row>
    <row r="6463" spans="2:14">
      <c r="B6463">
        <v>34407542</v>
      </c>
      <c r="C6463" s="2"/>
      <c r="E6463" t="s">
        <v>4488</v>
      </c>
      <c r="F6463" t="s">
        <v>151</v>
      </c>
      <c r="J6463" t="s">
        <v>17</v>
      </c>
      <c r="L6463" t="str">
        <f>_xlfn.XLOOKUP(Tableau1[[#This Row],[TYPE DE PIECE]],Tableau4[MATIERE],Tableau4[SHORT TYPE],"",0,1)</f>
        <v/>
      </c>
      <c r="N6463" t="str">
        <f>IF(ISERR(FIND("DECOUPE",Tableau1[[#This Row],[DESIGNATION]])),"","NEED REF")</f>
        <v/>
      </c>
    </row>
    <row r="6464" spans="2:14">
      <c r="B6464">
        <v>34407541</v>
      </c>
      <c r="C6464" s="2"/>
      <c r="E6464" t="s">
        <v>4489</v>
      </c>
      <c r="F6464" t="s">
        <v>151</v>
      </c>
      <c r="J6464" t="s">
        <v>17</v>
      </c>
      <c r="L6464" t="str">
        <f>_xlfn.XLOOKUP(Tableau1[[#This Row],[TYPE DE PIECE]],Tableau4[MATIERE],Tableau4[SHORT TYPE],"",0,1)</f>
        <v/>
      </c>
      <c r="N6464" t="str">
        <f>IF(ISERR(FIND("DECOUPE",Tableau1[[#This Row],[DESIGNATION]])),"","NEED REF")</f>
        <v/>
      </c>
    </row>
    <row r="6465" spans="2:14">
      <c r="B6465">
        <v>34407540</v>
      </c>
      <c r="C6465" s="2"/>
      <c r="E6465" t="s">
        <v>4490</v>
      </c>
      <c r="F6465" t="s">
        <v>151</v>
      </c>
      <c r="J6465" t="s">
        <v>17</v>
      </c>
      <c r="L6465" t="str">
        <f>_xlfn.XLOOKUP(Tableau1[[#This Row],[TYPE DE PIECE]],Tableau4[MATIERE],Tableau4[SHORT TYPE],"",0,1)</f>
        <v/>
      </c>
      <c r="N6465" t="str">
        <f>IF(ISERR(FIND("DECOUPE",Tableau1[[#This Row],[DESIGNATION]])),"","NEED REF")</f>
        <v/>
      </c>
    </row>
    <row r="6466" spans="2:14">
      <c r="B6466">
        <v>34407539</v>
      </c>
      <c r="C6466" s="2"/>
      <c r="E6466" t="s">
        <v>150</v>
      </c>
      <c r="F6466" t="s">
        <v>151</v>
      </c>
      <c r="J6466" t="s">
        <v>17</v>
      </c>
      <c r="L6466" t="str">
        <f>_xlfn.XLOOKUP(Tableau1[[#This Row],[TYPE DE PIECE]],Tableau4[MATIERE],Tableau4[SHORT TYPE],"",0,1)</f>
        <v/>
      </c>
      <c r="N6466" t="str">
        <f>IF(ISERR(FIND("DECOUPE",Tableau1[[#This Row],[DESIGNATION]])),"","NEED REF")</f>
        <v/>
      </c>
    </row>
    <row r="6467" spans="2:14">
      <c r="B6467">
        <v>34407538</v>
      </c>
      <c r="C6467" s="2"/>
      <c r="E6467" t="s">
        <v>4488</v>
      </c>
      <c r="F6467" t="s">
        <v>151</v>
      </c>
      <c r="J6467" t="s">
        <v>17</v>
      </c>
      <c r="L6467" t="str">
        <f>_xlfn.XLOOKUP(Tableau1[[#This Row],[TYPE DE PIECE]],Tableau4[MATIERE],Tableau4[SHORT TYPE],"",0,1)</f>
        <v/>
      </c>
      <c r="N6467" t="str">
        <f>IF(ISERR(FIND("DECOUPE",Tableau1[[#This Row],[DESIGNATION]])),"","NEED REF")</f>
        <v/>
      </c>
    </row>
    <row r="6468" spans="2:14">
      <c r="B6468">
        <v>34407537</v>
      </c>
      <c r="C6468" s="2"/>
      <c r="E6468" t="s">
        <v>4489</v>
      </c>
      <c r="F6468" t="s">
        <v>151</v>
      </c>
      <c r="J6468" t="s">
        <v>17</v>
      </c>
      <c r="L6468" t="str">
        <f>_xlfn.XLOOKUP(Tableau1[[#This Row],[TYPE DE PIECE]],Tableau4[MATIERE],Tableau4[SHORT TYPE],"",0,1)</f>
        <v/>
      </c>
      <c r="N6468" t="str">
        <f>IF(ISERR(FIND("DECOUPE",Tableau1[[#This Row],[DESIGNATION]])),"","NEED REF")</f>
        <v/>
      </c>
    </row>
    <row r="6469" spans="2:14">
      <c r="B6469">
        <v>34407536</v>
      </c>
      <c r="C6469" s="2"/>
      <c r="E6469" t="s">
        <v>4490</v>
      </c>
      <c r="F6469" t="s">
        <v>151</v>
      </c>
      <c r="J6469" t="s">
        <v>17</v>
      </c>
      <c r="L6469" t="str">
        <f>_xlfn.XLOOKUP(Tableau1[[#This Row],[TYPE DE PIECE]],Tableau4[MATIERE],Tableau4[SHORT TYPE],"",0,1)</f>
        <v/>
      </c>
      <c r="N6469" t="str">
        <f>IF(ISERR(FIND("DECOUPE",Tableau1[[#This Row],[DESIGNATION]])),"","NEED REF")</f>
        <v/>
      </c>
    </row>
    <row r="6470" spans="2:14">
      <c r="B6470">
        <v>34407535</v>
      </c>
      <c r="C6470" s="2"/>
      <c r="E6470" t="s">
        <v>4491</v>
      </c>
      <c r="F6470" t="s">
        <v>151</v>
      </c>
      <c r="J6470" t="s">
        <v>17</v>
      </c>
      <c r="L6470" t="str">
        <f>_xlfn.XLOOKUP(Tableau1[[#This Row],[TYPE DE PIECE]],Tableau4[MATIERE],Tableau4[SHORT TYPE],"",0,1)</f>
        <v/>
      </c>
      <c r="N6470" t="str">
        <f>IF(ISERR(FIND("DECOUPE",Tableau1[[#This Row],[DESIGNATION]])),"","NEED REF")</f>
        <v/>
      </c>
    </row>
    <row r="6471" spans="2:14">
      <c r="B6471">
        <v>34407534</v>
      </c>
      <c r="C6471" s="2"/>
      <c r="E6471" t="s">
        <v>4492</v>
      </c>
      <c r="F6471" t="s">
        <v>151</v>
      </c>
      <c r="J6471" t="s">
        <v>17</v>
      </c>
      <c r="L6471" t="str">
        <f>_xlfn.XLOOKUP(Tableau1[[#This Row],[TYPE DE PIECE]],Tableau4[MATIERE],Tableau4[SHORT TYPE],"",0,1)</f>
        <v/>
      </c>
      <c r="N6471" t="str">
        <f>IF(ISERR(FIND("DECOUPE",Tableau1[[#This Row],[DESIGNATION]])),"","NEED REF")</f>
        <v/>
      </c>
    </row>
    <row r="6472" spans="2:14">
      <c r="B6472">
        <v>34407533</v>
      </c>
      <c r="C6472" s="2"/>
      <c r="E6472" t="s">
        <v>4493</v>
      </c>
      <c r="F6472" t="s">
        <v>151</v>
      </c>
      <c r="J6472" t="s">
        <v>17</v>
      </c>
      <c r="L6472" t="str">
        <f>_xlfn.XLOOKUP(Tableau1[[#This Row],[TYPE DE PIECE]],Tableau4[MATIERE],Tableau4[SHORT TYPE],"",0,1)</f>
        <v/>
      </c>
      <c r="N6472" t="str">
        <f>IF(ISERR(FIND("DECOUPE",Tableau1[[#This Row],[DESIGNATION]])),"","NEED REF")</f>
        <v/>
      </c>
    </row>
    <row r="6473" spans="2:14">
      <c r="B6473">
        <v>34407532</v>
      </c>
      <c r="C6473" s="2"/>
      <c r="E6473" t="s">
        <v>4494</v>
      </c>
      <c r="F6473" t="s">
        <v>151</v>
      </c>
      <c r="J6473" t="s">
        <v>17</v>
      </c>
      <c r="L6473" t="str">
        <f>_xlfn.XLOOKUP(Tableau1[[#This Row],[TYPE DE PIECE]],Tableau4[MATIERE],Tableau4[SHORT TYPE],"",0,1)</f>
        <v/>
      </c>
      <c r="N6473" t="str">
        <f>IF(ISERR(FIND("DECOUPE",Tableau1[[#This Row],[DESIGNATION]])),"","NEED REF")</f>
        <v/>
      </c>
    </row>
    <row r="6474" spans="2:14">
      <c r="B6474">
        <v>34407531</v>
      </c>
      <c r="C6474" s="2"/>
      <c r="E6474" t="s">
        <v>4495</v>
      </c>
      <c r="F6474" t="s">
        <v>151</v>
      </c>
      <c r="J6474" t="s">
        <v>17</v>
      </c>
      <c r="L6474" t="str">
        <f>_xlfn.XLOOKUP(Tableau1[[#This Row],[TYPE DE PIECE]],Tableau4[MATIERE],Tableau4[SHORT TYPE],"",0,1)</f>
        <v/>
      </c>
      <c r="N6474" t="str">
        <f>IF(ISERR(FIND("DECOUPE",Tableau1[[#This Row],[DESIGNATION]])),"","NEED REF")</f>
        <v/>
      </c>
    </row>
    <row r="6475" spans="2:14">
      <c r="B6475">
        <v>34407530</v>
      </c>
      <c r="C6475" s="2"/>
      <c r="E6475" t="s">
        <v>4496</v>
      </c>
      <c r="F6475" t="s">
        <v>151</v>
      </c>
      <c r="J6475" t="s">
        <v>17</v>
      </c>
      <c r="L6475" t="str">
        <f>_xlfn.XLOOKUP(Tableau1[[#This Row],[TYPE DE PIECE]],Tableau4[MATIERE],Tableau4[SHORT TYPE],"",0,1)</f>
        <v/>
      </c>
      <c r="N6475" t="str">
        <f>IF(ISERR(FIND("DECOUPE",Tableau1[[#This Row],[DESIGNATION]])),"","NEED REF")</f>
        <v/>
      </c>
    </row>
    <row r="6476" spans="2:14">
      <c r="B6476">
        <v>34407529</v>
      </c>
      <c r="C6476" s="2"/>
      <c r="E6476" t="s">
        <v>4497</v>
      </c>
      <c r="F6476" t="s">
        <v>151</v>
      </c>
      <c r="J6476" t="s">
        <v>17</v>
      </c>
      <c r="L6476" t="str">
        <f>_xlfn.XLOOKUP(Tableau1[[#This Row],[TYPE DE PIECE]],Tableau4[MATIERE],Tableau4[SHORT TYPE],"",0,1)</f>
        <v/>
      </c>
      <c r="N6476" t="str">
        <f>IF(ISERR(FIND("DECOUPE",Tableau1[[#This Row],[DESIGNATION]])),"","NEED REF")</f>
        <v/>
      </c>
    </row>
    <row r="6477" spans="2:14">
      <c r="B6477">
        <v>34407528</v>
      </c>
      <c r="C6477" s="2"/>
      <c r="E6477" t="s">
        <v>4498</v>
      </c>
      <c r="F6477" t="s">
        <v>151</v>
      </c>
      <c r="J6477" t="s">
        <v>17</v>
      </c>
      <c r="L6477" t="str">
        <f>_xlfn.XLOOKUP(Tableau1[[#This Row],[TYPE DE PIECE]],Tableau4[MATIERE],Tableau4[SHORT TYPE],"",0,1)</f>
        <v/>
      </c>
      <c r="N6477" t="str">
        <f>IF(ISERR(FIND("DECOUPE",Tableau1[[#This Row],[DESIGNATION]])),"","NEED REF")</f>
        <v/>
      </c>
    </row>
    <row r="6478" spans="2:14">
      <c r="B6478">
        <v>34407527</v>
      </c>
      <c r="C6478" s="2"/>
      <c r="E6478" t="s">
        <v>4499</v>
      </c>
      <c r="F6478" t="s">
        <v>151</v>
      </c>
      <c r="J6478" t="s">
        <v>17</v>
      </c>
      <c r="L6478" t="str">
        <f>_xlfn.XLOOKUP(Tableau1[[#This Row],[TYPE DE PIECE]],Tableau4[MATIERE],Tableau4[SHORT TYPE],"",0,1)</f>
        <v/>
      </c>
      <c r="N6478" t="str">
        <f>IF(ISERR(FIND("DECOUPE",Tableau1[[#This Row],[DESIGNATION]])),"","NEED REF")</f>
        <v/>
      </c>
    </row>
    <row r="6479" spans="2:14">
      <c r="B6479">
        <v>34407526</v>
      </c>
      <c r="C6479" s="2"/>
      <c r="E6479" t="s">
        <v>4500</v>
      </c>
      <c r="F6479" t="s">
        <v>151</v>
      </c>
      <c r="J6479" t="s">
        <v>17</v>
      </c>
      <c r="L6479" t="str">
        <f>_xlfn.XLOOKUP(Tableau1[[#This Row],[TYPE DE PIECE]],Tableau4[MATIERE],Tableau4[SHORT TYPE],"",0,1)</f>
        <v/>
      </c>
      <c r="N6479" t="str">
        <f>IF(ISERR(FIND("DECOUPE",Tableau1[[#This Row],[DESIGNATION]])),"","NEED REF")</f>
        <v/>
      </c>
    </row>
    <row r="6480" spans="2:14">
      <c r="B6480">
        <v>34407525</v>
      </c>
      <c r="C6480" s="2"/>
      <c r="E6480" t="s">
        <v>4501</v>
      </c>
      <c r="F6480" t="s">
        <v>151</v>
      </c>
      <c r="J6480" t="s">
        <v>17</v>
      </c>
      <c r="L6480" t="str">
        <f>_xlfn.XLOOKUP(Tableau1[[#This Row],[TYPE DE PIECE]],Tableau4[MATIERE],Tableau4[SHORT TYPE],"",0,1)</f>
        <v/>
      </c>
      <c r="N6480" t="str">
        <f>IF(ISERR(FIND("DECOUPE",Tableau1[[#This Row],[DESIGNATION]])),"","NEED REF")</f>
        <v/>
      </c>
    </row>
    <row r="6481" spans="2:14">
      <c r="B6481">
        <v>34407524</v>
      </c>
      <c r="C6481" s="2"/>
      <c r="E6481" t="s">
        <v>4502</v>
      </c>
      <c r="F6481" t="s">
        <v>151</v>
      </c>
      <c r="J6481" t="s">
        <v>17</v>
      </c>
      <c r="L6481" t="str">
        <f>_xlfn.XLOOKUP(Tableau1[[#This Row],[TYPE DE PIECE]],Tableau4[MATIERE],Tableau4[SHORT TYPE],"",0,1)</f>
        <v/>
      </c>
      <c r="N6481" t="str">
        <f>IF(ISERR(FIND("DECOUPE",Tableau1[[#This Row],[DESIGNATION]])),"","NEED REF")</f>
        <v/>
      </c>
    </row>
    <row r="6482" spans="2:14">
      <c r="B6482">
        <v>34407523</v>
      </c>
      <c r="C6482" s="2"/>
      <c r="E6482" t="s">
        <v>4503</v>
      </c>
      <c r="F6482" t="s">
        <v>151</v>
      </c>
      <c r="J6482" t="s">
        <v>17</v>
      </c>
      <c r="L6482" t="str">
        <f>_xlfn.XLOOKUP(Tableau1[[#This Row],[TYPE DE PIECE]],Tableau4[MATIERE],Tableau4[SHORT TYPE],"",0,1)</f>
        <v/>
      </c>
      <c r="N6482" t="str">
        <f>IF(ISERR(FIND("DECOUPE",Tableau1[[#This Row],[DESIGNATION]])),"","NEED REF")</f>
        <v/>
      </c>
    </row>
    <row r="6483" spans="2:14">
      <c r="B6483">
        <v>34407522</v>
      </c>
      <c r="C6483" s="2"/>
      <c r="E6483" t="s">
        <v>4504</v>
      </c>
      <c r="F6483" t="s">
        <v>151</v>
      </c>
      <c r="J6483" t="s">
        <v>17</v>
      </c>
      <c r="L6483" t="str">
        <f>_xlfn.XLOOKUP(Tableau1[[#This Row],[TYPE DE PIECE]],Tableau4[MATIERE],Tableau4[SHORT TYPE],"",0,1)</f>
        <v/>
      </c>
      <c r="N6483" t="str">
        <f>IF(ISERR(FIND("DECOUPE",Tableau1[[#This Row],[DESIGNATION]])),"","NEED REF")</f>
        <v/>
      </c>
    </row>
    <row r="6484" spans="2:14">
      <c r="B6484">
        <v>34407521</v>
      </c>
      <c r="C6484" s="2"/>
      <c r="E6484" t="s">
        <v>4505</v>
      </c>
      <c r="F6484" t="s">
        <v>151</v>
      </c>
      <c r="J6484" t="s">
        <v>17</v>
      </c>
      <c r="L6484" t="str">
        <f>_xlfn.XLOOKUP(Tableau1[[#This Row],[TYPE DE PIECE]],Tableau4[MATIERE],Tableau4[SHORT TYPE],"",0,1)</f>
        <v/>
      </c>
      <c r="N6484" t="str">
        <f>IF(ISERR(FIND("DECOUPE",Tableau1[[#This Row],[DESIGNATION]])),"","NEED REF")</f>
        <v/>
      </c>
    </row>
    <row r="6485" spans="2:14">
      <c r="B6485">
        <v>34407520</v>
      </c>
      <c r="C6485" s="2"/>
      <c r="E6485" t="s">
        <v>4506</v>
      </c>
      <c r="F6485" t="s">
        <v>151</v>
      </c>
      <c r="J6485" t="s">
        <v>17</v>
      </c>
      <c r="L6485" t="str">
        <f>_xlfn.XLOOKUP(Tableau1[[#This Row],[TYPE DE PIECE]],Tableau4[MATIERE],Tableau4[SHORT TYPE],"",0,1)</f>
        <v/>
      </c>
      <c r="N6485" t="str">
        <f>IF(ISERR(FIND("DECOUPE",Tableau1[[#This Row],[DESIGNATION]])),"","NEED REF")</f>
        <v/>
      </c>
    </row>
    <row r="6486" spans="2:14">
      <c r="B6486">
        <v>34407519</v>
      </c>
      <c r="C6486" s="2"/>
      <c r="E6486" t="s">
        <v>4507</v>
      </c>
      <c r="F6486" t="s">
        <v>151</v>
      </c>
      <c r="J6486" t="s">
        <v>17</v>
      </c>
      <c r="L6486" t="str">
        <f>_xlfn.XLOOKUP(Tableau1[[#This Row],[TYPE DE PIECE]],Tableau4[MATIERE],Tableau4[SHORT TYPE],"",0,1)</f>
        <v/>
      </c>
      <c r="N6486" t="str">
        <f>IF(ISERR(FIND("DECOUPE",Tableau1[[#This Row],[DESIGNATION]])),"","NEED REF")</f>
        <v/>
      </c>
    </row>
    <row r="6487" spans="2:14">
      <c r="B6487">
        <v>34407518</v>
      </c>
      <c r="C6487" s="2"/>
      <c r="E6487" t="s">
        <v>4508</v>
      </c>
      <c r="F6487" t="s">
        <v>151</v>
      </c>
      <c r="J6487" t="s">
        <v>17</v>
      </c>
      <c r="L6487" t="str">
        <f>_xlfn.XLOOKUP(Tableau1[[#This Row],[TYPE DE PIECE]],Tableau4[MATIERE],Tableau4[SHORT TYPE],"",0,1)</f>
        <v/>
      </c>
      <c r="N6487" t="str">
        <f>IF(ISERR(FIND("DECOUPE",Tableau1[[#This Row],[DESIGNATION]])),"","NEED REF")</f>
        <v/>
      </c>
    </row>
    <row r="6488" spans="2:14">
      <c r="B6488">
        <v>34407517</v>
      </c>
      <c r="C6488" s="2"/>
      <c r="E6488" t="s">
        <v>856</v>
      </c>
      <c r="F6488" t="s">
        <v>4444</v>
      </c>
      <c r="J6488" t="s">
        <v>17</v>
      </c>
      <c r="L6488" t="str">
        <f>_xlfn.XLOOKUP(Tableau1[[#This Row],[TYPE DE PIECE]],Tableau4[MATIERE],Tableau4[SHORT TYPE],"",0,1)</f>
        <v/>
      </c>
      <c r="N6488" t="str">
        <f>IF(ISERR(FIND("DECOUPE",Tableau1[[#This Row],[DESIGNATION]])),"","NEED REF")</f>
        <v/>
      </c>
    </row>
    <row r="6489" spans="2:14">
      <c r="B6489">
        <v>34407516</v>
      </c>
      <c r="C6489" s="2"/>
      <c r="E6489" t="s">
        <v>4509</v>
      </c>
      <c r="F6489" t="s">
        <v>4444</v>
      </c>
      <c r="J6489" t="s">
        <v>17</v>
      </c>
      <c r="L6489" t="str">
        <f>_xlfn.XLOOKUP(Tableau1[[#This Row],[TYPE DE PIECE]],Tableau4[MATIERE],Tableau4[SHORT TYPE],"",0,1)</f>
        <v/>
      </c>
      <c r="N6489" t="str">
        <f>IF(ISERR(FIND("DECOUPE",Tableau1[[#This Row],[DESIGNATION]])),"","NEED REF")</f>
        <v/>
      </c>
    </row>
    <row r="6490" spans="2:14">
      <c r="B6490">
        <v>34407515</v>
      </c>
      <c r="C6490" s="2"/>
      <c r="E6490" t="s">
        <v>4510</v>
      </c>
      <c r="F6490" t="s">
        <v>4444</v>
      </c>
      <c r="J6490" t="s">
        <v>17</v>
      </c>
      <c r="L6490" t="str">
        <f>_xlfn.XLOOKUP(Tableau1[[#This Row],[TYPE DE PIECE]],Tableau4[MATIERE],Tableau4[SHORT TYPE],"",0,1)</f>
        <v/>
      </c>
      <c r="N6490" t="str">
        <f>IF(ISERR(FIND("DECOUPE",Tableau1[[#This Row],[DESIGNATION]])),"","NEED REF")</f>
        <v/>
      </c>
    </row>
    <row r="6491" spans="2:14">
      <c r="B6491">
        <v>34407514</v>
      </c>
      <c r="C6491" s="2"/>
      <c r="E6491" t="s">
        <v>4511</v>
      </c>
      <c r="F6491" t="s">
        <v>4444</v>
      </c>
      <c r="J6491" t="s">
        <v>17</v>
      </c>
      <c r="L6491" t="str">
        <f>_xlfn.XLOOKUP(Tableau1[[#This Row],[TYPE DE PIECE]],Tableau4[MATIERE],Tableau4[SHORT TYPE],"",0,1)</f>
        <v/>
      </c>
      <c r="N6491" t="str">
        <f>IF(ISERR(FIND("DECOUPE",Tableau1[[#This Row],[DESIGNATION]])),"","NEED REF")</f>
        <v/>
      </c>
    </row>
    <row r="6492" spans="2:14">
      <c r="B6492">
        <v>34407513</v>
      </c>
      <c r="C6492" s="2"/>
      <c r="E6492" t="s">
        <v>4512</v>
      </c>
      <c r="F6492" t="s">
        <v>4444</v>
      </c>
      <c r="J6492" t="s">
        <v>17</v>
      </c>
      <c r="L6492" t="str">
        <f>_xlfn.XLOOKUP(Tableau1[[#This Row],[TYPE DE PIECE]],Tableau4[MATIERE],Tableau4[SHORT TYPE],"",0,1)</f>
        <v/>
      </c>
      <c r="N6492" t="str">
        <f>IF(ISERR(FIND("DECOUPE",Tableau1[[#This Row],[DESIGNATION]])),"","NEED REF")</f>
        <v/>
      </c>
    </row>
    <row r="6493" spans="2:14">
      <c r="B6493">
        <v>34407512</v>
      </c>
      <c r="C6493" s="2"/>
      <c r="E6493" t="s">
        <v>4513</v>
      </c>
      <c r="F6493" t="s">
        <v>4444</v>
      </c>
      <c r="J6493" t="s">
        <v>17</v>
      </c>
      <c r="L6493" t="str">
        <f>_xlfn.XLOOKUP(Tableau1[[#This Row],[TYPE DE PIECE]],Tableau4[MATIERE],Tableau4[SHORT TYPE],"",0,1)</f>
        <v/>
      </c>
      <c r="N6493" t="str">
        <f>IF(ISERR(FIND("DECOUPE",Tableau1[[#This Row],[DESIGNATION]])),"","NEED REF")</f>
        <v/>
      </c>
    </row>
    <row r="6494" spans="2:14">
      <c r="B6494">
        <v>34407511</v>
      </c>
      <c r="C6494" s="2"/>
      <c r="E6494" t="s">
        <v>4459</v>
      </c>
      <c r="F6494" t="s">
        <v>4444</v>
      </c>
      <c r="J6494" t="s">
        <v>17</v>
      </c>
      <c r="L6494" t="str">
        <f>_xlfn.XLOOKUP(Tableau1[[#This Row],[TYPE DE PIECE]],Tableau4[MATIERE],Tableau4[SHORT TYPE],"",0,1)</f>
        <v/>
      </c>
      <c r="N6494" t="str">
        <f>IF(ISERR(FIND("DECOUPE",Tableau1[[#This Row],[DESIGNATION]])),"","NEED REF")</f>
        <v/>
      </c>
    </row>
    <row r="6495" spans="2:14">
      <c r="B6495">
        <v>34407510</v>
      </c>
      <c r="C6495" s="2"/>
      <c r="E6495" t="s">
        <v>4460</v>
      </c>
      <c r="F6495" t="s">
        <v>4444</v>
      </c>
      <c r="J6495" t="s">
        <v>17</v>
      </c>
      <c r="L6495" t="str">
        <f>_xlfn.XLOOKUP(Tableau1[[#This Row],[TYPE DE PIECE]],Tableau4[MATIERE],Tableau4[SHORT TYPE],"",0,1)</f>
        <v/>
      </c>
      <c r="N6495" t="str">
        <f>IF(ISERR(FIND("DECOUPE",Tableau1[[#This Row],[DESIGNATION]])),"","NEED REF")</f>
        <v/>
      </c>
    </row>
    <row r="6496" spans="2:14">
      <c r="B6496">
        <v>34407509</v>
      </c>
      <c r="C6496" s="2"/>
      <c r="E6496" t="s">
        <v>4514</v>
      </c>
      <c r="F6496" t="s">
        <v>4444</v>
      </c>
      <c r="J6496" t="s">
        <v>17</v>
      </c>
      <c r="L6496" t="str">
        <f>_xlfn.XLOOKUP(Tableau1[[#This Row],[TYPE DE PIECE]],Tableau4[MATIERE],Tableau4[SHORT TYPE],"",0,1)</f>
        <v/>
      </c>
      <c r="N6496" t="str">
        <f>IF(ISERR(FIND("DECOUPE",Tableau1[[#This Row],[DESIGNATION]])),"","NEED REF")</f>
        <v/>
      </c>
    </row>
    <row r="6497" spans="2:14">
      <c r="B6497">
        <v>34407508</v>
      </c>
      <c r="C6497" s="2"/>
      <c r="E6497" t="s">
        <v>4515</v>
      </c>
      <c r="F6497" t="s">
        <v>4444</v>
      </c>
      <c r="J6497" t="s">
        <v>17</v>
      </c>
      <c r="L6497" t="str">
        <f>_xlfn.XLOOKUP(Tableau1[[#This Row],[TYPE DE PIECE]],Tableau4[MATIERE],Tableau4[SHORT TYPE],"",0,1)</f>
        <v/>
      </c>
      <c r="N6497" t="str">
        <f>IF(ISERR(FIND("DECOUPE",Tableau1[[#This Row],[DESIGNATION]])),"","NEED REF")</f>
        <v/>
      </c>
    </row>
    <row r="6498" spans="2:14">
      <c r="B6498">
        <v>34407507</v>
      </c>
      <c r="C6498" s="2"/>
      <c r="E6498" t="s">
        <v>4516</v>
      </c>
      <c r="F6498" t="s">
        <v>4444</v>
      </c>
      <c r="J6498" t="s">
        <v>17</v>
      </c>
      <c r="L6498" t="str">
        <f>_xlfn.XLOOKUP(Tableau1[[#This Row],[TYPE DE PIECE]],Tableau4[MATIERE],Tableau4[SHORT TYPE],"",0,1)</f>
        <v/>
      </c>
      <c r="N6498" t="str">
        <f>IF(ISERR(FIND("DECOUPE",Tableau1[[#This Row],[DESIGNATION]])),"","NEED REF")</f>
        <v/>
      </c>
    </row>
    <row r="6499" spans="2:14">
      <c r="B6499">
        <v>34407506</v>
      </c>
      <c r="C6499" s="2"/>
      <c r="E6499" t="s">
        <v>4517</v>
      </c>
      <c r="F6499" t="s">
        <v>4444</v>
      </c>
      <c r="J6499" t="s">
        <v>17</v>
      </c>
      <c r="L6499" t="str">
        <f>_xlfn.XLOOKUP(Tableau1[[#This Row],[TYPE DE PIECE]],Tableau4[MATIERE],Tableau4[SHORT TYPE],"",0,1)</f>
        <v/>
      </c>
      <c r="N6499" t="str">
        <f>IF(ISERR(FIND("DECOUPE",Tableau1[[#This Row],[DESIGNATION]])),"","NEED REF")</f>
        <v/>
      </c>
    </row>
    <row r="6500" spans="2:14">
      <c r="B6500">
        <v>34407505</v>
      </c>
      <c r="C6500" s="2"/>
      <c r="E6500" t="s">
        <v>4518</v>
      </c>
      <c r="F6500" t="s">
        <v>4444</v>
      </c>
      <c r="J6500" t="s">
        <v>17</v>
      </c>
      <c r="L6500" t="str">
        <f>_xlfn.XLOOKUP(Tableau1[[#This Row],[TYPE DE PIECE]],Tableau4[MATIERE],Tableau4[SHORT TYPE],"",0,1)</f>
        <v/>
      </c>
      <c r="N6500" t="str">
        <f>IF(ISERR(FIND("DECOUPE",Tableau1[[#This Row],[DESIGNATION]])),"","NEED REF")</f>
        <v/>
      </c>
    </row>
    <row r="6501" spans="2:14">
      <c r="B6501">
        <v>34407504</v>
      </c>
      <c r="C6501" s="2"/>
      <c r="E6501" t="s">
        <v>4519</v>
      </c>
      <c r="F6501" t="s">
        <v>4444</v>
      </c>
      <c r="J6501" t="s">
        <v>17</v>
      </c>
      <c r="L6501" t="str">
        <f>_xlfn.XLOOKUP(Tableau1[[#This Row],[TYPE DE PIECE]],Tableau4[MATIERE],Tableau4[SHORT TYPE],"",0,1)</f>
        <v/>
      </c>
      <c r="N6501" t="str">
        <f>IF(ISERR(FIND("DECOUPE",Tableau1[[#This Row],[DESIGNATION]])),"","NEED REF")</f>
        <v/>
      </c>
    </row>
    <row r="6502" spans="2:14">
      <c r="B6502">
        <v>34407503</v>
      </c>
      <c r="C6502" s="2"/>
      <c r="E6502" t="s">
        <v>4520</v>
      </c>
      <c r="F6502" t="s">
        <v>4444</v>
      </c>
      <c r="J6502" t="s">
        <v>17</v>
      </c>
      <c r="L6502" t="str">
        <f>_xlfn.XLOOKUP(Tableau1[[#This Row],[TYPE DE PIECE]],Tableau4[MATIERE],Tableau4[SHORT TYPE],"",0,1)</f>
        <v/>
      </c>
      <c r="N6502" t="str">
        <f>IF(ISERR(FIND("DECOUPE",Tableau1[[#This Row],[DESIGNATION]])),"","NEED REF")</f>
        <v/>
      </c>
    </row>
    <row r="6503" spans="2:14">
      <c r="B6503">
        <v>34407502</v>
      </c>
      <c r="C6503" s="2"/>
      <c r="E6503" t="s">
        <v>4521</v>
      </c>
      <c r="F6503" t="s">
        <v>4444</v>
      </c>
      <c r="J6503" t="s">
        <v>17</v>
      </c>
      <c r="L6503" t="str">
        <f>_xlfn.XLOOKUP(Tableau1[[#This Row],[TYPE DE PIECE]],Tableau4[MATIERE],Tableau4[SHORT TYPE],"",0,1)</f>
        <v/>
      </c>
      <c r="N6503" t="str">
        <f>IF(ISERR(FIND("DECOUPE",Tableau1[[#This Row],[DESIGNATION]])),"","NEED REF")</f>
        <v/>
      </c>
    </row>
    <row r="6504" spans="2:14">
      <c r="B6504">
        <v>34407501</v>
      </c>
      <c r="C6504" s="2"/>
      <c r="E6504" t="s">
        <v>4522</v>
      </c>
      <c r="F6504" t="s">
        <v>4444</v>
      </c>
      <c r="J6504" t="s">
        <v>17</v>
      </c>
      <c r="L6504" t="str">
        <f>_xlfn.XLOOKUP(Tableau1[[#This Row],[TYPE DE PIECE]],Tableau4[MATIERE],Tableau4[SHORT TYPE],"",0,1)</f>
        <v/>
      </c>
      <c r="N6504" t="str">
        <f>IF(ISERR(FIND("DECOUPE",Tableau1[[#This Row],[DESIGNATION]])),"","NEED REF")</f>
        <v/>
      </c>
    </row>
    <row r="6505" spans="2:14">
      <c r="B6505">
        <v>34407500</v>
      </c>
      <c r="C6505" s="2"/>
      <c r="E6505" t="s">
        <v>4523</v>
      </c>
      <c r="F6505" t="s">
        <v>4444</v>
      </c>
      <c r="J6505" t="s">
        <v>17</v>
      </c>
      <c r="L6505" t="str">
        <f>_xlfn.XLOOKUP(Tableau1[[#This Row],[TYPE DE PIECE]],Tableau4[MATIERE],Tableau4[SHORT TYPE],"",0,1)</f>
        <v/>
      </c>
      <c r="N6505" t="str">
        <f>IF(ISERR(FIND("DECOUPE",Tableau1[[#This Row],[DESIGNATION]])),"","NEED REF")</f>
        <v/>
      </c>
    </row>
    <row r="6506" spans="2:14">
      <c r="B6506">
        <v>34407499</v>
      </c>
      <c r="C6506" s="2"/>
      <c r="E6506" t="s">
        <v>4524</v>
      </c>
      <c r="F6506" t="s">
        <v>4444</v>
      </c>
      <c r="J6506" t="s">
        <v>17</v>
      </c>
      <c r="L6506" t="str">
        <f>_xlfn.XLOOKUP(Tableau1[[#This Row],[TYPE DE PIECE]],Tableau4[MATIERE],Tableau4[SHORT TYPE],"",0,1)</f>
        <v/>
      </c>
      <c r="N6506" t="str">
        <f>IF(ISERR(FIND("DECOUPE",Tableau1[[#This Row],[DESIGNATION]])),"","NEED REF")</f>
        <v/>
      </c>
    </row>
    <row r="6507" spans="2:14">
      <c r="B6507">
        <v>34407498</v>
      </c>
      <c r="C6507" s="2"/>
      <c r="E6507" t="s">
        <v>4525</v>
      </c>
      <c r="F6507" t="s">
        <v>4444</v>
      </c>
      <c r="J6507" t="s">
        <v>17</v>
      </c>
      <c r="L6507" t="str">
        <f>_xlfn.XLOOKUP(Tableau1[[#This Row],[TYPE DE PIECE]],Tableau4[MATIERE],Tableau4[SHORT TYPE],"",0,1)</f>
        <v/>
      </c>
      <c r="N6507" t="str">
        <f>IF(ISERR(FIND("DECOUPE",Tableau1[[#This Row],[DESIGNATION]])),"","NEED REF")</f>
        <v/>
      </c>
    </row>
    <row r="6508" spans="2:14">
      <c r="B6508">
        <v>34407497</v>
      </c>
      <c r="C6508" s="2"/>
      <c r="E6508" t="s">
        <v>4526</v>
      </c>
      <c r="F6508" t="s">
        <v>4444</v>
      </c>
      <c r="J6508" t="s">
        <v>17</v>
      </c>
      <c r="K6508" t="s">
        <v>25</v>
      </c>
      <c r="L6508" t="str">
        <f>_xlfn.XLOOKUP(Tableau1[[#This Row],[TYPE DE PIECE]],Tableau4[MATIERE],Tableau4[SHORT TYPE],"",0,1)</f>
        <v>SMT</v>
      </c>
      <c r="N6508" t="s">
        <v>549</v>
      </c>
    </row>
    <row r="6509" spans="2:14">
      <c r="B6509">
        <v>34407496</v>
      </c>
      <c r="C6509" s="2"/>
      <c r="E6509" t="s">
        <v>4526</v>
      </c>
      <c r="F6509" t="s">
        <v>4444</v>
      </c>
      <c r="J6509" t="s">
        <v>17</v>
      </c>
      <c r="K6509" t="s">
        <v>25</v>
      </c>
      <c r="L6509" t="str">
        <f>_xlfn.XLOOKUP(Tableau1[[#This Row],[TYPE DE PIECE]],Tableau4[MATIERE],Tableau4[SHORT TYPE],"",0,1)</f>
        <v>SMT</v>
      </c>
      <c r="N6509" t="s">
        <v>549</v>
      </c>
    </row>
    <row r="6510" spans="2:14">
      <c r="B6510">
        <v>34407495</v>
      </c>
      <c r="C6510" s="2"/>
      <c r="E6510" t="s">
        <v>4527</v>
      </c>
      <c r="F6510" t="s">
        <v>4444</v>
      </c>
      <c r="J6510" t="s">
        <v>17</v>
      </c>
      <c r="K6510" t="s">
        <v>25</v>
      </c>
      <c r="L6510" t="str">
        <f>_xlfn.XLOOKUP(Tableau1[[#This Row],[TYPE DE PIECE]],Tableau4[MATIERE],Tableau4[SHORT TYPE],"",0,1)</f>
        <v>SMT</v>
      </c>
      <c r="N6510" t="s">
        <v>1195</v>
      </c>
    </row>
    <row r="6511" spans="2:14">
      <c r="B6511">
        <v>34407494</v>
      </c>
      <c r="C6511" s="2"/>
      <c r="E6511" t="s">
        <v>4528</v>
      </c>
      <c r="F6511" t="s">
        <v>4444</v>
      </c>
      <c r="J6511" t="s">
        <v>17</v>
      </c>
      <c r="K6511" t="s">
        <v>25</v>
      </c>
      <c r="L6511" t="str">
        <f>_xlfn.XLOOKUP(Tableau1[[#This Row],[TYPE DE PIECE]],Tableau4[MATIERE],Tableau4[SHORT TYPE],"",0,1)</f>
        <v>SMT</v>
      </c>
      <c r="N6511" t="s">
        <v>1195</v>
      </c>
    </row>
    <row r="6512" spans="2:14">
      <c r="B6512">
        <v>34407493</v>
      </c>
      <c r="C6512" s="2"/>
      <c r="E6512" t="s">
        <v>4529</v>
      </c>
      <c r="F6512" t="s">
        <v>4444</v>
      </c>
      <c r="J6512" t="s">
        <v>17</v>
      </c>
      <c r="K6512" t="s">
        <v>25</v>
      </c>
      <c r="L6512" t="str">
        <f>_xlfn.XLOOKUP(Tableau1[[#This Row],[TYPE DE PIECE]],Tableau4[MATIERE],Tableau4[SHORT TYPE],"",0,1)</f>
        <v>SMT</v>
      </c>
      <c r="N6512" t="s">
        <v>1195</v>
      </c>
    </row>
    <row r="6513" spans="2:14">
      <c r="B6513">
        <v>34407492</v>
      </c>
      <c r="C6513" s="2"/>
      <c r="E6513" t="s">
        <v>4530</v>
      </c>
      <c r="F6513" t="s">
        <v>4444</v>
      </c>
      <c r="J6513" t="s">
        <v>17</v>
      </c>
      <c r="L6513" t="str">
        <f>_xlfn.XLOOKUP(Tableau1[[#This Row],[TYPE DE PIECE]],Tableau4[MATIERE],Tableau4[SHORT TYPE],"",0,1)</f>
        <v/>
      </c>
      <c r="N6513" t="str">
        <f>IF(ISERR(FIND("DECOUPE",Tableau1[[#This Row],[DESIGNATION]])),"","NEED REF")</f>
        <v/>
      </c>
    </row>
    <row r="6514" spans="2:14">
      <c r="B6514">
        <v>34407491</v>
      </c>
      <c r="C6514" s="2"/>
      <c r="E6514" t="s">
        <v>4531</v>
      </c>
      <c r="F6514" t="s">
        <v>4444</v>
      </c>
      <c r="J6514" t="s">
        <v>17</v>
      </c>
      <c r="L6514" t="str">
        <f>_xlfn.XLOOKUP(Tableau1[[#This Row],[TYPE DE PIECE]],Tableau4[MATIERE],Tableau4[SHORT TYPE],"",0,1)</f>
        <v/>
      </c>
      <c r="N6514" t="str">
        <f>IF(ISERR(FIND("DECOUPE",Tableau1[[#This Row],[DESIGNATION]])),"","NEED REF")</f>
        <v/>
      </c>
    </row>
    <row r="6515" spans="2:14">
      <c r="B6515">
        <v>34407490</v>
      </c>
      <c r="C6515" s="2"/>
      <c r="E6515" t="s">
        <v>4532</v>
      </c>
      <c r="F6515" t="s">
        <v>4444</v>
      </c>
      <c r="J6515" t="s">
        <v>17</v>
      </c>
      <c r="K6515" t="s">
        <v>22</v>
      </c>
      <c r="L6515" t="str">
        <f>_xlfn.XLOOKUP(Tableau1[[#This Row],[TYPE DE PIECE]],Tableau4[MATIERE],Tableau4[SHORT TYPE],"",0,1)</f>
        <v>COP</v>
      </c>
      <c r="N6515" t="str">
        <f>IF(ISERR(FIND("DECOUPE",Tableau1[[#This Row],[DESIGNATION]])),"","NEED REF")</f>
        <v/>
      </c>
    </row>
    <row r="6516" spans="2:14">
      <c r="B6516">
        <v>34407489</v>
      </c>
      <c r="C6516" s="2">
        <v>43534</v>
      </c>
      <c r="D6516" t="s">
        <v>13</v>
      </c>
      <c r="E6516" t="s">
        <v>4533</v>
      </c>
      <c r="F6516" t="s">
        <v>2269</v>
      </c>
      <c r="J6516" t="s">
        <v>27</v>
      </c>
      <c r="K6516" t="s">
        <v>25</v>
      </c>
      <c r="L6516" t="str">
        <f>_xlfn.XLOOKUP(Tableau1[[#This Row],[TYPE DE PIECE]],Tableau4[MATIERE],Tableau4[SHORT TYPE],"",0,1)</f>
        <v>SMT</v>
      </c>
      <c r="N6516" t="str">
        <f>IF(ISERR(FIND("DECOUPE",Tableau1[[#This Row],[DESIGNATION]])),"","NEED REF")</f>
        <v/>
      </c>
    </row>
    <row r="6517" spans="2:14">
      <c r="B6517">
        <v>34407488</v>
      </c>
      <c r="C6517" s="2">
        <v>43534</v>
      </c>
      <c r="D6517" t="s">
        <v>13</v>
      </c>
      <c r="E6517" t="s">
        <v>4534</v>
      </c>
      <c r="F6517" t="s">
        <v>2269</v>
      </c>
      <c r="J6517" t="s">
        <v>27</v>
      </c>
      <c r="K6517" t="s">
        <v>25</v>
      </c>
      <c r="L6517" t="str">
        <f>_xlfn.XLOOKUP(Tableau1[[#This Row],[TYPE DE PIECE]],Tableau4[MATIERE],Tableau4[SHORT TYPE],"",0,1)</f>
        <v>SMT</v>
      </c>
      <c r="N6517" t="str">
        <f>IF(ISERR(FIND("DECOUPE",Tableau1[[#This Row],[DESIGNATION]])),"","NEED REF")</f>
        <v/>
      </c>
    </row>
    <row r="6518" spans="2:14">
      <c r="B6518">
        <v>34407487</v>
      </c>
      <c r="C6518" s="2">
        <v>43534</v>
      </c>
      <c r="D6518" t="s">
        <v>13</v>
      </c>
      <c r="E6518" t="s">
        <v>4535</v>
      </c>
      <c r="F6518" t="s">
        <v>2269</v>
      </c>
      <c r="J6518" t="s">
        <v>27</v>
      </c>
      <c r="K6518" t="s">
        <v>25</v>
      </c>
      <c r="L6518" t="str">
        <f>_xlfn.XLOOKUP(Tableau1[[#This Row],[TYPE DE PIECE]],Tableau4[MATIERE],Tableau4[SHORT TYPE],"",0,1)</f>
        <v>SMT</v>
      </c>
      <c r="N6518" t="str">
        <f>IF(ISERR(FIND("DECOUPE",Tableau1[[#This Row],[DESIGNATION]])),"","NEED REF")</f>
        <v/>
      </c>
    </row>
    <row r="6519" spans="2:14">
      <c r="B6519">
        <v>34407486</v>
      </c>
      <c r="C6519" s="2">
        <v>43531</v>
      </c>
      <c r="D6519" t="s">
        <v>13</v>
      </c>
      <c r="E6519" t="s">
        <v>4535</v>
      </c>
      <c r="F6519" t="s">
        <v>2269</v>
      </c>
      <c r="J6519" t="s">
        <v>27</v>
      </c>
      <c r="K6519" t="s">
        <v>25</v>
      </c>
      <c r="L6519" t="str">
        <f>_xlfn.XLOOKUP(Tableau1[[#This Row],[TYPE DE PIECE]],Tableau4[MATIERE],Tableau4[SHORT TYPE],"",0,1)</f>
        <v>SMT</v>
      </c>
      <c r="N6519" t="str">
        <f>IF(ISERR(FIND("DECOUPE",Tableau1[[#This Row],[DESIGNATION]])),"","NEED REF")</f>
        <v/>
      </c>
    </row>
    <row r="6520" spans="2:14">
      <c r="B6520">
        <v>34407485</v>
      </c>
      <c r="C6520" s="2">
        <v>43531</v>
      </c>
      <c r="D6520" t="s">
        <v>13</v>
      </c>
      <c r="E6520" t="s">
        <v>4535</v>
      </c>
      <c r="F6520" t="s">
        <v>2269</v>
      </c>
      <c r="J6520" t="s">
        <v>27</v>
      </c>
      <c r="K6520" t="s">
        <v>25</v>
      </c>
      <c r="L6520" t="str">
        <f>_xlfn.XLOOKUP(Tableau1[[#This Row],[TYPE DE PIECE]],Tableau4[MATIERE],Tableau4[SHORT TYPE],"",0,1)</f>
        <v>SMT</v>
      </c>
      <c r="N6520" t="str">
        <f>IF(ISERR(FIND("DECOUPE",Tableau1[[#This Row],[DESIGNATION]])),"","NEED REF")</f>
        <v/>
      </c>
    </row>
    <row r="6521" spans="2:14">
      <c r="B6521">
        <v>34407484</v>
      </c>
      <c r="C6521" s="2">
        <v>43530</v>
      </c>
      <c r="D6521" t="s">
        <v>13</v>
      </c>
      <c r="E6521" t="s">
        <v>4536</v>
      </c>
      <c r="F6521" t="s">
        <v>4537</v>
      </c>
      <c r="J6521" t="s">
        <v>17</v>
      </c>
      <c r="K6521" t="s">
        <v>25</v>
      </c>
      <c r="L6521" t="str">
        <f>_xlfn.XLOOKUP(Tableau1[[#This Row],[TYPE DE PIECE]],Tableau4[MATIERE],Tableau4[SHORT TYPE],"",0,1)</f>
        <v>SMT</v>
      </c>
      <c r="N6521" t="str">
        <f>IF(ISERR(FIND("DECOUPE",Tableau1[[#This Row],[DESIGNATION]])),"","NEED REF")</f>
        <v/>
      </c>
    </row>
    <row r="6522" spans="2:14">
      <c r="B6522">
        <v>34407483</v>
      </c>
      <c r="C6522" s="2">
        <v>43530</v>
      </c>
      <c r="D6522" t="s">
        <v>13</v>
      </c>
      <c r="E6522" t="s">
        <v>4538</v>
      </c>
      <c r="F6522" t="s">
        <v>4537</v>
      </c>
      <c r="J6522" t="s">
        <v>17</v>
      </c>
      <c r="K6522" t="s">
        <v>25</v>
      </c>
      <c r="L6522" t="str">
        <f>_xlfn.XLOOKUP(Tableau1[[#This Row],[TYPE DE PIECE]],Tableau4[MATIERE],Tableau4[SHORT TYPE],"",0,1)</f>
        <v>SMT</v>
      </c>
      <c r="N6522" t="str">
        <f>IF(ISERR(FIND("DECOUPE",Tableau1[[#This Row],[DESIGNATION]])),"","NEED REF")</f>
        <v/>
      </c>
    </row>
    <row r="6523" spans="2:14">
      <c r="B6523">
        <v>34407482</v>
      </c>
      <c r="C6523" s="2">
        <v>43530</v>
      </c>
      <c r="D6523" t="s">
        <v>13</v>
      </c>
      <c r="E6523" t="s">
        <v>4538</v>
      </c>
      <c r="F6523" t="s">
        <v>4537</v>
      </c>
      <c r="J6523" t="s">
        <v>17</v>
      </c>
      <c r="K6523" t="s">
        <v>25</v>
      </c>
      <c r="L6523" t="str">
        <f>_xlfn.XLOOKUP(Tableau1[[#This Row],[TYPE DE PIECE]],Tableau4[MATIERE],Tableau4[SHORT TYPE],"",0,1)</f>
        <v>SMT</v>
      </c>
      <c r="N6523" t="str">
        <f>IF(ISERR(FIND("DECOUPE",Tableau1[[#This Row],[DESIGNATION]])),"","NEED REF")</f>
        <v/>
      </c>
    </row>
    <row r="6524" spans="2:14">
      <c r="B6524">
        <v>34407481</v>
      </c>
      <c r="C6524" s="2">
        <v>43529</v>
      </c>
      <c r="D6524" t="s">
        <v>13</v>
      </c>
      <c r="E6524" t="s">
        <v>764</v>
      </c>
      <c r="F6524" t="s">
        <v>4539</v>
      </c>
      <c r="J6524" t="s">
        <v>17</v>
      </c>
      <c r="K6524" t="s">
        <v>25</v>
      </c>
      <c r="L6524" t="str">
        <f>_xlfn.XLOOKUP(Tableau1[[#This Row],[TYPE DE PIECE]],Tableau4[MATIERE],Tableau4[SHORT TYPE],"",0,1)</f>
        <v>SMT</v>
      </c>
      <c r="N6524" t="str">
        <f>IF(ISERR(FIND("DECOUPE",Tableau1[[#This Row],[DESIGNATION]])),"","NEED REF")</f>
        <v/>
      </c>
    </row>
    <row r="6525" spans="2:14">
      <c r="B6525">
        <v>34407480</v>
      </c>
      <c r="C6525" s="2">
        <v>43529</v>
      </c>
      <c r="D6525" t="s">
        <v>13</v>
      </c>
      <c r="E6525" t="s">
        <v>4540</v>
      </c>
      <c r="F6525" t="s">
        <v>4539</v>
      </c>
      <c r="J6525" t="s">
        <v>17</v>
      </c>
      <c r="K6525" t="s">
        <v>307</v>
      </c>
      <c r="L6525" t="str">
        <f>_xlfn.XLOOKUP(Tableau1[[#This Row],[TYPE DE PIECE]],Tableau4[MATIERE],Tableau4[SHORT TYPE],"",0,1)</f>
        <v/>
      </c>
      <c r="N6525" t="str">
        <f>IF(ISERR(FIND("DECOUPE",Tableau1[[#This Row],[DESIGNATION]])),"","NEED REF")</f>
        <v/>
      </c>
    </row>
    <row r="6526" spans="2:14">
      <c r="B6526">
        <v>34407479</v>
      </c>
      <c r="C6526" s="2">
        <v>43529</v>
      </c>
      <c r="D6526" t="s">
        <v>13</v>
      </c>
      <c r="E6526" t="s">
        <v>265</v>
      </c>
      <c r="F6526" t="s">
        <v>4539</v>
      </c>
      <c r="J6526" t="s">
        <v>17</v>
      </c>
      <c r="K6526" t="s">
        <v>25</v>
      </c>
      <c r="L6526" t="str">
        <f>_xlfn.XLOOKUP(Tableau1[[#This Row],[TYPE DE PIECE]],Tableau4[MATIERE],Tableau4[SHORT TYPE],"",0,1)</f>
        <v>SMT</v>
      </c>
      <c r="N6526" t="str">
        <f>IF(ISERR(FIND("DECOUPE",Tableau1[[#This Row],[DESIGNATION]])),"","NEED REF")</f>
        <v/>
      </c>
    </row>
    <row r="6527" spans="2:14">
      <c r="B6527">
        <v>34407478</v>
      </c>
      <c r="C6527" s="2">
        <v>43529</v>
      </c>
      <c r="D6527" t="s">
        <v>13</v>
      </c>
      <c r="E6527" t="s">
        <v>4541</v>
      </c>
      <c r="F6527" t="s">
        <v>4539</v>
      </c>
      <c r="J6527" t="s">
        <v>17</v>
      </c>
      <c r="K6527" t="s">
        <v>22</v>
      </c>
      <c r="L6527" t="str">
        <f>_xlfn.XLOOKUP(Tableau1[[#This Row],[TYPE DE PIECE]],Tableau4[MATIERE],Tableau4[SHORT TYPE],"",0,1)</f>
        <v>COP</v>
      </c>
      <c r="N6527" t="str">
        <f>IF(ISERR(FIND("DECOUPE",Tableau1[[#This Row],[DESIGNATION]])),"","NEED REF")</f>
        <v/>
      </c>
    </row>
    <row r="6528" spans="2:14">
      <c r="B6528">
        <v>34407477</v>
      </c>
      <c r="C6528" s="2">
        <v>43529</v>
      </c>
      <c r="D6528" t="s">
        <v>13</v>
      </c>
      <c r="E6528" t="s">
        <v>4542</v>
      </c>
      <c r="F6528" t="s">
        <v>4539</v>
      </c>
      <c r="J6528" t="s">
        <v>17</v>
      </c>
      <c r="K6528" t="s">
        <v>22</v>
      </c>
      <c r="L6528" t="str">
        <f>_xlfn.XLOOKUP(Tableau1[[#This Row],[TYPE DE PIECE]],Tableau4[MATIERE],Tableau4[SHORT TYPE],"",0,1)</f>
        <v>COP</v>
      </c>
      <c r="N6528" t="str">
        <f>IF(ISERR(FIND("DECOUPE",Tableau1[[#This Row],[DESIGNATION]])),"","NEED REF")</f>
        <v/>
      </c>
    </row>
    <row r="6529" spans="2:14">
      <c r="B6529">
        <v>34407476</v>
      </c>
      <c r="C6529" s="2">
        <v>43529</v>
      </c>
      <c r="D6529" t="s">
        <v>13</v>
      </c>
      <c r="E6529" t="s">
        <v>4543</v>
      </c>
      <c r="F6529" t="s">
        <v>4539</v>
      </c>
      <c r="J6529" t="s">
        <v>17</v>
      </c>
      <c r="K6529" t="s">
        <v>22</v>
      </c>
      <c r="L6529" t="str">
        <f>_xlfn.XLOOKUP(Tableau1[[#This Row],[TYPE DE PIECE]],Tableau4[MATIERE],Tableau4[SHORT TYPE],"",0,1)</f>
        <v>COP</v>
      </c>
      <c r="N6529" t="str">
        <f>IF(ISERR(FIND("DECOUPE",Tableau1[[#This Row],[DESIGNATION]])),"","NEED REF")</f>
        <v/>
      </c>
    </row>
    <row r="6530" spans="2:14">
      <c r="B6530">
        <v>34407475</v>
      </c>
      <c r="C6530" s="2">
        <v>43529</v>
      </c>
      <c r="D6530" t="s">
        <v>13</v>
      </c>
      <c r="E6530" t="s">
        <v>4544</v>
      </c>
      <c r="F6530" t="s">
        <v>4539</v>
      </c>
      <c r="J6530" t="s">
        <v>17</v>
      </c>
      <c r="K6530" t="s">
        <v>22</v>
      </c>
      <c r="L6530" t="str">
        <f>_xlfn.XLOOKUP(Tableau1[[#This Row],[TYPE DE PIECE]],Tableau4[MATIERE],Tableau4[SHORT TYPE],"",0,1)</f>
        <v>COP</v>
      </c>
      <c r="N6530" t="str">
        <f>IF(ISERR(FIND("DECOUPE",Tableau1[[#This Row],[DESIGNATION]])),"","NEED REF")</f>
        <v/>
      </c>
    </row>
    <row r="6531" spans="2:14">
      <c r="B6531">
        <v>34407474</v>
      </c>
      <c r="C6531" s="2">
        <v>43529</v>
      </c>
      <c r="D6531" t="s">
        <v>13</v>
      </c>
      <c r="E6531" t="s">
        <v>4545</v>
      </c>
      <c r="F6531" t="s">
        <v>4539</v>
      </c>
      <c r="J6531" t="s">
        <v>17</v>
      </c>
      <c r="K6531" t="s">
        <v>22</v>
      </c>
      <c r="L6531" t="str">
        <f>_xlfn.XLOOKUP(Tableau1[[#This Row],[TYPE DE PIECE]],Tableau4[MATIERE],Tableau4[SHORT TYPE],"",0,1)</f>
        <v>COP</v>
      </c>
      <c r="N6531" t="str">
        <f>IF(ISERR(FIND("DECOUPE",Tableau1[[#This Row],[DESIGNATION]])),"","NEED REF")</f>
        <v/>
      </c>
    </row>
    <row r="6532" spans="2:14">
      <c r="B6532">
        <v>34407473</v>
      </c>
      <c r="C6532" s="2">
        <v>43525</v>
      </c>
      <c r="D6532" t="s">
        <v>13</v>
      </c>
      <c r="E6532" t="s">
        <v>4546</v>
      </c>
      <c r="F6532" t="s">
        <v>4450</v>
      </c>
      <c r="J6532" t="s">
        <v>17</v>
      </c>
      <c r="K6532" t="s">
        <v>1034</v>
      </c>
      <c r="L6532" t="str">
        <f>_xlfn.XLOOKUP(Tableau1[[#This Row],[TYPE DE PIECE]],Tableau4[MATIERE],Tableau4[SHORT TYPE],"",0,1)</f>
        <v>PLA</v>
      </c>
      <c r="N6532" t="str">
        <f>IF(ISERR(FIND("DECOUPE",Tableau1[[#This Row],[DESIGNATION]])),"","NEED REF")</f>
        <v/>
      </c>
    </row>
    <row r="6533" spans="2:14">
      <c r="B6533">
        <v>34407472</v>
      </c>
      <c r="C6533" s="2">
        <v>43525</v>
      </c>
      <c r="D6533" t="s">
        <v>13</v>
      </c>
      <c r="E6533" t="s">
        <v>4547</v>
      </c>
      <c r="F6533" t="s">
        <v>4450</v>
      </c>
      <c r="J6533" t="s">
        <v>17</v>
      </c>
      <c r="K6533" t="s">
        <v>1034</v>
      </c>
      <c r="L6533" t="str">
        <f>_xlfn.XLOOKUP(Tableau1[[#This Row],[TYPE DE PIECE]],Tableau4[MATIERE],Tableau4[SHORT TYPE],"",0,1)</f>
        <v>PLA</v>
      </c>
      <c r="N6533" t="str">
        <f>IF(ISERR(FIND("DECOUPE",Tableau1[[#This Row],[DESIGNATION]])),"","NEED REF")</f>
        <v/>
      </c>
    </row>
    <row r="6534" spans="2:14">
      <c r="B6534">
        <v>34407471</v>
      </c>
      <c r="C6534" s="2">
        <v>43525</v>
      </c>
      <c r="D6534" t="s">
        <v>13</v>
      </c>
      <c r="E6534" t="s">
        <v>4548</v>
      </c>
      <c r="F6534" t="s">
        <v>4450</v>
      </c>
      <c r="J6534" t="s">
        <v>17</v>
      </c>
      <c r="K6534" t="s">
        <v>1034</v>
      </c>
      <c r="L6534" t="str">
        <f>_xlfn.XLOOKUP(Tableau1[[#This Row],[TYPE DE PIECE]],Tableau4[MATIERE],Tableau4[SHORT TYPE],"",0,1)</f>
        <v>PLA</v>
      </c>
      <c r="N6534" t="str">
        <f>IF(ISERR(FIND("DECOUPE",Tableau1[[#This Row],[DESIGNATION]])),"","NEED REF")</f>
        <v/>
      </c>
    </row>
    <row r="6535" spans="2:14">
      <c r="B6535">
        <v>34407470</v>
      </c>
      <c r="C6535" s="2">
        <v>43525</v>
      </c>
      <c r="D6535" t="s">
        <v>13</v>
      </c>
      <c r="E6535" t="s">
        <v>4549</v>
      </c>
      <c r="F6535" t="s">
        <v>4450</v>
      </c>
      <c r="J6535" t="s">
        <v>17</v>
      </c>
      <c r="K6535" t="s">
        <v>1034</v>
      </c>
      <c r="L6535" t="str">
        <f>_xlfn.XLOOKUP(Tableau1[[#This Row],[TYPE DE PIECE]],Tableau4[MATIERE],Tableau4[SHORT TYPE],"",0,1)</f>
        <v>PLA</v>
      </c>
      <c r="N6535" t="str">
        <f>IF(ISERR(FIND("DECOUPE",Tableau1[[#This Row],[DESIGNATION]])),"","NEED REF")</f>
        <v/>
      </c>
    </row>
    <row r="6536" spans="2:14">
      <c r="B6536">
        <v>34407469</v>
      </c>
      <c r="C6536" s="2">
        <v>43525</v>
      </c>
      <c r="D6536" t="s">
        <v>13</v>
      </c>
      <c r="E6536" t="s">
        <v>4550</v>
      </c>
      <c r="F6536" t="s">
        <v>4450</v>
      </c>
      <c r="J6536" t="s">
        <v>17</v>
      </c>
      <c r="K6536" t="s">
        <v>1034</v>
      </c>
      <c r="L6536" t="str">
        <f>_xlfn.XLOOKUP(Tableau1[[#This Row],[TYPE DE PIECE]],Tableau4[MATIERE],Tableau4[SHORT TYPE],"",0,1)</f>
        <v>PLA</v>
      </c>
      <c r="N6536" t="str">
        <f>IF(ISERR(FIND("DECOUPE",Tableau1[[#This Row],[DESIGNATION]])),"","NEED REF")</f>
        <v/>
      </c>
    </row>
    <row r="6537" spans="2:14">
      <c r="B6537">
        <v>34407468</v>
      </c>
      <c r="C6537" s="2">
        <v>43523</v>
      </c>
      <c r="D6537" t="s">
        <v>13</v>
      </c>
      <c r="E6537" t="s">
        <v>4551</v>
      </c>
      <c r="F6537" t="s">
        <v>2269</v>
      </c>
      <c r="J6537" t="s">
        <v>27</v>
      </c>
      <c r="K6537" t="s">
        <v>25</v>
      </c>
      <c r="L6537" t="str">
        <f>_xlfn.XLOOKUP(Tableau1[[#This Row],[TYPE DE PIECE]],Tableau4[MATIERE],Tableau4[SHORT TYPE],"",0,1)</f>
        <v>SMT</v>
      </c>
      <c r="N6537" t="str">
        <f>IF(ISERR(FIND("DECOUPE",Tableau1[[#This Row],[DESIGNATION]])),"","NEED REF")</f>
        <v/>
      </c>
    </row>
    <row r="6538" spans="2:14">
      <c r="B6538">
        <v>34407467</v>
      </c>
      <c r="C6538" s="2">
        <v>43522</v>
      </c>
      <c r="D6538" t="s">
        <v>13</v>
      </c>
      <c r="E6538" t="s">
        <v>4552</v>
      </c>
      <c r="F6538" t="s">
        <v>2269</v>
      </c>
      <c r="J6538" t="s">
        <v>27</v>
      </c>
      <c r="K6538" t="s">
        <v>25</v>
      </c>
      <c r="L6538" t="str">
        <f>_xlfn.XLOOKUP(Tableau1[[#This Row],[TYPE DE PIECE]],Tableau4[MATIERE],Tableau4[SHORT TYPE],"",0,1)</f>
        <v>SMT</v>
      </c>
      <c r="N6538" t="str">
        <f>IF(ISERR(FIND("DECOUPE",Tableau1[[#This Row],[DESIGNATION]])),"","NEED REF")</f>
        <v/>
      </c>
    </row>
    <row r="6539" spans="2:14">
      <c r="B6539">
        <v>34407466</v>
      </c>
      <c r="C6539" s="2">
        <v>43733</v>
      </c>
      <c r="D6539" t="s">
        <v>13</v>
      </c>
      <c r="E6539" t="s">
        <v>4553</v>
      </c>
      <c r="F6539" t="s">
        <v>2269</v>
      </c>
      <c r="J6539" t="s">
        <v>27</v>
      </c>
      <c r="K6539" t="s">
        <v>25</v>
      </c>
      <c r="L6539" t="str">
        <f>_xlfn.XLOOKUP(Tableau1[[#This Row],[TYPE DE PIECE]],Tableau4[MATIERE],Tableau4[SHORT TYPE],"",0,1)</f>
        <v>SMT</v>
      </c>
      <c r="N6539" t="str">
        <f>IF(ISERR(FIND("DECOUPE",Tableau1[[#This Row],[DESIGNATION]])),"","NEED REF")</f>
        <v/>
      </c>
    </row>
    <row r="6540" spans="2:14">
      <c r="B6540">
        <v>34407465</v>
      </c>
      <c r="C6540" s="2">
        <v>41174</v>
      </c>
      <c r="D6540" t="s">
        <v>13</v>
      </c>
      <c r="E6540" t="s">
        <v>4554</v>
      </c>
      <c r="F6540" t="s">
        <v>2269</v>
      </c>
      <c r="J6540" t="s">
        <v>27</v>
      </c>
      <c r="K6540" t="s">
        <v>25</v>
      </c>
      <c r="L6540" t="str">
        <f>_xlfn.XLOOKUP(Tableau1[[#This Row],[TYPE DE PIECE]],Tableau4[MATIERE],Tableau4[SHORT TYPE],"",0,1)</f>
        <v>SMT</v>
      </c>
      <c r="N6540" t="str">
        <f>IF(ISERR(FIND("DECOUPE",Tableau1[[#This Row],[DESIGNATION]])),"","NEED REF")</f>
        <v/>
      </c>
    </row>
    <row r="6541" spans="2:14">
      <c r="B6541">
        <v>34407464</v>
      </c>
      <c r="C6541" s="2">
        <v>41174</v>
      </c>
      <c r="D6541" t="s">
        <v>13</v>
      </c>
      <c r="E6541" t="s">
        <v>4554</v>
      </c>
      <c r="F6541" t="s">
        <v>2269</v>
      </c>
      <c r="J6541" t="s">
        <v>27</v>
      </c>
      <c r="K6541" t="s">
        <v>25</v>
      </c>
      <c r="L6541" t="str">
        <f>_xlfn.XLOOKUP(Tableau1[[#This Row],[TYPE DE PIECE]],Tableau4[MATIERE],Tableau4[SHORT TYPE],"",0,1)</f>
        <v>SMT</v>
      </c>
      <c r="N6541" t="str">
        <f>IF(ISERR(FIND("DECOUPE",Tableau1[[#This Row],[DESIGNATION]])),"","NEED REF")</f>
        <v/>
      </c>
    </row>
    <row r="6542" spans="2:14">
      <c r="B6542">
        <v>34407463</v>
      </c>
      <c r="C6542" s="2">
        <v>43518</v>
      </c>
      <c r="D6542" t="s">
        <v>13</v>
      </c>
      <c r="E6542" t="s">
        <v>4555</v>
      </c>
      <c r="F6542" t="s">
        <v>2269</v>
      </c>
      <c r="J6542" t="s">
        <v>27</v>
      </c>
      <c r="K6542" t="s">
        <v>25</v>
      </c>
      <c r="L6542" t="str">
        <f>_xlfn.XLOOKUP(Tableau1[[#This Row],[TYPE DE PIECE]],Tableau4[MATIERE],Tableau4[SHORT TYPE],"",0,1)</f>
        <v>SMT</v>
      </c>
      <c r="N6542" t="str">
        <f>IF(ISERR(FIND("DECOUPE",Tableau1[[#This Row],[DESIGNATION]])),"","NEED REF")</f>
        <v/>
      </c>
    </row>
    <row r="6543" spans="2:14">
      <c r="B6543">
        <v>34407462</v>
      </c>
      <c r="C6543" s="2">
        <v>43517</v>
      </c>
      <c r="D6543" t="s">
        <v>13</v>
      </c>
      <c r="E6543" t="s">
        <v>4556</v>
      </c>
      <c r="F6543" t="s">
        <v>2269</v>
      </c>
      <c r="J6543" t="s">
        <v>27</v>
      </c>
      <c r="K6543" t="s">
        <v>25</v>
      </c>
      <c r="L6543" t="str">
        <f>_xlfn.XLOOKUP(Tableau1[[#This Row],[TYPE DE PIECE]],Tableau4[MATIERE],Tableau4[SHORT TYPE],"",0,1)</f>
        <v>SMT</v>
      </c>
      <c r="N6543" t="str">
        <f>IF(ISERR(FIND("DECOUPE",Tableau1[[#This Row],[DESIGNATION]])),"","NEED REF")</f>
        <v/>
      </c>
    </row>
    <row r="6544" spans="2:14">
      <c r="B6544">
        <v>34407461</v>
      </c>
      <c r="C6544" s="2">
        <v>43517</v>
      </c>
      <c r="D6544" t="s">
        <v>13</v>
      </c>
      <c r="E6544" t="s">
        <v>4557</v>
      </c>
      <c r="F6544" t="s">
        <v>2269</v>
      </c>
      <c r="J6544" t="s">
        <v>27</v>
      </c>
      <c r="K6544" t="s">
        <v>25</v>
      </c>
      <c r="L6544" t="str">
        <f>_xlfn.XLOOKUP(Tableau1[[#This Row],[TYPE DE PIECE]],Tableau4[MATIERE],Tableau4[SHORT TYPE],"",0,1)</f>
        <v>SMT</v>
      </c>
      <c r="N6544" t="str">
        <f>IF(ISERR(FIND("DECOUPE",Tableau1[[#This Row],[DESIGNATION]])),"","NEED REF")</f>
        <v/>
      </c>
    </row>
    <row r="6545" spans="2:14">
      <c r="B6545">
        <v>34407460</v>
      </c>
      <c r="C6545" s="2">
        <v>43516</v>
      </c>
      <c r="D6545" t="s">
        <v>13</v>
      </c>
      <c r="E6545" t="s">
        <v>4558</v>
      </c>
      <c r="F6545" t="s">
        <v>2269</v>
      </c>
      <c r="J6545" t="s">
        <v>27</v>
      </c>
      <c r="K6545" t="s">
        <v>25</v>
      </c>
      <c r="L6545" t="str">
        <f>_xlfn.XLOOKUP(Tableau1[[#This Row],[TYPE DE PIECE]],Tableau4[MATIERE],Tableau4[SHORT TYPE],"",0,1)</f>
        <v>SMT</v>
      </c>
      <c r="N6545" t="str">
        <f>IF(ISERR(FIND("DECOUPE",Tableau1[[#This Row],[DESIGNATION]])),"","NEED REF")</f>
        <v/>
      </c>
    </row>
    <row r="6546" spans="2:14">
      <c r="B6546">
        <v>34407459</v>
      </c>
      <c r="C6546" s="2">
        <v>43507</v>
      </c>
      <c r="D6546" t="s">
        <v>13</v>
      </c>
      <c r="E6546" t="s">
        <v>4559</v>
      </c>
      <c r="J6546" t="s">
        <v>4560</v>
      </c>
      <c r="K6546" t="s">
        <v>4561</v>
      </c>
      <c r="L6546" t="str">
        <f>_xlfn.XLOOKUP(Tableau1[[#This Row],[TYPE DE PIECE]],Tableau4[MATIERE],Tableau4[SHORT TYPE],"",0,1)</f>
        <v/>
      </c>
      <c r="N6546" t="str">
        <f>IF(ISERR(FIND("DECOUPE",Tableau1[[#This Row],[DESIGNATION]])),"","NEED REF")</f>
        <v/>
      </c>
    </row>
    <row r="6547" spans="2:14">
      <c r="B6547">
        <v>34407458</v>
      </c>
      <c r="C6547" s="2">
        <v>43509</v>
      </c>
      <c r="D6547" t="s">
        <v>13</v>
      </c>
      <c r="E6547" t="s">
        <v>4562</v>
      </c>
      <c r="F6547" t="s">
        <v>3999</v>
      </c>
      <c r="J6547" t="s">
        <v>17</v>
      </c>
      <c r="K6547" t="s">
        <v>22</v>
      </c>
      <c r="L6547" t="str">
        <f>_xlfn.XLOOKUP(Tableau1[[#This Row],[TYPE DE PIECE]],Tableau4[MATIERE],Tableau4[SHORT TYPE],"",0,1)</f>
        <v>COP</v>
      </c>
      <c r="N6547" t="str">
        <f>IF(ISERR(FIND("DECOUPE",Tableau1[[#This Row],[DESIGNATION]])),"","NEED REF")</f>
        <v/>
      </c>
    </row>
    <row r="6548" spans="2:14">
      <c r="B6548">
        <v>34407457</v>
      </c>
      <c r="C6548" s="2">
        <v>43509</v>
      </c>
      <c r="D6548" t="s">
        <v>13</v>
      </c>
      <c r="E6548" t="s">
        <v>4563</v>
      </c>
      <c r="F6548" t="s">
        <v>2269</v>
      </c>
      <c r="J6548" t="s">
        <v>27</v>
      </c>
      <c r="K6548" t="s">
        <v>25</v>
      </c>
      <c r="L6548" t="str">
        <f>_xlfn.XLOOKUP(Tableau1[[#This Row],[TYPE DE PIECE]],Tableau4[MATIERE],Tableau4[SHORT TYPE],"",0,1)</f>
        <v>SMT</v>
      </c>
      <c r="N6548" t="str">
        <f>IF(ISERR(FIND("DECOUPE",Tableau1[[#This Row],[DESIGNATION]])),"","NEED REF")</f>
        <v/>
      </c>
    </row>
    <row r="6549" spans="2:14">
      <c r="B6549">
        <v>34407456</v>
      </c>
      <c r="C6549" s="2">
        <v>43509</v>
      </c>
      <c r="D6549" t="s">
        <v>13</v>
      </c>
      <c r="E6549" t="s">
        <v>4564</v>
      </c>
      <c r="F6549" t="s">
        <v>2269</v>
      </c>
      <c r="J6549" t="s">
        <v>27</v>
      </c>
      <c r="K6549" t="s">
        <v>25</v>
      </c>
      <c r="L6549" t="str">
        <f>_xlfn.XLOOKUP(Tableau1[[#This Row],[TYPE DE PIECE]],Tableau4[MATIERE],Tableau4[SHORT TYPE],"",0,1)</f>
        <v>SMT</v>
      </c>
      <c r="N6549" t="str">
        <f>IF(ISERR(FIND("DECOUPE",Tableau1[[#This Row],[DESIGNATION]])),"","NEED REF")</f>
        <v/>
      </c>
    </row>
    <row r="6550" spans="2:14">
      <c r="B6550">
        <v>34407455</v>
      </c>
      <c r="C6550" s="2">
        <v>43509</v>
      </c>
      <c r="D6550" t="s">
        <v>13</v>
      </c>
      <c r="E6550" t="s">
        <v>4565</v>
      </c>
      <c r="F6550" t="s">
        <v>2269</v>
      </c>
      <c r="J6550" t="s">
        <v>17</v>
      </c>
      <c r="L6550" t="str">
        <f>_xlfn.XLOOKUP(Tableau1[[#This Row],[TYPE DE PIECE]],Tableau4[MATIERE],Tableau4[SHORT TYPE],"",0,1)</f>
        <v/>
      </c>
      <c r="N6550" t="str">
        <f>IF(ISERR(FIND("DECOUPE",Tableau1[[#This Row],[DESIGNATION]])),"","NEED REF")</f>
        <v/>
      </c>
    </row>
    <row r="6551" spans="2:14">
      <c r="B6551">
        <v>34407454</v>
      </c>
      <c r="C6551" s="2">
        <v>43507</v>
      </c>
      <c r="D6551" t="s">
        <v>745</v>
      </c>
      <c r="E6551" t="s">
        <v>4566</v>
      </c>
      <c r="F6551" t="s">
        <v>4186</v>
      </c>
      <c r="J6551" t="s">
        <v>17</v>
      </c>
      <c r="L6551" t="str">
        <f>_xlfn.XLOOKUP(Tableau1[[#This Row],[TYPE DE PIECE]],Tableau4[MATIERE],Tableau4[SHORT TYPE],"",0,1)</f>
        <v/>
      </c>
      <c r="N6551" t="str">
        <f>IF(ISERR(FIND("DECOUPE",Tableau1[[#This Row],[DESIGNATION]])),"","NEED REF")</f>
        <v/>
      </c>
    </row>
    <row r="6552" spans="2:14">
      <c r="B6552">
        <v>34407453</v>
      </c>
      <c r="C6552" s="2">
        <v>43507</v>
      </c>
      <c r="D6552" t="s">
        <v>13</v>
      </c>
      <c r="E6552" t="s">
        <v>4567</v>
      </c>
      <c r="F6552" t="s">
        <v>4186</v>
      </c>
      <c r="J6552" t="s">
        <v>17</v>
      </c>
      <c r="K6552" t="s">
        <v>25</v>
      </c>
      <c r="L6552" t="str">
        <f>_xlfn.XLOOKUP(Tableau1[[#This Row],[TYPE DE PIECE]],Tableau4[MATIERE],Tableau4[SHORT TYPE],"",0,1)</f>
        <v>SMT</v>
      </c>
      <c r="N6552" t="s">
        <v>4568</v>
      </c>
    </row>
    <row r="6553" spans="2:14">
      <c r="B6553">
        <v>34407452</v>
      </c>
      <c r="C6553" s="2">
        <v>43507</v>
      </c>
      <c r="D6553" t="s">
        <v>13</v>
      </c>
      <c r="E6553" t="s">
        <v>4569</v>
      </c>
      <c r="J6553" t="s">
        <v>2746</v>
      </c>
      <c r="K6553" t="s">
        <v>50</v>
      </c>
      <c r="L6553" t="str">
        <f>_xlfn.XLOOKUP(Tableau1[[#This Row],[TYPE DE PIECE]],Tableau4[MATIERE],Tableau4[SHORT TYPE],"",0,1)</f>
        <v>WIR</v>
      </c>
      <c r="N6553" t="str">
        <f>IF(ISERR(FIND("DECOUPE",Tableau1[[#This Row],[DESIGNATION]])),"","NEED REF")</f>
        <v/>
      </c>
    </row>
    <row r="6554" spans="2:14">
      <c r="B6554">
        <v>34407451</v>
      </c>
      <c r="C6554" s="2">
        <v>43507</v>
      </c>
      <c r="D6554" t="s">
        <v>13</v>
      </c>
      <c r="E6554" t="s">
        <v>4570</v>
      </c>
      <c r="J6554" t="s">
        <v>2746</v>
      </c>
      <c r="K6554" t="s">
        <v>50</v>
      </c>
      <c r="L6554" t="str">
        <f>_xlfn.XLOOKUP(Tableau1[[#This Row],[TYPE DE PIECE]],Tableau4[MATIERE],Tableau4[SHORT TYPE],"",0,1)</f>
        <v>WIR</v>
      </c>
      <c r="N6554" t="str">
        <f>IF(ISERR(FIND("DECOUPE",Tableau1[[#This Row],[DESIGNATION]])),"","NEED REF")</f>
        <v/>
      </c>
    </row>
    <row r="6555" spans="2:14">
      <c r="B6555">
        <v>34407450</v>
      </c>
      <c r="C6555" s="2">
        <v>43507</v>
      </c>
      <c r="D6555" t="s">
        <v>13</v>
      </c>
      <c r="E6555" t="s">
        <v>4571</v>
      </c>
      <c r="J6555" t="s">
        <v>2746</v>
      </c>
      <c r="K6555" t="s">
        <v>50</v>
      </c>
      <c r="L6555" t="str">
        <f>_xlfn.XLOOKUP(Tableau1[[#This Row],[TYPE DE PIECE]],Tableau4[MATIERE],Tableau4[SHORT TYPE],"",0,1)</f>
        <v>WIR</v>
      </c>
      <c r="N6555" t="str">
        <f>IF(ISERR(FIND("DECOUPE",Tableau1[[#This Row],[DESIGNATION]])),"","NEED REF")</f>
        <v/>
      </c>
    </row>
    <row r="6556" spans="2:14">
      <c r="B6556">
        <v>34407449</v>
      </c>
      <c r="C6556" s="2">
        <v>43507</v>
      </c>
      <c r="D6556" t="s">
        <v>13</v>
      </c>
      <c r="E6556" t="s">
        <v>4572</v>
      </c>
      <c r="J6556" t="s">
        <v>2746</v>
      </c>
      <c r="K6556" t="s">
        <v>50</v>
      </c>
      <c r="L6556" t="str">
        <f>_xlfn.XLOOKUP(Tableau1[[#This Row],[TYPE DE PIECE]],Tableau4[MATIERE],Tableau4[SHORT TYPE],"",0,1)</f>
        <v>WIR</v>
      </c>
      <c r="N6556" t="str">
        <f>IF(ISERR(FIND("DECOUPE",Tableau1[[#This Row],[DESIGNATION]])),"","NEED REF")</f>
        <v/>
      </c>
    </row>
    <row r="6557" spans="2:14">
      <c r="B6557">
        <v>34407448</v>
      </c>
      <c r="C6557" s="2">
        <v>43507</v>
      </c>
      <c r="D6557" t="s">
        <v>13</v>
      </c>
      <c r="E6557" t="s">
        <v>4573</v>
      </c>
      <c r="J6557" t="s">
        <v>2746</v>
      </c>
      <c r="K6557" t="s">
        <v>50</v>
      </c>
      <c r="L6557" t="str">
        <f>_xlfn.XLOOKUP(Tableau1[[#This Row],[TYPE DE PIECE]],Tableau4[MATIERE],Tableau4[SHORT TYPE],"",0,1)</f>
        <v>WIR</v>
      </c>
      <c r="N6557" t="str">
        <f>IF(ISERR(FIND("DECOUPE",Tableau1[[#This Row],[DESIGNATION]])),"","NEED REF")</f>
        <v/>
      </c>
    </row>
    <row r="6558" spans="2:14">
      <c r="B6558">
        <v>34407447</v>
      </c>
      <c r="C6558" s="2">
        <v>43507</v>
      </c>
      <c r="D6558" t="s">
        <v>13</v>
      </c>
      <c r="E6558" t="s">
        <v>4574</v>
      </c>
      <c r="J6558" t="s">
        <v>2746</v>
      </c>
      <c r="K6558" t="s">
        <v>50</v>
      </c>
      <c r="L6558" t="str">
        <f>_xlfn.XLOOKUP(Tableau1[[#This Row],[TYPE DE PIECE]],Tableau4[MATIERE],Tableau4[SHORT TYPE],"",0,1)</f>
        <v>WIR</v>
      </c>
      <c r="N6558" t="str">
        <f>IF(ISERR(FIND("DECOUPE",Tableau1[[#This Row],[DESIGNATION]])),"","NEED REF")</f>
        <v/>
      </c>
    </row>
    <row r="6559" spans="2:14">
      <c r="B6559">
        <v>34407446</v>
      </c>
      <c r="C6559" s="2">
        <v>43507</v>
      </c>
      <c r="D6559" t="s">
        <v>13</v>
      </c>
      <c r="E6559" t="s">
        <v>4575</v>
      </c>
      <c r="F6559" t="s">
        <v>4576</v>
      </c>
      <c r="J6559" t="s">
        <v>4048</v>
      </c>
      <c r="K6559" t="s">
        <v>335</v>
      </c>
      <c r="L6559" t="str">
        <f>_xlfn.XLOOKUP(Tableau1[[#This Row],[TYPE DE PIECE]],Tableau4[MATIERE],Tableau4[SHORT TYPE],"",0,1)</f>
        <v>ETQ</v>
      </c>
      <c r="N6559" t="str">
        <f>IF(ISERR(FIND("DECOUPE",Tableau1[[#This Row],[DESIGNATION]])),"","NEED REF")</f>
        <v/>
      </c>
    </row>
    <row r="6560" spans="2:14">
      <c r="B6560">
        <v>34407445</v>
      </c>
      <c r="C6560" s="2">
        <v>42926</v>
      </c>
      <c r="D6560" t="s">
        <v>13</v>
      </c>
      <c r="E6560" t="s">
        <v>4577</v>
      </c>
      <c r="F6560" t="s">
        <v>3871</v>
      </c>
      <c r="J6560" t="s">
        <v>17</v>
      </c>
      <c r="K6560" t="s">
        <v>22</v>
      </c>
      <c r="L6560" t="str">
        <f>_xlfn.XLOOKUP(Tableau1[[#This Row],[TYPE DE PIECE]],Tableau4[MATIERE],Tableau4[SHORT TYPE],"",0,1)</f>
        <v>COP</v>
      </c>
      <c r="N6560" t="str">
        <f>IF(ISERR(FIND("DECOUPE",Tableau1[[#This Row],[DESIGNATION]])),"","NEED REF")</f>
        <v/>
      </c>
    </row>
    <row r="6561" spans="2:14">
      <c r="B6561">
        <v>34407444</v>
      </c>
      <c r="C6561" s="2">
        <v>42926</v>
      </c>
      <c r="D6561" t="s">
        <v>13</v>
      </c>
      <c r="E6561" t="s">
        <v>4578</v>
      </c>
      <c r="F6561" t="s">
        <v>3871</v>
      </c>
      <c r="J6561" t="s">
        <v>17</v>
      </c>
      <c r="K6561" t="s">
        <v>22</v>
      </c>
      <c r="L6561" t="str">
        <f>_xlfn.XLOOKUP(Tableau1[[#This Row],[TYPE DE PIECE]],Tableau4[MATIERE],Tableau4[SHORT TYPE],"",0,1)</f>
        <v>COP</v>
      </c>
      <c r="N6561" t="str">
        <f>IF(ISERR(FIND("DECOUPE",Tableau1[[#This Row],[DESIGNATION]])),"","NEED REF")</f>
        <v/>
      </c>
    </row>
    <row r="6562" spans="2:14">
      <c r="B6562">
        <v>34407443</v>
      </c>
      <c r="C6562" s="2">
        <v>43507</v>
      </c>
      <c r="D6562" t="s">
        <v>13</v>
      </c>
      <c r="E6562" t="s">
        <v>4579</v>
      </c>
      <c r="F6562" t="s">
        <v>4001</v>
      </c>
      <c r="J6562" t="s">
        <v>4048</v>
      </c>
      <c r="K6562" t="s">
        <v>25</v>
      </c>
      <c r="L6562" t="str">
        <f>_xlfn.XLOOKUP(Tableau1[[#This Row],[TYPE DE PIECE]],Tableau4[MATIERE],Tableau4[SHORT TYPE],"",0,1)</f>
        <v>SMT</v>
      </c>
      <c r="N6562" t="str">
        <f>IF(ISERR(FIND("DECOUPE",Tableau1[[#This Row],[DESIGNATION]])),"","NEED REF")</f>
        <v/>
      </c>
    </row>
    <row r="6563" spans="2:14">
      <c r="B6563">
        <v>34407442</v>
      </c>
      <c r="C6563" s="2">
        <v>43503</v>
      </c>
      <c r="D6563" t="s">
        <v>13</v>
      </c>
      <c r="E6563" t="s">
        <v>2837</v>
      </c>
      <c r="J6563" t="s">
        <v>27</v>
      </c>
      <c r="K6563" t="s">
        <v>25</v>
      </c>
      <c r="L6563" t="str">
        <f>_xlfn.XLOOKUP(Tableau1[[#This Row],[TYPE DE PIECE]],Tableau4[MATIERE],Tableau4[SHORT TYPE],"",0,1)</f>
        <v>SMT</v>
      </c>
      <c r="N6563" t="str">
        <f>IF(ISERR(FIND("DECOUPE",Tableau1[[#This Row],[DESIGNATION]])),"","NEED REF")</f>
        <v/>
      </c>
    </row>
    <row r="6564" spans="2:14">
      <c r="B6564">
        <v>34407441</v>
      </c>
      <c r="C6564" s="2">
        <v>43502</v>
      </c>
      <c r="D6564" t="s">
        <v>13</v>
      </c>
      <c r="E6564" t="s">
        <v>4580</v>
      </c>
      <c r="J6564" t="s">
        <v>27</v>
      </c>
      <c r="K6564" t="s">
        <v>2814</v>
      </c>
      <c r="L6564" t="str">
        <f>_xlfn.XLOOKUP(Tableau1[[#This Row],[TYPE DE PIECE]],Tableau4[MATIERE],Tableau4[SHORT TYPE],"",0,1)</f>
        <v/>
      </c>
      <c r="N6564" t="str">
        <f>IF(ISERR(FIND("DECOUPE",Tableau1[[#This Row],[DESIGNATION]])),"","NEED REF")</f>
        <v/>
      </c>
    </row>
    <row r="6565" spans="2:14">
      <c r="B6565">
        <v>34407440</v>
      </c>
      <c r="C6565" s="2">
        <v>43502</v>
      </c>
      <c r="D6565" t="s">
        <v>13</v>
      </c>
      <c r="E6565" t="s">
        <v>1063</v>
      </c>
      <c r="J6565" t="s">
        <v>27</v>
      </c>
      <c r="K6565" t="s">
        <v>25</v>
      </c>
      <c r="L6565" t="str">
        <f>_xlfn.XLOOKUP(Tableau1[[#This Row],[TYPE DE PIECE]],Tableau4[MATIERE],Tableau4[SHORT TYPE],"",0,1)</f>
        <v>SMT</v>
      </c>
      <c r="N6565" t="str">
        <f>IF(ISERR(FIND("DECOUPE",Tableau1[[#This Row],[DESIGNATION]])),"","NEED REF")</f>
        <v/>
      </c>
    </row>
    <row r="6566" spans="2:14">
      <c r="B6566">
        <v>34407439</v>
      </c>
      <c r="C6566" s="2">
        <v>43502</v>
      </c>
      <c r="D6566" t="s">
        <v>13</v>
      </c>
      <c r="E6566" t="s">
        <v>4581</v>
      </c>
      <c r="J6566" t="s">
        <v>27</v>
      </c>
      <c r="K6566" t="s">
        <v>25</v>
      </c>
      <c r="L6566" t="str">
        <f>_xlfn.XLOOKUP(Tableau1[[#This Row],[TYPE DE PIECE]],Tableau4[MATIERE],Tableau4[SHORT TYPE],"",0,1)</f>
        <v>SMT</v>
      </c>
      <c r="N6566" t="str">
        <f>IF(ISERR(FIND("DECOUPE",Tableau1[[#This Row],[DESIGNATION]])),"","NEED REF")</f>
        <v/>
      </c>
    </row>
    <row r="6567" spans="2:14">
      <c r="B6567">
        <v>34407438</v>
      </c>
      <c r="C6567" s="2">
        <v>43501</v>
      </c>
      <c r="D6567" t="s">
        <v>13</v>
      </c>
      <c r="E6567" t="s">
        <v>4582</v>
      </c>
      <c r="F6567">
        <v>676033781</v>
      </c>
      <c r="J6567" t="s">
        <v>27</v>
      </c>
      <c r="K6567" t="s">
        <v>25</v>
      </c>
      <c r="L6567" t="str">
        <f>_xlfn.XLOOKUP(Tableau1[[#This Row],[TYPE DE PIECE]],Tableau4[MATIERE],Tableau4[SHORT TYPE],"",0,1)</f>
        <v>SMT</v>
      </c>
      <c r="N6567" t="str">
        <f>IF(ISERR(FIND("DECOUPE",Tableau1[[#This Row],[DESIGNATION]])),"","NEED REF")</f>
        <v/>
      </c>
    </row>
    <row r="6568" spans="2:14">
      <c r="B6568">
        <v>34407437</v>
      </c>
      <c r="C6568" s="2">
        <v>43501</v>
      </c>
      <c r="D6568" t="s">
        <v>13</v>
      </c>
      <c r="E6568" t="s">
        <v>4583</v>
      </c>
      <c r="F6568">
        <v>676033781</v>
      </c>
      <c r="J6568" t="s">
        <v>27</v>
      </c>
      <c r="K6568" t="s">
        <v>25</v>
      </c>
      <c r="L6568" t="str">
        <f>_xlfn.XLOOKUP(Tableau1[[#This Row],[TYPE DE PIECE]],Tableau4[MATIERE],Tableau4[SHORT TYPE],"",0,1)</f>
        <v>SMT</v>
      </c>
      <c r="N6568" t="str">
        <f>IF(ISERR(FIND("DECOUPE",Tableau1[[#This Row],[DESIGNATION]])),"","NEED REF")</f>
        <v/>
      </c>
    </row>
    <row r="6569" spans="2:14">
      <c r="B6569">
        <v>34407436</v>
      </c>
      <c r="C6569" s="2">
        <v>43501</v>
      </c>
      <c r="D6569" t="s">
        <v>13</v>
      </c>
      <c r="E6569" t="s">
        <v>4584</v>
      </c>
      <c r="F6569">
        <v>676033781</v>
      </c>
      <c r="J6569" t="s">
        <v>27</v>
      </c>
      <c r="K6569" t="s">
        <v>25</v>
      </c>
      <c r="L6569" t="str">
        <f>_xlfn.XLOOKUP(Tableau1[[#This Row],[TYPE DE PIECE]],Tableau4[MATIERE],Tableau4[SHORT TYPE],"",0,1)</f>
        <v>SMT</v>
      </c>
      <c r="N6569" t="str">
        <f>IF(ISERR(FIND("DECOUPE",Tableau1[[#This Row],[DESIGNATION]])),"","NEED REF")</f>
        <v/>
      </c>
    </row>
    <row r="6570" spans="2:14">
      <c r="B6570">
        <v>34407435</v>
      </c>
      <c r="C6570" s="2">
        <v>43500</v>
      </c>
      <c r="D6570" t="s">
        <v>13</v>
      </c>
      <c r="E6570" t="s">
        <v>4585</v>
      </c>
      <c r="F6570">
        <v>676033781</v>
      </c>
      <c r="J6570" t="s">
        <v>27</v>
      </c>
      <c r="K6570" t="s">
        <v>25</v>
      </c>
      <c r="L6570" t="str">
        <f>_xlfn.XLOOKUP(Tableau1[[#This Row],[TYPE DE PIECE]],Tableau4[MATIERE],Tableau4[SHORT TYPE],"",0,1)</f>
        <v>SMT</v>
      </c>
      <c r="N6570" t="str">
        <f>IF(ISERR(FIND("DECOUPE",Tableau1[[#This Row],[DESIGNATION]])),"","NEED REF")</f>
        <v/>
      </c>
    </row>
    <row r="6571" spans="2:14">
      <c r="B6571">
        <v>34407434</v>
      </c>
      <c r="C6571" s="2">
        <v>43500</v>
      </c>
      <c r="D6571" t="s">
        <v>13</v>
      </c>
      <c r="E6571" t="s">
        <v>4585</v>
      </c>
      <c r="F6571">
        <v>676033781</v>
      </c>
      <c r="J6571" t="s">
        <v>27</v>
      </c>
      <c r="K6571" t="s">
        <v>25</v>
      </c>
      <c r="L6571" t="str">
        <f>_xlfn.XLOOKUP(Tableau1[[#This Row],[TYPE DE PIECE]],Tableau4[MATIERE],Tableau4[SHORT TYPE],"",0,1)</f>
        <v>SMT</v>
      </c>
      <c r="N6571" t="str">
        <f>IF(ISERR(FIND("DECOUPE",Tableau1[[#This Row],[DESIGNATION]])),"","NEED REF")</f>
        <v/>
      </c>
    </row>
    <row r="6572" spans="2:14">
      <c r="B6572">
        <v>34407433</v>
      </c>
      <c r="C6572" s="2">
        <v>43500</v>
      </c>
      <c r="D6572" t="s">
        <v>13</v>
      </c>
      <c r="E6572" t="s">
        <v>4586</v>
      </c>
      <c r="F6572">
        <v>676033781</v>
      </c>
      <c r="J6572" t="s">
        <v>27</v>
      </c>
      <c r="K6572" t="s">
        <v>25</v>
      </c>
      <c r="L6572" t="str">
        <f>_xlfn.XLOOKUP(Tableau1[[#This Row],[TYPE DE PIECE]],Tableau4[MATIERE],Tableau4[SHORT TYPE],"",0,1)</f>
        <v>SMT</v>
      </c>
      <c r="N6572" t="str">
        <f>IF(ISERR(FIND("DECOUPE",Tableau1[[#This Row],[DESIGNATION]])),"","NEED REF")</f>
        <v/>
      </c>
    </row>
    <row r="6573" spans="2:14">
      <c r="B6573">
        <v>34407432</v>
      </c>
      <c r="C6573" s="2">
        <v>43500</v>
      </c>
      <c r="D6573" t="s">
        <v>13</v>
      </c>
      <c r="E6573" t="s">
        <v>4587</v>
      </c>
      <c r="F6573">
        <v>676033781</v>
      </c>
      <c r="J6573" t="s">
        <v>27</v>
      </c>
      <c r="K6573" t="s">
        <v>25</v>
      </c>
      <c r="L6573" t="str">
        <f>_xlfn.XLOOKUP(Tableau1[[#This Row],[TYPE DE PIECE]],Tableau4[MATIERE],Tableau4[SHORT TYPE],"",0,1)</f>
        <v>SMT</v>
      </c>
      <c r="N6573" t="str">
        <f>IF(ISERR(FIND("DECOUPE",Tableau1[[#This Row],[DESIGNATION]])),"","NEED REF")</f>
        <v/>
      </c>
    </row>
    <row r="6574" spans="2:14">
      <c r="B6574">
        <v>34407431</v>
      </c>
      <c r="C6574" s="2">
        <v>43500</v>
      </c>
      <c r="D6574" t="s">
        <v>13</v>
      </c>
      <c r="E6574" t="s">
        <v>4588</v>
      </c>
      <c r="F6574">
        <v>676033781</v>
      </c>
      <c r="J6574" t="s">
        <v>27</v>
      </c>
      <c r="K6574" t="s">
        <v>4589</v>
      </c>
      <c r="L6574" t="str">
        <f>_xlfn.XLOOKUP(Tableau1[[#This Row],[TYPE DE PIECE]],Tableau4[MATIERE],Tableau4[SHORT TYPE],"",0,1)</f>
        <v/>
      </c>
      <c r="N6574" t="str">
        <f>IF(ISERR(FIND("DECOUPE",Tableau1[[#This Row],[DESIGNATION]])),"","NEED REF")</f>
        <v/>
      </c>
    </row>
    <row r="6575" spans="2:14">
      <c r="B6575">
        <v>34407430</v>
      </c>
      <c r="C6575" s="2">
        <v>43497</v>
      </c>
      <c r="D6575" t="s">
        <v>13</v>
      </c>
      <c r="E6575" t="s">
        <v>4590</v>
      </c>
      <c r="F6575" t="s">
        <v>4591</v>
      </c>
      <c r="J6575" t="s">
        <v>27</v>
      </c>
      <c r="K6575" t="s">
        <v>25</v>
      </c>
      <c r="L6575" t="str">
        <f>_xlfn.XLOOKUP(Tableau1[[#This Row],[TYPE DE PIECE]],Tableau4[MATIERE],Tableau4[SHORT TYPE],"",0,1)</f>
        <v>SMT</v>
      </c>
      <c r="N6575" t="str">
        <f>IF(ISERR(FIND("DECOUPE",Tableau1[[#This Row],[DESIGNATION]])),"","NEED REF")</f>
        <v/>
      </c>
    </row>
    <row r="6576" spans="2:14">
      <c r="B6576">
        <v>34407429</v>
      </c>
      <c r="C6576" s="2">
        <v>43729</v>
      </c>
      <c r="D6576" t="s">
        <v>13</v>
      </c>
      <c r="E6576" t="s">
        <v>4592</v>
      </c>
      <c r="F6576" t="s">
        <v>4593</v>
      </c>
      <c r="J6576" t="s">
        <v>27</v>
      </c>
      <c r="K6576" t="s">
        <v>25</v>
      </c>
      <c r="L6576" t="str">
        <f>_xlfn.XLOOKUP(Tableau1[[#This Row],[TYPE DE PIECE]],Tableau4[MATIERE],Tableau4[SHORT TYPE],"",0,1)</f>
        <v>SMT</v>
      </c>
      <c r="N6576" t="str">
        <f>IF(ISERR(FIND("DECOUPE",Tableau1[[#This Row],[DESIGNATION]])),"","NEED REF")</f>
        <v/>
      </c>
    </row>
    <row r="6577" spans="2:14">
      <c r="B6577">
        <v>34407428</v>
      </c>
      <c r="C6577" s="2">
        <v>43729</v>
      </c>
      <c r="D6577" t="s">
        <v>13</v>
      </c>
      <c r="E6577" t="s">
        <v>4594</v>
      </c>
      <c r="F6577" t="s">
        <v>4593</v>
      </c>
      <c r="J6577" t="s">
        <v>27</v>
      </c>
      <c r="K6577" t="s">
        <v>25</v>
      </c>
      <c r="L6577" t="str">
        <f>_xlfn.XLOOKUP(Tableau1[[#This Row],[TYPE DE PIECE]],Tableau4[MATIERE],Tableau4[SHORT TYPE],"",0,1)</f>
        <v>SMT</v>
      </c>
      <c r="N6577" t="str">
        <f>IF(ISERR(FIND("DECOUPE",Tableau1[[#This Row],[DESIGNATION]])),"","NEED REF")</f>
        <v/>
      </c>
    </row>
    <row r="6578" spans="2:14">
      <c r="B6578">
        <v>34407427</v>
      </c>
      <c r="C6578" s="2">
        <v>43486</v>
      </c>
      <c r="D6578" t="s">
        <v>13</v>
      </c>
      <c r="E6578" t="s">
        <v>4595</v>
      </c>
      <c r="F6578" t="s">
        <v>4450</v>
      </c>
      <c r="J6578" t="s">
        <v>17</v>
      </c>
      <c r="K6578" t="s">
        <v>33</v>
      </c>
      <c r="L6578" t="str">
        <f>_xlfn.XLOOKUP(Tableau1[[#This Row],[TYPE DE PIECE]],Tableau4[MATIERE],Tableau4[SHORT TYPE],"",0,1)</f>
        <v>PLA</v>
      </c>
      <c r="N6578" t="str">
        <f>IF(ISERR(FIND("DECOUPE",Tableau1[[#This Row],[DESIGNATION]])),"","NEED REF")</f>
        <v/>
      </c>
    </row>
    <row r="6579" spans="2:14">
      <c r="B6579">
        <v>34407426</v>
      </c>
      <c r="C6579" s="2">
        <v>43486</v>
      </c>
      <c r="D6579" t="s">
        <v>13</v>
      </c>
      <c r="E6579" t="s">
        <v>4596</v>
      </c>
      <c r="F6579" t="s">
        <v>4450</v>
      </c>
      <c r="J6579" t="s">
        <v>17</v>
      </c>
      <c r="K6579" t="s">
        <v>33</v>
      </c>
      <c r="L6579" t="str">
        <f>_xlfn.XLOOKUP(Tableau1[[#This Row],[TYPE DE PIECE]],Tableau4[MATIERE],Tableau4[SHORT TYPE],"",0,1)</f>
        <v>PLA</v>
      </c>
      <c r="N6579" t="str">
        <f>IF(ISERR(FIND("DECOUPE",Tableau1[[#This Row],[DESIGNATION]])),"","NEED REF")</f>
        <v/>
      </c>
    </row>
    <row r="6580" spans="2:14">
      <c r="B6580">
        <v>34407425</v>
      </c>
      <c r="C6580" s="2">
        <v>43493</v>
      </c>
      <c r="D6580" t="s">
        <v>13</v>
      </c>
      <c r="E6580" t="s">
        <v>4597</v>
      </c>
      <c r="F6580" t="s">
        <v>4475</v>
      </c>
      <c r="J6580" t="s">
        <v>27</v>
      </c>
      <c r="K6580" t="s">
        <v>25</v>
      </c>
      <c r="L6580" t="str">
        <f>_xlfn.XLOOKUP(Tableau1[[#This Row],[TYPE DE PIECE]],Tableau4[MATIERE],Tableau4[SHORT TYPE],"",0,1)</f>
        <v>SMT</v>
      </c>
      <c r="N6580" t="str">
        <f>IF(ISERR(FIND("DECOUPE",Tableau1[[#This Row],[DESIGNATION]])),"","NEED REF")</f>
        <v/>
      </c>
    </row>
    <row r="6581" spans="2:14">
      <c r="B6581">
        <v>34407424</v>
      </c>
      <c r="C6581" s="2">
        <v>43489</v>
      </c>
      <c r="D6581" t="s">
        <v>13</v>
      </c>
      <c r="E6581" t="s">
        <v>4598</v>
      </c>
      <c r="F6581" t="s">
        <v>4475</v>
      </c>
      <c r="J6581" t="s">
        <v>27</v>
      </c>
      <c r="K6581" t="s">
        <v>25</v>
      </c>
      <c r="L6581" t="str">
        <f>_xlfn.XLOOKUP(Tableau1[[#This Row],[TYPE DE PIECE]],Tableau4[MATIERE],Tableau4[SHORT TYPE],"",0,1)</f>
        <v>SMT</v>
      </c>
      <c r="N6581" t="str">
        <f>IF(ISERR(FIND("DECOUPE",Tableau1[[#This Row],[DESIGNATION]])),"","NEED REF")</f>
        <v/>
      </c>
    </row>
    <row r="6582" spans="2:14">
      <c r="B6582">
        <v>34407423</v>
      </c>
      <c r="C6582" s="2">
        <v>43489</v>
      </c>
      <c r="D6582" t="s">
        <v>13</v>
      </c>
      <c r="E6582" t="s">
        <v>4599</v>
      </c>
      <c r="F6582" t="s">
        <v>4415</v>
      </c>
      <c r="J6582" t="s">
        <v>27</v>
      </c>
      <c r="K6582" t="s">
        <v>33</v>
      </c>
      <c r="L6582" t="str">
        <f>_xlfn.XLOOKUP(Tableau1[[#This Row],[TYPE DE PIECE]],Tableau4[MATIERE],Tableau4[SHORT TYPE],"",0,1)</f>
        <v>PLA</v>
      </c>
      <c r="N6582" t="str">
        <f>IF(ISERR(FIND("DECOUPE",Tableau1[[#This Row],[DESIGNATION]])),"","NEED REF")</f>
        <v/>
      </c>
    </row>
    <row r="6583" spans="2:14">
      <c r="B6583">
        <v>34407422</v>
      </c>
      <c r="C6583" s="2">
        <v>43489</v>
      </c>
      <c r="D6583" t="s">
        <v>13</v>
      </c>
      <c r="E6583" t="s">
        <v>4600</v>
      </c>
      <c r="F6583" t="s">
        <v>4415</v>
      </c>
      <c r="J6583" t="s">
        <v>27</v>
      </c>
      <c r="K6583" t="s">
        <v>33</v>
      </c>
      <c r="L6583" t="str">
        <f>_xlfn.XLOOKUP(Tableau1[[#This Row],[TYPE DE PIECE]],Tableau4[MATIERE],Tableau4[SHORT TYPE],"",0,1)</f>
        <v>PLA</v>
      </c>
      <c r="N6583" t="str">
        <f>IF(ISERR(FIND("DECOUPE",Tableau1[[#This Row],[DESIGNATION]])),"","NEED REF")</f>
        <v/>
      </c>
    </row>
    <row r="6584" spans="2:14">
      <c r="B6584">
        <v>34407421</v>
      </c>
      <c r="C6584" s="2">
        <v>43489</v>
      </c>
      <c r="D6584" t="s">
        <v>13</v>
      </c>
      <c r="E6584" t="s">
        <v>4601</v>
      </c>
      <c r="F6584" t="s">
        <v>4475</v>
      </c>
      <c r="J6584" t="s">
        <v>27</v>
      </c>
      <c r="K6584" t="s">
        <v>25</v>
      </c>
      <c r="L6584" t="str">
        <f>_xlfn.XLOOKUP(Tableau1[[#This Row],[TYPE DE PIECE]],Tableau4[MATIERE],Tableau4[SHORT TYPE],"",0,1)</f>
        <v>SMT</v>
      </c>
      <c r="N6584" t="str">
        <f>IF(ISERR(FIND("DECOUPE",Tableau1[[#This Row],[DESIGNATION]])),"","NEED REF")</f>
        <v/>
      </c>
    </row>
    <row r="6585" spans="2:14">
      <c r="B6585">
        <v>34407420</v>
      </c>
      <c r="C6585" s="2">
        <v>43489</v>
      </c>
      <c r="D6585" t="s">
        <v>13</v>
      </c>
      <c r="E6585" t="s">
        <v>4602</v>
      </c>
      <c r="F6585" t="s">
        <v>4475</v>
      </c>
      <c r="J6585" t="s">
        <v>27</v>
      </c>
      <c r="K6585" t="s">
        <v>22</v>
      </c>
      <c r="L6585" t="str">
        <f>_xlfn.XLOOKUP(Tableau1[[#This Row],[TYPE DE PIECE]],Tableau4[MATIERE],Tableau4[SHORT TYPE],"",0,1)</f>
        <v>COP</v>
      </c>
      <c r="N6585" t="str">
        <f>IF(ISERR(FIND("DECOUPE",Tableau1[[#This Row],[DESIGNATION]])),"","NEED REF")</f>
        <v/>
      </c>
    </row>
    <row r="6586" spans="2:14">
      <c r="B6586">
        <v>34407419</v>
      </c>
      <c r="C6586" s="2">
        <v>43486</v>
      </c>
      <c r="D6586" t="s">
        <v>13</v>
      </c>
      <c r="E6586" t="s">
        <v>4603</v>
      </c>
      <c r="F6586" t="s">
        <v>4450</v>
      </c>
      <c r="J6586" t="s">
        <v>17</v>
      </c>
      <c r="K6586" t="s">
        <v>33</v>
      </c>
      <c r="L6586" t="str">
        <f>_xlfn.XLOOKUP(Tableau1[[#This Row],[TYPE DE PIECE]],Tableau4[MATIERE],Tableau4[SHORT TYPE],"",0,1)</f>
        <v>PLA</v>
      </c>
      <c r="N6586" t="str">
        <f>IF(ISERR(FIND("DECOUPE",Tableau1[[#This Row],[DESIGNATION]])),"","NEED REF")</f>
        <v/>
      </c>
    </row>
    <row r="6587" spans="2:14">
      <c r="B6587">
        <v>34407418</v>
      </c>
      <c r="C6587" s="2">
        <v>43486</v>
      </c>
      <c r="D6587" t="s">
        <v>13</v>
      </c>
      <c r="E6587" t="s">
        <v>4596</v>
      </c>
      <c r="F6587" t="s">
        <v>4450</v>
      </c>
      <c r="J6587" t="s">
        <v>17</v>
      </c>
      <c r="K6587" t="s">
        <v>33</v>
      </c>
      <c r="L6587" t="str">
        <f>_xlfn.XLOOKUP(Tableau1[[#This Row],[TYPE DE PIECE]],Tableau4[MATIERE],Tableau4[SHORT TYPE],"",0,1)</f>
        <v>PLA</v>
      </c>
      <c r="N6587" t="str">
        <f>IF(ISERR(FIND("DECOUPE",Tableau1[[#This Row],[DESIGNATION]])),"","NEED REF")</f>
        <v/>
      </c>
    </row>
    <row r="6588" spans="2:14">
      <c r="B6588">
        <v>34407417</v>
      </c>
      <c r="C6588" s="2">
        <v>43486</v>
      </c>
      <c r="D6588" t="s">
        <v>13</v>
      </c>
      <c r="E6588" t="s">
        <v>4604</v>
      </c>
      <c r="F6588" t="s">
        <v>4450</v>
      </c>
      <c r="J6588" t="s">
        <v>17</v>
      </c>
      <c r="K6588" t="s">
        <v>22</v>
      </c>
      <c r="L6588" t="str">
        <f>_xlfn.XLOOKUP(Tableau1[[#This Row],[TYPE DE PIECE]],Tableau4[MATIERE],Tableau4[SHORT TYPE],"",0,1)</f>
        <v>COP</v>
      </c>
      <c r="N6588" t="str">
        <f>IF(ISERR(FIND("DECOUPE",Tableau1[[#This Row],[DESIGNATION]])),"","NEED REF")</f>
        <v/>
      </c>
    </row>
    <row r="6589" spans="2:14">
      <c r="B6589">
        <v>34407416</v>
      </c>
      <c r="C6589" s="2">
        <v>43486</v>
      </c>
      <c r="D6589" t="s">
        <v>13</v>
      </c>
      <c r="E6589" t="s">
        <v>4605</v>
      </c>
      <c r="F6589" t="s">
        <v>4450</v>
      </c>
      <c r="J6589" t="s">
        <v>17</v>
      </c>
      <c r="K6589" t="s">
        <v>22</v>
      </c>
      <c r="L6589" t="str">
        <f>_xlfn.XLOOKUP(Tableau1[[#This Row],[TYPE DE PIECE]],Tableau4[MATIERE],Tableau4[SHORT TYPE],"",0,1)</f>
        <v>COP</v>
      </c>
      <c r="N6589" t="str">
        <f>IF(ISERR(FIND("DECOUPE",Tableau1[[#This Row],[DESIGNATION]])),"","NEED REF")</f>
        <v/>
      </c>
    </row>
    <row r="6590" spans="2:14">
      <c r="B6590">
        <v>34407415</v>
      </c>
      <c r="C6590" s="2">
        <v>43486</v>
      </c>
      <c r="D6590" t="s">
        <v>13</v>
      </c>
      <c r="E6590" t="s">
        <v>4606</v>
      </c>
      <c r="F6590" t="s">
        <v>4450</v>
      </c>
      <c r="J6590" t="s">
        <v>17</v>
      </c>
      <c r="K6590" t="s">
        <v>22</v>
      </c>
      <c r="L6590" t="str">
        <f>_xlfn.XLOOKUP(Tableau1[[#This Row],[TYPE DE PIECE]],Tableau4[MATIERE],Tableau4[SHORT TYPE],"",0,1)</f>
        <v>COP</v>
      </c>
      <c r="N6590" t="str">
        <f>IF(ISERR(FIND("DECOUPE",Tableau1[[#This Row],[DESIGNATION]])),"","NEED REF")</f>
        <v/>
      </c>
    </row>
    <row r="6591" spans="2:14">
      <c r="B6591">
        <v>34407414</v>
      </c>
      <c r="C6591" s="2">
        <v>43486</v>
      </c>
      <c r="D6591" t="s">
        <v>13</v>
      </c>
      <c r="E6591" t="s">
        <v>4607</v>
      </c>
      <c r="F6591" t="s">
        <v>4450</v>
      </c>
      <c r="J6591" t="s">
        <v>17</v>
      </c>
      <c r="K6591" t="s">
        <v>22</v>
      </c>
      <c r="L6591" t="str">
        <f>_xlfn.XLOOKUP(Tableau1[[#This Row],[TYPE DE PIECE]],Tableau4[MATIERE],Tableau4[SHORT TYPE],"",0,1)</f>
        <v>COP</v>
      </c>
      <c r="N6591" t="str">
        <f>IF(ISERR(FIND("DECOUPE",Tableau1[[#This Row],[DESIGNATION]])),"","NEED REF")</f>
        <v/>
      </c>
    </row>
    <row r="6592" spans="2:14">
      <c r="B6592">
        <v>34407413</v>
      </c>
      <c r="C6592" s="2">
        <v>43486</v>
      </c>
      <c r="D6592" t="s">
        <v>13</v>
      </c>
      <c r="E6592" t="s">
        <v>4608</v>
      </c>
      <c r="F6592" t="s">
        <v>4450</v>
      </c>
      <c r="J6592" t="s">
        <v>17</v>
      </c>
      <c r="K6592" t="s">
        <v>22</v>
      </c>
      <c r="L6592" t="str">
        <f>_xlfn.XLOOKUP(Tableau1[[#This Row],[TYPE DE PIECE]],Tableau4[MATIERE],Tableau4[SHORT TYPE],"",0,1)</f>
        <v>COP</v>
      </c>
      <c r="N6592" t="str">
        <f>IF(ISERR(FIND("DECOUPE",Tableau1[[#This Row],[DESIGNATION]])),"","NEED REF")</f>
        <v/>
      </c>
    </row>
    <row r="6593" spans="2:14">
      <c r="B6593">
        <v>34407412</v>
      </c>
      <c r="C6593" s="2">
        <v>43486</v>
      </c>
      <c r="D6593" t="s">
        <v>13</v>
      </c>
      <c r="E6593" t="s">
        <v>4609</v>
      </c>
      <c r="F6593" t="s">
        <v>4475</v>
      </c>
      <c r="J6593" t="s">
        <v>27</v>
      </c>
      <c r="K6593" t="s">
        <v>25</v>
      </c>
      <c r="L6593" t="str">
        <f>_xlfn.XLOOKUP(Tableau1[[#This Row],[TYPE DE PIECE]],Tableau4[MATIERE],Tableau4[SHORT TYPE],"",0,1)</f>
        <v>SMT</v>
      </c>
      <c r="N6593" t="str">
        <f>IF(ISERR(FIND("DECOUPE",Tableau1[[#This Row],[DESIGNATION]])),"","NEED REF")</f>
        <v/>
      </c>
    </row>
    <row r="6594" spans="2:14">
      <c r="B6594">
        <v>34407411</v>
      </c>
      <c r="C6594" s="2">
        <v>43486</v>
      </c>
      <c r="D6594" t="s">
        <v>13</v>
      </c>
      <c r="E6594" t="s">
        <v>4610</v>
      </c>
      <c r="F6594" t="s">
        <v>4415</v>
      </c>
      <c r="J6594" t="s">
        <v>27</v>
      </c>
      <c r="K6594" t="s">
        <v>25</v>
      </c>
      <c r="L6594" t="str">
        <f>_xlfn.XLOOKUP(Tableau1[[#This Row],[TYPE DE PIECE]],Tableau4[MATIERE],Tableau4[SHORT TYPE],"",0,1)</f>
        <v>SMT</v>
      </c>
      <c r="N6594" t="str">
        <f>IF(ISERR(FIND("DECOUPE",Tableau1[[#This Row],[DESIGNATION]])),"","NEED REF")</f>
        <v/>
      </c>
    </row>
    <row r="6595" spans="2:14">
      <c r="B6595">
        <v>34407410</v>
      </c>
      <c r="C6595" s="2">
        <v>43486</v>
      </c>
      <c r="D6595" t="s">
        <v>13</v>
      </c>
      <c r="E6595" t="s">
        <v>4611</v>
      </c>
      <c r="F6595" t="s">
        <v>4475</v>
      </c>
      <c r="J6595" t="s">
        <v>27</v>
      </c>
      <c r="K6595" t="s">
        <v>25</v>
      </c>
      <c r="L6595" t="str">
        <f>_xlfn.XLOOKUP(Tableau1[[#This Row],[TYPE DE PIECE]],Tableau4[MATIERE],Tableau4[SHORT TYPE],"",0,1)</f>
        <v>SMT</v>
      </c>
      <c r="N6595" t="str">
        <f>IF(ISERR(FIND("DECOUPE",Tableau1[[#This Row],[DESIGNATION]])),"","NEED REF")</f>
        <v/>
      </c>
    </row>
    <row r="6596" spans="2:14">
      <c r="B6596">
        <v>34407409</v>
      </c>
      <c r="C6596" s="2">
        <v>43482</v>
      </c>
      <c r="D6596" t="s">
        <v>13</v>
      </c>
      <c r="E6596" t="s">
        <v>4612</v>
      </c>
      <c r="F6596" t="s">
        <v>4450</v>
      </c>
      <c r="J6596" t="s">
        <v>17</v>
      </c>
      <c r="L6596" t="str">
        <f>_xlfn.XLOOKUP(Tableau1[[#This Row],[TYPE DE PIECE]],Tableau4[MATIERE],Tableau4[SHORT TYPE],"",0,1)</f>
        <v/>
      </c>
      <c r="N6596" t="str">
        <f>IF(ISERR(FIND("DECOUPE",Tableau1[[#This Row],[DESIGNATION]])),"","NEED REF")</f>
        <v/>
      </c>
    </row>
    <row r="6597" spans="2:14">
      <c r="B6597">
        <v>34407408</v>
      </c>
      <c r="C6597" s="2">
        <v>43482</v>
      </c>
      <c r="D6597" t="s">
        <v>13</v>
      </c>
      <c r="E6597" t="s">
        <v>4613</v>
      </c>
      <c r="F6597" t="s">
        <v>4450</v>
      </c>
      <c r="J6597" t="s">
        <v>17</v>
      </c>
      <c r="K6597" t="s">
        <v>25</v>
      </c>
      <c r="L6597" t="str">
        <f>_xlfn.XLOOKUP(Tableau1[[#This Row],[TYPE DE PIECE]],Tableau4[MATIERE],Tableau4[SHORT TYPE],"",0,1)</f>
        <v>SMT</v>
      </c>
      <c r="N6597" t="str">
        <f>IF(ISERR(FIND("DECOUPE",Tableau1[[#This Row],[DESIGNATION]])),"","NEED REF")</f>
        <v/>
      </c>
    </row>
    <row r="6598" spans="2:14">
      <c r="B6598">
        <v>34407407</v>
      </c>
      <c r="C6598" s="2">
        <v>43482</v>
      </c>
      <c r="D6598" t="s">
        <v>13</v>
      </c>
      <c r="E6598" t="s">
        <v>4614</v>
      </c>
      <c r="F6598" t="s">
        <v>4450</v>
      </c>
      <c r="J6598" t="s">
        <v>17</v>
      </c>
      <c r="K6598" t="s">
        <v>25</v>
      </c>
      <c r="L6598" t="str">
        <f>_xlfn.XLOOKUP(Tableau1[[#This Row],[TYPE DE PIECE]],Tableau4[MATIERE],Tableau4[SHORT TYPE],"",0,1)</f>
        <v>SMT</v>
      </c>
      <c r="N6598" t="str">
        <f>IF(ISERR(FIND("DECOUPE",Tableau1[[#This Row],[DESIGNATION]])),"","NEED REF")</f>
        <v/>
      </c>
    </row>
    <row r="6599" spans="2:14">
      <c r="B6599">
        <v>34407406</v>
      </c>
      <c r="C6599" s="2">
        <v>43482</v>
      </c>
      <c r="D6599" t="s">
        <v>13</v>
      </c>
      <c r="E6599" t="s">
        <v>4615</v>
      </c>
      <c r="F6599" t="s">
        <v>4450</v>
      </c>
      <c r="J6599" t="s">
        <v>17</v>
      </c>
      <c r="K6599" t="s">
        <v>33</v>
      </c>
      <c r="L6599" t="str">
        <f>_xlfn.XLOOKUP(Tableau1[[#This Row],[TYPE DE PIECE]],Tableau4[MATIERE],Tableau4[SHORT TYPE],"",0,1)</f>
        <v>PLA</v>
      </c>
      <c r="N6599" t="str">
        <f>IF(ISERR(FIND("DECOUPE",Tableau1[[#This Row],[DESIGNATION]])),"","NEED REF")</f>
        <v/>
      </c>
    </row>
    <row r="6600" spans="2:14">
      <c r="B6600">
        <v>34407405</v>
      </c>
      <c r="C6600" s="2">
        <v>43482</v>
      </c>
      <c r="D6600" t="s">
        <v>13</v>
      </c>
      <c r="E6600" t="s">
        <v>4616</v>
      </c>
      <c r="F6600" t="s">
        <v>4450</v>
      </c>
      <c r="J6600" t="s">
        <v>17</v>
      </c>
      <c r="K6600" t="s">
        <v>33</v>
      </c>
      <c r="L6600" t="str">
        <f>_xlfn.XLOOKUP(Tableau1[[#This Row],[TYPE DE PIECE]],Tableau4[MATIERE],Tableau4[SHORT TYPE],"",0,1)</f>
        <v>PLA</v>
      </c>
      <c r="N6600" t="str">
        <f>IF(ISERR(FIND("DECOUPE",Tableau1[[#This Row],[DESIGNATION]])),"","NEED REF")</f>
        <v/>
      </c>
    </row>
    <row r="6601" spans="2:14">
      <c r="B6601">
        <v>34407404</v>
      </c>
      <c r="C6601" s="2">
        <v>43482</v>
      </c>
      <c r="D6601" t="s">
        <v>13</v>
      </c>
      <c r="E6601" t="s">
        <v>4617</v>
      </c>
      <c r="F6601" t="s">
        <v>4450</v>
      </c>
      <c r="J6601" t="s">
        <v>17</v>
      </c>
      <c r="K6601" t="s">
        <v>25</v>
      </c>
      <c r="L6601" t="str">
        <f>_xlfn.XLOOKUP(Tableau1[[#This Row],[TYPE DE PIECE]],Tableau4[MATIERE],Tableau4[SHORT TYPE],"",0,1)</f>
        <v>SMT</v>
      </c>
      <c r="N6601" t="str">
        <f>IF(ISERR(FIND("DECOUPE",Tableau1[[#This Row],[DESIGNATION]])),"","NEED REF")</f>
        <v/>
      </c>
    </row>
    <row r="6602" spans="2:14">
      <c r="B6602">
        <v>34407403</v>
      </c>
      <c r="C6602" s="2">
        <v>43482</v>
      </c>
      <c r="D6602" t="s">
        <v>13</v>
      </c>
      <c r="E6602" t="s">
        <v>4618</v>
      </c>
      <c r="F6602" t="s">
        <v>4450</v>
      </c>
      <c r="J6602" t="s">
        <v>17</v>
      </c>
      <c r="K6602" t="s">
        <v>25</v>
      </c>
      <c r="L6602" t="str">
        <f>_xlfn.XLOOKUP(Tableau1[[#This Row],[TYPE DE PIECE]],Tableau4[MATIERE],Tableau4[SHORT TYPE],"",0,1)</f>
        <v>SMT</v>
      </c>
      <c r="N6602" t="str">
        <f>IF(ISERR(FIND("DECOUPE",Tableau1[[#This Row],[DESIGNATION]])),"","NEED REF")</f>
        <v/>
      </c>
    </row>
    <row r="6603" spans="2:14">
      <c r="B6603">
        <v>34407402</v>
      </c>
      <c r="C6603" s="2">
        <v>43482</v>
      </c>
      <c r="D6603" t="s">
        <v>13</v>
      </c>
      <c r="E6603" t="s">
        <v>4619</v>
      </c>
      <c r="F6603" t="s">
        <v>4450</v>
      </c>
      <c r="J6603" t="s">
        <v>17</v>
      </c>
      <c r="K6603" t="s">
        <v>33</v>
      </c>
      <c r="L6603" t="str">
        <f>_xlfn.XLOOKUP(Tableau1[[#This Row],[TYPE DE PIECE]],Tableau4[MATIERE],Tableau4[SHORT TYPE],"",0,1)</f>
        <v>PLA</v>
      </c>
      <c r="N6603" t="str">
        <f>IF(ISERR(FIND("DECOUPE",Tableau1[[#This Row],[DESIGNATION]])),"","NEED REF")</f>
        <v/>
      </c>
    </row>
    <row r="6604" spans="2:14">
      <c r="B6604">
        <v>34407401</v>
      </c>
      <c r="C6604" s="2">
        <v>43482</v>
      </c>
      <c r="D6604" t="s">
        <v>13</v>
      </c>
      <c r="E6604" t="s">
        <v>4620</v>
      </c>
      <c r="F6604" t="s">
        <v>4450</v>
      </c>
      <c r="J6604" t="s">
        <v>17</v>
      </c>
      <c r="K6604" t="s">
        <v>33</v>
      </c>
      <c r="L6604" t="str">
        <f>_xlfn.XLOOKUP(Tableau1[[#This Row],[TYPE DE PIECE]],Tableau4[MATIERE],Tableau4[SHORT TYPE],"",0,1)</f>
        <v>PLA</v>
      </c>
      <c r="N6604" t="str">
        <f>IF(ISERR(FIND("DECOUPE",Tableau1[[#This Row],[DESIGNATION]])),"","NEED REF")</f>
        <v/>
      </c>
    </row>
    <row r="6605" spans="2:14">
      <c r="B6605">
        <v>34407400</v>
      </c>
      <c r="C6605" s="2">
        <v>43482</v>
      </c>
      <c r="D6605" t="s">
        <v>13</v>
      </c>
      <c r="E6605" t="s">
        <v>4621</v>
      </c>
      <c r="F6605" t="s">
        <v>4450</v>
      </c>
      <c r="J6605" t="s">
        <v>17</v>
      </c>
      <c r="K6605" t="s">
        <v>22</v>
      </c>
      <c r="L6605" t="str">
        <f>_xlfn.XLOOKUP(Tableau1[[#This Row],[TYPE DE PIECE]],Tableau4[MATIERE],Tableau4[SHORT TYPE],"",0,1)</f>
        <v>COP</v>
      </c>
      <c r="N6605" t="str">
        <f>IF(ISERR(FIND("DECOUPE",Tableau1[[#This Row],[DESIGNATION]])),"","NEED REF")</f>
        <v/>
      </c>
    </row>
    <row r="6606" spans="2:14">
      <c r="B6606">
        <v>34407399</v>
      </c>
      <c r="C6606" s="2">
        <v>43482</v>
      </c>
      <c r="D6606" t="s">
        <v>13</v>
      </c>
      <c r="E6606" t="s">
        <v>4622</v>
      </c>
      <c r="F6606" t="s">
        <v>4450</v>
      </c>
      <c r="J6606" t="s">
        <v>17</v>
      </c>
      <c r="K6606" t="s">
        <v>22</v>
      </c>
      <c r="L6606" t="str">
        <f>_xlfn.XLOOKUP(Tableau1[[#This Row],[TYPE DE PIECE]],Tableau4[MATIERE],Tableau4[SHORT TYPE],"",0,1)</f>
        <v>COP</v>
      </c>
      <c r="N6606" t="str">
        <f>IF(ISERR(FIND("DECOUPE",Tableau1[[#This Row],[DESIGNATION]])),"","NEED REF")</f>
        <v/>
      </c>
    </row>
    <row r="6607" spans="2:14">
      <c r="B6607">
        <v>34407398</v>
      </c>
      <c r="C6607" s="2">
        <v>43482</v>
      </c>
      <c r="D6607" t="s">
        <v>13</v>
      </c>
      <c r="E6607" t="s">
        <v>4623</v>
      </c>
      <c r="F6607" t="s">
        <v>4450</v>
      </c>
      <c r="J6607" t="s">
        <v>17</v>
      </c>
      <c r="K6607" t="s">
        <v>22</v>
      </c>
      <c r="L6607" t="str">
        <f>_xlfn.XLOOKUP(Tableau1[[#This Row],[TYPE DE PIECE]],Tableau4[MATIERE],Tableau4[SHORT TYPE],"",0,1)</f>
        <v>COP</v>
      </c>
      <c r="N6607" t="str">
        <f>IF(ISERR(FIND("DECOUPE",Tableau1[[#This Row],[DESIGNATION]])),"","NEED REF")</f>
        <v/>
      </c>
    </row>
    <row r="6608" spans="2:14">
      <c r="B6608">
        <v>34407397</v>
      </c>
      <c r="C6608" s="2">
        <v>43482</v>
      </c>
      <c r="D6608" t="s">
        <v>13</v>
      </c>
      <c r="E6608" t="s">
        <v>4624</v>
      </c>
      <c r="F6608" t="s">
        <v>4450</v>
      </c>
      <c r="J6608" t="s">
        <v>17</v>
      </c>
      <c r="K6608" t="s">
        <v>22</v>
      </c>
      <c r="L6608" t="str">
        <f>_xlfn.XLOOKUP(Tableau1[[#This Row],[TYPE DE PIECE]],Tableau4[MATIERE],Tableau4[SHORT TYPE],"",0,1)</f>
        <v>COP</v>
      </c>
      <c r="N6608" t="str">
        <f>IF(ISERR(FIND("DECOUPE",Tableau1[[#This Row],[DESIGNATION]])),"","NEED REF")</f>
        <v/>
      </c>
    </row>
    <row r="6609" spans="2:14">
      <c r="B6609">
        <v>34407396</v>
      </c>
      <c r="C6609" s="2">
        <v>43486</v>
      </c>
      <c r="D6609" t="s">
        <v>13</v>
      </c>
      <c r="E6609" t="s">
        <v>4625</v>
      </c>
      <c r="F6609" t="s">
        <v>4626</v>
      </c>
      <c r="J6609" t="s">
        <v>27</v>
      </c>
      <c r="L6609" t="str">
        <f>_xlfn.XLOOKUP(Tableau1[[#This Row],[TYPE DE PIECE]],Tableau4[MATIERE],Tableau4[SHORT TYPE],"",0,1)</f>
        <v/>
      </c>
      <c r="N6609" t="str">
        <f>IF(ISERR(FIND("DECOUPE",Tableau1[[#This Row],[DESIGNATION]])),"","NEED REF")</f>
        <v/>
      </c>
    </row>
    <row r="6610" spans="2:14">
      <c r="B6610">
        <v>34407395</v>
      </c>
      <c r="C6610" s="2">
        <v>43483</v>
      </c>
      <c r="D6610" t="s">
        <v>13</v>
      </c>
      <c r="E6610" t="s">
        <v>4627</v>
      </c>
      <c r="F6610">
        <v>676034219</v>
      </c>
      <c r="J6610" t="s">
        <v>27</v>
      </c>
      <c r="L6610" t="str">
        <f>_xlfn.XLOOKUP(Tableau1[[#This Row],[TYPE DE PIECE]],Tableau4[MATIERE],Tableau4[SHORT TYPE],"",0,1)</f>
        <v/>
      </c>
      <c r="N6610" t="str">
        <f>IF(ISERR(FIND("DECOUPE",Tableau1[[#This Row],[DESIGNATION]])),"","NEED REF")</f>
        <v/>
      </c>
    </row>
    <row r="6611" spans="2:14">
      <c r="B6611">
        <v>34407394</v>
      </c>
      <c r="C6611" s="2">
        <v>43482</v>
      </c>
      <c r="D6611" t="s">
        <v>13</v>
      </c>
      <c r="E6611" t="s">
        <v>4628</v>
      </c>
      <c r="F6611" t="s">
        <v>4629</v>
      </c>
      <c r="J6611" t="s">
        <v>27</v>
      </c>
      <c r="L6611" t="str">
        <f>_xlfn.XLOOKUP(Tableau1[[#This Row],[TYPE DE PIECE]],Tableau4[MATIERE],Tableau4[SHORT TYPE],"",0,1)</f>
        <v/>
      </c>
      <c r="N6611" t="str">
        <f>IF(ISERR(FIND("DECOUPE",Tableau1[[#This Row],[DESIGNATION]])),"","NEED REF")</f>
        <v/>
      </c>
    </row>
    <row r="6612" spans="2:14">
      <c r="B6612">
        <v>34407393</v>
      </c>
      <c r="C6612" s="2">
        <v>43482</v>
      </c>
      <c r="D6612" t="s">
        <v>13</v>
      </c>
      <c r="E6612" t="s">
        <v>4612</v>
      </c>
      <c r="F6612" t="s">
        <v>4450</v>
      </c>
      <c r="J6612" t="s">
        <v>17</v>
      </c>
      <c r="L6612" t="str">
        <f>_xlfn.XLOOKUP(Tableau1[[#This Row],[TYPE DE PIECE]],Tableau4[MATIERE],Tableau4[SHORT TYPE],"",0,1)</f>
        <v/>
      </c>
      <c r="N6612" t="str">
        <f>IF(ISERR(FIND("DECOUPE",Tableau1[[#This Row],[DESIGNATION]])),"","NEED REF")</f>
        <v/>
      </c>
    </row>
    <row r="6613" spans="2:14">
      <c r="B6613">
        <v>34407392</v>
      </c>
      <c r="C6613" s="2">
        <v>43482</v>
      </c>
      <c r="D6613" t="s">
        <v>13</v>
      </c>
      <c r="E6613" t="s">
        <v>4630</v>
      </c>
      <c r="F6613" t="s">
        <v>4450</v>
      </c>
      <c r="J6613" t="s">
        <v>17</v>
      </c>
      <c r="K6613" t="s">
        <v>22</v>
      </c>
      <c r="L6613" t="str">
        <f>_xlfn.XLOOKUP(Tableau1[[#This Row],[TYPE DE PIECE]],Tableau4[MATIERE],Tableau4[SHORT TYPE],"",0,1)</f>
        <v>COP</v>
      </c>
      <c r="N6613" t="str">
        <f>IF(ISERR(FIND("DECOUPE",Tableau1[[#This Row],[DESIGNATION]])),"","NEED REF")</f>
        <v/>
      </c>
    </row>
    <row r="6614" spans="2:14">
      <c r="B6614">
        <v>34407391</v>
      </c>
      <c r="C6614" s="2">
        <v>43482</v>
      </c>
      <c r="D6614" t="s">
        <v>13</v>
      </c>
      <c r="E6614" t="s">
        <v>4631</v>
      </c>
      <c r="F6614" t="s">
        <v>4450</v>
      </c>
      <c r="J6614" t="s">
        <v>17</v>
      </c>
      <c r="K6614" t="s">
        <v>22</v>
      </c>
      <c r="L6614" t="str">
        <f>_xlfn.XLOOKUP(Tableau1[[#This Row],[TYPE DE PIECE]],Tableau4[MATIERE],Tableau4[SHORT TYPE],"",0,1)</f>
        <v>COP</v>
      </c>
      <c r="N6614" t="str">
        <f>IF(ISERR(FIND("DECOUPE",Tableau1[[#This Row],[DESIGNATION]])),"","NEED REF")</f>
        <v/>
      </c>
    </row>
    <row r="6615" spans="2:14">
      <c r="B6615">
        <v>34407390</v>
      </c>
      <c r="C6615" s="2">
        <v>43482</v>
      </c>
      <c r="D6615" t="s">
        <v>13</v>
      </c>
      <c r="E6615" t="s">
        <v>4632</v>
      </c>
      <c r="F6615" t="s">
        <v>4450</v>
      </c>
      <c r="J6615" t="s">
        <v>17</v>
      </c>
      <c r="K6615" t="s">
        <v>22</v>
      </c>
      <c r="L6615" t="str">
        <f>_xlfn.XLOOKUP(Tableau1[[#This Row],[TYPE DE PIECE]],Tableau4[MATIERE],Tableau4[SHORT TYPE],"",0,1)</f>
        <v>COP</v>
      </c>
      <c r="N6615" t="str">
        <f>IF(ISERR(FIND("DECOUPE",Tableau1[[#This Row],[DESIGNATION]])),"","NEED REF")</f>
        <v/>
      </c>
    </row>
    <row r="6616" spans="2:14">
      <c r="B6616">
        <v>34407389</v>
      </c>
      <c r="C6616" s="2">
        <v>43482</v>
      </c>
      <c r="D6616" t="s">
        <v>13</v>
      </c>
      <c r="E6616" t="s">
        <v>4633</v>
      </c>
      <c r="F6616" t="s">
        <v>4450</v>
      </c>
      <c r="J6616" t="s">
        <v>17</v>
      </c>
      <c r="K6616" t="s">
        <v>22</v>
      </c>
      <c r="L6616" t="str">
        <f>_xlfn.XLOOKUP(Tableau1[[#This Row],[TYPE DE PIECE]],Tableau4[MATIERE],Tableau4[SHORT TYPE],"",0,1)</f>
        <v>COP</v>
      </c>
      <c r="N6616" t="str">
        <f>IF(ISERR(FIND("DECOUPE",Tableau1[[#This Row],[DESIGNATION]])),"","NEED REF")</f>
        <v/>
      </c>
    </row>
    <row r="6617" spans="2:14">
      <c r="B6617">
        <v>34407388</v>
      </c>
      <c r="C6617" s="2">
        <v>43482</v>
      </c>
      <c r="D6617" t="s">
        <v>13</v>
      </c>
      <c r="E6617" t="s">
        <v>4634</v>
      </c>
      <c r="F6617" t="s">
        <v>4450</v>
      </c>
      <c r="J6617" t="s">
        <v>17</v>
      </c>
      <c r="K6617" t="s">
        <v>22</v>
      </c>
      <c r="L6617" t="str">
        <f>_xlfn.XLOOKUP(Tableau1[[#This Row],[TYPE DE PIECE]],Tableau4[MATIERE],Tableau4[SHORT TYPE],"",0,1)</f>
        <v>COP</v>
      </c>
      <c r="N6617" t="str">
        <f>IF(ISERR(FIND("DECOUPE",Tableau1[[#This Row],[DESIGNATION]])),"","NEED REF")</f>
        <v/>
      </c>
    </row>
    <row r="6618" spans="2:14">
      <c r="B6618">
        <v>34407387</v>
      </c>
      <c r="C6618" s="2">
        <v>43482</v>
      </c>
      <c r="D6618" t="s">
        <v>13</v>
      </c>
      <c r="E6618" t="s">
        <v>4635</v>
      </c>
      <c r="F6618" t="s">
        <v>4450</v>
      </c>
      <c r="J6618" t="s">
        <v>17</v>
      </c>
      <c r="K6618" t="s">
        <v>22</v>
      </c>
      <c r="L6618" t="str">
        <f>_xlfn.XLOOKUP(Tableau1[[#This Row],[TYPE DE PIECE]],Tableau4[MATIERE],Tableau4[SHORT TYPE],"",0,1)</f>
        <v>COP</v>
      </c>
      <c r="N6618" t="str">
        <f>IF(ISERR(FIND("DECOUPE",Tableau1[[#This Row],[DESIGNATION]])),"","NEED REF")</f>
        <v/>
      </c>
    </row>
    <row r="6619" spans="2:14">
      <c r="B6619">
        <v>34407386</v>
      </c>
      <c r="C6619" s="2">
        <v>43482</v>
      </c>
      <c r="D6619" t="s">
        <v>13</v>
      </c>
      <c r="E6619" t="s">
        <v>4612</v>
      </c>
      <c r="F6619" t="s">
        <v>4450</v>
      </c>
      <c r="J6619" t="s">
        <v>17</v>
      </c>
      <c r="L6619" t="str">
        <f>_xlfn.XLOOKUP(Tableau1[[#This Row],[TYPE DE PIECE]],Tableau4[MATIERE],Tableau4[SHORT TYPE],"",0,1)</f>
        <v/>
      </c>
      <c r="N6619" t="str">
        <f>IF(ISERR(FIND("DECOUPE",Tableau1[[#This Row],[DESIGNATION]])),"","NEED REF")</f>
        <v/>
      </c>
    </row>
    <row r="6620" spans="2:14">
      <c r="B6620">
        <v>34407385</v>
      </c>
      <c r="C6620" s="2">
        <v>43482</v>
      </c>
      <c r="D6620" t="s">
        <v>13</v>
      </c>
      <c r="E6620" t="s">
        <v>4612</v>
      </c>
      <c r="F6620" t="s">
        <v>4450</v>
      </c>
      <c r="J6620" t="s">
        <v>17</v>
      </c>
      <c r="L6620" t="str">
        <f>_xlfn.XLOOKUP(Tableau1[[#This Row],[TYPE DE PIECE]],Tableau4[MATIERE],Tableau4[SHORT TYPE],"",0,1)</f>
        <v/>
      </c>
      <c r="N6620" t="str">
        <f>IF(ISERR(FIND("DECOUPE",Tableau1[[#This Row],[DESIGNATION]])),"","NEED REF")</f>
        <v/>
      </c>
    </row>
    <row r="6621" spans="2:14">
      <c r="B6621">
        <v>34407384</v>
      </c>
      <c r="C6621" s="2">
        <v>43482</v>
      </c>
      <c r="D6621" t="s">
        <v>13</v>
      </c>
      <c r="E6621" t="s">
        <v>4612</v>
      </c>
      <c r="F6621" t="s">
        <v>4450</v>
      </c>
      <c r="J6621" t="s">
        <v>17</v>
      </c>
      <c r="L6621" t="str">
        <f>_xlfn.XLOOKUP(Tableau1[[#This Row],[TYPE DE PIECE]],Tableau4[MATIERE],Tableau4[SHORT TYPE],"",0,1)</f>
        <v/>
      </c>
      <c r="N6621" t="str">
        <f>IF(ISERR(FIND("DECOUPE",Tableau1[[#This Row],[DESIGNATION]])),"","NEED REF")</f>
        <v/>
      </c>
    </row>
    <row r="6622" spans="2:14">
      <c r="B6622">
        <v>34407383</v>
      </c>
      <c r="C6622" s="2">
        <v>43482</v>
      </c>
      <c r="D6622" t="s">
        <v>13</v>
      </c>
      <c r="E6622" t="s">
        <v>4612</v>
      </c>
      <c r="F6622" t="s">
        <v>4450</v>
      </c>
      <c r="J6622" t="s">
        <v>17</v>
      </c>
      <c r="L6622" t="str">
        <f>_xlfn.XLOOKUP(Tableau1[[#This Row],[TYPE DE PIECE]],Tableau4[MATIERE],Tableau4[SHORT TYPE],"",0,1)</f>
        <v/>
      </c>
      <c r="N6622" t="str">
        <f>IF(ISERR(FIND("DECOUPE",Tableau1[[#This Row],[DESIGNATION]])),"","NEED REF")</f>
        <v/>
      </c>
    </row>
    <row r="6623" spans="2:14">
      <c r="B6623">
        <v>34407382</v>
      </c>
      <c r="C6623" s="2">
        <v>43482</v>
      </c>
      <c r="D6623" t="s">
        <v>13</v>
      </c>
      <c r="E6623" t="s">
        <v>4636</v>
      </c>
      <c r="F6623" t="s">
        <v>4450</v>
      </c>
      <c r="J6623" t="s">
        <v>17</v>
      </c>
      <c r="K6623" t="s">
        <v>22</v>
      </c>
      <c r="L6623" t="str">
        <f>_xlfn.XLOOKUP(Tableau1[[#This Row],[TYPE DE PIECE]],Tableau4[MATIERE],Tableau4[SHORT TYPE],"",0,1)</f>
        <v>COP</v>
      </c>
      <c r="N6623" t="str">
        <f>IF(ISERR(FIND("DECOUPE",Tableau1[[#This Row],[DESIGNATION]])),"","NEED REF")</f>
        <v/>
      </c>
    </row>
    <row r="6624" spans="2:14">
      <c r="B6624">
        <v>34407381</v>
      </c>
      <c r="C6624" s="2">
        <v>43482</v>
      </c>
      <c r="D6624" t="s">
        <v>13</v>
      </c>
      <c r="E6624" t="s">
        <v>4637</v>
      </c>
      <c r="F6624" t="s">
        <v>4450</v>
      </c>
      <c r="J6624" t="s">
        <v>17</v>
      </c>
      <c r="K6624" t="s">
        <v>22</v>
      </c>
      <c r="L6624" t="str">
        <f>_xlfn.XLOOKUP(Tableau1[[#This Row],[TYPE DE PIECE]],Tableau4[MATIERE],Tableau4[SHORT TYPE],"",0,1)</f>
        <v>COP</v>
      </c>
      <c r="N6624" t="str">
        <f>IF(ISERR(FIND("DECOUPE",Tableau1[[#This Row],[DESIGNATION]])),"","NEED REF")</f>
        <v/>
      </c>
    </row>
    <row r="6625" spans="2:14">
      <c r="B6625">
        <v>34407380</v>
      </c>
      <c r="C6625" s="2">
        <v>43482</v>
      </c>
      <c r="D6625" t="s">
        <v>13</v>
      </c>
      <c r="E6625" t="s">
        <v>4638</v>
      </c>
      <c r="F6625" t="s">
        <v>4450</v>
      </c>
      <c r="J6625" t="s">
        <v>17</v>
      </c>
      <c r="K6625" t="s">
        <v>22</v>
      </c>
      <c r="L6625" t="str">
        <f>_xlfn.XLOOKUP(Tableau1[[#This Row],[TYPE DE PIECE]],Tableau4[MATIERE],Tableau4[SHORT TYPE],"",0,1)</f>
        <v>COP</v>
      </c>
      <c r="N6625" t="str">
        <f>IF(ISERR(FIND("DECOUPE",Tableau1[[#This Row],[DESIGNATION]])),"","NEED REF")</f>
        <v/>
      </c>
    </row>
    <row r="6626" spans="2:14">
      <c r="B6626">
        <v>34407379</v>
      </c>
      <c r="C6626" s="2">
        <v>43482</v>
      </c>
      <c r="D6626" t="s">
        <v>13</v>
      </c>
      <c r="E6626" t="s">
        <v>4612</v>
      </c>
      <c r="F6626" t="s">
        <v>4450</v>
      </c>
      <c r="J6626" t="s">
        <v>17</v>
      </c>
      <c r="L6626" t="str">
        <f>_xlfn.XLOOKUP(Tableau1[[#This Row],[TYPE DE PIECE]],Tableau4[MATIERE],Tableau4[SHORT TYPE],"",0,1)</f>
        <v/>
      </c>
      <c r="N6626" t="str">
        <f>IF(ISERR(FIND("DECOUPE",Tableau1[[#This Row],[DESIGNATION]])),"","NEED REF")</f>
        <v/>
      </c>
    </row>
    <row r="6627" spans="2:14">
      <c r="B6627">
        <v>34407378</v>
      </c>
      <c r="C6627" s="2">
        <v>43482</v>
      </c>
      <c r="D6627" t="s">
        <v>13</v>
      </c>
      <c r="E6627" t="s">
        <v>4612</v>
      </c>
      <c r="F6627" t="s">
        <v>4450</v>
      </c>
      <c r="J6627" t="s">
        <v>17</v>
      </c>
      <c r="L6627" t="str">
        <f>_xlfn.XLOOKUP(Tableau1[[#This Row],[TYPE DE PIECE]],Tableau4[MATIERE],Tableau4[SHORT TYPE],"",0,1)</f>
        <v/>
      </c>
      <c r="N6627" t="str">
        <f>IF(ISERR(FIND("DECOUPE",Tableau1[[#This Row],[DESIGNATION]])),"","NEED REF")</f>
        <v/>
      </c>
    </row>
    <row r="6628" spans="2:14">
      <c r="B6628">
        <v>34407377</v>
      </c>
      <c r="C6628" s="2">
        <v>43482</v>
      </c>
      <c r="D6628" t="s">
        <v>13</v>
      </c>
      <c r="E6628" t="s">
        <v>4639</v>
      </c>
      <c r="F6628" t="s">
        <v>4450</v>
      </c>
      <c r="J6628" t="s">
        <v>17</v>
      </c>
      <c r="K6628" t="s">
        <v>22</v>
      </c>
      <c r="L6628" t="str">
        <f>_xlfn.XLOOKUP(Tableau1[[#This Row],[TYPE DE PIECE]],Tableau4[MATIERE],Tableau4[SHORT TYPE],"",0,1)</f>
        <v>COP</v>
      </c>
      <c r="N6628" t="str">
        <f>IF(ISERR(FIND("DECOUPE",Tableau1[[#This Row],[DESIGNATION]])),"","NEED REF")</f>
        <v/>
      </c>
    </row>
    <row r="6629" spans="2:14">
      <c r="B6629">
        <v>34407376</v>
      </c>
      <c r="C6629" s="2">
        <v>43482</v>
      </c>
      <c r="D6629" t="s">
        <v>13</v>
      </c>
      <c r="E6629" t="s">
        <v>4640</v>
      </c>
      <c r="F6629" t="s">
        <v>4450</v>
      </c>
      <c r="J6629" t="s">
        <v>17</v>
      </c>
      <c r="K6629" t="s">
        <v>22</v>
      </c>
      <c r="L6629" t="str">
        <f>_xlfn.XLOOKUP(Tableau1[[#This Row],[TYPE DE PIECE]],Tableau4[MATIERE],Tableau4[SHORT TYPE],"",0,1)</f>
        <v>COP</v>
      </c>
      <c r="N6629" t="str">
        <f>IF(ISERR(FIND("DECOUPE",Tableau1[[#This Row],[DESIGNATION]])),"","NEED REF")</f>
        <v/>
      </c>
    </row>
    <row r="6630" spans="2:14">
      <c r="B6630">
        <v>34407375</v>
      </c>
      <c r="C6630" s="2">
        <v>43482</v>
      </c>
      <c r="D6630" t="s">
        <v>13</v>
      </c>
      <c r="E6630" t="s">
        <v>4641</v>
      </c>
      <c r="F6630" t="s">
        <v>4450</v>
      </c>
      <c r="J6630" t="s">
        <v>17</v>
      </c>
      <c r="K6630" t="s">
        <v>22</v>
      </c>
      <c r="L6630" t="str">
        <f>_xlfn.XLOOKUP(Tableau1[[#This Row],[TYPE DE PIECE]],Tableau4[MATIERE],Tableau4[SHORT TYPE],"",0,1)</f>
        <v>COP</v>
      </c>
      <c r="N6630" t="str">
        <f>IF(ISERR(FIND("DECOUPE",Tableau1[[#This Row],[DESIGNATION]])),"","NEED REF")</f>
        <v/>
      </c>
    </row>
    <row r="6631" spans="2:14">
      <c r="B6631">
        <v>34407374</v>
      </c>
      <c r="C6631" s="2">
        <v>43482</v>
      </c>
      <c r="D6631" t="s">
        <v>13</v>
      </c>
      <c r="E6631" t="s">
        <v>4642</v>
      </c>
      <c r="F6631" t="s">
        <v>4450</v>
      </c>
      <c r="J6631" t="s">
        <v>17</v>
      </c>
      <c r="K6631" t="s">
        <v>22</v>
      </c>
      <c r="L6631" t="str">
        <f>_xlfn.XLOOKUP(Tableau1[[#This Row],[TYPE DE PIECE]],Tableau4[MATIERE],Tableau4[SHORT TYPE],"",0,1)</f>
        <v>COP</v>
      </c>
      <c r="N6631" t="str">
        <f>IF(ISERR(FIND("DECOUPE",Tableau1[[#This Row],[DESIGNATION]])),"","NEED REF")</f>
        <v/>
      </c>
    </row>
    <row r="6632" spans="2:14">
      <c r="B6632">
        <v>34407373</v>
      </c>
      <c r="C6632" s="2">
        <v>43482</v>
      </c>
      <c r="D6632" t="s">
        <v>13</v>
      </c>
      <c r="E6632" t="s">
        <v>4643</v>
      </c>
      <c r="F6632" t="s">
        <v>4450</v>
      </c>
      <c r="J6632" t="s">
        <v>17</v>
      </c>
      <c r="K6632" t="s">
        <v>22</v>
      </c>
      <c r="L6632" t="str">
        <f>_xlfn.XLOOKUP(Tableau1[[#This Row],[TYPE DE PIECE]],Tableau4[MATIERE],Tableau4[SHORT TYPE],"",0,1)</f>
        <v>COP</v>
      </c>
      <c r="N6632" t="str">
        <f>IF(ISERR(FIND("DECOUPE",Tableau1[[#This Row],[DESIGNATION]])),"","NEED REF")</f>
        <v/>
      </c>
    </row>
    <row r="6633" spans="2:14">
      <c r="B6633">
        <v>34407372</v>
      </c>
      <c r="C6633" s="2">
        <v>43482</v>
      </c>
      <c r="D6633" t="s">
        <v>13</v>
      </c>
      <c r="E6633" t="s">
        <v>4644</v>
      </c>
      <c r="F6633" t="s">
        <v>4450</v>
      </c>
      <c r="J6633" t="s">
        <v>17</v>
      </c>
      <c r="K6633" t="s">
        <v>22</v>
      </c>
      <c r="L6633" t="str">
        <f>_xlfn.XLOOKUP(Tableau1[[#This Row],[TYPE DE PIECE]],Tableau4[MATIERE],Tableau4[SHORT TYPE],"",0,1)</f>
        <v>COP</v>
      </c>
      <c r="N6633" t="str">
        <f>IF(ISERR(FIND("DECOUPE",Tableau1[[#This Row],[DESIGNATION]])),"","NEED REF")</f>
        <v/>
      </c>
    </row>
    <row r="6634" spans="2:14">
      <c r="B6634">
        <v>34407371</v>
      </c>
      <c r="C6634" s="2">
        <v>43482</v>
      </c>
      <c r="D6634" t="s">
        <v>13</v>
      </c>
      <c r="E6634" t="s">
        <v>4645</v>
      </c>
      <c r="F6634" t="s">
        <v>4450</v>
      </c>
      <c r="J6634" t="s">
        <v>17</v>
      </c>
      <c r="K6634" t="s">
        <v>22</v>
      </c>
      <c r="L6634" t="str">
        <f>_xlfn.XLOOKUP(Tableau1[[#This Row],[TYPE DE PIECE]],Tableau4[MATIERE],Tableau4[SHORT TYPE],"",0,1)</f>
        <v>COP</v>
      </c>
      <c r="N6634" t="str">
        <f>IF(ISERR(FIND("DECOUPE",Tableau1[[#This Row],[DESIGNATION]])),"","NEED REF")</f>
        <v/>
      </c>
    </row>
    <row r="6635" spans="2:14">
      <c r="B6635">
        <v>34407370</v>
      </c>
      <c r="C6635" s="2">
        <v>43482</v>
      </c>
      <c r="D6635" t="s">
        <v>13</v>
      </c>
      <c r="E6635" t="s">
        <v>4646</v>
      </c>
      <c r="F6635" t="s">
        <v>4450</v>
      </c>
      <c r="J6635" t="s">
        <v>17</v>
      </c>
      <c r="K6635" t="s">
        <v>22</v>
      </c>
      <c r="L6635" t="str">
        <f>_xlfn.XLOOKUP(Tableau1[[#This Row],[TYPE DE PIECE]],Tableau4[MATIERE],Tableau4[SHORT TYPE],"",0,1)</f>
        <v>COP</v>
      </c>
      <c r="N6635" t="str">
        <f>IF(ISERR(FIND("DECOUPE",Tableau1[[#This Row],[DESIGNATION]])),"","NEED REF")</f>
        <v/>
      </c>
    </row>
    <row r="6636" spans="2:14">
      <c r="B6636">
        <v>34407369</v>
      </c>
      <c r="C6636" s="2">
        <v>43482</v>
      </c>
      <c r="D6636" t="s">
        <v>13</v>
      </c>
      <c r="E6636" t="s">
        <v>4647</v>
      </c>
      <c r="F6636" t="s">
        <v>4450</v>
      </c>
      <c r="J6636" t="s">
        <v>17</v>
      </c>
      <c r="K6636" t="s">
        <v>22</v>
      </c>
      <c r="L6636" t="str">
        <f>_xlfn.XLOOKUP(Tableau1[[#This Row],[TYPE DE PIECE]],Tableau4[MATIERE],Tableau4[SHORT TYPE],"",0,1)</f>
        <v>COP</v>
      </c>
      <c r="N6636" t="str">
        <f>IF(ISERR(FIND("DECOUPE",Tableau1[[#This Row],[DESIGNATION]])),"","NEED REF")</f>
        <v/>
      </c>
    </row>
    <row r="6637" spans="2:14">
      <c r="B6637">
        <v>34407368</v>
      </c>
      <c r="C6637" s="2">
        <v>43482</v>
      </c>
      <c r="D6637" t="s">
        <v>13</v>
      </c>
      <c r="E6637" t="s">
        <v>4648</v>
      </c>
      <c r="F6637" t="s">
        <v>4450</v>
      </c>
      <c r="J6637" t="s">
        <v>17</v>
      </c>
      <c r="K6637" t="s">
        <v>22</v>
      </c>
      <c r="L6637" t="str">
        <f>_xlfn.XLOOKUP(Tableau1[[#This Row],[TYPE DE PIECE]],Tableau4[MATIERE],Tableau4[SHORT TYPE],"",0,1)</f>
        <v>COP</v>
      </c>
      <c r="N6637" t="str">
        <f>IF(ISERR(FIND("DECOUPE",Tableau1[[#This Row],[DESIGNATION]])),"","NEED REF")</f>
        <v/>
      </c>
    </row>
    <row r="6638" spans="2:14">
      <c r="B6638">
        <v>34407367</v>
      </c>
      <c r="C6638" s="2">
        <v>43482</v>
      </c>
      <c r="D6638" t="s">
        <v>13</v>
      </c>
      <c r="E6638" t="s">
        <v>4649</v>
      </c>
      <c r="F6638" t="s">
        <v>4450</v>
      </c>
      <c r="J6638" t="s">
        <v>17</v>
      </c>
      <c r="K6638" t="s">
        <v>22</v>
      </c>
      <c r="L6638" t="str">
        <f>_xlfn.XLOOKUP(Tableau1[[#This Row],[TYPE DE PIECE]],Tableau4[MATIERE],Tableau4[SHORT TYPE],"",0,1)</f>
        <v>COP</v>
      </c>
      <c r="N6638" t="str">
        <f>IF(ISERR(FIND("DECOUPE",Tableau1[[#This Row],[DESIGNATION]])),"","NEED REF")</f>
        <v/>
      </c>
    </row>
    <row r="6639" spans="2:14">
      <c r="B6639">
        <v>34407366</v>
      </c>
      <c r="C6639" s="2">
        <v>43482</v>
      </c>
      <c r="D6639" t="s">
        <v>13</v>
      </c>
      <c r="E6639" t="s">
        <v>4650</v>
      </c>
      <c r="F6639" t="s">
        <v>4450</v>
      </c>
      <c r="J6639" t="s">
        <v>17</v>
      </c>
      <c r="K6639" t="s">
        <v>22</v>
      </c>
      <c r="L6639" t="str">
        <f>_xlfn.XLOOKUP(Tableau1[[#This Row],[TYPE DE PIECE]],Tableau4[MATIERE],Tableau4[SHORT TYPE],"",0,1)</f>
        <v>COP</v>
      </c>
      <c r="N6639" t="str">
        <f>IF(ISERR(FIND("DECOUPE",Tableau1[[#This Row],[DESIGNATION]])),"","NEED REF")</f>
        <v/>
      </c>
    </row>
    <row r="6640" spans="2:14">
      <c r="B6640">
        <v>34407365</v>
      </c>
      <c r="C6640" s="2">
        <v>43482</v>
      </c>
      <c r="D6640" t="s">
        <v>13</v>
      </c>
      <c r="E6640" t="s">
        <v>4651</v>
      </c>
      <c r="F6640" t="s">
        <v>4450</v>
      </c>
      <c r="J6640" t="s">
        <v>17</v>
      </c>
      <c r="K6640" t="s">
        <v>22</v>
      </c>
      <c r="L6640" t="str">
        <f>_xlfn.XLOOKUP(Tableau1[[#This Row],[TYPE DE PIECE]],Tableau4[MATIERE],Tableau4[SHORT TYPE],"",0,1)</f>
        <v>COP</v>
      </c>
      <c r="N6640" t="str">
        <f>IF(ISERR(FIND("DECOUPE",Tableau1[[#This Row],[DESIGNATION]])),"","NEED REF")</f>
        <v/>
      </c>
    </row>
    <row r="6641" spans="2:14">
      <c r="B6641">
        <v>34407364</v>
      </c>
      <c r="C6641" s="2">
        <v>43482</v>
      </c>
      <c r="D6641" t="s">
        <v>13</v>
      </c>
      <c r="E6641" t="s">
        <v>4652</v>
      </c>
      <c r="F6641" t="s">
        <v>4450</v>
      </c>
      <c r="J6641" t="s">
        <v>17</v>
      </c>
      <c r="K6641" t="s">
        <v>22</v>
      </c>
      <c r="L6641" t="str">
        <f>_xlfn.XLOOKUP(Tableau1[[#This Row],[TYPE DE PIECE]],Tableau4[MATIERE],Tableau4[SHORT TYPE],"",0,1)</f>
        <v>COP</v>
      </c>
      <c r="N6641" t="str">
        <f>IF(ISERR(FIND("DECOUPE",Tableau1[[#This Row],[DESIGNATION]])),"","NEED REF")</f>
        <v/>
      </c>
    </row>
    <row r="6642" spans="2:14">
      <c r="B6642">
        <v>34407363</v>
      </c>
      <c r="C6642" s="2">
        <v>43482</v>
      </c>
      <c r="D6642" t="s">
        <v>13</v>
      </c>
      <c r="E6642" t="s">
        <v>4653</v>
      </c>
      <c r="F6642" t="s">
        <v>4450</v>
      </c>
      <c r="J6642" t="s">
        <v>17</v>
      </c>
      <c r="K6642" t="s">
        <v>22</v>
      </c>
      <c r="L6642" t="str">
        <f>_xlfn.XLOOKUP(Tableau1[[#This Row],[TYPE DE PIECE]],Tableau4[MATIERE],Tableau4[SHORT TYPE],"",0,1)</f>
        <v>COP</v>
      </c>
      <c r="N6642" t="str">
        <f>IF(ISERR(FIND("DECOUPE",Tableau1[[#This Row],[DESIGNATION]])),"","NEED REF")</f>
        <v/>
      </c>
    </row>
    <row r="6643" spans="2:14">
      <c r="B6643">
        <v>34407362</v>
      </c>
      <c r="C6643" s="2">
        <v>43482</v>
      </c>
      <c r="D6643" t="s">
        <v>13</v>
      </c>
      <c r="E6643" t="s">
        <v>4654</v>
      </c>
      <c r="F6643" t="s">
        <v>4450</v>
      </c>
      <c r="J6643" t="s">
        <v>17</v>
      </c>
      <c r="K6643" t="s">
        <v>22</v>
      </c>
      <c r="L6643" t="str">
        <f>_xlfn.XLOOKUP(Tableau1[[#This Row],[TYPE DE PIECE]],Tableau4[MATIERE],Tableau4[SHORT TYPE],"",0,1)</f>
        <v>COP</v>
      </c>
      <c r="N6643" t="str">
        <f>IF(ISERR(FIND("DECOUPE",Tableau1[[#This Row],[DESIGNATION]])),"","NEED REF")</f>
        <v/>
      </c>
    </row>
    <row r="6644" spans="2:14">
      <c r="B6644">
        <v>34407361</v>
      </c>
      <c r="C6644" s="2">
        <v>43481</v>
      </c>
      <c r="D6644" t="s">
        <v>13</v>
      </c>
      <c r="E6644" t="s">
        <v>4655</v>
      </c>
      <c r="F6644" t="s">
        <v>4629</v>
      </c>
      <c r="L6644" t="str">
        <f>_xlfn.XLOOKUP(Tableau1[[#This Row],[TYPE DE PIECE]],Tableau4[MATIERE],Tableau4[SHORT TYPE],"",0,1)</f>
        <v/>
      </c>
      <c r="N6644" t="str">
        <f>IF(ISERR(FIND("DECOUPE",Tableau1[[#This Row],[DESIGNATION]])),"","NEED REF")</f>
        <v/>
      </c>
    </row>
    <row r="6645" spans="2:14">
      <c r="B6645">
        <v>34407360</v>
      </c>
      <c r="C6645" s="2">
        <v>43481</v>
      </c>
      <c r="D6645" t="s">
        <v>13</v>
      </c>
      <c r="E6645" t="s">
        <v>4656</v>
      </c>
      <c r="F6645" t="s">
        <v>4629</v>
      </c>
      <c r="J6645" t="s">
        <v>27</v>
      </c>
      <c r="K6645" t="s">
        <v>25</v>
      </c>
      <c r="L6645" t="str">
        <f>_xlfn.XLOOKUP(Tableau1[[#This Row],[TYPE DE PIECE]],Tableau4[MATIERE],Tableau4[SHORT TYPE],"",0,1)</f>
        <v>SMT</v>
      </c>
      <c r="N6645" t="str">
        <f>IF(ISERR(FIND("DECOUPE",Tableau1[[#This Row],[DESIGNATION]])),"","NEED REF")</f>
        <v/>
      </c>
    </row>
    <row r="6646" spans="2:14">
      <c r="B6646">
        <v>34407359</v>
      </c>
      <c r="C6646" s="2">
        <v>43481</v>
      </c>
      <c r="D6646" t="s">
        <v>13</v>
      </c>
      <c r="E6646" t="s">
        <v>4657</v>
      </c>
      <c r="F6646" t="s">
        <v>4629</v>
      </c>
      <c r="J6646" t="s">
        <v>27</v>
      </c>
      <c r="K6646" t="s">
        <v>25</v>
      </c>
      <c r="L6646" t="str">
        <f>_xlfn.XLOOKUP(Tableau1[[#This Row],[TYPE DE PIECE]],Tableau4[MATIERE],Tableau4[SHORT TYPE],"",0,1)</f>
        <v>SMT</v>
      </c>
      <c r="N6646" t="str">
        <f>IF(ISERR(FIND("DECOUPE",Tableau1[[#This Row],[DESIGNATION]])),"","NEED REF")</f>
        <v/>
      </c>
    </row>
    <row r="6647" spans="2:14">
      <c r="B6647">
        <v>34407358</v>
      </c>
      <c r="C6647" s="2">
        <v>43481</v>
      </c>
      <c r="D6647" t="s">
        <v>13</v>
      </c>
      <c r="E6647" t="s">
        <v>4658</v>
      </c>
      <c r="F6647" t="s">
        <v>3822</v>
      </c>
      <c r="J6647" t="s">
        <v>27</v>
      </c>
      <c r="K6647" t="s">
        <v>25</v>
      </c>
      <c r="L6647" t="str">
        <f>_xlfn.XLOOKUP(Tableau1[[#This Row],[TYPE DE PIECE]],Tableau4[MATIERE],Tableau4[SHORT TYPE],"",0,1)</f>
        <v>SMT</v>
      </c>
      <c r="N6647" t="str">
        <f>IF(ISERR(FIND("DECOUPE",Tableau1[[#This Row],[DESIGNATION]])),"","NEED REF")</f>
        <v/>
      </c>
    </row>
    <row r="6648" spans="2:14">
      <c r="B6648">
        <v>34407357</v>
      </c>
      <c r="C6648" s="2">
        <v>43481</v>
      </c>
      <c r="D6648" t="s">
        <v>13</v>
      </c>
      <c r="E6648" t="s">
        <v>4658</v>
      </c>
      <c r="F6648" t="s">
        <v>3822</v>
      </c>
      <c r="J6648" t="s">
        <v>27</v>
      </c>
      <c r="K6648" t="s">
        <v>25</v>
      </c>
      <c r="L6648" t="str">
        <f>_xlfn.XLOOKUP(Tableau1[[#This Row],[TYPE DE PIECE]],Tableau4[MATIERE],Tableau4[SHORT TYPE],"",0,1)</f>
        <v>SMT</v>
      </c>
      <c r="N6648" t="str">
        <f>IF(ISERR(FIND("DECOUPE",Tableau1[[#This Row],[DESIGNATION]])),"","NEED REF")</f>
        <v/>
      </c>
    </row>
    <row r="6649" spans="2:14">
      <c r="B6649">
        <v>34407356</v>
      </c>
      <c r="C6649" s="2">
        <v>43481</v>
      </c>
      <c r="D6649" t="s">
        <v>13</v>
      </c>
      <c r="E6649" t="s">
        <v>4658</v>
      </c>
      <c r="F6649" t="s">
        <v>3822</v>
      </c>
      <c r="J6649" t="s">
        <v>27</v>
      </c>
      <c r="K6649" t="s">
        <v>25</v>
      </c>
      <c r="L6649" t="str">
        <f>_xlfn.XLOOKUP(Tableau1[[#This Row],[TYPE DE PIECE]],Tableau4[MATIERE],Tableau4[SHORT TYPE],"",0,1)</f>
        <v>SMT</v>
      </c>
      <c r="N6649" t="str">
        <f>IF(ISERR(FIND("DECOUPE",Tableau1[[#This Row],[DESIGNATION]])),"","NEED REF")</f>
        <v/>
      </c>
    </row>
    <row r="6650" spans="2:14">
      <c r="B6650">
        <v>34407355</v>
      </c>
      <c r="C6650" s="2">
        <v>43481</v>
      </c>
      <c r="D6650" t="s">
        <v>13</v>
      </c>
      <c r="E6650" t="s">
        <v>4659</v>
      </c>
      <c r="F6650" t="s">
        <v>4660</v>
      </c>
      <c r="J6650" t="s">
        <v>27</v>
      </c>
      <c r="L6650" t="str">
        <f>_xlfn.XLOOKUP(Tableau1[[#This Row],[TYPE DE PIECE]],Tableau4[MATIERE],Tableau4[SHORT TYPE],"",0,1)</f>
        <v/>
      </c>
      <c r="N6650" t="str">
        <f>IF(ISERR(FIND("DECOUPE",Tableau1[[#This Row],[DESIGNATION]])),"","NEED REF")</f>
        <v/>
      </c>
    </row>
    <row r="6651" spans="2:14">
      <c r="B6651">
        <v>34407354</v>
      </c>
      <c r="C6651" s="2">
        <v>43480</v>
      </c>
      <c r="D6651" t="s">
        <v>13</v>
      </c>
      <c r="E6651" t="s">
        <v>4661</v>
      </c>
      <c r="F6651">
        <v>676032961</v>
      </c>
      <c r="J6651" t="s">
        <v>27</v>
      </c>
      <c r="K6651" t="s">
        <v>2814</v>
      </c>
      <c r="L6651" t="str">
        <f>_xlfn.XLOOKUP(Tableau1[[#This Row],[TYPE DE PIECE]],Tableau4[MATIERE],Tableau4[SHORT TYPE],"",0,1)</f>
        <v/>
      </c>
      <c r="N6651" t="str">
        <f>IF(ISERR(FIND("DECOUPE",Tableau1[[#This Row],[DESIGNATION]])),"","NEED REF")</f>
        <v/>
      </c>
    </row>
    <row r="6652" spans="2:14">
      <c r="B6652">
        <v>34407353</v>
      </c>
      <c r="C6652" s="2">
        <v>43115</v>
      </c>
      <c r="D6652" t="s">
        <v>13</v>
      </c>
      <c r="E6652" t="s">
        <v>4662</v>
      </c>
      <c r="F6652" t="s">
        <v>4450</v>
      </c>
      <c r="J6652" t="s">
        <v>17</v>
      </c>
      <c r="K6652" t="s">
        <v>25</v>
      </c>
      <c r="L6652" t="str">
        <f>_xlfn.XLOOKUP(Tableau1[[#This Row],[TYPE DE PIECE]],Tableau4[MATIERE],Tableau4[SHORT TYPE],"",0,1)</f>
        <v>SMT</v>
      </c>
      <c r="N6652" t="str">
        <f>IF(ISERR(FIND("DECOUPE",Tableau1[[#This Row],[DESIGNATION]])),"","NEED REF")</f>
        <v/>
      </c>
    </row>
    <row r="6653" spans="2:14">
      <c r="B6653">
        <v>34407352</v>
      </c>
      <c r="C6653" s="2">
        <v>43115</v>
      </c>
      <c r="D6653" t="s">
        <v>13</v>
      </c>
      <c r="E6653" t="s">
        <v>4663</v>
      </c>
      <c r="F6653" t="s">
        <v>4450</v>
      </c>
      <c r="J6653" t="s">
        <v>17</v>
      </c>
      <c r="K6653" t="s">
        <v>25</v>
      </c>
      <c r="L6653" t="str">
        <f>_xlfn.XLOOKUP(Tableau1[[#This Row],[TYPE DE PIECE]],Tableau4[MATIERE],Tableau4[SHORT TYPE],"",0,1)</f>
        <v>SMT</v>
      </c>
      <c r="N6653" t="str">
        <f>IF(ISERR(FIND("DECOUPE",Tableau1[[#This Row],[DESIGNATION]])),"","NEED REF")</f>
        <v/>
      </c>
    </row>
    <row r="6654" spans="2:14">
      <c r="B6654">
        <v>34407351</v>
      </c>
      <c r="C6654" s="2">
        <v>43475</v>
      </c>
      <c r="D6654" t="s">
        <v>13</v>
      </c>
      <c r="E6654" t="s">
        <v>4664</v>
      </c>
      <c r="F6654" t="s">
        <v>4660</v>
      </c>
      <c r="J6654" t="s">
        <v>27</v>
      </c>
      <c r="K6654" t="s">
        <v>25</v>
      </c>
      <c r="L6654" t="str">
        <f>_xlfn.XLOOKUP(Tableau1[[#This Row],[TYPE DE PIECE]],Tableau4[MATIERE],Tableau4[SHORT TYPE],"",0,1)</f>
        <v>SMT</v>
      </c>
      <c r="N6654" t="str">
        <f>IF(ISERR(FIND("DECOUPE",Tableau1[[#This Row],[DESIGNATION]])),"","NEED REF")</f>
        <v/>
      </c>
    </row>
    <row r="6655" spans="2:14">
      <c r="B6655">
        <v>34407350</v>
      </c>
      <c r="C6655" s="2">
        <v>43475</v>
      </c>
      <c r="D6655" t="s">
        <v>13</v>
      </c>
      <c r="E6655" t="s">
        <v>4664</v>
      </c>
      <c r="F6655" t="s">
        <v>4660</v>
      </c>
      <c r="J6655" t="s">
        <v>27</v>
      </c>
      <c r="K6655" t="s">
        <v>25</v>
      </c>
      <c r="L6655" t="str">
        <f>_xlfn.XLOOKUP(Tableau1[[#This Row],[TYPE DE PIECE]],Tableau4[MATIERE],Tableau4[SHORT TYPE],"",0,1)</f>
        <v>SMT</v>
      </c>
      <c r="N6655" t="str">
        <f>IF(ISERR(FIND("DECOUPE",Tableau1[[#This Row],[DESIGNATION]])),"","NEED REF")</f>
        <v/>
      </c>
    </row>
    <row r="6656" spans="2:14">
      <c r="B6656">
        <v>34407349</v>
      </c>
      <c r="C6656" s="2">
        <v>43475</v>
      </c>
      <c r="D6656" t="s">
        <v>13</v>
      </c>
      <c r="E6656" t="s">
        <v>4664</v>
      </c>
      <c r="F6656" t="s">
        <v>4660</v>
      </c>
      <c r="J6656" t="s">
        <v>27</v>
      </c>
      <c r="K6656" t="s">
        <v>25</v>
      </c>
      <c r="L6656" t="str">
        <f>_xlfn.XLOOKUP(Tableau1[[#This Row],[TYPE DE PIECE]],Tableau4[MATIERE],Tableau4[SHORT TYPE],"",0,1)</f>
        <v>SMT</v>
      </c>
      <c r="N6656" t="str">
        <f>IF(ISERR(FIND("DECOUPE",Tableau1[[#This Row],[DESIGNATION]])),"","NEED REF")</f>
        <v/>
      </c>
    </row>
    <row r="6657" spans="2:14">
      <c r="B6657">
        <v>34407348</v>
      </c>
      <c r="C6657" s="2">
        <v>43110</v>
      </c>
      <c r="D6657" t="s">
        <v>13</v>
      </c>
      <c r="E6657" t="s">
        <v>4665</v>
      </c>
      <c r="F6657" t="s">
        <v>4450</v>
      </c>
      <c r="J6657" t="s">
        <v>17</v>
      </c>
      <c r="K6657" t="s">
        <v>50</v>
      </c>
      <c r="L6657" t="str">
        <f>_xlfn.XLOOKUP(Tableau1[[#This Row],[TYPE DE PIECE]],Tableau4[MATIERE],Tableau4[SHORT TYPE],"",0,1)</f>
        <v>WIR</v>
      </c>
      <c r="N6657" t="str">
        <f>IF(ISERR(FIND("DECOUPE",Tableau1[[#This Row],[DESIGNATION]])),"","NEED REF")</f>
        <v/>
      </c>
    </row>
    <row r="6658" spans="2:14">
      <c r="B6658">
        <v>34407347</v>
      </c>
      <c r="C6658" s="2">
        <v>43110</v>
      </c>
      <c r="D6658" t="s">
        <v>13</v>
      </c>
      <c r="E6658" t="s">
        <v>4666</v>
      </c>
      <c r="F6658" t="s">
        <v>4450</v>
      </c>
      <c r="J6658" t="s">
        <v>17</v>
      </c>
      <c r="K6658" t="s">
        <v>50</v>
      </c>
      <c r="L6658" t="str">
        <f>_xlfn.XLOOKUP(Tableau1[[#This Row],[TYPE DE PIECE]],Tableau4[MATIERE],Tableau4[SHORT TYPE],"",0,1)</f>
        <v>WIR</v>
      </c>
      <c r="N6658" t="str">
        <f>IF(ISERR(FIND("DECOUPE",Tableau1[[#This Row],[DESIGNATION]])),"","NEED REF")</f>
        <v/>
      </c>
    </row>
    <row r="6659" spans="2:14">
      <c r="B6659">
        <v>34407346</v>
      </c>
      <c r="C6659" s="2">
        <v>43110</v>
      </c>
      <c r="D6659" t="s">
        <v>13</v>
      </c>
      <c r="E6659" t="s">
        <v>4667</v>
      </c>
      <c r="F6659" t="s">
        <v>4450</v>
      </c>
      <c r="J6659" t="s">
        <v>17</v>
      </c>
      <c r="K6659" t="s">
        <v>50</v>
      </c>
      <c r="L6659" t="str">
        <f>_xlfn.XLOOKUP(Tableau1[[#This Row],[TYPE DE PIECE]],Tableau4[MATIERE],Tableau4[SHORT TYPE],"",0,1)</f>
        <v>WIR</v>
      </c>
      <c r="N6659" t="str">
        <f>IF(ISERR(FIND("DECOUPE",Tableau1[[#This Row],[DESIGNATION]])),"","NEED REF")</f>
        <v/>
      </c>
    </row>
    <row r="6660" spans="2:14">
      <c r="B6660">
        <v>34407345</v>
      </c>
      <c r="C6660" s="2">
        <v>43475</v>
      </c>
      <c r="D6660" t="s">
        <v>13</v>
      </c>
      <c r="E6660" t="s">
        <v>4668</v>
      </c>
      <c r="F6660" t="s">
        <v>4660</v>
      </c>
      <c r="J6660" t="s">
        <v>27</v>
      </c>
      <c r="L6660" t="str">
        <f>_xlfn.XLOOKUP(Tableau1[[#This Row],[TYPE DE PIECE]],Tableau4[MATIERE],Tableau4[SHORT TYPE],"",0,1)</f>
        <v/>
      </c>
      <c r="N6660" t="str">
        <f>IF(ISERR(FIND("DECOUPE",Tableau1[[#This Row],[DESIGNATION]])),"","NEED REF")</f>
        <v/>
      </c>
    </row>
    <row r="6661" spans="2:14">
      <c r="B6661">
        <v>34407344</v>
      </c>
      <c r="C6661" s="2">
        <v>43475</v>
      </c>
      <c r="D6661" t="s">
        <v>13</v>
      </c>
      <c r="E6661" t="s">
        <v>4669</v>
      </c>
      <c r="F6661" t="s">
        <v>4660</v>
      </c>
      <c r="J6661" t="s">
        <v>27</v>
      </c>
      <c r="K6661" t="s">
        <v>25</v>
      </c>
      <c r="L6661" t="str">
        <f>_xlfn.XLOOKUP(Tableau1[[#This Row],[TYPE DE PIECE]],Tableau4[MATIERE],Tableau4[SHORT TYPE],"",0,1)</f>
        <v>SMT</v>
      </c>
      <c r="N6661" t="str">
        <f>IF(ISERR(FIND("DECOUPE",Tableau1[[#This Row],[DESIGNATION]])),"","NEED REF")</f>
        <v/>
      </c>
    </row>
    <row r="6662" spans="2:14">
      <c r="B6662">
        <v>34407343</v>
      </c>
      <c r="C6662" s="2">
        <v>43109</v>
      </c>
      <c r="D6662" t="s">
        <v>13</v>
      </c>
      <c r="E6662" t="s">
        <v>4670</v>
      </c>
      <c r="J6662" t="s">
        <v>17</v>
      </c>
      <c r="L6662" t="str">
        <f>_xlfn.XLOOKUP(Tableau1[[#This Row],[TYPE DE PIECE]],Tableau4[MATIERE],Tableau4[SHORT TYPE],"",0,1)</f>
        <v/>
      </c>
      <c r="N6662" t="str">
        <f>IF(ISERR(FIND("DECOUPE",Tableau1[[#This Row],[DESIGNATION]])),"","NEED REF")</f>
        <v/>
      </c>
    </row>
    <row r="6663" spans="2:14">
      <c r="B6663">
        <v>34407342</v>
      </c>
      <c r="C6663" s="2">
        <v>43109</v>
      </c>
      <c r="D6663" t="s">
        <v>13</v>
      </c>
      <c r="E6663" t="s">
        <v>4670</v>
      </c>
      <c r="J6663" t="s">
        <v>17</v>
      </c>
      <c r="L6663" t="str">
        <f>_xlfn.XLOOKUP(Tableau1[[#This Row],[TYPE DE PIECE]],Tableau4[MATIERE],Tableau4[SHORT TYPE],"",0,1)</f>
        <v/>
      </c>
      <c r="N6663" t="str">
        <f>IF(ISERR(FIND("DECOUPE",Tableau1[[#This Row],[DESIGNATION]])),"","NEED REF")</f>
        <v/>
      </c>
    </row>
    <row r="6664" spans="2:14">
      <c r="B6664">
        <v>34407341</v>
      </c>
      <c r="C6664" s="2">
        <v>43109</v>
      </c>
      <c r="D6664" t="s">
        <v>13</v>
      </c>
      <c r="E6664" t="s">
        <v>4670</v>
      </c>
      <c r="J6664" t="s">
        <v>17</v>
      </c>
      <c r="L6664" t="str">
        <f>_xlfn.XLOOKUP(Tableau1[[#This Row],[TYPE DE PIECE]],Tableau4[MATIERE],Tableau4[SHORT TYPE],"",0,1)</f>
        <v/>
      </c>
      <c r="N6664" t="str">
        <f>IF(ISERR(FIND("DECOUPE",Tableau1[[#This Row],[DESIGNATION]])),"","NEED REF")</f>
        <v/>
      </c>
    </row>
    <row r="6665" spans="2:14">
      <c r="B6665">
        <v>34407340</v>
      </c>
      <c r="C6665" s="2">
        <v>43109</v>
      </c>
      <c r="D6665" t="s">
        <v>13</v>
      </c>
      <c r="E6665" t="s">
        <v>4670</v>
      </c>
      <c r="J6665" t="s">
        <v>17</v>
      </c>
      <c r="L6665" t="str">
        <f>_xlfn.XLOOKUP(Tableau1[[#This Row],[TYPE DE PIECE]],Tableau4[MATIERE],Tableau4[SHORT TYPE],"",0,1)</f>
        <v/>
      </c>
      <c r="N6665" t="str">
        <f>IF(ISERR(FIND("DECOUPE",Tableau1[[#This Row],[DESIGNATION]])),"","NEED REF")</f>
        <v/>
      </c>
    </row>
    <row r="6666" spans="2:14">
      <c r="B6666">
        <v>34407339</v>
      </c>
      <c r="C6666" s="2">
        <v>43109</v>
      </c>
      <c r="D6666" t="s">
        <v>13</v>
      </c>
      <c r="E6666" t="s">
        <v>4670</v>
      </c>
      <c r="J6666" t="s">
        <v>17</v>
      </c>
      <c r="L6666" t="str">
        <f>_xlfn.XLOOKUP(Tableau1[[#This Row],[TYPE DE PIECE]],Tableau4[MATIERE],Tableau4[SHORT TYPE],"",0,1)</f>
        <v/>
      </c>
      <c r="N6666" t="str">
        <f>IF(ISERR(FIND("DECOUPE",Tableau1[[#This Row],[DESIGNATION]])),"","NEED REF")</f>
        <v/>
      </c>
    </row>
    <row r="6667" spans="2:14">
      <c r="B6667">
        <v>34407338</v>
      </c>
      <c r="C6667" s="2">
        <v>43109</v>
      </c>
      <c r="D6667" t="s">
        <v>13</v>
      </c>
      <c r="E6667" t="s">
        <v>4670</v>
      </c>
      <c r="J6667" t="s">
        <v>17</v>
      </c>
      <c r="L6667" t="str">
        <f>_xlfn.XLOOKUP(Tableau1[[#This Row],[TYPE DE PIECE]],Tableau4[MATIERE],Tableau4[SHORT TYPE],"",0,1)</f>
        <v/>
      </c>
      <c r="N6667" t="str">
        <f>IF(ISERR(FIND("DECOUPE",Tableau1[[#This Row],[DESIGNATION]])),"","NEED REF")</f>
        <v/>
      </c>
    </row>
    <row r="6668" spans="2:14">
      <c r="B6668">
        <v>34407337</v>
      </c>
      <c r="C6668" s="2">
        <v>43109</v>
      </c>
      <c r="D6668" t="s">
        <v>13</v>
      </c>
      <c r="E6668" t="s">
        <v>4670</v>
      </c>
      <c r="J6668" t="s">
        <v>17</v>
      </c>
      <c r="L6668" t="str">
        <f>_xlfn.XLOOKUP(Tableau1[[#This Row],[TYPE DE PIECE]],Tableau4[MATIERE],Tableau4[SHORT TYPE],"",0,1)</f>
        <v/>
      </c>
      <c r="N6668" t="str">
        <f>IF(ISERR(FIND("DECOUPE",Tableau1[[#This Row],[DESIGNATION]])),"","NEED REF")</f>
        <v/>
      </c>
    </row>
    <row r="6669" spans="2:14">
      <c r="B6669">
        <v>34407336</v>
      </c>
      <c r="C6669" s="2">
        <v>43109</v>
      </c>
      <c r="D6669" t="s">
        <v>13</v>
      </c>
      <c r="E6669" t="s">
        <v>4671</v>
      </c>
      <c r="F6669" t="s">
        <v>4415</v>
      </c>
      <c r="J6669" t="s">
        <v>17</v>
      </c>
      <c r="L6669" t="str">
        <f>_xlfn.XLOOKUP(Tableau1[[#This Row],[TYPE DE PIECE]],Tableau4[MATIERE],Tableau4[SHORT TYPE],"",0,1)</f>
        <v/>
      </c>
      <c r="N6669" t="str">
        <f>IF(ISERR(FIND("DECOUPE",Tableau1[[#This Row],[DESIGNATION]])),"","NEED REF")</f>
        <v/>
      </c>
    </row>
    <row r="6670" spans="2:14">
      <c r="B6670">
        <v>34407335</v>
      </c>
      <c r="C6670" s="2">
        <v>43109</v>
      </c>
      <c r="D6670" t="s">
        <v>13</v>
      </c>
      <c r="E6670" t="s">
        <v>4672</v>
      </c>
      <c r="F6670" t="s">
        <v>4415</v>
      </c>
      <c r="J6670" t="s">
        <v>17</v>
      </c>
      <c r="L6670" t="str">
        <f>_xlfn.XLOOKUP(Tableau1[[#This Row],[TYPE DE PIECE]],Tableau4[MATIERE],Tableau4[SHORT TYPE],"",0,1)</f>
        <v/>
      </c>
      <c r="N6670" t="str">
        <f>IF(ISERR(FIND("DECOUPE",Tableau1[[#This Row],[DESIGNATION]])),"","NEED REF")</f>
        <v/>
      </c>
    </row>
    <row r="6671" spans="2:14">
      <c r="B6671">
        <v>34407334</v>
      </c>
      <c r="C6671" s="2">
        <v>43109</v>
      </c>
      <c r="D6671" t="s">
        <v>13</v>
      </c>
      <c r="E6671" t="s">
        <v>4670</v>
      </c>
      <c r="J6671" t="s">
        <v>17</v>
      </c>
      <c r="L6671" t="str">
        <f>_xlfn.XLOOKUP(Tableau1[[#This Row],[TYPE DE PIECE]],Tableau4[MATIERE],Tableau4[SHORT TYPE],"",0,1)</f>
        <v/>
      </c>
      <c r="N6671" t="str">
        <f>IF(ISERR(FIND("DECOUPE",Tableau1[[#This Row],[DESIGNATION]])),"","NEED REF")</f>
        <v/>
      </c>
    </row>
    <row r="6672" spans="2:14">
      <c r="B6672">
        <v>34407333</v>
      </c>
      <c r="C6672" s="2">
        <v>43109</v>
      </c>
      <c r="D6672" t="s">
        <v>13</v>
      </c>
      <c r="E6672" t="s">
        <v>4670</v>
      </c>
      <c r="J6672" t="s">
        <v>17</v>
      </c>
      <c r="L6672" t="str">
        <f>_xlfn.XLOOKUP(Tableau1[[#This Row],[TYPE DE PIECE]],Tableau4[MATIERE],Tableau4[SHORT TYPE],"",0,1)</f>
        <v/>
      </c>
      <c r="N6672" t="str">
        <f>IF(ISERR(FIND("DECOUPE",Tableau1[[#This Row],[DESIGNATION]])),"","NEED REF")</f>
        <v/>
      </c>
    </row>
    <row r="6673" spans="2:14">
      <c r="B6673">
        <v>34407332</v>
      </c>
      <c r="C6673" s="2">
        <v>43109</v>
      </c>
      <c r="D6673" t="s">
        <v>13</v>
      </c>
      <c r="E6673" t="s">
        <v>4670</v>
      </c>
      <c r="J6673" t="s">
        <v>17</v>
      </c>
      <c r="L6673" t="str">
        <f>_xlfn.XLOOKUP(Tableau1[[#This Row],[TYPE DE PIECE]],Tableau4[MATIERE],Tableau4[SHORT TYPE],"",0,1)</f>
        <v/>
      </c>
      <c r="N6673" t="str">
        <f>IF(ISERR(FIND("DECOUPE",Tableau1[[#This Row],[DESIGNATION]])),"","NEED REF")</f>
        <v/>
      </c>
    </row>
    <row r="6674" spans="2:14">
      <c r="B6674">
        <v>34407331</v>
      </c>
      <c r="C6674" s="2">
        <v>43109</v>
      </c>
      <c r="D6674" t="s">
        <v>13</v>
      </c>
      <c r="E6674" t="s">
        <v>4670</v>
      </c>
      <c r="J6674" t="s">
        <v>17</v>
      </c>
      <c r="L6674" t="str">
        <f>_xlfn.XLOOKUP(Tableau1[[#This Row],[TYPE DE PIECE]],Tableau4[MATIERE],Tableau4[SHORT TYPE],"",0,1)</f>
        <v/>
      </c>
      <c r="N6674" t="str">
        <f>IF(ISERR(FIND("DECOUPE",Tableau1[[#This Row],[DESIGNATION]])),"","NEED REF")</f>
        <v/>
      </c>
    </row>
    <row r="6675" spans="2:14">
      <c r="B6675">
        <v>34407330</v>
      </c>
      <c r="C6675" s="2">
        <v>43455</v>
      </c>
      <c r="D6675" t="s">
        <v>745</v>
      </c>
      <c r="E6675" t="s">
        <v>4673</v>
      </c>
      <c r="F6675" t="s">
        <v>4626</v>
      </c>
      <c r="J6675" t="s">
        <v>2245</v>
      </c>
      <c r="K6675" t="s">
        <v>745</v>
      </c>
      <c r="L6675" t="str">
        <f>_xlfn.XLOOKUP(Tableau1[[#This Row],[TYPE DE PIECE]],Tableau4[MATIERE],Tableau4[SHORT TYPE],"",0,1)</f>
        <v>BOM</v>
      </c>
      <c r="N6675" t="str">
        <f>IF(ISERR(FIND("DECOUPE",Tableau1[[#This Row],[DESIGNATION]])),"","NEED REF")</f>
        <v/>
      </c>
    </row>
    <row r="6676" spans="2:14">
      <c r="B6676">
        <v>34407329</v>
      </c>
      <c r="C6676" s="2">
        <v>43455</v>
      </c>
      <c r="D6676" t="s">
        <v>298</v>
      </c>
      <c r="E6676" t="s">
        <v>4674</v>
      </c>
      <c r="F6676" t="s">
        <v>4626</v>
      </c>
      <c r="J6676" t="s">
        <v>2245</v>
      </c>
      <c r="K6676" t="s">
        <v>4675</v>
      </c>
      <c r="L6676" t="str">
        <f>_xlfn.XLOOKUP(Tableau1[[#This Row],[TYPE DE PIECE]],Tableau4[MATIERE],Tableau4[SHORT TYPE],"",0,1)</f>
        <v/>
      </c>
      <c r="N6676" t="str">
        <f>IF(ISERR(FIND("DECOUPE",Tableau1[[#This Row],[DESIGNATION]])),"","NEED REF")</f>
        <v/>
      </c>
    </row>
    <row r="6677" spans="2:14">
      <c r="B6677">
        <v>34407328</v>
      </c>
      <c r="C6677" s="2">
        <v>43455</v>
      </c>
      <c r="D6677" t="s">
        <v>13</v>
      </c>
      <c r="E6677" t="s">
        <v>4676</v>
      </c>
      <c r="F6677" t="s">
        <v>4677</v>
      </c>
      <c r="J6677" t="s">
        <v>17</v>
      </c>
      <c r="K6677" t="s">
        <v>22</v>
      </c>
      <c r="L6677" t="str">
        <f>_xlfn.XLOOKUP(Tableau1[[#This Row],[TYPE DE PIECE]],Tableau4[MATIERE],Tableau4[SHORT TYPE],"",0,1)</f>
        <v>COP</v>
      </c>
      <c r="N6677" t="str">
        <f>IF(ISERR(FIND("DECOUPE",Tableau1[[#This Row],[DESIGNATION]])),"","NEED REF")</f>
        <v/>
      </c>
    </row>
    <row r="6678" spans="2:14">
      <c r="B6678">
        <v>34407327</v>
      </c>
      <c r="C6678" s="2">
        <v>43452</v>
      </c>
      <c r="D6678" t="s">
        <v>298</v>
      </c>
      <c r="E6678" t="s">
        <v>4678</v>
      </c>
      <c r="F6678" t="s">
        <v>4626</v>
      </c>
      <c r="J6678" t="s">
        <v>2245</v>
      </c>
      <c r="K6678" t="s">
        <v>4675</v>
      </c>
      <c r="L6678" t="str">
        <f>_xlfn.XLOOKUP(Tableau1[[#This Row],[TYPE DE PIECE]],Tableau4[MATIERE],Tableau4[SHORT TYPE],"",0,1)</f>
        <v/>
      </c>
      <c r="N6678" t="str">
        <f>IF(ISERR(FIND("DECOUPE",Tableau1[[#This Row],[DESIGNATION]])),"","NEED REF")</f>
        <v/>
      </c>
    </row>
    <row r="6679" spans="2:14">
      <c r="B6679">
        <v>34407326</v>
      </c>
      <c r="C6679" s="2">
        <v>43451</v>
      </c>
      <c r="D6679" t="s">
        <v>13</v>
      </c>
      <c r="E6679" t="s">
        <v>4679</v>
      </c>
      <c r="F6679" t="s">
        <v>4680</v>
      </c>
      <c r="J6679" t="s">
        <v>17</v>
      </c>
      <c r="K6679" t="s">
        <v>33</v>
      </c>
      <c r="L6679" t="str">
        <f>_xlfn.XLOOKUP(Tableau1[[#This Row],[TYPE DE PIECE]],Tableau4[MATIERE],Tableau4[SHORT TYPE],"",0,1)</f>
        <v>PLA</v>
      </c>
      <c r="N6679" t="str">
        <f>IF(ISERR(FIND("DECOUPE",Tableau1[[#This Row],[DESIGNATION]])),"","NEED REF")</f>
        <v/>
      </c>
    </row>
    <row r="6680" spans="2:14">
      <c r="B6680">
        <v>34407325</v>
      </c>
      <c r="C6680" s="2">
        <v>43451</v>
      </c>
      <c r="D6680" t="s">
        <v>13</v>
      </c>
      <c r="E6680" t="s">
        <v>4681</v>
      </c>
      <c r="F6680" t="s">
        <v>4680</v>
      </c>
      <c r="J6680" t="s">
        <v>17</v>
      </c>
      <c r="K6680" t="s">
        <v>33</v>
      </c>
      <c r="L6680" t="str">
        <f>_xlfn.XLOOKUP(Tableau1[[#This Row],[TYPE DE PIECE]],Tableau4[MATIERE],Tableau4[SHORT TYPE],"",0,1)</f>
        <v>PLA</v>
      </c>
      <c r="N6680" t="str">
        <f>IF(ISERR(FIND("DECOUPE",Tableau1[[#This Row],[DESIGNATION]])),"","NEED REF")</f>
        <v/>
      </c>
    </row>
    <row r="6681" spans="2:14">
      <c r="B6681">
        <v>34407324</v>
      </c>
      <c r="C6681" s="2">
        <v>43451</v>
      </c>
      <c r="D6681" t="s">
        <v>13</v>
      </c>
      <c r="E6681" t="s">
        <v>4682</v>
      </c>
      <c r="F6681" t="s">
        <v>4680</v>
      </c>
      <c r="J6681" t="s">
        <v>17</v>
      </c>
      <c r="K6681" t="s">
        <v>33</v>
      </c>
      <c r="L6681" t="str">
        <f>_xlfn.XLOOKUP(Tableau1[[#This Row],[TYPE DE PIECE]],Tableau4[MATIERE],Tableau4[SHORT TYPE],"",0,1)</f>
        <v>PLA</v>
      </c>
      <c r="N6681" t="str">
        <f>IF(ISERR(FIND("DECOUPE",Tableau1[[#This Row],[DESIGNATION]])),"","NEED REF")</f>
        <v/>
      </c>
    </row>
    <row r="6682" spans="2:14">
      <c r="B6682">
        <v>34407323</v>
      </c>
      <c r="C6682" s="2">
        <v>43451</v>
      </c>
      <c r="D6682" t="s">
        <v>13</v>
      </c>
      <c r="E6682" t="s">
        <v>4683</v>
      </c>
      <c r="F6682" t="s">
        <v>4680</v>
      </c>
      <c r="J6682" t="s">
        <v>17</v>
      </c>
      <c r="K6682" t="s">
        <v>25</v>
      </c>
      <c r="L6682" t="str">
        <f>_xlfn.XLOOKUP(Tableau1[[#This Row],[TYPE DE PIECE]],Tableau4[MATIERE],Tableau4[SHORT TYPE],"",0,1)</f>
        <v>SMT</v>
      </c>
      <c r="N6682" t="str">
        <f>IF(ISERR(FIND("DECOUPE",Tableau1[[#This Row],[DESIGNATION]])),"","NEED REF")</f>
        <v/>
      </c>
    </row>
    <row r="6683" spans="2:14">
      <c r="B6683">
        <v>34407322</v>
      </c>
      <c r="C6683" s="2">
        <v>43451</v>
      </c>
      <c r="D6683" t="s">
        <v>13</v>
      </c>
      <c r="E6683" t="s">
        <v>4683</v>
      </c>
      <c r="F6683" t="s">
        <v>4680</v>
      </c>
      <c r="J6683" t="s">
        <v>17</v>
      </c>
      <c r="K6683" t="s">
        <v>25</v>
      </c>
      <c r="L6683" t="str">
        <f>_xlfn.XLOOKUP(Tableau1[[#This Row],[TYPE DE PIECE]],Tableau4[MATIERE],Tableau4[SHORT TYPE],"",0,1)</f>
        <v>SMT</v>
      </c>
      <c r="N6683" t="str">
        <f>IF(ISERR(FIND("DECOUPE",Tableau1[[#This Row],[DESIGNATION]])),"","NEED REF")</f>
        <v/>
      </c>
    </row>
    <row r="6684" spans="2:14">
      <c r="B6684">
        <v>34407321</v>
      </c>
      <c r="C6684" s="2">
        <v>43451</v>
      </c>
      <c r="D6684" t="s">
        <v>13</v>
      </c>
      <c r="E6684" t="s">
        <v>4684</v>
      </c>
      <c r="F6684" t="s">
        <v>4680</v>
      </c>
      <c r="J6684" t="s">
        <v>17</v>
      </c>
      <c r="K6684" t="s">
        <v>25</v>
      </c>
      <c r="L6684" t="str">
        <f>_xlfn.XLOOKUP(Tableau1[[#This Row],[TYPE DE PIECE]],Tableau4[MATIERE],Tableau4[SHORT TYPE],"",0,1)</f>
        <v>SMT</v>
      </c>
      <c r="N6684" t="str">
        <f>IF(ISERR(FIND("DECOUPE",Tableau1[[#This Row],[DESIGNATION]])),"","NEED REF")</f>
        <v/>
      </c>
    </row>
    <row r="6685" spans="2:14">
      <c r="B6685">
        <v>34407320</v>
      </c>
      <c r="C6685" s="2">
        <v>43451</v>
      </c>
      <c r="D6685" t="s">
        <v>13</v>
      </c>
      <c r="E6685" t="s">
        <v>4685</v>
      </c>
      <c r="F6685" t="s">
        <v>4680</v>
      </c>
      <c r="J6685" t="s">
        <v>17</v>
      </c>
      <c r="K6685" t="s">
        <v>33</v>
      </c>
      <c r="L6685" t="str">
        <f>_xlfn.XLOOKUP(Tableau1[[#This Row],[TYPE DE PIECE]],Tableau4[MATIERE],Tableau4[SHORT TYPE],"",0,1)</f>
        <v>PLA</v>
      </c>
      <c r="N6685" t="str">
        <f>IF(ISERR(FIND("DECOUPE",Tableau1[[#This Row],[DESIGNATION]])),"","NEED REF")</f>
        <v/>
      </c>
    </row>
    <row r="6686" spans="2:14">
      <c r="B6686">
        <v>34407319</v>
      </c>
      <c r="C6686" s="2">
        <v>43451</v>
      </c>
      <c r="D6686" t="s">
        <v>13</v>
      </c>
      <c r="E6686" t="s">
        <v>4686</v>
      </c>
      <c r="F6686" t="s">
        <v>4680</v>
      </c>
      <c r="J6686" t="s">
        <v>17</v>
      </c>
      <c r="K6686" t="s">
        <v>25</v>
      </c>
      <c r="L6686" t="str">
        <f>_xlfn.XLOOKUP(Tableau1[[#This Row],[TYPE DE PIECE]],Tableau4[MATIERE],Tableau4[SHORT TYPE],"",0,1)</f>
        <v>SMT</v>
      </c>
      <c r="N6686" t="str">
        <f>IF(ISERR(FIND("DECOUPE",Tableau1[[#This Row],[DESIGNATION]])),"","NEED REF")</f>
        <v/>
      </c>
    </row>
    <row r="6687" spans="2:14">
      <c r="B6687">
        <v>34407318</v>
      </c>
      <c r="C6687" s="2">
        <v>43451</v>
      </c>
      <c r="D6687" t="s">
        <v>13</v>
      </c>
      <c r="E6687" t="s">
        <v>4687</v>
      </c>
      <c r="F6687" t="s">
        <v>4626</v>
      </c>
      <c r="J6687" t="s">
        <v>27</v>
      </c>
      <c r="K6687" t="s">
        <v>25</v>
      </c>
      <c r="L6687" t="str">
        <f>_xlfn.XLOOKUP(Tableau1[[#This Row],[TYPE DE PIECE]],Tableau4[MATIERE],Tableau4[SHORT TYPE],"",0,1)</f>
        <v>SMT</v>
      </c>
      <c r="N6687" t="str">
        <f>IF(ISERR(FIND("DECOUPE",Tableau1[[#This Row],[DESIGNATION]])),"","NEED REF")</f>
        <v/>
      </c>
    </row>
    <row r="6688" spans="2:14">
      <c r="B6688">
        <v>34407317</v>
      </c>
      <c r="C6688" s="2">
        <v>43451</v>
      </c>
      <c r="D6688" t="s">
        <v>13</v>
      </c>
      <c r="E6688" t="s">
        <v>4687</v>
      </c>
      <c r="F6688" t="s">
        <v>4626</v>
      </c>
      <c r="J6688" t="s">
        <v>27</v>
      </c>
      <c r="K6688" t="s">
        <v>25</v>
      </c>
      <c r="L6688" t="str">
        <f>_xlfn.XLOOKUP(Tableau1[[#This Row],[TYPE DE PIECE]],Tableau4[MATIERE],Tableau4[SHORT TYPE],"",0,1)</f>
        <v>SMT</v>
      </c>
      <c r="N6688" t="str">
        <f>IF(ISERR(FIND("DECOUPE",Tableau1[[#This Row],[DESIGNATION]])),"","NEED REF")</f>
        <v/>
      </c>
    </row>
    <row r="6689" spans="2:14">
      <c r="B6689">
        <v>34407316</v>
      </c>
      <c r="C6689" s="2">
        <v>43448</v>
      </c>
      <c r="D6689" t="s">
        <v>13</v>
      </c>
      <c r="E6689" t="s">
        <v>4688</v>
      </c>
      <c r="F6689" t="s">
        <v>4689</v>
      </c>
      <c r="J6689" t="s">
        <v>17</v>
      </c>
      <c r="K6689" t="s">
        <v>22</v>
      </c>
      <c r="L6689" t="str">
        <f>_xlfn.XLOOKUP(Tableau1[[#This Row],[TYPE DE PIECE]],Tableau4[MATIERE],Tableau4[SHORT TYPE],"",0,1)</f>
        <v>COP</v>
      </c>
      <c r="N6689" t="str">
        <f>IF(ISERR(FIND("DECOUPE",Tableau1[[#This Row],[DESIGNATION]])),"","NEED REF")</f>
        <v/>
      </c>
    </row>
    <row r="6690" spans="2:14">
      <c r="B6690">
        <v>34407315</v>
      </c>
      <c r="C6690" s="2">
        <v>43448</v>
      </c>
      <c r="D6690" t="s">
        <v>13</v>
      </c>
      <c r="E6690" t="s">
        <v>4690</v>
      </c>
      <c r="F6690" t="s">
        <v>4689</v>
      </c>
      <c r="J6690" t="s">
        <v>17</v>
      </c>
      <c r="K6690" t="s">
        <v>25</v>
      </c>
      <c r="L6690" t="str">
        <f>_xlfn.XLOOKUP(Tableau1[[#This Row],[TYPE DE PIECE]],Tableau4[MATIERE],Tableau4[SHORT TYPE],"",0,1)</f>
        <v>SMT</v>
      </c>
      <c r="N6690" t="str">
        <f>IF(ISERR(FIND("DECOUPE",Tableau1[[#This Row],[DESIGNATION]])),"","NEED REF")</f>
        <v>NEED REF</v>
      </c>
    </row>
    <row r="6691" spans="2:14">
      <c r="B6691">
        <v>34407314</v>
      </c>
      <c r="C6691" s="2">
        <v>43448</v>
      </c>
      <c r="D6691" t="s">
        <v>13</v>
      </c>
      <c r="E6691" t="s">
        <v>4691</v>
      </c>
      <c r="F6691" t="s">
        <v>4689</v>
      </c>
      <c r="J6691" t="s">
        <v>17</v>
      </c>
      <c r="K6691" t="s">
        <v>25</v>
      </c>
      <c r="L6691" t="str">
        <f>_xlfn.XLOOKUP(Tableau1[[#This Row],[TYPE DE PIECE]],Tableau4[MATIERE],Tableau4[SHORT TYPE],"",0,1)</f>
        <v>SMT</v>
      </c>
      <c r="N6691" t="str">
        <f>IF(ISERR(FIND("DECOUPE",Tableau1[[#This Row],[DESIGNATION]])),"","NEED REF")</f>
        <v>NEED REF</v>
      </c>
    </row>
    <row r="6692" spans="2:14">
      <c r="B6692">
        <v>34407313</v>
      </c>
      <c r="C6692" s="2">
        <v>43448</v>
      </c>
      <c r="D6692" t="s">
        <v>13</v>
      </c>
      <c r="E6692" t="s">
        <v>4692</v>
      </c>
      <c r="F6692" t="s">
        <v>4689</v>
      </c>
      <c r="J6692" t="s">
        <v>17</v>
      </c>
      <c r="K6692" t="s">
        <v>25</v>
      </c>
      <c r="L6692" t="str">
        <f>_xlfn.XLOOKUP(Tableau1[[#This Row],[TYPE DE PIECE]],Tableau4[MATIERE],Tableau4[SHORT TYPE],"",0,1)</f>
        <v>SMT</v>
      </c>
      <c r="N6692" t="str">
        <f>IF(ISERR(FIND("DECOUPE",Tableau1[[#This Row],[DESIGNATION]])),"","NEED REF")</f>
        <v/>
      </c>
    </row>
    <row r="6693" spans="2:14">
      <c r="B6693">
        <v>34407312</v>
      </c>
      <c r="C6693" s="2">
        <v>43448</v>
      </c>
      <c r="D6693" t="s">
        <v>13</v>
      </c>
      <c r="E6693" t="s">
        <v>4693</v>
      </c>
      <c r="F6693" t="s">
        <v>4689</v>
      </c>
      <c r="J6693" t="s">
        <v>17</v>
      </c>
      <c r="K6693" t="s">
        <v>25</v>
      </c>
      <c r="L6693" t="str">
        <f>_xlfn.XLOOKUP(Tableau1[[#This Row],[TYPE DE PIECE]],Tableau4[MATIERE],Tableau4[SHORT TYPE],"",0,1)</f>
        <v>SMT</v>
      </c>
      <c r="N6693" t="str">
        <f>IF(ISERR(FIND("DECOUPE",Tableau1[[#This Row],[DESIGNATION]])),"","NEED REF")</f>
        <v/>
      </c>
    </row>
    <row r="6694" spans="2:14">
      <c r="B6694">
        <v>34407311</v>
      </c>
      <c r="C6694" s="2">
        <v>43448</v>
      </c>
      <c r="D6694" t="s">
        <v>13</v>
      </c>
      <c r="E6694" t="s">
        <v>4694</v>
      </c>
      <c r="F6694" t="s">
        <v>4626</v>
      </c>
      <c r="J6694" t="s">
        <v>27</v>
      </c>
      <c r="K6694" t="s">
        <v>25</v>
      </c>
      <c r="L6694" t="str">
        <f>_xlfn.XLOOKUP(Tableau1[[#This Row],[TYPE DE PIECE]],Tableau4[MATIERE],Tableau4[SHORT TYPE],"",0,1)</f>
        <v>SMT</v>
      </c>
      <c r="N6694" t="str">
        <f>IF(ISERR(FIND("DECOUPE",Tableau1[[#This Row],[DESIGNATION]])),"","NEED REF")</f>
        <v/>
      </c>
    </row>
    <row r="6695" spans="2:14">
      <c r="B6695">
        <v>34407310</v>
      </c>
      <c r="C6695" s="2">
        <v>43448</v>
      </c>
      <c r="D6695" t="s">
        <v>13</v>
      </c>
      <c r="E6695" t="s">
        <v>4695</v>
      </c>
      <c r="F6695" t="s">
        <v>4626</v>
      </c>
      <c r="J6695" t="s">
        <v>27</v>
      </c>
      <c r="K6695" t="s">
        <v>25</v>
      </c>
      <c r="L6695" t="str">
        <f>_xlfn.XLOOKUP(Tableau1[[#This Row],[TYPE DE PIECE]],Tableau4[MATIERE],Tableau4[SHORT TYPE],"",0,1)</f>
        <v>SMT</v>
      </c>
      <c r="N6695" t="str">
        <f>IF(ISERR(FIND("DECOUPE",Tableau1[[#This Row],[DESIGNATION]])),"","NEED REF")</f>
        <v/>
      </c>
    </row>
    <row r="6696" spans="2:14">
      <c r="B6696">
        <v>34407309</v>
      </c>
      <c r="C6696" s="2">
        <v>43448</v>
      </c>
      <c r="D6696" t="s">
        <v>13</v>
      </c>
      <c r="E6696" t="s">
        <v>4695</v>
      </c>
      <c r="F6696" t="s">
        <v>4626</v>
      </c>
      <c r="J6696" t="s">
        <v>17</v>
      </c>
      <c r="K6696" t="s">
        <v>25</v>
      </c>
      <c r="L6696" t="str">
        <f>_xlfn.XLOOKUP(Tableau1[[#This Row],[TYPE DE PIECE]],Tableau4[MATIERE],Tableau4[SHORT TYPE],"",0,1)</f>
        <v>SMT</v>
      </c>
      <c r="N6696" t="str">
        <f>IF(ISERR(FIND("DECOUPE",Tableau1[[#This Row],[DESIGNATION]])),"","NEED REF")</f>
        <v/>
      </c>
    </row>
    <row r="6697" spans="2:14">
      <c r="B6697">
        <v>34407308</v>
      </c>
      <c r="C6697" s="2">
        <v>43448</v>
      </c>
      <c r="D6697" t="s">
        <v>13</v>
      </c>
      <c r="E6697" t="s">
        <v>4696</v>
      </c>
      <c r="F6697" t="s">
        <v>4689</v>
      </c>
      <c r="J6697" t="s">
        <v>17</v>
      </c>
      <c r="K6697" t="s">
        <v>25</v>
      </c>
      <c r="L6697" t="str">
        <f>_xlfn.XLOOKUP(Tableau1[[#This Row],[TYPE DE PIECE]],Tableau4[MATIERE],Tableau4[SHORT TYPE],"",0,1)</f>
        <v>SMT</v>
      </c>
      <c r="N6697" t="str">
        <f>IF(ISERR(FIND("DECOUPE",Tableau1[[#This Row],[DESIGNATION]])),"","NEED REF")</f>
        <v/>
      </c>
    </row>
    <row r="6698" spans="2:14">
      <c r="B6698">
        <v>34407307</v>
      </c>
      <c r="C6698" s="2">
        <v>43447</v>
      </c>
      <c r="D6698" t="s">
        <v>13</v>
      </c>
      <c r="E6698" t="s">
        <v>4697</v>
      </c>
      <c r="F6698" t="s">
        <v>4689</v>
      </c>
      <c r="J6698" t="s">
        <v>17</v>
      </c>
      <c r="K6698" t="s">
        <v>22</v>
      </c>
      <c r="L6698" t="str">
        <f>_xlfn.XLOOKUP(Tableau1[[#This Row],[TYPE DE PIECE]],Tableau4[MATIERE],Tableau4[SHORT TYPE],"",0,1)</f>
        <v>COP</v>
      </c>
      <c r="N6698" t="str">
        <f>IF(ISERR(FIND("DECOUPE",Tableau1[[#This Row],[DESIGNATION]])),"","NEED REF")</f>
        <v/>
      </c>
    </row>
    <row r="6699" spans="2:14">
      <c r="B6699">
        <v>34407306</v>
      </c>
      <c r="C6699" s="2">
        <v>43447</v>
      </c>
      <c r="D6699" t="s">
        <v>13</v>
      </c>
      <c r="E6699" t="s">
        <v>4698</v>
      </c>
      <c r="F6699" t="s">
        <v>4689</v>
      </c>
      <c r="J6699" t="s">
        <v>17</v>
      </c>
      <c r="K6699" t="s">
        <v>25</v>
      </c>
      <c r="L6699" t="str">
        <f>_xlfn.XLOOKUP(Tableau1[[#This Row],[TYPE DE PIECE]],Tableau4[MATIERE],Tableau4[SHORT TYPE],"",0,1)</f>
        <v>SMT</v>
      </c>
      <c r="N6699" t="str">
        <f>IF(ISERR(FIND("DECOUPE",Tableau1[[#This Row],[DESIGNATION]])),"","NEED REF")</f>
        <v/>
      </c>
    </row>
    <row r="6700" spans="2:14">
      <c r="B6700">
        <v>34407305</v>
      </c>
      <c r="C6700" s="2">
        <v>43447</v>
      </c>
      <c r="D6700" t="s">
        <v>13</v>
      </c>
      <c r="E6700" t="s">
        <v>4699</v>
      </c>
      <c r="F6700" t="s">
        <v>4689</v>
      </c>
      <c r="J6700" t="s">
        <v>17</v>
      </c>
      <c r="K6700" t="s">
        <v>25</v>
      </c>
      <c r="L6700" t="str">
        <f>_xlfn.XLOOKUP(Tableau1[[#This Row],[TYPE DE PIECE]],Tableau4[MATIERE],Tableau4[SHORT TYPE],"",0,1)</f>
        <v>SMT</v>
      </c>
      <c r="N6700" t="str">
        <f>IF(ISERR(FIND("DECOUPE",Tableau1[[#This Row],[DESIGNATION]])),"","NEED REF")</f>
        <v/>
      </c>
    </row>
    <row r="6701" spans="2:14">
      <c r="B6701">
        <v>34407304</v>
      </c>
      <c r="C6701" s="2">
        <v>43447</v>
      </c>
      <c r="D6701" t="s">
        <v>13</v>
      </c>
      <c r="E6701" t="s">
        <v>4700</v>
      </c>
      <c r="F6701" t="s">
        <v>4689</v>
      </c>
      <c r="J6701" t="s">
        <v>17</v>
      </c>
      <c r="K6701" t="s">
        <v>25</v>
      </c>
      <c r="L6701" t="str">
        <f>_xlfn.XLOOKUP(Tableau1[[#This Row],[TYPE DE PIECE]],Tableau4[MATIERE],Tableau4[SHORT TYPE],"",0,1)</f>
        <v>SMT</v>
      </c>
      <c r="N6701" t="str">
        <f>IF(ISERR(FIND("DECOUPE",Tableau1[[#This Row],[DESIGNATION]])),"","NEED REF")</f>
        <v/>
      </c>
    </row>
    <row r="6702" spans="2:14">
      <c r="B6702">
        <v>34407303</v>
      </c>
      <c r="C6702" s="2">
        <v>43447</v>
      </c>
      <c r="D6702" t="s">
        <v>13</v>
      </c>
      <c r="E6702" t="s">
        <v>3319</v>
      </c>
      <c r="F6702" t="s">
        <v>4689</v>
      </c>
      <c r="J6702" t="s">
        <v>17</v>
      </c>
      <c r="K6702" t="s">
        <v>25</v>
      </c>
      <c r="L6702" t="str">
        <f>_xlfn.XLOOKUP(Tableau1[[#This Row],[TYPE DE PIECE]],Tableau4[MATIERE],Tableau4[SHORT TYPE],"",0,1)</f>
        <v>SMT</v>
      </c>
      <c r="N6702" t="str">
        <f>IF(ISERR(FIND("DECOUPE",Tableau1[[#This Row],[DESIGNATION]])),"","NEED REF")</f>
        <v/>
      </c>
    </row>
    <row r="6703" spans="2:14">
      <c r="B6703">
        <v>34407302</v>
      </c>
      <c r="C6703" s="2">
        <v>43447</v>
      </c>
      <c r="D6703" t="s">
        <v>13</v>
      </c>
      <c r="E6703" t="s">
        <v>3349</v>
      </c>
      <c r="F6703" t="s">
        <v>4689</v>
      </c>
      <c r="J6703" t="s">
        <v>17</v>
      </c>
      <c r="K6703" t="s">
        <v>25</v>
      </c>
      <c r="L6703" t="str">
        <f>_xlfn.XLOOKUP(Tableau1[[#This Row],[TYPE DE PIECE]],Tableau4[MATIERE],Tableau4[SHORT TYPE],"",0,1)</f>
        <v>SMT</v>
      </c>
      <c r="N6703" t="str">
        <f>IF(ISERR(FIND("DECOUPE",Tableau1[[#This Row],[DESIGNATION]])),"","NEED REF")</f>
        <v/>
      </c>
    </row>
    <row r="6704" spans="2:14">
      <c r="B6704">
        <v>34407301</v>
      </c>
      <c r="C6704" s="2">
        <v>43447</v>
      </c>
      <c r="D6704" t="s">
        <v>13</v>
      </c>
      <c r="E6704" t="s">
        <v>3365</v>
      </c>
      <c r="F6704" t="s">
        <v>4689</v>
      </c>
      <c r="J6704" t="s">
        <v>17</v>
      </c>
      <c r="K6704" t="s">
        <v>25</v>
      </c>
      <c r="L6704" t="str">
        <f>_xlfn.XLOOKUP(Tableau1[[#This Row],[TYPE DE PIECE]],Tableau4[MATIERE],Tableau4[SHORT TYPE],"",0,1)</f>
        <v>SMT</v>
      </c>
      <c r="N6704" t="str">
        <f>IF(ISERR(FIND("DECOUPE",Tableau1[[#This Row],[DESIGNATION]])),"","NEED REF")</f>
        <v/>
      </c>
    </row>
    <row r="6705" spans="2:14">
      <c r="B6705">
        <v>34407300</v>
      </c>
      <c r="C6705" s="2">
        <v>43446</v>
      </c>
      <c r="D6705" t="s">
        <v>13</v>
      </c>
      <c r="E6705" t="s">
        <v>4701</v>
      </c>
      <c r="F6705" t="s">
        <v>4677</v>
      </c>
      <c r="J6705" t="s">
        <v>17</v>
      </c>
      <c r="K6705" t="s">
        <v>25</v>
      </c>
      <c r="L6705" t="str">
        <f>_xlfn.XLOOKUP(Tableau1[[#This Row],[TYPE DE PIECE]],Tableau4[MATIERE],Tableau4[SHORT TYPE],"",0,1)</f>
        <v>SMT</v>
      </c>
      <c r="N6705" t="str">
        <f>IF(ISERR(FIND("DECOUPE",Tableau1[[#This Row],[DESIGNATION]])),"","NEED REF")</f>
        <v/>
      </c>
    </row>
    <row r="6706" spans="2:14">
      <c r="B6706">
        <v>34407299</v>
      </c>
      <c r="C6706" s="2">
        <v>43446</v>
      </c>
      <c r="D6706" t="s">
        <v>13</v>
      </c>
      <c r="E6706" t="s">
        <v>4702</v>
      </c>
      <c r="F6706" t="s">
        <v>4703</v>
      </c>
      <c r="J6706" t="s">
        <v>177</v>
      </c>
      <c r="K6706" t="s">
        <v>50</v>
      </c>
      <c r="L6706" t="str">
        <f>_xlfn.XLOOKUP(Tableau1[[#This Row],[TYPE DE PIECE]],Tableau4[MATIERE],Tableau4[SHORT TYPE],"",0,1)</f>
        <v>WIR</v>
      </c>
      <c r="N6706" t="str">
        <f>IF(ISERR(FIND("DECOUPE",Tableau1[[#This Row],[DESIGNATION]])),"","NEED REF")</f>
        <v/>
      </c>
    </row>
    <row r="6707" spans="2:14">
      <c r="B6707">
        <v>34407298</v>
      </c>
      <c r="C6707" s="2">
        <v>43446</v>
      </c>
      <c r="D6707" t="s">
        <v>13</v>
      </c>
      <c r="E6707" t="s">
        <v>4704</v>
      </c>
      <c r="F6707" t="s">
        <v>4705</v>
      </c>
      <c r="J6707" t="s">
        <v>177</v>
      </c>
      <c r="K6707" t="s">
        <v>50</v>
      </c>
      <c r="L6707" t="str">
        <f>_xlfn.XLOOKUP(Tableau1[[#This Row],[TYPE DE PIECE]],Tableau4[MATIERE],Tableau4[SHORT TYPE],"",0,1)</f>
        <v>WIR</v>
      </c>
      <c r="N6707" t="str">
        <f>IF(ISERR(FIND("DECOUPE",Tableau1[[#This Row],[DESIGNATION]])),"","NEED REF")</f>
        <v/>
      </c>
    </row>
    <row r="6708" spans="2:14">
      <c r="B6708">
        <v>34407297</v>
      </c>
      <c r="C6708" s="2">
        <v>43446</v>
      </c>
      <c r="D6708" t="s">
        <v>13</v>
      </c>
      <c r="E6708" t="s">
        <v>4706</v>
      </c>
      <c r="F6708" t="s">
        <v>4689</v>
      </c>
      <c r="J6708" t="s">
        <v>17</v>
      </c>
      <c r="K6708" t="s">
        <v>25</v>
      </c>
      <c r="L6708" t="str">
        <f>_xlfn.XLOOKUP(Tableau1[[#This Row],[TYPE DE PIECE]],Tableau4[MATIERE],Tableau4[SHORT TYPE],"",0,1)</f>
        <v>SMT</v>
      </c>
      <c r="N6708" t="str">
        <f>IF(ISERR(FIND("DECOUPE",Tableau1[[#This Row],[DESIGNATION]])),"","NEED REF")</f>
        <v/>
      </c>
    </row>
    <row r="6709" spans="2:14">
      <c r="B6709">
        <v>34407296</v>
      </c>
      <c r="C6709" s="2">
        <v>43446</v>
      </c>
      <c r="D6709" t="s">
        <v>13</v>
      </c>
      <c r="E6709" t="s">
        <v>4707</v>
      </c>
      <c r="F6709" t="s">
        <v>4689</v>
      </c>
      <c r="J6709" t="s">
        <v>17</v>
      </c>
      <c r="K6709" t="s">
        <v>25</v>
      </c>
      <c r="L6709" t="str">
        <f>_xlfn.XLOOKUP(Tableau1[[#This Row],[TYPE DE PIECE]],Tableau4[MATIERE],Tableau4[SHORT TYPE],"",0,1)</f>
        <v>SMT</v>
      </c>
      <c r="N6709" t="str">
        <f>IF(ISERR(FIND("DECOUPE",Tableau1[[#This Row],[DESIGNATION]])),"","NEED REF")</f>
        <v/>
      </c>
    </row>
    <row r="6710" spans="2:14">
      <c r="B6710">
        <v>34407295</v>
      </c>
      <c r="C6710" s="2">
        <v>43446</v>
      </c>
      <c r="D6710" t="s">
        <v>13</v>
      </c>
      <c r="E6710" t="s">
        <v>4708</v>
      </c>
      <c r="F6710" t="s">
        <v>4689</v>
      </c>
      <c r="J6710" t="s">
        <v>17</v>
      </c>
      <c r="K6710" t="s">
        <v>25</v>
      </c>
      <c r="L6710" t="str">
        <f>_xlfn.XLOOKUP(Tableau1[[#This Row],[TYPE DE PIECE]],Tableau4[MATIERE],Tableau4[SHORT TYPE],"",0,1)</f>
        <v>SMT</v>
      </c>
      <c r="N6710" t="str">
        <f>IF(ISERR(FIND("DECOUPE",Tableau1[[#This Row],[DESIGNATION]])),"","NEED REF")</f>
        <v/>
      </c>
    </row>
    <row r="6711" spans="2:14">
      <c r="B6711">
        <v>34407294</v>
      </c>
      <c r="C6711" s="2">
        <v>43446</v>
      </c>
      <c r="D6711" t="s">
        <v>13</v>
      </c>
      <c r="E6711" t="s">
        <v>4709</v>
      </c>
      <c r="F6711" t="s">
        <v>4626</v>
      </c>
      <c r="J6711" t="s">
        <v>17</v>
      </c>
      <c r="K6711" t="s">
        <v>25</v>
      </c>
      <c r="L6711" t="str">
        <f>_xlfn.XLOOKUP(Tableau1[[#This Row],[TYPE DE PIECE]],Tableau4[MATIERE],Tableau4[SHORT TYPE],"",0,1)</f>
        <v>SMT</v>
      </c>
      <c r="N6711" t="str">
        <f>IF(ISERR(FIND("DECOUPE",Tableau1[[#This Row],[DESIGNATION]])),"","NEED REF")</f>
        <v/>
      </c>
    </row>
    <row r="6712" spans="2:14">
      <c r="B6712">
        <v>34407293</v>
      </c>
      <c r="C6712" s="2">
        <v>43445</v>
      </c>
      <c r="E6712" t="s">
        <v>4710</v>
      </c>
      <c r="F6712" t="s">
        <v>4689</v>
      </c>
      <c r="J6712" t="s">
        <v>17</v>
      </c>
      <c r="K6712" t="s">
        <v>22</v>
      </c>
      <c r="L6712" t="str">
        <f>_xlfn.XLOOKUP(Tableau1[[#This Row],[TYPE DE PIECE]],Tableau4[MATIERE],Tableau4[SHORT TYPE],"",0,1)</f>
        <v>COP</v>
      </c>
      <c r="N6712" t="str">
        <f>IF(ISERR(FIND("DECOUPE",Tableau1[[#This Row],[DESIGNATION]])),"","NEED REF")</f>
        <v/>
      </c>
    </row>
    <row r="6713" spans="2:14">
      <c r="B6713">
        <v>34407292</v>
      </c>
      <c r="C6713" s="2">
        <v>43445</v>
      </c>
      <c r="E6713" t="s">
        <v>4711</v>
      </c>
      <c r="F6713" t="s">
        <v>4689</v>
      </c>
      <c r="J6713" t="s">
        <v>17</v>
      </c>
      <c r="K6713" t="s">
        <v>22</v>
      </c>
      <c r="L6713" t="str">
        <f>_xlfn.XLOOKUP(Tableau1[[#This Row],[TYPE DE PIECE]],Tableau4[MATIERE],Tableau4[SHORT TYPE],"",0,1)</f>
        <v>COP</v>
      </c>
      <c r="N6713" t="str">
        <f>IF(ISERR(FIND("DECOUPE",Tableau1[[#This Row],[DESIGNATION]])),"","NEED REF")</f>
        <v/>
      </c>
    </row>
    <row r="6714" spans="2:14">
      <c r="B6714">
        <v>34407291</v>
      </c>
      <c r="C6714" s="2">
        <v>43445</v>
      </c>
      <c r="E6714" t="s">
        <v>4712</v>
      </c>
      <c r="F6714" t="s">
        <v>4689</v>
      </c>
      <c r="J6714" t="s">
        <v>17</v>
      </c>
      <c r="K6714" t="s">
        <v>22</v>
      </c>
      <c r="L6714" t="str">
        <f>_xlfn.XLOOKUP(Tableau1[[#This Row],[TYPE DE PIECE]],Tableau4[MATIERE],Tableau4[SHORT TYPE],"",0,1)</f>
        <v>COP</v>
      </c>
      <c r="N6714" t="str">
        <f>IF(ISERR(FIND("DECOUPE",Tableau1[[#This Row],[DESIGNATION]])),"","NEED REF")</f>
        <v/>
      </c>
    </row>
    <row r="6715" spans="2:14">
      <c r="B6715">
        <v>34407290</v>
      </c>
      <c r="C6715" s="2">
        <v>43445</v>
      </c>
      <c r="E6715" t="s">
        <v>4713</v>
      </c>
      <c r="F6715" t="s">
        <v>4689</v>
      </c>
      <c r="J6715" t="s">
        <v>17</v>
      </c>
      <c r="K6715" t="s">
        <v>22</v>
      </c>
      <c r="L6715" t="str">
        <f>_xlfn.XLOOKUP(Tableau1[[#This Row],[TYPE DE PIECE]],Tableau4[MATIERE],Tableau4[SHORT TYPE],"",0,1)</f>
        <v>COP</v>
      </c>
      <c r="N6715" t="str">
        <f>IF(ISERR(FIND("DECOUPE",Tableau1[[#This Row],[DESIGNATION]])),"","NEED REF")</f>
        <v/>
      </c>
    </row>
    <row r="6716" spans="2:14">
      <c r="B6716">
        <v>34407289</v>
      </c>
      <c r="C6716" s="2">
        <v>43445</v>
      </c>
      <c r="E6716" t="s">
        <v>4714</v>
      </c>
      <c r="F6716" t="s">
        <v>4689</v>
      </c>
      <c r="J6716" t="s">
        <v>17</v>
      </c>
      <c r="K6716" t="s">
        <v>22</v>
      </c>
      <c r="L6716" t="str">
        <f>_xlfn.XLOOKUP(Tableau1[[#This Row],[TYPE DE PIECE]],Tableau4[MATIERE],Tableau4[SHORT TYPE],"",0,1)</f>
        <v>COP</v>
      </c>
      <c r="N6716" t="str">
        <f>IF(ISERR(FIND("DECOUPE",Tableau1[[#This Row],[DESIGNATION]])),"","NEED REF")</f>
        <v/>
      </c>
    </row>
    <row r="6717" spans="2:14">
      <c r="B6717">
        <v>34407288</v>
      </c>
      <c r="C6717" s="2">
        <v>43445</v>
      </c>
      <c r="E6717" t="s">
        <v>4715</v>
      </c>
      <c r="F6717" t="s">
        <v>4689</v>
      </c>
      <c r="J6717" t="s">
        <v>17</v>
      </c>
      <c r="K6717" t="s">
        <v>22</v>
      </c>
      <c r="L6717" t="str">
        <f>_xlfn.XLOOKUP(Tableau1[[#This Row],[TYPE DE PIECE]],Tableau4[MATIERE],Tableau4[SHORT TYPE],"",0,1)</f>
        <v>COP</v>
      </c>
      <c r="N6717" t="str">
        <f>IF(ISERR(FIND("DECOUPE",Tableau1[[#This Row],[DESIGNATION]])),"","NEED REF")</f>
        <v/>
      </c>
    </row>
    <row r="6718" spans="2:14">
      <c r="B6718">
        <v>34407287</v>
      </c>
      <c r="C6718" s="2">
        <v>43445</v>
      </c>
      <c r="E6718" t="s">
        <v>4716</v>
      </c>
      <c r="F6718" t="s">
        <v>4689</v>
      </c>
      <c r="J6718" t="s">
        <v>17</v>
      </c>
      <c r="K6718" t="s">
        <v>22</v>
      </c>
      <c r="L6718" t="str">
        <f>_xlfn.XLOOKUP(Tableau1[[#This Row],[TYPE DE PIECE]],Tableau4[MATIERE],Tableau4[SHORT TYPE],"",0,1)</f>
        <v>COP</v>
      </c>
      <c r="N6718" t="str">
        <f>IF(ISERR(FIND("DECOUPE",Tableau1[[#This Row],[DESIGNATION]])),"","NEED REF")</f>
        <v/>
      </c>
    </row>
    <row r="6719" spans="2:14">
      <c r="B6719">
        <v>34407286</v>
      </c>
      <c r="C6719" s="2">
        <v>43445</v>
      </c>
      <c r="E6719" t="s">
        <v>4717</v>
      </c>
      <c r="F6719" t="s">
        <v>4689</v>
      </c>
      <c r="J6719" t="s">
        <v>17</v>
      </c>
      <c r="K6719" t="s">
        <v>22</v>
      </c>
      <c r="L6719" t="str">
        <f>_xlfn.XLOOKUP(Tableau1[[#This Row],[TYPE DE PIECE]],Tableau4[MATIERE],Tableau4[SHORT TYPE],"",0,1)</f>
        <v>COP</v>
      </c>
      <c r="N6719" t="str">
        <f>IF(ISERR(FIND("DECOUPE",Tableau1[[#This Row],[DESIGNATION]])),"","NEED REF")</f>
        <v/>
      </c>
    </row>
    <row r="6720" spans="2:14">
      <c r="B6720">
        <v>34407285</v>
      </c>
      <c r="C6720" s="2">
        <v>43445</v>
      </c>
      <c r="E6720" t="s">
        <v>4718</v>
      </c>
      <c r="F6720" t="s">
        <v>4689</v>
      </c>
      <c r="J6720" t="s">
        <v>17</v>
      </c>
      <c r="K6720" t="s">
        <v>22</v>
      </c>
      <c r="L6720" t="str">
        <f>_xlfn.XLOOKUP(Tableau1[[#This Row],[TYPE DE PIECE]],Tableau4[MATIERE],Tableau4[SHORT TYPE],"",0,1)</f>
        <v>COP</v>
      </c>
      <c r="N6720" t="str">
        <f>IF(ISERR(FIND("DECOUPE",Tableau1[[#This Row],[DESIGNATION]])),"","NEED REF")</f>
        <v/>
      </c>
    </row>
    <row r="6721" spans="2:14">
      <c r="B6721">
        <v>34407284</v>
      </c>
      <c r="C6721" s="2">
        <v>43445</v>
      </c>
      <c r="E6721" t="s">
        <v>4719</v>
      </c>
      <c r="F6721" t="s">
        <v>4689</v>
      </c>
      <c r="J6721" t="s">
        <v>17</v>
      </c>
      <c r="K6721" t="s">
        <v>22</v>
      </c>
      <c r="L6721" t="str">
        <f>_xlfn.XLOOKUP(Tableau1[[#This Row],[TYPE DE PIECE]],Tableau4[MATIERE],Tableau4[SHORT TYPE],"",0,1)</f>
        <v>COP</v>
      </c>
      <c r="N6721" t="str">
        <f>IF(ISERR(FIND("DECOUPE",Tableau1[[#This Row],[DESIGNATION]])),"","NEED REF")</f>
        <v/>
      </c>
    </row>
    <row r="6722" spans="2:14">
      <c r="B6722">
        <v>34407283</v>
      </c>
      <c r="C6722" s="2">
        <v>43445</v>
      </c>
      <c r="D6722" t="s">
        <v>13</v>
      </c>
      <c r="E6722" t="s">
        <v>4720</v>
      </c>
      <c r="F6722" t="s">
        <v>4626</v>
      </c>
      <c r="J6722" t="s">
        <v>17</v>
      </c>
      <c r="K6722" t="s">
        <v>22</v>
      </c>
      <c r="L6722" t="str">
        <f>_xlfn.XLOOKUP(Tableau1[[#This Row],[TYPE DE PIECE]],Tableau4[MATIERE],Tableau4[SHORT TYPE],"",0,1)</f>
        <v>COP</v>
      </c>
      <c r="N6722" t="str">
        <f>IF(ISERR(FIND("DECOUPE",Tableau1[[#This Row],[DESIGNATION]])),"","NEED REF")</f>
        <v/>
      </c>
    </row>
    <row r="6723" spans="2:14">
      <c r="B6723">
        <v>34407282</v>
      </c>
      <c r="C6723" s="2">
        <v>43445</v>
      </c>
      <c r="E6723" t="s">
        <v>4721</v>
      </c>
      <c r="F6723" t="s">
        <v>4689</v>
      </c>
      <c r="J6723" t="s">
        <v>17</v>
      </c>
      <c r="K6723" t="s">
        <v>25</v>
      </c>
      <c r="L6723" t="str">
        <f>_xlfn.XLOOKUP(Tableau1[[#This Row],[TYPE DE PIECE]],Tableau4[MATIERE],Tableau4[SHORT TYPE],"",0,1)</f>
        <v>SMT</v>
      </c>
      <c r="N6723" t="str">
        <f>IF(ISERR(FIND("DECOUPE",Tableau1[[#This Row],[DESIGNATION]])),"","NEED REF")</f>
        <v/>
      </c>
    </row>
    <row r="6724" spans="2:14">
      <c r="B6724">
        <v>34407281</v>
      </c>
      <c r="C6724" s="2">
        <v>43444</v>
      </c>
      <c r="E6724" t="s">
        <v>4722</v>
      </c>
      <c r="F6724" t="s">
        <v>4723</v>
      </c>
      <c r="J6724" t="s">
        <v>177</v>
      </c>
      <c r="K6724" t="s">
        <v>50</v>
      </c>
      <c r="L6724" t="str">
        <f>_xlfn.XLOOKUP(Tableau1[[#This Row],[TYPE DE PIECE]],Tableau4[MATIERE],Tableau4[SHORT TYPE],"",0,1)</f>
        <v>WIR</v>
      </c>
      <c r="N6724" t="str">
        <f>IF(ISERR(FIND("DECOUPE",Tableau1[[#This Row],[DESIGNATION]])),"","NEED REF")</f>
        <v/>
      </c>
    </row>
    <row r="6725" spans="2:14">
      <c r="B6725">
        <v>34407280</v>
      </c>
      <c r="C6725" s="2">
        <v>43445</v>
      </c>
      <c r="E6725" t="s">
        <v>4724</v>
      </c>
      <c r="F6725" t="s">
        <v>4689</v>
      </c>
      <c r="J6725" t="s">
        <v>17</v>
      </c>
      <c r="K6725" t="s">
        <v>22</v>
      </c>
      <c r="L6725" t="str">
        <f>_xlfn.XLOOKUP(Tableau1[[#This Row],[TYPE DE PIECE]],Tableau4[MATIERE],Tableau4[SHORT TYPE],"",0,1)</f>
        <v>COP</v>
      </c>
      <c r="N6725" t="str">
        <f>IF(ISERR(FIND("DECOUPE",Tableau1[[#This Row],[DESIGNATION]])),"","NEED REF")</f>
        <v/>
      </c>
    </row>
    <row r="6726" spans="2:14">
      <c r="B6726">
        <v>34407279</v>
      </c>
      <c r="C6726" s="2">
        <v>43445</v>
      </c>
      <c r="E6726" t="s">
        <v>4724</v>
      </c>
      <c r="F6726" t="s">
        <v>4689</v>
      </c>
      <c r="J6726" t="s">
        <v>17</v>
      </c>
      <c r="K6726" t="s">
        <v>22</v>
      </c>
      <c r="L6726" t="str">
        <f>_xlfn.XLOOKUP(Tableau1[[#This Row],[TYPE DE PIECE]],Tableau4[MATIERE],Tableau4[SHORT TYPE],"",0,1)</f>
        <v>COP</v>
      </c>
      <c r="N6726" t="str">
        <f>IF(ISERR(FIND("DECOUPE",Tableau1[[#This Row],[DESIGNATION]])),"","NEED REF")</f>
        <v/>
      </c>
    </row>
    <row r="6727" spans="2:14">
      <c r="B6727">
        <v>34407278</v>
      </c>
      <c r="C6727" s="2">
        <v>43445</v>
      </c>
      <c r="E6727" t="s">
        <v>4725</v>
      </c>
      <c r="F6727" t="s">
        <v>4689</v>
      </c>
      <c r="J6727" t="s">
        <v>17</v>
      </c>
      <c r="K6727" t="s">
        <v>22</v>
      </c>
      <c r="L6727" t="str">
        <f>_xlfn.XLOOKUP(Tableau1[[#This Row],[TYPE DE PIECE]],Tableau4[MATIERE],Tableau4[SHORT TYPE],"",0,1)</f>
        <v>COP</v>
      </c>
      <c r="N6727" t="str">
        <f>IF(ISERR(FIND("DECOUPE",Tableau1[[#This Row],[DESIGNATION]])),"","NEED REF")</f>
        <v/>
      </c>
    </row>
    <row r="6728" spans="2:14">
      <c r="B6728">
        <v>34407277</v>
      </c>
      <c r="C6728" s="2">
        <v>43444</v>
      </c>
      <c r="E6728" t="s">
        <v>4726</v>
      </c>
      <c r="F6728" t="s">
        <v>4689</v>
      </c>
      <c r="J6728" t="s">
        <v>17</v>
      </c>
      <c r="K6728" t="s">
        <v>22</v>
      </c>
      <c r="L6728" t="str">
        <f>_xlfn.XLOOKUP(Tableau1[[#This Row],[TYPE DE PIECE]],Tableau4[MATIERE],Tableau4[SHORT TYPE],"",0,1)</f>
        <v>COP</v>
      </c>
      <c r="N6728" t="str">
        <f>IF(ISERR(FIND("DECOUPE",Tableau1[[#This Row],[DESIGNATION]])),"","NEED REF")</f>
        <v/>
      </c>
    </row>
    <row r="6729" spans="2:14">
      <c r="B6729">
        <v>34407276</v>
      </c>
      <c r="C6729" s="2">
        <v>43444</v>
      </c>
      <c r="E6729" t="s">
        <v>4727</v>
      </c>
      <c r="F6729" t="s">
        <v>4689</v>
      </c>
      <c r="J6729" t="s">
        <v>17</v>
      </c>
      <c r="K6729" t="s">
        <v>22</v>
      </c>
      <c r="L6729" t="str">
        <f>_xlfn.XLOOKUP(Tableau1[[#This Row],[TYPE DE PIECE]],Tableau4[MATIERE],Tableau4[SHORT TYPE],"",0,1)</f>
        <v>COP</v>
      </c>
      <c r="N6729" t="str">
        <f>IF(ISERR(FIND("DECOUPE",Tableau1[[#This Row],[DESIGNATION]])),"","NEED REF")</f>
        <v/>
      </c>
    </row>
    <row r="6730" spans="2:14">
      <c r="B6730">
        <v>34407275</v>
      </c>
      <c r="C6730" s="2">
        <v>43444</v>
      </c>
      <c r="E6730" t="s">
        <v>4728</v>
      </c>
      <c r="F6730" t="s">
        <v>4689</v>
      </c>
      <c r="J6730" t="s">
        <v>17</v>
      </c>
      <c r="K6730" t="s">
        <v>22</v>
      </c>
      <c r="L6730" t="str">
        <f>_xlfn.XLOOKUP(Tableau1[[#This Row],[TYPE DE PIECE]],Tableau4[MATIERE],Tableau4[SHORT TYPE],"",0,1)</f>
        <v>COP</v>
      </c>
      <c r="N6730" t="str">
        <f>IF(ISERR(FIND("DECOUPE",Tableau1[[#This Row],[DESIGNATION]])),"","NEED REF")</f>
        <v/>
      </c>
    </row>
    <row r="6731" spans="2:14">
      <c r="B6731">
        <v>34407274</v>
      </c>
      <c r="C6731" s="2">
        <v>43444</v>
      </c>
      <c r="E6731" t="s">
        <v>4729</v>
      </c>
      <c r="F6731" t="s">
        <v>4689</v>
      </c>
      <c r="J6731" t="s">
        <v>17</v>
      </c>
      <c r="K6731" t="s">
        <v>22</v>
      </c>
      <c r="L6731" t="str">
        <f>_xlfn.XLOOKUP(Tableau1[[#This Row],[TYPE DE PIECE]],Tableau4[MATIERE],Tableau4[SHORT TYPE],"",0,1)</f>
        <v>COP</v>
      </c>
      <c r="N6731" t="str">
        <f>IF(ISERR(FIND("DECOUPE",Tableau1[[#This Row],[DESIGNATION]])),"","NEED REF")</f>
        <v/>
      </c>
    </row>
    <row r="6732" spans="2:14">
      <c r="B6732">
        <v>34407273</v>
      </c>
      <c r="C6732" s="2">
        <v>43444</v>
      </c>
      <c r="E6732" t="s">
        <v>4730</v>
      </c>
      <c r="F6732" t="s">
        <v>4689</v>
      </c>
      <c r="J6732" t="s">
        <v>17</v>
      </c>
      <c r="K6732" t="s">
        <v>22</v>
      </c>
      <c r="L6732" t="str">
        <f>_xlfn.XLOOKUP(Tableau1[[#This Row],[TYPE DE PIECE]],Tableau4[MATIERE],Tableau4[SHORT TYPE],"",0,1)</f>
        <v>COP</v>
      </c>
      <c r="N6732" t="str">
        <f>IF(ISERR(FIND("DECOUPE",Tableau1[[#This Row],[DESIGNATION]])),"","NEED REF")</f>
        <v/>
      </c>
    </row>
    <row r="6733" spans="2:14">
      <c r="B6733">
        <v>34407272</v>
      </c>
      <c r="C6733" s="2">
        <v>43444</v>
      </c>
      <c r="E6733" t="s">
        <v>4731</v>
      </c>
      <c r="F6733" t="s">
        <v>4689</v>
      </c>
      <c r="J6733" t="s">
        <v>17</v>
      </c>
      <c r="K6733" t="s">
        <v>22</v>
      </c>
      <c r="L6733" t="str">
        <f>_xlfn.XLOOKUP(Tableau1[[#This Row],[TYPE DE PIECE]],Tableau4[MATIERE],Tableau4[SHORT TYPE],"",0,1)</f>
        <v>COP</v>
      </c>
      <c r="N6733" t="str">
        <f>IF(ISERR(FIND("DECOUPE",Tableau1[[#This Row],[DESIGNATION]])),"","NEED REF")</f>
        <v/>
      </c>
    </row>
    <row r="6734" spans="2:14">
      <c r="B6734">
        <v>34407271</v>
      </c>
      <c r="C6734" s="2">
        <v>43444</v>
      </c>
      <c r="E6734" t="s">
        <v>4732</v>
      </c>
      <c r="F6734" t="s">
        <v>4689</v>
      </c>
      <c r="J6734" t="s">
        <v>17</v>
      </c>
      <c r="K6734" t="s">
        <v>22</v>
      </c>
      <c r="L6734" t="str">
        <f>_xlfn.XLOOKUP(Tableau1[[#This Row],[TYPE DE PIECE]],Tableau4[MATIERE],Tableau4[SHORT TYPE],"",0,1)</f>
        <v>COP</v>
      </c>
      <c r="N6734" t="str">
        <f>IF(ISERR(FIND("DECOUPE",Tableau1[[#This Row],[DESIGNATION]])),"","NEED REF")</f>
        <v/>
      </c>
    </row>
    <row r="6735" spans="2:14">
      <c r="B6735">
        <v>34407270</v>
      </c>
      <c r="C6735" s="2">
        <v>43444</v>
      </c>
      <c r="E6735" t="s">
        <v>4733</v>
      </c>
      <c r="F6735" t="s">
        <v>4689</v>
      </c>
      <c r="J6735" t="s">
        <v>17</v>
      </c>
      <c r="K6735" t="s">
        <v>22</v>
      </c>
      <c r="L6735" t="str">
        <f>_xlfn.XLOOKUP(Tableau1[[#This Row],[TYPE DE PIECE]],Tableau4[MATIERE],Tableau4[SHORT TYPE],"",0,1)</f>
        <v>COP</v>
      </c>
      <c r="N6735" t="str">
        <f>IF(ISERR(FIND("DECOUPE",Tableau1[[#This Row],[DESIGNATION]])),"","NEED REF")</f>
        <v/>
      </c>
    </row>
    <row r="6736" spans="2:14">
      <c r="B6736">
        <v>34407269</v>
      </c>
      <c r="C6736" s="2">
        <v>43441</v>
      </c>
      <c r="E6736" t="s">
        <v>4734</v>
      </c>
      <c r="F6736" t="s">
        <v>4088</v>
      </c>
      <c r="J6736" t="s">
        <v>17</v>
      </c>
      <c r="K6736" t="s">
        <v>50</v>
      </c>
      <c r="L6736" t="str">
        <f>_xlfn.XLOOKUP(Tableau1[[#This Row],[TYPE DE PIECE]],Tableau4[MATIERE],Tableau4[SHORT TYPE],"",0,1)</f>
        <v>WIR</v>
      </c>
      <c r="N6736" t="str">
        <f>IF(ISERR(FIND("DECOUPE",Tableau1[[#This Row],[DESIGNATION]])),"","NEED REF")</f>
        <v/>
      </c>
    </row>
    <row r="6737" spans="2:14">
      <c r="B6737">
        <v>34407268</v>
      </c>
      <c r="C6737" s="2">
        <v>43440</v>
      </c>
      <c r="E6737" t="s">
        <v>4735</v>
      </c>
      <c r="F6737" t="s">
        <v>4092</v>
      </c>
      <c r="J6737" t="s">
        <v>17</v>
      </c>
      <c r="K6737" t="s">
        <v>25</v>
      </c>
      <c r="L6737" t="str">
        <f>_xlfn.XLOOKUP(Tableau1[[#This Row],[TYPE DE PIECE]],Tableau4[MATIERE],Tableau4[SHORT TYPE],"",0,1)</f>
        <v>SMT</v>
      </c>
      <c r="N6737" t="str">
        <f>IF(ISERR(FIND("DECOUPE",Tableau1[[#This Row],[DESIGNATION]])),"","NEED REF")</f>
        <v/>
      </c>
    </row>
    <row r="6738" spans="2:14">
      <c r="B6738">
        <v>34407267</v>
      </c>
      <c r="C6738" s="2">
        <v>43440</v>
      </c>
      <c r="E6738" t="s">
        <v>4736</v>
      </c>
      <c r="F6738" t="s">
        <v>4092</v>
      </c>
      <c r="J6738" t="s">
        <v>17</v>
      </c>
      <c r="K6738" t="s">
        <v>25</v>
      </c>
      <c r="L6738" t="str">
        <f>_xlfn.XLOOKUP(Tableau1[[#This Row],[TYPE DE PIECE]],Tableau4[MATIERE],Tableau4[SHORT TYPE],"",0,1)</f>
        <v>SMT</v>
      </c>
      <c r="N6738" t="str">
        <f>IF(ISERR(FIND("DECOUPE",Tableau1[[#This Row],[DESIGNATION]])),"","NEED REF")</f>
        <v/>
      </c>
    </row>
    <row r="6739" spans="2:14">
      <c r="B6739">
        <v>34407266</v>
      </c>
      <c r="C6739" s="2">
        <v>43439</v>
      </c>
      <c r="E6739" t="s">
        <v>3147</v>
      </c>
      <c r="F6739" t="s">
        <v>4737</v>
      </c>
      <c r="J6739" t="s">
        <v>17</v>
      </c>
      <c r="K6739" t="s">
        <v>25</v>
      </c>
      <c r="L6739" t="str">
        <f>_xlfn.XLOOKUP(Tableau1[[#This Row],[TYPE DE PIECE]],Tableau4[MATIERE],Tableau4[SHORT TYPE],"",0,1)</f>
        <v>SMT</v>
      </c>
      <c r="N6739" t="str">
        <f>IF(ISERR(FIND("DECOUPE",Tableau1[[#This Row],[DESIGNATION]])),"","NEED REF")</f>
        <v/>
      </c>
    </row>
    <row r="6740" spans="2:14">
      <c r="B6740">
        <v>34407265</v>
      </c>
      <c r="C6740" s="2">
        <v>43439</v>
      </c>
      <c r="E6740" t="s">
        <v>4734</v>
      </c>
      <c r="F6740" t="s">
        <v>4737</v>
      </c>
      <c r="J6740" t="s">
        <v>17</v>
      </c>
      <c r="K6740" t="s">
        <v>50</v>
      </c>
      <c r="L6740" t="str">
        <f>_xlfn.XLOOKUP(Tableau1[[#This Row],[TYPE DE PIECE]],Tableau4[MATIERE],Tableau4[SHORT TYPE],"",0,1)</f>
        <v>WIR</v>
      </c>
      <c r="N6740" t="str">
        <f>IF(ISERR(FIND("DECOUPE",Tableau1[[#This Row],[DESIGNATION]])),"","NEED REF")</f>
        <v/>
      </c>
    </row>
    <row r="6741" spans="2:14">
      <c r="B6741">
        <v>34407264</v>
      </c>
      <c r="C6741" s="2">
        <v>43439</v>
      </c>
      <c r="E6741" t="s">
        <v>4738</v>
      </c>
      <c r="F6741" t="s">
        <v>4737</v>
      </c>
      <c r="J6741" t="s">
        <v>17</v>
      </c>
      <c r="K6741" t="s">
        <v>25</v>
      </c>
      <c r="L6741" t="str">
        <f>_xlfn.XLOOKUP(Tableau1[[#This Row],[TYPE DE PIECE]],Tableau4[MATIERE],Tableau4[SHORT TYPE],"",0,1)</f>
        <v>SMT</v>
      </c>
      <c r="N6741" t="str">
        <f>IF(ISERR(FIND("DECOUPE",Tableau1[[#This Row],[DESIGNATION]])),"","NEED REF")</f>
        <v/>
      </c>
    </row>
    <row r="6742" spans="2:14">
      <c r="B6742">
        <v>34407263</v>
      </c>
      <c r="C6742" s="2">
        <v>43439</v>
      </c>
      <c r="E6742" t="s">
        <v>4739</v>
      </c>
      <c r="F6742" t="s">
        <v>4737</v>
      </c>
      <c r="J6742" t="s">
        <v>17</v>
      </c>
      <c r="K6742" t="s">
        <v>22</v>
      </c>
      <c r="L6742" t="str">
        <f>_xlfn.XLOOKUP(Tableau1[[#This Row],[TYPE DE PIECE]],Tableau4[MATIERE],Tableau4[SHORT TYPE],"",0,1)</f>
        <v>COP</v>
      </c>
      <c r="N6742" t="str">
        <f>IF(ISERR(FIND("DECOUPE",Tableau1[[#This Row],[DESIGNATION]])),"","NEED REF")</f>
        <v/>
      </c>
    </row>
    <row r="6743" spans="2:14">
      <c r="B6743">
        <v>34407262</v>
      </c>
      <c r="C6743" s="2">
        <v>43439</v>
      </c>
      <c r="E6743" t="s">
        <v>4740</v>
      </c>
      <c r="F6743" t="s">
        <v>4737</v>
      </c>
      <c r="J6743" t="s">
        <v>17</v>
      </c>
      <c r="K6743" t="s">
        <v>25</v>
      </c>
      <c r="L6743" t="str">
        <f>_xlfn.XLOOKUP(Tableau1[[#This Row],[TYPE DE PIECE]],Tableau4[MATIERE],Tableau4[SHORT TYPE],"",0,1)</f>
        <v>SMT</v>
      </c>
      <c r="N6743" t="str">
        <f>IF(ISERR(FIND("DECOUPE",Tableau1[[#This Row],[DESIGNATION]])),"","NEED REF")</f>
        <v/>
      </c>
    </row>
    <row r="6744" spans="2:14">
      <c r="B6744">
        <v>34407261</v>
      </c>
      <c r="C6744" s="2">
        <v>43434</v>
      </c>
      <c r="E6744" t="s">
        <v>4741</v>
      </c>
      <c r="F6744" t="s">
        <v>4088</v>
      </c>
      <c r="J6744" t="s">
        <v>17</v>
      </c>
      <c r="K6744" t="s">
        <v>25</v>
      </c>
      <c r="L6744" t="str">
        <f>_xlfn.XLOOKUP(Tableau1[[#This Row],[TYPE DE PIECE]],Tableau4[MATIERE],Tableau4[SHORT TYPE],"",0,1)</f>
        <v>SMT</v>
      </c>
      <c r="N6744" t="str">
        <f>IF(ISERR(FIND("DECOUPE",Tableau1[[#This Row],[DESIGNATION]])),"","NEED REF")</f>
        <v/>
      </c>
    </row>
    <row r="6745" spans="2:14">
      <c r="B6745">
        <v>34407260</v>
      </c>
      <c r="C6745" s="2">
        <v>43434</v>
      </c>
      <c r="F6745" t="s">
        <v>3624</v>
      </c>
      <c r="J6745" t="s">
        <v>4048</v>
      </c>
      <c r="K6745" t="s">
        <v>22</v>
      </c>
      <c r="L6745" t="str">
        <f>_xlfn.XLOOKUP(Tableau1[[#This Row],[TYPE DE PIECE]],Tableau4[MATIERE],Tableau4[SHORT TYPE],"",0,1)</f>
        <v>COP</v>
      </c>
      <c r="N6745" t="str">
        <f>IF(ISERR(FIND("DECOUPE",Tableau1[[#This Row],[DESIGNATION]])),"","NEED REF")</f>
        <v/>
      </c>
    </row>
    <row r="6746" spans="2:14">
      <c r="B6746">
        <v>34407259</v>
      </c>
      <c r="C6746" s="2">
        <v>43434</v>
      </c>
      <c r="E6746" t="s">
        <v>4742</v>
      </c>
      <c r="F6746" t="s">
        <v>3624</v>
      </c>
      <c r="J6746" t="s">
        <v>4048</v>
      </c>
      <c r="K6746" t="s">
        <v>22</v>
      </c>
      <c r="L6746" t="str">
        <f>_xlfn.XLOOKUP(Tableau1[[#This Row],[TYPE DE PIECE]],Tableau4[MATIERE],Tableau4[SHORT TYPE],"",0,1)</f>
        <v>COP</v>
      </c>
      <c r="N6746" t="str">
        <f>IF(ISERR(FIND("DECOUPE",Tableau1[[#This Row],[DESIGNATION]])),"","NEED REF")</f>
        <v/>
      </c>
    </row>
    <row r="6747" spans="2:14">
      <c r="B6747">
        <v>34407258</v>
      </c>
      <c r="C6747" s="2">
        <v>43434</v>
      </c>
      <c r="E6747" t="s">
        <v>4743</v>
      </c>
      <c r="F6747" t="s">
        <v>3624</v>
      </c>
      <c r="J6747" t="s">
        <v>4048</v>
      </c>
      <c r="K6747" t="s">
        <v>22</v>
      </c>
      <c r="L6747" t="str">
        <f>_xlfn.XLOOKUP(Tableau1[[#This Row],[TYPE DE PIECE]],Tableau4[MATIERE],Tableau4[SHORT TYPE],"",0,1)</f>
        <v>COP</v>
      </c>
      <c r="N6747" t="str">
        <f>IF(ISERR(FIND("DECOUPE",Tableau1[[#This Row],[DESIGNATION]])),"","NEED REF")</f>
        <v/>
      </c>
    </row>
    <row r="6748" spans="2:14">
      <c r="B6748">
        <v>34407257</v>
      </c>
      <c r="C6748" s="2">
        <v>43434</v>
      </c>
      <c r="E6748" t="s">
        <v>4744</v>
      </c>
      <c r="F6748" t="s">
        <v>3624</v>
      </c>
      <c r="J6748" t="s">
        <v>4048</v>
      </c>
      <c r="K6748" t="s">
        <v>22</v>
      </c>
      <c r="L6748" t="str">
        <f>_xlfn.XLOOKUP(Tableau1[[#This Row],[TYPE DE PIECE]],Tableau4[MATIERE],Tableau4[SHORT TYPE],"",0,1)</f>
        <v>COP</v>
      </c>
      <c r="N6748" t="str">
        <f>IF(ISERR(FIND("DECOUPE",Tableau1[[#This Row],[DESIGNATION]])),"","NEED REF")</f>
        <v/>
      </c>
    </row>
    <row r="6749" spans="2:14">
      <c r="B6749">
        <v>34407256</v>
      </c>
      <c r="C6749" s="2">
        <v>43434</v>
      </c>
      <c r="E6749" t="s">
        <v>4745</v>
      </c>
      <c r="F6749" t="s">
        <v>3624</v>
      </c>
      <c r="J6749" t="s">
        <v>4048</v>
      </c>
      <c r="K6749" t="s">
        <v>22</v>
      </c>
      <c r="L6749" t="str">
        <f>_xlfn.XLOOKUP(Tableau1[[#This Row],[TYPE DE PIECE]],Tableau4[MATIERE],Tableau4[SHORT TYPE],"",0,1)</f>
        <v>COP</v>
      </c>
      <c r="N6749" t="str">
        <f>IF(ISERR(FIND("DECOUPE",Tableau1[[#This Row],[DESIGNATION]])),"","NEED REF")</f>
        <v/>
      </c>
    </row>
    <row r="6750" spans="2:14">
      <c r="B6750">
        <v>34407255</v>
      </c>
      <c r="C6750" s="2">
        <v>43434</v>
      </c>
      <c r="E6750" t="s">
        <v>4746</v>
      </c>
      <c r="F6750" t="s">
        <v>3624</v>
      </c>
      <c r="J6750" t="s">
        <v>4048</v>
      </c>
      <c r="K6750" t="s">
        <v>22</v>
      </c>
      <c r="L6750" t="str">
        <f>_xlfn.XLOOKUP(Tableau1[[#This Row],[TYPE DE PIECE]],Tableau4[MATIERE],Tableau4[SHORT TYPE],"",0,1)</f>
        <v>COP</v>
      </c>
      <c r="N6750" t="str">
        <f>IF(ISERR(FIND("DECOUPE",Tableau1[[#This Row],[DESIGNATION]])),"","NEED REF")</f>
        <v/>
      </c>
    </row>
    <row r="6751" spans="2:14">
      <c r="B6751">
        <v>34407254</v>
      </c>
      <c r="C6751" s="2">
        <v>43434</v>
      </c>
      <c r="E6751" t="s">
        <v>4747</v>
      </c>
      <c r="F6751" t="s">
        <v>3624</v>
      </c>
      <c r="J6751" t="s">
        <v>4048</v>
      </c>
      <c r="K6751" t="s">
        <v>22</v>
      </c>
      <c r="L6751" t="str">
        <f>_xlfn.XLOOKUP(Tableau1[[#This Row],[TYPE DE PIECE]],Tableau4[MATIERE],Tableau4[SHORT TYPE],"",0,1)</f>
        <v>COP</v>
      </c>
      <c r="N6751" t="str">
        <f>IF(ISERR(FIND("DECOUPE",Tableau1[[#This Row],[DESIGNATION]])),"","NEED REF")</f>
        <v/>
      </c>
    </row>
    <row r="6752" spans="2:14">
      <c r="B6752">
        <v>34407253</v>
      </c>
      <c r="C6752" s="2">
        <v>43432</v>
      </c>
      <c r="E6752" t="s">
        <v>4748</v>
      </c>
      <c r="F6752" t="s">
        <v>4088</v>
      </c>
      <c r="J6752" t="s">
        <v>17</v>
      </c>
      <c r="K6752" t="s">
        <v>25</v>
      </c>
      <c r="L6752" t="str">
        <f>_xlfn.XLOOKUP(Tableau1[[#This Row],[TYPE DE PIECE]],Tableau4[MATIERE],Tableau4[SHORT TYPE],"",0,1)</f>
        <v>SMT</v>
      </c>
      <c r="N6752" t="str">
        <f>IF(ISERR(FIND("DECOUPE",Tableau1[[#This Row],[DESIGNATION]])),"","NEED REF")</f>
        <v/>
      </c>
    </row>
    <row r="6753" spans="2:14">
      <c r="B6753">
        <v>34407252</v>
      </c>
      <c r="C6753" s="2">
        <v>43432</v>
      </c>
      <c r="E6753" t="s">
        <v>4087</v>
      </c>
      <c r="F6753" t="s">
        <v>4088</v>
      </c>
      <c r="J6753" t="s">
        <v>17</v>
      </c>
      <c r="K6753" t="s">
        <v>25</v>
      </c>
      <c r="L6753" t="str">
        <f>_xlfn.XLOOKUP(Tableau1[[#This Row],[TYPE DE PIECE]],Tableau4[MATIERE],Tableau4[SHORT TYPE],"",0,1)</f>
        <v>SMT</v>
      </c>
      <c r="N6753" t="str">
        <f>IF(ISERR(FIND("DECOUPE",Tableau1[[#This Row],[DESIGNATION]])),"","NEED REF")</f>
        <v/>
      </c>
    </row>
    <row r="6754" spans="2:14">
      <c r="B6754">
        <v>34407251</v>
      </c>
      <c r="C6754" s="2">
        <v>43432</v>
      </c>
      <c r="E6754" t="s">
        <v>4749</v>
      </c>
      <c r="F6754" t="s">
        <v>4088</v>
      </c>
      <c r="J6754" t="s">
        <v>17</v>
      </c>
      <c r="K6754" t="s">
        <v>25</v>
      </c>
      <c r="L6754" t="str">
        <f>_xlfn.XLOOKUP(Tableau1[[#This Row],[TYPE DE PIECE]],Tableau4[MATIERE],Tableau4[SHORT TYPE],"",0,1)</f>
        <v>SMT</v>
      </c>
      <c r="N6754" t="str">
        <f>IF(ISERR(FIND("DECOUPE",Tableau1[[#This Row],[DESIGNATION]])),"","NEED REF")</f>
        <v/>
      </c>
    </row>
    <row r="6755" spans="2:14">
      <c r="B6755">
        <v>34407250</v>
      </c>
      <c r="C6755" s="2">
        <v>43432</v>
      </c>
      <c r="E6755" t="s">
        <v>4750</v>
      </c>
      <c r="F6755" t="s">
        <v>4088</v>
      </c>
      <c r="J6755" t="s">
        <v>17</v>
      </c>
      <c r="K6755" t="s">
        <v>25</v>
      </c>
      <c r="L6755" t="str">
        <f>_xlfn.XLOOKUP(Tableau1[[#This Row],[TYPE DE PIECE]],Tableau4[MATIERE],Tableau4[SHORT TYPE],"",0,1)</f>
        <v>SMT</v>
      </c>
      <c r="N6755" t="str">
        <f>IF(ISERR(FIND("DECOUPE",Tableau1[[#This Row],[DESIGNATION]])),"","NEED REF")</f>
        <v/>
      </c>
    </row>
    <row r="6756" spans="2:14">
      <c r="B6756">
        <v>34407249</v>
      </c>
      <c r="C6756" s="2">
        <v>43432</v>
      </c>
      <c r="E6756" t="s">
        <v>4751</v>
      </c>
      <c r="F6756" t="s">
        <v>4088</v>
      </c>
      <c r="J6756" t="s">
        <v>17</v>
      </c>
      <c r="K6756" t="s">
        <v>25</v>
      </c>
      <c r="L6756" t="str">
        <f>_xlfn.XLOOKUP(Tableau1[[#This Row],[TYPE DE PIECE]],Tableau4[MATIERE],Tableau4[SHORT TYPE],"",0,1)</f>
        <v>SMT</v>
      </c>
      <c r="N6756" t="str">
        <f>IF(ISERR(FIND("DECOUPE",Tableau1[[#This Row],[DESIGNATION]])),"","NEED REF")</f>
        <v/>
      </c>
    </row>
    <row r="6757" spans="2:14">
      <c r="B6757">
        <v>34407248</v>
      </c>
      <c r="C6757" s="2">
        <v>43432</v>
      </c>
      <c r="E6757" t="s">
        <v>4752</v>
      </c>
      <c r="F6757" t="s">
        <v>4088</v>
      </c>
      <c r="J6757" t="s">
        <v>17</v>
      </c>
      <c r="K6757" t="s">
        <v>25</v>
      </c>
      <c r="L6757" t="str">
        <f>_xlfn.XLOOKUP(Tableau1[[#This Row],[TYPE DE PIECE]],Tableau4[MATIERE],Tableau4[SHORT TYPE],"",0,1)</f>
        <v>SMT</v>
      </c>
      <c r="N6757" t="str">
        <f>IF(ISERR(FIND("DECOUPE",Tableau1[[#This Row],[DESIGNATION]])),"","NEED REF")</f>
        <v/>
      </c>
    </row>
    <row r="6758" spans="2:14">
      <c r="B6758">
        <v>34407247</v>
      </c>
      <c r="C6758" s="2">
        <v>43432</v>
      </c>
      <c r="E6758" t="s">
        <v>4753</v>
      </c>
      <c r="F6758" t="s">
        <v>4088</v>
      </c>
      <c r="J6758" t="s">
        <v>17</v>
      </c>
      <c r="K6758" t="s">
        <v>25</v>
      </c>
      <c r="L6758" t="str">
        <f>_xlfn.XLOOKUP(Tableau1[[#This Row],[TYPE DE PIECE]],Tableau4[MATIERE],Tableau4[SHORT TYPE],"",0,1)</f>
        <v>SMT</v>
      </c>
      <c r="N6758" t="str">
        <f>IF(ISERR(FIND("DECOUPE",Tableau1[[#This Row],[DESIGNATION]])),"","NEED REF")</f>
        <v/>
      </c>
    </row>
    <row r="6759" spans="2:14">
      <c r="B6759">
        <v>34407246</v>
      </c>
      <c r="C6759" s="2">
        <v>43432</v>
      </c>
      <c r="D6759" t="s">
        <v>13</v>
      </c>
      <c r="E6759" t="s">
        <v>4754</v>
      </c>
      <c r="F6759" t="s">
        <v>4162</v>
      </c>
      <c r="J6759" t="s">
        <v>4048</v>
      </c>
      <c r="K6759" t="s">
        <v>25</v>
      </c>
      <c r="L6759" t="str">
        <f>_xlfn.XLOOKUP(Tableau1[[#This Row],[TYPE DE PIECE]],Tableau4[MATIERE],Tableau4[SHORT TYPE],"",0,1)</f>
        <v>SMT</v>
      </c>
      <c r="N6759" t="str">
        <f>IF(ISERR(FIND("DECOUPE",Tableau1[[#This Row],[DESIGNATION]])),"","NEED REF")</f>
        <v/>
      </c>
    </row>
    <row r="6760" spans="2:14">
      <c r="B6760">
        <v>34407245</v>
      </c>
      <c r="C6760" s="2">
        <v>43430</v>
      </c>
      <c r="E6760" t="s">
        <v>4755</v>
      </c>
      <c r="F6760" t="s">
        <v>4088</v>
      </c>
      <c r="J6760" t="s">
        <v>17</v>
      </c>
      <c r="K6760" t="s">
        <v>25</v>
      </c>
      <c r="L6760" t="str">
        <f>_xlfn.XLOOKUP(Tableau1[[#This Row],[TYPE DE PIECE]],Tableau4[MATIERE],Tableau4[SHORT TYPE],"",0,1)</f>
        <v>SMT</v>
      </c>
      <c r="N6760" t="str">
        <f>IF(ISERR(FIND("DECOUPE",Tableau1[[#This Row],[DESIGNATION]])),"","NEED REF")</f>
        <v/>
      </c>
    </row>
    <row r="6761" spans="2:14">
      <c r="B6761">
        <v>34407244</v>
      </c>
      <c r="C6761" s="2">
        <v>43430</v>
      </c>
      <c r="E6761" t="s">
        <v>4756</v>
      </c>
      <c r="F6761" t="s">
        <v>4088</v>
      </c>
      <c r="J6761" t="s">
        <v>17</v>
      </c>
      <c r="K6761" t="s">
        <v>25</v>
      </c>
      <c r="L6761" t="str">
        <f>_xlfn.XLOOKUP(Tableau1[[#This Row],[TYPE DE PIECE]],Tableau4[MATIERE],Tableau4[SHORT TYPE],"",0,1)</f>
        <v>SMT</v>
      </c>
      <c r="N6761" t="str">
        <f>IF(ISERR(FIND("DECOUPE",Tableau1[[#This Row],[DESIGNATION]])),"","NEED REF")</f>
        <v/>
      </c>
    </row>
    <row r="6762" spans="2:14">
      <c r="B6762">
        <v>34407243</v>
      </c>
      <c r="C6762" s="2">
        <v>43425</v>
      </c>
      <c r="E6762" t="s">
        <v>4533</v>
      </c>
      <c r="F6762" t="s">
        <v>4088</v>
      </c>
      <c r="J6762" t="s">
        <v>17</v>
      </c>
      <c r="K6762" t="s">
        <v>25</v>
      </c>
      <c r="L6762" t="str">
        <f>_xlfn.XLOOKUP(Tableau1[[#This Row],[TYPE DE PIECE]],Tableau4[MATIERE],Tableau4[SHORT TYPE],"",0,1)</f>
        <v>SMT</v>
      </c>
      <c r="N6762" t="str">
        <f>IF(ISERR(FIND("DECOUPE",Tableau1[[#This Row],[DESIGNATION]])),"","NEED REF")</f>
        <v/>
      </c>
    </row>
    <row r="6763" spans="2:14">
      <c r="B6763">
        <v>34407242</v>
      </c>
      <c r="C6763" s="2">
        <v>43425</v>
      </c>
      <c r="E6763" t="s">
        <v>4534</v>
      </c>
      <c r="F6763" t="s">
        <v>4088</v>
      </c>
      <c r="J6763" t="s">
        <v>17</v>
      </c>
      <c r="K6763" t="s">
        <v>25</v>
      </c>
      <c r="L6763" t="str">
        <f>_xlfn.XLOOKUP(Tableau1[[#This Row],[TYPE DE PIECE]],Tableau4[MATIERE],Tableau4[SHORT TYPE],"",0,1)</f>
        <v>SMT</v>
      </c>
      <c r="N6763" t="str">
        <f>IF(ISERR(FIND("DECOUPE",Tableau1[[#This Row],[DESIGNATION]])),"","NEED REF")</f>
        <v/>
      </c>
    </row>
    <row r="6764" spans="2:14">
      <c r="B6764">
        <v>34407241</v>
      </c>
      <c r="C6764" s="2">
        <v>43425</v>
      </c>
      <c r="E6764" t="s">
        <v>4757</v>
      </c>
      <c r="F6764" t="s">
        <v>4088</v>
      </c>
      <c r="J6764" t="s">
        <v>17</v>
      </c>
      <c r="K6764" t="s">
        <v>25</v>
      </c>
      <c r="L6764" t="str">
        <f>_xlfn.XLOOKUP(Tableau1[[#This Row],[TYPE DE PIECE]],Tableau4[MATIERE],Tableau4[SHORT TYPE],"",0,1)</f>
        <v>SMT</v>
      </c>
      <c r="N6764" t="str">
        <f>IF(ISERR(FIND("DECOUPE",Tableau1[[#This Row],[DESIGNATION]])),"","NEED REF")</f>
        <v/>
      </c>
    </row>
    <row r="6765" spans="2:14">
      <c r="B6765">
        <v>34407240</v>
      </c>
      <c r="C6765" s="2">
        <v>43425</v>
      </c>
      <c r="E6765" t="s">
        <v>3969</v>
      </c>
      <c r="F6765" t="s">
        <v>4088</v>
      </c>
      <c r="J6765" t="s">
        <v>17</v>
      </c>
      <c r="K6765" t="s">
        <v>25</v>
      </c>
      <c r="L6765" t="str">
        <f>_xlfn.XLOOKUP(Tableau1[[#This Row],[TYPE DE PIECE]],Tableau4[MATIERE],Tableau4[SHORT TYPE],"",0,1)</f>
        <v>SMT</v>
      </c>
      <c r="N6765" t="str">
        <f>IF(ISERR(FIND("DECOUPE",Tableau1[[#This Row],[DESIGNATION]])),"","NEED REF")</f>
        <v/>
      </c>
    </row>
    <row r="6766" spans="2:14">
      <c r="B6766">
        <v>34407239</v>
      </c>
      <c r="C6766" s="2">
        <v>43425</v>
      </c>
      <c r="D6766" t="s">
        <v>745</v>
      </c>
      <c r="E6766" t="s">
        <v>4758</v>
      </c>
      <c r="F6766" t="s">
        <v>4088</v>
      </c>
      <c r="J6766" t="s">
        <v>17</v>
      </c>
      <c r="L6766" t="str">
        <f>_xlfn.XLOOKUP(Tableau1[[#This Row],[TYPE DE PIECE]],Tableau4[MATIERE],Tableau4[SHORT TYPE],"",0,1)</f>
        <v/>
      </c>
      <c r="N6766" t="str">
        <f>IF(ISERR(FIND("DECOUPE",Tableau1[[#This Row],[DESIGNATION]])),"","NEED REF")</f>
        <v/>
      </c>
    </row>
    <row r="6767" spans="2:14">
      <c r="B6767">
        <v>34407238</v>
      </c>
      <c r="C6767" s="2">
        <v>43425</v>
      </c>
      <c r="E6767" t="s">
        <v>4759</v>
      </c>
      <c r="F6767" t="s">
        <v>4088</v>
      </c>
      <c r="J6767" t="s">
        <v>17</v>
      </c>
      <c r="K6767" t="s">
        <v>25</v>
      </c>
      <c r="L6767" t="str">
        <f>_xlfn.XLOOKUP(Tableau1[[#This Row],[TYPE DE PIECE]],Tableau4[MATIERE],Tableau4[SHORT TYPE],"",0,1)</f>
        <v>SMT</v>
      </c>
      <c r="N6767" t="str">
        <f>IF(ISERR(FIND("DECOUPE",Tableau1[[#This Row],[DESIGNATION]])),"","NEED REF")</f>
        <v/>
      </c>
    </row>
    <row r="6768" spans="2:14">
      <c r="B6768">
        <v>34407237</v>
      </c>
      <c r="C6768" s="2">
        <v>43425</v>
      </c>
      <c r="E6768" t="s">
        <v>4554</v>
      </c>
      <c r="F6768" t="s">
        <v>4088</v>
      </c>
      <c r="J6768" t="s">
        <v>17</v>
      </c>
      <c r="K6768" t="s">
        <v>25</v>
      </c>
      <c r="L6768" t="str">
        <f>_xlfn.XLOOKUP(Tableau1[[#This Row],[TYPE DE PIECE]],Tableau4[MATIERE],Tableau4[SHORT TYPE],"",0,1)</f>
        <v>SMT</v>
      </c>
      <c r="N6768" t="str">
        <f>IF(ISERR(FIND("DECOUPE",Tableau1[[#This Row],[DESIGNATION]])),"","NEED REF")</f>
        <v/>
      </c>
    </row>
    <row r="6769" spans="2:14">
      <c r="B6769">
        <v>34407236</v>
      </c>
      <c r="C6769" s="2">
        <v>43425</v>
      </c>
      <c r="E6769" t="s">
        <v>265</v>
      </c>
      <c r="F6769" t="s">
        <v>4088</v>
      </c>
      <c r="J6769" t="s">
        <v>17</v>
      </c>
      <c r="K6769" t="s">
        <v>25</v>
      </c>
      <c r="L6769" t="str">
        <f>_xlfn.XLOOKUP(Tableau1[[#This Row],[TYPE DE PIECE]],Tableau4[MATIERE],Tableau4[SHORT TYPE],"",0,1)</f>
        <v>SMT</v>
      </c>
      <c r="N6769" t="str">
        <f>IF(ISERR(FIND("DECOUPE",Tableau1[[#This Row],[DESIGNATION]])),"","NEED REF")</f>
        <v/>
      </c>
    </row>
    <row r="6770" spans="2:14">
      <c r="B6770">
        <v>34407235</v>
      </c>
      <c r="C6770" s="2">
        <v>43425</v>
      </c>
      <c r="E6770" t="s">
        <v>4760</v>
      </c>
      <c r="F6770" t="s">
        <v>4088</v>
      </c>
      <c r="J6770" t="s">
        <v>17</v>
      </c>
      <c r="L6770" t="str">
        <f>_xlfn.XLOOKUP(Tableau1[[#This Row],[TYPE DE PIECE]],Tableau4[MATIERE],Tableau4[SHORT TYPE],"",0,1)</f>
        <v/>
      </c>
      <c r="N6770" t="str">
        <f>IF(ISERR(FIND("DECOUPE",Tableau1[[#This Row],[DESIGNATION]])),"","NEED REF")</f>
        <v/>
      </c>
    </row>
    <row r="6771" spans="2:14">
      <c r="B6771">
        <v>34407234</v>
      </c>
      <c r="C6771" s="2">
        <v>43424</v>
      </c>
      <c r="E6771" t="s">
        <v>4761</v>
      </c>
      <c r="F6771" t="s">
        <v>4762</v>
      </c>
      <c r="J6771" t="s">
        <v>17</v>
      </c>
      <c r="K6771" t="s">
        <v>25</v>
      </c>
      <c r="L6771" t="str">
        <f>_xlfn.XLOOKUP(Tableau1[[#This Row],[TYPE DE PIECE]],Tableau4[MATIERE],Tableau4[SHORT TYPE],"",0,1)</f>
        <v>SMT</v>
      </c>
      <c r="N6771" t="str">
        <f>IF(ISERR(FIND("DECOUPE",Tableau1[[#This Row],[DESIGNATION]])),"","NEED REF")</f>
        <v/>
      </c>
    </row>
    <row r="6772" spans="2:14">
      <c r="B6772">
        <v>34407233</v>
      </c>
      <c r="C6772" s="2">
        <v>43424</v>
      </c>
      <c r="E6772" t="s">
        <v>4763</v>
      </c>
      <c r="F6772" t="s">
        <v>4762</v>
      </c>
      <c r="J6772" t="s">
        <v>17</v>
      </c>
      <c r="K6772" t="s">
        <v>25</v>
      </c>
      <c r="L6772" t="str">
        <f>_xlfn.XLOOKUP(Tableau1[[#This Row],[TYPE DE PIECE]],Tableau4[MATIERE],Tableau4[SHORT TYPE],"",0,1)</f>
        <v>SMT</v>
      </c>
      <c r="N6772" t="str">
        <f>IF(ISERR(FIND("DECOUPE",Tableau1[[#This Row],[DESIGNATION]])),"","NEED REF")</f>
        <v/>
      </c>
    </row>
    <row r="6773" spans="2:14">
      <c r="B6773">
        <v>34407232</v>
      </c>
      <c r="C6773" s="2">
        <v>43423</v>
      </c>
      <c r="D6773" t="s">
        <v>745</v>
      </c>
      <c r="E6773" t="s">
        <v>4764</v>
      </c>
      <c r="F6773" t="s">
        <v>4765</v>
      </c>
      <c r="J6773" t="s">
        <v>177</v>
      </c>
      <c r="L6773" t="str">
        <f>_xlfn.XLOOKUP(Tableau1[[#This Row],[TYPE DE PIECE]],Tableau4[MATIERE],Tableau4[SHORT TYPE],"",0,1)</f>
        <v/>
      </c>
      <c r="N6773" t="str">
        <f>IF(ISERR(FIND("DECOUPE",Tableau1[[#This Row],[DESIGNATION]])),"","NEED REF")</f>
        <v/>
      </c>
    </row>
    <row r="6774" spans="2:14">
      <c r="B6774">
        <v>34407231</v>
      </c>
      <c r="C6774" s="2">
        <v>43423</v>
      </c>
      <c r="E6774" t="s">
        <v>1571</v>
      </c>
      <c r="F6774" t="s">
        <v>1436</v>
      </c>
      <c r="J6774" t="s">
        <v>17</v>
      </c>
      <c r="K6774" t="s">
        <v>25</v>
      </c>
      <c r="L6774" t="str">
        <f>_xlfn.XLOOKUP(Tableau1[[#This Row],[TYPE DE PIECE]],Tableau4[MATIERE],Tableau4[SHORT TYPE],"",0,1)</f>
        <v>SMT</v>
      </c>
      <c r="N6774" t="str">
        <f>IF(ISERR(FIND("DECOUPE",Tableau1[[#This Row],[DESIGNATION]])),"","NEED REF")</f>
        <v/>
      </c>
    </row>
    <row r="6775" spans="2:14">
      <c r="B6775">
        <v>34407230</v>
      </c>
      <c r="C6775" s="2">
        <v>43418</v>
      </c>
      <c r="E6775" t="s">
        <v>4766</v>
      </c>
      <c r="F6775" t="s">
        <v>4767</v>
      </c>
      <c r="J6775" t="s">
        <v>2245</v>
      </c>
      <c r="K6775" t="s">
        <v>4768</v>
      </c>
      <c r="L6775" t="str">
        <f>_xlfn.XLOOKUP(Tableau1[[#This Row],[TYPE DE PIECE]],Tableau4[MATIERE],Tableau4[SHORT TYPE],"",0,1)</f>
        <v/>
      </c>
      <c r="N6775" t="str">
        <f>IF(ISERR(FIND("DECOUPE",Tableau1[[#This Row],[DESIGNATION]])),"","NEED REF")</f>
        <v/>
      </c>
    </row>
    <row r="6776" spans="2:14">
      <c r="B6776">
        <v>34407229</v>
      </c>
      <c r="C6776" s="2">
        <v>43410</v>
      </c>
      <c r="E6776" t="s">
        <v>4769</v>
      </c>
      <c r="L6776" t="str">
        <f>_xlfn.XLOOKUP(Tableau1[[#This Row],[TYPE DE PIECE]],Tableau4[MATIERE],Tableau4[SHORT TYPE],"",0,1)</f>
        <v/>
      </c>
      <c r="N6776" t="str">
        <f>IF(ISERR(FIND("DECOUPE",Tableau1[[#This Row],[DESIGNATION]])),"","NEED REF")</f>
        <v/>
      </c>
    </row>
    <row r="6777" spans="2:14">
      <c r="B6777">
        <v>34407228</v>
      </c>
      <c r="C6777" s="2">
        <v>43410</v>
      </c>
      <c r="E6777" t="s">
        <v>4769</v>
      </c>
      <c r="L6777" t="str">
        <f>_xlfn.XLOOKUP(Tableau1[[#This Row],[TYPE DE PIECE]],Tableau4[MATIERE],Tableau4[SHORT TYPE],"",0,1)</f>
        <v/>
      </c>
      <c r="N6777" t="str">
        <f>IF(ISERR(FIND("DECOUPE",Tableau1[[#This Row],[DESIGNATION]])),"","NEED REF")</f>
        <v/>
      </c>
    </row>
    <row r="6778" spans="2:14">
      <c r="B6778">
        <v>34407227</v>
      </c>
      <c r="C6778" s="2">
        <v>43410</v>
      </c>
      <c r="E6778" t="s">
        <v>4769</v>
      </c>
      <c r="L6778" t="str">
        <f>_xlfn.XLOOKUP(Tableau1[[#This Row],[TYPE DE PIECE]],Tableau4[MATIERE],Tableau4[SHORT TYPE],"",0,1)</f>
        <v/>
      </c>
      <c r="N6778" t="str">
        <f>IF(ISERR(FIND("DECOUPE",Tableau1[[#This Row],[DESIGNATION]])),"","NEED REF")</f>
        <v/>
      </c>
    </row>
    <row r="6779" spans="2:14">
      <c r="B6779">
        <v>34407226</v>
      </c>
      <c r="C6779" s="2">
        <v>43410</v>
      </c>
      <c r="E6779" t="s">
        <v>4769</v>
      </c>
      <c r="L6779" t="str">
        <f>_xlfn.XLOOKUP(Tableau1[[#This Row],[TYPE DE PIECE]],Tableau4[MATIERE],Tableau4[SHORT TYPE],"",0,1)</f>
        <v/>
      </c>
      <c r="N6779" t="str">
        <f>IF(ISERR(FIND("DECOUPE",Tableau1[[#This Row],[DESIGNATION]])),"","NEED REF")</f>
        <v/>
      </c>
    </row>
    <row r="6780" spans="2:14">
      <c r="B6780">
        <v>34407225</v>
      </c>
      <c r="C6780" s="2">
        <v>43410</v>
      </c>
      <c r="E6780" t="s">
        <v>4769</v>
      </c>
      <c r="L6780" t="str">
        <f>_xlfn.XLOOKUP(Tableau1[[#This Row],[TYPE DE PIECE]],Tableau4[MATIERE],Tableau4[SHORT TYPE],"",0,1)</f>
        <v/>
      </c>
      <c r="N6780" t="str">
        <f>IF(ISERR(FIND("DECOUPE",Tableau1[[#This Row],[DESIGNATION]])),"","NEED REF")</f>
        <v/>
      </c>
    </row>
    <row r="6781" spans="2:14">
      <c r="B6781">
        <v>34407224</v>
      </c>
      <c r="C6781" s="2">
        <v>43410</v>
      </c>
      <c r="E6781" t="s">
        <v>4769</v>
      </c>
      <c r="L6781" t="str">
        <f>_xlfn.XLOOKUP(Tableau1[[#This Row],[TYPE DE PIECE]],Tableau4[MATIERE],Tableau4[SHORT TYPE],"",0,1)</f>
        <v/>
      </c>
      <c r="N6781" t="str">
        <f>IF(ISERR(FIND("DECOUPE",Tableau1[[#This Row],[DESIGNATION]])),"","NEED REF")</f>
        <v/>
      </c>
    </row>
    <row r="6782" spans="2:14">
      <c r="B6782">
        <v>34407223</v>
      </c>
      <c r="C6782" s="2">
        <v>43410</v>
      </c>
      <c r="E6782" t="s">
        <v>4769</v>
      </c>
      <c r="L6782" t="str">
        <f>_xlfn.XLOOKUP(Tableau1[[#This Row],[TYPE DE PIECE]],Tableau4[MATIERE],Tableau4[SHORT TYPE],"",0,1)</f>
        <v/>
      </c>
      <c r="N6782" t="str">
        <f>IF(ISERR(FIND("DECOUPE",Tableau1[[#This Row],[DESIGNATION]])),"","NEED REF")</f>
        <v/>
      </c>
    </row>
    <row r="6783" spans="2:14">
      <c r="B6783">
        <v>34407222</v>
      </c>
      <c r="C6783" s="2">
        <v>43410</v>
      </c>
      <c r="E6783" t="s">
        <v>4769</v>
      </c>
      <c r="L6783" t="str">
        <f>_xlfn.XLOOKUP(Tableau1[[#This Row],[TYPE DE PIECE]],Tableau4[MATIERE],Tableau4[SHORT TYPE],"",0,1)</f>
        <v/>
      </c>
      <c r="N6783" t="str">
        <f>IF(ISERR(FIND("DECOUPE",Tableau1[[#This Row],[DESIGNATION]])),"","NEED REF")</f>
        <v/>
      </c>
    </row>
    <row r="6784" spans="2:14">
      <c r="B6784">
        <v>34407221</v>
      </c>
      <c r="C6784" s="2">
        <v>43410</v>
      </c>
      <c r="E6784" t="s">
        <v>4769</v>
      </c>
      <c r="L6784" t="str">
        <f>_xlfn.XLOOKUP(Tableau1[[#This Row],[TYPE DE PIECE]],Tableau4[MATIERE],Tableau4[SHORT TYPE],"",0,1)</f>
        <v/>
      </c>
      <c r="N6784" t="str">
        <f>IF(ISERR(FIND("DECOUPE",Tableau1[[#This Row],[DESIGNATION]])),"","NEED REF")</f>
        <v/>
      </c>
    </row>
    <row r="6785" spans="2:14">
      <c r="B6785">
        <v>34407220</v>
      </c>
      <c r="C6785" s="2">
        <v>43410</v>
      </c>
      <c r="E6785" t="s">
        <v>4769</v>
      </c>
      <c r="L6785" t="str">
        <f>_xlfn.XLOOKUP(Tableau1[[#This Row],[TYPE DE PIECE]],Tableau4[MATIERE],Tableau4[SHORT TYPE],"",0,1)</f>
        <v/>
      </c>
      <c r="N6785" t="str">
        <f>IF(ISERR(FIND("DECOUPE",Tableau1[[#This Row],[DESIGNATION]])),"","NEED REF")</f>
        <v/>
      </c>
    </row>
    <row r="6786" spans="2:14">
      <c r="B6786">
        <v>34407219</v>
      </c>
      <c r="C6786" s="2">
        <v>43410</v>
      </c>
      <c r="E6786" t="s">
        <v>4769</v>
      </c>
      <c r="L6786" t="str">
        <f>_xlfn.XLOOKUP(Tableau1[[#This Row],[TYPE DE PIECE]],Tableau4[MATIERE],Tableau4[SHORT TYPE],"",0,1)</f>
        <v/>
      </c>
      <c r="N6786" t="str">
        <f>IF(ISERR(FIND("DECOUPE",Tableau1[[#This Row],[DESIGNATION]])),"","NEED REF")</f>
        <v/>
      </c>
    </row>
    <row r="6787" spans="2:14">
      <c r="B6787">
        <v>34407218</v>
      </c>
      <c r="C6787" s="2">
        <v>43410</v>
      </c>
      <c r="E6787" t="s">
        <v>4769</v>
      </c>
      <c r="L6787" t="str">
        <f>_xlfn.XLOOKUP(Tableau1[[#This Row],[TYPE DE PIECE]],Tableau4[MATIERE],Tableau4[SHORT TYPE],"",0,1)</f>
        <v/>
      </c>
      <c r="N6787" t="str">
        <f>IF(ISERR(FIND("DECOUPE",Tableau1[[#This Row],[DESIGNATION]])),"","NEED REF")</f>
        <v/>
      </c>
    </row>
    <row r="6788" spans="2:14">
      <c r="B6788">
        <v>34407217</v>
      </c>
      <c r="C6788" s="2">
        <v>43410</v>
      </c>
      <c r="E6788" t="s">
        <v>4769</v>
      </c>
      <c r="L6788" t="str">
        <f>_xlfn.XLOOKUP(Tableau1[[#This Row],[TYPE DE PIECE]],Tableau4[MATIERE],Tableau4[SHORT TYPE],"",0,1)</f>
        <v/>
      </c>
      <c r="N6788" t="str">
        <f>IF(ISERR(FIND("DECOUPE",Tableau1[[#This Row],[DESIGNATION]])),"","NEED REF")</f>
        <v/>
      </c>
    </row>
    <row r="6789" spans="2:14">
      <c r="B6789">
        <v>34407216</v>
      </c>
      <c r="C6789" s="2">
        <v>43410</v>
      </c>
      <c r="E6789" t="s">
        <v>4769</v>
      </c>
      <c r="L6789" t="str">
        <f>_xlfn.XLOOKUP(Tableau1[[#This Row],[TYPE DE PIECE]],Tableau4[MATIERE],Tableau4[SHORT TYPE],"",0,1)</f>
        <v/>
      </c>
      <c r="N6789" t="str">
        <f>IF(ISERR(FIND("DECOUPE",Tableau1[[#This Row],[DESIGNATION]])),"","NEED REF")</f>
        <v/>
      </c>
    </row>
    <row r="6790" spans="2:14">
      <c r="B6790">
        <v>34407215</v>
      </c>
      <c r="C6790" s="2">
        <v>43410</v>
      </c>
      <c r="E6790" t="s">
        <v>4769</v>
      </c>
      <c r="L6790" t="str">
        <f>_xlfn.XLOOKUP(Tableau1[[#This Row],[TYPE DE PIECE]],Tableau4[MATIERE],Tableau4[SHORT TYPE],"",0,1)</f>
        <v/>
      </c>
      <c r="N6790" t="str">
        <f>IF(ISERR(FIND("DECOUPE",Tableau1[[#This Row],[DESIGNATION]])),"","NEED REF")</f>
        <v/>
      </c>
    </row>
    <row r="6791" spans="2:14">
      <c r="B6791">
        <v>34407214</v>
      </c>
      <c r="C6791" s="2">
        <v>43410</v>
      </c>
      <c r="E6791" t="s">
        <v>4769</v>
      </c>
      <c r="L6791" t="str">
        <f>_xlfn.XLOOKUP(Tableau1[[#This Row],[TYPE DE PIECE]],Tableau4[MATIERE],Tableau4[SHORT TYPE],"",0,1)</f>
        <v/>
      </c>
      <c r="N6791" t="str">
        <f>IF(ISERR(FIND("DECOUPE",Tableau1[[#This Row],[DESIGNATION]])),"","NEED REF")</f>
        <v/>
      </c>
    </row>
    <row r="6792" spans="2:14">
      <c r="B6792">
        <v>34407213</v>
      </c>
      <c r="C6792" s="2">
        <v>43410</v>
      </c>
      <c r="E6792" t="s">
        <v>4769</v>
      </c>
      <c r="L6792" t="str">
        <f>_xlfn.XLOOKUP(Tableau1[[#This Row],[TYPE DE PIECE]],Tableau4[MATIERE],Tableau4[SHORT TYPE],"",0,1)</f>
        <v/>
      </c>
      <c r="N6792" t="str">
        <f>IF(ISERR(FIND("DECOUPE",Tableau1[[#This Row],[DESIGNATION]])),"","NEED REF")</f>
        <v/>
      </c>
    </row>
    <row r="6793" spans="2:14">
      <c r="B6793">
        <v>34407212</v>
      </c>
      <c r="C6793" s="2">
        <v>43410</v>
      </c>
      <c r="E6793" t="s">
        <v>4696</v>
      </c>
      <c r="L6793" t="str">
        <f>_xlfn.XLOOKUP(Tableau1[[#This Row],[TYPE DE PIECE]],Tableau4[MATIERE],Tableau4[SHORT TYPE],"",0,1)</f>
        <v/>
      </c>
      <c r="N6793" t="str">
        <f>IF(ISERR(FIND("DECOUPE",Tableau1[[#This Row],[DESIGNATION]])),"","NEED REF")</f>
        <v/>
      </c>
    </row>
    <row r="6794" spans="2:14">
      <c r="B6794">
        <v>34407211</v>
      </c>
      <c r="C6794" s="2">
        <v>43410</v>
      </c>
      <c r="E6794" t="s">
        <v>2818</v>
      </c>
      <c r="L6794" t="str">
        <f>_xlfn.XLOOKUP(Tableau1[[#This Row],[TYPE DE PIECE]],Tableau4[MATIERE],Tableau4[SHORT TYPE],"",0,1)</f>
        <v/>
      </c>
      <c r="N6794" t="str">
        <f>IF(ISERR(FIND("DECOUPE",Tableau1[[#This Row],[DESIGNATION]])),"","NEED REF")</f>
        <v/>
      </c>
    </row>
    <row r="6795" spans="2:14">
      <c r="B6795">
        <v>34407210</v>
      </c>
      <c r="C6795" s="2">
        <v>43410</v>
      </c>
      <c r="E6795" t="s">
        <v>2472</v>
      </c>
      <c r="L6795" t="str">
        <f>_xlfn.XLOOKUP(Tableau1[[#This Row],[TYPE DE PIECE]],Tableau4[MATIERE],Tableau4[SHORT TYPE],"",0,1)</f>
        <v/>
      </c>
      <c r="N6795" t="str">
        <f>IF(ISERR(FIND("DECOUPE",Tableau1[[#This Row],[DESIGNATION]])),"","NEED REF")</f>
        <v/>
      </c>
    </row>
    <row r="6796" spans="2:14">
      <c r="B6796">
        <v>34407209</v>
      </c>
      <c r="C6796" s="2">
        <v>43410</v>
      </c>
      <c r="E6796" t="s">
        <v>4721</v>
      </c>
      <c r="L6796" t="str">
        <f>_xlfn.XLOOKUP(Tableau1[[#This Row],[TYPE DE PIECE]],Tableau4[MATIERE],Tableau4[SHORT TYPE],"",0,1)</f>
        <v/>
      </c>
      <c r="N6796" t="str">
        <f>IF(ISERR(FIND("DECOUPE",Tableau1[[#This Row],[DESIGNATION]])),"","NEED REF")</f>
        <v/>
      </c>
    </row>
    <row r="6797" spans="2:14">
      <c r="B6797">
        <v>34407208</v>
      </c>
      <c r="C6797" s="2">
        <v>43410</v>
      </c>
      <c r="E6797" t="s">
        <v>2837</v>
      </c>
      <c r="L6797" t="str">
        <f>_xlfn.XLOOKUP(Tableau1[[#This Row],[TYPE DE PIECE]],Tableau4[MATIERE],Tableau4[SHORT TYPE],"",0,1)</f>
        <v/>
      </c>
      <c r="N6797" t="str">
        <f>IF(ISERR(FIND("DECOUPE",Tableau1[[#This Row],[DESIGNATION]])),"","NEED REF")</f>
        <v/>
      </c>
    </row>
    <row r="6798" spans="2:14">
      <c r="B6798">
        <v>34407207</v>
      </c>
      <c r="C6798" s="2">
        <v>43410</v>
      </c>
      <c r="E6798" t="s">
        <v>4770</v>
      </c>
      <c r="L6798" t="str">
        <f>_xlfn.XLOOKUP(Tableau1[[#This Row],[TYPE DE PIECE]],Tableau4[MATIERE],Tableau4[SHORT TYPE],"",0,1)</f>
        <v/>
      </c>
      <c r="N6798" t="str">
        <f>IF(ISERR(FIND("DECOUPE",Tableau1[[#This Row],[DESIGNATION]])),"","NEED REF")</f>
        <v/>
      </c>
    </row>
    <row r="6799" spans="2:14">
      <c r="B6799">
        <v>34407206</v>
      </c>
      <c r="C6799" s="2">
        <v>43410</v>
      </c>
      <c r="E6799" t="s">
        <v>4771</v>
      </c>
      <c r="L6799" t="str">
        <f>_xlfn.XLOOKUP(Tableau1[[#This Row],[TYPE DE PIECE]],Tableau4[MATIERE],Tableau4[SHORT TYPE],"",0,1)</f>
        <v/>
      </c>
      <c r="N6799" t="str">
        <f>IF(ISERR(FIND("DECOUPE",Tableau1[[#This Row],[DESIGNATION]])),"","NEED REF")</f>
        <v/>
      </c>
    </row>
    <row r="6800" spans="2:14">
      <c r="B6800">
        <v>34407205</v>
      </c>
      <c r="C6800" s="2">
        <v>43410</v>
      </c>
      <c r="E6800" t="s">
        <v>4693</v>
      </c>
      <c r="L6800" t="str">
        <f>_xlfn.XLOOKUP(Tableau1[[#This Row],[TYPE DE PIECE]],Tableau4[MATIERE],Tableau4[SHORT TYPE],"",0,1)</f>
        <v/>
      </c>
      <c r="N6800" t="str">
        <f>IF(ISERR(FIND("DECOUPE",Tableau1[[#This Row],[DESIGNATION]])),"","NEED REF")</f>
        <v/>
      </c>
    </row>
    <row r="6801" spans="2:14">
      <c r="B6801">
        <v>34407204</v>
      </c>
      <c r="C6801" s="2">
        <v>43410</v>
      </c>
      <c r="E6801" t="s">
        <v>4772</v>
      </c>
      <c r="L6801" t="str">
        <f>_xlfn.XLOOKUP(Tableau1[[#This Row],[TYPE DE PIECE]],Tableau4[MATIERE],Tableau4[SHORT TYPE],"",0,1)</f>
        <v/>
      </c>
      <c r="N6801" t="str">
        <f>IF(ISERR(FIND("DECOUPE",Tableau1[[#This Row],[DESIGNATION]])),"","NEED REF")</f>
        <v/>
      </c>
    </row>
    <row r="6802" spans="2:14">
      <c r="B6802">
        <v>34407203</v>
      </c>
      <c r="C6802" s="2">
        <v>43410</v>
      </c>
      <c r="E6802" t="s">
        <v>4769</v>
      </c>
      <c r="L6802" t="str">
        <f>_xlfn.XLOOKUP(Tableau1[[#This Row],[TYPE DE PIECE]],Tableau4[MATIERE],Tableau4[SHORT TYPE],"",0,1)</f>
        <v/>
      </c>
      <c r="N6802" t="str">
        <f>IF(ISERR(FIND("DECOUPE",Tableau1[[#This Row],[DESIGNATION]])),"","NEED REF")</f>
        <v/>
      </c>
    </row>
    <row r="6803" spans="2:14">
      <c r="B6803">
        <v>34407202</v>
      </c>
      <c r="C6803" s="2">
        <v>43410</v>
      </c>
      <c r="E6803" t="s">
        <v>4769</v>
      </c>
      <c r="L6803" t="str">
        <f>_xlfn.XLOOKUP(Tableau1[[#This Row],[TYPE DE PIECE]],Tableau4[MATIERE],Tableau4[SHORT TYPE],"",0,1)</f>
        <v/>
      </c>
      <c r="N6803" t="str">
        <f>IF(ISERR(FIND("DECOUPE",Tableau1[[#This Row],[DESIGNATION]])),"","NEED REF")</f>
        <v/>
      </c>
    </row>
    <row r="6804" spans="2:14">
      <c r="B6804">
        <v>34407201</v>
      </c>
      <c r="C6804" s="2">
        <v>43410</v>
      </c>
      <c r="D6804" t="s">
        <v>745</v>
      </c>
      <c r="E6804" t="s">
        <v>4773</v>
      </c>
      <c r="F6804" t="s">
        <v>4774</v>
      </c>
      <c r="J6804" t="s">
        <v>2746</v>
      </c>
      <c r="L6804" t="str">
        <f>_xlfn.XLOOKUP(Tableau1[[#This Row],[TYPE DE PIECE]],Tableau4[MATIERE],Tableau4[SHORT TYPE],"",0,1)</f>
        <v/>
      </c>
      <c r="N6804" t="str">
        <f>IF(ISERR(FIND("DECOUPE",Tableau1[[#This Row],[DESIGNATION]])),"","NEED REF")</f>
        <v/>
      </c>
    </row>
    <row r="6805" spans="2:14">
      <c r="B6805">
        <v>34407200</v>
      </c>
      <c r="C6805" s="2">
        <v>43410</v>
      </c>
      <c r="D6805" t="s">
        <v>745</v>
      </c>
      <c r="E6805" t="s">
        <v>4775</v>
      </c>
      <c r="F6805" t="s">
        <v>4774</v>
      </c>
      <c r="J6805" t="s">
        <v>2746</v>
      </c>
      <c r="L6805" t="str">
        <f>_xlfn.XLOOKUP(Tableau1[[#This Row],[TYPE DE PIECE]],Tableau4[MATIERE],Tableau4[SHORT TYPE],"",0,1)</f>
        <v/>
      </c>
      <c r="N6805" t="str">
        <f>IF(ISERR(FIND("DECOUPE",Tableau1[[#This Row],[DESIGNATION]])),"","NEED REF")</f>
        <v/>
      </c>
    </row>
    <row r="6806" spans="2:14">
      <c r="B6806">
        <v>34407199</v>
      </c>
      <c r="C6806" s="2">
        <v>43410</v>
      </c>
      <c r="D6806" t="s">
        <v>745</v>
      </c>
      <c r="E6806" t="s">
        <v>4776</v>
      </c>
      <c r="F6806" t="s">
        <v>4774</v>
      </c>
      <c r="J6806" t="s">
        <v>2746</v>
      </c>
      <c r="L6806" t="str">
        <f>_xlfn.XLOOKUP(Tableau1[[#This Row],[TYPE DE PIECE]],Tableau4[MATIERE],Tableau4[SHORT TYPE],"",0,1)</f>
        <v/>
      </c>
      <c r="N6806" t="str">
        <f>IF(ISERR(FIND("DECOUPE",Tableau1[[#This Row],[DESIGNATION]])),"","NEED REF")</f>
        <v/>
      </c>
    </row>
    <row r="6807" spans="2:14">
      <c r="B6807">
        <v>34407198</v>
      </c>
      <c r="C6807" s="2">
        <v>43410</v>
      </c>
      <c r="D6807" t="s">
        <v>13</v>
      </c>
      <c r="E6807" t="s">
        <v>4777</v>
      </c>
      <c r="J6807" t="s">
        <v>17</v>
      </c>
      <c r="K6807" t="s">
        <v>22</v>
      </c>
      <c r="L6807" t="str">
        <f>_xlfn.XLOOKUP(Tableau1[[#This Row],[TYPE DE PIECE]],Tableau4[MATIERE],Tableau4[SHORT TYPE],"",0,1)</f>
        <v>COP</v>
      </c>
      <c r="N6807" t="str">
        <f>IF(ISERR(FIND("DECOUPE",Tableau1[[#This Row],[DESIGNATION]])),"","NEED REF")</f>
        <v/>
      </c>
    </row>
    <row r="6808" spans="2:14">
      <c r="B6808">
        <v>34407197</v>
      </c>
      <c r="C6808" s="2">
        <v>43410</v>
      </c>
      <c r="D6808" t="s">
        <v>13</v>
      </c>
      <c r="E6808" t="s">
        <v>4778</v>
      </c>
      <c r="J6808" t="s">
        <v>17</v>
      </c>
      <c r="K6808" t="s">
        <v>22</v>
      </c>
      <c r="L6808" t="str">
        <f>_xlfn.XLOOKUP(Tableau1[[#This Row],[TYPE DE PIECE]],Tableau4[MATIERE],Tableau4[SHORT TYPE],"",0,1)</f>
        <v>COP</v>
      </c>
      <c r="N6808" t="str">
        <f>IF(ISERR(FIND("DECOUPE",Tableau1[[#This Row],[DESIGNATION]])),"","NEED REF")</f>
        <v/>
      </c>
    </row>
    <row r="6809" spans="2:14">
      <c r="B6809">
        <v>34407196</v>
      </c>
      <c r="C6809" s="2">
        <v>43410</v>
      </c>
      <c r="D6809" t="s">
        <v>13</v>
      </c>
      <c r="E6809" t="s">
        <v>4779</v>
      </c>
      <c r="J6809" t="s">
        <v>17</v>
      </c>
      <c r="K6809" t="s">
        <v>22</v>
      </c>
      <c r="L6809" t="str">
        <f>_xlfn.XLOOKUP(Tableau1[[#This Row],[TYPE DE PIECE]],Tableau4[MATIERE],Tableau4[SHORT TYPE],"",0,1)</f>
        <v>COP</v>
      </c>
      <c r="N6809" t="str">
        <f>IF(ISERR(FIND("DECOUPE",Tableau1[[#This Row],[DESIGNATION]])),"","NEED REF")</f>
        <v/>
      </c>
    </row>
    <row r="6810" spans="2:14">
      <c r="B6810">
        <v>34407195</v>
      </c>
      <c r="C6810" s="2">
        <v>43410</v>
      </c>
      <c r="D6810" t="s">
        <v>13</v>
      </c>
      <c r="E6810" t="s">
        <v>4780</v>
      </c>
      <c r="J6810" t="s">
        <v>17</v>
      </c>
      <c r="K6810" t="s">
        <v>22</v>
      </c>
      <c r="L6810" t="str">
        <f>_xlfn.XLOOKUP(Tableau1[[#This Row],[TYPE DE PIECE]],Tableau4[MATIERE],Tableau4[SHORT TYPE],"",0,1)</f>
        <v>COP</v>
      </c>
      <c r="N6810" t="str">
        <f>IF(ISERR(FIND("DECOUPE",Tableau1[[#This Row],[DESIGNATION]])),"","NEED REF")</f>
        <v/>
      </c>
    </row>
    <row r="6811" spans="2:14">
      <c r="B6811">
        <v>34407194</v>
      </c>
      <c r="C6811" s="2">
        <v>43410</v>
      </c>
      <c r="D6811" t="s">
        <v>13</v>
      </c>
      <c r="E6811" t="s">
        <v>4781</v>
      </c>
      <c r="J6811" t="s">
        <v>17</v>
      </c>
      <c r="K6811" t="s">
        <v>22</v>
      </c>
      <c r="L6811" t="str">
        <f>_xlfn.XLOOKUP(Tableau1[[#This Row],[TYPE DE PIECE]],Tableau4[MATIERE],Tableau4[SHORT TYPE],"",0,1)</f>
        <v>COP</v>
      </c>
      <c r="N6811" t="str">
        <f>IF(ISERR(FIND("DECOUPE",Tableau1[[#This Row],[DESIGNATION]])),"","NEED REF")</f>
        <v/>
      </c>
    </row>
    <row r="6812" spans="2:14">
      <c r="B6812">
        <v>34407193</v>
      </c>
      <c r="C6812" s="2">
        <v>43410</v>
      </c>
      <c r="D6812" t="s">
        <v>13</v>
      </c>
      <c r="E6812" t="s">
        <v>4782</v>
      </c>
      <c r="J6812" t="s">
        <v>17</v>
      </c>
      <c r="K6812" t="s">
        <v>22</v>
      </c>
      <c r="L6812" t="str">
        <f>_xlfn.XLOOKUP(Tableau1[[#This Row],[TYPE DE PIECE]],Tableau4[MATIERE],Tableau4[SHORT TYPE],"",0,1)</f>
        <v>COP</v>
      </c>
      <c r="N6812" t="str">
        <f>IF(ISERR(FIND("DECOUPE",Tableau1[[#This Row],[DESIGNATION]])),"","NEED REF")</f>
        <v/>
      </c>
    </row>
    <row r="6813" spans="2:14">
      <c r="B6813">
        <v>34407192</v>
      </c>
      <c r="C6813" s="2">
        <v>43410</v>
      </c>
      <c r="D6813" t="s">
        <v>13</v>
      </c>
      <c r="E6813" t="s">
        <v>4783</v>
      </c>
      <c r="F6813" t="s">
        <v>4762</v>
      </c>
      <c r="J6813" t="s">
        <v>2746</v>
      </c>
      <c r="L6813" t="str">
        <f>_xlfn.XLOOKUP(Tableau1[[#This Row],[TYPE DE PIECE]],Tableau4[MATIERE],Tableau4[SHORT TYPE],"",0,1)</f>
        <v/>
      </c>
      <c r="N6813" t="str">
        <f>IF(ISERR(FIND("DECOUPE",Tableau1[[#This Row],[DESIGNATION]])),"","NEED REF")</f>
        <v/>
      </c>
    </row>
    <row r="6814" spans="2:14">
      <c r="B6814">
        <v>34407191</v>
      </c>
      <c r="C6814" s="2">
        <v>43409</v>
      </c>
      <c r="D6814" t="s">
        <v>745</v>
      </c>
      <c r="E6814" t="s">
        <v>4784</v>
      </c>
      <c r="J6814" t="s">
        <v>17</v>
      </c>
      <c r="L6814" t="str">
        <f>_xlfn.XLOOKUP(Tableau1[[#This Row],[TYPE DE PIECE]],Tableau4[MATIERE],Tableau4[SHORT TYPE],"",0,1)</f>
        <v/>
      </c>
      <c r="N6814" t="str">
        <f>IF(ISERR(FIND("DECOUPE",Tableau1[[#This Row],[DESIGNATION]])),"","NEED REF")</f>
        <v/>
      </c>
    </row>
    <row r="6815" spans="2:14">
      <c r="B6815">
        <v>34407190</v>
      </c>
      <c r="C6815" s="2">
        <v>43409</v>
      </c>
      <c r="D6815" t="s">
        <v>745</v>
      </c>
      <c r="E6815" t="s">
        <v>4785</v>
      </c>
      <c r="J6815" t="s">
        <v>17</v>
      </c>
      <c r="L6815" t="str">
        <f>_xlfn.XLOOKUP(Tableau1[[#This Row],[TYPE DE PIECE]],Tableau4[MATIERE],Tableau4[SHORT TYPE],"",0,1)</f>
        <v/>
      </c>
      <c r="N6815" t="str">
        <f>IF(ISERR(FIND("DECOUPE",Tableau1[[#This Row],[DESIGNATION]])),"","NEED REF")</f>
        <v/>
      </c>
    </row>
    <row r="6816" spans="2:14">
      <c r="B6816">
        <v>34407189</v>
      </c>
      <c r="C6816" s="2">
        <v>43409</v>
      </c>
      <c r="D6816" t="s">
        <v>745</v>
      </c>
      <c r="E6816" t="s">
        <v>4786</v>
      </c>
      <c r="J6816" t="s">
        <v>17</v>
      </c>
      <c r="L6816" t="str">
        <f>_xlfn.XLOOKUP(Tableau1[[#This Row],[TYPE DE PIECE]],Tableau4[MATIERE],Tableau4[SHORT TYPE],"",0,1)</f>
        <v/>
      </c>
      <c r="N6816" t="str">
        <f>IF(ISERR(FIND("DECOUPE",Tableau1[[#This Row],[DESIGNATION]])),"","NEED REF")</f>
        <v/>
      </c>
    </row>
    <row r="6817" spans="2:14">
      <c r="B6817">
        <v>34407188</v>
      </c>
      <c r="C6817" s="2">
        <v>43409</v>
      </c>
      <c r="D6817" t="s">
        <v>745</v>
      </c>
      <c r="E6817" t="s">
        <v>4787</v>
      </c>
      <c r="J6817" t="s">
        <v>17</v>
      </c>
      <c r="L6817" t="str">
        <f>_xlfn.XLOOKUP(Tableau1[[#This Row],[TYPE DE PIECE]],Tableau4[MATIERE],Tableau4[SHORT TYPE],"",0,1)</f>
        <v/>
      </c>
      <c r="N6817" t="str">
        <f>IF(ISERR(FIND("DECOUPE",Tableau1[[#This Row],[DESIGNATION]])),"","NEED REF")</f>
        <v/>
      </c>
    </row>
    <row r="6818" spans="2:14">
      <c r="B6818">
        <v>34407187</v>
      </c>
      <c r="C6818" s="2">
        <v>43409</v>
      </c>
      <c r="D6818" t="s">
        <v>13</v>
      </c>
      <c r="E6818" t="s">
        <v>4788</v>
      </c>
      <c r="J6818" t="s">
        <v>17</v>
      </c>
      <c r="K6818" t="s">
        <v>25</v>
      </c>
      <c r="L6818" t="str">
        <f>_xlfn.XLOOKUP(Tableau1[[#This Row],[TYPE DE PIECE]],Tableau4[MATIERE],Tableau4[SHORT TYPE],"",0,1)</f>
        <v>SMT</v>
      </c>
      <c r="N6818" t="str">
        <f>IF(ISERR(FIND("DECOUPE",Tableau1[[#This Row],[DESIGNATION]])),"","NEED REF")</f>
        <v/>
      </c>
    </row>
    <row r="6819" spans="2:14">
      <c r="B6819">
        <v>34407186</v>
      </c>
      <c r="C6819" s="2">
        <v>43409</v>
      </c>
      <c r="D6819" t="s">
        <v>13</v>
      </c>
      <c r="E6819" t="s">
        <v>4789</v>
      </c>
      <c r="J6819" t="s">
        <v>17</v>
      </c>
      <c r="K6819" t="s">
        <v>25</v>
      </c>
      <c r="L6819" t="str">
        <f>_xlfn.XLOOKUP(Tableau1[[#This Row],[TYPE DE PIECE]],Tableau4[MATIERE],Tableau4[SHORT TYPE],"",0,1)</f>
        <v>SMT</v>
      </c>
      <c r="N6819" t="str">
        <f>IF(ISERR(FIND("DECOUPE",Tableau1[[#This Row],[DESIGNATION]])),"","NEED REF")</f>
        <v/>
      </c>
    </row>
    <row r="6820" spans="2:14">
      <c r="B6820">
        <v>34407185</v>
      </c>
      <c r="C6820" s="2">
        <v>43409</v>
      </c>
      <c r="D6820" t="s">
        <v>13</v>
      </c>
      <c r="E6820" t="s">
        <v>4790</v>
      </c>
      <c r="J6820" t="s">
        <v>17</v>
      </c>
      <c r="K6820" t="s">
        <v>25</v>
      </c>
      <c r="L6820" t="str">
        <f>_xlfn.XLOOKUP(Tableau1[[#This Row],[TYPE DE PIECE]],Tableau4[MATIERE],Tableau4[SHORT TYPE],"",0,1)</f>
        <v>SMT</v>
      </c>
      <c r="N6820" t="str">
        <f>IF(ISERR(FIND("DECOUPE",Tableau1[[#This Row],[DESIGNATION]])),"","NEED REF")</f>
        <v/>
      </c>
    </row>
    <row r="6821" spans="2:14">
      <c r="B6821">
        <v>34407184</v>
      </c>
      <c r="C6821" s="2">
        <v>43402</v>
      </c>
      <c r="D6821" t="s">
        <v>13</v>
      </c>
      <c r="E6821" t="s">
        <v>4791</v>
      </c>
      <c r="F6821" t="s">
        <v>4131</v>
      </c>
      <c r="J6821" t="s">
        <v>17</v>
      </c>
      <c r="K6821" t="s">
        <v>33</v>
      </c>
      <c r="L6821" t="str">
        <f>_xlfn.XLOOKUP(Tableau1[[#This Row],[TYPE DE PIECE]],Tableau4[MATIERE],Tableau4[SHORT TYPE],"",0,1)</f>
        <v>PLA</v>
      </c>
      <c r="N6821" t="str">
        <f>IF(ISERR(FIND("DECOUPE",Tableau1[[#This Row],[DESIGNATION]])),"","NEED REF")</f>
        <v/>
      </c>
    </row>
    <row r="6822" spans="2:14">
      <c r="B6822">
        <v>34407183</v>
      </c>
      <c r="C6822" s="2">
        <v>43402</v>
      </c>
      <c r="D6822" t="s">
        <v>13</v>
      </c>
      <c r="E6822" t="s">
        <v>4792</v>
      </c>
      <c r="F6822" t="s">
        <v>4131</v>
      </c>
      <c r="J6822" t="s">
        <v>17</v>
      </c>
      <c r="K6822" t="s">
        <v>25</v>
      </c>
      <c r="L6822" t="str">
        <f>_xlfn.XLOOKUP(Tableau1[[#This Row],[TYPE DE PIECE]],Tableau4[MATIERE],Tableau4[SHORT TYPE],"",0,1)</f>
        <v>SMT</v>
      </c>
      <c r="N6822" t="str">
        <f>IF(ISERR(FIND("DECOUPE",Tableau1[[#This Row],[DESIGNATION]])),"","NEED REF")</f>
        <v/>
      </c>
    </row>
    <row r="6823" spans="2:14">
      <c r="B6823">
        <v>34407182</v>
      </c>
      <c r="C6823" s="2">
        <v>43402</v>
      </c>
      <c r="D6823" t="s">
        <v>13</v>
      </c>
      <c r="E6823" t="s">
        <v>4793</v>
      </c>
      <c r="F6823" t="s">
        <v>4794</v>
      </c>
      <c r="J6823" t="s">
        <v>17</v>
      </c>
      <c r="K6823" t="s">
        <v>25</v>
      </c>
      <c r="L6823" t="str">
        <f>_xlfn.XLOOKUP(Tableau1[[#This Row],[TYPE DE PIECE]],Tableau4[MATIERE],Tableau4[SHORT TYPE],"",0,1)</f>
        <v>SMT</v>
      </c>
      <c r="N6823" t="str">
        <f>IF(ISERR(FIND("DECOUPE",Tableau1[[#This Row],[DESIGNATION]])),"","NEED REF")</f>
        <v/>
      </c>
    </row>
    <row r="6824" spans="2:14">
      <c r="B6824">
        <v>34407181</v>
      </c>
      <c r="C6824" s="2">
        <v>43396</v>
      </c>
      <c r="D6824" t="s">
        <v>13</v>
      </c>
      <c r="E6824" t="s">
        <v>1569</v>
      </c>
      <c r="F6824" t="s">
        <v>4794</v>
      </c>
      <c r="J6824" t="s">
        <v>17</v>
      </c>
      <c r="K6824" t="s">
        <v>25</v>
      </c>
      <c r="L6824" t="str">
        <f>_xlfn.XLOOKUP(Tableau1[[#This Row],[TYPE DE PIECE]],Tableau4[MATIERE],Tableau4[SHORT TYPE],"",0,1)</f>
        <v>SMT</v>
      </c>
      <c r="N6824" t="str">
        <f>IF(ISERR(FIND("DECOUPE",Tableau1[[#This Row],[DESIGNATION]])),"","NEED REF")</f>
        <v>NEED REF</v>
      </c>
    </row>
    <row r="6825" spans="2:14">
      <c r="B6825">
        <v>34407180</v>
      </c>
      <c r="C6825" s="2">
        <v>43396</v>
      </c>
      <c r="D6825" t="s">
        <v>13</v>
      </c>
      <c r="E6825" t="s">
        <v>4795</v>
      </c>
      <c r="F6825" t="s">
        <v>4796</v>
      </c>
      <c r="J6825" t="s">
        <v>17</v>
      </c>
      <c r="K6825" t="s">
        <v>25</v>
      </c>
      <c r="L6825" t="str">
        <f>_xlfn.XLOOKUP(Tableau1[[#This Row],[TYPE DE PIECE]],Tableau4[MATIERE],Tableau4[SHORT TYPE],"",0,1)</f>
        <v>SMT</v>
      </c>
      <c r="N6825" t="str">
        <f>IF(ISERR(FIND("DECOUPE",Tableau1[[#This Row],[DESIGNATION]])),"","NEED REF")</f>
        <v/>
      </c>
    </row>
    <row r="6826" spans="2:14">
      <c r="B6826">
        <v>34407179</v>
      </c>
      <c r="C6826" s="2">
        <v>43396</v>
      </c>
      <c r="D6826" t="s">
        <v>13</v>
      </c>
      <c r="E6826" t="s">
        <v>4797</v>
      </c>
      <c r="F6826" t="s">
        <v>4796</v>
      </c>
      <c r="J6826" t="s">
        <v>17</v>
      </c>
      <c r="K6826" t="s">
        <v>25</v>
      </c>
      <c r="L6826" t="str">
        <f>_xlfn.XLOOKUP(Tableau1[[#This Row],[TYPE DE PIECE]],Tableau4[MATIERE],Tableau4[SHORT TYPE],"",0,1)</f>
        <v>SMT</v>
      </c>
      <c r="N6826" t="str">
        <f>IF(ISERR(FIND("DECOUPE",Tableau1[[#This Row],[DESIGNATION]])),"","NEED REF")</f>
        <v/>
      </c>
    </row>
    <row r="6827" spans="2:14">
      <c r="B6827">
        <v>34407178</v>
      </c>
      <c r="C6827" s="2">
        <v>43396</v>
      </c>
      <c r="D6827" t="s">
        <v>13</v>
      </c>
      <c r="E6827" t="s">
        <v>4798</v>
      </c>
      <c r="F6827" t="s">
        <v>4796</v>
      </c>
      <c r="J6827" t="s">
        <v>17</v>
      </c>
      <c r="K6827" t="s">
        <v>25</v>
      </c>
      <c r="L6827" t="str">
        <f>_xlfn.XLOOKUP(Tableau1[[#This Row],[TYPE DE PIECE]],Tableau4[MATIERE],Tableau4[SHORT TYPE],"",0,1)</f>
        <v>SMT</v>
      </c>
      <c r="N6827" t="str">
        <f>IF(ISERR(FIND("DECOUPE",Tableau1[[#This Row],[DESIGNATION]])),"","NEED REF")</f>
        <v/>
      </c>
    </row>
    <row r="6828" spans="2:14">
      <c r="B6828">
        <v>34407177</v>
      </c>
      <c r="C6828" s="2">
        <v>43396</v>
      </c>
      <c r="D6828" t="s">
        <v>13</v>
      </c>
      <c r="E6828" t="s">
        <v>4799</v>
      </c>
      <c r="F6828" t="s">
        <v>4796</v>
      </c>
      <c r="J6828" t="s">
        <v>17</v>
      </c>
      <c r="K6828" t="s">
        <v>25</v>
      </c>
      <c r="L6828" t="str">
        <f>_xlfn.XLOOKUP(Tableau1[[#This Row],[TYPE DE PIECE]],Tableau4[MATIERE],Tableau4[SHORT TYPE],"",0,1)</f>
        <v>SMT</v>
      </c>
      <c r="N6828" t="str">
        <f>IF(ISERR(FIND("DECOUPE",Tableau1[[#This Row],[DESIGNATION]])),"","NEED REF")</f>
        <v/>
      </c>
    </row>
    <row r="6829" spans="2:14">
      <c r="B6829">
        <v>34407176</v>
      </c>
      <c r="C6829" s="2">
        <v>43396</v>
      </c>
      <c r="D6829" t="s">
        <v>13</v>
      </c>
      <c r="L6829" t="str">
        <f>_xlfn.XLOOKUP(Tableau1[[#This Row],[TYPE DE PIECE]],Tableau4[MATIERE],Tableau4[SHORT TYPE],"",0,1)</f>
        <v/>
      </c>
      <c r="N6829" t="str">
        <f>IF(ISERR(FIND("DECOUPE",Tableau1[[#This Row],[DESIGNATION]])),"","NEED REF")</f>
        <v/>
      </c>
    </row>
    <row r="6830" spans="2:14">
      <c r="B6830">
        <v>34407175</v>
      </c>
      <c r="C6830" s="2">
        <v>43396</v>
      </c>
      <c r="D6830" t="s">
        <v>13</v>
      </c>
      <c r="E6830" t="s">
        <v>4800</v>
      </c>
      <c r="L6830" t="str">
        <f>_xlfn.XLOOKUP(Tableau1[[#This Row],[TYPE DE PIECE]],Tableau4[MATIERE],Tableau4[SHORT TYPE],"",0,1)</f>
        <v/>
      </c>
      <c r="N6830" t="str">
        <f>IF(ISERR(FIND("DECOUPE",Tableau1[[#This Row],[DESIGNATION]])),"","NEED REF")</f>
        <v/>
      </c>
    </row>
    <row r="6831" spans="2:14">
      <c r="B6831">
        <v>34407174</v>
      </c>
      <c r="C6831" s="2">
        <v>43396</v>
      </c>
      <c r="D6831" t="s">
        <v>13</v>
      </c>
      <c r="E6831" t="s">
        <v>4801</v>
      </c>
      <c r="L6831" t="str">
        <f>_xlfn.XLOOKUP(Tableau1[[#This Row],[TYPE DE PIECE]],Tableau4[MATIERE],Tableau4[SHORT TYPE],"",0,1)</f>
        <v/>
      </c>
      <c r="N6831" t="str">
        <f>IF(ISERR(FIND("DECOUPE",Tableau1[[#This Row],[DESIGNATION]])),"","NEED REF")</f>
        <v/>
      </c>
    </row>
    <row r="6832" spans="2:14">
      <c r="B6832">
        <v>34407173</v>
      </c>
      <c r="C6832" s="2">
        <v>43396</v>
      </c>
      <c r="D6832" t="s">
        <v>13</v>
      </c>
      <c r="E6832" t="s">
        <v>4802</v>
      </c>
      <c r="L6832" t="str">
        <f>_xlfn.XLOOKUP(Tableau1[[#This Row],[TYPE DE PIECE]],Tableau4[MATIERE],Tableau4[SHORT TYPE],"",0,1)</f>
        <v/>
      </c>
      <c r="N6832" t="str">
        <f>IF(ISERR(FIND("DECOUPE",Tableau1[[#This Row],[DESIGNATION]])),"","NEED REF")</f>
        <v/>
      </c>
    </row>
    <row r="6833" spans="2:14">
      <c r="B6833">
        <v>34407172</v>
      </c>
      <c r="C6833" s="2">
        <v>43396</v>
      </c>
      <c r="D6833" t="s">
        <v>13</v>
      </c>
      <c r="F6833" t="s">
        <v>4803</v>
      </c>
      <c r="J6833" t="s">
        <v>4804</v>
      </c>
      <c r="K6833" t="s">
        <v>25</v>
      </c>
      <c r="L6833" t="str">
        <f>_xlfn.XLOOKUP(Tableau1[[#This Row],[TYPE DE PIECE]],Tableau4[MATIERE],Tableau4[SHORT TYPE],"",0,1)</f>
        <v>SMT</v>
      </c>
      <c r="N6833" t="str">
        <f>IF(ISERR(FIND("DECOUPE",Tableau1[[#This Row],[DESIGNATION]])),"","NEED REF")</f>
        <v/>
      </c>
    </row>
    <row r="6834" spans="2:14">
      <c r="B6834">
        <v>34407171</v>
      </c>
      <c r="C6834" s="2">
        <v>43396</v>
      </c>
      <c r="D6834" t="s">
        <v>13</v>
      </c>
      <c r="E6834" t="s">
        <v>4805</v>
      </c>
      <c r="F6834" t="s">
        <v>4803</v>
      </c>
      <c r="J6834" t="s">
        <v>4804</v>
      </c>
      <c r="K6834" t="s">
        <v>25</v>
      </c>
      <c r="L6834" t="str">
        <f>_xlfn.XLOOKUP(Tableau1[[#This Row],[TYPE DE PIECE]],Tableau4[MATIERE],Tableau4[SHORT TYPE],"",0,1)</f>
        <v>SMT</v>
      </c>
      <c r="N6834" t="str">
        <f>IF(ISERR(FIND("DECOUPE",Tableau1[[#This Row],[DESIGNATION]])),"","NEED REF")</f>
        <v/>
      </c>
    </row>
    <row r="6835" spans="2:14">
      <c r="B6835">
        <v>34407170</v>
      </c>
      <c r="C6835" s="2">
        <v>43396</v>
      </c>
      <c r="D6835" t="s">
        <v>13</v>
      </c>
      <c r="E6835" t="s">
        <v>4806</v>
      </c>
      <c r="F6835" t="s">
        <v>4794</v>
      </c>
      <c r="J6835" t="s">
        <v>17</v>
      </c>
      <c r="K6835" t="s">
        <v>25</v>
      </c>
      <c r="L6835" t="str">
        <f>_xlfn.XLOOKUP(Tableau1[[#This Row],[TYPE DE PIECE]],Tableau4[MATIERE],Tableau4[SHORT TYPE],"",0,1)</f>
        <v>SMT</v>
      </c>
      <c r="N6835" t="str">
        <f>IF(ISERR(FIND("DECOUPE",Tableau1[[#This Row],[DESIGNATION]])),"","NEED REF")</f>
        <v/>
      </c>
    </row>
    <row r="6836" spans="2:14">
      <c r="B6836">
        <v>34407169</v>
      </c>
      <c r="C6836" s="2">
        <v>43396</v>
      </c>
      <c r="D6836" t="s">
        <v>13</v>
      </c>
      <c r="E6836" t="s">
        <v>4807</v>
      </c>
      <c r="F6836" t="s">
        <v>4794</v>
      </c>
      <c r="J6836" t="s">
        <v>17</v>
      </c>
      <c r="K6836" t="s">
        <v>25</v>
      </c>
      <c r="L6836" t="str">
        <f>_xlfn.XLOOKUP(Tableau1[[#This Row],[TYPE DE PIECE]],Tableau4[MATIERE],Tableau4[SHORT TYPE],"",0,1)</f>
        <v>SMT</v>
      </c>
      <c r="N6836" t="str">
        <f>IF(ISERR(FIND("DECOUPE",Tableau1[[#This Row],[DESIGNATION]])),"","NEED REF")</f>
        <v/>
      </c>
    </row>
    <row r="6837" spans="2:14">
      <c r="B6837">
        <v>34407168</v>
      </c>
      <c r="C6837" s="2">
        <v>43396</v>
      </c>
      <c r="D6837" t="s">
        <v>13</v>
      </c>
      <c r="E6837" t="s">
        <v>4808</v>
      </c>
      <c r="F6837" t="s">
        <v>4809</v>
      </c>
      <c r="J6837" t="s">
        <v>177</v>
      </c>
      <c r="K6837" t="s">
        <v>33</v>
      </c>
      <c r="L6837" t="str">
        <f>_xlfn.XLOOKUP(Tableau1[[#This Row],[TYPE DE PIECE]],Tableau4[MATIERE],Tableau4[SHORT TYPE],"",0,1)</f>
        <v>PLA</v>
      </c>
      <c r="N6837" t="str">
        <f>IF(ISERR(FIND("DECOUPE",Tableau1[[#This Row],[DESIGNATION]])),"","NEED REF")</f>
        <v/>
      </c>
    </row>
    <row r="6838" spans="2:14">
      <c r="B6838">
        <v>34407167</v>
      </c>
      <c r="C6838" s="2">
        <v>43396</v>
      </c>
      <c r="D6838" t="s">
        <v>13</v>
      </c>
      <c r="E6838" t="s">
        <v>4810</v>
      </c>
      <c r="F6838" t="s">
        <v>4809</v>
      </c>
      <c r="J6838" t="s">
        <v>177</v>
      </c>
      <c r="K6838" t="s">
        <v>33</v>
      </c>
      <c r="L6838" t="str">
        <f>_xlfn.XLOOKUP(Tableau1[[#This Row],[TYPE DE PIECE]],Tableau4[MATIERE],Tableau4[SHORT TYPE],"",0,1)</f>
        <v>PLA</v>
      </c>
      <c r="N6838" t="str">
        <f>IF(ISERR(FIND("DECOUPE",Tableau1[[#This Row],[DESIGNATION]])),"","NEED REF")</f>
        <v/>
      </c>
    </row>
    <row r="6839" spans="2:14">
      <c r="B6839">
        <v>34407166</v>
      </c>
      <c r="C6839" s="2">
        <v>43396</v>
      </c>
      <c r="D6839" t="s">
        <v>13</v>
      </c>
      <c r="E6839" t="s">
        <v>4811</v>
      </c>
      <c r="F6839" t="s">
        <v>4809</v>
      </c>
      <c r="J6839" t="s">
        <v>177</v>
      </c>
      <c r="K6839" t="s">
        <v>33</v>
      </c>
      <c r="L6839" t="str">
        <f>_xlfn.XLOOKUP(Tableau1[[#This Row],[TYPE DE PIECE]],Tableau4[MATIERE],Tableau4[SHORT TYPE],"",0,1)</f>
        <v>PLA</v>
      </c>
      <c r="N6839" t="str">
        <f>IF(ISERR(FIND("DECOUPE",Tableau1[[#This Row],[DESIGNATION]])),"","NEED REF")</f>
        <v/>
      </c>
    </row>
    <row r="6840" spans="2:14">
      <c r="B6840">
        <v>34407165</v>
      </c>
      <c r="C6840" s="2">
        <v>43396</v>
      </c>
      <c r="D6840" t="s">
        <v>13</v>
      </c>
      <c r="E6840" t="s">
        <v>4812</v>
      </c>
      <c r="F6840" t="s">
        <v>4809</v>
      </c>
      <c r="J6840" t="s">
        <v>177</v>
      </c>
      <c r="K6840" t="s">
        <v>33</v>
      </c>
      <c r="L6840" t="str">
        <f>_xlfn.XLOOKUP(Tableau1[[#This Row],[TYPE DE PIECE]],Tableau4[MATIERE],Tableau4[SHORT TYPE],"",0,1)</f>
        <v>PLA</v>
      </c>
      <c r="N6840" t="str">
        <f>IF(ISERR(FIND("DECOUPE",Tableau1[[#This Row],[DESIGNATION]])),"","NEED REF")</f>
        <v/>
      </c>
    </row>
    <row r="6841" spans="2:14">
      <c r="B6841">
        <v>34407164</v>
      </c>
      <c r="C6841" s="2">
        <v>43396</v>
      </c>
      <c r="D6841" t="s">
        <v>13</v>
      </c>
      <c r="E6841" t="s">
        <v>4813</v>
      </c>
      <c r="F6841" t="s">
        <v>4809</v>
      </c>
      <c r="J6841" t="s">
        <v>177</v>
      </c>
      <c r="K6841" t="s">
        <v>33</v>
      </c>
      <c r="L6841" t="str">
        <f>_xlfn.XLOOKUP(Tableau1[[#This Row],[TYPE DE PIECE]],Tableau4[MATIERE],Tableau4[SHORT TYPE],"",0,1)</f>
        <v>PLA</v>
      </c>
      <c r="N6841" t="str">
        <f>IF(ISERR(FIND("DECOUPE",Tableau1[[#This Row],[DESIGNATION]])),"","NEED REF")</f>
        <v/>
      </c>
    </row>
    <row r="6842" spans="2:14">
      <c r="B6842">
        <v>34407163</v>
      </c>
      <c r="C6842" s="2">
        <v>43396</v>
      </c>
      <c r="D6842" t="s">
        <v>13</v>
      </c>
      <c r="E6842" t="s">
        <v>4814</v>
      </c>
      <c r="F6842" t="s">
        <v>4809</v>
      </c>
      <c r="J6842" t="s">
        <v>177</v>
      </c>
      <c r="K6842" t="s">
        <v>33</v>
      </c>
      <c r="L6842" t="str">
        <f>_xlfn.XLOOKUP(Tableau1[[#This Row],[TYPE DE PIECE]],Tableau4[MATIERE],Tableau4[SHORT TYPE],"",0,1)</f>
        <v>PLA</v>
      </c>
      <c r="N6842" t="str">
        <f>IF(ISERR(FIND("DECOUPE",Tableau1[[#This Row],[DESIGNATION]])),"","NEED REF")</f>
        <v/>
      </c>
    </row>
    <row r="6843" spans="2:14">
      <c r="B6843">
        <v>34407162</v>
      </c>
      <c r="C6843" s="2">
        <v>43396</v>
      </c>
      <c r="D6843" t="s">
        <v>13</v>
      </c>
      <c r="E6843" t="s">
        <v>4815</v>
      </c>
      <c r="F6843" t="s">
        <v>4809</v>
      </c>
      <c r="J6843" t="s">
        <v>177</v>
      </c>
      <c r="K6843" t="s">
        <v>33</v>
      </c>
      <c r="L6843" t="str">
        <f>_xlfn.XLOOKUP(Tableau1[[#This Row],[TYPE DE PIECE]],Tableau4[MATIERE],Tableau4[SHORT TYPE],"",0,1)</f>
        <v>PLA</v>
      </c>
      <c r="N6843" t="str">
        <f>IF(ISERR(FIND("DECOUPE",Tableau1[[#This Row],[DESIGNATION]])),"","NEED REF")</f>
        <v/>
      </c>
    </row>
    <row r="6844" spans="2:14">
      <c r="B6844">
        <v>34407161</v>
      </c>
      <c r="C6844" s="2">
        <v>43396</v>
      </c>
      <c r="D6844" t="s">
        <v>13</v>
      </c>
      <c r="E6844" t="s">
        <v>2249</v>
      </c>
      <c r="F6844" t="s">
        <v>4794</v>
      </c>
      <c r="J6844" t="s">
        <v>17</v>
      </c>
      <c r="K6844" t="s">
        <v>25</v>
      </c>
      <c r="L6844" t="str">
        <f>_xlfn.XLOOKUP(Tableau1[[#This Row],[TYPE DE PIECE]],Tableau4[MATIERE],Tableau4[SHORT TYPE],"",0,1)</f>
        <v>SMT</v>
      </c>
      <c r="N6844" t="str">
        <f>IF(ISERR(FIND("DECOUPE",Tableau1[[#This Row],[DESIGNATION]])),"","NEED REF")</f>
        <v/>
      </c>
    </row>
    <row r="6845" spans="2:14">
      <c r="B6845">
        <v>34407160</v>
      </c>
      <c r="C6845" s="2">
        <v>43396</v>
      </c>
      <c r="D6845" t="s">
        <v>13</v>
      </c>
      <c r="E6845" t="s">
        <v>4816</v>
      </c>
      <c r="F6845" t="s">
        <v>4794</v>
      </c>
      <c r="J6845" t="s">
        <v>17</v>
      </c>
      <c r="K6845" t="s">
        <v>25</v>
      </c>
      <c r="L6845" t="str">
        <f>_xlfn.XLOOKUP(Tableau1[[#This Row],[TYPE DE PIECE]],Tableau4[MATIERE],Tableau4[SHORT TYPE],"",0,1)</f>
        <v>SMT</v>
      </c>
      <c r="N6845" t="str">
        <f>IF(ISERR(FIND("DECOUPE",Tableau1[[#This Row],[DESIGNATION]])),"","NEED REF")</f>
        <v/>
      </c>
    </row>
    <row r="6846" spans="2:14">
      <c r="B6846">
        <v>34407159</v>
      </c>
      <c r="C6846" s="2">
        <v>43396</v>
      </c>
      <c r="D6846" t="s">
        <v>13</v>
      </c>
      <c r="E6846" t="s">
        <v>4817</v>
      </c>
      <c r="F6846" t="s">
        <v>4794</v>
      </c>
      <c r="J6846" t="s">
        <v>17</v>
      </c>
      <c r="K6846" t="s">
        <v>25</v>
      </c>
      <c r="L6846" t="str">
        <f>_xlfn.XLOOKUP(Tableau1[[#This Row],[TYPE DE PIECE]],Tableau4[MATIERE],Tableau4[SHORT TYPE],"",0,1)</f>
        <v>SMT</v>
      </c>
      <c r="N6846" t="str">
        <f>IF(ISERR(FIND("DECOUPE",Tableau1[[#This Row],[DESIGNATION]])),"","NEED REF")</f>
        <v/>
      </c>
    </row>
    <row r="6847" spans="2:14">
      <c r="B6847">
        <v>34407158</v>
      </c>
      <c r="C6847" s="2">
        <v>43396</v>
      </c>
      <c r="D6847" t="s">
        <v>13</v>
      </c>
      <c r="E6847" t="s">
        <v>4818</v>
      </c>
      <c r="F6847" t="s">
        <v>4794</v>
      </c>
      <c r="J6847" t="s">
        <v>17</v>
      </c>
      <c r="K6847" t="s">
        <v>25</v>
      </c>
      <c r="L6847" t="str">
        <f>_xlfn.XLOOKUP(Tableau1[[#This Row],[TYPE DE PIECE]],Tableau4[MATIERE],Tableau4[SHORT TYPE],"",0,1)</f>
        <v>SMT</v>
      </c>
      <c r="N6847" t="str">
        <f>IF(ISERR(FIND("DECOUPE",Tableau1[[#This Row],[DESIGNATION]])),"","NEED REF")</f>
        <v/>
      </c>
    </row>
    <row r="6848" spans="2:14">
      <c r="B6848">
        <v>34407157</v>
      </c>
      <c r="C6848" s="2">
        <v>43392</v>
      </c>
      <c r="D6848" t="s">
        <v>13</v>
      </c>
      <c r="E6848" t="s">
        <v>4819</v>
      </c>
      <c r="F6848" t="s">
        <v>4809</v>
      </c>
      <c r="J6848" t="s">
        <v>177</v>
      </c>
      <c r="K6848" t="s">
        <v>307</v>
      </c>
      <c r="L6848" t="str">
        <f>_xlfn.XLOOKUP(Tableau1[[#This Row],[TYPE DE PIECE]],Tableau4[MATIERE],Tableau4[SHORT TYPE],"",0,1)</f>
        <v/>
      </c>
      <c r="N6848" t="str">
        <f>IF(ISERR(FIND("DECOUPE",Tableau1[[#This Row],[DESIGNATION]])),"","NEED REF")</f>
        <v/>
      </c>
    </row>
    <row r="6849" spans="2:14">
      <c r="B6849">
        <v>34407156</v>
      </c>
      <c r="C6849" s="2">
        <v>43392</v>
      </c>
      <c r="D6849" t="s">
        <v>745</v>
      </c>
      <c r="E6849" t="s">
        <v>4820</v>
      </c>
      <c r="F6849" t="s">
        <v>4821</v>
      </c>
      <c r="J6849" t="s">
        <v>2746</v>
      </c>
      <c r="L6849" t="str">
        <f>_xlfn.XLOOKUP(Tableau1[[#This Row],[TYPE DE PIECE]],Tableau4[MATIERE],Tableau4[SHORT TYPE],"",0,1)</f>
        <v/>
      </c>
      <c r="N6849" t="str">
        <f>IF(ISERR(FIND("DECOUPE",Tableau1[[#This Row],[DESIGNATION]])),"","NEED REF")</f>
        <v/>
      </c>
    </row>
    <row r="6850" spans="2:14">
      <c r="B6850">
        <v>34407155</v>
      </c>
      <c r="C6850" s="2">
        <v>43392</v>
      </c>
      <c r="D6850" t="s">
        <v>745</v>
      </c>
      <c r="E6850" t="s">
        <v>4822</v>
      </c>
      <c r="F6850" t="s">
        <v>4821</v>
      </c>
      <c r="J6850" t="s">
        <v>2746</v>
      </c>
      <c r="L6850" t="str">
        <f>_xlfn.XLOOKUP(Tableau1[[#This Row],[TYPE DE PIECE]],Tableau4[MATIERE],Tableau4[SHORT TYPE],"",0,1)</f>
        <v/>
      </c>
      <c r="N6850" t="str">
        <f>IF(ISERR(FIND("DECOUPE",Tableau1[[#This Row],[DESIGNATION]])),"","NEED REF")</f>
        <v/>
      </c>
    </row>
    <row r="6851" spans="2:14">
      <c r="B6851">
        <v>34407154</v>
      </c>
      <c r="C6851" s="2">
        <v>43391</v>
      </c>
      <c r="D6851" t="s">
        <v>13</v>
      </c>
      <c r="E6851" t="s">
        <v>4823</v>
      </c>
      <c r="F6851" t="s">
        <v>4824</v>
      </c>
      <c r="J6851" t="s">
        <v>2245</v>
      </c>
      <c r="K6851" t="s">
        <v>4825</v>
      </c>
      <c r="L6851" t="str">
        <f>_xlfn.XLOOKUP(Tableau1[[#This Row],[TYPE DE PIECE]],Tableau4[MATIERE],Tableau4[SHORT TYPE],"",0,1)</f>
        <v/>
      </c>
      <c r="N6851" t="str">
        <f>IF(ISERR(FIND("DECOUPE",Tableau1[[#This Row],[DESIGNATION]])),"","NEED REF")</f>
        <v/>
      </c>
    </row>
    <row r="6852" spans="2:14">
      <c r="B6852">
        <v>34407153</v>
      </c>
      <c r="C6852" s="2">
        <v>43391</v>
      </c>
      <c r="D6852" t="s">
        <v>13</v>
      </c>
      <c r="E6852" t="s">
        <v>4826</v>
      </c>
      <c r="F6852" t="s">
        <v>4827</v>
      </c>
      <c r="J6852" t="s">
        <v>17</v>
      </c>
      <c r="K6852" t="s">
        <v>25</v>
      </c>
      <c r="L6852" t="str">
        <f>_xlfn.XLOOKUP(Tableau1[[#This Row],[TYPE DE PIECE]],Tableau4[MATIERE],Tableau4[SHORT TYPE],"",0,1)</f>
        <v>SMT</v>
      </c>
      <c r="N6852" t="s">
        <v>400</v>
      </c>
    </row>
    <row r="6853" spans="2:14">
      <c r="B6853">
        <v>34407152</v>
      </c>
      <c r="C6853" s="2">
        <v>43391</v>
      </c>
      <c r="D6853" t="s">
        <v>13</v>
      </c>
      <c r="E6853" t="s">
        <v>4828</v>
      </c>
      <c r="F6853" t="s">
        <v>4827</v>
      </c>
      <c r="J6853" t="s">
        <v>17</v>
      </c>
      <c r="K6853" t="s">
        <v>25</v>
      </c>
      <c r="L6853" t="str">
        <f>_xlfn.XLOOKUP(Tableau1[[#This Row],[TYPE DE PIECE]],Tableau4[MATIERE],Tableau4[SHORT TYPE],"",0,1)</f>
        <v>SMT</v>
      </c>
      <c r="N6853" t="s">
        <v>714</v>
      </c>
    </row>
    <row r="6854" spans="2:14">
      <c r="B6854">
        <v>34407151</v>
      </c>
      <c r="C6854" s="2">
        <v>43391</v>
      </c>
      <c r="D6854" t="s">
        <v>13</v>
      </c>
      <c r="E6854" t="s">
        <v>4829</v>
      </c>
      <c r="F6854" t="s">
        <v>4827</v>
      </c>
      <c r="J6854" t="s">
        <v>17</v>
      </c>
      <c r="K6854" t="s">
        <v>25</v>
      </c>
      <c r="L6854" t="str">
        <f>_xlfn.XLOOKUP(Tableau1[[#This Row],[TYPE DE PIECE]],Tableau4[MATIERE],Tableau4[SHORT TYPE],"",0,1)</f>
        <v>SMT</v>
      </c>
      <c r="N6854" t="s">
        <v>714</v>
      </c>
    </row>
    <row r="6855" spans="2:14">
      <c r="B6855">
        <v>34407150</v>
      </c>
      <c r="C6855" s="2">
        <v>43390</v>
      </c>
      <c r="D6855" t="s">
        <v>13</v>
      </c>
      <c r="E6855" t="s">
        <v>4830</v>
      </c>
      <c r="F6855" t="s">
        <v>4803</v>
      </c>
      <c r="J6855" t="s">
        <v>4804</v>
      </c>
      <c r="K6855" t="s">
        <v>25</v>
      </c>
      <c r="L6855" t="str">
        <f>_xlfn.XLOOKUP(Tableau1[[#This Row],[TYPE DE PIECE]],Tableau4[MATIERE],Tableau4[SHORT TYPE],"",0,1)</f>
        <v>SMT</v>
      </c>
      <c r="N6855" t="str">
        <f>IF(ISERR(FIND("DECOUPE",Tableau1[[#This Row],[DESIGNATION]])),"","NEED REF")</f>
        <v/>
      </c>
    </row>
    <row r="6856" spans="2:14">
      <c r="B6856">
        <v>34407149</v>
      </c>
      <c r="C6856" s="2">
        <v>43389</v>
      </c>
      <c r="D6856" t="s">
        <v>13</v>
      </c>
      <c r="E6856" t="s">
        <v>4831</v>
      </c>
      <c r="F6856" t="s">
        <v>4832</v>
      </c>
      <c r="J6856" t="s">
        <v>17</v>
      </c>
      <c r="K6856" t="s">
        <v>22</v>
      </c>
      <c r="L6856" t="str">
        <f>_xlfn.XLOOKUP(Tableau1[[#This Row],[TYPE DE PIECE]],Tableau4[MATIERE],Tableau4[SHORT TYPE],"",0,1)</f>
        <v>COP</v>
      </c>
      <c r="N6856" t="str">
        <f>IF(ISERR(FIND("DECOUPE",Tableau1[[#This Row],[DESIGNATION]])),"","NEED REF")</f>
        <v/>
      </c>
    </row>
    <row r="6857" spans="2:14">
      <c r="B6857">
        <v>34407148</v>
      </c>
      <c r="C6857" s="2">
        <v>43389</v>
      </c>
      <c r="D6857" t="s">
        <v>13</v>
      </c>
      <c r="E6857" t="s">
        <v>4833</v>
      </c>
      <c r="F6857" t="s">
        <v>4834</v>
      </c>
      <c r="J6857" t="s">
        <v>2746</v>
      </c>
      <c r="K6857" t="s">
        <v>25</v>
      </c>
      <c r="L6857" t="str">
        <f>_xlfn.XLOOKUP(Tableau1[[#This Row],[TYPE DE PIECE]],Tableau4[MATIERE],Tableau4[SHORT TYPE],"",0,1)</f>
        <v>SMT</v>
      </c>
      <c r="N6857" t="str">
        <f>IF(ISERR(FIND("DECOUPE",Tableau1[[#This Row],[DESIGNATION]])),"","NEED REF")</f>
        <v/>
      </c>
    </row>
    <row r="6858" spans="2:14">
      <c r="B6858">
        <v>34407147</v>
      </c>
      <c r="C6858" s="2">
        <v>43389</v>
      </c>
      <c r="D6858" t="s">
        <v>13</v>
      </c>
      <c r="E6858" t="s">
        <v>4835</v>
      </c>
      <c r="F6858" t="s">
        <v>4832</v>
      </c>
      <c r="J6858" t="s">
        <v>17</v>
      </c>
      <c r="K6858" t="s">
        <v>22</v>
      </c>
      <c r="L6858" t="str">
        <f>_xlfn.XLOOKUP(Tableau1[[#This Row],[TYPE DE PIECE]],Tableau4[MATIERE],Tableau4[SHORT TYPE],"",0,1)</f>
        <v>COP</v>
      </c>
      <c r="N6858" t="str">
        <f>IF(ISERR(FIND("DECOUPE",Tableau1[[#This Row],[DESIGNATION]])),"","NEED REF")</f>
        <v/>
      </c>
    </row>
    <row r="6859" spans="2:14">
      <c r="B6859">
        <v>34407146</v>
      </c>
      <c r="C6859" s="2">
        <v>43389</v>
      </c>
      <c r="D6859" t="s">
        <v>13</v>
      </c>
      <c r="E6859" t="s">
        <v>4836</v>
      </c>
      <c r="F6859" t="s">
        <v>4837</v>
      </c>
      <c r="J6859" t="s">
        <v>17</v>
      </c>
      <c r="K6859" t="s">
        <v>22</v>
      </c>
      <c r="L6859" t="str">
        <f>_xlfn.XLOOKUP(Tableau1[[#This Row],[TYPE DE PIECE]],Tableau4[MATIERE],Tableau4[SHORT TYPE],"",0,1)</f>
        <v>COP</v>
      </c>
      <c r="N6859" t="str">
        <f>IF(ISERR(FIND("DECOUPE",Tableau1[[#This Row],[DESIGNATION]])),"","NEED REF")</f>
        <v/>
      </c>
    </row>
    <row r="6860" spans="2:14">
      <c r="B6860">
        <v>34407145</v>
      </c>
      <c r="C6860" s="2">
        <v>43388</v>
      </c>
      <c r="D6860" t="s">
        <v>13</v>
      </c>
      <c r="E6860" t="s">
        <v>4838</v>
      </c>
      <c r="F6860" t="s">
        <v>4803</v>
      </c>
      <c r="J6860" t="s">
        <v>4804</v>
      </c>
      <c r="K6860" t="s">
        <v>25</v>
      </c>
      <c r="L6860" t="str">
        <f>_xlfn.XLOOKUP(Tableau1[[#This Row],[TYPE DE PIECE]],Tableau4[MATIERE],Tableau4[SHORT TYPE],"",0,1)</f>
        <v>SMT</v>
      </c>
      <c r="N6860" t="str">
        <f>IF(ISERR(FIND("DECOUPE",Tableau1[[#This Row],[DESIGNATION]])),"","NEED REF")</f>
        <v/>
      </c>
    </row>
    <row r="6861" spans="2:14">
      <c r="B6861">
        <v>34407144</v>
      </c>
      <c r="C6861" s="2">
        <v>43388</v>
      </c>
      <c r="D6861" t="s">
        <v>13</v>
      </c>
      <c r="E6861" t="s">
        <v>4838</v>
      </c>
      <c r="F6861" t="s">
        <v>4803</v>
      </c>
      <c r="J6861" t="s">
        <v>4804</v>
      </c>
      <c r="K6861" t="s">
        <v>25</v>
      </c>
      <c r="L6861" t="str">
        <f>_xlfn.XLOOKUP(Tableau1[[#This Row],[TYPE DE PIECE]],Tableau4[MATIERE],Tableau4[SHORT TYPE],"",0,1)</f>
        <v>SMT</v>
      </c>
      <c r="N6861" t="str">
        <f>IF(ISERR(FIND("DECOUPE",Tableau1[[#This Row],[DESIGNATION]])),"","NEED REF")</f>
        <v/>
      </c>
    </row>
    <row r="6862" spans="2:14">
      <c r="B6862">
        <v>34407143</v>
      </c>
      <c r="C6862" s="2" t="s">
        <v>4839</v>
      </c>
      <c r="D6862" t="s">
        <v>13</v>
      </c>
      <c r="E6862" t="s">
        <v>4840</v>
      </c>
      <c r="F6862" t="s">
        <v>4803</v>
      </c>
      <c r="J6862" t="s">
        <v>4804</v>
      </c>
      <c r="K6862" t="s">
        <v>701</v>
      </c>
      <c r="L6862" t="str">
        <f>_xlfn.XLOOKUP(Tableau1[[#This Row],[TYPE DE PIECE]],Tableau4[MATIERE],Tableau4[SHORT TYPE],"",0,1)</f>
        <v>SE</v>
      </c>
      <c r="N6862" t="str">
        <f>IF(ISERR(FIND("DECOUPE",Tableau1[[#This Row],[DESIGNATION]])),"","NEED REF")</f>
        <v/>
      </c>
    </row>
    <row r="6863" spans="2:14">
      <c r="B6863">
        <v>34407142</v>
      </c>
      <c r="C6863" s="2" t="s">
        <v>4839</v>
      </c>
      <c r="D6863" t="s">
        <v>13</v>
      </c>
      <c r="E6863" t="s">
        <v>4841</v>
      </c>
      <c r="F6863" t="s">
        <v>4803</v>
      </c>
      <c r="J6863" t="s">
        <v>4804</v>
      </c>
      <c r="K6863" t="s">
        <v>701</v>
      </c>
      <c r="L6863" t="str">
        <f>_xlfn.XLOOKUP(Tableau1[[#This Row],[TYPE DE PIECE]],Tableau4[MATIERE],Tableau4[SHORT TYPE],"",0,1)</f>
        <v>SE</v>
      </c>
      <c r="N6863" t="str">
        <f>IF(ISERR(FIND("DECOUPE",Tableau1[[#This Row],[DESIGNATION]])),"","NEED REF")</f>
        <v/>
      </c>
    </row>
    <row r="6864" spans="2:14">
      <c r="B6864">
        <v>34407141</v>
      </c>
      <c r="C6864" s="2">
        <v>43384</v>
      </c>
      <c r="D6864" t="s">
        <v>13</v>
      </c>
      <c r="E6864" t="s">
        <v>4842</v>
      </c>
      <c r="F6864" t="s">
        <v>4827</v>
      </c>
      <c r="J6864" t="s">
        <v>17</v>
      </c>
      <c r="K6864" t="s">
        <v>701</v>
      </c>
      <c r="L6864" t="str">
        <f>_xlfn.XLOOKUP(Tableau1[[#This Row],[TYPE DE PIECE]],Tableau4[MATIERE],Tableau4[SHORT TYPE],"",0,1)</f>
        <v>SE</v>
      </c>
      <c r="N6864" t="str">
        <f>IF(ISERR(FIND("DECOUPE",Tableau1[[#This Row],[DESIGNATION]])),"","NEED REF")</f>
        <v/>
      </c>
    </row>
    <row r="6865" spans="2:14">
      <c r="B6865">
        <v>34407140</v>
      </c>
      <c r="C6865" s="2">
        <v>43384</v>
      </c>
      <c r="D6865" t="s">
        <v>13</v>
      </c>
      <c r="E6865" t="s">
        <v>4843</v>
      </c>
      <c r="F6865" t="s">
        <v>4844</v>
      </c>
      <c r="J6865" t="s">
        <v>17</v>
      </c>
      <c r="K6865" t="s">
        <v>22</v>
      </c>
      <c r="L6865" t="str">
        <f>_xlfn.XLOOKUP(Tableau1[[#This Row],[TYPE DE PIECE]],Tableau4[MATIERE],Tableau4[SHORT TYPE],"",0,1)</f>
        <v>COP</v>
      </c>
      <c r="N6865" t="str">
        <f>IF(ISERR(FIND("DECOUPE",Tableau1[[#This Row],[DESIGNATION]])),"","NEED REF")</f>
        <v/>
      </c>
    </row>
    <row r="6866" spans="2:14">
      <c r="B6866">
        <v>34407139</v>
      </c>
      <c r="C6866" s="2">
        <v>43384</v>
      </c>
      <c r="D6866" t="s">
        <v>13</v>
      </c>
      <c r="E6866" t="s">
        <v>4845</v>
      </c>
      <c r="F6866" t="s">
        <v>4844</v>
      </c>
      <c r="J6866" t="s">
        <v>17</v>
      </c>
      <c r="K6866" t="s">
        <v>22</v>
      </c>
      <c r="L6866" t="str">
        <f>_xlfn.XLOOKUP(Tableau1[[#This Row],[TYPE DE PIECE]],Tableau4[MATIERE],Tableau4[SHORT TYPE],"",0,1)</f>
        <v>COP</v>
      </c>
      <c r="N6866" t="str">
        <f>IF(ISERR(FIND("DECOUPE",Tableau1[[#This Row],[DESIGNATION]])),"","NEED REF")</f>
        <v/>
      </c>
    </row>
    <row r="6867" spans="2:14">
      <c r="B6867">
        <v>34407138</v>
      </c>
      <c r="C6867" s="2">
        <v>43384</v>
      </c>
      <c r="D6867" t="s">
        <v>13</v>
      </c>
      <c r="E6867" t="s">
        <v>1980</v>
      </c>
      <c r="F6867" t="s">
        <v>4844</v>
      </c>
      <c r="J6867" t="s">
        <v>17</v>
      </c>
      <c r="K6867" t="s">
        <v>22</v>
      </c>
      <c r="L6867" t="str">
        <f>_xlfn.XLOOKUP(Tableau1[[#This Row],[TYPE DE PIECE]],Tableau4[MATIERE],Tableau4[SHORT TYPE],"",0,1)</f>
        <v>COP</v>
      </c>
      <c r="N6867" t="str">
        <f>IF(ISERR(FIND("DECOUPE",Tableau1[[#This Row],[DESIGNATION]])),"","NEED REF")</f>
        <v/>
      </c>
    </row>
    <row r="6868" spans="2:14">
      <c r="B6868">
        <v>34407137</v>
      </c>
      <c r="C6868" s="2">
        <v>43384</v>
      </c>
      <c r="D6868" t="s">
        <v>13</v>
      </c>
      <c r="E6868" t="s">
        <v>4845</v>
      </c>
      <c r="F6868" t="s">
        <v>1981</v>
      </c>
      <c r="J6868" t="s">
        <v>17</v>
      </c>
      <c r="K6868" t="s">
        <v>22</v>
      </c>
      <c r="L6868" t="str">
        <f>_xlfn.XLOOKUP(Tableau1[[#This Row],[TYPE DE PIECE]],Tableau4[MATIERE],Tableau4[SHORT TYPE],"",0,1)</f>
        <v>COP</v>
      </c>
      <c r="N6868" t="str">
        <f>IF(ISERR(FIND("DECOUPE",Tableau1[[#This Row],[DESIGNATION]])),"","NEED REF")</f>
        <v/>
      </c>
    </row>
    <row r="6869" spans="2:14">
      <c r="B6869">
        <v>34407136</v>
      </c>
      <c r="C6869" s="2">
        <v>43384</v>
      </c>
      <c r="D6869" t="s">
        <v>13</v>
      </c>
      <c r="E6869" t="s">
        <v>1980</v>
      </c>
      <c r="F6869" t="s">
        <v>1981</v>
      </c>
      <c r="J6869" t="s">
        <v>17</v>
      </c>
      <c r="K6869" t="s">
        <v>22</v>
      </c>
      <c r="L6869" t="str">
        <f>_xlfn.XLOOKUP(Tableau1[[#This Row],[TYPE DE PIECE]],Tableau4[MATIERE],Tableau4[SHORT TYPE],"",0,1)</f>
        <v>COP</v>
      </c>
      <c r="N6869" t="str">
        <f>IF(ISERR(FIND("DECOUPE",Tableau1[[#This Row],[DESIGNATION]])),"","NEED REF")</f>
        <v/>
      </c>
    </row>
    <row r="6870" spans="2:14">
      <c r="B6870">
        <v>34407135</v>
      </c>
      <c r="C6870" s="2">
        <v>43384</v>
      </c>
      <c r="D6870" t="s">
        <v>13</v>
      </c>
      <c r="E6870" t="s">
        <v>4846</v>
      </c>
      <c r="F6870" t="s">
        <v>4847</v>
      </c>
      <c r="J6870" t="s">
        <v>2746</v>
      </c>
      <c r="L6870" t="str">
        <f>_xlfn.XLOOKUP(Tableau1[[#This Row],[TYPE DE PIECE]],Tableau4[MATIERE],Tableau4[SHORT TYPE],"",0,1)</f>
        <v/>
      </c>
      <c r="N6870" t="str">
        <f>IF(ISERR(FIND("DECOUPE",Tableau1[[#This Row],[DESIGNATION]])),"","NEED REF")</f>
        <v/>
      </c>
    </row>
    <row r="6871" spans="2:14">
      <c r="B6871">
        <v>34407134</v>
      </c>
      <c r="C6871" s="2">
        <v>43384</v>
      </c>
      <c r="D6871" t="s">
        <v>13</v>
      </c>
      <c r="E6871" t="s">
        <v>4848</v>
      </c>
      <c r="F6871" t="s">
        <v>4849</v>
      </c>
      <c r="J6871" t="s">
        <v>17</v>
      </c>
      <c r="K6871" t="s">
        <v>1509</v>
      </c>
      <c r="L6871" t="str">
        <f>_xlfn.XLOOKUP(Tableau1[[#This Row],[TYPE DE PIECE]],Tableau4[MATIERE],Tableau4[SHORT TYPE],"",0,1)</f>
        <v/>
      </c>
      <c r="N6871" t="str">
        <f>IF(ISERR(FIND("DECOUPE",Tableau1[[#This Row],[DESIGNATION]])),"","NEED REF")</f>
        <v/>
      </c>
    </row>
    <row r="6872" spans="2:14">
      <c r="B6872">
        <v>34407133</v>
      </c>
      <c r="C6872" s="2">
        <v>43384</v>
      </c>
      <c r="D6872" t="s">
        <v>745</v>
      </c>
      <c r="E6872" t="s">
        <v>4850</v>
      </c>
      <c r="F6872" t="s">
        <v>4849</v>
      </c>
      <c r="J6872" t="s">
        <v>17</v>
      </c>
      <c r="L6872" t="str">
        <f>_xlfn.XLOOKUP(Tableau1[[#This Row],[TYPE DE PIECE]],Tableau4[MATIERE],Tableau4[SHORT TYPE],"",0,1)</f>
        <v/>
      </c>
      <c r="N6872" t="str">
        <f>IF(ISERR(FIND("DECOUPE",Tableau1[[#This Row],[DESIGNATION]])),"","NEED REF")</f>
        <v/>
      </c>
    </row>
    <row r="6873" spans="2:14">
      <c r="B6873">
        <v>34407132</v>
      </c>
      <c r="C6873" s="2">
        <v>43384</v>
      </c>
      <c r="D6873" t="s">
        <v>13</v>
      </c>
      <c r="E6873" t="s">
        <v>4851</v>
      </c>
      <c r="F6873" t="s">
        <v>4852</v>
      </c>
      <c r="J6873" t="s">
        <v>177</v>
      </c>
      <c r="K6873" t="s">
        <v>307</v>
      </c>
      <c r="L6873" t="str">
        <f>_xlfn.XLOOKUP(Tableau1[[#This Row],[TYPE DE PIECE]],Tableau4[MATIERE],Tableau4[SHORT TYPE],"",0,1)</f>
        <v/>
      </c>
      <c r="N6873" t="str">
        <f>IF(ISERR(FIND("DECOUPE",Tableau1[[#This Row],[DESIGNATION]])),"","NEED REF")</f>
        <v/>
      </c>
    </row>
    <row r="6874" spans="2:14">
      <c r="B6874">
        <v>34407131</v>
      </c>
      <c r="C6874" s="2">
        <v>43383</v>
      </c>
      <c r="D6874" t="s">
        <v>13</v>
      </c>
      <c r="E6874" t="s">
        <v>4853</v>
      </c>
      <c r="F6874" t="s">
        <v>4852</v>
      </c>
      <c r="J6874" t="s">
        <v>4854</v>
      </c>
      <c r="K6874" t="s">
        <v>50</v>
      </c>
      <c r="L6874" t="str">
        <f>_xlfn.XLOOKUP(Tableau1[[#This Row],[TYPE DE PIECE]],Tableau4[MATIERE],Tableau4[SHORT TYPE],"",0,1)</f>
        <v>WIR</v>
      </c>
      <c r="N6874" t="str">
        <f>IF(ISERR(FIND("DECOUPE",Tableau1[[#This Row],[DESIGNATION]])),"","NEED REF")</f>
        <v/>
      </c>
    </row>
    <row r="6875" spans="2:14">
      <c r="B6875">
        <v>34407130</v>
      </c>
      <c r="C6875" s="2">
        <v>43381</v>
      </c>
      <c r="D6875" t="s">
        <v>13</v>
      </c>
      <c r="E6875" t="s">
        <v>4855</v>
      </c>
      <c r="F6875" t="s">
        <v>4796</v>
      </c>
      <c r="J6875" t="s">
        <v>4804</v>
      </c>
      <c r="K6875" t="s">
        <v>25</v>
      </c>
      <c r="L6875" t="str">
        <f>_xlfn.XLOOKUP(Tableau1[[#This Row],[TYPE DE PIECE]],Tableau4[MATIERE],Tableau4[SHORT TYPE],"",0,1)</f>
        <v>SMT</v>
      </c>
      <c r="N6875" t="str">
        <f>IF(ISERR(FIND("DECOUPE",Tableau1[[#This Row],[DESIGNATION]])),"","NEED REF")</f>
        <v/>
      </c>
    </row>
    <row r="6876" spans="2:14">
      <c r="B6876">
        <v>34407129</v>
      </c>
      <c r="C6876" s="2">
        <v>43381</v>
      </c>
      <c r="D6876" t="s">
        <v>13</v>
      </c>
      <c r="E6876" t="s">
        <v>4856</v>
      </c>
      <c r="F6876" t="s">
        <v>4796</v>
      </c>
      <c r="J6876" t="s">
        <v>4804</v>
      </c>
      <c r="K6876" t="s">
        <v>25</v>
      </c>
      <c r="L6876" t="str">
        <f>_xlfn.XLOOKUP(Tableau1[[#This Row],[TYPE DE PIECE]],Tableau4[MATIERE],Tableau4[SHORT TYPE],"",0,1)</f>
        <v>SMT</v>
      </c>
      <c r="N6876" t="str">
        <f>IF(ISERR(FIND("DECOUPE",Tableau1[[#This Row],[DESIGNATION]])),"","NEED REF")</f>
        <v/>
      </c>
    </row>
    <row r="6877" spans="2:14">
      <c r="B6877">
        <v>34407128</v>
      </c>
      <c r="C6877" s="2">
        <v>43376</v>
      </c>
      <c r="D6877" t="s">
        <v>13</v>
      </c>
      <c r="E6877" t="s">
        <v>4857</v>
      </c>
      <c r="F6877" t="s">
        <v>4796</v>
      </c>
      <c r="J6877" t="s">
        <v>4804</v>
      </c>
      <c r="K6877" t="s">
        <v>25</v>
      </c>
      <c r="L6877" t="str">
        <f>_xlfn.XLOOKUP(Tableau1[[#This Row],[TYPE DE PIECE]],Tableau4[MATIERE],Tableau4[SHORT TYPE],"",0,1)</f>
        <v>SMT</v>
      </c>
      <c r="N6877" t="str">
        <f>IF(ISERR(FIND("DECOUPE",Tableau1[[#This Row],[DESIGNATION]])),"","NEED REF")</f>
        <v>NEED REF</v>
      </c>
    </row>
    <row r="6878" spans="2:14">
      <c r="B6878">
        <v>34407127</v>
      </c>
      <c r="C6878" s="2">
        <v>43376</v>
      </c>
      <c r="D6878" t="s">
        <v>13</v>
      </c>
      <c r="E6878" t="s">
        <v>4858</v>
      </c>
      <c r="F6878" t="s">
        <v>4796</v>
      </c>
      <c r="J6878" t="s">
        <v>4804</v>
      </c>
      <c r="K6878" t="s">
        <v>25</v>
      </c>
      <c r="L6878" t="str">
        <f>_xlfn.XLOOKUP(Tableau1[[#This Row],[TYPE DE PIECE]],Tableau4[MATIERE],Tableau4[SHORT TYPE],"",0,1)</f>
        <v>SMT</v>
      </c>
      <c r="N6878" t="str">
        <f>IF(ISERR(FIND("DECOUPE",Tableau1[[#This Row],[DESIGNATION]])),"","NEED REF")</f>
        <v>NEED REF</v>
      </c>
    </row>
    <row r="6879" spans="2:14">
      <c r="B6879">
        <v>34407126</v>
      </c>
      <c r="C6879" s="2">
        <v>43376</v>
      </c>
      <c r="D6879" t="s">
        <v>13</v>
      </c>
      <c r="E6879" t="s">
        <v>4859</v>
      </c>
      <c r="F6879" t="s">
        <v>4796</v>
      </c>
      <c r="J6879" t="s">
        <v>4804</v>
      </c>
      <c r="K6879" t="s">
        <v>25</v>
      </c>
      <c r="L6879" t="str">
        <f>_xlfn.XLOOKUP(Tableau1[[#This Row],[TYPE DE PIECE]],Tableau4[MATIERE],Tableau4[SHORT TYPE],"",0,1)</f>
        <v>SMT</v>
      </c>
      <c r="N6879" t="str">
        <f>IF(ISERR(FIND("DECOUPE",Tableau1[[#This Row],[DESIGNATION]])),"","NEED REF")</f>
        <v>NEED REF</v>
      </c>
    </row>
    <row r="6880" spans="2:14">
      <c r="B6880">
        <v>34407125</v>
      </c>
      <c r="C6880" s="2">
        <v>43376</v>
      </c>
      <c r="D6880" t="s">
        <v>13</v>
      </c>
      <c r="E6880" t="s">
        <v>4860</v>
      </c>
      <c r="F6880" t="s">
        <v>1436</v>
      </c>
      <c r="J6880" t="s">
        <v>17</v>
      </c>
      <c r="K6880" t="s">
        <v>25</v>
      </c>
      <c r="L6880" t="str">
        <f>_xlfn.XLOOKUP(Tableau1[[#This Row],[TYPE DE PIECE]],Tableau4[MATIERE],Tableau4[SHORT TYPE],"",0,1)</f>
        <v>SMT</v>
      </c>
      <c r="N6880" t="str">
        <f>IF(ISERR(FIND("DECOUPE",Tableau1[[#This Row],[DESIGNATION]])),"","NEED REF")</f>
        <v/>
      </c>
    </row>
    <row r="6881" spans="2:14">
      <c r="B6881">
        <v>34407124</v>
      </c>
      <c r="C6881" s="2">
        <v>43376</v>
      </c>
      <c r="D6881" t="s">
        <v>13</v>
      </c>
      <c r="E6881" t="s">
        <v>4861</v>
      </c>
      <c r="F6881" t="s">
        <v>1436</v>
      </c>
      <c r="J6881" t="s">
        <v>17</v>
      </c>
      <c r="K6881" t="s">
        <v>25</v>
      </c>
      <c r="L6881" t="str">
        <f>_xlfn.XLOOKUP(Tableau1[[#This Row],[TYPE DE PIECE]],Tableau4[MATIERE],Tableau4[SHORT TYPE],"",0,1)</f>
        <v>SMT</v>
      </c>
      <c r="N6881" t="str">
        <f>IF(ISERR(FIND("DECOUPE",Tableau1[[#This Row],[DESIGNATION]])),"","NEED REF")</f>
        <v/>
      </c>
    </row>
    <row r="6882" spans="2:14">
      <c r="B6882">
        <v>34407123</v>
      </c>
      <c r="C6882" s="2">
        <v>43376</v>
      </c>
      <c r="D6882" t="s">
        <v>13</v>
      </c>
      <c r="E6882" t="s">
        <v>4862</v>
      </c>
      <c r="F6882" t="s">
        <v>4863</v>
      </c>
      <c r="J6882" t="s">
        <v>4804</v>
      </c>
      <c r="K6882" t="s">
        <v>25</v>
      </c>
      <c r="L6882" t="str">
        <f>_xlfn.XLOOKUP(Tableau1[[#This Row],[TYPE DE PIECE]],Tableau4[MATIERE],Tableau4[SHORT TYPE],"",0,1)</f>
        <v>SMT</v>
      </c>
      <c r="N6882" t="str">
        <f>IF(ISERR(FIND("DECOUPE",Tableau1[[#This Row],[DESIGNATION]])),"","NEED REF")</f>
        <v/>
      </c>
    </row>
    <row r="6883" spans="2:14">
      <c r="B6883">
        <v>34407122</v>
      </c>
      <c r="C6883" s="2">
        <v>43375</v>
      </c>
      <c r="D6883" t="s">
        <v>13</v>
      </c>
      <c r="E6883" t="s">
        <v>4864</v>
      </c>
      <c r="F6883" t="s">
        <v>1436</v>
      </c>
      <c r="J6883" t="s">
        <v>17</v>
      </c>
      <c r="L6883" t="str">
        <f>_xlfn.XLOOKUP(Tableau1[[#This Row],[TYPE DE PIECE]],Tableau4[MATIERE],Tableau4[SHORT TYPE],"",0,1)</f>
        <v/>
      </c>
      <c r="N6883" t="str">
        <f>IF(ISERR(FIND("DECOUPE",Tableau1[[#This Row],[DESIGNATION]])),"","NEED REF")</f>
        <v/>
      </c>
    </row>
    <row r="6884" spans="2:14">
      <c r="B6884">
        <v>34407121</v>
      </c>
      <c r="C6884" s="2">
        <v>43375</v>
      </c>
      <c r="D6884" t="s">
        <v>13</v>
      </c>
      <c r="E6884" t="s">
        <v>4865</v>
      </c>
      <c r="F6884" t="s">
        <v>4863</v>
      </c>
      <c r="J6884" t="s">
        <v>4804</v>
      </c>
      <c r="K6884" t="s">
        <v>25</v>
      </c>
      <c r="L6884" t="str">
        <f>_xlfn.XLOOKUP(Tableau1[[#This Row],[TYPE DE PIECE]],Tableau4[MATIERE],Tableau4[SHORT TYPE],"",0,1)</f>
        <v>SMT</v>
      </c>
      <c r="N6884" t="str">
        <f>IF(ISERR(FIND("DECOUPE",Tableau1[[#This Row],[DESIGNATION]])),"","NEED REF")</f>
        <v/>
      </c>
    </row>
    <row r="6885" spans="2:14">
      <c r="B6885">
        <v>34407120</v>
      </c>
      <c r="C6885" s="2">
        <v>43375</v>
      </c>
      <c r="D6885" t="s">
        <v>13</v>
      </c>
      <c r="E6885" t="s">
        <v>4866</v>
      </c>
      <c r="F6885" t="s">
        <v>4863</v>
      </c>
      <c r="J6885" t="s">
        <v>4804</v>
      </c>
      <c r="K6885" t="s">
        <v>25</v>
      </c>
      <c r="L6885" t="str">
        <f>_xlfn.XLOOKUP(Tableau1[[#This Row],[TYPE DE PIECE]],Tableau4[MATIERE],Tableau4[SHORT TYPE],"",0,1)</f>
        <v>SMT</v>
      </c>
      <c r="N6885" t="str">
        <f>IF(ISERR(FIND("DECOUPE",Tableau1[[#This Row],[DESIGNATION]])),"","NEED REF")</f>
        <v/>
      </c>
    </row>
    <row r="6886" spans="2:14">
      <c r="B6886">
        <v>34407119</v>
      </c>
      <c r="C6886" s="2">
        <v>43375</v>
      </c>
      <c r="D6886" t="s">
        <v>745</v>
      </c>
      <c r="E6886" t="s">
        <v>4867</v>
      </c>
      <c r="F6886" t="s">
        <v>4868</v>
      </c>
      <c r="J6886" t="s">
        <v>17</v>
      </c>
      <c r="L6886" t="str">
        <f>_xlfn.XLOOKUP(Tableau1[[#This Row],[TYPE DE PIECE]],Tableau4[MATIERE],Tableau4[SHORT TYPE],"",0,1)</f>
        <v/>
      </c>
      <c r="N6886" t="str">
        <f>IF(ISERR(FIND("DECOUPE",Tableau1[[#This Row],[DESIGNATION]])),"","NEED REF")</f>
        <v/>
      </c>
    </row>
    <row r="6887" spans="2:14">
      <c r="B6887">
        <v>34407118</v>
      </c>
      <c r="C6887" s="2">
        <v>43375</v>
      </c>
      <c r="D6887" t="s">
        <v>745</v>
      </c>
      <c r="E6887" t="s">
        <v>4869</v>
      </c>
      <c r="F6887" t="s">
        <v>4868</v>
      </c>
      <c r="J6887" t="s">
        <v>17</v>
      </c>
      <c r="L6887" t="str">
        <f>_xlfn.XLOOKUP(Tableau1[[#This Row],[TYPE DE PIECE]],Tableau4[MATIERE],Tableau4[SHORT TYPE],"",0,1)</f>
        <v/>
      </c>
      <c r="N6887" t="str">
        <f>IF(ISERR(FIND("DECOUPE",Tableau1[[#This Row],[DESIGNATION]])),"","NEED REF")</f>
        <v/>
      </c>
    </row>
    <row r="6888" spans="2:14">
      <c r="B6888">
        <v>34407117</v>
      </c>
      <c r="C6888" s="2">
        <v>43375</v>
      </c>
      <c r="D6888" t="s">
        <v>745</v>
      </c>
      <c r="E6888" t="s">
        <v>4870</v>
      </c>
      <c r="F6888" t="s">
        <v>4868</v>
      </c>
      <c r="J6888" t="s">
        <v>17</v>
      </c>
      <c r="L6888" t="str">
        <f>_xlfn.XLOOKUP(Tableau1[[#This Row],[TYPE DE PIECE]],Tableau4[MATIERE],Tableau4[SHORT TYPE],"",0,1)</f>
        <v/>
      </c>
      <c r="N6888" t="str">
        <f>IF(ISERR(FIND("DECOUPE",Tableau1[[#This Row],[DESIGNATION]])),"","NEED REF")</f>
        <v/>
      </c>
    </row>
    <row r="6889" spans="2:14">
      <c r="B6889">
        <v>34407116</v>
      </c>
      <c r="C6889" s="2">
        <v>43375</v>
      </c>
      <c r="D6889" t="s">
        <v>745</v>
      </c>
      <c r="E6889" t="s">
        <v>4871</v>
      </c>
      <c r="F6889" t="s">
        <v>4868</v>
      </c>
      <c r="J6889" t="s">
        <v>17</v>
      </c>
      <c r="L6889" t="str">
        <f>_xlfn.XLOOKUP(Tableau1[[#This Row],[TYPE DE PIECE]],Tableau4[MATIERE],Tableau4[SHORT TYPE],"",0,1)</f>
        <v/>
      </c>
      <c r="N6889" t="str">
        <f>IF(ISERR(FIND("DECOUPE",Tableau1[[#This Row],[DESIGNATION]])),"","NEED REF")</f>
        <v/>
      </c>
    </row>
    <row r="6890" spans="2:14">
      <c r="B6890">
        <v>34407115</v>
      </c>
      <c r="C6890" s="2">
        <v>43375</v>
      </c>
      <c r="D6890" t="s">
        <v>745</v>
      </c>
      <c r="E6890" t="s">
        <v>4872</v>
      </c>
      <c r="F6890" t="s">
        <v>4868</v>
      </c>
      <c r="J6890" t="s">
        <v>17</v>
      </c>
      <c r="L6890" t="str">
        <f>_xlfn.XLOOKUP(Tableau1[[#This Row],[TYPE DE PIECE]],Tableau4[MATIERE],Tableau4[SHORT TYPE],"",0,1)</f>
        <v/>
      </c>
      <c r="N6890" t="str">
        <f>IF(ISERR(FIND("DECOUPE",Tableau1[[#This Row],[DESIGNATION]])),"","NEED REF")</f>
        <v/>
      </c>
    </row>
    <row r="6891" spans="2:14">
      <c r="B6891">
        <v>34407114</v>
      </c>
      <c r="C6891" s="2">
        <v>43375</v>
      </c>
      <c r="D6891" t="s">
        <v>745</v>
      </c>
      <c r="E6891" t="s">
        <v>4873</v>
      </c>
      <c r="F6891" t="s">
        <v>4868</v>
      </c>
      <c r="J6891" t="s">
        <v>17</v>
      </c>
      <c r="L6891" t="str">
        <f>_xlfn.XLOOKUP(Tableau1[[#This Row],[TYPE DE PIECE]],Tableau4[MATIERE],Tableau4[SHORT TYPE],"",0,1)</f>
        <v/>
      </c>
      <c r="N6891" t="str">
        <f>IF(ISERR(FIND("DECOUPE",Tableau1[[#This Row],[DESIGNATION]])),"","NEED REF")</f>
        <v/>
      </c>
    </row>
    <row r="6892" spans="2:14">
      <c r="B6892">
        <v>34407113</v>
      </c>
      <c r="C6892" s="2">
        <v>43375</v>
      </c>
      <c r="D6892" t="s">
        <v>745</v>
      </c>
      <c r="E6892" t="s">
        <v>4874</v>
      </c>
      <c r="F6892" t="s">
        <v>4868</v>
      </c>
      <c r="J6892" t="s">
        <v>17</v>
      </c>
      <c r="L6892" t="str">
        <f>_xlfn.XLOOKUP(Tableau1[[#This Row],[TYPE DE PIECE]],Tableau4[MATIERE],Tableau4[SHORT TYPE],"",0,1)</f>
        <v/>
      </c>
      <c r="N6892" t="str">
        <f>IF(ISERR(FIND("DECOUPE",Tableau1[[#This Row],[DESIGNATION]])),"","NEED REF")</f>
        <v/>
      </c>
    </row>
    <row r="6893" spans="2:14">
      <c r="B6893">
        <v>34407112</v>
      </c>
      <c r="C6893" s="2">
        <v>43375</v>
      </c>
      <c r="D6893" t="s">
        <v>745</v>
      </c>
      <c r="E6893" t="s">
        <v>4875</v>
      </c>
      <c r="J6893" t="s">
        <v>4048</v>
      </c>
      <c r="L6893" t="str">
        <f>_xlfn.XLOOKUP(Tableau1[[#This Row],[TYPE DE PIECE]],Tableau4[MATIERE],Tableau4[SHORT TYPE],"",0,1)</f>
        <v/>
      </c>
      <c r="N6893" t="str">
        <f>IF(ISERR(FIND("DECOUPE",Tableau1[[#This Row],[DESIGNATION]])),"","NEED REF")</f>
        <v/>
      </c>
    </row>
    <row r="6894" spans="2:14">
      <c r="B6894">
        <v>34407111</v>
      </c>
      <c r="C6894" s="2">
        <v>43375</v>
      </c>
      <c r="D6894" t="s">
        <v>745</v>
      </c>
      <c r="E6894" t="s">
        <v>4876</v>
      </c>
      <c r="J6894" t="s">
        <v>4048</v>
      </c>
      <c r="L6894" t="str">
        <f>_xlfn.XLOOKUP(Tableau1[[#This Row],[TYPE DE PIECE]],Tableau4[MATIERE],Tableau4[SHORT TYPE],"",0,1)</f>
        <v/>
      </c>
      <c r="N6894" t="str">
        <f>IF(ISERR(FIND("DECOUPE",Tableau1[[#This Row],[DESIGNATION]])),"","NEED REF")</f>
        <v/>
      </c>
    </row>
    <row r="6895" spans="2:14">
      <c r="B6895">
        <v>34407110</v>
      </c>
      <c r="C6895" s="2">
        <v>43375</v>
      </c>
      <c r="D6895" t="s">
        <v>745</v>
      </c>
      <c r="E6895" t="s">
        <v>4877</v>
      </c>
      <c r="J6895" t="s">
        <v>4048</v>
      </c>
      <c r="L6895" t="str">
        <f>_xlfn.XLOOKUP(Tableau1[[#This Row],[TYPE DE PIECE]],Tableau4[MATIERE],Tableau4[SHORT TYPE],"",0,1)</f>
        <v/>
      </c>
      <c r="N6895" t="str">
        <f>IF(ISERR(FIND("DECOUPE",Tableau1[[#This Row],[DESIGNATION]])),"","NEED REF")</f>
        <v/>
      </c>
    </row>
    <row r="6896" spans="2:14">
      <c r="B6896">
        <v>34407109</v>
      </c>
      <c r="C6896" s="2">
        <v>43375</v>
      </c>
      <c r="D6896" t="s">
        <v>745</v>
      </c>
      <c r="E6896" t="s">
        <v>4878</v>
      </c>
      <c r="J6896" t="s">
        <v>4048</v>
      </c>
      <c r="L6896" t="str">
        <f>_xlfn.XLOOKUP(Tableau1[[#This Row],[TYPE DE PIECE]],Tableau4[MATIERE],Tableau4[SHORT TYPE],"",0,1)</f>
        <v/>
      </c>
      <c r="N6896" t="str">
        <f>IF(ISERR(FIND("DECOUPE",Tableau1[[#This Row],[DESIGNATION]])),"","NEED REF")</f>
        <v/>
      </c>
    </row>
    <row r="6897" spans="2:14">
      <c r="B6897">
        <v>34407108</v>
      </c>
      <c r="C6897" s="2">
        <v>43375</v>
      </c>
      <c r="D6897" t="s">
        <v>13</v>
      </c>
      <c r="E6897" t="s">
        <v>4879</v>
      </c>
      <c r="F6897" t="s">
        <v>4880</v>
      </c>
      <c r="J6897" t="s">
        <v>4048</v>
      </c>
      <c r="L6897" t="str">
        <f>_xlfn.XLOOKUP(Tableau1[[#This Row],[TYPE DE PIECE]],Tableau4[MATIERE],Tableau4[SHORT TYPE],"",0,1)</f>
        <v/>
      </c>
      <c r="N6897" t="str">
        <f>IF(ISERR(FIND("DECOUPE",Tableau1[[#This Row],[DESIGNATION]])),"","NEED REF")</f>
        <v/>
      </c>
    </row>
    <row r="6898" spans="2:14">
      <c r="B6898">
        <v>34407107</v>
      </c>
      <c r="C6898" s="2">
        <v>43374</v>
      </c>
      <c r="D6898" t="s">
        <v>13</v>
      </c>
      <c r="E6898" t="s">
        <v>4881</v>
      </c>
      <c r="F6898" t="s">
        <v>4882</v>
      </c>
      <c r="J6898" t="s">
        <v>2746</v>
      </c>
      <c r="L6898" t="str">
        <f>_xlfn.XLOOKUP(Tableau1[[#This Row],[TYPE DE PIECE]],Tableau4[MATIERE],Tableau4[SHORT TYPE],"",0,1)</f>
        <v/>
      </c>
      <c r="N6898" t="str">
        <f>IF(ISERR(FIND("DECOUPE",Tableau1[[#This Row],[DESIGNATION]])),"","NEED REF")</f>
        <v/>
      </c>
    </row>
    <row r="6899" spans="2:14">
      <c r="B6899">
        <v>34407106</v>
      </c>
      <c r="C6899" s="2">
        <v>43368</v>
      </c>
      <c r="D6899" t="s">
        <v>13</v>
      </c>
      <c r="E6899" t="s">
        <v>4883</v>
      </c>
      <c r="F6899" t="s">
        <v>4863</v>
      </c>
      <c r="J6899" t="s">
        <v>4804</v>
      </c>
      <c r="K6899" t="s">
        <v>25</v>
      </c>
      <c r="L6899" t="str">
        <f>_xlfn.XLOOKUP(Tableau1[[#This Row],[TYPE DE PIECE]],Tableau4[MATIERE],Tableau4[SHORT TYPE],"",0,1)</f>
        <v>SMT</v>
      </c>
      <c r="N6899" t="str">
        <f>IF(ISERR(FIND("DECOUPE",Tableau1[[#This Row],[DESIGNATION]])),"","NEED REF")</f>
        <v/>
      </c>
    </row>
    <row r="6900" spans="2:14">
      <c r="B6900">
        <v>34407105</v>
      </c>
      <c r="C6900" s="2">
        <v>43368</v>
      </c>
      <c r="D6900" t="s">
        <v>13</v>
      </c>
      <c r="E6900" t="s">
        <v>4884</v>
      </c>
      <c r="F6900" t="s">
        <v>4885</v>
      </c>
      <c r="J6900" t="s">
        <v>17</v>
      </c>
      <c r="K6900" t="s">
        <v>22</v>
      </c>
      <c r="L6900" t="str">
        <f>_xlfn.XLOOKUP(Tableau1[[#This Row],[TYPE DE PIECE]],Tableau4[MATIERE],Tableau4[SHORT TYPE],"",0,1)</f>
        <v>COP</v>
      </c>
      <c r="N6900" t="str">
        <f>IF(ISERR(FIND("DECOUPE",Tableau1[[#This Row],[DESIGNATION]])),"","NEED REF")</f>
        <v/>
      </c>
    </row>
    <row r="6901" spans="2:14">
      <c r="B6901">
        <v>34407104</v>
      </c>
      <c r="C6901" s="2">
        <v>43368</v>
      </c>
      <c r="D6901" t="s">
        <v>13</v>
      </c>
      <c r="E6901" t="s">
        <v>4886</v>
      </c>
      <c r="F6901" t="s">
        <v>4885</v>
      </c>
      <c r="J6901" t="s">
        <v>17</v>
      </c>
      <c r="K6901" t="s">
        <v>22</v>
      </c>
      <c r="L6901" t="str">
        <f>_xlfn.XLOOKUP(Tableau1[[#This Row],[TYPE DE PIECE]],Tableau4[MATIERE],Tableau4[SHORT TYPE],"",0,1)</f>
        <v>COP</v>
      </c>
      <c r="N6901" t="str">
        <f>IF(ISERR(FIND("DECOUPE",Tableau1[[#This Row],[DESIGNATION]])),"","NEED REF")</f>
        <v/>
      </c>
    </row>
    <row r="6902" spans="2:14">
      <c r="B6902">
        <v>34407103</v>
      </c>
      <c r="C6902" s="2">
        <v>43371</v>
      </c>
      <c r="D6902" t="s">
        <v>13</v>
      </c>
      <c r="E6902" t="s">
        <v>4887</v>
      </c>
      <c r="F6902" t="s">
        <v>4863</v>
      </c>
      <c r="J6902" t="s">
        <v>4804</v>
      </c>
      <c r="K6902" t="s">
        <v>25</v>
      </c>
      <c r="L6902" t="str">
        <f>_xlfn.XLOOKUP(Tableau1[[#This Row],[TYPE DE PIECE]],Tableau4[MATIERE],Tableau4[SHORT TYPE],"",0,1)</f>
        <v>SMT</v>
      </c>
      <c r="N6902" t="str">
        <f>IF(ISERR(FIND("DECOUPE",Tableau1[[#This Row],[DESIGNATION]])),"","NEED REF")</f>
        <v/>
      </c>
    </row>
    <row r="6903" spans="2:14">
      <c r="B6903">
        <v>34407102</v>
      </c>
      <c r="C6903" s="2">
        <v>43371</v>
      </c>
      <c r="D6903" t="s">
        <v>13</v>
      </c>
      <c r="E6903" t="s">
        <v>4888</v>
      </c>
      <c r="F6903" t="s">
        <v>4863</v>
      </c>
      <c r="J6903" t="s">
        <v>4804</v>
      </c>
      <c r="K6903" t="s">
        <v>25</v>
      </c>
      <c r="L6903" t="str">
        <f>_xlfn.XLOOKUP(Tableau1[[#This Row],[TYPE DE PIECE]],Tableau4[MATIERE],Tableau4[SHORT TYPE],"",0,1)</f>
        <v>SMT</v>
      </c>
      <c r="N6903" t="str">
        <f>IF(ISERR(FIND("DECOUPE",Tableau1[[#This Row],[DESIGNATION]])),"","NEED REF")</f>
        <v/>
      </c>
    </row>
    <row r="6904" spans="2:14">
      <c r="B6904">
        <v>34407101</v>
      </c>
      <c r="C6904" s="2">
        <v>43371</v>
      </c>
      <c r="D6904" t="s">
        <v>13</v>
      </c>
      <c r="E6904" t="s">
        <v>4889</v>
      </c>
      <c r="F6904" t="s">
        <v>4890</v>
      </c>
      <c r="J6904" t="s">
        <v>17</v>
      </c>
      <c r="K6904" t="s">
        <v>25</v>
      </c>
      <c r="L6904" t="str">
        <f>_xlfn.XLOOKUP(Tableau1[[#This Row],[TYPE DE PIECE]],Tableau4[MATIERE],Tableau4[SHORT TYPE],"",0,1)</f>
        <v>SMT</v>
      </c>
      <c r="N6904" t="str">
        <f>IF(ISERR(FIND("DECOUPE",Tableau1[[#This Row],[DESIGNATION]])),"","NEED REF")</f>
        <v/>
      </c>
    </row>
    <row r="6905" spans="2:14">
      <c r="B6905">
        <v>34407100</v>
      </c>
      <c r="C6905" s="2">
        <v>43371</v>
      </c>
      <c r="D6905" t="s">
        <v>13</v>
      </c>
      <c r="E6905" t="s">
        <v>4891</v>
      </c>
      <c r="F6905" t="s">
        <v>4892</v>
      </c>
      <c r="J6905" t="s">
        <v>2746</v>
      </c>
      <c r="L6905" t="str">
        <f>_xlfn.XLOOKUP(Tableau1[[#This Row],[TYPE DE PIECE]],Tableau4[MATIERE],Tableau4[SHORT TYPE],"",0,1)</f>
        <v/>
      </c>
      <c r="N6905" t="str">
        <f>IF(ISERR(FIND("DECOUPE",Tableau1[[#This Row],[DESIGNATION]])),"","NEED REF")</f>
        <v/>
      </c>
    </row>
    <row r="6906" spans="2:14">
      <c r="B6906">
        <v>34407099</v>
      </c>
      <c r="C6906" s="2">
        <v>43369</v>
      </c>
      <c r="D6906" t="s">
        <v>13</v>
      </c>
      <c r="E6906" t="s">
        <v>4893</v>
      </c>
      <c r="F6906" t="s">
        <v>4868</v>
      </c>
      <c r="J6906" t="s">
        <v>17</v>
      </c>
      <c r="K6906" t="s">
        <v>25</v>
      </c>
      <c r="L6906" t="str">
        <f>_xlfn.XLOOKUP(Tableau1[[#This Row],[TYPE DE PIECE]],Tableau4[MATIERE],Tableau4[SHORT TYPE],"",0,1)</f>
        <v>SMT</v>
      </c>
      <c r="N6906" t="str">
        <f>IF(ISERR(FIND("DECOUPE",Tableau1[[#This Row],[DESIGNATION]])),"","NEED REF")</f>
        <v/>
      </c>
    </row>
    <row r="6907" spans="2:14">
      <c r="B6907">
        <v>34407098</v>
      </c>
      <c r="C6907" s="2">
        <v>43369</v>
      </c>
      <c r="D6907" t="s">
        <v>13</v>
      </c>
      <c r="E6907" t="s">
        <v>4894</v>
      </c>
      <c r="F6907" t="s">
        <v>4868</v>
      </c>
      <c r="J6907" t="s">
        <v>17</v>
      </c>
      <c r="K6907" t="s">
        <v>25</v>
      </c>
      <c r="L6907" t="str">
        <f>_xlfn.XLOOKUP(Tableau1[[#This Row],[TYPE DE PIECE]],Tableau4[MATIERE],Tableau4[SHORT TYPE],"",0,1)</f>
        <v>SMT</v>
      </c>
      <c r="N6907" t="str">
        <f>IF(ISERR(FIND("DECOUPE",Tableau1[[#This Row],[DESIGNATION]])),"","NEED REF")</f>
        <v/>
      </c>
    </row>
    <row r="6908" spans="2:14">
      <c r="B6908">
        <v>34407097</v>
      </c>
      <c r="C6908" s="2">
        <v>43369</v>
      </c>
      <c r="D6908" t="s">
        <v>13</v>
      </c>
      <c r="E6908" t="s">
        <v>4895</v>
      </c>
      <c r="F6908" t="s">
        <v>4868</v>
      </c>
      <c r="J6908" t="s">
        <v>17</v>
      </c>
      <c r="K6908" t="s">
        <v>25</v>
      </c>
      <c r="L6908" t="str">
        <f>_xlfn.XLOOKUP(Tableau1[[#This Row],[TYPE DE PIECE]],Tableau4[MATIERE],Tableau4[SHORT TYPE],"",0,1)</f>
        <v>SMT</v>
      </c>
      <c r="N6908" t="str">
        <f>IF(ISERR(FIND("DECOUPE",Tableau1[[#This Row],[DESIGNATION]])),"","NEED REF")</f>
        <v/>
      </c>
    </row>
    <row r="6909" spans="2:14">
      <c r="B6909">
        <v>34407096</v>
      </c>
      <c r="C6909" s="2">
        <v>43369</v>
      </c>
      <c r="D6909" t="s">
        <v>13</v>
      </c>
      <c r="E6909" t="s">
        <v>4896</v>
      </c>
      <c r="F6909" t="s">
        <v>4868</v>
      </c>
      <c r="J6909" t="s">
        <v>17</v>
      </c>
      <c r="K6909" t="s">
        <v>25</v>
      </c>
      <c r="L6909" t="str">
        <f>_xlfn.XLOOKUP(Tableau1[[#This Row],[TYPE DE PIECE]],Tableau4[MATIERE],Tableau4[SHORT TYPE],"",0,1)</f>
        <v>SMT</v>
      </c>
      <c r="N6909" t="str">
        <f>IF(ISERR(FIND("DECOUPE",Tableau1[[#This Row],[DESIGNATION]])),"","NEED REF")</f>
        <v/>
      </c>
    </row>
    <row r="6910" spans="2:14">
      <c r="B6910">
        <v>34407095</v>
      </c>
      <c r="C6910" s="2">
        <v>43369</v>
      </c>
      <c r="D6910" t="s">
        <v>13</v>
      </c>
      <c r="E6910" t="s">
        <v>4822</v>
      </c>
      <c r="F6910" t="s">
        <v>4897</v>
      </c>
      <c r="J6910" t="s">
        <v>2746</v>
      </c>
      <c r="L6910" t="str">
        <f>_xlfn.XLOOKUP(Tableau1[[#This Row],[TYPE DE PIECE]],Tableau4[MATIERE],Tableau4[SHORT TYPE],"",0,1)</f>
        <v/>
      </c>
      <c r="N6910" t="str">
        <f>IF(ISERR(FIND("DECOUPE",Tableau1[[#This Row],[DESIGNATION]])),"","NEED REF")</f>
        <v/>
      </c>
    </row>
    <row r="6911" spans="2:14">
      <c r="B6911">
        <v>34407094</v>
      </c>
      <c r="C6911" s="2">
        <v>43368</v>
      </c>
      <c r="D6911" t="s">
        <v>745</v>
      </c>
      <c r="E6911" t="s">
        <v>4898</v>
      </c>
      <c r="F6911" t="s">
        <v>4765</v>
      </c>
      <c r="J6911" t="s">
        <v>177</v>
      </c>
      <c r="L6911" t="str">
        <f>_xlfn.XLOOKUP(Tableau1[[#This Row],[TYPE DE PIECE]],Tableau4[MATIERE],Tableau4[SHORT TYPE],"",0,1)</f>
        <v/>
      </c>
      <c r="N6911" t="str">
        <f>IF(ISERR(FIND("DECOUPE",Tableau1[[#This Row],[DESIGNATION]])),"","NEED REF")</f>
        <v/>
      </c>
    </row>
    <row r="6912" spans="2:14">
      <c r="B6912">
        <v>34407093</v>
      </c>
      <c r="C6912" s="2">
        <v>43368</v>
      </c>
      <c r="D6912" t="s">
        <v>13</v>
      </c>
      <c r="E6912" t="s">
        <v>4899</v>
      </c>
      <c r="F6912" t="s">
        <v>4868</v>
      </c>
      <c r="J6912" t="s">
        <v>17</v>
      </c>
      <c r="K6912" t="s">
        <v>22</v>
      </c>
      <c r="L6912" t="str">
        <f>_xlfn.XLOOKUP(Tableau1[[#This Row],[TYPE DE PIECE]],Tableau4[MATIERE],Tableau4[SHORT TYPE],"",0,1)</f>
        <v>COP</v>
      </c>
      <c r="N6912" t="str">
        <f>IF(ISERR(FIND("DECOUPE",Tableau1[[#This Row],[DESIGNATION]])),"","NEED REF")</f>
        <v/>
      </c>
    </row>
    <row r="6913" spans="2:14">
      <c r="B6913">
        <v>34407092</v>
      </c>
      <c r="C6913" s="2">
        <v>43368</v>
      </c>
      <c r="D6913" t="s">
        <v>13</v>
      </c>
      <c r="E6913" t="s">
        <v>4900</v>
      </c>
      <c r="F6913" t="s">
        <v>4868</v>
      </c>
      <c r="J6913" t="s">
        <v>17</v>
      </c>
      <c r="K6913" t="s">
        <v>22</v>
      </c>
      <c r="L6913" t="str">
        <f>_xlfn.XLOOKUP(Tableau1[[#This Row],[TYPE DE PIECE]],Tableau4[MATIERE],Tableau4[SHORT TYPE],"",0,1)</f>
        <v>COP</v>
      </c>
      <c r="N6913" t="str">
        <f>IF(ISERR(FIND("DECOUPE",Tableau1[[#This Row],[DESIGNATION]])),"","NEED REF")</f>
        <v/>
      </c>
    </row>
    <row r="6914" spans="2:14">
      <c r="B6914">
        <v>34407091</v>
      </c>
      <c r="C6914" s="2">
        <v>43368</v>
      </c>
      <c r="D6914" t="s">
        <v>13</v>
      </c>
      <c r="E6914" t="s">
        <v>4901</v>
      </c>
      <c r="F6914" t="s">
        <v>4868</v>
      </c>
      <c r="J6914" t="s">
        <v>17</v>
      </c>
      <c r="K6914" t="s">
        <v>22</v>
      </c>
      <c r="L6914" t="str">
        <f>_xlfn.XLOOKUP(Tableau1[[#This Row],[TYPE DE PIECE]],Tableau4[MATIERE],Tableau4[SHORT TYPE],"",0,1)</f>
        <v>COP</v>
      </c>
      <c r="N6914" t="str">
        <f>IF(ISERR(FIND("DECOUPE",Tableau1[[#This Row],[DESIGNATION]])),"","NEED REF")</f>
        <v/>
      </c>
    </row>
    <row r="6915" spans="2:14">
      <c r="B6915">
        <v>34407090</v>
      </c>
      <c r="C6915" s="2">
        <v>43368</v>
      </c>
      <c r="D6915" t="s">
        <v>13</v>
      </c>
      <c r="E6915" t="s">
        <v>4902</v>
      </c>
      <c r="F6915" t="s">
        <v>4868</v>
      </c>
      <c r="J6915" t="s">
        <v>17</v>
      </c>
      <c r="K6915" t="s">
        <v>22</v>
      </c>
      <c r="L6915" t="str">
        <f>_xlfn.XLOOKUP(Tableau1[[#This Row],[TYPE DE PIECE]],Tableau4[MATIERE],Tableau4[SHORT TYPE],"",0,1)</f>
        <v>COP</v>
      </c>
      <c r="N6915" t="str">
        <f>IF(ISERR(FIND("DECOUPE",Tableau1[[#This Row],[DESIGNATION]])),"","NEED REF")</f>
        <v/>
      </c>
    </row>
    <row r="6916" spans="2:14">
      <c r="B6916">
        <v>34407089</v>
      </c>
      <c r="C6916" s="2">
        <v>43368</v>
      </c>
      <c r="D6916" t="s">
        <v>13</v>
      </c>
      <c r="E6916" t="s">
        <v>4903</v>
      </c>
      <c r="F6916" t="s">
        <v>4868</v>
      </c>
      <c r="J6916" t="s">
        <v>17</v>
      </c>
      <c r="K6916" t="s">
        <v>25</v>
      </c>
      <c r="L6916" t="str">
        <f>_xlfn.XLOOKUP(Tableau1[[#This Row],[TYPE DE PIECE]],Tableau4[MATIERE],Tableau4[SHORT TYPE],"",0,1)</f>
        <v>SMT</v>
      </c>
      <c r="N6916" t="str">
        <f>IF(ISERR(FIND("DECOUPE",Tableau1[[#This Row],[DESIGNATION]])),"","NEED REF")</f>
        <v/>
      </c>
    </row>
    <row r="6917" spans="2:14">
      <c r="B6917">
        <v>34407088</v>
      </c>
      <c r="C6917" s="2">
        <v>43368</v>
      </c>
      <c r="D6917" t="s">
        <v>13</v>
      </c>
      <c r="E6917" t="s">
        <v>4904</v>
      </c>
      <c r="F6917" t="s">
        <v>4868</v>
      </c>
      <c r="J6917" t="s">
        <v>17</v>
      </c>
      <c r="K6917" t="s">
        <v>25</v>
      </c>
      <c r="L6917" t="str">
        <f>_xlfn.XLOOKUP(Tableau1[[#This Row],[TYPE DE PIECE]],Tableau4[MATIERE],Tableau4[SHORT TYPE],"",0,1)</f>
        <v>SMT</v>
      </c>
      <c r="N6917" t="str">
        <f>IF(ISERR(FIND("DECOUPE",Tableau1[[#This Row],[DESIGNATION]])),"","NEED REF")</f>
        <v/>
      </c>
    </row>
    <row r="6918" spans="2:14">
      <c r="B6918">
        <v>34407087</v>
      </c>
      <c r="C6918" s="2">
        <v>43368</v>
      </c>
      <c r="D6918" t="s">
        <v>13</v>
      </c>
      <c r="E6918" t="s">
        <v>4905</v>
      </c>
      <c r="F6918" t="s">
        <v>4906</v>
      </c>
      <c r="J6918" t="s">
        <v>17</v>
      </c>
      <c r="K6918" t="s">
        <v>25</v>
      </c>
      <c r="L6918" t="str">
        <f>_xlfn.XLOOKUP(Tableau1[[#This Row],[TYPE DE PIECE]],Tableau4[MATIERE],Tableau4[SHORT TYPE],"",0,1)</f>
        <v>SMT</v>
      </c>
      <c r="N6918" t="str">
        <f>IF(ISERR(FIND("DECOUPE",Tableau1[[#This Row],[DESIGNATION]])),"","NEED REF")</f>
        <v/>
      </c>
    </row>
    <row r="6919" spans="2:14">
      <c r="B6919">
        <v>34407086</v>
      </c>
      <c r="C6919" s="2">
        <v>43367</v>
      </c>
      <c r="D6919" t="s">
        <v>13</v>
      </c>
      <c r="E6919" t="s">
        <v>4907</v>
      </c>
      <c r="F6919" t="s">
        <v>4908</v>
      </c>
      <c r="J6919" t="s">
        <v>2746</v>
      </c>
      <c r="L6919" t="str">
        <f>_xlfn.XLOOKUP(Tableau1[[#This Row],[TYPE DE PIECE]],Tableau4[MATIERE],Tableau4[SHORT TYPE],"",0,1)</f>
        <v/>
      </c>
      <c r="N6919" t="str">
        <f>IF(ISERR(FIND("DECOUPE",Tableau1[[#This Row],[DESIGNATION]])),"","NEED REF")</f>
        <v/>
      </c>
    </row>
    <row r="6920" spans="2:14">
      <c r="B6920">
        <v>34407085</v>
      </c>
      <c r="C6920" s="2">
        <v>43367</v>
      </c>
      <c r="D6920" t="s">
        <v>13</v>
      </c>
      <c r="E6920" t="s">
        <v>4909</v>
      </c>
      <c r="F6920" t="s">
        <v>4908</v>
      </c>
      <c r="J6920" t="s">
        <v>2746</v>
      </c>
      <c r="L6920" t="str">
        <f>_xlfn.XLOOKUP(Tableau1[[#This Row],[TYPE DE PIECE]],Tableau4[MATIERE],Tableau4[SHORT TYPE],"",0,1)</f>
        <v/>
      </c>
      <c r="N6920" t="str">
        <f>IF(ISERR(FIND("DECOUPE",Tableau1[[#This Row],[DESIGNATION]])),"","NEED REF")</f>
        <v/>
      </c>
    </row>
    <row r="6921" spans="2:14">
      <c r="B6921">
        <v>34407084</v>
      </c>
      <c r="C6921" s="2">
        <v>43367</v>
      </c>
      <c r="D6921" t="s">
        <v>13</v>
      </c>
      <c r="E6921" t="s">
        <v>4910</v>
      </c>
      <c r="F6921" t="s">
        <v>4911</v>
      </c>
      <c r="J6921" t="s">
        <v>4804</v>
      </c>
      <c r="K6921" t="s">
        <v>25</v>
      </c>
      <c r="L6921" t="str">
        <f>_xlfn.XLOOKUP(Tableau1[[#This Row],[TYPE DE PIECE]],Tableau4[MATIERE],Tableau4[SHORT TYPE],"",0,1)</f>
        <v>SMT</v>
      </c>
      <c r="N6921" t="str">
        <f>IF(ISERR(FIND("DECOUPE",Tableau1[[#This Row],[DESIGNATION]])),"","NEED REF")</f>
        <v/>
      </c>
    </row>
    <row r="6922" spans="2:14">
      <c r="B6922">
        <v>34407083</v>
      </c>
      <c r="C6922" s="2">
        <v>43367</v>
      </c>
      <c r="D6922" t="s">
        <v>13</v>
      </c>
      <c r="E6922" t="s">
        <v>4912</v>
      </c>
      <c r="F6922" t="s">
        <v>4202</v>
      </c>
      <c r="J6922" t="s">
        <v>17</v>
      </c>
      <c r="K6922" t="s">
        <v>33</v>
      </c>
      <c r="L6922" t="str">
        <f>_xlfn.XLOOKUP(Tableau1[[#This Row],[TYPE DE PIECE]],Tableau4[MATIERE],Tableau4[SHORT TYPE],"",0,1)</f>
        <v>PLA</v>
      </c>
      <c r="N6922" t="str">
        <f>IF(ISERR(FIND("DECOUPE",Tableau1[[#This Row],[DESIGNATION]])),"","NEED REF")</f>
        <v/>
      </c>
    </row>
    <row r="6923" spans="2:14">
      <c r="B6923">
        <v>34407082</v>
      </c>
      <c r="C6923" s="2">
        <v>43364</v>
      </c>
      <c r="D6923" t="s">
        <v>13</v>
      </c>
      <c r="E6923" t="s">
        <v>4913</v>
      </c>
      <c r="F6923" t="s">
        <v>4914</v>
      </c>
      <c r="J6923" t="s">
        <v>17</v>
      </c>
      <c r="K6923" t="s">
        <v>25</v>
      </c>
      <c r="L6923" t="str">
        <f>_xlfn.XLOOKUP(Tableau1[[#This Row],[TYPE DE PIECE]],Tableau4[MATIERE],Tableau4[SHORT TYPE],"",0,1)</f>
        <v>SMT</v>
      </c>
      <c r="N6923" t="str">
        <f>IF(ISERR(FIND("DECOUPE",Tableau1[[#This Row],[DESIGNATION]])),"","NEED REF")</f>
        <v/>
      </c>
    </row>
    <row r="6924" spans="2:14">
      <c r="B6924">
        <v>34407081</v>
      </c>
      <c r="C6924" s="2">
        <v>43364</v>
      </c>
      <c r="D6924" t="s">
        <v>745</v>
      </c>
      <c r="E6924" t="s">
        <v>4915</v>
      </c>
      <c r="F6924" t="s">
        <v>4908</v>
      </c>
      <c r="J6924" t="s">
        <v>2746</v>
      </c>
      <c r="L6924" t="str">
        <f>_xlfn.XLOOKUP(Tableau1[[#This Row],[TYPE DE PIECE]],Tableau4[MATIERE],Tableau4[SHORT TYPE],"",0,1)</f>
        <v/>
      </c>
      <c r="N6924" t="str">
        <f>IF(ISERR(FIND("DECOUPE",Tableau1[[#This Row],[DESIGNATION]])),"","NEED REF")</f>
        <v/>
      </c>
    </row>
    <row r="6925" spans="2:14">
      <c r="B6925">
        <v>34407080</v>
      </c>
      <c r="C6925" s="2">
        <v>43364</v>
      </c>
      <c r="D6925" t="s">
        <v>13</v>
      </c>
      <c r="E6925" t="s">
        <v>4916</v>
      </c>
      <c r="F6925" t="s">
        <v>4917</v>
      </c>
      <c r="J6925" t="s">
        <v>17</v>
      </c>
      <c r="L6925" t="str">
        <f>_xlfn.XLOOKUP(Tableau1[[#This Row],[TYPE DE PIECE]],Tableau4[MATIERE],Tableau4[SHORT TYPE],"",0,1)</f>
        <v/>
      </c>
      <c r="N6925" t="str">
        <f>IF(ISERR(FIND("DECOUPE",Tableau1[[#This Row],[DESIGNATION]])),"","NEED REF")</f>
        <v/>
      </c>
    </row>
    <row r="6926" spans="2:14">
      <c r="B6926">
        <v>34407079</v>
      </c>
      <c r="C6926" s="2">
        <v>43364</v>
      </c>
      <c r="D6926" t="s">
        <v>745</v>
      </c>
      <c r="E6926" t="s">
        <v>4918</v>
      </c>
      <c r="F6926" t="s">
        <v>4908</v>
      </c>
      <c r="J6926" t="s">
        <v>2746</v>
      </c>
      <c r="L6926" t="str">
        <f>_xlfn.XLOOKUP(Tableau1[[#This Row],[TYPE DE PIECE]],Tableau4[MATIERE],Tableau4[SHORT TYPE],"",0,1)</f>
        <v/>
      </c>
      <c r="N6926" t="str">
        <f>IF(ISERR(FIND("DECOUPE",Tableau1[[#This Row],[DESIGNATION]])),"","NEED REF")</f>
        <v/>
      </c>
    </row>
    <row r="6927" spans="2:14">
      <c r="B6927">
        <v>34407078</v>
      </c>
      <c r="C6927" s="2">
        <v>43364</v>
      </c>
      <c r="D6927" t="s">
        <v>13</v>
      </c>
      <c r="E6927" t="s">
        <v>4919</v>
      </c>
      <c r="F6927" t="s">
        <v>4202</v>
      </c>
      <c r="J6927" t="s">
        <v>17</v>
      </c>
      <c r="K6927" t="s">
        <v>307</v>
      </c>
      <c r="L6927" t="str">
        <f>_xlfn.XLOOKUP(Tableau1[[#This Row],[TYPE DE PIECE]],Tableau4[MATIERE],Tableau4[SHORT TYPE],"",0,1)</f>
        <v/>
      </c>
      <c r="N6927" t="str">
        <f>IF(ISERR(FIND("DECOUPE",Tableau1[[#This Row],[DESIGNATION]])),"","NEED REF")</f>
        <v/>
      </c>
    </row>
    <row r="6928" spans="2:14">
      <c r="B6928">
        <v>34407077</v>
      </c>
      <c r="C6928" s="2">
        <v>43364</v>
      </c>
      <c r="D6928" t="s">
        <v>13</v>
      </c>
      <c r="E6928" t="s">
        <v>4920</v>
      </c>
      <c r="F6928" t="s">
        <v>4202</v>
      </c>
      <c r="J6928" t="s">
        <v>17</v>
      </c>
      <c r="K6928" t="s">
        <v>22</v>
      </c>
      <c r="L6928" t="str">
        <f>_xlfn.XLOOKUP(Tableau1[[#This Row],[TYPE DE PIECE]],Tableau4[MATIERE],Tableau4[SHORT TYPE],"",0,1)</f>
        <v>COP</v>
      </c>
      <c r="N6928" t="str">
        <f>IF(ISERR(FIND("DECOUPE",Tableau1[[#This Row],[DESIGNATION]])),"","NEED REF")</f>
        <v/>
      </c>
    </row>
    <row r="6929" spans="2:14">
      <c r="B6929">
        <v>34407076</v>
      </c>
      <c r="C6929" s="2">
        <v>43364</v>
      </c>
      <c r="D6929" t="s">
        <v>13</v>
      </c>
      <c r="E6929" t="s">
        <v>4921</v>
      </c>
      <c r="F6929" t="s">
        <v>4880</v>
      </c>
      <c r="J6929" t="s">
        <v>4048</v>
      </c>
      <c r="L6929" t="str">
        <f>_xlfn.XLOOKUP(Tableau1[[#This Row],[TYPE DE PIECE]],Tableau4[MATIERE],Tableau4[SHORT TYPE],"",0,1)</f>
        <v/>
      </c>
      <c r="N6929" t="str">
        <f>IF(ISERR(FIND("DECOUPE",Tableau1[[#This Row],[DESIGNATION]])),"","NEED REF")</f>
        <v/>
      </c>
    </row>
    <row r="6930" spans="2:14">
      <c r="B6930">
        <v>34407075</v>
      </c>
      <c r="C6930" s="2">
        <v>43361</v>
      </c>
      <c r="D6930" t="s">
        <v>13</v>
      </c>
      <c r="E6930" t="s">
        <v>4922</v>
      </c>
      <c r="F6930" t="s">
        <v>4923</v>
      </c>
      <c r="J6930" t="s">
        <v>17</v>
      </c>
      <c r="K6930" t="s">
        <v>307</v>
      </c>
      <c r="L6930" t="str">
        <f>_xlfn.XLOOKUP(Tableau1[[#This Row],[TYPE DE PIECE]],Tableau4[MATIERE],Tableau4[SHORT TYPE],"",0,1)</f>
        <v/>
      </c>
      <c r="N6930" t="str">
        <f>IF(ISERR(FIND("DECOUPE",Tableau1[[#This Row],[DESIGNATION]])),"","NEED REF")</f>
        <v/>
      </c>
    </row>
    <row r="6931" spans="2:14">
      <c r="B6931">
        <v>34407074</v>
      </c>
      <c r="C6931" s="2">
        <v>43361</v>
      </c>
      <c r="D6931" t="s">
        <v>13</v>
      </c>
      <c r="E6931" t="s">
        <v>4924</v>
      </c>
      <c r="F6931" t="s">
        <v>4925</v>
      </c>
      <c r="L6931" t="str">
        <f>_xlfn.XLOOKUP(Tableau1[[#This Row],[TYPE DE PIECE]],Tableau4[MATIERE],Tableau4[SHORT TYPE],"",0,1)</f>
        <v/>
      </c>
      <c r="N6931" t="str">
        <f>IF(ISERR(FIND("DECOUPE",Tableau1[[#This Row],[DESIGNATION]])),"","NEED REF")</f>
        <v/>
      </c>
    </row>
    <row r="6932" spans="2:14">
      <c r="B6932">
        <v>34407073</v>
      </c>
      <c r="C6932" s="2">
        <v>43361</v>
      </c>
      <c r="D6932" t="s">
        <v>13</v>
      </c>
      <c r="E6932" t="s">
        <v>4926</v>
      </c>
      <c r="F6932" t="s">
        <v>4925</v>
      </c>
      <c r="J6932" t="s">
        <v>4927</v>
      </c>
      <c r="L6932" t="str">
        <f>_xlfn.XLOOKUP(Tableau1[[#This Row],[TYPE DE PIECE]],Tableau4[MATIERE],Tableau4[SHORT TYPE],"",0,1)</f>
        <v/>
      </c>
      <c r="N6932" t="str">
        <f>IF(ISERR(FIND("DECOUPE",Tableau1[[#This Row],[DESIGNATION]])),"","NEED REF")</f>
        <v/>
      </c>
    </row>
    <row r="6933" spans="2:14">
      <c r="B6933">
        <v>34407072</v>
      </c>
      <c r="C6933" s="2">
        <v>43362</v>
      </c>
      <c r="D6933" t="s">
        <v>13</v>
      </c>
      <c r="E6933" t="s">
        <v>4928</v>
      </c>
      <c r="F6933" t="s">
        <v>4863</v>
      </c>
      <c r="J6933" t="s">
        <v>4804</v>
      </c>
      <c r="K6933" t="s">
        <v>33</v>
      </c>
      <c r="L6933" t="str">
        <f>_xlfn.XLOOKUP(Tableau1[[#This Row],[TYPE DE PIECE]],Tableau4[MATIERE],Tableau4[SHORT TYPE],"",0,1)</f>
        <v>PLA</v>
      </c>
      <c r="N6933" t="str">
        <f>IF(ISERR(FIND("DECOUPE",Tableau1[[#This Row],[DESIGNATION]])),"","NEED REF")</f>
        <v/>
      </c>
    </row>
    <row r="6934" spans="2:14">
      <c r="B6934">
        <v>34407071</v>
      </c>
      <c r="C6934" s="2">
        <v>43361</v>
      </c>
      <c r="D6934" t="s">
        <v>13</v>
      </c>
      <c r="E6934" t="s">
        <v>4929</v>
      </c>
      <c r="F6934" t="s">
        <v>4925</v>
      </c>
      <c r="L6934" t="str">
        <f>_xlfn.XLOOKUP(Tableau1[[#This Row],[TYPE DE PIECE]],Tableau4[MATIERE],Tableau4[SHORT TYPE],"",0,1)</f>
        <v/>
      </c>
      <c r="N6934" t="str">
        <f>IF(ISERR(FIND("DECOUPE",Tableau1[[#This Row],[DESIGNATION]])),"","NEED REF")</f>
        <v/>
      </c>
    </row>
    <row r="6935" spans="2:14">
      <c r="B6935">
        <v>34407070</v>
      </c>
      <c r="C6935" s="2">
        <v>43361</v>
      </c>
      <c r="D6935" t="s">
        <v>13</v>
      </c>
      <c r="E6935" t="s">
        <v>4930</v>
      </c>
      <c r="F6935" t="s">
        <v>4925</v>
      </c>
      <c r="L6935" t="str">
        <f>_xlfn.XLOOKUP(Tableau1[[#This Row],[TYPE DE PIECE]],Tableau4[MATIERE],Tableau4[SHORT TYPE],"",0,1)</f>
        <v/>
      </c>
      <c r="N6935" t="str">
        <f>IF(ISERR(FIND("DECOUPE",Tableau1[[#This Row],[DESIGNATION]])),"","NEED REF")</f>
        <v/>
      </c>
    </row>
    <row r="6936" spans="2:14">
      <c r="B6936">
        <v>34407069</v>
      </c>
      <c r="C6936" s="2">
        <v>43361</v>
      </c>
      <c r="D6936" t="s">
        <v>13</v>
      </c>
      <c r="E6936" t="s">
        <v>4931</v>
      </c>
      <c r="F6936" t="s">
        <v>4925</v>
      </c>
      <c r="L6936" t="str">
        <f>_xlfn.XLOOKUP(Tableau1[[#This Row],[TYPE DE PIECE]],Tableau4[MATIERE],Tableau4[SHORT TYPE],"",0,1)</f>
        <v/>
      </c>
      <c r="N6936" t="str">
        <f>IF(ISERR(FIND("DECOUPE",Tableau1[[#This Row],[DESIGNATION]])),"","NEED REF")</f>
        <v/>
      </c>
    </row>
    <row r="6937" spans="2:14">
      <c r="B6937">
        <v>34407068</v>
      </c>
      <c r="C6937" s="2">
        <v>43361</v>
      </c>
      <c r="D6937" t="s">
        <v>13</v>
      </c>
      <c r="E6937" t="s">
        <v>4932</v>
      </c>
      <c r="F6937" t="s">
        <v>4925</v>
      </c>
      <c r="L6937" t="str">
        <f>_xlfn.XLOOKUP(Tableau1[[#This Row],[TYPE DE PIECE]],Tableau4[MATIERE],Tableau4[SHORT TYPE],"",0,1)</f>
        <v/>
      </c>
      <c r="N6937" t="str">
        <f>IF(ISERR(FIND("DECOUPE",Tableau1[[#This Row],[DESIGNATION]])),"","NEED REF")</f>
        <v/>
      </c>
    </row>
    <row r="6938" spans="2:14">
      <c r="B6938">
        <v>34407067</v>
      </c>
      <c r="C6938" s="2">
        <v>43361</v>
      </c>
      <c r="D6938" t="s">
        <v>13</v>
      </c>
      <c r="E6938" t="s">
        <v>4933</v>
      </c>
      <c r="F6938" t="s">
        <v>4925</v>
      </c>
      <c r="L6938" t="str">
        <f>_xlfn.XLOOKUP(Tableau1[[#This Row],[TYPE DE PIECE]],Tableau4[MATIERE],Tableau4[SHORT TYPE],"",0,1)</f>
        <v/>
      </c>
      <c r="N6938" t="str">
        <f>IF(ISERR(FIND("DECOUPE",Tableau1[[#This Row],[DESIGNATION]])),"","NEED REF")</f>
        <v/>
      </c>
    </row>
    <row r="6939" spans="2:14">
      <c r="B6939">
        <v>34407066</v>
      </c>
      <c r="C6939" s="2">
        <v>43361</v>
      </c>
      <c r="D6939" t="s">
        <v>13</v>
      </c>
      <c r="E6939" t="s">
        <v>4934</v>
      </c>
      <c r="F6939" t="s">
        <v>4925</v>
      </c>
      <c r="L6939" t="str">
        <f>_xlfn.XLOOKUP(Tableau1[[#This Row],[TYPE DE PIECE]],Tableau4[MATIERE],Tableau4[SHORT TYPE],"",0,1)</f>
        <v/>
      </c>
      <c r="N6939" t="str">
        <f>IF(ISERR(FIND("DECOUPE",Tableau1[[#This Row],[DESIGNATION]])),"","NEED REF")</f>
        <v/>
      </c>
    </row>
    <row r="6940" spans="2:14">
      <c r="B6940">
        <v>34407065</v>
      </c>
      <c r="C6940" s="2">
        <v>43361</v>
      </c>
      <c r="D6940" t="s">
        <v>13</v>
      </c>
      <c r="E6940" t="s">
        <v>4935</v>
      </c>
      <c r="F6940" t="s">
        <v>4863</v>
      </c>
      <c r="J6940" t="s">
        <v>4804</v>
      </c>
      <c r="K6940" t="s">
        <v>25</v>
      </c>
      <c r="L6940" t="str">
        <f>_xlfn.XLOOKUP(Tableau1[[#This Row],[TYPE DE PIECE]],Tableau4[MATIERE],Tableau4[SHORT TYPE],"",0,1)</f>
        <v>SMT</v>
      </c>
      <c r="N6940" t="str">
        <f>IF(ISERR(FIND("DECOUPE",Tableau1[[#This Row],[DESIGNATION]])),"","NEED REF")</f>
        <v/>
      </c>
    </row>
    <row r="6941" spans="2:14">
      <c r="B6941">
        <v>34407064</v>
      </c>
      <c r="C6941" s="2">
        <v>43360</v>
      </c>
      <c r="D6941" t="s">
        <v>13</v>
      </c>
      <c r="E6941" t="s">
        <v>4936</v>
      </c>
      <c r="F6941" t="s">
        <v>4863</v>
      </c>
      <c r="J6941" t="s">
        <v>4804</v>
      </c>
      <c r="K6941" t="s">
        <v>25</v>
      </c>
      <c r="L6941" t="str">
        <f>_xlfn.XLOOKUP(Tableau1[[#This Row],[TYPE DE PIECE]],Tableau4[MATIERE],Tableau4[SHORT TYPE],"",0,1)</f>
        <v>SMT</v>
      </c>
      <c r="N6941" t="str">
        <f>IF(ISERR(FIND("DECOUPE",Tableau1[[#This Row],[DESIGNATION]])),"","NEED REF")</f>
        <v/>
      </c>
    </row>
    <row r="6942" spans="2:14">
      <c r="B6942">
        <v>34407063</v>
      </c>
      <c r="C6942" s="2">
        <v>43360</v>
      </c>
      <c r="D6942" t="s">
        <v>13</v>
      </c>
      <c r="E6942" t="s">
        <v>4937</v>
      </c>
      <c r="F6942" t="s">
        <v>4863</v>
      </c>
      <c r="J6942" t="s">
        <v>4804</v>
      </c>
      <c r="K6942" t="s">
        <v>25</v>
      </c>
      <c r="L6942" t="str">
        <f>_xlfn.XLOOKUP(Tableau1[[#This Row],[TYPE DE PIECE]],Tableau4[MATIERE],Tableau4[SHORT TYPE],"",0,1)</f>
        <v>SMT</v>
      </c>
      <c r="N6942" t="str">
        <f>IF(ISERR(FIND("DECOUPE",Tableau1[[#This Row],[DESIGNATION]])),"","NEED REF")</f>
        <v/>
      </c>
    </row>
    <row r="6943" spans="2:14">
      <c r="B6943">
        <v>34407062</v>
      </c>
      <c r="C6943" s="2">
        <v>43360</v>
      </c>
      <c r="D6943" t="s">
        <v>13</v>
      </c>
      <c r="E6943" t="s">
        <v>4938</v>
      </c>
      <c r="F6943" t="s">
        <v>4863</v>
      </c>
      <c r="J6943" t="s">
        <v>4804</v>
      </c>
      <c r="K6943" t="s">
        <v>25</v>
      </c>
      <c r="L6943" t="str">
        <f>_xlfn.XLOOKUP(Tableau1[[#This Row],[TYPE DE PIECE]],Tableau4[MATIERE],Tableau4[SHORT TYPE],"",0,1)</f>
        <v>SMT</v>
      </c>
      <c r="N6943" t="str">
        <f>IF(ISERR(FIND("DECOUPE",Tableau1[[#This Row],[DESIGNATION]])),"","NEED REF")</f>
        <v/>
      </c>
    </row>
    <row r="6944" spans="2:14">
      <c r="B6944">
        <v>34407061</v>
      </c>
      <c r="C6944" s="2">
        <v>43360</v>
      </c>
      <c r="D6944" t="s">
        <v>13</v>
      </c>
      <c r="E6944" t="s">
        <v>4939</v>
      </c>
      <c r="F6944" t="s">
        <v>4863</v>
      </c>
      <c r="J6944" t="s">
        <v>4804</v>
      </c>
      <c r="K6944" t="s">
        <v>25</v>
      </c>
      <c r="L6944" t="str">
        <f>_xlfn.XLOOKUP(Tableau1[[#This Row],[TYPE DE PIECE]],Tableau4[MATIERE],Tableau4[SHORT TYPE],"",0,1)</f>
        <v>SMT</v>
      </c>
      <c r="N6944" t="str">
        <f>IF(ISERR(FIND("DECOUPE",Tableau1[[#This Row],[DESIGNATION]])),"","NEED REF")</f>
        <v/>
      </c>
    </row>
    <row r="6945" spans="2:14">
      <c r="B6945">
        <v>34407060</v>
      </c>
      <c r="C6945" s="2">
        <v>43360</v>
      </c>
      <c r="D6945" t="s">
        <v>13</v>
      </c>
      <c r="E6945" t="s">
        <v>4940</v>
      </c>
      <c r="F6945" t="s">
        <v>4863</v>
      </c>
      <c r="J6945" t="s">
        <v>4804</v>
      </c>
      <c r="K6945" t="s">
        <v>25</v>
      </c>
      <c r="L6945" t="str">
        <f>_xlfn.XLOOKUP(Tableau1[[#This Row],[TYPE DE PIECE]],Tableau4[MATIERE],Tableau4[SHORT TYPE],"",0,1)</f>
        <v>SMT</v>
      </c>
      <c r="N6945" t="str">
        <f>IF(ISERR(FIND("DECOUPE",Tableau1[[#This Row],[DESIGNATION]])),"","NEED REF")</f>
        <v/>
      </c>
    </row>
    <row r="6946" spans="2:14">
      <c r="B6946">
        <v>34407059</v>
      </c>
      <c r="C6946" s="2">
        <v>43360</v>
      </c>
      <c r="D6946" t="s">
        <v>13</v>
      </c>
      <c r="E6946" t="s">
        <v>4941</v>
      </c>
      <c r="F6946" t="s">
        <v>4863</v>
      </c>
      <c r="J6946" t="s">
        <v>4804</v>
      </c>
      <c r="K6946" t="s">
        <v>25</v>
      </c>
      <c r="L6946" t="str">
        <f>_xlfn.XLOOKUP(Tableau1[[#This Row],[TYPE DE PIECE]],Tableau4[MATIERE],Tableau4[SHORT TYPE],"",0,1)</f>
        <v>SMT</v>
      </c>
      <c r="N6946" t="str">
        <f>IF(ISERR(FIND("DECOUPE",Tableau1[[#This Row],[DESIGNATION]])),"","NEED REF")</f>
        <v/>
      </c>
    </row>
    <row r="6947" spans="2:14">
      <c r="B6947">
        <v>34407058</v>
      </c>
      <c r="C6947" s="2">
        <v>43360</v>
      </c>
      <c r="D6947" t="s">
        <v>745</v>
      </c>
      <c r="E6947" t="s">
        <v>4942</v>
      </c>
      <c r="F6947" t="s">
        <v>4943</v>
      </c>
      <c r="J6947" t="s">
        <v>17</v>
      </c>
      <c r="L6947" t="str">
        <f>_xlfn.XLOOKUP(Tableau1[[#This Row],[TYPE DE PIECE]],Tableau4[MATIERE],Tableau4[SHORT TYPE],"",0,1)</f>
        <v/>
      </c>
      <c r="N6947" t="str">
        <f>IF(ISERR(FIND("DECOUPE",Tableau1[[#This Row],[DESIGNATION]])),"","NEED REF")</f>
        <v/>
      </c>
    </row>
    <row r="6948" spans="2:14">
      <c r="B6948">
        <v>34407057</v>
      </c>
      <c r="C6948" s="2">
        <v>43360</v>
      </c>
      <c r="D6948" t="s">
        <v>13</v>
      </c>
      <c r="E6948" t="s">
        <v>4944</v>
      </c>
      <c r="F6948" t="s">
        <v>4863</v>
      </c>
      <c r="J6948" t="s">
        <v>4804</v>
      </c>
      <c r="K6948" t="s">
        <v>25</v>
      </c>
      <c r="L6948" t="str">
        <f>_xlfn.XLOOKUP(Tableau1[[#This Row],[TYPE DE PIECE]],Tableau4[MATIERE],Tableau4[SHORT TYPE],"",0,1)</f>
        <v>SMT</v>
      </c>
      <c r="N6948" t="str">
        <f>IF(ISERR(FIND("DECOUPE",Tableau1[[#This Row],[DESIGNATION]])),"","NEED REF")</f>
        <v/>
      </c>
    </row>
    <row r="6949" spans="2:14">
      <c r="B6949">
        <v>34407056</v>
      </c>
      <c r="C6949" s="2">
        <v>43360</v>
      </c>
      <c r="D6949" t="s">
        <v>13</v>
      </c>
      <c r="E6949" t="s">
        <v>4945</v>
      </c>
      <c r="F6949" t="s">
        <v>4863</v>
      </c>
      <c r="J6949" t="s">
        <v>4804</v>
      </c>
      <c r="K6949" t="s">
        <v>25</v>
      </c>
      <c r="L6949" t="str">
        <f>_xlfn.XLOOKUP(Tableau1[[#This Row],[TYPE DE PIECE]],Tableau4[MATIERE],Tableau4[SHORT TYPE],"",0,1)</f>
        <v>SMT</v>
      </c>
      <c r="N6949" t="str">
        <f>IF(ISERR(FIND("DECOUPE",Tableau1[[#This Row],[DESIGNATION]])),"","NEED REF")</f>
        <v/>
      </c>
    </row>
    <row r="6950" spans="2:14">
      <c r="B6950">
        <v>34407055</v>
      </c>
      <c r="C6950" s="2">
        <v>43360</v>
      </c>
      <c r="D6950" t="s">
        <v>13</v>
      </c>
      <c r="E6950" t="s">
        <v>4946</v>
      </c>
      <c r="F6950" t="s">
        <v>4863</v>
      </c>
      <c r="J6950" t="s">
        <v>4804</v>
      </c>
      <c r="K6950" t="s">
        <v>25</v>
      </c>
      <c r="L6950" t="str">
        <f>_xlfn.XLOOKUP(Tableau1[[#This Row],[TYPE DE PIECE]],Tableau4[MATIERE],Tableau4[SHORT TYPE],"",0,1)</f>
        <v>SMT</v>
      </c>
      <c r="N6950" t="str">
        <f>IF(ISERR(FIND("DECOUPE",Tableau1[[#This Row],[DESIGNATION]])),"","NEED REF")</f>
        <v/>
      </c>
    </row>
    <row r="6951" spans="2:14">
      <c r="B6951">
        <v>34407054</v>
      </c>
      <c r="C6951" s="2">
        <v>43360</v>
      </c>
      <c r="E6951" t="s">
        <v>3745</v>
      </c>
      <c r="J6951" t="s">
        <v>4804</v>
      </c>
      <c r="K6951" t="s">
        <v>22</v>
      </c>
      <c r="L6951" t="str">
        <f>_xlfn.XLOOKUP(Tableau1[[#This Row],[TYPE DE PIECE]],Tableau4[MATIERE],Tableau4[SHORT TYPE],"",0,1)</f>
        <v>COP</v>
      </c>
      <c r="N6951" t="str">
        <f>IF(ISERR(FIND("DECOUPE",Tableau1[[#This Row],[DESIGNATION]])),"","NEED REF")</f>
        <v/>
      </c>
    </row>
    <row r="6952" spans="2:14">
      <c r="B6952">
        <v>34407053</v>
      </c>
      <c r="C6952" s="2">
        <v>43356</v>
      </c>
      <c r="D6952" t="s">
        <v>13</v>
      </c>
      <c r="E6952" t="s">
        <v>4947</v>
      </c>
      <c r="F6952" t="s">
        <v>4863</v>
      </c>
      <c r="J6952" t="s">
        <v>4804</v>
      </c>
      <c r="L6952" t="str">
        <f>_xlfn.XLOOKUP(Tableau1[[#This Row],[TYPE DE PIECE]],Tableau4[MATIERE],Tableau4[SHORT TYPE],"",0,1)</f>
        <v/>
      </c>
      <c r="N6952" t="str">
        <f>IF(ISERR(FIND("DECOUPE",Tableau1[[#This Row],[DESIGNATION]])),"","NEED REF")</f>
        <v/>
      </c>
    </row>
    <row r="6953" spans="2:14">
      <c r="B6953">
        <v>34407052</v>
      </c>
      <c r="C6953" s="2">
        <v>43356</v>
      </c>
      <c r="D6953" t="s">
        <v>13</v>
      </c>
      <c r="E6953" t="s">
        <v>4948</v>
      </c>
      <c r="F6953" t="s">
        <v>4925</v>
      </c>
      <c r="J6953" t="s">
        <v>17</v>
      </c>
      <c r="K6953" t="s">
        <v>50</v>
      </c>
      <c r="L6953" t="str">
        <f>_xlfn.XLOOKUP(Tableau1[[#This Row],[TYPE DE PIECE]],Tableau4[MATIERE],Tableau4[SHORT TYPE],"",0,1)</f>
        <v>WIR</v>
      </c>
      <c r="N6953" t="str">
        <f>IF(ISERR(FIND("DECOUPE",Tableau1[[#This Row],[DESIGNATION]])),"","NEED REF")</f>
        <v/>
      </c>
    </row>
    <row r="6954" spans="2:14">
      <c r="B6954">
        <v>34407051</v>
      </c>
      <c r="C6954" s="2">
        <v>43356</v>
      </c>
      <c r="D6954" t="s">
        <v>13</v>
      </c>
      <c r="E6954" t="s">
        <v>4949</v>
      </c>
      <c r="F6954" t="s">
        <v>4863</v>
      </c>
      <c r="J6954" t="s">
        <v>4804</v>
      </c>
      <c r="K6954" t="s">
        <v>25</v>
      </c>
      <c r="L6954" t="str">
        <f>_xlfn.XLOOKUP(Tableau1[[#This Row],[TYPE DE PIECE]],Tableau4[MATIERE],Tableau4[SHORT TYPE],"",0,1)</f>
        <v>SMT</v>
      </c>
      <c r="N6954" t="str">
        <f>IF(ISERR(FIND("DECOUPE",Tableau1[[#This Row],[DESIGNATION]])),"","NEED REF")</f>
        <v/>
      </c>
    </row>
    <row r="6955" spans="2:14">
      <c r="B6955">
        <v>34407050</v>
      </c>
      <c r="C6955" s="2">
        <v>43356</v>
      </c>
      <c r="D6955" t="s">
        <v>13</v>
      </c>
      <c r="E6955" t="s">
        <v>4950</v>
      </c>
      <c r="F6955" t="s">
        <v>4880</v>
      </c>
      <c r="J6955" t="s">
        <v>4048</v>
      </c>
      <c r="L6955" t="str">
        <f>_xlfn.XLOOKUP(Tableau1[[#This Row],[TYPE DE PIECE]],Tableau4[MATIERE],Tableau4[SHORT TYPE],"",0,1)</f>
        <v/>
      </c>
      <c r="N6955" t="str">
        <f>IF(ISERR(FIND("DECOUPE",Tableau1[[#This Row],[DESIGNATION]])),"","NEED REF")</f>
        <v/>
      </c>
    </row>
    <row r="6956" spans="2:14">
      <c r="B6956">
        <v>34407049</v>
      </c>
      <c r="C6956" s="2">
        <v>43356</v>
      </c>
      <c r="D6956" t="s">
        <v>13</v>
      </c>
      <c r="E6956" t="s">
        <v>4951</v>
      </c>
      <c r="F6956" t="s">
        <v>4880</v>
      </c>
      <c r="J6956" t="s">
        <v>4048</v>
      </c>
      <c r="L6956" t="str">
        <f>_xlfn.XLOOKUP(Tableau1[[#This Row],[TYPE DE PIECE]],Tableau4[MATIERE],Tableau4[SHORT TYPE],"",0,1)</f>
        <v/>
      </c>
      <c r="N6956" t="str">
        <f>IF(ISERR(FIND("DECOUPE",Tableau1[[#This Row],[DESIGNATION]])),"","NEED REF")</f>
        <v/>
      </c>
    </row>
    <row r="6957" spans="2:14">
      <c r="B6957">
        <v>34407048</v>
      </c>
      <c r="C6957" s="2">
        <v>43356</v>
      </c>
      <c r="D6957" t="s">
        <v>13</v>
      </c>
      <c r="E6957" t="s">
        <v>4952</v>
      </c>
      <c r="F6957" t="s">
        <v>4880</v>
      </c>
      <c r="J6957" t="s">
        <v>4048</v>
      </c>
      <c r="L6957" t="str">
        <f>_xlfn.XLOOKUP(Tableau1[[#This Row],[TYPE DE PIECE]],Tableau4[MATIERE],Tableau4[SHORT TYPE],"",0,1)</f>
        <v/>
      </c>
      <c r="N6957" t="str">
        <f>IF(ISERR(FIND("DECOUPE",Tableau1[[#This Row],[DESIGNATION]])),"","NEED REF")</f>
        <v/>
      </c>
    </row>
    <row r="6958" spans="2:14">
      <c r="B6958">
        <v>34407047</v>
      </c>
      <c r="C6958" s="2">
        <v>43356</v>
      </c>
      <c r="D6958" t="s">
        <v>13</v>
      </c>
      <c r="E6958" t="s">
        <v>4953</v>
      </c>
      <c r="F6958" t="s">
        <v>4880</v>
      </c>
      <c r="J6958" t="s">
        <v>4048</v>
      </c>
      <c r="L6958" t="str">
        <f>_xlfn.XLOOKUP(Tableau1[[#This Row],[TYPE DE PIECE]],Tableau4[MATIERE],Tableau4[SHORT TYPE],"",0,1)</f>
        <v/>
      </c>
      <c r="N6958" t="str">
        <f>IF(ISERR(FIND("DECOUPE",Tableau1[[#This Row],[DESIGNATION]])),"","NEED REF")</f>
        <v/>
      </c>
    </row>
    <row r="6959" spans="2:14">
      <c r="B6959">
        <v>34407046</v>
      </c>
      <c r="C6959" s="2">
        <v>43356</v>
      </c>
      <c r="D6959" t="s">
        <v>13</v>
      </c>
      <c r="E6959" t="s">
        <v>4954</v>
      </c>
      <c r="F6959" t="s">
        <v>4880</v>
      </c>
      <c r="J6959" t="s">
        <v>4048</v>
      </c>
      <c r="L6959" t="str">
        <f>_xlfn.XLOOKUP(Tableau1[[#This Row],[TYPE DE PIECE]],Tableau4[MATIERE],Tableau4[SHORT TYPE],"",0,1)</f>
        <v/>
      </c>
      <c r="N6959" t="str">
        <f>IF(ISERR(FIND("DECOUPE",Tableau1[[#This Row],[DESIGNATION]])),"","NEED REF")</f>
        <v/>
      </c>
    </row>
    <row r="6960" spans="2:14">
      <c r="B6960">
        <v>34407045</v>
      </c>
      <c r="C6960" s="2">
        <v>43356</v>
      </c>
      <c r="D6960" t="s">
        <v>13</v>
      </c>
      <c r="E6960" t="s">
        <v>4955</v>
      </c>
      <c r="F6960" t="s">
        <v>4880</v>
      </c>
      <c r="J6960" t="s">
        <v>4048</v>
      </c>
      <c r="L6960" t="str">
        <f>_xlfn.XLOOKUP(Tableau1[[#This Row],[TYPE DE PIECE]],Tableau4[MATIERE],Tableau4[SHORT TYPE],"",0,1)</f>
        <v/>
      </c>
      <c r="N6960" t="str">
        <f>IF(ISERR(FIND("DECOUPE",Tableau1[[#This Row],[DESIGNATION]])),"","NEED REF")</f>
        <v/>
      </c>
    </row>
    <row r="6961" spans="2:14">
      <c r="B6961">
        <v>34407044</v>
      </c>
      <c r="C6961" s="2">
        <v>43356</v>
      </c>
      <c r="D6961" t="s">
        <v>13</v>
      </c>
      <c r="E6961" t="s">
        <v>4956</v>
      </c>
      <c r="F6961" t="s">
        <v>4880</v>
      </c>
      <c r="J6961" t="s">
        <v>4048</v>
      </c>
      <c r="L6961" t="str">
        <f>_xlfn.XLOOKUP(Tableau1[[#This Row],[TYPE DE PIECE]],Tableau4[MATIERE],Tableau4[SHORT TYPE],"",0,1)</f>
        <v/>
      </c>
      <c r="N6961" t="str">
        <f>IF(ISERR(FIND("DECOUPE",Tableau1[[#This Row],[DESIGNATION]])),"","NEED REF")</f>
        <v/>
      </c>
    </row>
    <row r="6962" spans="2:14">
      <c r="B6962">
        <v>34407043</v>
      </c>
      <c r="C6962" s="2">
        <v>43356</v>
      </c>
      <c r="D6962" t="s">
        <v>13</v>
      </c>
      <c r="E6962" t="s">
        <v>4957</v>
      </c>
      <c r="F6962" t="s">
        <v>4880</v>
      </c>
      <c r="J6962" t="s">
        <v>4048</v>
      </c>
      <c r="L6962" t="str">
        <f>_xlfn.XLOOKUP(Tableau1[[#This Row],[TYPE DE PIECE]],Tableau4[MATIERE],Tableau4[SHORT TYPE],"",0,1)</f>
        <v/>
      </c>
      <c r="N6962" t="str">
        <f>IF(ISERR(FIND("DECOUPE",Tableau1[[#This Row],[DESIGNATION]])),"","NEED REF")</f>
        <v/>
      </c>
    </row>
    <row r="6963" spans="2:14">
      <c r="B6963">
        <v>34407042</v>
      </c>
      <c r="C6963" s="2">
        <v>43356</v>
      </c>
      <c r="D6963" t="s">
        <v>13</v>
      </c>
      <c r="E6963" t="s">
        <v>4958</v>
      </c>
      <c r="F6963" t="s">
        <v>4880</v>
      </c>
      <c r="J6963" t="s">
        <v>4048</v>
      </c>
      <c r="L6963" t="str">
        <f>_xlfn.XLOOKUP(Tableau1[[#This Row],[TYPE DE PIECE]],Tableau4[MATIERE],Tableau4[SHORT TYPE],"",0,1)</f>
        <v/>
      </c>
      <c r="N6963" t="str">
        <f>IF(ISERR(FIND("DECOUPE",Tableau1[[#This Row],[DESIGNATION]])),"","NEED REF")</f>
        <v/>
      </c>
    </row>
    <row r="6964" spans="2:14">
      <c r="B6964">
        <v>34407041</v>
      </c>
      <c r="C6964" s="2">
        <v>43356</v>
      </c>
      <c r="D6964" t="s">
        <v>13</v>
      </c>
      <c r="E6964" t="s">
        <v>4959</v>
      </c>
      <c r="F6964" t="s">
        <v>4880</v>
      </c>
      <c r="J6964" t="s">
        <v>4048</v>
      </c>
      <c r="L6964" t="str">
        <f>_xlfn.XLOOKUP(Tableau1[[#This Row],[TYPE DE PIECE]],Tableau4[MATIERE],Tableau4[SHORT TYPE],"",0,1)</f>
        <v/>
      </c>
      <c r="N6964" t="str">
        <f>IF(ISERR(FIND("DECOUPE",Tableau1[[#This Row],[DESIGNATION]])),"","NEED REF")</f>
        <v/>
      </c>
    </row>
    <row r="6965" spans="2:14">
      <c r="B6965">
        <v>34407040</v>
      </c>
      <c r="C6965" s="2">
        <v>43356</v>
      </c>
      <c r="D6965" t="s">
        <v>13</v>
      </c>
      <c r="E6965" t="s">
        <v>4049</v>
      </c>
      <c r="F6965" t="s">
        <v>4880</v>
      </c>
      <c r="J6965" t="s">
        <v>4048</v>
      </c>
      <c r="L6965" t="str">
        <f>_xlfn.XLOOKUP(Tableau1[[#This Row],[TYPE DE PIECE]],Tableau4[MATIERE],Tableau4[SHORT TYPE],"",0,1)</f>
        <v/>
      </c>
      <c r="N6965" t="str">
        <f>IF(ISERR(FIND("DECOUPE",Tableau1[[#This Row],[DESIGNATION]])),"","NEED REF")</f>
        <v/>
      </c>
    </row>
    <row r="6966" spans="2:14">
      <c r="B6966">
        <v>34407039</v>
      </c>
      <c r="C6966" s="2">
        <v>43356</v>
      </c>
      <c r="D6966" t="s">
        <v>13</v>
      </c>
      <c r="E6966" t="s">
        <v>4960</v>
      </c>
      <c r="F6966" t="s">
        <v>4880</v>
      </c>
      <c r="J6966" t="s">
        <v>4048</v>
      </c>
      <c r="L6966" t="str">
        <f>_xlfn.XLOOKUP(Tableau1[[#This Row],[TYPE DE PIECE]],Tableau4[MATIERE],Tableau4[SHORT TYPE],"",0,1)</f>
        <v/>
      </c>
      <c r="N6966" t="str">
        <f>IF(ISERR(FIND("DECOUPE",Tableau1[[#This Row],[DESIGNATION]])),"","NEED REF")</f>
        <v/>
      </c>
    </row>
    <row r="6967" spans="2:14">
      <c r="B6967">
        <v>34407038</v>
      </c>
      <c r="C6967" s="2">
        <v>43356</v>
      </c>
      <c r="D6967" t="s">
        <v>13</v>
      </c>
      <c r="E6967" t="s">
        <v>4961</v>
      </c>
      <c r="F6967" t="s">
        <v>4880</v>
      </c>
      <c r="J6967" t="s">
        <v>4048</v>
      </c>
      <c r="L6967" t="str">
        <f>_xlfn.XLOOKUP(Tableau1[[#This Row],[TYPE DE PIECE]],Tableau4[MATIERE],Tableau4[SHORT TYPE],"",0,1)</f>
        <v/>
      </c>
      <c r="N6967" t="str">
        <f>IF(ISERR(FIND("DECOUPE",Tableau1[[#This Row],[DESIGNATION]])),"","NEED REF")</f>
        <v/>
      </c>
    </row>
    <row r="6968" spans="2:14">
      <c r="B6968">
        <v>34407037</v>
      </c>
      <c r="C6968" s="2">
        <v>43356</v>
      </c>
      <c r="D6968" t="s">
        <v>13</v>
      </c>
      <c r="E6968" t="s">
        <v>4962</v>
      </c>
      <c r="F6968" t="s">
        <v>4880</v>
      </c>
      <c r="J6968" t="s">
        <v>4048</v>
      </c>
      <c r="L6968" t="str">
        <f>_xlfn.XLOOKUP(Tableau1[[#This Row],[TYPE DE PIECE]],Tableau4[MATIERE],Tableau4[SHORT TYPE],"",0,1)</f>
        <v/>
      </c>
      <c r="N6968" t="str">
        <f>IF(ISERR(FIND("DECOUPE",Tableau1[[#This Row],[DESIGNATION]])),"","NEED REF")</f>
        <v/>
      </c>
    </row>
    <row r="6969" spans="2:14">
      <c r="B6969">
        <v>34407036</v>
      </c>
      <c r="C6969" s="2">
        <v>43356</v>
      </c>
      <c r="D6969" t="s">
        <v>13</v>
      </c>
      <c r="E6969" t="s">
        <v>4963</v>
      </c>
      <c r="F6969" t="s">
        <v>4880</v>
      </c>
      <c r="J6969" t="s">
        <v>4048</v>
      </c>
      <c r="L6969" t="str">
        <f>_xlfn.XLOOKUP(Tableau1[[#This Row],[TYPE DE PIECE]],Tableau4[MATIERE],Tableau4[SHORT TYPE],"",0,1)</f>
        <v/>
      </c>
      <c r="N6969" t="str">
        <f>IF(ISERR(FIND("DECOUPE",Tableau1[[#This Row],[DESIGNATION]])),"","NEED REF")</f>
        <v/>
      </c>
    </row>
    <row r="6970" spans="2:14">
      <c r="B6970">
        <v>34407035</v>
      </c>
      <c r="C6970" s="2">
        <v>43356</v>
      </c>
      <c r="D6970" t="s">
        <v>13</v>
      </c>
      <c r="E6970" t="s">
        <v>4964</v>
      </c>
      <c r="F6970" t="s">
        <v>4880</v>
      </c>
      <c r="J6970" t="s">
        <v>4048</v>
      </c>
      <c r="L6970" t="str">
        <f>_xlfn.XLOOKUP(Tableau1[[#This Row],[TYPE DE PIECE]],Tableau4[MATIERE],Tableau4[SHORT TYPE],"",0,1)</f>
        <v/>
      </c>
      <c r="N6970" t="str">
        <f>IF(ISERR(FIND("DECOUPE",Tableau1[[#This Row],[DESIGNATION]])),"","NEED REF")</f>
        <v/>
      </c>
    </row>
    <row r="6971" spans="2:14">
      <c r="B6971">
        <v>34407034</v>
      </c>
      <c r="C6971" s="2">
        <v>43356</v>
      </c>
      <c r="D6971" t="s">
        <v>13</v>
      </c>
      <c r="E6971" t="s">
        <v>4965</v>
      </c>
      <c r="F6971" t="s">
        <v>4880</v>
      </c>
      <c r="J6971" t="s">
        <v>4048</v>
      </c>
      <c r="L6971" t="str">
        <f>_xlfn.XLOOKUP(Tableau1[[#This Row],[TYPE DE PIECE]],Tableau4[MATIERE],Tableau4[SHORT TYPE],"",0,1)</f>
        <v/>
      </c>
      <c r="N6971" t="str">
        <f>IF(ISERR(FIND("DECOUPE",Tableau1[[#This Row],[DESIGNATION]])),"","NEED REF")</f>
        <v/>
      </c>
    </row>
    <row r="6972" spans="2:14">
      <c r="B6972">
        <v>34407033</v>
      </c>
      <c r="C6972" s="2">
        <v>43356</v>
      </c>
      <c r="D6972" t="s">
        <v>13</v>
      </c>
      <c r="E6972" t="s">
        <v>4966</v>
      </c>
      <c r="F6972" t="s">
        <v>4880</v>
      </c>
      <c r="J6972" t="s">
        <v>4048</v>
      </c>
      <c r="L6972" t="str">
        <f>_xlfn.XLOOKUP(Tableau1[[#This Row],[TYPE DE PIECE]],Tableau4[MATIERE],Tableau4[SHORT TYPE],"",0,1)</f>
        <v/>
      </c>
      <c r="N6972" t="str">
        <f>IF(ISERR(FIND("DECOUPE",Tableau1[[#This Row],[DESIGNATION]])),"","NEED REF")</f>
        <v/>
      </c>
    </row>
    <row r="6973" spans="2:14">
      <c r="B6973">
        <v>34407032</v>
      </c>
      <c r="C6973" s="2">
        <v>43356</v>
      </c>
      <c r="D6973" t="s">
        <v>13</v>
      </c>
      <c r="E6973" t="s">
        <v>4967</v>
      </c>
      <c r="F6973" t="s">
        <v>4880</v>
      </c>
      <c r="J6973" t="s">
        <v>4048</v>
      </c>
      <c r="L6973" t="str">
        <f>_xlfn.XLOOKUP(Tableau1[[#This Row],[TYPE DE PIECE]],Tableau4[MATIERE],Tableau4[SHORT TYPE],"",0,1)</f>
        <v/>
      </c>
      <c r="N6973" t="str">
        <f>IF(ISERR(FIND("DECOUPE",Tableau1[[#This Row],[DESIGNATION]])),"","NEED REF")</f>
        <v/>
      </c>
    </row>
    <row r="6974" spans="2:14">
      <c r="B6974">
        <v>34407031</v>
      </c>
      <c r="C6974" s="2">
        <v>43356</v>
      </c>
      <c r="D6974" t="s">
        <v>13</v>
      </c>
      <c r="E6974" t="s">
        <v>4968</v>
      </c>
      <c r="F6974" t="s">
        <v>4880</v>
      </c>
      <c r="J6974" t="s">
        <v>4048</v>
      </c>
      <c r="L6974" t="str">
        <f>_xlfn.XLOOKUP(Tableau1[[#This Row],[TYPE DE PIECE]],Tableau4[MATIERE],Tableau4[SHORT TYPE],"",0,1)</f>
        <v/>
      </c>
      <c r="N6974" t="str">
        <f>IF(ISERR(FIND("DECOUPE",Tableau1[[#This Row],[DESIGNATION]])),"","NEED REF")</f>
        <v/>
      </c>
    </row>
    <row r="6975" spans="2:14">
      <c r="B6975">
        <v>34407030</v>
      </c>
      <c r="C6975" s="2">
        <v>43355</v>
      </c>
      <c r="D6975" t="s">
        <v>13</v>
      </c>
      <c r="E6975" t="s">
        <v>4969</v>
      </c>
      <c r="F6975" t="s">
        <v>4863</v>
      </c>
      <c r="J6975" t="s">
        <v>4804</v>
      </c>
      <c r="K6975" t="s">
        <v>22</v>
      </c>
      <c r="L6975" t="str">
        <f>_xlfn.XLOOKUP(Tableau1[[#This Row],[TYPE DE PIECE]],Tableau4[MATIERE],Tableau4[SHORT TYPE],"",0,1)</f>
        <v>COP</v>
      </c>
      <c r="N6975" t="str">
        <f>IF(ISERR(FIND("DECOUPE",Tableau1[[#This Row],[DESIGNATION]])),"","NEED REF")</f>
        <v/>
      </c>
    </row>
    <row r="6976" spans="2:14">
      <c r="B6976">
        <v>34407029</v>
      </c>
      <c r="C6976" s="2">
        <v>43355</v>
      </c>
      <c r="D6976" t="s">
        <v>13</v>
      </c>
      <c r="E6976" t="s">
        <v>4970</v>
      </c>
      <c r="F6976" t="s">
        <v>4863</v>
      </c>
      <c r="J6976" t="s">
        <v>4804</v>
      </c>
      <c r="K6976" t="s">
        <v>22</v>
      </c>
      <c r="L6976" t="str">
        <f>_xlfn.XLOOKUP(Tableau1[[#This Row],[TYPE DE PIECE]],Tableau4[MATIERE],Tableau4[SHORT TYPE],"",0,1)</f>
        <v>COP</v>
      </c>
      <c r="N6976" t="str">
        <f>IF(ISERR(FIND("DECOUPE",Tableau1[[#This Row],[DESIGNATION]])),"","NEED REF")</f>
        <v/>
      </c>
    </row>
    <row r="6977" spans="2:14">
      <c r="B6977">
        <v>34407028</v>
      </c>
      <c r="C6977" s="2">
        <v>43355</v>
      </c>
      <c r="D6977" t="s">
        <v>13</v>
      </c>
      <c r="E6977" t="s">
        <v>4971</v>
      </c>
      <c r="F6977" t="s">
        <v>4863</v>
      </c>
      <c r="J6977" t="s">
        <v>4804</v>
      </c>
      <c r="K6977" t="s">
        <v>25</v>
      </c>
      <c r="L6977" t="str">
        <f>_xlfn.XLOOKUP(Tableau1[[#This Row],[TYPE DE PIECE]],Tableau4[MATIERE],Tableau4[SHORT TYPE],"",0,1)</f>
        <v>SMT</v>
      </c>
      <c r="N6977" t="str">
        <f>IF(ISERR(FIND("DECOUPE",Tableau1[[#This Row],[DESIGNATION]])),"","NEED REF")</f>
        <v/>
      </c>
    </row>
    <row r="6978" spans="2:14">
      <c r="B6978">
        <v>34407027</v>
      </c>
      <c r="C6978" s="2">
        <v>43354</v>
      </c>
      <c r="D6978" t="s">
        <v>13</v>
      </c>
      <c r="E6978" t="s">
        <v>4972</v>
      </c>
      <c r="J6978" t="s">
        <v>17</v>
      </c>
      <c r="K6978" t="s">
        <v>701</v>
      </c>
      <c r="L6978" t="str">
        <f>_xlfn.XLOOKUP(Tableau1[[#This Row],[TYPE DE PIECE]],Tableau4[MATIERE],Tableau4[SHORT TYPE],"",0,1)</f>
        <v>SE</v>
      </c>
      <c r="N6978" t="str">
        <f>IF(ISERR(FIND("DECOUPE",Tableau1[[#This Row],[DESIGNATION]])),"","NEED REF")</f>
        <v/>
      </c>
    </row>
    <row r="6979" spans="2:14">
      <c r="B6979">
        <v>34407026</v>
      </c>
      <c r="C6979" s="2"/>
      <c r="E6979" t="s">
        <v>4973</v>
      </c>
      <c r="L6979" t="str">
        <f>_xlfn.XLOOKUP(Tableau1[[#This Row],[TYPE DE PIECE]],Tableau4[MATIERE],Tableau4[SHORT TYPE],"",0,1)</f>
        <v/>
      </c>
      <c r="N6979" t="str">
        <f>IF(ISERR(FIND("DECOUPE",Tableau1[[#This Row],[DESIGNATION]])),"","NEED REF")</f>
        <v/>
      </c>
    </row>
    <row r="6980" spans="2:14">
      <c r="B6980">
        <v>34407025</v>
      </c>
      <c r="C6980" s="2">
        <v>43350</v>
      </c>
      <c r="D6980" t="s">
        <v>13</v>
      </c>
      <c r="E6980" t="s">
        <v>4974</v>
      </c>
      <c r="F6980" t="s">
        <v>4863</v>
      </c>
      <c r="J6980" t="s">
        <v>4804</v>
      </c>
      <c r="K6980" t="s">
        <v>4975</v>
      </c>
      <c r="L6980" t="str">
        <f>_xlfn.XLOOKUP(Tableau1[[#This Row],[TYPE DE PIECE]],Tableau4[MATIERE],Tableau4[SHORT TYPE],"",0,1)</f>
        <v/>
      </c>
      <c r="N6980" t="str">
        <f>IF(ISERR(FIND("DECOUPE",Tableau1[[#This Row],[DESIGNATION]])),"","NEED REF")</f>
        <v/>
      </c>
    </row>
    <row r="6981" spans="2:14">
      <c r="B6981">
        <v>34407024</v>
      </c>
      <c r="C6981" s="2">
        <v>43347</v>
      </c>
      <c r="D6981" t="s">
        <v>13</v>
      </c>
      <c r="E6981" t="s">
        <v>4976</v>
      </c>
      <c r="J6981" t="s">
        <v>17</v>
      </c>
      <c r="K6981" t="s">
        <v>335</v>
      </c>
      <c r="L6981" t="str">
        <f>_xlfn.XLOOKUP(Tableau1[[#This Row],[TYPE DE PIECE]],Tableau4[MATIERE],Tableau4[SHORT TYPE],"",0,1)</f>
        <v>ETQ</v>
      </c>
      <c r="N6981" t="str">
        <f>IF(ISERR(FIND("DECOUPE",Tableau1[[#This Row],[DESIGNATION]])),"","NEED REF")</f>
        <v/>
      </c>
    </row>
    <row r="6982" spans="2:14">
      <c r="B6982">
        <v>34407023</v>
      </c>
      <c r="C6982" s="2">
        <v>43346</v>
      </c>
      <c r="D6982" t="s">
        <v>13</v>
      </c>
      <c r="E6982" t="s">
        <v>4977</v>
      </c>
      <c r="J6982" t="s">
        <v>17</v>
      </c>
      <c r="K6982" t="s">
        <v>307</v>
      </c>
      <c r="L6982" t="str">
        <f>_xlfn.XLOOKUP(Tableau1[[#This Row],[TYPE DE PIECE]],Tableau4[MATIERE],Tableau4[SHORT TYPE],"",0,1)</f>
        <v/>
      </c>
      <c r="N6982" t="str">
        <f>IF(ISERR(FIND("DECOUPE",Tableau1[[#This Row],[DESIGNATION]])),"","NEED REF")</f>
        <v/>
      </c>
    </row>
    <row r="6983" spans="2:14">
      <c r="B6983">
        <v>34407022</v>
      </c>
      <c r="C6983" s="2">
        <v>43346</v>
      </c>
      <c r="D6983" t="s">
        <v>745</v>
      </c>
      <c r="E6983" t="s">
        <v>4978</v>
      </c>
      <c r="J6983" t="s">
        <v>2746</v>
      </c>
      <c r="K6983" t="s">
        <v>745</v>
      </c>
      <c r="L6983" t="str">
        <f>_xlfn.XLOOKUP(Tableau1[[#This Row],[TYPE DE PIECE]],Tableau4[MATIERE],Tableau4[SHORT TYPE],"",0,1)</f>
        <v>BOM</v>
      </c>
      <c r="N6983" t="str">
        <f>IF(ISERR(FIND("DECOUPE",Tableau1[[#This Row],[DESIGNATION]])),"","NEED REF")</f>
        <v/>
      </c>
    </row>
    <row r="6984" spans="2:14">
      <c r="B6984">
        <v>34407021</v>
      </c>
      <c r="C6984" s="2">
        <v>43346</v>
      </c>
      <c r="D6984" t="s">
        <v>13</v>
      </c>
      <c r="E6984" t="s">
        <v>4979</v>
      </c>
      <c r="F6984" t="s">
        <v>4863</v>
      </c>
      <c r="J6984" t="s">
        <v>4804</v>
      </c>
      <c r="K6984" t="s">
        <v>25</v>
      </c>
      <c r="L6984" t="str">
        <f>_xlfn.XLOOKUP(Tableau1[[#This Row],[TYPE DE PIECE]],Tableau4[MATIERE],Tableau4[SHORT TYPE],"",0,1)</f>
        <v>SMT</v>
      </c>
      <c r="N6984" t="str">
        <f>IF(ISERR(FIND("DECOUPE",Tableau1[[#This Row],[DESIGNATION]])),"","NEED REF")</f>
        <v/>
      </c>
    </row>
    <row r="6985" spans="2:14">
      <c r="B6985">
        <v>34407020</v>
      </c>
      <c r="C6985" s="2">
        <v>43346</v>
      </c>
      <c r="D6985" t="s">
        <v>13</v>
      </c>
      <c r="E6985" t="s">
        <v>4980</v>
      </c>
      <c r="F6985" t="s">
        <v>4863</v>
      </c>
      <c r="J6985" t="s">
        <v>4804</v>
      </c>
      <c r="K6985" t="s">
        <v>25</v>
      </c>
      <c r="L6985" t="str">
        <f>_xlfn.XLOOKUP(Tableau1[[#This Row],[TYPE DE PIECE]],Tableau4[MATIERE],Tableau4[SHORT TYPE],"",0,1)</f>
        <v>SMT</v>
      </c>
      <c r="N6985" t="str">
        <f>IF(ISERR(FIND("DECOUPE",Tableau1[[#This Row],[DESIGNATION]])),"","NEED REF")</f>
        <v/>
      </c>
    </row>
    <row r="6986" spans="2:14">
      <c r="B6986">
        <v>34407019</v>
      </c>
      <c r="C6986" s="2">
        <v>43342</v>
      </c>
      <c r="D6986" t="s">
        <v>13</v>
      </c>
      <c r="E6986" t="s">
        <v>4981</v>
      </c>
      <c r="F6986" t="s">
        <v>4863</v>
      </c>
      <c r="J6986" t="s">
        <v>4804</v>
      </c>
      <c r="K6986" t="s">
        <v>25</v>
      </c>
      <c r="L6986" t="str">
        <f>_xlfn.XLOOKUP(Tableau1[[#This Row],[TYPE DE PIECE]],Tableau4[MATIERE],Tableau4[SHORT TYPE],"",0,1)</f>
        <v>SMT</v>
      </c>
      <c r="N6986" t="str">
        <f>IF(ISERR(FIND("DECOUPE",Tableau1[[#This Row],[DESIGNATION]])),"","NEED REF")</f>
        <v/>
      </c>
    </row>
    <row r="6987" spans="2:14">
      <c r="B6987">
        <v>34407018</v>
      </c>
      <c r="C6987" s="2">
        <v>43342</v>
      </c>
      <c r="D6987" t="s">
        <v>13</v>
      </c>
      <c r="E6987" t="s">
        <v>4982</v>
      </c>
      <c r="F6987" t="s">
        <v>4863</v>
      </c>
      <c r="J6987" t="s">
        <v>4804</v>
      </c>
      <c r="K6987" t="s">
        <v>25</v>
      </c>
      <c r="L6987" t="str">
        <f>_xlfn.XLOOKUP(Tableau1[[#This Row],[TYPE DE PIECE]],Tableau4[MATIERE],Tableau4[SHORT TYPE],"",0,1)</f>
        <v>SMT</v>
      </c>
      <c r="N6987" t="str">
        <f>IF(ISERR(FIND("DECOUPE",Tableau1[[#This Row],[DESIGNATION]])),"","NEED REF")</f>
        <v/>
      </c>
    </row>
    <row r="6988" spans="2:14">
      <c r="B6988">
        <v>34407017</v>
      </c>
      <c r="C6988" s="2">
        <v>43342</v>
      </c>
      <c r="D6988" t="s">
        <v>13</v>
      </c>
      <c r="E6988" t="s">
        <v>4983</v>
      </c>
      <c r="F6988" t="s">
        <v>4863</v>
      </c>
      <c r="J6988" t="s">
        <v>4804</v>
      </c>
      <c r="K6988" t="s">
        <v>25</v>
      </c>
      <c r="L6988" t="str">
        <f>_xlfn.XLOOKUP(Tableau1[[#This Row],[TYPE DE PIECE]],Tableau4[MATIERE],Tableau4[SHORT TYPE],"",0,1)</f>
        <v>SMT</v>
      </c>
      <c r="N6988" t="str">
        <f>IF(ISERR(FIND("DECOUPE",Tableau1[[#This Row],[DESIGNATION]])),"","NEED REF")</f>
        <v/>
      </c>
    </row>
    <row r="6989" spans="2:14">
      <c r="B6989">
        <v>34407016</v>
      </c>
      <c r="C6989" s="2">
        <v>43342</v>
      </c>
      <c r="D6989" t="s">
        <v>13</v>
      </c>
      <c r="E6989" t="s">
        <v>4984</v>
      </c>
      <c r="F6989" t="s">
        <v>4863</v>
      </c>
      <c r="J6989" t="s">
        <v>4804</v>
      </c>
      <c r="K6989" t="s">
        <v>25</v>
      </c>
      <c r="L6989" t="str">
        <f>_xlfn.XLOOKUP(Tableau1[[#This Row],[TYPE DE PIECE]],Tableau4[MATIERE],Tableau4[SHORT TYPE],"",0,1)</f>
        <v>SMT</v>
      </c>
      <c r="N6989" t="str">
        <f>IF(ISERR(FIND("DECOUPE",Tableau1[[#This Row],[DESIGNATION]])),"","NEED REF")</f>
        <v/>
      </c>
    </row>
    <row r="6990" spans="2:14">
      <c r="B6990">
        <v>34407015</v>
      </c>
      <c r="C6990" s="2">
        <v>43342</v>
      </c>
      <c r="D6990" t="s">
        <v>13</v>
      </c>
      <c r="E6990" t="s">
        <v>4985</v>
      </c>
      <c r="F6990" t="s">
        <v>4863</v>
      </c>
      <c r="J6990" t="s">
        <v>4804</v>
      </c>
      <c r="K6990" t="s">
        <v>25</v>
      </c>
      <c r="L6990" t="str">
        <f>_xlfn.XLOOKUP(Tableau1[[#This Row],[TYPE DE PIECE]],Tableau4[MATIERE],Tableau4[SHORT TYPE],"",0,1)</f>
        <v>SMT</v>
      </c>
      <c r="N6990" t="str">
        <f>IF(ISERR(FIND("DECOUPE",Tableau1[[#This Row],[DESIGNATION]])),"","NEED REF")</f>
        <v/>
      </c>
    </row>
    <row r="6991" spans="2:14">
      <c r="B6991">
        <v>34407014</v>
      </c>
      <c r="C6991" s="2">
        <v>43342</v>
      </c>
      <c r="D6991" t="s">
        <v>13</v>
      </c>
      <c r="E6991" t="s">
        <v>4981</v>
      </c>
      <c r="F6991" t="s">
        <v>4863</v>
      </c>
      <c r="J6991" t="s">
        <v>4804</v>
      </c>
      <c r="K6991" t="s">
        <v>25</v>
      </c>
      <c r="L6991" t="str">
        <f>_xlfn.XLOOKUP(Tableau1[[#This Row],[TYPE DE PIECE]],Tableau4[MATIERE],Tableau4[SHORT TYPE],"",0,1)</f>
        <v>SMT</v>
      </c>
      <c r="N6991" t="str">
        <f>IF(ISERR(FIND("DECOUPE",Tableau1[[#This Row],[DESIGNATION]])),"","NEED REF")</f>
        <v/>
      </c>
    </row>
    <row r="6992" spans="2:14">
      <c r="B6992">
        <v>34407013</v>
      </c>
      <c r="C6992" s="2">
        <v>43342</v>
      </c>
      <c r="D6992" t="s">
        <v>13</v>
      </c>
      <c r="E6992" t="s">
        <v>4986</v>
      </c>
      <c r="F6992" t="s">
        <v>4863</v>
      </c>
      <c r="J6992" t="s">
        <v>4804</v>
      </c>
      <c r="K6992" t="s">
        <v>25</v>
      </c>
      <c r="L6992" t="str">
        <f>_xlfn.XLOOKUP(Tableau1[[#This Row],[TYPE DE PIECE]],Tableau4[MATIERE],Tableau4[SHORT TYPE],"",0,1)</f>
        <v>SMT</v>
      </c>
      <c r="N6992" t="str">
        <f>IF(ISERR(FIND("DECOUPE",Tableau1[[#This Row],[DESIGNATION]])),"","NEED REF")</f>
        <v/>
      </c>
    </row>
    <row r="6993" spans="2:14">
      <c r="B6993">
        <v>34407012</v>
      </c>
      <c r="C6993" s="2">
        <v>43342</v>
      </c>
      <c r="D6993" t="s">
        <v>13</v>
      </c>
      <c r="E6993" t="s">
        <v>4985</v>
      </c>
      <c r="F6993" t="s">
        <v>4863</v>
      </c>
      <c r="J6993" t="s">
        <v>4804</v>
      </c>
      <c r="K6993" t="s">
        <v>25</v>
      </c>
      <c r="L6993" t="str">
        <f>_xlfn.XLOOKUP(Tableau1[[#This Row],[TYPE DE PIECE]],Tableau4[MATIERE],Tableau4[SHORT TYPE],"",0,1)</f>
        <v>SMT</v>
      </c>
      <c r="N6993" t="str">
        <f>IF(ISERR(FIND("DECOUPE",Tableau1[[#This Row],[DESIGNATION]])),"","NEED REF")</f>
        <v/>
      </c>
    </row>
    <row r="6994" spans="2:14">
      <c r="B6994">
        <v>34407011</v>
      </c>
      <c r="C6994" s="2">
        <v>43342</v>
      </c>
      <c r="D6994" t="s">
        <v>13</v>
      </c>
      <c r="E6994" t="s">
        <v>4987</v>
      </c>
      <c r="F6994" t="s">
        <v>4863</v>
      </c>
      <c r="J6994" t="s">
        <v>4804</v>
      </c>
      <c r="K6994" t="s">
        <v>25</v>
      </c>
      <c r="L6994" t="str">
        <f>_xlfn.XLOOKUP(Tableau1[[#This Row],[TYPE DE PIECE]],Tableau4[MATIERE],Tableau4[SHORT TYPE],"",0,1)</f>
        <v>SMT</v>
      </c>
      <c r="N6994" t="str">
        <f>IF(ISERR(FIND("DECOUPE",Tableau1[[#This Row],[DESIGNATION]])),"","NEED REF")</f>
        <v/>
      </c>
    </row>
    <row r="6995" spans="2:14">
      <c r="B6995">
        <v>34407010</v>
      </c>
      <c r="C6995" s="2">
        <v>43342</v>
      </c>
      <c r="D6995" t="s">
        <v>13</v>
      </c>
      <c r="E6995" t="s">
        <v>4988</v>
      </c>
      <c r="F6995" t="s">
        <v>4863</v>
      </c>
      <c r="J6995" t="s">
        <v>4804</v>
      </c>
      <c r="K6995" t="s">
        <v>25</v>
      </c>
      <c r="L6995" t="str">
        <f>_xlfn.XLOOKUP(Tableau1[[#This Row],[TYPE DE PIECE]],Tableau4[MATIERE],Tableau4[SHORT TYPE],"",0,1)</f>
        <v>SMT</v>
      </c>
      <c r="N6995" t="str">
        <f>IF(ISERR(FIND("DECOUPE",Tableau1[[#This Row],[DESIGNATION]])),"","NEED REF")</f>
        <v/>
      </c>
    </row>
    <row r="6996" spans="2:14">
      <c r="B6996">
        <v>34407009</v>
      </c>
      <c r="C6996" s="2">
        <v>43340</v>
      </c>
      <c r="D6996" t="s">
        <v>13</v>
      </c>
      <c r="E6996" t="s">
        <v>4989</v>
      </c>
      <c r="F6996" t="s">
        <v>4990</v>
      </c>
      <c r="J6996" t="s">
        <v>4804</v>
      </c>
      <c r="K6996" t="s">
        <v>25</v>
      </c>
      <c r="L6996" t="str">
        <f>_xlfn.XLOOKUP(Tableau1[[#This Row],[TYPE DE PIECE]],Tableau4[MATIERE],Tableau4[SHORT TYPE],"",0,1)</f>
        <v>SMT</v>
      </c>
      <c r="N6996" t="str">
        <f>IF(ISERR(FIND("DECOUPE",Tableau1[[#This Row],[DESIGNATION]])),"","NEED REF")</f>
        <v/>
      </c>
    </row>
    <row r="6997" spans="2:14">
      <c r="B6997">
        <v>34407008</v>
      </c>
      <c r="C6997" s="2">
        <v>43339</v>
      </c>
      <c r="D6997" t="s">
        <v>13</v>
      </c>
      <c r="E6997" t="s">
        <v>4991</v>
      </c>
      <c r="F6997" t="s">
        <v>4796</v>
      </c>
      <c r="J6997" t="s">
        <v>4804</v>
      </c>
      <c r="K6997" t="s">
        <v>25</v>
      </c>
      <c r="L6997" t="str">
        <f>_xlfn.XLOOKUP(Tableau1[[#This Row],[TYPE DE PIECE]],Tableau4[MATIERE],Tableau4[SHORT TYPE],"",0,1)</f>
        <v>SMT</v>
      </c>
      <c r="N6997" t="str">
        <f>IF(ISERR(FIND("DECOUPE",Tableau1[[#This Row],[DESIGNATION]])),"","NEED REF")</f>
        <v/>
      </c>
    </row>
    <row r="6998" spans="2:14">
      <c r="B6998">
        <v>34407007</v>
      </c>
      <c r="C6998" s="2">
        <v>43339</v>
      </c>
      <c r="D6998" t="s">
        <v>13</v>
      </c>
      <c r="E6998" t="s">
        <v>4992</v>
      </c>
      <c r="F6998" t="s">
        <v>4796</v>
      </c>
      <c r="J6998" t="s">
        <v>4804</v>
      </c>
      <c r="K6998" t="s">
        <v>25</v>
      </c>
      <c r="L6998" t="str">
        <f>_xlfn.XLOOKUP(Tableau1[[#This Row],[TYPE DE PIECE]],Tableau4[MATIERE],Tableau4[SHORT TYPE],"",0,1)</f>
        <v>SMT</v>
      </c>
      <c r="N6998" t="str">
        <f>IF(ISERR(FIND("DECOUPE",Tableau1[[#This Row],[DESIGNATION]])),"","NEED REF")</f>
        <v/>
      </c>
    </row>
    <row r="6999" spans="2:14">
      <c r="B6999">
        <v>34407006</v>
      </c>
      <c r="C6999" s="2">
        <v>43339</v>
      </c>
      <c r="D6999" t="s">
        <v>13</v>
      </c>
      <c r="E6999" t="s">
        <v>4993</v>
      </c>
      <c r="F6999" t="s">
        <v>4796</v>
      </c>
      <c r="J6999" t="s">
        <v>4804</v>
      </c>
      <c r="K6999" t="s">
        <v>25</v>
      </c>
      <c r="L6999" t="str">
        <f>_xlfn.XLOOKUP(Tableau1[[#This Row],[TYPE DE PIECE]],Tableau4[MATIERE],Tableau4[SHORT TYPE],"",0,1)</f>
        <v>SMT</v>
      </c>
      <c r="N6999" t="str">
        <f>IF(ISERR(FIND("DECOUPE",Tableau1[[#This Row],[DESIGNATION]])),"","NEED REF")</f>
        <v/>
      </c>
    </row>
    <row r="7000" spans="2:14">
      <c r="B7000">
        <v>34407005</v>
      </c>
      <c r="C7000" s="2">
        <v>43339</v>
      </c>
      <c r="D7000" t="s">
        <v>13</v>
      </c>
      <c r="E7000" t="s">
        <v>4994</v>
      </c>
      <c r="F7000" t="s">
        <v>4796</v>
      </c>
      <c r="J7000" t="s">
        <v>4804</v>
      </c>
      <c r="K7000" t="s">
        <v>25</v>
      </c>
      <c r="L7000" t="str">
        <f>_xlfn.XLOOKUP(Tableau1[[#This Row],[TYPE DE PIECE]],Tableau4[MATIERE],Tableau4[SHORT TYPE],"",0,1)</f>
        <v>SMT</v>
      </c>
      <c r="N7000" t="str">
        <f>IF(ISERR(FIND("DECOUPE",Tableau1[[#This Row],[DESIGNATION]])),"","NEED REF")</f>
        <v/>
      </c>
    </row>
    <row r="7001" spans="2:14">
      <c r="B7001">
        <v>34407004</v>
      </c>
      <c r="C7001" s="2">
        <v>43339</v>
      </c>
      <c r="D7001" t="s">
        <v>13</v>
      </c>
      <c r="E7001" t="s">
        <v>4995</v>
      </c>
      <c r="F7001" t="s">
        <v>4796</v>
      </c>
      <c r="J7001" t="s">
        <v>4804</v>
      </c>
      <c r="K7001" t="s">
        <v>25</v>
      </c>
      <c r="L7001" t="str">
        <f>_xlfn.XLOOKUP(Tableau1[[#This Row],[TYPE DE PIECE]],Tableau4[MATIERE],Tableau4[SHORT TYPE],"",0,1)</f>
        <v>SMT</v>
      </c>
      <c r="N7001" t="str">
        <f>IF(ISERR(FIND("DECOUPE",Tableau1[[#This Row],[DESIGNATION]])),"","NEED REF")</f>
        <v/>
      </c>
    </row>
    <row r="7002" spans="2:14">
      <c r="B7002">
        <v>34407003</v>
      </c>
      <c r="C7002" s="2">
        <v>43336</v>
      </c>
      <c r="D7002" t="s">
        <v>13</v>
      </c>
      <c r="E7002" t="s">
        <v>4996</v>
      </c>
      <c r="F7002" t="s">
        <v>4997</v>
      </c>
      <c r="J7002" t="s">
        <v>2746</v>
      </c>
      <c r="K7002" t="s">
        <v>25</v>
      </c>
      <c r="L7002" t="str">
        <f>_xlfn.XLOOKUP(Tableau1[[#This Row],[TYPE DE PIECE]],Tableau4[MATIERE],Tableau4[SHORT TYPE],"",0,1)</f>
        <v>SMT</v>
      </c>
      <c r="N7002" t="str">
        <f>IF(ISERR(FIND("DECOUPE",Tableau1[[#This Row],[DESIGNATION]])),"","NEED REF")</f>
        <v/>
      </c>
    </row>
    <row r="7003" spans="2:14">
      <c r="B7003">
        <v>34407002</v>
      </c>
      <c r="C7003" s="2">
        <v>43335</v>
      </c>
      <c r="D7003" t="s">
        <v>13</v>
      </c>
      <c r="E7003" t="s">
        <v>4998</v>
      </c>
      <c r="F7003" t="s">
        <v>3822</v>
      </c>
      <c r="J7003" t="s">
        <v>4804</v>
      </c>
      <c r="K7003" t="s">
        <v>25</v>
      </c>
      <c r="L7003" t="str">
        <f>_xlfn.XLOOKUP(Tableau1[[#This Row],[TYPE DE PIECE]],Tableau4[MATIERE],Tableau4[SHORT TYPE],"",0,1)</f>
        <v>SMT</v>
      </c>
      <c r="N7003" t="str">
        <f>IF(ISERR(FIND("DECOUPE",Tableau1[[#This Row],[DESIGNATION]])),"","NEED REF")</f>
        <v/>
      </c>
    </row>
    <row r="7004" spans="2:14">
      <c r="B7004">
        <v>34407001</v>
      </c>
      <c r="C7004" s="2">
        <v>43335</v>
      </c>
      <c r="D7004" t="s">
        <v>13</v>
      </c>
      <c r="E7004" t="s">
        <v>4999</v>
      </c>
      <c r="F7004" t="s">
        <v>3822</v>
      </c>
      <c r="J7004" t="s">
        <v>4804</v>
      </c>
      <c r="K7004" t="s">
        <v>25</v>
      </c>
      <c r="L7004" t="str">
        <f>_xlfn.XLOOKUP(Tableau1[[#This Row],[TYPE DE PIECE]],Tableau4[MATIERE],Tableau4[SHORT TYPE],"",0,1)</f>
        <v>SMT</v>
      </c>
      <c r="N7004" t="str">
        <f>IF(ISERR(FIND("DECOUPE",Tableau1[[#This Row],[DESIGNATION]])),"","NEED REF")</f>
        <v/>
      </c>
    </row>
    <row r="7005" spans="2:14">
      <c r="B7005">
        <v>34407000</v>
      </c>
      <c r="C7005" s="2">
        <v>43335</v>
      </c>
      <c r="D7005" t="s">
        <v>13</v>
      </c>
      <c r="E7005" t="s">
        <v>5000</v>
      </c>
      <c r="F7005" t="s">
        <v>3822</v>
      </c>
      <c r="J7005" t="s">
        <v>4804</v>
      </c>
      <c r="K7005" t="s">
        <v>4927</v>
      </c>
      <c r="L7005" t="str">
        <f>_xlfn.XLOOKUP(Tableau1[[#This Row],[TYPE DE PIECE]],Tableau4[MATIERE],Tableau4[SHORT TYPE],"",0,1)</f>
        <v/>
      </c>
      <c r="N7005" t="str">
        <f>IF(ISERR(FIND("DECOUPE",Tableau1[[#This Row],[DESIGNATION]])),"","NEED REF")</f>
        <v/>
      </c>
    </row>
    <row r="7006" spans="2:14">
      <c r="B7006">
        <v>34406999</v>
      </c>
      <c r="C7006" s="2">
        <v>43335</v>
      </c>
      <c r="D7006" t="s">
        <v>13</v>
      </c>
      <c r="E7006" t="s">
        <v>5001</v>
      </c>
      <c r="F7006" t="s">
        <v>3822</v>
      </c>
      <c r="J7006" t="s">
        <v>4804</v>
      </c>
      <c r="K7006" t="s">
        <v>25</v>
      </c>
      <c r="L7006" t="str">
        <f>_xlfn.XLOOKUP(Tableau1[[#This Row],[TYPE DE PIECE]],Tableau4[MATIERE],Tableau4[SHORT TYPE],"",0,1)</f>
        <v>SMT</v>
      </c>
      <c r="N7006" t="str">
        <f>IF(ISERR(FIND("DECOUPE",Tableau1[[#This Row],[DESIGNATION]])),"","NEED REF")</f>
        <v/>
      </c>
    </row>
    <row r="7007" spans="2:14">
      <c r="B7007">
        <v>34406998</v>
      </c>
      <c r="C7007" s="2">
        <v>43335</v>
      </c>
      <c r="D7007" t="s">
        <v>13</v>
      </c>
      <c r="E7007" t="s">
        <v>5002</v>
      </c>
      <c r="F7007" t="s">
        <v>3822</v>
      </c>
      <c r="J7007" t="s">
        <v>4804</v>
      </c>
      <c r="K7007" t="s">
        <v>25</v>
      </c>
      <c r="L7007" t="str">
        <f>_xlfn.XLOOKUP(Tableau1[[#This Row],[TYPE DE PIECE]],Tableau4[MATIERE],Tableau4[SHORT TYPE],"",0,1)</f>
        <v>SMT</v>
      </c>
      <c r="N7007" t="str">
        <f>IF(ISERR(FIND("DECOUPE",Tableau1[[#This Row],[DESIGNATION]])),"","NEED REF")</f>
        <v/>
      </c>
    </row>
    <row r="7008" spans="2:14">
      <c r="B7008">
        <v>34406997</v>
      </c>
      <c r="C7008" s="2">
        <v>43335</v>
      </c>
      <c r="D7008" t="s">
        <v>13</v>
      </c>
      <c r="E7008" t="s">
        <v>5003</v>
      </c>
      <c r="F7008" t="s">
        <v>3822</v>
      </c>
      <c r="J7008" t="s">
        <v>4804</v>
      </c>
      <c r="K7008" t="s">
        <v>25</v>
      </c>
      <c r="L7008" t="str">
        <f>_xlfn.XLOOKUP(Tableau1[[#This Row],[TYPE DE PIECE]],Tableau4[MATIERE],Tableau4[SHORT TYPE],"",0,1)</f>
        <v>SMT</v>
      </c>
      <c r="N7008" t="str">
        <f>IF(ISERR(FIND("DECOUPE",Tableau1[[#This Row],[DESIGNATION]])),"","NEED REF")</f>
        <v/>
      </c>
    </row>
    <row r="7009" spans="2:14">
      <c r="B7009">
        <v>34406996</v>
      </c>
      <c r="C7009" s="2">
        <v>43335</v>
      </c>
      <c r="D7009" t="s">
        <v>13</v>
      </c>
      <c r="E7009" t="s">
        <v>5004</v>
      </c>
      <c r="F7009" t="s">
        <v>3822</v>
      </c>
      <c r="J7009" t="s">
        <v>4804</v>
      </c>
      <c r="K7009" t="s">
        <v>25</v>
      </c>
      <c r="L7009" t="str">
        <f>_xlfn.XLOOKUP(Tableau1[[#This Row],[TYPE DE PIECE]],Tableau4[MATIERE],Tableau4[SHORT TYPE],"",0,1)</f>
        <v>SMT</v>
      </c>
      <c r="N7009" t="str">
        <f>IF(ISERR(FIND("DECOUPE",Tableau1[[#This Row],[DESIGNATION]])),"","NEED REF")</f>
        <v/>
      </c>
    </row>
    <row r="7010" spans="2:14">
      <c r="B7010">
        <v>34406995</v>
      </c>
      <c r="C7010" s="2">
        <v>43335</v>
      </c>
      <c r="D7010" t="s">
        <v>13</v>
      </c>
      <c r="E7010" t="s">
        <v>4658</v>
      </c>
      <c r="F7010" t="s">
        <v>3822</v>
      </c>
      <c r="J7010" t="s">
        <v>4804</v>
      </c>
      <c r="K7010" t="s">
        <v>25</v>
      </c>
      <c r="L7010" t="str">
        <f>_xlfn.XLOOKUP(Tableau1[[#This Row],[TYPE DE PIECE]],Tableau4[MATIERE],Tableau4[SHORT TYPE],"",0,1)</f>
        <v>SMT</v>
      </c>
      <c r="N7010" t="str">
        <f>IF(ISERR(FIND("DECOUPE",Tableau1[[#This Row],[DESIGNATION]])),"","NEED REF")</f>
        <v/>
      </c>
    </row>
    <row r="7011" spans="2:14">
      <c r="B7011">
        <v>34406994</v>
      </c>
      <c r="C7011" s="2">
        <v>43335</v>
      </c>
      <c r="D7011" t="s">
        <v>13</v>
      </c>
      <c r="E7011" t="s">
        <v>5005</v>
      </c>
      <c r="F7011" t="s">
        <v>3822</v>
      </c>
      <c r="J7011" t="s">
        <v>4804</v>
      </c>
      <c r="K7011" t="s">
        <v>25</v>
      </c>
      <c r="L7011" t="str">
        <f>_xlfn.XLOOKUP(Tableau1[[#This Row],[TYPE DE PIECE]],Tableau4[MATIERE],Tableau4[SHORT TYPE],"",0,1)</f>
        <v>SMT</v>
      </c>
      <c r="N7011" t="str">
        <f>IF(ISERR(FIND("DECOUPE",Tableau1[[#This Row],[DESIGNATION]])),"","NEED REF")</f>
        <v/>
      </c>
    </row>
    <row r="7012" spans="2:14">
      <c r="B7012">
        <v>34406993</v>
      </c>
      <c r="C7012" s="2">
        <v>43332</v>
      </c>
      <c r="D7012" t="s">
        <v>13</v>
      </c>
      <c r="E7012" t="s">
        <v>5006</v>
      </c>
      <c r="F7012" t="s">
        <v>5007</v>
      </c>
      <c r="J7012" t="s">
        <v>4804</v>
      </c>
      <c r="K7012" t="s">
        <v>25</v>
      </c>
      <c r="L7012" t="str">
        <f>_xlfn.XLOOKUP(Tableau1[[#This Row],[TYPE DE PIECE]],Tableau4[MATIERE],Tableau4[SHORT TYPE],"",0,1)</f>
        <v>SMT</v>
      </c>
      <c r="N7012" t="str">
        <f>IF(ISERR(FIND("DECOUPE",Tableau1[[#This Row],[DESIGNATION]])),"","NEED REF")</f>
        <v/>
      </c>
    </row>
    <row r="7013" spans="2:14">
      <c r="B7013">
        <v>34406992</v>
      </c>
      <c r="C7013" s="2">
        <v>43329</v>
      </c>
      <c r="D7013" t="s">
        <v>13</v>
      </c>
      <c r="E7013" t="s">
        <v>5008</v>
      </c>
      <c r="F7013" t="s">
        <v>5007</v>
      </c>
      <c r="J7013" t="s">
        <v>4804</v>
      </c>
      <c r="K7013" t="s">
        <v>22</v>
      </c>
      <c r="L7013" t="str">
        <f>_xlfn.XLOOKUP(Tableau1[[#This Row],[TYPE DE PIECE]],Tableau4[MATIERE],Tableau4[SHORT TYPE],"",0,1)</f>
        <v>COP</v>
      </c>
      <c r="N7013" t="str">
        <f>IF(ISERR(FIND("DECOUPE",Tableau1[[#This Row],[DESIGNATION]])),"","NEED REF")</f>
        <v/>
      </c>
    </row>
    <row r="7014" spans="2:14">
      <c r="B7014">
        <v>34406991</v>
      </c>
      <c r="C7014" s="2">
        <v>43328</v>
      </c>
      <c r="E7014" t="s">
        <v>5009</v>
      </c>
      <c r="J7014" t="s">
        <v>2746</v>
      </c>
      <c r="L7014" t="str">
        <f>_xlfn.XLOOKUP(Tableau1[[#This Row],[TYPE DE PIECE]],Tableau4[MATIERE],Tableau4[SHORT TYPE],"",0,1)</f>
        <v/>
      </c>
      <c r="N7014" t="str">
        <f>IF(ISERR(FIND("DECOUPE",Tableau1[[#This Row],[DESIGNATION]])),"","NEED REF")</f>
        <v/>
      </c>
    </row>
    <row r="7015" spans="2:14">
      <c r="B7015">
        <v>34406990</v>
      </c>
      <c r="C7015" s="2">
        <v>43328</v>
      </c>
      <c r="E7015" t="s">
        <v>5009</v>
      </c>
      <c r="J7015" t="s">
        <v>2746</v>
      </c>
      <c r="L7015" t="str">
        <f>_xlfn.XLOOKUP(Tableau1[[#This Row],[TYPE DE PIECE]],Tableau4[MATIERE],Tableau4[SHORT TYPE],"",0,1)</f>
        <v/>
      </c>
      <c r="N7015" t="str">
        <f>IF(ISERR(FIND("DECOUPE",Tableau1[[#This Row],[DESIGNATION]])),"","NEED REF")</f>
        <v/>
      </c>
    </row>
    <row r="7016" spans="2:14">
      <c r="B7016">
        <v>34406989</v>
      </c>
      <c r="C7016" s="2">
        <v>43328</v>
      </c>
      <c r="E7016" t="s">
        <v>5010</v>
      </c>
      <c r="J7016" t="s">
        <v>2746</v>
      </c>
      <c r="L7016" t="str">
        <f>_xlfn.XLOOKUP(Tableau1[[#This Row],[TYPE DE PIECE]],Tableau4[MATIERE],Tableau4[SHORT TYPE],"",0,1)</f>
        <v/>
      </c>
      <c r="N7016" t="str">
        <f>IF(ISERR(FIND("DECOUPE",Tableau1[[#This Row],[DESIGNATION]])),"","NEED REF")</f>
        <v/>
      </c>
    </row>
    <row r="7017" spans="2:14">
      <c r="B7017">
        <v>34406988</v>
      </c>
      <c r="C7017" s="2">
        <v>43328</v>
      </c>
      <c r="E7017" t="s">
        <v>5011</v>
      </c>
      <c r="J7017" t="s">
        <v>2746</v>
      </c>
      <c r="L7017" t="str">
        <f>_xlfn.XLOOKUP(Tableau1[[#This Row],[TYPE DE PIECE]],Tableau4[MATIERE],Tableau4[SHORT TYPE],"",0,1)</f>
        <v/>
      </c>
      <c r="N7017" t="str">
        <f>IF(ISERR(FIND("DECOUPE",Tableau1[[#This Row],[DESIGNATION]])),"","NEED REF")</f>
        <v/>
      </c>
    </row>
    <row r="7018" spans="2:14">
      <c r="B7018">
        <v>34406987</v>
      </c>
      <c r="C7018" s="2">
        <v>43325</v>
      </c>
      <c r="D7018" t="s">
        <v>13</v>
      </c>
      <c r="E7018" t="s">
        <v>5012</v>
      </c>
      <c r="F7018" t="s">
        <v>5013</v>
      </c>
      <c r="J7018" t="s">
        <v>4804</v>
      </c>
      <c r="K7018" t="s">
        <v>25</v>
      </c>
      <c r="L7018" t="str">
        <f>_xlfn.XLOOKUP(Tableau1[[#This Row],[TYPE DE PIECE]],Tableau4[MATIERE],Tableau4[SHORT TYPE],"",0,1)</f>
        <v>SMT</v>
      </c>
      <c r="N7018" t="str">
        <f>IF(ISERR(FIND("DECOUPE",Tableau1[[#This Row],[DESIGNATION]])),"","NEED REF")</f>
        <v/>
      </c>
    </row>
    <row r="7019" spans="2:14">
      <c r="B7019">
        <v>34406986</v>
      </c>
      <c r="C7019" s="2">
        <v>43322</v>
      </c>
      <c r="D7019" t="s">
        <v>13</v>
      </c>
      <c r="E7019" t="s">
        <v>5014</v>
      </c>
      <c r="F7019" t="s">
        <v>5015</v>
      </c>
      <c r="J7019" t="s">
        <v>4804</v>
      </c>
      <c r="K7019" t="s">
        <v>25</v>
      </c>
      <c r="L7019" t="str">
        <f>_xlfn.XLOOKUP(Tableau1[[#This Row],[TYPE DE PIECE]],Tableau4[MATIERE],Tableau4[SHORT TYPE],"",0,1)</f>
        <v>SMT</v>
      </c>
      <c r="N7019" t="str">
        <f>IF(ISERR(FIND("DECOUPE",Tableau1[[#This Row],[DESIGNATION]])),"","NEED REF")</f>
        <v/>
      </c>
    </row>
    <row r="7020" spans="2:14">
      <c r="B7020">
        <v>34406985</v>
      </c>
      <c r="C7020" s="2">
        <v>43319</v>
      </c>
      <c r="D7020" t="s">
        <v>13</v>
      </c>
      <c r="E7020" t="s">
        <v>5016</v>
      </c>
      <c r="F7020" t="s">
        <v>4990</v>
      </c>
      <c r="J7020" t="s">
        <v>4048</v>
      </c>
      <c r="K7020" t="s">
        <v>25</v>
      </c>
      <c r="L7020" t="str">
        <f>_xlfn.XLOOKUP(Tableau1[[#This Row],[TYPE DE PIECE]],Tableau4[MATIERE],Tableau4[SHORT TYPE],"",0,1)</f>
        <v>SMT</v>
      </c>
      <c r="N7020" t="str">
        <f>IF(ISERR(FIND("DECOUPE",Tableau1[[#This Row],[DESIGNATION]])),"","NEED REF")</f>
        <v/>
      </c>
    </row>
    <row r="7021" spans="2:14">
      <c r="B7021">
        <v>34406984</v>
      </c>
      <c r="C7021" s="2">
        <v>43319</v>
      </c>
      <c r="D7021" t="s">
        <v>13</v>
      </c>
      <c r="E7021" t="s">
        <v>5017</v>
      </c>
      <c r="F7021" t="s">
        <v>5018</v>
      </c>
      <c r="J7021" t="s">
        <v>4804</v>
      </c>
      <c r="K7021" t="s">
        <v>25</v>
      </c>
      <c r="L7021" t="str">
        <f>_xlfn.XLOOKUP(Tableau1[[#This Row],[TYPE DE PIECE]],Tableau4[MATIERE],Tableau4[SHORT TYPE],"",0,1)</f>
        <v>SMT</v>
      </c>
      <c r="N7021" t="str">
        <f>IF(ISERR(FIND("DECOUPE",Tableau1[[#This Row],[DESIGNATION]])),"","NEED REF")</f>
        <v/>
      </c>
    </row>
    <row r="7022" spans="2:14">
      <c r="B7022">
        <v>34406983</v>
      </c>
      <c r="C7022" s="2">
        <v>43329</v>
      </c>
      <c r="D7022" t="s">
        <v>13</v>
      </c>
      <c r="E7022" t="s">
        <v>5019</v>
      </c>
      <c r="F7022" t="s">
        <v>5020</v>
      </c>
      <c r="J7022" t="s">
        <v>4804</v>
      </c>
      <c r="K7022" t="s">
        <v>34</v>
      </c>
      <c r="L7022" t="str">
        <f>_xlfn.XLOOKUP(Tableau1[[#This Row],[TYPE DE PIECE]],Tableau4[MATIERE],Tableau4[SHORT TYPE],"",0,1)</f>
        <v/>
      </c>
      <c r="N7022" t="str">
        <f>IF(ISERR(FIND("DECOUPE",Tableau1[[#This Row],[DESIGNATION]])),"","NEED REF")</f>
        <v/>
      </c>
    </row>
    <row r="7023" spans="2:14">
      <c r="B7023">
        <v>34406982</v>
      </c>
      <c r="C7023" s="2">
        <v>43318</v>
      </c>
      <c r="D7023" t="s">
        <v>13</v>
      </c>
      <c r="E7023" t="s">
        <v>5021</v>
      </c>
      <c r="F7023" t="s">
        <v>5018</v>
      </c>
      <c r="J7023" t="s">
        <v>4804</v>
      </c>
      <c r="K7023" t="s">
        <v>25</v>
      </c>
      <c r="L7023" t="str">
        <f>_xlfn.XLOOKUP(Tableau1[[#This Row],[TYPE DE PIECE]],Tableau4[MATIERE],Tableau4[SHORT TYPE],"",0,1)</f>
        <v>SMT</v>
      </c>
      <c r="N7023" t="str">
        <f>IF(ISERR(FIND("DECOUPE",Tableau1[[#This Row],[DESIGNATION]])),"","NEED REF")</f>
        <v/>
      </c>
    </row>
    <row r="7024" spans="2:14">
      <c r="B7024">
        <v>34406981</v>
      </c>
      <c r="C7024" s="2">
        <v>43318</v>
      </c>
      <c r="D7024" t="s">
        <v>13</v>
      </c>
      <c r="E7024" t="s">
        <v>5022</v>
      </c>
      <c r="J7024" t="s">
        <v>17</v>
      </c>
      <c r="K7024" t="s">
        <v>25</v>
      </c>
      <c r="L7024" t="str">
        <f>_xlfn.XLOOKUP(Tableau1[[#This Row],[TYPE DE PIECE]],Tableau4[MATIERE],Tableau4[SHORT TYPE],"",0,1)</f>
        <v>SMT</v>
      </c>
      <c r="N7024" t="str">
        <f>IF(ISERR(FIND("DECOUPE",Tableau1[[#This Row],[DESIGNATION]])),"","NEED REF")</f>
        <v/>
      </c>
    </row>
    <row r="7025" spans="2:14">
      <c r="B7025">
        <v>34406980</v>
      </c>
      <c r="C7025" s="2">
        <v>43318</v>
      </c>
      <c r="D7025" t="s">
        <v>13</v>
      </c>
      <c r="E7025" t="s">
        <v>5023</v>
      </c>
      <c r="F7025" t="s">
        <v>5024</v>
      </c>
      <c r="J7025" t="s">
        <v>4048</v>
      </c>
      <c r="K7025" t="s">
        <v>25</v>
      </c>
      <c r="L7025" t="str">
        <f>_xlfn.XLOOKUP(Tableau1[[#This Row],[TYPE DE PIECE]],Tableau4[MATIERE],Tableau4[SHORT TYPE],"",0,1)</f>
        <v>SMT</v>
      </c>
      <c r="N7025" t="str">
        <f>IF(ISERR(FIND("DECOUPE",Tableau1[[#This Row],[DESIGNATION]])),"","NEED REF")</f>
        <v/>
      </c>
    </row>
    <row r="7026" spans="2:14">
      <c r="B7026">
        <v>34406979</v>
      </c>
      <c r="C7026" s="2">
        <v>43318</v>
      </c>
      <c r="D7026" t="s">
        <v>13</v>
      </c>
      <c r="E7026" t="s">
        <v>5025</v>
      </c>
      <c r="F7026" t="s">
        <v>5024</v>
      </c>
      <c r="J7026" t="s">
        <v>4048</v>
      </c>
      <c r="K7026" t="s">
        <v>25</v>
      </c>
      <c r="L7026" t="str">
        <f>_xlfn.XLOOKUP(Tableau1[[#This Row],[TYPE DE PIECE]],Tableau4[MATIERE],Tableau4[SHORT TYPE],"",0,1)</f>
        <v>SMT</v>
      </c>
      <c r="N7026" t="str">
        <f>IF(ISERR(FIND("DECOUPE",Tableau1[[#This Row],[DESIGNATION]])),"","NEED REF")</f>
        <v/>
      </c>
    </row>
    <row r="7027" spans="2:14">
      <c r="B7027">
        <v>34406978</v>
      </c>
      <c r="C7027" s="2">
        <v>43318</v>
      </c>
      <c r="D7027" t="s">
        <v>13</v>
      </c>
      <c r="E7027" t="s">
        <v>5026</v>
      </c>
      <c r="F7027" t="s">
        <v>5024</v>
      </c>
      <c r="J7027" t="s">
        <v>4048</v>
      </c>
      <c r="K7027" t="s">
        <v>25</v>
      </c>
      <c r="L7027" t="str">
        <f>_xlfn.XLOOKUP(Tableau1[[#This Row],[TYPE DE PIECE]],Tableau4[MATIERE],Tableau4[SHORT TYPE],"",0,1)</f>
        <v>SMT</v>
      </c>
      <c r="N7027" t="str">
        <f>IF(ISERR(FIND("DECOUPE",Tableau1[[#This Row],[DESIGNATION]])),"","NEED REF")</f>
        <v/>
      </c>
    </row>
    <row r="7028" spans="2:14">
      <c r="B7028">
        <v>34406977</v>
      </c>
      <c r="C7028" s="2">
        <v>43315</v>
      </c>
      <c r="D7028" t="s">
        <v>13</v>
      </c>
      <c r="F7028" t="s">
        <v>5027</v>
      </c>
      <c r="L7028" t="str">
        <f>_xlfn.XLOOKUP(Tableau1[[#This Row],[TYPE DE PIECE]],Tableau4[MATIERE],Tableau4[SHORT TYPE],"",0,1)</f>
        <v/>
      </c>
      <c r="N7028" t="str">
        <f>IF(ISERR(FIND("DECOUPE",Tableau1[[#This Row],[DESIGNATION]])),"","NEED REF")</f>
        <v/>
      </c>
    </row>
    <row r="7029" spans="2:14">
      <c r="B7029">
        <v>34406976</v>
      </c>
      <c r="C7029" s="2">
        <v>43315</v>
      </c>
      <c r="D7029" t="s">
        <v>13</v>
      </c>
      <c r="F7029" t="s">
        <v>5027</v>
      </c>
      <c r="L7029" t="str">
        <f>_xlfn.XLOOKUP(Tableau1[[#This Row],[TYPE DE PIECE]],Tableau4[MATIERE],Tableau4[SHORT TYPE],"",0,1)</f>
        <v/>
      </c>
      <c r="N7029" t="str">
        <f>IF(ISERR(FIND("DECOUPE",Tableau1[[#This Row],[DESIGNATION]])),"","NEED REF")</f>
        <v/>
      </c>
    </row>
    <row r="7030" spans="2:14">
      <c r="B7030">
        <v>34406975</v>
      </c>
      <c r="C7030" s="2">
        <v>43315</v>
      </c>
      <c r="D7030" t="s">
        <v>13</v>
      </c>
      <c r="F7030" t="s">
        <v>5027</v>
      </c>
      <c r="L7030" t="str">
        <f>_xlfn.XLOOKUP(Tableau1[[#This Row],[TYPE DE PIECE]],Tableau4[MATIERE],Tableau4[SHORT TYPE],"",0,1)</f>
        <v/>
      </c>
      <c r="N7030" t="str">
        <f>IF(ISERR(FIND("DECOUPE",Tableau1[[#This Row],[DESIGNATION]])),"","NEED REF")</f>
        <v/>
      </c>
    </row>
    <row r="7031" spans="2:14">
      <c r="B7031">
        <v>34406974</v>
      </c>
      <c r="C7031" s="2">
        <v>43315</v>
      </c>
      <c r="D7031" t="s">
        <v>13</v>
      </c>
      <c r="E7031" t="s">
        <v>4864</v>
      </c>
      <c r="L7031" t="str">
        <f>_xlfn.XLOOKUP(Tableau1[[#This Row],[TYPE DE PIECE]],Tableau4[MATIERE],Tableau4[SHORT TYPE],"",0,1)</f>
        <v/>
      </c>
      <c r="N7031" t="str">
        <f>IF(ISERR(FIND("DECOUPE",Tableau1[[#This Row],[DESIGNATION]])),"","NEED REF")</f>
        <v/>
      </c>
    </row>
    <row r="7032" spans="2:14">
      <c r="B7032">
        <v>34406973</v>
      </c>
      <c r="C7032" s="2">
        <v>43315</v>
      </c>
      <c r="D7032" t="s">
        <v>13</v>
      </c>
      <c r="E7032" t="s">
        <v>4864</v>
      </c>
      <c r="L7032" t="str">
        <f>_xlfn.XLOOKUP(Tableau1[[#This Row],[TYPE DE PIECE]],Tableau4[MATIERE],Tableau4[SHORT TYPE],"",0,1)</f>
        <v/>
      </c>
      <c r="N7032" t="str">
        <f>IF(ISERR(FIND("DECOUPE",Tableau1[[#This Row],[DESIGNATION]])),"","NEED REF")</f>
        <v/>
      </c>
    </row>
    <row r="7033" spans="2:14">
      <c r="B7033">
        <v>34406972</v>
      </c>
      <c r="C7033" s="2">
        <v>43315</v>
      </c>
      <c r="D7033" t="s">
        <v>13</v>
      </c>
      <c r="E7033" t="s">
        <v>4864</v>
      </c>
      <c r="L7033" t="str">
        <f>_xlfn.XLOOKUP(Tableau1[[#This Row],[TYPE DE PIECE]],Tableau4[MATIERE],Tableau4[SHORT TYPE],"",0,1)</f>
        <v/>
      </c>
      <c r="N7033" t="str">
        <f>IF(ISERR(FIND("DECOUPE",Tableau1[[#This Row],[DESIGNATION]])),"","NEED REF")</f>
        <v/>
      </c>
    </row>
    <row r="7034" spans="2:14">
      <c r="B7034">
        <v>34406971</v>
      </c>
      <c r="C7034" s="2">
        <v>43315</v>
      </c>
      <c r="D7034" t="s">
        <v>13</v>
      </c>
      <c r="E7034" t="s">
        <v>4864</v>
      </c>
      <c r="L7034" t="str">
        <f>_xlfn.XLOOKUP(Tableau1[[#This Row],[TYPE DE PIECE]],Tableau4[MATIERE],Tableau4[SHORT TYPE],"",0,1)</f>
        <v/>
      </c>
      <c r="N7034" t="str">
        <f>IF(ISERR(FIND("DECOUPE",Tableau1[[#This Row],[DESIGNATION]])),"","NEED REF")</f>
        <v/>
      </c>
    </row>
    <row r="7035" spans="2:14">
      <c r="B7035">
        <v>34406970</v>
      </c>
      <c r="C7035" s="2">
        <v>43315</v>
      </c>
      <c r="D7035" t="s">
        <v>13</v>
      </c>
      <c r="E7035" t="s">
        <v>5028</v>
      </c>
      <c r="L7035" t="str">
        <f>_xlfn.XLOOKUP(Tableau1[[#This Row],[TYPE DE PIECE]],Tableau4[MATIERE],Tableau4[SHORT TYPE],"",0,1)</f>
        <v/>
      </c>
      <c r="N7035" t="str">
        <f>IF(ISERR(FIND("DECOUPE",Tableau1[[#This Row],[DESIGNATION]])),"","NEED REF")</f>
        <v/>
      </c>
    </row>
    <row r="7036" spans="2:14">
      <c r="B7036">
        <v>34406969</v>
      </c>
      <c r="C7036" s="2">
        <v>43314</v>
      </c>
      <c r="D7036" t="s">
        <v>13</v>
      </c>
      <c r="E7036" t="s">
        <v>5029</v>
      </c>
      <c r="F7036" t="s">
        <v>5018</v>
      </c>
      <c r="J7036" t="s">
        <v>4804</v>
      </c>
      <c r="K7036" t="s">
        <v>25</v>
      </c>
      <c r="L7036" t="str">
        <f>_xlfn.XLOOKUP(Tableau1[[#This Row],[TYPE DE PIECE]],Tableau4[MATIERE],Tableau4[SHORT TYPE],"",0,1)</f>
        <v>SMT</v>
      </c>
      <c r="N7036" t="str">
        <f>IF(ISERR(FIND("DECOUPE",Tableau1[[#This Row],[DESIGNATION]])),"","NEED REF")</f>
        <v/>
      </c>
    </row>
    <row r="7037" spans="2:14">
      <c r="B7037">
        <v>34406968</v>
      </c>
      <c r="C7037" s="2" t="s">
        <v>5030</v>
      </c>
      <c r="D7037" t="s">
        <v>13</v>
      </c>
      <c r="E7037" t="s">
        <v>5031</v>
      </c>
      <c r="J7037" t="s">
        <v>4804</v>
      </c>
      <c r="K7037" t="s">
        <v>22</v>
      </c>
      <c r="L7037" t="str">
        <f>_xlfn.XLOOKUP(Tableau1[[#This Row],[TYPE DE PIECE]],Tableau4[MATIERE],Tableau4[SHORT TYPE],"",0,1)</f>
        <v>COP</v>
      </c>
      <c r="N7037" t="str">
        <f>IF(ISERR(FIND("DECOUPE",Tableau1[[#This Row],[DESIGNATION]])),"","NEED REF")</f>
        <v/>
      </c>
    </row>
    <row r="7038" spans="2:14">
      <c r="B7038">
        <v>34406967</v>
      </c>
      <c r="C7038" s="2">
        <v>43314</v>
      </c>
      <c r="D7038" t="s">
        <v>13</v>
      </c>
      <c r="E7038" t="s">
        <v>5032</v>
      </c>
      <c r="F7038" t="s">
        <v>5018</v>
      </c>
      <c r="J7038" t="s">
        <v>4804</v>
      </c>
      <c r="L7038" t="str">
        <f>_xlfn.XLOOKUP(Tableau1[[#This Row],[TYPE DE PIECE]],Tableau4[MATIERE],Tableau4[SHORT TYPE],"",0,1)</f>
        <v/>
      </c>
      <c r="N7038" t="str">
        <f>IF(ISERR(FIND("DECOUPE",Tableau1[[#This Row],[DESIGNATION]])),"","NEED REF")</f>
        <v/>
      </c>
    </row>
    <row r="7039" spans="2:14">
      <c r="B7039">
        <v>34406966</v>
      </c>
      <c r="C7039" s="2">
        <v>43314</v>
      </c>
      <c r="D7039" t="s">
        <v>13</v>
      </c>
      <c r="E7039" t="s">
        <v>5033</v>
      </c>
      <c r="F7039" t="s">
        <v>5018</v>
      </c>
      <c r="J7039" t="s">
        <v>4804</v>
      </c>
      <c r="K7039" t="s">
        <v>22</v>
      </c>
      <c r="L7039" t="str">
        <f>_xlfn.XLOOKUP(Tableau1[[#This Row],[TYPE DE PIECE]],Tableau4[MATIERE],Tableau4[SHORT TYPE],"",0,1)</f>
        <v>COP</v>
      </c>
      <c r="N7039" t="str">
        <f>IF(ISERR(FIND("DECOUPE",Tableau1[[#This Row],[DESIGNATION]])),"","NEED REF")</f>
        <v/>
      </c>
    </row>
    <row r="7040" spans="2:14">
      <c r="B7040">
        <v>34406965</v>
      </c>
      <c r="C7040" s="2">
        <v>43314</v>
      </c>
      <c r="D7040" t="s">
        <v>13</v>
      </c>
      <c r="E7040" t="s">
        <v>5034</v>
      </c>
      <c r="F7040" t="s">
        <v>5035</v>
      </c>
      <c r="J7040" t="s">
        <v>17</v>
      </c>
      <c r="K7040" t="s">
        <v>25</v>
      </c>
      <c r="L7040" t="str">
        <f>_xlfn.XLOOKUP(Tableau1[[#This Row],[TYPE DE PIECE]],Tableau4[MATIERE],Tableau4[SHORT TYPE],"",0,1)</f>
        <v>SMT</v>
      </c>
      <c r="N7040" t="str">
        <f>IF(ISERR(FIND("DECOUPE",Tableau1[[#This Row],[DESIGNATION]])),"","NEED REF")</f>
        <v/>
      </c>
    </row>
    <row r="7041" spans="2:14">
      <c r="B7041">
        <v>34406964</v>
      </c>
      <c r="C7041" s="2">
        <v>43313</v>
      </c>
      <c r="D7041" t="s">
        <v>13</v>
      </c>
      <c r="E7041" t="s">
        <v>5036</v>
      </c>
      <c r="F7041" t="s">
        <v>5037</v>
      </c>
      <c r="J7041" t="s">
        <v>4804</v>
      </c>
      <c r="K7041" t="s">
        <v>25</v>
      </c>
      <c r="L7041" t="str">
        <f>_xlfn.XLOOKUP(Tableau1[[#This Row],[TYPE DE PIECE]],Tableau4[MATIERE],Tableau4[SHORT TYPE],"",0,1)</f>
        <v>SMT</v>
      </c>
      <c r="N7041" t="str">
        <f>IF(ISERR(FIND("DECOUPE",Tableau1[[#This Row],[DESIGNATION]])),"","NEED REF")</f>
        <v/>
      </c>
    </row>
    <row r="7042" spans="2:14">
      <c r="B7042">
        <v>34406963</v>
      </c>
      <c r="C7042" s="2">
        <v>43313</v>
      </c>
      <c r="D7042" t="s">
        <v>13</v>
      </c>
      <c r="E7042" t="s">
        <v>5038</v>
      </c>
      <c r="F7042" t="s">
        <v>5037</v>
      </c>
      <c r="J7042" t="s">
        <v>4804</v>
      </c>
      <c r="L7042" t="str">
        <f>_xlfn.XLOOKUP(Tableau1[[#This Row],[TYPE DE PIECE]],Tableau4[MATIERE],Tableau4[SHORT TYPE],"",0,1)</f>
        <v/>
      </c>
      <c r="N7042" t="str">
        <f>IF(ISERR(FIND("DECOUPE",Tableau1[[#This Row],[DESIGNATION]])),"","NEED REF")</f>
        <v/>
      </c>
    </row>
    <row r="7043" spans="2:14">
      <c r="B7043">
        <v>34406962</v>
      </c>
      <c r="C7043" s="2">
        <v>43313</v>
      </c>
      <c r="D7043" t="s">
        <v>13</v>
      </c>
      <c r="E7043" t="s">
        <v>5039</v>
      </c>
      <c r="F7043" t="s">
        <v>5037</v>
      </c>
      <c r="J7043" t="s">
        <v>4804</v>
      </c>
      <c r="L7043" t="str">
        <f>_xlfn.XLOOKUP(Tableau1[[#This Row],[TYPE DE PIECE]],Tableau4[MATIERE],Tableau4[SHORT TYPE],"",0,1)</f>
        <v/>
      </c>
      <c r="N7043" t="str">
        <f>IF(ISERR(FIND("DECOUPE",Tableau1[[#This Row],[DESIGNATION]])),"","NEED REF")</f>
        <v/>
      </c>
    </row>
    <row r="7044" spans="2:14">
      <c r="B7044">
        <v>34406961</v>
      </c>
      <c r="C7044" s="2">
        <v>43313</v>
      </c>
      <c r="D7044" t="s">
        <v>13</v>
      </c>
      <c r="E7044" t="s">
        <v>3415</v>
      </c>
      <c r="K7044" t="s">
        <v>25</v>
      </c>
      <c r="L7044" t="str">
        <f>_xlfn.XLOOKUP(Tableau1[[#This Row],[TYPE DE PIECE]],Tableau4[MATIERE],Tableau4[SHORT TYPE],"",0,1)</f>
        <v>SMT</v>
      </c>
      <c r="N7044" t="str">
        <f>IF(ISERR(FIND("DECOUPE",Tableau1[[#This Row],[DESIGNATION]])),"","NEED REF")</f>
        <v/>
      </c>
    </row>
    <row r="7045" spans="2:14">
      <c r="B7045">
        <v>34406960</v>
      </c>
      <c r="C7045" s="2">
        <v>43313</v>
      </c>
      <c r="D7045" t="s">
        <v>13</v>
      </c>
      <c r="E7045" t="s">
        <v>3415</v>
      </c>
      <c r="K7045" t="s">
        <v>25</v>
      </c>
      <c r="L7045" t="str">
        <f>_xlfn.XLOOKUP(Tableau1[[#This Row],[TYPE DE PIECE]],Tableau4[MATIERE],Tableau4[SHORT TYPE],"",0,1)</f>
        <v>SMT</v>
      </c>
      <c r="N7045" t="str">
        <f>IF(ISERR(FIND("DECOUPE",Tableau1[[#This Row],[DESIGNATION]])),"","NEED REF")</f>
        <v/>
      </c>
    </row>
    <row r="7046" spans="2:14">
      <c r="B7046">
        <v>34406959</v>
      </c>
      <c r="C7046" s="2">
        <v>43312</v>
      </c>
      <c r="D7046" t="s">
        <v>13</v>
      </c>
      <c r="E7046" t="s">
        <v>5040</v>
      </c>
      <c r="F7046" t="s">
        <v>5037</v>
      </c>
      <c r="J7046" t="s">
        <v>4804</v>
      </c>
      <c r="K7046" t="s">
        <v>22</v>
      </c>
      <c r="L7046" t="str">
        <f>_xlfn.XLOOKUP(Tableau1[[#This Row],[TYPE DE PIECE]],Tableau4[MATIERE],Tableau4[SHORT TYPE],"",0,1)</f>
        <v>COP</v>
      </c>
      <c r="N7046" t="str">
        <f>IF(ISERR(FIND("DECOUPE",Tableau1[[#This Row],[DESIGNATION]])),"","NEED REF")</f>
        <v/>
      </c>
    </row>
    <row r="7047" spans="2:14">
      <c r="B7047">
        <v>34406958</v>
      </c>
      <c r="C7047" s="2">
        <v>43312</v>
      </c>
      <c r="D7047" t="s">
        <v>13</v>
      </c>
      <c r="E7047" t="s">
        <v>5040</v>
      </c>
      <c r="F7047" t="s">
        <v>5037</v>
      </c>
      <c r="J7047" t="s">
        <v>4804</v>
      </c>
      <c r="K7047" t="s">
        <v>22</v>
      </c>
      <c r="L7047" t="str">
        <f>_xlfn.XLOOKUP(Tableau1[[#This Row],[TYPE DE PIECE]],Tableau4[MATIERE],Tableau4[SHORT TYPE],"",0,1)</f>
        <v>COP</v>
      </c>
      <c r="N7047" t="str">
        <f>IF(ISERR(FIND("DECOUPE",Tableau1[[#This Row],[DESIGNATION]])),"","NEED REF")</f>
        <v/>
      </c>
    </row>
    <row r="7048" spans="2:14">
      <c r="B7048">
        <v>34406957</v>
      </c>
      <c r="C7048" s="2">
        <v>43312</v>
      </c>
      <c r="D7048" t="s">
        <v>13</v>
      </c>
      <c r="E7048" t="s">
        <v>5041</v>
      </c>
      <c r="F7048" t="s">
        <v>5020</v>
      </c>
      <c r="J7048" t="s">
        <v>5042</v>
      </c>
      <c r="K7048" t="s">
        <v>25</v>
      </c>
      <c r="L7048" t="str">
        <f>_xlfn.XLOOKUP(Tableau1[[#This Row],[TYPE DE PIECE]],Tableau4[MATIERE],Tableau4[SHORT TYPE],"",0,1)</f>
        <v>SMT</v>
      </c>
      <c r="N7048" t="str">
        <f>IF(ISERR(FIND("DECOUPE",Tableau1[[#This Row],[DESIGNATION]])),"","NEED REF")</f>
        <v/>
      </c>
    </row>
    <row r="7049" spans="2:14">
      <c r="B7049">
        <v>34406956</v>
      </c>
      <c r="C7049" s="2">
        <v>43312</v>
      </c>
      <c r="D7049" t="s">
        <v>13</v>
      </c>
      <c r="E7049" t="s">
        <v>5043</v>
      </c>
      <c r="F7049" t="s">
        <v>5020</v>
      </c>
      <c r="J7049" t="s">
        <v>5042</v>
      </c>
      <c r="K7049" t="s">
        <v>25</v>
      </c>
      <c r="L7049" t="str">
        <f>_xlfn.XLOOKUP(Tableau1[[#This Row],[TYPE DE PIECE]],Tableau4[MATIERE],Tableau4[SHORT TYPE],"",0,1)</f>
        <v>SMT</v>
      </c>
      <c r="N7049" t="str">
        <f>IF(ISERR(FIND("DECOUPE",Tableau1[[#This Row],[DESIGNATION]])),"","NEED REF")</f>
        <v/>
      </c>
    </row>
    <row r="7050" spans="2:14">
      <c r="B7050">
        <v>34406955</v>
      </c>
      <c r="C7050" s="2">
        <v>43312</v>
      </c>
      <c r="D7050" t="s">
        <v>13</v>
      </c>
      <c r="E7050" t="s">
        <v>5044</v>
      </c>
      <c r="F7050" t="s">
        <v>5020</v>
      </c>
      <c r="J7050" t="s">
        <v>5042</v>
      </c>
      <c r="K7050" t="s">
        <v>25</v>
      </c>
      <c r="L7050" t="str">
        <f>_xlfn.XLOOKUP(Tableau1[[#This Row],[TYPE DE PIECE]],Tableau4[MATIERE],Tableau4[SHORT TYPE],"",0,1)</f>
        <v>SMT</v>
      </c>
      <c r="N7050" t="str">
        <f>IF(ISERR(FIND("DECOUPE",Tableau1[[#This Row],[DESIGNATION]])),"","NEED REF")</f>
        <v/>
      </c>
    </row>
    <row r="7051" spans="2:14">
      <c r="B7051">
        <v>34406954</v>
      </c>
      <c r="C7051" s="2">
        <v>43311</v>
      </c>
      <c r="D7051" t="s">
        <v>13</v>
      </c>
      <c r="E7051" t="s">
        <v>5045</v>
      </c>
      <c r="F7051" t="s">
        <v>5037</v>
      </c>
      <c r="J7051" t="s">
        <v>4804</v>
      </c>
      <c r="K7051" t="s">
        <v>22</v>
      </c>
      <c r="L7051" t="str">
        <f>_xlfn.XLOOKUP(Tableau1[[#This Row],[TYPE DE PIECE]],Tableau4[MATIERE],Tableau4[SHORT TYPE],"",0,1)</f>
        <v>COP</v>
      </c>
      <c r="N7051" t="str">
        <f>IF(ISERR(FIND("DECOUPE",Tableau1[[#This Row],[DESIGNATION]])),"","NEED REF")</f>
        <v/>
      </c>
    </row>
    <row r="7052" spans="2:14">
      <c r="B7052">
        <v>34406953</v>
      </c>
      <c r="C7052" s="2">
        <v>43311</v>
      </c>
      <c r="D7052" t="s">
        <v>13</v>
      </c>
      <c r="E7052" t="s">
        <v>5046</v>
      </c>
      <c r="F7052" t="s">
        <v>5037</v>
      </c>
      <c r="J7052" t="s">
        <v>4804</v>
      </c>
      <c r="K7052" t="s">
        <v>22</v>
      </c>
      <c r="L7052" t="str">
        <f>_xlfn.XLOOKUP(Tableau1[[#This Row],[TYPE DE PIECE]],Tableau4[MATIERE],Tableau4[SHORT TYPE],"",0,1)</f>
        <v>COP</v>
      </c>
      <c r="N7052" t="str">
        <f>IF(ISERR(FIND("DECOUPE",Tableau1[[#This Row],[DESIGNATION]])),"","NEED REF")</f>
        <v/>
      </c>
    </row>
    <row r="7053" spans="2:14">
      <c r="B7053">
        <v>34406952</v>
      </c>
      <c r="C7053" s="2">
        <v>43307</v>
      </c>
      <c r="D7053" t="s">
        <v>13</v>
      </c>
      <c r="E7053" t="s">
        <v>5047</v>
      </c>
      <c r="F7053" t="s">
        <v>5037</v>
      </c>
      <c r="J7053" t="s">
        <v>4804</v>
      </c>
      <c r="K7053" t="s">
        <v>22</v>
      </c>
      <c r="L7053" t="str">
        <f>_xlfn.XLOOKUP(Tableau1[[#This Row],[TYPE DE PIECE]],Tableau4[MATIERE],Tableau4[SHORT TYPE],"",0,1)</f>
        <v>COP</v>
      </c>
      <c r="N7053" t="str">
        <f>IF(ISERR(FIND("DECOUPE",Tableau1[[#This Row],[DESIGNATION]])),"","NEED REF")</f>
        <v/>
      </c>
    </row>
    <row r="7054" spans="2:14">
      <c r="B7054">
        <v>34406951</v>
      </c>
      <c r="C7054" s="2">
        <v>43307</v>
      </c>
      <c r="D7054" t="s">
        <v>13</v>
      </c>
      <c r="E7054" t="s">
        <v>5047</v>
      </c>
      <c r="F7054" t="s">
        <v>5037</v>
      </c>
      <c r="J7054" t="s">
        <v>4804</v>
      </c>
      <c r="K7054" t="s">
        <v>22</v>
      </c>
      <c r="L7054" t="str">
        <f>_xlfn.XLOOKUP(Tableau1[[#This Row],[TYPE DE PIECE]],Tableau4[MATIERE],Tableau4[SHORT TYPE],"",0,1)</f>
        <v>COP</v>
      </c>
      <c r="N7054" t="str">
        <f>IF(ISERR(FIND("DECOUPE",Tableau1[[#This Row],[DESIGNATION]])),"","NEED REF")</f>
        <v/>
      </c>
    </row>
    <row r="7055" spans="2:14">
      <c r="B7055">
        <v>34406950</v>
      </c>
      <c r="C7055" s="2">
        <v>43307</v>
      </c>
      <c r="D7055" t="s">
        <v>13</v>
      </c>
      <c r="E7055" t="s">
        <v>5048</v>
      </c>
      <c r="F7055" t="s">
        <v>5035</v>
      </c>
      <c r="J7055" t="s">
        <v>17</v>
      </c>
      <c r="K7055" t="s">
        <v>25</v>
      </c>
      <c r="L7055" t="str">
        <f>_xlfn.XLOOKUP(Tableau1[[#This Row],[TYPE DE PIECE]],Tableau4[MATIERE],Tableau4[SHORT TYPE],"",0,1)</f>
        <v>SMT</v>
      </c>
      <c r="N7055" t="str">
        <f>IF(ISERR(FIND("DECOUPE",Tableau1[[#This Row],[DESIGNATION]])),"","NEED REF")</f>
        <v/>
      </c>
    </row>
    <row r="7056" spans="2:14">
      <c r="B7056">
        <v>34406949</v>
      </c>
      <c r="C7056" s="2">
        <v>43307</v>
      </c>
      <c r="D7056" t="s">
        <v>13</v>
      </c>
      <c r="E7056" t="s">
        <v>5049</v>
      </c>
      <c r="F7056" t="s">
        <v>5037</v>
      </c>
      <c r="J7056" t="s">
        <v>4804</v>
      </c>
      <c r="K7056" t="s">
        <v>22</v>
      </c>
      <c r="L7056" t="str">
        <f>_xlfn.XLOOKUP(Tableau1[[#This Row],[TYPE DE PIECE]],Tableau4[MATIERE],Tableau4[SHORT TYPE],"",0,1)</f>
        <v>COP</v>
      </c>
      <c r="N7056" t="str">
        <f>IF(ISERR(FIND("DECOUPE",Tableau1[[#This Row],[DESIGNATION]])),"","NEED REF")</f>
        <v/>
      </c>
    </row>
    <row r="7057" spans="2:14">
      <c r="B7057">
        <v>34406948</v>
      </c>
      <c r="C7057" s="2">
        <v>43307</v>
      </c>
      <c r="D7057" t="s">
        <v>13</v>
      </c>
      <c r="E7057" t="s">
        <v>5050</v>
      </c>
      <c r="F7057" t="s">
        <v>5037</v>
      </c>
      <c r="J7057" t="s">
        <v>4804</v>
      </c>
      <c r="K7057" t="s">
        <v>22</v>
      </c>
      <c r="L7057" t="str">
        <f>_xlfn.XLOOKUP(Tableau1[[#This Row],[TYPE DE PIECE]],Tableau4[MATIERE],Tableau4[SHORT TYPE],"",0,1)</f>
        <v>COP</v>
      </c>
      <c r="N7057" t="str">
        <f>IF(ISERR(FIND("DECOUPE",Tableau1[[#This Row],[DESIGNATION]])),"","NEED REF")</f>
        <v/>
      </c>
    </row>
    <row r="7058" spans="2:14">
      <c r="B7058">
        <v>34406947</v>
      </c>
      <c r="C7058" s="2">
        <v>43307</v>
      </c>
      <c r="D7058" t="s">
        <v>13</v>
      </c>
      <c r="E7058" t="s">
        <v>5051</v>
      </c>
      <c r="F7058" t="s">
        <v>5037</v>
      </c>
      <c r="J7058" t="s">
        <v>4804</v>
      </c>
      <c r="K7058" t="s">
        <v>22</v>
      </c>
      <c r="L7058" t="str">
        <f>_xlfn.XLOOKUP(Tableau1[[#This Row],[TYPE DE PIECE]],Tableau4[MATIERE],Tableau4[SHORT TYPE],"",0,1)</f>
        <v>COP</v>
      </c>
      <c r="N7058" t="str">
        <f>IF(ISERR(FIND("DECOUPE",Tableau1[[#This Row],[DESIGNATION]])),"","NEED REF")</f>
        <v/>
      </c>
    </row>
    <row r="7059" spans="2:14">
      <c r="B7059">
        <v>34406946</v>
      </c>
      <c r="C7059" s="2">
        <v>43307</v>
      </c>
      <c r="D7059" t="s">
        <v>13</v>
      </c>
      <c r="E7059" t="s">
        <v>5052</v>
      </c>
      <c r="F7059" t="s">
        <v>5037</v>
      </c>
      <c r="J7059" t="s">
        <v>4804</v>
      </c>
      <c r="K7059" t="s">
        <v>25</v>
      </c>
      <c r="L7059" t="str">
        <f>_xlfn.XLOOKUP(Tableau1[[#This Row],[TYPE DE PIECE]],Tableau4[MATIERE],Tableau4[SHORT TYPE],"",0,1)</f>
        <v>SMT</v>
      </c>
      <c r="N7059" t="str">
        <f>IF(ISERR(FIND("DECOUPE",Tableau1[[#This Row],[DESIGNATION]])),"","NEED REF")</f>
        <v/>
      </c>
    </row>
    <row r="7060" spans="2:14">
      <c r="B7060">
        <v>34406945</v>
      </c>
      <c r="C7060" s="2">
        <v>43307</v>
      </c>
      <c r="D7060" t="s">
        <v>13</v>
      </c>
      <c r="E7060" t="s">
        <v>5053</v>
      </c>
      <c r="F7060" t="s">
        <v>5037</v>
      </c>
      <c r="J7060" t="s">
        <v>4804</v>
      </c>
      <c r="K7060" t="s">
        <v>25</v>
      </c>
      <c r="L7060" t="str">
        <f>_xlfn.XLOOKUP(Tableau1[[#This Row],[TYPE DE PIECE]],Tableau4[MATIERE],Tableau4[SHORT TYPE],"",0,1)</f>
        <v>SMT</v>
      </c>
      <c r="N7060" t="str">
        <f>IF(ISERR(FIND("DECOUPE",Tableau1[[#This Row],[DESIGNATION]])),"","NEED REF")</f>
        <v/>
      </c>
    </row>
    <row r="7061" spans="2:14">
      <c r="B7061">
        <v>34406944</v>
      </c>
      <c r="C7061" s="2">
        <v>43306</v>
      </c>
      <c r="D7061" t="s">
        <v>13</v>
      </c>
      <c r="E7061" t="s">
        <v>5054</v>
      </c>
      <c r="F7061" t="s">
        <v>5037</v>
      </c>
      <c r="J7061" t="s">
        <v>4804</v>
      </c>
      <c r="K7061" t="s">
        <v>33</v>
      </c>
      <c r="L7061" t="s">
        <v>123</v>
      </c>
      <c r="N7061" t="str">
        <f>IF(ISERR(FIND("DECOUPE",Tableau1[[#This Row],[DESIGNATION]])),"","NEED REF")</f>
        <v>NEED REF</v>
      </c>
    </row>
    <row r="7062" spans="2:14">
      <c r="B7062">
        <v>34406943</v>
      </c>
      <c r="C7062" s="2">
        <v>43306</v>
      </c>
      <c r="D7062" t="s">
        <v>13</v>
      </c>
      <c r="E7062" t="s">
        <v>5054</v>
      </c>
      <c r="F7062" t="s">
        <v>5037</v>
      </c>
      <c r="J7062" t="s">
        <v>4804</v>
      </c>
      <c r="K7062" t="s">
        <v>33</v>
      </c>
      <c r="L7062" t="s">
        <v>123</v>
      </c>
      <c r="N7062" t="str">
        <f>IF(ISERR(FIND("DECOUPE",Tableau1[[#This Row],[DESIGNATION]])),"","NEED REF")</f>
        <v>NEED REF</v>
      </c>
    </row>
    <row r="7063" spans="2:14">
      <c r="B7063">
        <v>34406942</v>
      </c>
      <c r="C7063" s="2">
        <v>43306</v>
      </c>
      <c r="D7063" t="s">
        <v>13</v>
      </c>
      <c r="E7063" t="s">
        <v>5054</v>
      </c>
      <c r="F7063" t="s">
        <v>5037</v>
      </c>
      <c r="J7063" t="s">
        <v>4804</v>
      </c>
      <c r="K7063" t="s">
        <v>33</v>
      </c>
      <c r="L7063" t="s">
        <v>123</v>
      </c>
      <c r="N7063" t="str">
        <f>IF(ISERR(FIND("DECOUPE",Tableau1[[#This Row],[DESIGNATION]])),"","NEED REF")</f>
        <v>NEED REF</v>
      </c>
    </row>
    <row r="7064" spans="2:14">
      <c r="B7064">
        <v>34406941</v>
      </c>
      <c r="C7064" s="2">
        <v>43306</v>
      </c>
      <c r="D7064" t="s">
        <v>13</v>
      </c>
      <c r="E7064" t="s">
        <v>5054</v>
      </c>
      <c r="F7064" t="s">
        <v>5037</v>
      </c>
      <c r="J7064" t="s">
        <v>4804</v>
      </c>
      <c r="K7064" t="s">
        <v>33</v>
      </c>
      <c r="L7064" t="s">
        <v>123</v>
      </c>
      <c r="N7064" t="str">
        <f>IF(ISERR(FIND("DECOUPE",Tableau1[[#This Row],[DESIGNATION]])),"","NEED REF")</f>
        <v>NEED REF</v>
      </c>
    </row>
    <row r="7065" spans="2:14">
      <c r="B7065">
        <v>34406940</v>
      </c>
      <c r="C7065" s="2">
        <v>43306</v>
      </c>
      <c r="D7065" t="s">
        <v>13</v>
      </c>
      <c r="E7065" t="s">
        <v>5054</v>
      </c>
      <c r="F7065" t="s">
        <v>5037</v>
      </c>
      <c r="J7065" t="s">
        <v>4804</v>
      </c>
      <c r="K7065" t="s">
        <v>33</v>
      </c>
      <c r="L7065" t="s">
        <v>123</v>
      </c>
      <c r="N7065" t="str">
        <f>IF(ISERR(FIND("DECOUPE",Tableau1[[#This Row],[DESIGNATION]])),"","NEED REF")</f>
        <v>NEED REF</v>
      </c>
    </row>
    <row r="7066" spans="2:14">
      <c r="B7066">
        <v>34406939</v>
      </c>
      <c r="C7066" s="2">
        <v>43306</v>
      </c>
      <c r="D7066" t="s">
        <v>13</v>
      </c>
      <c r="E7066" t="s">
        <v>5054</v>
      </c>
      <c r="F7066" t="s">
        <v>5037</v>
      </c>
      <c r="J7066" t="s">
        <v>4804</v>
      </c>
      <c r="K7066" t="s">
        <v>33</v>
      </c>
      <c r="L7066" t="s">
        <v>123</v>
      </c>
      <c r="N7066" t="str">
        <f>IF(ISERR(FIND("DECOUPE",Tableau1[[#This Row],[DESIGNATION]])),"","NEED REF")</f>
        <v>NEED REF</v>
      </c>
    </row>
    <row r="7067" spans="2:14">
      <c r="B7067">
        <v>34406938</v>
      </c>
      <c r="C7067" s="2">
        <v>43306</v>
      </c>
      <c r="D7067" t="s">
        <v>13</v>
      </c>
      <c r="E7067" t="s">
        <v>5054</v>
      </c>
      <c r="F7067" t="s">
        <v>5037</v>
      </c>
      <c r="J7067" t="s">
        <v>4804</v>
      </c>
      <c r="K7067" t="s">
        <v>33</v>
      </c>
      <c r="L7067" t="s">
        <v>123</v>
      </c>
      <c r="N7067" t="str">
        <f>IF(ISERR(FIND("DECOUPE",Tableau1[[#This Row],[DESIGNATION]])),"","NEED REF")</f>
        <v>NEED REF</v>
      </c>
    </row>
    <row r="7068" spans="2:14">
      <c r="B7068">
        <v>34406937</v>
      </c>
      <c r="C7068" s="2">
        <v>43306</v>
      </c>
      <c r="D7068" t="s">
        <v>13</v>
      </c>
      <c r="E7068" t="s">
        <v>5055</v>
      </c>
      <c r="F7068" t="s">
        <v>5037</v>
      </c>
      <c r="J7068" t="s">
        <v>4804</v>
      </c>
      <c r="K7068" t="s">
        <v>123</v>
      </c>
      <c r="L7068" t="str">
        <f>_xlfn.XLOOKUP(Tableau1[[#This Row],[TYPE DE PIECE]],Tableau4[MATIERE],Tableau4[SHORT TYPE],"",0,1)</f>
        <v>ETO</v>
      </c>
      <c r="N7068" t="str">
        <f>IF(ISERR(FIND("DECOUPE",Tableau1[[#This Row],[DESIGNATION]])),"","NEED REF")</f>
        <v>NEED REF</v>
      </c>
    </row>
    <row r="7069" spans="2:14">
      <c r="B7069">
        <v>34406936</v>
      </c>
      <c r="C7069" s="2">
        <v>43305</v>
      </c>
      <c r="D7069" t="s">
        <v>13</v>
      </c>
      <c r="E7069" t="s">
        <v>5056</v>
      </c>
      <c r="F7069" t="s">
        <v>3871</v>
      </c>
      <c r="J7069" t="s">
        <v>17</v>
      </c>
      <c r="K7069" t="s">
        <v>22</v>
      </c>
      <c r="L7069" t="str">
        <f>_xlfn.XLOOKUP(Tableau1[[#This Row],[TYPE DE PIECE]],Tableau4[MATIERE],Tableau4[SHORT TYPE],"",0,1)</f>
        <v>COP</v>
      </c>
      <c r="N7069" t="str">
        <f>IF(ISERR(FIND("DECOUPE",Tableau1[[#This Row],[DESIGNATION]])),"","NEED REF")</f>
        <v/>
      </c>
    </row>
    <row r="7070" spans="2:14">
      <c r="B7070">
        <v>34406935</v>
      </c>
      <c r="C7070" s="2">
        <v>43305</v>
      </c>
      <c r="D7070" t="s">
        <v>13</v>
      </c>
      <c r="E7070" t="s">
        <v>5057</v>
      </c>
      <c r="F7070" t="s">
        <v>3871</v>
      </c>
      <c r="J7070" t="s">
        <v>17</v>
      </c>
      <c r="K7070" t="s">
        <v>22</v>
      </c>
      <c r="L7070" t="str">
        <f>_xlfn.XLOOKUP(Tableau1[[#This Row],[TYPE DE PIECE]],Tableau4[MATIERE],Tableau4[SHORT TYPE],"",0,1)</f>
        <v>COP</v>
      </c>
      <c r="N7070" t="str">
        <f>IF(ISERR(FIND("DECOUPE",Tableau1[[#This Row],[DESIGNATION]])),"","NEED REF")</f>
        <v/>
      </c>
    </row>
    <row r="7071" spans="2:14">
      <c r="B7071">
        <v>34406934</v>
      </c>
      <c r="C7071" s="2">
        <v>43301</v>
      </c>
      <c r="D7071" t="s">
        <v>13</v>
      </c>
      <c r="E7071" t="s">
        <v>5058</v>
      </c>
      <c r="F7071" t="s">
        <v>5037</v>
      </c>
      <c r="J7071" t="s">
        <v>4804</v>
      </c>
      <c r="K7071" t="s">
        <v>25</v>
      </c>
      <c r="L7071" t="str">
        <f>_xlfn.XLOOKUP(Tableau1[[#This Row],[TYPE DE PIECE]],Tableau4[MATIERE],Tableau4[SHORT TYPE],"",0,1)</f>
        <v>SMT</v>
      </c>
      <c r="N7071" t="str">
        <f>IF(ISERR(FIND("DECOUPE",Tableau1[[#This Row],[DESIGNATION]])),"","NEED REF")</f>
        <v/>
      </c>
    </row>
    <row r="7072" spans="2:14">
      <c r="B7072">
        <v>34406933</v>
      </c>
      <c r="C7072" s="2">
        <v>43301</v>
      </c>
      <c r="D7072" t="s">
        <v>13</v>
      </c>
      <c r="E7072" t="s">
        <v>5059</v>
      </c>
      <c r="F7072" t="s">
        <v>5037</v>
      </c>
      <c r="J7072" t="s">
        <v>4804</v>
      </c>
      <c r="K7072" t="s">
        <v>25</v>
      </c>
      <c r="L7072" t="str">
        <f>_xlfn.XLOOKUP(Tableau1[[#This Row],[TYPE DE PIECE]],Tableau4[MATIERE],Tableau4[SHORT TYPE],"",0,1)</f>
        <v>SMT</v>
      </c>
      <c r="N7072" t="str">
        <f>IF(ISERR(FIND("DECOUPE",Tableau1[[#This Row],[DESIGNATION]])),"","NEED REF")</f>
        <v/>
      </c>
    </row>
    <row r="7073" spans="2:14">
      <c r="B7073">
        <v>34406932</v>
      </c>
      <c r="C7073" s="2">
        <v>43301</v>
      </c>
      <c r="D7073" t="s">
        <v>13</v>
      </c>
      <c r="E7073" t="s">
        <v>5060</v>
      </c>
      <c r="F7073" t="s">
        <v>5037</v>
      </c>
      <c r="J7073" t="s">
        <v>4804</v>
      </c>
      <c r="K7073" t="s">
        <v>25</v>
      </c>
      <c r="L7073" t="str">
        <f>_xlfn.XLOOKUP(Tableau1[[#This Row],[TYPE DE PIECE]],Tableau4[MATIERE],Tableau4[SHORT TYPE],"",0,1)</f>
        <v>SMT</v>
      </c>
      <c r="N7073" t="str">
        <f>IF(ISERR(FIND("DECOUPE",Tableau1[[#This Row],[DESIGNATION]])),"","NEED REF")</f>
        <v/>
      </c>
    </row>
    <row r="7074" spans="2:14">
      <c r="B7074">
        <v>34406931</v>
      </c>
      <c r="C7074" s="2">
        <v>43301</v>
      </c>
      <c r="D7074" t="s">
        <v>13</v>
      </c>
      <c r="E7074" t="s">
        <v>5061</v>
      </c>
      <c r="F7074" t="s">
        <v>5037</v>
      </c>
      <c r="J7074" t="s">
        <v>4804</v>
      </c>
      <c r="K7074" t="s">
        <v>25</v>
      </c>
      <c r="L7074" t="str">
        <f>_xlfn.XLOOKUP(Tableau1[[#This Row],[TYPE DE PIECE]],Tableau4[MATIERE],Tableau4[SHORT TYPE],"",0,1)</f>
        <v>SMT</v>
      </c>
      <c r="N7074" t="str">
        <f>IF(ISERR(FIND("DECOUPE",Tableau1[[#This Row],[DESIGNATION]])),"","NEED REF")</f>
        <v/>
      </c>
    </row>
    <row r="7075" spans="2:14">
      <c r="B7075">
        <v>34406930</v>
      </c>
      <c r="C7075" s="2">
        <v>43301</v>
      </c>
      <c r="D7075" t="s">
        <v>13</v>
      </c>
      <c r="E7075" t="s">
        <v>5062</v>
      </c>
      <c r="F7075" t="s">
        <v>5037</v>
      </c>
      <c r="J7075" t="s">
        <v>4804</v>
      </c>
      <c r="K7075" t="s">
        <v>25</v>
      </c>
      <c r="L7075" t="str">
        <f>_xlfn.XLOOKUP(Tableau1[[#This Row],[TYPE DE PIECE]],Tableau4[MATIERE],Tableau4[SHORT TYPE],"",0,1)</f>
        <v>SMT</v>
      </c>
      <c r="N7075" t="str">
        <f>IF(ISERR(FIND("DECOUPE",Tableau1[[#This Row],[DESIGNATION]])),"","NEED REF")</f>
        <v/>
      </c>
    </row>
    <row r="7076" spans="2:14">
      <c r="B7076">
        <v>34406929</v>
      </c>
      <c r="C7076" s="2">
        <v>43300</v>
      </c>
      <c r="D7076" t="s">
        <v>13</v>
      </c>
      <c r="E7076" t="s">
        <v>5063</v>
      </c>
      <c r="F7076" t="s">
        <v>5037</v>
      </c>
      <c r="J7076" t="s">
        <v>4804</v>
      </c>
      <c r="K7076" t="s">
        <v>25</v>
      </c>
      <c r="L7076" t="str">
        <f>_xlfn.XLOOKUP(Tableau1[[#This Row],[TYPE DE PIECE]],Tableau4[MATIERE],Tableau4[SHORT TYPE],"",0,1)</f>
        <v>SMT</v>
      </c>
      <c r="N7076" t="str">
        <f>IF(ISERR(FIND("DECOUPE",Tableau1[[#This Row],[DESIGNATION]])),"","NEED REF")</f>
        <v/>
      </c>
    </row>
    <row r="7077" spans="2:14">
      <c r="B7077">
        <v>34406928</v>
      </c>
      <c r="C7077" s="2">
        <v>43299</v>
      </c>
      <c r="D7077" t="s">
        <v>13</v>
      </c>
      <c r="E7077" t="s">
        <v>5064</v>
      </c>
      <c r="F7077" t="s">
        <v>5037</v>
      </c>
      <c r="J7077" t="s">
        <v>4804</v>
      </c>
      <c r="K7077" t="s">
        <v>25</v>
      </c>
      <c r="L7077" t="str">
        <f>_xlfn.XLOOKUP(Tableau1[[#This Row],[TYPE DE PIECE]],Tableau4[MATIERE],Tableau4[SHORT TYPE],"",0,1)</f>
        <v>SMT</v>
      </c>
      <c r="N7077" t="str">
        <f>IF(ISERR(FIND("DECOUPE",Tableau1[[#This Row],[DESIGNATION]])),"","NEED REF")</f>
        <v/>
      </c>
    </row>
    <row r="7078" spans="2:14">
      <c r="B7078">
        <v>34406927</v>
      </c>
      <c r="C7078" s="2">
        <v>43298</v>
      </c>
      <c r="D7078" t="s">
        <v>13</v>
      </c>
      <c r="E7078" t="s">
        <v>5065</v>
      </c>
      <c r="F7078" t="s">
        <v>5066</v>
      </c>
      <c r="J7078" t="s">
        <v>5042</v>
      </c>
      <c r="K7078" t="s">
        <v>25</v>
      </c>
      <c r="L7078" t="str">
        <f>_xlfn.XLOOKUP(Tableau1[[#This Row],[TYPE DE PIECE]],Tableau4[MATIERE],Tableau4[SHORT TYPE],"",0,1)</f>
        <v>SMT</v>
      </c>
      <c r="N7078" t="str">
        <f>IF(ISERR(FIND("DECOUPE",Tableau1[[#This Row],[DESIGNATION]])),"","NEED REF")</f>
        <v/>
      </c>
    </row>
    <row r="7079" spans="2:14">
      <c r="B7079">
        <v>34406926</v>
      </c>
      <c r="C7079" s="2">
        <v>43298</v>
      </c>
      <c r="D7079" t="s">
        <v>13</v>
      </c>
      <c r="E7079" t="s">
        <v>3529</v>
      </c>
      <c r="F7079" t="s">
        <v>5066</v>
      </c>
      <c r="J7079" t="s">
        <v>5042</v>
      </c>
      <c r="K7079" t="s">
        <v>25</v>
      </c>
      <c r="L7079" t="str">
        <f>_xlfn.XLOOKUP(Tableau1[[#This Row],[TYPE DE PIECE]],Tableau4[MATIERE],Tableau4[SHORT TYPE],"",0,1)</f>
        <v>SMT</v>
      </c>
      <c r="N7079" t="str">
        <f>IF(ISERR(FIND("DECOUPE",Tableau1[[#This Row],[DESIGNATION]])),"","NEED REF")</f>
        <v/>
      </c>
    </row>
    <row r="7080" spans="2:14">
      <c r="B7080">
        <v>34406925</v>
      </c>
      <c r="C7080" s="2">
        <v>43298</v>
      </c>
      <c r="D7080" t="s">
        <v>13</v>
      </c>
      <c r="E7080" t="s">
        <v>3528</v>
      </c>
      <c r="F7080" t="s">
        <v>5066</v>
      </c>
      <c r="J7080" t="s">
        <v>5042</v>
      </c>
      <c r="K7080" t="s">
        <v>25</v>
      </c>
      <c r="L7080" t="str">
        <f>_xlfn.XLOOKUP(Tableau1[[#This Row],[TYPE DE PIECE]],Tableau4[MATIERE],Tableau4[SHORT TYPE],"",0,1)</f>
        <v>SMT</v>
      </c>
      <c r="N7080" t="str">
        <f>IF(ISERR(FIND("DECOUPE",Tableau1[[#This Row],[DESIGNATION]])),"","NEED REF")</f>
        <v/>
      </c>
    </row>
    <row r="7081" spans="2:14">
      <c r="B7081">
        <v>34406924</v>
      </c>
      <c r="C7081" s="2">
        <v>43298</v>
      </c>
      <c r="D7081" t="s">
        <v>13</v>
      </c>
      <c r="E7081" t="s">
        <v>5067</v>
      </c>
      <c r="F7081" t="s">
        <v>5066</v>
      </c>
      <c r="J7081" t="s">
        <v>5042</v>
      </c>
      <c r="K7081" t="s">
        <v>25</v>
      </c>
      <c r="L7081" t="str">
        <f>_xlfn.XLOOKUP(Tableau1[[#This Row],[TYPE DE PIECE]],Tableau4[MATIERE],Tableau4[SHORT TYPE],"",0,1)</f>
        <v>SMT</v>
      </c>
      <c r="N7081" t="str">
        <f>IF(ISERR(FIND("DECOUPE",Tableau1[[#This Row],[DESIGNATION]])),"","NEED REF")</f>
        <v/>
      </c>
    </row>
    <row r="7082" spans="2:14">
      <c r="B7082">
        <v>34406923</v>
      </c>
      <c r="C7082" s="2">
        <v>43298</v>
      </c>
      <c r="D7082" t="s">
        <v>13</v>
      </c>
      <c r="E7082" t="s">
        <v>5068</v>
      </c>
      <c r="F7082" t="s">
        <v>5037</v>
      </c>
      <c r="J7082" t="s">
        <v>4804</v>
      </c>
      <c r="K7082" t="s">
        <v>25</v>
      </c>
      <c r="L7082" t="str">
        <f>_xlfn.XLOOKUP(Tableau1[[#This Row],[TYPE DE PIECE]],Tableau4[MATIERE],Tableau4[SHORT TYPE],"",0,1)</f>
        <v>SMT</v>
      </c>
      <c r="N7082" t="str">
        <f>IF(ISERR(FIND("DECOUPE",Tableau1[[#This Row],[DESIGNATION]])),"","NEED REF")</f>
        <v/>
      </c>
    </row>
    <row r="7083" spans="2:14">
      <c r="B7083">
        <v>34406922</v>
      </c>
      <c r="C7083" s="2">
        <v>43298</v>
      </c>
      <c r="D7083" t="s">
        <v>13</v>
      </c>
      <c r="E7083" t="s">
        <v>5069</v>
      </c>
      <c r="F7083" t="s">
        <v>5037</v>
      </c>
      <c r="J7083" t="s">
        <v>4804</v>
      </c>
      <c r="K7083" t="s">
        <v>25</v>
      </c>
      <c r="L7083" t="str">
        <f>_xlfn.XLOOKUP(Tableau1[[#This Row],[TYPE DE PIECE]],Tableau4[MATIERE],Tableau4[SHORT TYPE],"",0,1)</f>
        <v>SMT</v>
      </c>
      <c r="N7083" t="str">
        <f>IF(ISERR(FIND("DECOUPE",Tableau1[[#This Row],[DESIGNATION]])),"","NEED REF")</f>
        <v/>
      </c>
    </row>
    <row r="7084" spans="2:14">
      <c r="B7084">
        <v>34406921</v>
      </c>
      <c r="C7084" s="2">
        <v>43298</v>
      </c>
      <c r="D7084" t="s">
        <v>13</v>
      </c>
      <c r="E7084" t="s">
        <v>5070</v>
      </c>
      <c r="F7084" t="s">
        <v>5037</v>
      </c>
      <c r="J7084" t="s">
        <v>4804</v>
      </c>
      <c r="K7084" t="s">
        <v>25</v>
      </c>
      <c r="L7084" t="str">
        <f>_xlfn.XLOOKUP(Tableau1[[#This Row],[TYPE DE PIECE]],Tableau4[MATIERE],Tableau4[SHORT TYPE],"",0,1)</f>
        <v>SMT</v>
      </c>
      <c r="N7084" t="str">
        <f>IF(ISERR(FIND("DECOUPE",Tableau1[[#This Row],[DESIGNATION]])),"","NEED REF")</f>
        <v/>
      </c>
    </row>
    <row r="7085" spans="2:14">
      <c r="B7085">
        <v>34406920</v>
      </c>
      <c r="C7085" s="2">
        <v>43298</v>
      </c>
      <c r="D7085" t="s">
        <v>13</v>
      </c>
      <c r="E7085" t="s">
        <v>5071</v>
      </c>
      <c r="F7085" t="s">
        <v>5037</v>
      </c>
      <c r="J7085" t="s">
        <v>4804</v>
      </c>
      <c r="K7085" t="s">
        <v>25</v>
      </c>
      <c r="L7085" t="str">
        <f>_xlfn.XLOOKUP(Tableau1[[#This Row],[TYPE DE PIECE]],Tableau4[MATIERE],Tableau4[SHORT TYPE],"",0,1)</f>
        <v>SMT</v>
      </c>
      <c r="N7085" t="str">
        <f>IF(ISERR(FIND("DECOUPE",Tableau1[[#This Row],[DESIGNATION]])),"","NEED REF")</f>
        <v/>
      </c>
    </row>
    <row r="7086" spans="2:14">
      <c r="B7086">
        <v>34406919</v>
      </c>
      <c r="C7086" s="2">
        <v>43297</v>
      </c>
      <c r="D7086" t="s">
        <v>13</v>
      </c>
      <c r="E7086" t="s">
        <v>5072</v>
      </c>
      <c r="F7086" t="s">
        <v>5066</v>
      </c>
      <c r="J7086" t="s">
        <v>5042</v>
      </c>
      <c r="K7086" t="s">
        <v>25</v>
      </c>
      <c r="L7086" t="str">
        <f>_xlfn.XLOOKUP(Tableau1[[#This Row],[TYPE DE PIECE]],Tableau4[MATIERE],Tableau4[SHORT TYPE],"",0,1)</f>
        <v>SMT</v>
      </c>
      <c r="N7086" t="str">
        <f>IF(ISERR(FIND("DECOUPE",Tableau1[[#This Row],[DESIGNATION]])),"","NEED REF")</f>
        <v/>
      </c>
    </row>
    <row r="7087" spans="2:14">
      <c r="B7087">
        <v>34406918</v>
      </c>
      <c r="C7087" s="2">
        <v>43297</v>
      </c>
      <c r="D7087" t="s">
        <v>13</v>
      </c>
      <c r="E7087" t="s">
        <v>5073</v>
      </c>
      <c r="F7087" t="s">
        <v>5066</v>
      </c>
      <c r="J7087" t="s">
        <v>5042</v>
      </c>
      <c r="K7087" t="s">
        <v>25</v>
      </c>
      <c r="L7087" t="str">
        <f>_xlfn.XLOOKUP(Tableau1[[#This Row],[TYPE DE PIECE]],Tableau4[MATIERE],Tableau4[SHORT TYPE],"",0,1)</f>
        <v>SMT</v>
      </c>
      <c r="N7087" t="str">
        <f>IF(ISERR(FIND("DECOUPE",Tableau1[[#This Row],[DESIGNATION]])),"","NEED REF")</f>
        <v/>
      </c>
    </row>
    <row r="7088" spans="2:14">
      <c r="B7088">
        <v>34406917</v>
      </c>
      <c r="C7088" s="2">
        <v>43294</v>
      </c>
      <c r="D7088" t="s">
        <v>13</v>
      </c>
      <c r="E7088" t="s">
        <v>5074</v>
      </c>
      <c r="F7088" t="s">
        <v>5066</v>
      </c>
      <c r="J7088" t="s">
        <v>5042</v>
      </c>
      <c r="K7088" t="s">
        <v>25</v>
      </c>
      <c r="L7088" t="str">
        <f>_xlfn.XLOOKUP(Tableau1[[#This Row],[TYPE DE PIECE]],Tableau4[MATIERE],Tableau4[SHORT TYPE],"",0,1)</f>
        <v>SMT</v>
      </c>
      <c r="N7088" t="str">
        <f>IF(ISERR(FIND("DECOUPE",Tableau1[[#This Row],[DESIGNATION]])),"","NEED REF")</f>
        <v/>
      </c>
    </row>
    <row r="7089" spans="2:14">
      <c r="B7089">
        <v>34406916</v>
      </c>
      <c r="C7089" s="2">
        <v>43293</v>
      </c>
      <c r="D7089" t="s">
        <v>13</v>
      </c>
      <c r="E7089" t="s">
        <v>5075</v>
      </c>
      <c r="F7089" t="s">
        <v>5076</v>
      </c>
      <c r="J7089" t="s">
        <v>4804</v>
      </c>
      <c r="L7089" t="str">
        <f>_xlfn.XLOOKUP(Tableau1[[#This Row],[TYPE DE PIECE]],Tableau4[MATIERE],Tableau4[SHORT TYPE],"",0,1)</f>
        <v/>
      </c>
      <c r="N7089" t="str">
        <f>IF(ISERR(FIND("DECOUPE",Tableau1[[#This Row],[DESIGNATION]])),"","NEED REF")</f>
        <v/>
      </c>
    </row>
    <row r="7090" spans="2:14">
      <c r="B7090">
        <v>34406915</v>
      </c>
      <c r="C7090" s="2">
        <v>43293</v>
      </c>
      <c r="D7090" t="s">
        <v>13</v>
      </c>
      <c r="E7090" t="s">
        <v>5077</v>
      </c>
      <c r="F7090" t="s">
        <v>5076</v>
      </c>
      <c r="J7090" t="s">
        <v>4804</v>
      </c>
      <c r="K7090" t="s">
        <v>25</v>
      </c>
      <c r="L7090" t="str">
        <f>_xlfn.XLOOKUP(Tableau1[[#This Row],[TYPE DE PIECE]],Tableau4[MATIERE],Tableau4[SHORT TYPE],"",0,1)</f>
        <v>SMT</v>
      </c>
      <c r="N7090" t="str">
        <f>IF(ISERR(FIND("DECOUPE",Tableau1[[#This Row],[DESIGNATION]])),"","NEED REF")</f>
        <v/>
      </c>
    </row>
    <row r="7091" spans="2:14">
      <c r="B7091">
        <v>34406914</v>
      </c>
      <c r="C7091" s="2">
        <v>43293</v>
      </c>
      <c r="D7091" t="s">
        <v>13</v>
      </c>
      <c r="E7091" t="s">
        <v>5078</v>
      </c>
      <c r="F7091" t="s">
        <v>5079</v>
      </c>
      <c r="J7091" t="s">
        <v>4804</v>
      </c>
      <c r="K7091" t="s">
        <v>33</v>
      </c>
      <c r="L7091" t="s">
        <v>123</v>
      </c>
      <c r="N7091" t="str">
        <f>IF(ISERR(FIND("DECOUPE",Tableau1[[#This Row],[DESIGNATION]])),"","NEED REF")</f>
        <v>NEED REF</v>
      </c>
    </row>
    <row r="7092" spans="2:14">
      <c r="B7092">
        <v>34406913</v>
      </c>
      <c r="C7092" s="2">
        <v>43293</v>
      </c>
      <c r="D7092" t="s">
        <v>13</v>
      </c>
      <c r="E7092" t="s">
        <v>5080</v>
      </c>
      <c r="F7092" t="s">
        <v>5079</v>
      </c>
      <c r="J7092" t="s">
        <v>4804</v>
      </c>
      <c r="K7092" t="s">
        <v>33</v>
      </c>
      <c r="L7092" t="s">
        <v>123</v>
      </c>
      <c r="N7092" t="str">
        <f>IF(ISERR(FIND("DECOUPE",Tableau1[[#This Row],[DESIGNATION]])),"","NEED REF")</f>
        <v>NEED REF</v>
      </c>
    </row>
    <row r="7093" spans="2:14">
      <c r="B7093">
        <v>34406912</v>
      </c>
      <c r="C7093" s="2">
        <v>43293</v>
      </c>
      <c r="D7093" t="s">
        <v>13</v>
      </c>
      <c r="E7093" t="s">
        <v>5081</v>
      </c>
      <c r="F7093" t="s">
        <v>5066</v>
      </c>
      <c r="J7093" t="s">
        <v>5042</v>
      </c>
      <c r="K7093" t="s">
        <v>25</v>
      </c>
      <c r="L7093" t="str">
        <f>_xlfn.XLOOKUP(Tableau1[[#This Row],[TYPE DE PIECE]],Tableau4[MATIERE],Tableau4[SHORT TYPE],"",0,1)</f>
        <v>SMT</v>
      </c>
      <c r="N7093" t="str">
        <f>IF(ISERR(FIND("DECOUPE",Tableau1[[#This Row],[DESIGNATION]])),"","NEED REF")</f>
        <v/>
      </c>
    </row>
    <row r="7094" spans="2:14">
      <c r="B7094">
        <v>34406911</v>
      </c>
      <c r="C7094" s="2">
        <v>43292</v>
      </c>
      <c r="D7094" t="s">
        <v>13</v>
      </c>
      <c r="E7094" t="s">
        <v>5082</v>
      </c>
      <c r="F7094" t="s">
        <v>5083</v>
      </c>
      <c r="J7094" t="s">
        <v>17</v>
      </c>
      <c r="K7094" t="s">
        <v>25</v>
      </c>
      <c r="L7094" t="str">
        <f>_xlfn.XLOOKUP(Tableau1[[#This Row],[TYPE DE PIECE]],Tableau4[MATIERE],Tableau4[SHORT TYPE],"",0,1)</f>
        <v>SMT</v>
      </c>
      <c r="N7094" t="str">
        <f>IF(ISERR(FIND("DECOUPE",Tableau1[[#This Row],[DESIGNATION]])),"","NEED REF")</f>
        <v/>
      </c>
    </row>
    <row r="7095" spans="2:14">
      <c r="B7095">
        <v>34406910</v>
      </c>
      <c r="C7095" s="2">
        <v>43292</v>
      </c>
      <c r="D7095" t="s">
        <v>13</v>
      </c>
      <c r="E7095" t="s">
        <v>5082</v>
      </c>
      <c r="F7095" t="s">
        <v>5083</v>
      </c>
      <c r="J7095" t="s">
        <v>17</v>
      </c>
      <c r="K7095" t="s">
        <v>25</v>
      </c>
      <c r="L7095" t="str">
        <f>_xlfn.XLOOKUP(Tableau1[[#This Row],[TYPE DE PIECE]],Tableau4[MATIERE],Tableau4[SHORT TYPE],"",0,1)</f>
        <v>SMT</v>
      </c>
      <c r="N7095" t="str">
        <f>IF(ISERR(FIND("DECOUPE",Tableau1[[#This Row],[DESIGNATION]])),"","NEED REF")</f>
        <v/>
      </c>
    </row>
    <row r="7096" spans="2:14">
      <c r="B7096">
        <v>34406909</v>
      </c>
      <c r="C7096" s="2">
        <v>43292</v>
      </c>
      <c r="D7096" t="s">
        <v>13</v>
      </c>
      <c r="E7096" t="s">
        <v>5084</v>
      </c>
      <c r="F7096" t="s">
        <v>5076</v>
      </c>
      <c r="J7096" t="s">
        <v>4804</v>
      </c>
      <c r="K7096" t="s">
        <v>25</v>
      </c>
      <c r="L7096" t="str">
        <f>_xlfn.XLOOKUP(Tableau1[[#This Row],[TYPE DE PIECE]],Tableau4[MATIERE],Tableau4[SHORT TYPE],"",0,1)</f>
        <v>SMT</v>
      </c>
      <c r="N7096" t="str">
        <f>IF(ISERR(FIND("DECOUPE",Tableau1[[#This Row],[DESIGNATION]])),"","NEED REF")</f>
        <v/>
      </c>
    </row>
    <row r="7097" spans="2:14">
      <c r="B7097">
        <v>34406908</v>
      </c>
      <c r="C7097" s="2">
        <v>43292</v>
      </c>
      <c r="D7097" t="s">
        <v>13</v>
      </c>
      <c r="E7097" t="s">
        <v>5085</v>
      </c>
      <c r="F7097" t="s">
        <v>5083</v>
      </c>
      <c r="J7097" t="s">
        <v>17</v>
      </c>
      <c r="K7097" t="s">
        <v>25</v>
      </c>
      <c r="L7097" t="str">
        <f>_xlfn.XLOOKUP(Tableau1[[#This Row],[TYPE DE PIECE]],Tableau4[MATIERE],Tableau4[SHORT TYPE],"",0,1)</f>
        <v>SMT</v>
      </c>
      <c r="N7097" t="str">
        <f>IF(ISERR(FIND("DECOUPE",Tableau1[[#This Row],[DESIGNATION]])),"","NEED REF")</f>
        <v/>
      </c>
    </row>
    <row r="7098" spans="2:14">
      <c r="B7098">
        <v>34406907</v>
      </c>
      <c r="C7098" s="2">
        <v>43292</v>
      </c>
      <c r="D7098" t="s">
        <v>13</v>
      </c>
      <c r="E7098" t="s">
        <v>5086</v>
      </c>
      <c r="F7098" t="s">
        <v>5083</v>
      </c>
      <c r="J7098" t="s">
        <v>17</v>
      </c>
      <c r="K7098" t="s">
        <v>25</v>
      </c>
      <c r="L7098" t="str">
        <f>_xlfn.XLOOKUP(Tableau1[[#This Row],[TYPE DE PIECE]],Tableau4[MATIERE],Tableau4[SHORT TYPE],"",0,1)</f>
        <v>SMT</v>
      </c>
      <c r="N7098" t="str">
        <f>IF(ISERR(FIND("DECOUPE",Tableau1[[#This Row],[DESIGNATION]])),"","NEED REF")</f>
        <v/>
      </c>
    </row>
    <row r="7099" spans="2:14">
      <c r="B7099">
        <v>34406906</v>
      </c>
      <c r="C7099" s="2">
        <v>43292</v>
      </c>
      <c r="D7099" t="s">
        <v>13</v>
      </c>
      <c r="E7099" t="s">
        <v>5087</v>
      </c>
      <c r="F7099" t="s">
        <v>5083</v>
      </c>
      <c r="J7099" t="s">
        <v>17</v>
      </c>
      <c r="K7099" t="s">
        <v>25</v>
      </c>
      <c r="L7099" t="str">
        <f>_xlfn.XLOOKUP(Tableau1[[#This Row],[TYPE DE PIECE]],Tableau4[MATIERE],Tableau4[SHORT TYPE],"",0,1)</f>
        <v>SMT</v>
      </c>
      <c r="N7099" t="str">
        <f>IF(ISERR(FIND("DECOUPE",Tableau1[[#This Row],[DESIGNATION]])),"","NEED REF")</f>
        <v/>
      </c>
    </row>
    <row r="7100" spans="2:14">
      <c r="B7100">
        <v>34406905</v>
      </c>
      <c r="C7100" s="2">
        <v>43291</v>
      </c>
      <c r="D7100" t="s">
        <v>13</v>
      </c>
      <c r="E7100" t="s">
        <v>5088</v>
      </c>
      <c r="F7100" t="s">
        <v>5089</v>
      </c>
      <c r="J7100" t="s">
        <v>4048</v>
      </c>
      <c r="K7100" t="s">
        <v>25</v>
      </c>
      <c r="L7100" t="str">
        <f>_xlfn.XLOOKUP(Tableau1[[#This Row],[TYPE DE PIECE]],Tableau4[MATIERE],Tableau4[SHORT TYPE],"",0,1)</f>
        <v>SMT</v>
      </c>
      <c r="N7100" t="str">
        <f>IF(ISERR(FIND("DECOUPE",Tableau1[[#This Row],[DESIGNATION]])),"","NEED REF")</f>
        <v/>
      </c>
    </row>
    <row r="7101" spans="2:14">
      <c r="B7101">
        <v>34406904</v>
      </c>
      <c r="C7101" s="2">
        <v>43291</v>
      </c>
      <c r="D7101" t="s">
        <v>13</v>
      </c>
      <c r="E7101" t="s">
        <v>5090</v>
      </c>
      <c r="F7101" t="s">
        <v>5089</v>
      </c>
      <c r="J7101" t="s">
        <v>4048</v>
      </c>
      <c r="K7101" t="s">
        <v>25</v>
      </c>
      <c r="L7101" t="str">
        <f>_xlfn.XLOOKUP(Tableau1[[#This Row],[TYPE DE PIECE]],Tableau4[MATIERE],Tableau4[SHORT TYPE],"",0,1)</f>
        <v>SMT</v>
      </c>
      <c r="N7101" t="str">
        <f>IF(ISERR(FIND("DECOUPE",Tableau1[[#This Row],[DESIGNATION]])),"","NEED REF")</f>
        <v/>
      </c>
    </row>
    <row r="7102" spans="2:14">
      <c r="B7102">
        <v>34406903</v>
      </c>
      <c r="C7102" s="2">
        <v>43291</v>
      </c>
      <c r="D7102" t="s">
        <v>13</v>
      </c>
      <c r="E7102" t="s">
        <v>5091</v>
      </c>
      <c r="F7102" t="s">
        <v>5089</v>
      </c>
      <c r="J7102" t="s">
        <v>4048</v>
      </c>
      <c r="K7102" t="s">
        <v>22</v>
      </c>
      <c r="L7102" t="str">
        <f>_xlfn.XLOOKUP(Tableau1[[#This Row],[TYPE DE PIECE]],Tableau4[MATIERE],Tableau4[SHORT TYPE],"",0,1)</f>
        <v>COP</v>
      </c>
      <c r="N7102" t="str">
        <f>IF(ISERR(FIND("DECOUPE",Tableau1[[#This Row],[DESIGNATION]])),"","NEED REF")</f>
        <v/>
      </c>
    </row>
    <row r="7103" spans="2:14">
      <c r="B7103">
        <v>34406902</v>
      </c>
      <c r="C7103" s="2">
        <v>43291</v>
      </c>
      <c r="D7103" t="s">
        <v>13</v>
      </c>
      <c r="E7103" t="s">
        <v>4233</v>
      </c>
      <c r="F7103" t="s">
        <v>5092</v>
      </c>
      <c r="J7103" t="s">
        <v>5042</v>
      </c>
      <c r="K7103" t="s">
        <v>22</v>
      </c>
      <c r="L7103" t="str">
        <f>_xlfn.XLOOKUP(Tableau1[[#This Row],[TYPE DE PIECE]],Tableau4[MATIERE],Tableau4[SHORT TYPE],"",0,1)</f>
        <v>COP</v>
      </c>
      <c r="N7103" t="str">
        <f>IF(ISERR(FIND("DECOUPE",Tableau1[[#This Row],[DESIGNATION]])),"","NEED REF")</f>
        <v/>
      </c>
    </row>
    <row r="7104" spans="2:14">
      <c r="B7104">
        <v>34406901</v>
      </c>
      <c r="C7104" s="2">
        <v>43291</v>
      </c>
      <c r="D7104" t="s">
        <v>745</v>
      </c>
      <c r="E7104" t="s">
        <v>4876</v>
      </c>
      <c r="F7104" t="s">
        <v>5089</v>
      </c>
      <c r="J7104" t="s">
        <v>4048</v>
      </c>
      <c r="L7104" t="str">
        <f>_xlfn.XLOOKUP(Tableau1[[#This Row],[TYPE DE PIECE]],Tableau4[MATIERE],Tableau4[SHORT TYPE],"",0,1)</f>
        <v/>
      </c>
      <c r="N7104" t="str">
        <f>IF(ISERR(FIND("DECOUPE",Tableau1[[#This Row],[DESIGNATION]])),"","NEED REF")</f>
        <v/>
      </c>
    </row>
    <row r="7105" spans="2:14">
      <c r="B7105">
        <v>34406900</v>
      </c>
      <c r="C7105" s="2">
        <v>43290</v>
      </c>
      <c r="D7105" t="s">
        <v>745</v>
      </c>
      <c r="E7105" t="s">
        <v>5093</v>
      </c>
      <c r="F7105" t="s">
        <v>5089</v>
      </c>
      <c r="J7105" t="s">
        <v>4048</v>
      </c>
      <c r="L7105" t="str">
        <f>_xlfn.XLOOKUP(Tableau1[[#This Row],[TYPE DE PIECE]],Tableau4[MATIERE],Tableau4[SHORT TYPE],"",0,1)</f>
        <v/>
      </c>
      <c r="N7105" t="str">
        <f>IF(ISERR(FIND("DECOUPE",Tableau1[[#This Row],[DESIGNATION]])),"","NEED REF")</f>
        <v/>
      </c>
    </row>
    <row r="7106" spans="2:14">
      <c r="B7106">
        <v>34406899</v>
      </c>
      <c r="C7106" s="2">
        <v>43290</v>
      </c>
      <c r="D7106" t="s">
        <v>745</v>
      </c>
      <c r="E7106" t="s">
        <v>5094</v>
      </c>
      <c r="F7106" t="s">
        <v>5089</v>
      </c>
      <c r="J7106" t="s">
        <v>4048</v>
      </c>
      <c r="L7106" t="str">
        <f>_xlfn.XLOOKUP(Tableau1[[#This Row],[TYPE DE PIECE]],Tableau4[MATIERE],Tableau4[SHORT TYPE],"",0,1)</f>
        <v/>
      </c>
      <c r="N7106" t="str">
        <f>IF(ISERR(FIND("DECOUPE",Tableau1[[#This Row],[DESIGNATION]])),"","NEED REF")</f>
        <v/>
      </c>
    </row>
    <row r="7107" spans="2:14">
      <c r="B7107">
        <v>34406898</v>
      </c>
      <c r="C7107" s="2">
        <v>43290</v>
      </c>
      <c r="D7107" t="s">
        <v>745</v>
      </c>
      <c r="E7107" t="s">
        <v>5095</v>
      </c>
      <c r="F7107" t="s">
        <v>5089</v>
      </c>
      <c r="J7107" t="s">
        <v>4048</v>
      </c>
      <c r="L7107" t="str">
        <f>_xlfn.XLOOKUP(Tableau1[[#This Row],[TYPE DE PIECE]],Tableau4[MATIERE],Tableau4[SHORT TYPE],"",0,1)</f>
        <v/>
      </c>
      <c r="N7107" t="str">
        <f>IF(ISERR(FIND("DECOUPE",Tableau1[[#This Row],[DESIGNATION]])),"","NEED REF")</f>
        <v/>
      </c>
    </row>
    <row r="7108" spans="2:14">
      <c r="B7108">
        <v>34406897</v>
      </c>
      <c r="C7108" s="2">
        <v>43290</v>
      </c>
      <c r="D7108" t="s">
        <v>745</v>
      </c>
      <c r="E7108" t="s">
        <v>5096</v>
      </c>
      <c r="F7108" t="s">
        <v>5089</v>
      </c>
      <c r="J7108" t="s">
        <v>4048</v>
      </c>
      <c r="L7108" t="str">
        <f>_xlfn.XLOOKUP(Tableau1[[#This Row],[TYPE DE PIECE]],Tableau4[MATIERE],Tableau4[SHORT TYPE],"",0,1)</f>
        <v/>
      </c>
      <c r="N7108" t="str">
        <f>IF(ISERR(FIND("DECOUPE",Tableau1[[#This Row],[DESIGNATION]])),"","NEED REF")</f>
        <v/>
      </c>
    </row>
    <row r="7109" spans="2:14">
      <c r="B7109">
        <v>34406896</v>
      </c>
      <c r="C7109" s="2">
        <v>43290</v>
      </c>
      <c r="D7109" t="s">
        <v>13</v>
      </c>
      <c r="E7109" t="s">
        <v>5097</v>
      </c>
      <c r="F7109" t="s">
        <v>5098</v>
      </c>
      <c r="J7109" t="s">
        <v>4048</v>
      </c>
      <c r="L7109" t="str">
        <f>_xlfn.XLOOKUP(Tableau1[[#This Row],[TYPE DE PIECE]],Tableau4[MATIERE],Tableau4[SHORT TYPE],"",0,1)</f>
        <v/>
      </c>
      <c r="N7109" t="str">
        <f>IF(ISERR(FIND("DECOUPE",Tableau1[[#This Row],[DESIGNATION]])),"","NEED REF")</f>
        <v/>
      </c>
    </row>
    <row r="7110" spans="2:14">
      <c r="B7110">
        <v>34406895</v>
      </c>
      <c r="C7110" s="2">
        <v>43290</v>
      </c>
      <c r="D7110" t="s">
        <v>13</v>
      </c>
      <c r="E7110" t="s">
        <v>5099</v>
      </c>
      <c r="F7110" t="s">
        <v>5100</v>
      </c>
      <c r="J7110" t="s">
        <v>4048</v>
      </c>
      <c r="L7110" t="str">
        <f>_xlfn.XLOOKUP(Tableau1[[#This Row],[TYPE DE PIECE]],Tableau4[MATIERE],Tableau4[SHORT TYPE],"",0,1)</f>
        <v/>
      </c>
      <c r="N7110" t="str">
        <f>IF(ISERR(FIND("DECOUPE",Tableau1[[#This Row],[DESIGNATION]])),"","NEED REF")</f>
        <v/>
      </c>
    </row>
    <row r="7111" spans="2:14">
      <c r="B7111">
        <v>34406894</v>
      </c>
      <c r="C7111" s="2">
        <v>43290</v>
      </c>
      <c r="D7111" t="s">
        <v>13</v>
      </c>
      <c r="E7111" t="s">
        <v>5101</v>
      </c>
      <c r="F7111" t="s">
        <v>5092</v>
      </c>
      <c r="J7111" t="s">
        <v>5042</v>
      </c>
      <c r="K7111" t="s">
        <v>25</v>
      </c>
      <c r="L7111" t="str">
        <f>_xlfn.XLOOKUP(Tableau1[[#This Row],[TYPE DE PIECE]],Tableau4[MATIERE],Tableau4[SHORT TYPE],"",0,1)</f>
        <v>SMT</v>
      </c>
      <c r="N7111" t="str">
        <f>IF(ISERR(FIND("DECOUPE",Tableau1[[#This Row],[DESIGNATION]])),"","NEED REF")</f>
        <v/>
      </c>
    </row>
    <row r="7112" spans="2:14">
      <c r="B7112">
        <v>34406893</v>
      </c>
      <c r="C7112" s="2">
        <v>43290</v>
      </c>
      <c r="D7112" t="s">
        <v>13</v>
      </c>
      <c r="E7112" t="s">
        <v>5102</v>
      </c>
      <c r="F7112" t="s">
        <v>5092</v>
      </c>
      <c r="J7112" t="s">
        <v>5042</v>
      </c>
      <c r="K7112" t="s">
        <v>25</v>
      </c>
      <c r="L7112" t="str">
        <f>_xlfn.XLOOKUP(Tableau1[[#This Row],[TYPE DE PIECE]],Tableau4[MATIERE],Tableau4[SHORT TYPE],"",0,1)</f>
        <v>SMT</v>
      </c>
      <c r="N7112" t="str">
        <f>IF(ISERR(FIND("DECOUPE",Tableau1[[#This Row],[DESIGNATION]])),"","NEED REF")</f>
        <v/>
      </c>
    </row>
    <row r="7113" spans="2:14">
      <c r="B7113">
        <v>34406892</v>
      </c>
      <c r="C7113" s="2">
        <v>43290</v>
      </c>
      <c r="D7113" t="s">
        <v>13</v>
      </c>
      <c r="E7113" t="s">
        <v>5103</v>
      </c>
      <c r="F7113" t="s">
        <v>5092</v>
      </c>
      <c r="J7113" t="s">
        <v>5042</v>
      </c>
      <c r="K7113" t="s">
        <v>25</v>
      </c>
      <c r="L7113" t="str">
        <f>_xlfn.XLOOKUP(Tableau1[[#This Row],[TYPE DE PIECE]],Tableau4[MATIERE],Tableau4[SHORT TYPE],"",0,1)</f>
        <v>SMT</v>
      </c>
      <c r="N7113" t="str">
        <f>IF(ISERR(FIND("DECOUPE",Tableau1[[#This Row],[DESIGNATION]])),"","NEED REF")</f>
        <v/>
      </c>
    </row>
    <row r="7114" spans="2:14">
      <c r="B7114">
        <v>34406891</v>
      </c>
      <c r="C7114" s="2">
        <v>43290</v>
      </c>
      <c r="D7114" t="s">
        <v>13</v>
      </c>
      <c r="E7114" t="s">
        <v>5104</v>
      </c>
      <c r="F7114" t="s">
        <v>5092</v>
      </c>
      <c r="J7114" t="s">
        <v>5042</v>
      </c>
      <c r="K7114" t="s">
        <v>25</v>
      </c>
      <c r="L7114" t="str">
        <f>_xlfn.XLOOKUP(Tableau1[[#This Row],[TYPE DE PIECE]],Tableau4[MATIERE],Tableau4[SHORT TYPE],"",0,1)</f>
        <v>SMT</v>
      </c>
      <c r="N7114" t="str">
        <f>IF(ISERR(FIND("DECOUPE",Tableau1[[#This Row],[DESIGNATION]])),"","NEED REF")</f>
        <v/>
      </c>
    </row>
    <row r="7115" spans="2:14">
      <c r="B7115">
        <v>34406890</v>
      </c>
      <c r="C7115" s="2">
        <v>43287</v>
      </c>
      <c r="D7115" t="s">
        <v>13</v>
      </c>
      <c r="E7115" t="s">
        <v>5105</v>
      </c>
      <c r="F7115" t="s">
        <v>5106</v>
      </c>
      <c r="J7115" t="s">
        <v>4048</v>
      </c>
      <c r="L7115" t="str">
        <f>_xlfn.XLOOKUP(Tableau1[[#This Row],[TYPE DE PIECE]],Tableau4[MATIERE],Tableau4[SHORT TYPE],"",0,1)</f>
        <v/>
      </c>
      <c r="N7115" t="str">
        <f>IF(ISERR(FIND("DECOUPE",Tableau1[[#This Row],[DESIGNATION]])),"","NEED REF")</f>
        <v>NEED REF</v>
      </c>
    </row>
    <row r="7116" spans="2:14">
      <c r="B7116">
        <v>34406889</v>
      </c>
      <c r="C7116" s="2">
        <v>43287</v>
      </c>
      <c r="E7116" t="s">
        <v>5107</v>
      </c>
      <c r="F7116" t="s">
        <v>5108</v>
      </c>
      <c r="J7116" t="s">
        <v>4048</v>
      </c>
      <c r="L7116" t="str">
        <f>_xlfn.XLOOKUP(Tableau1[[#This Row],[TYPE DE PIECE]],Tableau4[MATIERE],Tableau4[SHORT TYPE],"",0,1)</f>
        <v/>
      </c>
      <c r="N7116" t="str">
        <f>IF(ISERR(FIND("DECOUPE",Tableau1[[#This Row],[DESIGNATION]])),"","NEED REF")</f>
        <v/>
      </c>
    </row>
    <row r="7117" spans="2:14">
      <c r="B7117">
        <v>34406888</v>
      </c>
      <c r="C7117" s="2">
        <v>43287</v>
      </c>
      <c r="D7117" t="s">
        <v>13</v>
      </c>
      <c r="E7117" t="s">
        <v>5109</v>
      </c>
      <c r="F7117" t="s">
        <v>5106</v>
      </c>
      <c r="J7117" t="s">
        <v>4048</v>
      </c>
      <c r="K7117" t="s">
        <v>22</v>
      </c>
      <c r="L7117" t="str">
        <f>_xlfn.XLOOKUP(Tableau1[[#This Row],[TYPE DE PIECE]],Tableau4[MATIERE],Tableau4[SHORT TYPE],"",0,1)</f>
        <v>COP</v>
      </c>
      <c r="N7117" t="str">
        <f>IF(ISERR(FIND("DECOUPE",Tableau1[[#This Row],[DESIGNATION]])),"","NEED REF")</f>
        <v/>
      </c>
    </row>
    <row r="7118" spans="2:14">
      <c r="B7118">
        <v>34406887</v>
      </c>
      <c r="C7118" s="2">
        <v>43287</v>
      </c>
      <c r="D7118" t="s">
        <v>13</v>
      </c>
      <c r="E7118" t="s">
        <v>5110</v>
      </c>
      <c r="F7118" t="s">
        <v>5013</v>
      </c>
      <c r="J7118" t="s">
        <v>5042</v>
      </c>
      <c r="K7118" t="s">
        <v>25</v>
      </c>
      <c r="L7118" t="str">
        <f>_xlfn.XLOOKUP(Tableau1[[#This Row],[TYPE DE PIECE]],Tableau4[MATIERE],Tableau4[SHORT TYPE],"",0,1)</f>
        <v>SMT</v>
      </c>
      <c r="N7118" t="str">
        <f>IF(ISERR(FIND("DECOUPE",Tableau1[[#This Row],[DESIGNATION]])),"","NEED REF")</f>
        <v/>
      </c>
    </row>
    <row r="7119" spans="2:14">
      <c r="B7119">
        <v>34406886</v>
      </c>
      <c r="C7119" s="2">
        <v>43287</v>
      </c>
      <c r="D7119" t="s">
        <v>13</v>
      </c>
      <c r="E7119" t="s">
        <v>5111</v>
      </c>
      <c r="F7119" t="s">
        <v>5013</v>
      </c>
      <c r="J7119" t="s">
        <v>5042</v>
      </c>
      <c r="K7119" t="s">
        <v>25</v>
      </c>
      <c r="L7119" t="str">
        <f>_xlfn.XLOOKUP(Tableau1[[#This Row],[TYPE DE PIECE]],Tableau4[MATIERE],Tableau4[SHORT TYPE],"",0,1)</f>
        <v>SMT</v>
      </c>
      <c r="N7119" t="str">
        <f>IF(ISERR(FIND("DECOUPE",Tableau1[[#This Row],[DESIGNATION]])),"","NEED REF")</f>
        <v/>
      </c>
    </row>
    <row r="7120" spans="2:14">
      <c r="B7120">
        <v>34406885</v>
      </c>
      <c r="C7120" s="2">
        <v>43287</v>
      </c>
      <c r="D7120" t="s">
        <v>13</v>
      </c>
      <c r="E7120" t="s">
        <v>5112</v>
      </c>
      <c r="F7120" t="s">
        <v>5013</v>
      </c>
      <c r="J7120" t="s">
        <v>5042</v>
      </c>
      <c r="K7120" t="s">
        <v>25</v>
      </c>
      <c r="L7120" t="str">
        <f>_xlfn.XLOOKUP(Tableau1[[#This Row],[TYPE DE PIECE]],Tableau4[MATIERE],Tableau4[SHORT TYPE],"",0,1)</f>
        <v>SMT</v>
      </c>
      <c r="N7120" t="str">
        <f>IF(ISERR(FIND("DECOUPE",Tableau1[[#This Row],[DESIGNATION]])),"","NEED REF")</f>
        <v/>
      </c>
    </row>
    <row r="7121" spans="2:14">
      <c r="B7121">
        <v>34406884</v>
      </c>
      <c r="C7121" s="2">
        <v>43287</v>
      </c>
      <c r="D7121" t="s">
        <v>13</v>
      </c>
      <c r="E7121" t="s">
        <v>5113</v>
      </c>
      <c r="F7121" t="s">
        <v>5013</v>
      </c>
      <c r="J7121" t="s">
        <v>5042</v>
      </c>
      <c r="K7121" t="s">
        <v>25</v>
      </c>
      <c r="L7121" t="str">
        <f>_xlfn.XLOOKUP(Tableau1[[#This Row],[TYPE DE PIECE]],Tableau4[MATIERE],Tableau4[SHORT TYPE],"",0,1)</f>
        <v>SMT</v>
      </c>
      <c r="N7121" t="str">
        <f>IF(ISERR(FIND("DECOUPE",Tableau1[[#This Row],[DESIGNATION]])),"","NEED REF")</f>
        <v/>
      </c>
    </row>
    <row r="7122" spans="2:14">
      <c r="B7122">
        <v>34406883</v>
      </c>
      <c r="C7122" s="2">
        <v>43286</v>
      </c>
      <c r="D7122" t="s">
        <v>13</v>
      </c>
      <c r="E7122" t="s">
        <v>5114</v>
      </c>
      <c r="F7122" t="s">
        <v>5013</v>
      </c>
      <c r="J7122" t="s">
        <v>5042</v>
      </c>
      <c r="K7122" t="s">
        <v>307</v>
      </c>
      <c r="L7122" t="str">
        <f>_xlfn.XLOOKUP(Tableau1[[#This Row],[TYPE DE PIECE]],Tableau4[MATIERE],Tableau4[SHORT TYPE],"",0,1)</f>
        <v/>
      </c>
      <c r="N7122" t="str">
        <f>IF(ISERR(FIND("DECOUPE",Tableau1[[#This Row],[DESIGNATION]])),"","NEED REF")</f>
        <v/>
      </c>
    </row>
    <row r="7123" spans="2:14">
      <c r="B7123">
        <v>34406882</v>
      </c>
      <c r="C7123" s="2" t="s">
        <v>5115</v>
      </c>
      <c r="D7123" t="s">
        <v>13</v>
      </c>
      <c r="E7123" t="s">
        <v>5116</v>
      </c>
      <c r="F7123" t="s">
        <v>5066</v>
      </c>
      <c r="J7123" t="s">
        <v>5042</v>
      </c>
      <c r="K7123" t="s">
        <v>307</v>
      </c>
      <c r="L7123" t="str">
        <f>_xlfn.XLOOKUP(Tableau1[[#This Row],[TYPE DE PIECE]],Tableau4[MATIERE],Tableau4[SHORT TYPE],"",0,1)</f>
        <v/>
      </c>
      <c r="N7123" t="str">
        <f>IF(ISERR(FIND("DECOUPE",Tableau1[[#This Row],[DESIGNATION]])),"","NEED REF")</f>
        <v/>
      </c>
    </row>
    <row r="7124" spans="2:14">
      <c r="B7124">
        <v>34406881</v>
      </c>
      <c r="C7124" s="2" t="s">
        <v>5115</v>
      </c>
      <c r="D7124" t="s">
        <v>13</v>
      </c>
      <c r="E7124" t="s">
        <v>5117</v>
      </c>
      <c r="F7124" t="s">
        <v>5066</v>
      </c>
      <c r="J7124" t="s">
        <v>5042</v>
      </c>
      <c r="L7124" t="str">
        <f>_xlfn.XLOOKUP(Tableau1[[#This Row],[TYPE DE PIECE]],Tableau4[MATIERE],Tableau4[SHORT TYPE],"",0,1)</f>
        <v/>
      </c>
      <c r="N7124" t="str">
        <f>IF(ISERR(FIND("DECOUPE",Tableau1[[#This Row],[DESIGNATION]])),"","NEED REF")</f>
        <v>NEED REF</v>
      </c>
    </row>
    <row r="7125" spans="2:14">
      <c r="B7125">
        <v>34406880</v>
      </c>
      <c r="C7125" s="2" t="s">
        <v>5115</v>
      </c>
      <c r="D7125" t="s">
        <v>13</v>
      </c>
      <c r="E7125" t="s">
        <v>5118</v>
      </c>
      <c r="F7125" t="s">
        <v>5066</v>
      </c>
      <c r="J7125" t="s">
        <v>5042</v>
      </c>
      <c r="L7125" t="str">
        <f>_xlfn.XLOOKUP(Tableau1[[#This Row],[TYPE DE PIECE]],Tableau4[MATIERE],Tableau4[SHORT TYPE],"",0,1)</f>
        <v/>
      </c>
      <c r="N7125" t="str">
        <f>IF(ISERR(FIND("DECOUPE",Tableau1[[#This Row],[DESIGNATION]])),"","NEED REF")</f>
        <v/>
      </c>
    </row>
    <row r="7126" spans="2:14">
      <c r="B7126">
        <v>34406879</v>
      </c>
      <c r="C7126" s="2" t="s">
        <v>5115</v>
      </c>
      <c r="D7126" t="s">
        <v>13</v>
      </c>
      <c r="E7126" t="s">
        <v>5119</v>
      </c>
      <c r="F7126" t="s">
        <v>5066</v>
      </c>
      <c r="J7126" t="s">
        <v>17</v>
      </c>
      <c r="K7126" t="s">
        <v>25</v>
      </c>
      <c r="L7126" t="str">
        <f>_xlfn.XLOOKUP(Tableau1[[#This Row],[TYPE DE PIECE]],Tableau4[MATIERE],Tableau4[SHORT TYPE],"",0,1)</f>
        <v>SMT</v>
      </c>
      <c r="N7126" t="str">
        <f>IF(ISERR(FIND("DECOUPE",Tableau1[[#This Row],[DESIGNATION]])),"","NEED REF")</f>
        <v/>
      </c>
    </row>
    <row r="7127" spans="2:14">
      <c r="B7127">
        <v>34406878</v>
      </c>
      <c r="C7127" s="2" t="s">
        <v>5115</v>
      </c>
      <c r="D7127" t="s">
        <v>13</v>
      </c>
      <c r="E7127" t="s">
        <v>5120</v>
      </c>
      <c r="F7127" t="s">
        <v>5106</v>
      </c>
      <c r="J7127" t="s">
        <v>4048</v>
      </c>
      <c r="L7127" t="str">
        <f>_xlfn.XLOOKUP(Tableau1[[#This Row],[TYPE DE PIECE]],Tableau4[MATIERE],Tableau4[SHORT TYPE],"",0,1)</f>
        <v/>
      </c>
      <c r="N7127" t="str">
        <f>IF(ISERR(FIND("DECOUPE",Tableau1[[#This Row],[DESIGNATION]])),"","NEED REF")</f>
        <v/>
      </c>
    </row>
    <row r="7128" spans="2:14">
      <c r="B7128">
        <v>34406877</v>
      </c>
      <c r="C7128" s="2">
        <v>43285</v>
      </c>
      <c r="D7128" t="s">
        <v>13</v>
      </c>
      <c r="E7128" t="s">
        <v>5121</v>
      </c>
      <c r="F7128" t="s">
        <v>5106</v>
      </c>
      <c r="J7128" t="s">
        <v>4048</v>
      </c>
      <c r="K7128" t="s">
        <v>25</v>
      </c>
      <c r="L7128" t="str">
        <f>_xlfn.XLOOKUP(Tableau1[[#This Row],[TYPE DE PIECE]],Tableau4[MATIERE],Tableau4[SHORT TYPE],"",0,1)</f>
        <v>SMT</v>
      </c>
      <c r="N7128" t="str">
        <f>IF(ISERR(FIND("DECOUPE",Tableau1[[#This Row],[DESIGNATION]])),"","NEED REF")</f>
        <v/>
      </c>
    </row>
    <row r="7129" spans="2:14">
      <c r="B7129">
        <v>34406876</v>
      </c>
      <c r="C7129" s="2">
        <v>43285</v>
      </c>
      <c r="D7129" t="s">
        <v>13</v>
      </c>
      <c r="E7129" t="s">
        <v>5122</v>
      </c>
      <c r="F7129" t="s">
        <v>5106</v>
      </c>
      <c r="J7129" t="s">
        <v>4048</v>
      </c>
      <c r="K7129" t="s">
        <v>25</v>
      </c>
      <c r="L7129" t="str">
        <f>_xlfn.XLOOKUP(Tableau1[[#This Row],[TYPE DE PIECE]],Tableau4[MATIERE],Tableau4[SHORT TYPE],"",0,1)</f>
        <v>SMT</v>
      </c>
      <c r="N7129" t="str">
        <f>IF(ISERR(FIND("DECOUPE",Tableau1[[#This Row],[DESIGNATION]])),"","NEED REF")</f>
        <v/>
      </c>
    </row>
    <row r="7130" spans="2:14">
      <c r="B7130">
        <v>34406875</v>
      </c>
      <c r="C7130" s="2">
        <v>43285</v>
      </c>
      <c r="D7130" t="s">
        <v>13</v>
      </c>
      <c r="E7130" t="s">
        <v>5123</v>
      </c>
      <c r="F7130" t="s">
        <v>5106</v>
      </c>
      <c r="J7130" t="s">
        <v>4048</v>
      </c>
      <c r="L7130" t="str">
        <f>_xlfn.XLOOKUP(Tableau1[[#This Row],[TYPE DE PIECE]],Tableau4[MATIERE],Tableau4[SHORT TYPE],"",0,1)</f>
        <v/>
      </c>
      <c r="N7130" t="str">
        <f>IF(ISERR(FIND("DECOUPE",Tableau1[[#This Row],[DESIGNATION]])),"","NEED REF")</f>
        <v>NEED REF</v>
      </c>
    </row>
    <row r="7131" spans="2:14">
      <c r="B7131">
        <v>34406874</v>
      </c>
      <c r="C7131" s="2">
        <v>43285</v>
      </c>
      <c r="D7131" t="s">
        <v>13</v>
      </c>
      <c r="E7131" t="s">
        <v>5124</v>
      </c>
      <c r="J7131" t="s">
        <v>17</v>
      </c>
      <c r="K7131" t="s">
        <v>25</v>
      </c>
      <c r="L7131" t="str">
        <f>_xlfn.XLOOKUP(Tableau1[[#This Row],[TYPE DE PIECE]],Tableau4[MATIERE],Tableau4[SHORT TYPE],"",0,1)</f>
        <v>SMT</v>
      </c>
      <c r="N7131" t="str">
        <f>IF(ISERR(FIND("DECOUPE",Tableau1[[#This Row],[DESIGNATION]])),"","NEED REF")</f>
        <v/>
      </c>
    </row>
    <row r="7132" spans="2:14">
      <c r="B7132">
        <v>34406873</v>
      </c>
      <c r="C7132" s="2">
        <v>43284</v>
      </c>
      <c r="D7132" t="s">
        <v>13</v>
      </c>
      <c r="E7132" t="s">
        <v>5125</v>
      </c>
      <c r="F7132" t="s">
        <v>5066</v>
      </c>
      <c r="J7132" t="s">
        <v>17</v>
      </c>
      <c r="K7132" t="s">
        <v>25</v>
      </c>
      <c r="L7132" t="str">
        <f>_xlfn.XLOOKUP(Tableau1[[#This Row],[TYPE DE PIECE]],Tableau4[MATIERE],Tableau4[SHORT TYPE],"",0,1)</f>
        <v>SMT</v>
      </c>
      <c r="N7132" t="str">
        <f>IF(ISERR(FIND("DECOUPE",Tableau1[[#This Row],[DESIGNATION]])),"","NEED REF")</f>
        <v/>
      </c>
    </row>
    <row r="7133" spans="2:14">
      <c r="B7133">
        <v>34406872</v>
      </c>
      <c r="C7133" s="2">
        <v>43284</v>
      </c>
      <c r="D7133" t="s">
        <v>13</v>
      </c>
      <c r="E7133" t="s">
        <v>5126</v>
      </c>
      <c r="F7133" t="s">
        <v>5013</v>
      </c>
      <c r="J7133" t="s">
        <v>5042</v>
      </c>
      <c r="K7133" t="s">
        <v>25</v>
      </c>
      <c r="L7133" t="str">
        <f>_xlfn.XLOOKUP(Tableau1[[#This Row],[TYPE DE PIECE]],Tableau4[MATIERE],Tableau4[SHORT TYPE],"",0,1)</f>
        <v>SMT</v>
      </c>
      <c r="N7133" t="str">
        <f>IF(ISERR(FIND("DECOUPE",Tableau1[[#This Row],[DESIGNATION]])),"","NEED REF")</f>
        <v/>
      </c>
    </row>
    <row r="7134" spans="2:14">
      <c r="B7134">
        <v>34406871</v>
      </c>
      <c r="C7134" s="2">
        <v>43284</v>
      </c>
      <c r="D7134" t="s">
        <v>13</v>
      </c>
      <c r="E7134" t="s">
        <v>5127</v>
      </c>
      <c r="F7134" t="s">
        <v>5066</v>
      </c>
      <c r="J7134" t="s">
        <v>17</v>
      </c>
      <c r="K7134" t="s">
        <v>50</v>
      </c>
      <c r="L7134" t="str">
        <f>_xlfn.XLOOKUP(Tableau1[[#This Row],[TYPE DE PIECE]],Tableau4[MATIERE],Tableau4[SHORT TYPE],"",0,1)</f>
        <v>WIR</v>
      </c>
      <c r="N7134" t="str">
        <f>IF(ISERR(FIND("DECOUPE",Tableau1[[#This Row],[DESIGNATION]])),"","NEED REF")</f>
        <v/>
      </c>
    </row>
    <row r="7135" spans="2:14">
      <c r="B7135">
        <v>34406870</v>
      </c>
      <c r="C7135" s="2">
        <v>43284</v>
      </c>
      <c r="D7135" t="s">
        <v>13</v>
      </c>
      <c r="E7135" t="s">
        <v>5128</v>
      </c>
      <c r="F7135" t="s">
        <v>5066</v>
      </c>
      <c r="J7135" t="s">
        <v>17</v>
      </c>
      <c r="K7135" t="s">
        <v>123</v>
      </c>
      <c r="L7135" t="str">
        <f>_xlfn.XLOOKUP(Tableau1[[#This Row],[TYPE DE PIECE]],Tableau4[MATIERE],Tableau4[SHORT TYPE],"",0,1)</f>
        <v>ETO</v>
      </c>
      <c r="N7135" t="str">
        <f>IF(ISERR(FIND("DECOUPE",Tableau1[[#This Row],[DESIGNATION]])),"","NEED REF")</f>
        <v>NEED REF</v>
      </c>
    </row>
    <row r="7136" spans="2:14">
      <c r="B7136">
        <v>34406869</v>
      </c>
      <c r="C7136" s="2">
        <v>43283</v>
      </c>
      <c r="D7136" t="s">
        <v>13</v>
      </c>
      <c r="E7136" t="s">
        <v>3529</v>
      </c>
      <c r="F7136" t="s">
        <v>5013</v>
      </c>
      <c r="J7136" t="s">
        <v>5042</v>
      </c>
      <c r="K7136" t="s">
        <v>25</v>
      </c>
      <c r="L7136" t="str">
        <f>_xlfn.XLOOKUP(Tableau1[[#This Row],[TYPE DE PIECE]],Tableau4[MATIERE],Tableau4[SHORT TYPE],"",0,1)</f>
        <v>SMT</v>
      </c>
      <c r="N7136" t="str">
        <f>IF(ISERR(FIND("DECOUPE",Tableau1[[#This Row],[DESIGNATION]])),"","NEED REF")</f>
        <v/>
      </c>
    </row>
    <row r="7137" spans="2:14">
      <c r="B7137">
        <v>34406868</v>
      </c>
      <c r="C7137" s="2">
        <v>43283</v>
      </c>
      <c r="D7137" t="s">
        <v>13</v>
      </c>
      <c r="E7137" t="s">
        <v>3528</v>
      </c>
      <c r="F7137" t="s">
        <v>5013</v>
      </c>
      <c r="J7137" t="s">
        <v>5042</v>
      </c>
      <c r="K7137" t="s">
        <v>25</v>
      </c>
      <c r="L7137" t="str">
        <f>_xlfn.XLOOKUP(Tableau1[[#This Row],[TYPE DE PIECE]],Tableau4[MATIERE],Tableau4[SHORT TYPE],"",0,1)</f>
        <v>SMT</v>
      </c>
      <c r="N7137" t="str">
        <f>IF(ISERR(FIND("DECOUPE",Tableau1[[#This Row],[DESIGNATION]])),"","NEED REF")</f>
        <v/>
      </c>
    </row>
    <row r="7138" spans="2:14">
      <c r="B7138">
        <v>34406867</v>
      </c>
      <c r="C7138" s="2">
        <v>43283</v>
      </c>
      <c r="D7138" t="s">
        <v>13</v>
      </c>
      <c r="E7138" t="s">
        <v>5129</v>
      </c>
      <c r="F7138" t="s">
        <v>5106</v>
      </c>
      <c r="J7138" t="s">
        <v>4048</v>
      </c>
      <c r="K7138" t="s">
        <v>25</v>
      </c>
      <c r="L7138" t="str">
        <f>_xlfn.XLOOKUP(Tableau1[[#This Row],[TYPE DE PIECE]],Tableau4[MATIERE],Tableau4[SHORT TYPE],"",0,1)</f>
        <v>SMT</v>
      </c>
      <c r="N7138" t="str">
        <f>IF(ISERR(FIND("DECOUPE",Tableau1[[#This Row],[DESIGNATION]])),"","NEED REF")</f>
        <v/>
      </c>
    </row>
    <row r="7139" spans="2:14">
      <c r="B7139">
        <v>34406866</v>
      </c>
      <c r="C7139" s="2">
        <v>43283</v>
      </c>
      <c r="D7139" t="s">
        <v>13</v>
      </c>
      <c r="E7139" t="s">
        <v>5130</v>
      </c>
      <c r="F7139" t="s">
        <v>5130</v>
      </c>
      <c r="J7139" t="s">
        <v>17</v>
      </c>
      <c r="K7139" t="s">
        <v>307</v>
      </c>
      <c r="L7139" t="str">
        <f>_xlfn.XLOOKUP(Tableau1[[#This Row],[TYPE DE PIECE]],Tableau4[MATIERE],Tableau4[SHORT TYPE],"",0,1)</f>
        <v/>
      </c>
      <c r="N7139" t="str">
        <f>IF(ISERR(FIND("DECOUPE",Tableau1[[#This Row],[DESIGNATION]])),"","NEED REF")</f>
        <v/>
      </c>
    </row>
    <row r="7140" spans="2:14">
      <c r="B7140">
        <v>34406865</v>
      </c>
      <c r="C7140" s="2">
        <v>43283</v>
      </c>
      <c r="D7140" t="s">
        <v>13</v>
      </c>
      <c r="E7140" t="s">
        <v>5131</v>
      </c>
      <c r="F7140" t="s">
        <v>5066</v>
      </c>
      <c r="J7140" t="s">
        <v>17</v>
      </c>
      <c r="K7140" t="s">
        <v>25</v>
      </c>
      <c r="L7140" t="str">
        <f>_xlfn.XLOOKUP(Tableau1[[#This Row],[TYPE DE PIECE]],Tableau4[MATIERE],Tableau4[SHORT TYPE],"",0,1)</f>
        <v>SMT</v>
      </c>
      <c r="N7140" t="str">
        <f>IF(ISERR(FIND("DECOUPE",Tableau1[[#This Row],[DESIGNATION]])),"","NEED REF")</f>
        <v/>
      </c>
    </row>
    <row r="7141" spans="2:14">
      <c r="B7141">
        <v>34406864</v>
      </c>
      <c r="C7141" s="2">
        <v>43283</v>
      </c>
      <c r="D7141" t="s">
        <v>13</v>
      </c>
      <c r="E7141" t="s">
        <v>5119</v>
      </c>
      <c r="F7141" t="s">
        <v>5066</v>
      </c>
      <c r="J7141" t="s">
        <v>17</v>
      </c>
      <c r="K7141" t="s">
        <v>25</v>
      </c>
      <c r="L7141" t="str">
        <f>_xlfn.XLOOKUP(Tableau1[[#This Row],[TYPE DE PIECE]],Tableau4[MATIERE],Tableau4[SHORT TYPE],"",0,1)</f>
        <v>SMT</v>
      </c>
      <c r="N7141" t="str">
        <f>IF(ISERR(FIND("DECOUPE",Tableau1[[#This Row],[DESIGNATION]])),"","NEED REF")</f>
        <v/>
      </c>
    </row>
    <row r="7142" spans="2:14">
      <c r="B7142">
        <v>34406863</v>
      </c>
      <c r="C7142" s="2">
        <v>43283</v>
      </c>
      <c r="D7142" t="s">
        <v>13</v>
      </c>
      <c r="E7142" t="s">
        <v>5132</v>
      </c>
      <c r="F7142" t="s">
        <v>5066</v>
      </c>
      <c r="J7142" t="s">
        <v>17</v>
      </c>
      <c r="K7142" t="s">
        <v>25</v>
      </c>
      <c r="L7142" t="str">
        <f>_xlfn.XLOOKUP(Tableau1[[#This Row],[TYPE DE PIECE]],Tableau4[MATIERE],Tableau4[SHORT TYPE],"",0,1)</f>
        <v>SMT</v>
      </c>
      <c r="N7142" t="str">
        <f>IF(ISERR(FIND("DECOUPE",Tableau1[[#This Row],[DESIGNATION]])),"","NEED REF")</f>
        <v/>
      </c>
    </row>
    <row r="7143" spans="2:14">
      <c r="B7143">
        <v>34406862</v>
      </c>
      <c r="C7143" s="2">
        <v>43283</v>
      </c>
      <c r="D7143" t="s">
        <v>13</v>
      </c>
      <c r="E7143" t="s">
        <v>5116</v>
      </c>
      <c r="F7143" t="s">
        <v>5066</v>
      </c>
      <c r="J7143" t="s">
        <v>17</v>
      </c>
      <c r="K7143" t="s">
        <v>307</v>
      </c>
      <c r="L7143" t="str">
        <f>_xlfn.XLOOKUP(Tableau1[[#This Row],[TYPE DE PIECE]],Tableau4[MATIERE],Tableau4[SHORT TYPE],"",0,1)</f>
        <v/>
      </c>
      <c r="N7143" t="str">
        <f>IF(ISERR(FIND("DECOUPE",Tableau1[[#This Row],[DESIGNATION]])),"","NEED REF")</f>
        <v/>
      </c>
    </row>
    <row r="7144" spans="2:14">
      <c r="B7144">
        <v>34406861</v>
      </c>
      <c r="C7144" s="2">
        <v>43280</v>
      </c>
      <c r="D7144" t="s">
        <v>13</v>
      </c>
      <c r="E7144" t="s">
        <v>5133</v>
      </c>
      <c r="F7144" t="s">
        <v>5013</v>
      </c>
      <c r="J7144" t="s">
        <v>5042</v>
      </c>
      <c r="K7144" t="s">
        <v>25</v>
      </c>
      <c r="L7144" t="str">
        <f>_xlfn.XLOOKUP(Tableau1[[#This Row],[TYPE DE PIECE]],Tableau4[MATIERE],Tableau4[SHORT TYPE],"",0,1)</f>
        <v>SMT</v>
      </c>
      <c r="N7144" t="str">
        <f>IF(ISERR(FIND("DECOUPE",Tableau1[[#This Row],[DESIGNATION]])),"","NEED REF")</f>
        <v/>
      </c>
    </row>
    <row r="7145" spans="2:14">
      <c r="B7145">
        <v>34406860</v>
      </c>
      <c r="C7145" s="2">
        <v>43279</v>
      </c>
      <c r="D7145" t="s">
        <v>13</v>
      </c>
      <c r="E7145" t="s">
        <v>5134</v>
      </c>
      <c r="F7145" t="s">
        <v>5135</v>
      </c>
      <c r="J7145" t="s">
        <v>17</v>
      </c>
      <c r="K7145" t="s">
        <v>22</v>
      </c>
      <c r="L7145" t="str">
        <f>_xlfn.XLOOKUP(Tableau1[[#This Row],[TYPE DE PIECE]],Tableau4[MATIERE],Tableau4[SHORT TYPE],"",0,1)</f>
        <v>COP</v>
      </c>
      <c r="N7145" t="str">
        <f>IF(ISERR(FIND("DECOUPE",Tableau1[[#This Row],[DESIGNATION]])),"","NEED REF")</f>
        <v/>
      </c>
    </row>
    <row r="7146" spans="2:14">
      <c r="B7146">
        <v>34406859</v>
      </c>
      <c r="C7146" s="2">
        <v>43279</v>
      </c>
      <c r="D7146" t="s">
        <v>13</v>
      </c>
      <c r="E7146" t="s">
        <v>5136</v>
      </c>
      <c r="F7146" t="s">
        <v>5135</v>
      </c>
      <c r="J7146" t="s">
        <v>17</v>
      </c>
      <c r="K7146" t="s">
        <v>25</v>
      </c>
      <c r="L7146" t="str">
        <f>_xlfn.XLOOKUP(Tableau1[[#This Row],[TYPE DE PIECE]],Tableau4[MATIERE],Tableau4[SHORT TYPE],"",0,1)</f>
        <v>SMT</v>
      </c>
      <c r="N7146" t="str">
        <f>IF(ISERR(FIND("DECOUPE",Tableau1[[#This Row],[DESIGNATION]])),"","NEED REF")</f>
        <v/>
      </c>
    </row>
    <row r="7147" spans="2:14">
      <c r="B7147">
        <v>34406858</v>
      </c>
      <c r="C7147" s="2">
        <v>43279</v>
      </c>
      <c r="D7147" t="s">
        <v>13</v>
      </c>
      <c r="E7147" t="s">
        <v>5137</v>
      </c>
      <c r="F7147" t="s">
        <v>5135</v>
      </c>
      <c r="J7147" t="s">
        <v>17</v>
      </c>
      <c r="K7147" t="s">
        <v>25</v>
      </c>
      <c r="L7147" t="str">
        <f>_xlfn.XLOOKUP(Tableau1[[#This Row],[TYPE DE PIECE]],Tableau4[MATIERE],Tableau4[SHORT TYPE],"",0,1)</f>
        <v>SMT</v>
      </c>
      <c r="N7147" t="str">
        <f>IF(ISERR(FIND("DECOUPE",Tableau1[[#This Row],[DESIGNATION]])),"","NEED REF")</f>
        <v/>
      </c>
    </row>
    <row r="7148" spans="2:14">
      <c r="B7148">
        <v>34406857</v>
      </c>
      <c r="C7148" s="2">
        <v>43279</v>
      </c>
      <c r="D7148" t="s">
        <v>13</v>
      </c>
      <c r="E7148" t="s">
        <v>5138</v>
      </c>
      <c r="F7148" t="s">
        <v>5135</v>
      </c>
      <c r="J7148" t="s">
        <v>17</v>
      </c>
      <c r="K7148" t="s">
        <v>25</v>
      </c>
      <c r="L7148" t="str">
        <f>_xlfn.XLOOKUP(Tableau1[[#This Row],[TYPE DE PIECE]],Tableau4[MATIERE],Tableau4[SHORT TYPE],"",0,1)</f>
        <v>SMT</v>
      </c>
      <c r="N7148" t="str">
        <f>IF(ISERR(FIND("DECOUPE",Tableau1[[#This Row],[DESIGNATION]])),"","NEED REF")</f>
        <v/>
      </c>
    </row>
    <row r="7149" spans="2:14">
      <c r="B7149">
        <v>34406856</v>
      </c>
      <c r="C7149" s="2">
        <v>43279</v>
      </c>
      <c r="D7149" t="s">
        <v>13</v>
      </c>
      <c r="E7149" t="s">
        <v>5139</v>
      </c>
      <c r="F7149" t="s">
        <v>5135</v>
      </c>
      <c r="J7149" t="s">
        <v>17</v>
      </c>
      <c r="K7149" t="s">
        <v>25</v>
      </c>
      <c r="L7149" t="str">
        <f>_xlfn.XLOOKUP(Tableau1[[#This Row],[TYPE DE PIECE]],Tableau4[MATIERE],Tableau4[SHORT TYPE],"",0,1)</f>
        <v>SMT</v>
      </c>
      <c r="N7149" t="str">
        <f>IF(ISERR(FIND("DECOUPE",Tableau1[[#This Row],[DESIGNATION]])),"","NEED REF")</f>
        <v/>
      </c>
    </row>
    <row r="7150" spans="2:14">
      <c r="B7150">
        <v>34406855</v>
      </c>
      <c r="C7150" s="2">
        <v>43279</v>
      </c>
      <c r="D7150" t="s">
        <v>13</v>
      </c>
      <c r="E7150" t="s">
        <v>5140</v>
      </c>
      <c r="F7150" t="s">
        <v>5135</v>
      </c>
      <c r="J7150" t="s">
        <v>17</v>
      </c>
      <c r="K7150" t="s">
        <v>25</v>
      </c>
      <c r="L7150" t="str">
        <f>_xlfn.XLOOKUP(Tableau1[[#This Row],[TYPE DE PIECE]],Tableau4[MATIERE],Tableau4[SHORT TYPE],"",0,1)</f>
        <v>SMT</v>
      </c>
      <c r="N7150" t="str">
        <f>IF(ISERR(FIND("DECOUPE",Tableau1[[#This Row],[DESIGNATION]])),"","NEED REF")</f>
        <v/>
      </c>
    </row>
    <row r="7151" spans="2:14">
      <c r="B7151">
        <v>34406854</v>
      </c>
      <c r="C7151" s="2">
        <v>43278</v>
      </c>
      <c r="D7151" t="s">
        <v>13</v>
      </c>
      <c r="E7151" t="s">
        <v>5141</v>
      </c>
      <c r="F7151" t="s">
        <v>5106</v>
      </c>
      <c r="J7151" t="s">
        <v>4048</v>
      </c>
      <c r="K7151" t="s">
        <v>22</v>
      </c>
      <c r="L7151" t="str">
        <f>_xlfn.XLOOKUP(Tableau1[[#This Row],[TYPE DE PIECE]],Tableau4[MATIERE],Tableau4[SHORT TYPE],"",0,1)</f>
        <v>COP</v>
      </c>
      <c r="N7151" t="str">
        <f>IF(ISERR(FIND("DECOUPE",Tableau1[[#This Row],[DESIGNATION]])),"","NEED REF")</f>
        <v/>
      </c>
    </row>
    <row r="7152" spans="2:14">
      <c r="B7152">
        <v>34406853</v>
      </c>
      <c r="C7152" s="2">
        <v>43278</v>
      </c>
      <c r="D7152" t="s">
        <v>13</v>
      </c>
      <c r="E7152" t="s">
        <v>5142</v>
      </c>
      <c r="F7152" t="s">
        <v>5106</v>
      </c>
      <c r="J7152" t="s">
        <v>4048</v>
      </c>
      <c r="K7152" t="s">
        <v>22</v>
      </c>
      <c r="L7152" t="str">
        <f>_xlfn.XLOOKUP(Tableau1[[#This Row],[TYPE DE PIECE]],Tableau4[MATIERE],Tableau4[SHORT TYPE],"",0,1)</f>
        <v>COP</v>
      </c>
      <c r="N7152" t="str">
        <f>IF(ISERR(FIND("DECOUPE",Tableau1[[#This Row],[DESIGNATION]])),"","NEED REF")</f>
        <v/>
      </c>
    </row>
    <row r="7153" spans="2:14">
      <c r="B7153">
        <v>34406852</v>
      </c>
      <c r="C7153" s="2">
        <v>43278</v>
      </c>
      <c r="D7153" t="s">
        <v>13</v>
      </c>
      <c r="E7153" t="s">
        <v>5143</v>
      </c>
      <c r="F7153" t="s">
        <v>5106</v>
      </c>
      <c r="J7153" t="s">
        <v>4048</v>
      </c>
      <c r="K7153" t="s">
        <v>22</v>
      </c>
      <c r="L7153" t="str">
        <f>_xlfn.XLOOKUP(Tableau1[[#This Row],[TYPE DE PIECE]],Tableau4[MATIERE],Tableau4[SHORT TYPE],"",0,1)</f>
        <v>COP</v>
      </c>
      <c r="N7153" t="str">
        <f>IF(ISERR(FIND("DECOUPE",Tableau1[[#This Row],[DESIGNATION]])),"","NEED REF")</f>
        <v/>
      </c>
    </row>
    <row r="7154" spans="2:14">
      <c r="B7154">
        <v>34406851</v>
      </c>
      <c r="C7154" s="2">
        <v>43278</v>
      </c>
      <c r="D7154" t="s">
        <v>13</v>
      </c>
      <c r="E7154" t="s">
        <v>5144</v>
      </c>
      <c r="F7154" t="s">
        <v>5106</v>
      </c>
      <c r="J7154" t="s">
        <v>4048</v>
      </c>
      <c r="K7154" t="s">
        <v>22</v>
      </c>
      <c r="L7154" t="str">
        <f>_xlfn.XLOOKUP(Tableau1[[#This Row],[TYPE DE PIECE]],Tableau4[MATIERE],Tableau4[SHORT TYPE],"",0,1)</f>
        <v>COP</v>
      </c>
      <c r="N7154" t="str">
        <f>IF(ISERR(FIND("DECOUPE",Tableau1[[#This Row],[DESIGNATION]])),"","NEED REF")</f>
        <v/>
      </c>
    </row>
    <row r="7155" spans="2:14">
      <c r="B7155">
        <v>34406850</v>
      </c>
      <c r="C7155" s="2">
        <v>43277</v>
      </c>
      <c r="D7155" t="s">
        <v>13</v>
      </c>
      <c r="E7155" t="s">
        <v>5145</v>
      </c>
      <c r="F7155" t="s">
        <v>5106</v>
      </c>
      <c r="J7155" t="s">
        <v>4048</v>
      </c>
      <c r="K7155" t="s">
        <v>25</v>
      </c>
      <c r="L7155" t="str">
        <f>_xlfn.XLOOKUP(Tableau1[[#This Row],[TYPE DE PIECE]],Tableau4[MATIERE],Tableau4[SHORT TYPE],"",0,1)</f>
        <v>SMT</v>
      </c>
      <c r="N7155" t="str">
        <f>IF(ISERR(FIND("DECOUPE",Tableau1[[#This Row],[DESIGNATION]])),"","NEED REF")</f>
        <v/>
      </c>
    </row>
    <row r="7156" spans="2:14">
      <c r="B7156">
        <v>34406849</v>
      </c>
      <c r="C7156" s="2">
        <v>43277</v>
      </c>
      <c r="D7156" t="s">
        <v>13</v>
      </c>
      <c r="E7156" t="s">
        <v>5145</v>
      </c>
      <c r="F7156" t="s">
        <v>5106</v>
      </c>
      <c r="J7156" t="s">
        <v>4048</v>
      </c>
      <c r="K7156" t="s">
        <v>25</v>
      </c>
      <c r="L7156" t="str">
        <f>_xlfn.XLOOKUP(Tableau1[[#This Row],[TYPE DE PIECE]],Tableau4[MATIERE],Tableau4[SHORT TYPE],"",0,1)</f>
        <v>SMT</v>
      </c>
      <c r="N7156" t="str">
        <f>IF(ISERR(FIND("DECOUPE",Tableau1[[#This Row],[DESIGNATION]])),"","NEED REF")</f>
        <v/>
      </c>
    </row>
    <row r="7157" spans="2:14">
      <c r="B7157">
        <v>34406848</v>
      </c>
      <c r="C7157" s="2">
        <v>43277</v>
      </c>
      <c r="D7157" t="s">
        <v>13</v>
      </c>
      <c r="E7157" t="s">
        <v>5145</v>
      </c>
      <c r="F7157" t="s">
        <v>5106</v>
      </c>
      <c r="J7157" t="s">
        <v>4048</v>
      </c>
      <c r="K7157" t="s">
        <v>25</v>
      </c>
      <c r="L7157" t="str">
        <f>_xlfn.XLOOKUP(Tableau1[[#This Row],[TYPE DE PIECE]],Tableau4[MATIERE],Tableau4[SHORT TYPE],"",0,1)</f>
        <v>SMT</v>
      </c>
      <c r="N7157" t="str">
        <f>IF(ISERR(FIND("DECOUPE",Tableau1[[#This Row],[DESIGNATION]])),"","NEED REF")</f>
        <v/>
      </c>
    </row>
    <row r="7158" spans="2:14">
      <c r="B7158">
        <v>34406847</v>
      </c>
      <c r="C7158" s="2">
        <v>43277</v>
      </c>
      <c r="D7158" t="s">
        <v>13</v>
      </c>
      <c r="E7158" t="s">
        <v>5145</v>
      </c>
      <c r="F7158" t="s">
        <v>5106</v>
      </c>
      <c r="J7158" t="s">
        <v>4048</v>
      </c>
      <c r="K7158" t="s">
        <v>25</v>
      </c>
      <c r="L7158" t="str">
        <f>_xlfn.XLOOKUP(Tableau1[[#This Row],[TYPE DE PIECE]],Tableau4[MATIERE],Tableau4[SHORT TYPE],"",0,1)</f>
        <v>SMT</v>
      </c>
      <c r="N7158" t="str">
        <f>IF(ISERR(FIND("DECOUPE",Tableau1[[#This Row],[DESIGNATION]])),"","NEED REF")</f>
        <v/>
      </c>
    </row>
    <row r="7159" spans="2:14">
      <c r="B7159">
        <v>34406846</v>
      </c>
      <c r="C7159" s="2">
        <v>43276</v>
      </c>
      <c r="D7159" t="s">
        <v>13</v>
      </c>
      <c r="E7159" t="s">
        <v>5146</v>
      </c>
      <c r="F7159" t="s">
        <v>5147</v>
      </c>
      <c r="J7159" t="s">
        <v>17</v>
      </c>
      <c r="K7159" t="s">
        <v>307</v>
      </c>
      <c r="L7159" t="str">
        <f>_xlfn.XLOOKUP(Tableau1[[#This Row],[TYPE DE PIECE]],Tableau4[MATIERE],Tableau4[SHORT TYPE],"",0,1)</f>
        <v/>
      </c>
      <c r="N7159" t="str">
        <f>IF(ISERR(FIND("DECOUPE",Tableau1[[#This Row],[DESIGNATION]])),"","NEED REF")</f>
        <v/>
      </c>
    </row>
    <row r="7160" spans="2:14">
      <c r="B7160">
        <v>34406845</v>
      </c>
      <c r="C7160" s="2">
        <v>43276</v>
      </c>
      <c r="E7160" t="s">
        <v>5148</v>
      </c>
      <c r="F7160" t="s">
        <v>5147</v>
      </c>
      <c r="J7160" t="s">
        <v>17</v>
      </c>
      <c r="K7160" t="s">
        <v>307</v>
      </c>
      <c r="L7160" t="str">
        <f>_xlfn.XLOOKUP(Tableau1[[#This Row],[TYPE DE PIECE]],Tableau4[MATIERE],Tableau4[SHORT TYPE],"",0,1)</f>
        <v/>
      </c>
      <c r="N7160" t="str">
        <f>IF(ISERR(FIND("DECOUPE",Tableau1[[#This Row],[DESIGNATION]])),"","NEED REF")</f>
        <v/>
      </c>
    </row>
    <row r="7161" spans="2:14">
      <c r="B7161">
        <v>34406844</v>
      </c>
      <c r="C7161" s="2">
        <v>43276</v>
      </c>
      <c r="E7161" t="s">
        <v>5149</v>
      </c>
      <c r="F7161" t="s">
        <v>5150</v>
      </c>
      <c r="J7161" t="s">
        <v>17</v>
      </c>
      <c r="K7161" t="s">
        <v>307</v>
      </c>
      <c r="L7161" t="str">
        <f>_xlfn.XLOOKUP(Tableau1[[#This Row],[TYPE DE PIECE]],Tableau4[MATIERE],Tableau4[SHORT TYPE],"",0,1)</f>
        <v/>
      </c>
      <c r="N7161" t="str">
        <f>IF(ISERR(FIND("DECOUPE",Tableau1[[#This Row],[DESIGNATION]])),"","NEED REF")</f>
        <v/>
      </c>
    </row>
    <row r="7162" spans="2:14">
      <c r="B7162">
        <v>34406843</v>
      </c>
      <c r="C7162" s="2">
        <v>43276</v>
      </c>
      <c r="E7162" t="s">
        <v>5151</v>
      </c>
      <c r="F7162" t="s">
        <v>5147</v>
      </c>
      <c r="J7162" t="s">
        <v>17</v>
      </c>
      <c r="K7162" t="s">
        <v>307</v>
      </c>
      <c r="L7162" t="str">
        <f>_xlfn.XLOOKUP(Tableau1[[#This Row],[TYPE DE PIECE]],Tableau4[MATIERE],Tableau4[SHORT TYPE],"",0,1)</f>
        <v/>
      </c>
      <c r="N7162" t="str">
        <f>IF(ISERR(FIND("DECOUPE",Tableau1[[#This Row],[DESIGNATION]])),"","NEED REF")</f>
        <v/>
      </c>
    </row>
    <row r="7163" spans="2:14">
      <c r="B7163">
        <v>34406842</v>
      </c>
      <c r="C7163" s="2">
        <v>43304</v>
      </c>
      <c r="D7163" t="s">
        <v>13</v>
      </c>
      <c r="E7163" t="s">
        <v>5152</v>
      </c>
      <c r="F7163" t="s">
        <v>3871</v>
      </c>
      <c r="J7163" t="s">
        <v>17</v>
      </c>
      <c r="K7163" t="s">
        <v>25</v>
      </c>
      <c r="L7163" t="str">
        <f>_xlfn.XLOOKUP(Tableau1[[#This Row],[TYPE DE PIECE]],Tableau4[MATIERE],Tableau4[SHORT TYPE],"",0,1)</f>
        <v>SMT</v>
      </c>
      <c r="N7163" t="str">
        <f>IF(ISERR(FIND("DECOUPE",Tableau1[[#This Row],[DESIGNATION]])),"","NEED REF")</f>
        <v/>
      </c>
    </row>
    <row r="7164" spans="2:14">
      <c r="B7164">
        <v>34406841</v>
      </c>
      <c r="C7164" s="2">
        <v>43304</v>
      </c>
      <c r="D7164" t="s">
        <v>13</v>
      </c>
      <c r="E7164" t="s">
        <v>5153</v>
      </c>
      <c r="F7164" t="s">
        <v>3871</v>
      </c>
      <c r="J7164" t="s">
        <v>17</v>
      </c>
      <c r="K7164" t="s">
        <v>25</v>
      </c>
      <c r="L7164" t="str">
        <f>_xlfn.XLOOKUP(Tableau1[[#This Row],[TYPE DE PIECE]],Tableau4[MATIERE],Tableau4[SHORT TYPE],"",0,1)</f>
        <v>SMT</v>
      </c>
      <c r="N7164" t="str">
        <f>IF(ISERR(FIND("DECOUPE",Tableau1[[#This Row],[DESIGNATION]])),"","NEED REF")</f>
        <v/>
      </c>
    </row>
    <row r="7165" spans="2:14">
      <c r="B7165">
        <v>34406840</v>
      </c>
      <c r="C7165" s="2">
        <v>43276</v>
      </c>
      <c r="D7165" t="s">
        <v>13</v>
      </c>
      <c r="E7165" t="s">
        <v>5154</v>
      </c>
      <c r="F7165" t="s">
        <v>5155</v>
      </c>
      <c r="J7165" t="s">
        <v>5042</v>
      </c>
      <c r="K7165" t="s">
        <v>25</v>
      </c>
      <c r="L7165" t="str">
        <f>_xlfn.XLOOKUP(Tableau1[[#This Row],[TYPE DE PIECE]],Tableau4[MATIERE],Tableau4[SHORT TYPE],"",0,1)</f>
        <v>SMT</v>
      </c>
      <c r="N7165" t="str">
        <f>IF(ISERR(FIND("DECOUPE",Tableau1[[#This Row],[DESIGNATION]])),"","NEED REF")</f>
        <v/>
      </c>
    </row>
    <row r="7166" spans="2:14">
      <c r="B7166">
        <v>34406839</v>
      </c>
      <c r="C7166" s="2">
        <v>43272</v>
      </c>
      <c r="D7166" t="s">
        <v>13</v>
      </c>
      <c r="E7166" t="s">
        <v>5156</v>
      </c>
      <c r="F7166" t="s">
        <v>5106</v>
      </c>
      <c r="J7166" t="s">
        <v>4048</v>
      </c>
      <c r="K7166" t="s">
        <v>25</v>
      </c>
      <c r="L7166" t="str">
        <f>_xlfn.XLOOKUP(Tableau1[[#This Row],[TYPE DE PIECE]],Tableau4[MATIERE],Tableau4[SHORT TYPE],"",0,1)</f>
        <v>SMT</v>
      </c>
      <c r="N7166" t="str">
        <f>IF(ISERR(FIND("DECOUPE",Tableau1[[#This Row],[DESIGNATION]])),"","NEED REF")</f>
        <v/>
      </c>
    </row>
    <row r="7167" spans="2:14">
      <c r="B7167">
        <v>34406838</v>
      </c>
      <c r="C7167" s="2">
        <v>43272</v>
      </c>
      <c r="D7167" t="s">
        <v>13</v>
      </c>
      <c r="E7167" t="s">
        <v>3564</v>
      </c>
      <c r="F7167" t="s">
        <v>5106</v>
      </c>
      <c r="J7167" t="s">
        <v>4048</v>
      </c>
      <c r="K7167" t="s">
        <v>25</v>
      </c>
      <c r="L7167" t="str">
        <f>_xlfn.XLOOKUP(Tableau1[[#This Row],[TYPE DE PIECE]],Tableau4[MATIERE],Tableau4[SHORT TYPE],"",0,1)</f>
        <v>SMT</v>
      </c>
      <c r="N7167" t="str">
        <f>IF(ISERR(FIND("DECOUPE",Tableau1[[#This Row],[DESIGNATION]])),"","NEED REF")</f>
        <v/>
      </c>
    </row>
    <row r="7168" spans="2:14">
      <c r="B7168">
        <v>34406837</v>
      </c>
      <c r="C7168" s="2">
        <v>43272</v>
      </c>
      <c r="D7168" t="s">
        <v>13</v>
      </c>
      <c r="E7168" t="s">
        <v>3564</v>
      </c>
      <c r="F7168" t="s">
        <v>5106</v>
      </c>
      <c r="J7168" t="s">
        <v>4048</v>
      </c>
      <c r="K7168" t="s">
        <v>25</v>
      </c>
      <c r="L7168" t="str">
        <f>_xlfn.XLOOKUP(Tableau1[[#This Row],[TYPE DE PIECE]],Tableau4[MATIERE],Tableau4[SHORT TYPE],"",0,1)</f>
        <v>SMT</v>
      </c>
      <c r="N7168" t="str">
        <f>IF(ISERR(FIND("DECOUPE",Tableau1[[#This Row],[DESIGNATION]])),"","NEED REF")</f>
        <v/>
      </c>
    </row>
    <row r="7169" spans="2:14">
      <c r="B7169">
        <v>34406836</v>
      </c>
      <c r="C7169" s="2">
        <v>43272</v>
      </c>
      <c r="D7169" t="s">
        <v>13</v>
      </c>
      <c r="E7169" t="s">
        <v>2467</v>
      </c>
      <c r="F7169" t="s">
        <v>5106</v>
      </c>
      <c r="J7169" t="s">
        <v>4048</v>
      </c>
      <c r="K7169" t="s">
        <v>25</v>
      </c>
      <c r="L7169" t="str">
        <f>_xlfn.XLOOKUP(Tableau1[[#This Row],[TYPE DE PIECE]],Tableau4[MATIERE],Tableau4[SHORT TYPE],"",0,1)</f>
        <v>SMT</v>
      </c>
      <c r="N7169" t="str">
        <f>IF(ISERR(FIND("DECOUPE",Tableau1[[#This Row],[DESIGNATION]])),"","NEED REF")</f>
        <v/>
      </c>
    </row>
    <row r="7170" spans="2:14">
      <c r="B7170">
        <v>34406835</v>
      </c>
      <c r="C7170" s="2">
        <v>43269</v>
      </c>
      <c r="D7170" t="s">
        <v>13</v>
      </c>
      <c r="E7170" t="s">
        <v>5157</v>
      </c>
      <c r="F7170" t="s">
        <v>5158</v>
      </c>
      <c r="J7170" t="s">
        <v>5159</v>
      </c>
      <c r="K7170" t="s">
        <v>25</v>
      </c>
      <c r="L7170" t="str">
        <f>_xlfn.XLOOKUP(Tableau1[[#This Row],[TYPE DE PIECE]],Tableau4[MATIERE],Tableau4[SHORT TYPE],"",0,1)</f>
        <v>SMT</v>
      </c>
      <c r="N7170" t="str">
        <f>IF(ISERR(FIND("DECOUPE",Tableau1[[#This Row],[DESIGNATION]])),"","NEED REF")</f>
        <v/>
      </c>
    </row>
    <row r="7171" spans="2:14">
      <c r="B7171">
        <v>34406834</v>
      </c>
      <c r="C7171" s="2">
        <v>43269</v>
      </c>
      <c r="D7171" t="s">
        <v>13</v>
      </c>
      <c r="E7171" t="s">
        <v>5160</v>
      </c>
      <c r="F7171" t="s">
        <v>4737</v>
      </c>
      <c r="J7171" t="s">
        <v>17</v>
      </c>
      <c r="K7171" t="s">
        <v>50</v>
      </c>
      <c r="L7171" t="str">
        <f>_xlfn.XLOOKUP(Tableau1[[#This Row],[TYPE DE PIECE]],Tableau4[MATIERE],Tableau4[SHORT TYPE],"",0,1)</f>
        <v>WIR</v>
      </c>
      <c r="N7171" t="str">
        <f>IF(ISERR(FIND("DECOUPE",Tableau1[[#This Row],[DESIGNATION]])),"","NEED REF")</f>
        <v/>
      </c>
    </row>
    <row r="7172" spans="2:14">
      <c r="B7172">
        <v>34406833</v>
      </c>
      <c r="C7172" s="2">
        <v>43269</v>
      </c>
      <c r="D7172" t="s">
        <v>13</v>
      </c>
      <c r="E7172" t="s">
        <v>5161</v>
      </c>
      <c r="F7172" t="s">
        <v>4737</v>
      </c>
      <c r="J7172" t="s">
        <v>17</v>
      </c>
      <c r="K7172" t="s">
        <v>50</v>
      </c>
      <c r="L7172" t="str">
        <f>_xlfn.XLOOKUP(Tableau1[[#This Row],[TYPE DE PIECE]],Tableau4[MATIERE],Tableau4[SHORT TYPE],"",0,1)</f>
        <v>WIR</v>
      </c>
      <c r="N7172" t="str">
        <f>IF(ISERR(FIND("DECOUPE",Tableau1[[#This Row],[DESIGNATION]])),"","NEED REF")</f>
        <v/>
      </c>
    </row>
    <row r="7173" spans="2:14">
      <c r="B7173">
        <v>34406832</v>
      </c>
      <c r="C7173" s="2">
        <v>43263</v>
      </c>
      <c r="D7173" t="s">
        <v>13</v>
      </c>
      <c r="E7173" t="s">
        <v>5162</v>
      </c>
      <c r="F7173" t="s">
        <v>4737</v>
      </c>
      <c r="J7173" t="s">
        <v>17</v>
      </c>
      <c r="K7173" t="s">
        <v>50</v>
      </c>
      <c r="L7173" t="str">
        <f>_xlfn.XLOOKUP(Tableau1[[#This Row],[TYPE DE PIECE]],Tableau4[MATIERE],Tableau4[SHORT TYPE],"",0,1)</f>
        <v>WIR</v>
      </c>
      <c r="N7173" t="str">
        <f>IF(ISERR(FIND("DECOUPE",Tableau1[[#This Row],[DESIGNATION]])),"","NEED REF")</f>
        <v/>
      </c>
    </row>
    <row r="7174" spans="2:14">
      <c r="B7174">
        <v>34406831</v>
      </c>
      <c r="C7174" s="2">
        <v>43263</v>
      </c>
      <c r="D7174" t="s">
        <v>13</v>
      </c>
      <c r="E7174" t="s">
        <v>5162</v>
      </c>
      <c r="F7174" t="s">
        <v>4737</v>
      </c>
      <c r="J7174" t="s">
        <v>17</v>
      </c>
      <c r="K7174" t="s">
        <v>50</v>
      </c>
      <c r="L7174" t="str">
        <f>_xlfn.XLOOKUP(Tableau1[[#This Row],[TYPE DE PIECE]],Tableau4[MATIERE],Tableau4[SHORT TYPE],"",0,1)</f>
        <v>WIR</v>
      </c>
      <c r="N7174" t="str">
        <f>IF(ISERR(FIND("DECOUPE",Tableau1[[#This Row],[DESIGNATION]])),"","NEED REF")</f>
        <v/>
      </c>
    </row>
    <row r="7175" spans="2:14">
      <c r="B7175">
        <v>34406830</v>
      </c>
      <c r="C7175" s="2">
        <v>43263</v>
      </c>
      <c r="D7175" t="s">
        <v>13</v>
      </c>
      <c r="E7175" t="s">
        <v>5162</v>
      </c>
      <c r="F7175" t="s">
        <v>4737</v>
      </c>
      <c r="J7175" t="s">
        <v>17</v>
      </c>
      <c r="K7175" t="s">
        <v>50</v>
      </c>
      <c r="L7175" t="str">
        <f>_xlfn.XLOOKUP(Tableau1[[#This Row],[TYPE DE PIECE]],Tableau4[MATIERE],Tableau4[SHORT TYPE],"",0,1)</f>
        <v>WIR</v>
      </c>
      <c r="N7175" t="str">
        <f>IF(ISERR(FIND("DECOUPE",Tableau1[[#This Row],[DESIGNATION]])),"","NEED REF")</f>
        <v/>
      </c>
    </row>
    <row r="7176" spans="2:14">
      <c r="B7176">
        <v>34406829</v>
      </c>
      <c r="C7176" s="2">
        <v>43266</v>
      </c>
      <c r="D7176" t="s">
        <v>13</v>
      </c>
      <c r="E7176" t="s">
        <v>4986</v>
      </c>
      <c r="F7176" t="s">
        <v>5098</v>
      </c>
      <c r="J7176" t="s">
        <v>4048</v>
      </c>
      <c r="K7176" t="s">
        <v>25</v>
      </c>
      <c r="L7176" t="str">
        <f>_xlfn.XLOOKUP(Tableau1[[#This Row],[TYPE DE PIECE]],Tableau4[MATIERE],Tableau4[SHORT TYPE],"",0,1)</f>
        <v>SMT</v>
      </c>
      <c r="N7176" t="str">
        <f>IF(ISERR(FIND("DECOUPE",Tableau1[[#This Row],[DESIGNATION]])),"","NEED REF")</f>
        <v/>
      </c>
    </row>
    <row r="7177" spans="2:14">
      <c r="B7177">
        <v>34406828</v>
      </c>
      <c r="C7177" s="2">
        <v>43266</v>
      </c>
      <c r="D7177" t="s">
        <v>13</v>
      </c>
      <c r="E7177" t="s">
        <v>5163</v>
      </c>
      <c r="F7177" t="s">
        <v>5098</v>
      </c>
      <c r="J7177" t="s">
        <v>4048</v>
      </c>
      <c r="K7177" t="s">
        <v>25</v>
      </c>
      <c r="L7177" t="str">
        <f>_xlfn.XLOOKUP(Tableau1[[#This Row],[TYPE DE PIECE]],Tableau4[MATIERE],Tableau4[SHORT TYPE],"",0,1)</f>
        <v>SMT</v>
      </c>
      <c r="N7177" t="str">
        <f>IF(ISERR(FIND("DECOUPE",Tableau1[[#This Row],[DESIGNATION]])),"","NEED REF")</f>
        <v/>
      </c>
    </row>
    <row r="7178" spans="2:14">
      <c r="B7178">
        <v>34406827</v>
      </c>
      <c r="C7178" s="2">
        <v>43266</v>
      </c>
      <c r="D7178" t="s">
        <v>13</v>
      </c>
      <c r="E7178" t="s">
        <v>5164</v>
      </c>
      <c r="F7178" t="s">
        <v>5165</v>
      </c>
      <c r="J7178" t="s">
        <v>1944</v>
      </c>
      <c r="K7178" t="s">
        <v>22</v>
      </c>
      <c r="L7178" t="str">
        <f>_xlfn.XLOOKUP(Tableau1[[#This Row],[TYPE DE PIECE]],Tableau4[MATIERE],Tableau4[SHORT TYPE],"",0,1)</f>
        <v>COP</v>
      </c>
      <c r="N7178" t="str">
        <f>IF(ISERR(FIND("DECOUPE",Tableau1[[#This Row],[DESIGNATION]])),"","NEED REF")</f>
        <v/>
      </c>
    </row>
    <row r="7179" spans="2:14">
      <c r="B7179">
        <v>34406826</v>
      </c>
      <c r="C7179" s="2">
        <v>43263</v>
      </c>
      <c r="D7179" t="s">
        <v>13</v>
      </c>
      <c r="E7179" t="s">
        <v>5162</v>
      </c>
      <c r="F7179" t="s">
        <v>4737</v>
      </c>
      <c r="J7179" t="s">
        <v>17</v>
      </c>
      <c r="K7179" t="s">
        <v>50</v>
      </c>
      <c r="L7179" t="str">
        <f>_xlfn.XLOOKUP(Tableau1[[#This Row],[TYPE DE PIECE]],Tableau4[MATIERE],Tableau4[SHORT TYPE],"",0,1)</f>
        <v>WIR</v>
      </c>
      <c r="N7179" t="str">
        <f>IF(ISERR(FIND("DECOUPE",Tableau1[[#This Row],[DESIGNATION]])),"","NEED REF")</f>
        <v/>
      </c>
    </row>
    <row r="7180" spans="2:14">
      <c r="B7180">
        <v>34406825</v>
      </c>
      <c r="C7180" s="2">
        <v>43263</v>
      </c>
      <c r="D7180" t="s">
        <v>13</v>
      </c>
      <c r="E7180" t="s">
        <v>5124</v>
      </c>
      <c r="F7180" t="s">
        <v>4737</v>
      </c>
      <c r="J7180" t="s">
        <v>17</v>
      </c>
      <c r="K7180" t="s">
        <v>25</v>
      </c>
      <c r="L7180" t="str">
        <f>_xlfn.XLOOKUP(Tableau1[[#This Row],[TYPE DE PIECE]],Tableau4[MATIERE],Tableau4[SHORT TYPE],"",0,1)</f>
        <v>SMT</v>
      </c>
      <c r="N7180" t="str">
        <f>IF(ISERR(FIND("DECOUPE",Tableau1[[#This Row],[DESIGNATION]])),"","NEED REF")</f>
        <v/>
      </c>
    </row>
    <row r="7181" spans="2:14">
      <c r="B7181">
        <v>34406824</v>
      </c>
      <c r="C7181" s="2">
        <v>43263</v>
      </c>
      <c r="D7181" t="s">
        <v>13</v>
      </c>
      <c r="E7181" t="s">
        <v>5166</v>
      </c>
      <c r="F7181" t="s">
        <v>4737</v>
      </c>
      <c r="J7181" t="s">
        <v>17</v>
      </c>
      <c r="K7181" t="s">
        <v>25</v>
      </c>
      <c r="L7181" t="str">
        <f>_xlfn.XLOOKUP(Tableau1[[#This Row],[TYPE DE PIECE]],Tableau4[MATIERE],Tableau4[SHORT TYPE],"",0,1)</f>
        <v>SMT</v>
      </c>
      <c r="N7181" t="str">
        <f>IF(ISERR(FIND("DECOUPE",Tableau1[[#This Row],[DESIGNATION]])),"","NEED REF")</f>
        <v/>
      </c>
    </row>
    <row r="7182" spans="2:14">
      <c r="B7182">
        <v>34406823</v>
      </c>
      <c r="C7182" s="2">
        <v>43263</v>
      </c>
      <c r="D7182" t="s">
        <v>13</v>
      </c>
      <c r="E7182" t="s">
        <v>5167</v>
      </c>
      <c r="F7182" t="s">
        <v>4737</v>
      </c>
      <c r="J7182" t="s">
        <v>17</v>
      </c>
      <c r="K7182" t="s">
        <v>25</v>
      </c>
      <c r="L7182" t="str">
        <f>_xlfn.XLOOKUP(Tableau1[[#This Row],[TYPE DE PIECE]],Tableau4[MATIERE],Tableau4[SHORT TYPE],"",0,1)</f>
        <v>SMT</v>
      </c>
      <c r="N7182" t="str">
        <f>IF(ISERR(FIND("DECOUPE",Tableau1[[#This Row],[DESIGNATION]])),"","NEED REF")</f>
        <v/>
      </c>
    </row>
    <row r="7183" spans="2:14">
      <c r="B7183">
        <v>34406822</v>
      </c>
      <c r="C7183" s="2">
        <v>43263</v>
      </c>
      <c r="D7183" t="s">
        <v>13</v>
      </c>
      <c r="E7183" t="s">
        <v>5168</v>
      </c>
      <c r="F7183" t="s">
        <v>4737</v>
      </c>
      <c r="J7183" t="s">
        <v>17</v>
      </c>
      <c r="K7183" t="s">
        <v>25</v>
      </c>
      <c r="L7183" t="str">
        <f>_xlfn.XLOOKUP(Tableau1[[#This Row],[TYPE DE PIECE]],Tableau4[MATIERE],Tableau4[SHORT TYPE],"",0,1)</f>
        <v>SMT</v>
      </c>
      <c r="N7183" t="str">
        <f>IF(ISERR(FIND("DECOUPE",Tableau1[[#This Row],[DESIGNATION]])),"","NEED REF")</f>
        <v/>
      </c>
    </row>
    <row r="7184" spans="2:14">
      <c r="B7184">
        <v>34406821</v>
      </c>
      <c r="C7184" s="2">
        <v>43263</v>
      </c>
      <c r="D7184" t="s">
        <v>13</v>
      </c>
      <c r="E7184" t="s">
        <v>5169</v>
      </c>
      <c r="F7184" t="s">
        <v>4737</v>
      </c>
      <c r="J7184" t="s">
        <v>17</v>
      </c>
      <c r="K7184" t="s">
        <v>25</v>
      </c>
      <c r="L7184" t="str">
        <f>_xlfn.XLOOKUP(Tableau1[[#This Row],[TYPE DE PIECE]],Tableau4[MATIERE],Tableau4[SHORT TYPE],"",0,1)</f>
        <v>SMT</v>
      </c>
      <c r="N7184" t="str">
        <f>IF(ISERR(FIND("DECOUPE",Tableau1[[#This Row],[DESIGNATION]])),"","NEED REF")</f>
        <v/>
      </c>
    </row>
    <row r="7185" spans="2:14">
      <c r="B7185">
        <v>34406820</v>
      </c>
      <c r="C7185" s="2">
        <v>43264</v>
      </c>
      <c r="D7185" t="s">
        <v>298</v>
      </c>
      <c r="E7185" t="s">
        <v>5170</v>
      </c>
      <c r="F7185" t="s">
        <v>5171</v>
      </c>
      <c r="J7185" t="s">
        <v>4048</v>
      </c>
      <c r="L7185" t="str">
        <f>_xlfn.XLOOKUP(Tableau1[[#This Row],[TYPE DE PIECE]],Tableau4[MATIERE],Tableau4[SHORT TYPE],"",0,1)</f>
        <v/>
      </c>
      <c r="N7185" t="str">
        <f>IF(ISERR(FIND("DECOUPE",Tableau1[[#This Row],[DESIGNATION]])),"","NEED REF")</f>
        <v/>
      </c>
    </row>
    <row r="7186" spans="2:14">
      <c r="B7186">
        <v>34406819</v>
      </c>
      <c r="C7186" s="2">
        <v>43264</v>
      </c>
      <c r="D7186" t="s">
        <v>298</v>
      </c>
      <c r="E7186" t="s">
        <v>5172</v>
      </c>
      <c r="F7186" t="s">
        <v>5171</v>
      </c>
      <c r="J7186" t="s">
        <v>4048</v>
      </c>
      <c r="L7186" t="str">
        <f>_xlfn.XLOOKUP(Tableau1[[#This Row],[TYPE DE PIECE]],Tableau4[MATIERE],Tableau4[SHORT TYPE],"",0,1)</f>
        <v/>
      </c>
      <c r="N7186" t="str">
        <f>IF(ISERR(FIND("DECOUPE",Tableau1[[#This Row],[DESIGNATION]])),"","NEED REF")</f>
        <v/>
      </c>
    </row>
    <row r="7187" spans="2:14">
      <c r="B7187">
        <v>34406818</v>
      </c>
      <c r="C7187" s="2">
        <v>43264</v>
      </c>
      <c r="D7187" t="s">
        <v>298</v>
      </c>
      <c r="E7187" t="s">
        <v>5173</v>
      </c>
      <c r="F7187" t="s">
        <v>5171</v>
      </c>
      <c r="J7187" t="s">
        <v>4048</v>
      </c>
      <c r="L7187" t="str">
        <f>_xlfn.XLOOKUP(Tableau1[[#This Row],[TYPE DE PIECE]],Tableau4[MATIERE],Tableau4[SHORT TYPE],"",0,1)</f>
        <v/>
      </c>
      <c r="N7187" t="str">
        <f>IF(ISERR(FIND("DECOUPE",Tableau1[[#This Row],[DESIGNATION]])),"","NEED REF")</f>
        <v/>
      </c>
    </row>
    <row r="7188" spans="2:14">
      <c r="B7188">
        <v>34406817</v>
      </c>
      <c r="C7188" s="2">
        <v>43264</v>
      </c>
      <c r="D7188" t="s">
        <v>298</v>
      </c>
      <c r="E7188" t="s">
        <v>5174</v>
      </c>
      <c r="F7188" t="s">
        <v>5171</v>
      </c>
      <c r="J7188" t="s">
        <v>4048</v>
      </c>
      <c r="L7188" t="str">
        <f>_xlfn.XLOOKUP(Tableau1[[#This Row],[TYPE DE PIECE]],Tableau4[MATIERE],Tableau4[SHORT TYPE],"",0,1)</f>
        <v/>
      </c>
      <c r="N7188" t="str">
        <f>IF(ISERR(FIND("DECOUPE",Tableau1[[#This Row],[DESIGNATION]])),"","NEED REF")</f>
        <v/>
      </c>
    </row>
    <row r="7189" spans="2:14">
      <c r="B7189">
        <v>34406816</v>
      </c>
      <c r="C7189" s="2">
        <v>43263</v>
      </c>
      <c r="D7189" t="s">
        <v>13</v>
      </c>
      <c r="E7189" t="s">
        <v>5175</v>
      </c>
      <c r="F7189" t="s">
        <v>4737</v>
      </c>
      <c r="J7189" t="s">
        <v>17</v>
      </c>
      <c r="K7189" t="s">
        <v>25</v>
      </c>
      <c r="L7189" t="str">
        <f>_xlfn.XLOOKUP(Tableau1[[#This Row],[TYPE DE PIECE]],Tableau4[MATIERE],Tableau4[SHORT TYPE],"",0,1)</f>
        <v>SMT</v>
      </c>
      <c r="N7189" t="str">
        <f>IF(ISERR(FIND("DECOUPE",Tableau1[[#This Row],[DESIGNATION]])),"","NEED REF")</f>
        <v/>
      </c>
    </row>
    <row r="7190" spans="2:14">
      <c r="B7190">
        <v>34406815</v>
      </c>
      <c r="C7190" s="2">
        <v>43263</v>
      </c>
      <c r="D7190" t="s">
        <v>745</v>
      </c>
      <c r="E7190" t="s">
        <v>5176</v>
      </c>
      <c r="F7190" t="s">
        <v>4737</v>
      </c>
      <c r="J7190" t="s">
        <v>17</v>
      </c>
      <c r="K7190" t="s">
        <v>745</v>
      </c>
      <c r="L7190" t="str">
        <f>_xlfn.XLOOKUP(Tableau1[[#This Row],[TYPE DE PIECE]],Tableau4[MATIERE],Tableau4[SHORT TYPE],"",0,1)</f>
        <v>BOM</v>
      </c>
      <c r="N7190" t="str">
        <f>IF(ISERR(FIND("DECOUPE",Tableau1[[#This Row],[DESIGNATION]])),"","NEED REF")</f>
        <v/>
      </c>
    </row>
    <row r="7191" spans="2:14">
      <c r="B7191">
        <v>34406814</v>
      </c>
      <c r="C7191" s="2">
        <v>43263</v>
      </c>
      <c r="D7191" t="s">
        <v>13</v>
      </c>
      <c r="E7191" t="s">
        <v>5177</v>
      </c>
      <c r="F7191" t="s">
        <v>4737</v>
      </c>
      <c r="J7191" t="s">
        <v>17</v>
      </c>
      <c r="K7191" t="s">
        <v>25</v>
      </c>
      <c r="L7191" t="str">
        <f>_xlfn.XLOOKUP(Tableau1[[#This Row],[TYPE DE PIECE]],Tableau4[MATIERE],Tableau4[SHORT TYPE],"",0,1)</f>
        <v>SMT</v>
      </c>
      <c r="N7191" t="str">
        <f>IF(ISERR(FIND("DECOUPE",Tableau1[[#This Row],[DESIGNATION]])),"","NEED REF")</f>
        <v/>
      </c>
    </row>
    <row r="7192" spans="2:14">
      <c r="B7192">
        <v>34406813</v>
      </c>
      <c r="C7192" s="2">
        <v>43263</v>
      </c>
      <c r="D7192" t="s">
        <v>13</v>
      </c>
      <c r="E7192" t="s">
        <v>5178</v>
      </c>
      <c r="F7192" t="s">
        <v>4737</v>
      </c>
      <c r="J7192" t="s">
        <v>17</v>
      </c>
      <c r="K7192" t="s">
        <v>22</v>
      </c>
      <c r="L7192" t="str">
        <f>_xlfn.XLOOKUP(Tableau1[[#This Row],[TYPE DE PIECE]],Tableau4[MATIERE],Tableau4[SHORT TYPE],"",0,1)</f>
        <v>COP</v>
      </c>
      <c r="N7192" t="str">
        <f>IF(ISERR(FIND("DECOUPE",Tableau1[[#This Row],[DESIGNATION]])),"","NEED REF")</f>
        <v/>
      </c>
    </row>
    <row r="7193" spans="2:14">
      <c r="B7193">
        <v>34406812</v>
      </c>
      <c r="C7193" s="2">
        <v>43263</v>
      </c>
      <c r="D7193" t="s">
        <v>13</v>
      </c>
      <c r="E7193" t="s">
        <v>5179</v>
      </c>
      <c r="F7193" t="s">
        <v>4737</v>
      </c>
      <c r="J7193" t="s">
        <v>17</v>
      </c>
      <c r="K7193" t="s">
        <v>22</v>
      </c>
      <c r="L7193" t="str">
        <f>_xlfn.XLOOKUP(Tableau1[[#This Row],[TYPE DE PIECE]],Tableau4[MATIERE],Tableau4[SHORT TYPE],"",0,1)</f>
        <v>COP</v>
      </c>
      <c r="N7193" t="str">
        <f>IF(ISERR(FIND("DECOUPE",Tableau1[[#This Row],[DESIGNATION]])),"","NEED REF")</f>
        <v/>
      </c>
    </row>
    <row r="7194" spans="2:14">
      <c r="B7194">
        <v>34406811</v>
      </c>
      <c r="C7194" s="2">
        <v>43263</v>
      </c>
      <c r="D7194" t="s">
        <v>13</v>
      </c>
      <c r="E7194" t="s">
        <v>5180</v>
      </c>
      <c r="F7194" t="s">
        <v>4737</v>
      </c>
      <c r="J7194" t="s">
        <v>17</v>
      </c>
      <c r="K7194" t="s">
        <v>22</v>
      </c>
      <c r="L7194" t="str">
        <f>_xlfn.XLOOKUP(Tableau1[[#This Row],[TYPE DE PIECE]],Tableau4[MATIERE],Tableau4[SHORT TYPE],"",0,1)</f>
        <v>COP</v>
      </c>
      <c r="N7194" t="str">
        <f>IF(ISERR(FIND("DECOUPE",Tableau1[[#This Row],[DESIGNATION]])),"","NEED REF")</f>
        <v/>
      </c>
    </row>
    <row r="7195" spans="2:14">
      <c r="B7195">
        <v>34406810</v>
      </c>
      <c r="C7195" s="2">
        <v>43250</v>
      </c>
      <c r="D7195" t="s">
        <v>13</v>
      </c>
      <c r="E7195" t="s">
        <v>5181</v>
      </c>
      <c r="F7195" t="s">
        <v>5182</v>
      </c>
      <c r="J7195" t="s">
        <v>177</v>
      </c>
      <c r="L7195" t="str">
        <f>_xlfn.XLOOKUP(Tableau1[[#This Row],[TYPE DE PIECE]],Tableau4[MATIERE],Tableau4[SHORT TYPE],"",0,1)</f>
        <v/>
      </c>
      <c r="N7195" t="str">
        <f>IF(ISERR(FIND("DECOUPE",Tableau1[[#This Row],[DESIGNATION]])),"","NEED REF")</f>
        <v/>
      </c>
    </row>
    <row r="7196" spans="2:14">
      <c r="B7196">
        <v>34406809</v>
      </c>
      <c r="C7196" s="2">
        <v>43258</v>
      </c>
      <c r="D7196" t="s">
        <v>13</v>
      </c>
      <c r="E7196" t="s">
        <v>5183</v>
      </c>
      <c r="F7196" t="s">
        <v>4737</v>
      </c>
      <c r="J7196" t="s">
        <v>17</v>
      </c>
      <c r="K7196" t="s">
        <v>307</v>
      </c>
      <c r="L7196" t="str">
        <f>_xlfn.XLOOKUP(Tableau1[[#This Row],[TYPE DE PIECE]],Tableau4[MATIERE],Tableau4[SHORT TYPE],"",0,1)</f>
        <v/>
      </c>
      <c r="N7196" t="str">
        <f>IF(ISERR(FIND("DECOUPE",Tableau1[[#This Row],[DESIGNATION]])),"","NEED REF")</f>
        <v/>
      </c>
    </row>
    <row r="7197" spans="2:14">
      <c r="B7197">
        <v>34406808</v>
      </c>
      <c r="C7197" s="2">
        <v>43258</v>
      </c>
      <c r="D7197" t="s">
        <v>13</v>
      </c>
      <c r="E7197" t="s">
        <v>5184</v>
      </c>
      <c r="F7197" t="s">
        <v>4737</v>
      </c>
      <c r="J7197" t="s">
        <v>17</v>
      </c>
      <c r="K7197" t="s">
        <v>307</v>
      </c>
      <c r="L7197" t="str">
        <f>_xlfn.XLOOKUP(Tableau1[[#This Row],[TYPE DE PIECE]],Tableau4[MATIERE],Tableau4[SHORT TYPE],"",0,1)</f>
        <v/>
      </c>
      <c r="N7197" t="str">
        <f>IF(ISERR(FIND("DECOUPE",Tableau1[[#This Row],[DESIGNATION]])),"","NEED REF")</f>
        <v/>
      </c>
    </row>
    <row r="7198" spans="2:14">
      <c r="B7198">
        <v>34406807</v>
      </c>
      <c r="C7198" s="2">
        <v>43258</v>
      </c>
      <c r="D7198" t="s">
        <v>13</v>
      </c>
      <c r="E7198" t="s">
        <v>5185</v>
      </c>
      <c r="F7198" t="s">
        <v>4737</v>
      </c>
      <c r="J7198" t="s">
        <v>17</v>
      </c>
      <c r="K7198" t="s">
        <v>307</v>
      </c>
      <c r="L7198" t="str">
        <f>_xlfn.XLOOKUP(Tableau1[[#This Row],[TYPE DE PIECE]],Tableau4[MATIERE],Tableau4[SHORT TYPE],"",0,1)</f>
        <v/>
      </c>
      <c r="N7198" t="str">
        <f>IF(ISERR(FIND("DECOUPE",Tableau1[[#This Row],[DESIGNATION]])),"","NEED REF")</f>
        <v/>
      </c>
    </row>
    <row r="7199" spans="2:14">
      <c r="B7199">
        <v>34406806</v>
      </c>
      <c r="C7199" s="2">
        <v>43258</v>
      </c>
      <c r="D7199" t="s">
        <v>13</v>
      </c>
      <c r="E7199" t="s">
        <v>5186</v>
      </c>
      <c r="F7199" t="s">
        <v>4737</v>
      </c>
      <c r="J7199" t="s">
        <v>17</v>
      </c>
      <c r="K7199" t="s">
        <v>307</v>
      </c>
      <c r="L7199" t="str">
        <f>_xlfn.XLOOKUP(Tableau1[[#This Row],[TYPE DE PIECE]],Tableau4[MATIERE],Tableau4[SHORT TYPE],"",0,1)</f>
        <v/>
      </c>
      <c r="N7199" t="str">
        <f>IF(ISERR(FIND("DECOUPE",Tableau1[[#This Row],[DESIGNATION]])),"","NEED REF")</f>
        <v/>
      </c>
    </row>
    <row r="7200" spans="2:14">
      <c r="B7200">
        <v>34406805</v>
      </c>
      <c r="C7200" s="2">
        <v>43258</v>
      </c>
      <c r="D7200" t="s">
        <v>13</v>
      </c>
      <c r="E7200" t="s">
        <v>5187</v>
      </c>
      <c r="F7200" t="s">
        <v>4737</v>
      </c>
      <c r="J7200" t="s">
        <v>17</v>
      </c>
      <c r="K7200" t="s">
        <v>307</v>
      </c>
      <c r="L7200" t="str">
        <f>_xlfn.XLOOKUP(Tableau1[[#This Row],[TYPE DE PIECE]],Tableau4[MATIERE],Tableau4[SHORT TYPE],"",0,1)</f>
        <v/>
      </c>
      <c r="N7200" t="str">
        <f>IF(ISERR(FIND("DECOUPE",Tableau1[[#This Row],[DESIGNATION]])),"","NEED REF")</f>
        <v/>
      </c>
    </row>
    <row r="7201" spans="2:14">
      <c r="B7201">
        <v>34406804</v>
      </c>
      <c r="C7201" s="2">
        <v>43257</v>
      </c>
      <c r="D7201" t="s">
        <v>13</v>
      </c>
      <c r="E7201" t="s">
        <v>5188</v>
      </c>
      <c r="F7201" t="s">
        <v>5189</v>
      </c>
      <c r="J7201" t="s">
        <v>5190</v>
      </c>
      <c r="K7201" t="s">
        <v>307</v>
      </c>
      <c r="L7201" t="str">
        <f>_xlfn.XLOOKUP(Tableau1[[#This Row],[TYPE DE PIECE]],Tableau4[MATIERE],Tableau4[SHORT TYPE],"",0,1)</f>
        <v/>
      </c>
      <c r="N7201" t="str">
        <f>IF(ISERR(FIND("DECOUPE",Tableau1[[#This Row],[DESIGNATION]])),"","NEED REF")</f>
        <v/>
      </c>
    </row>
    <row r="7202" spans="2:14">
      <c r="B7202">
        <v>34406803</v>
      </c>
      <c r="C7202" s="2">
        <v>43250</v>
      </c>
      <c r="D7202" t="s">
        <v>13</v>
      </c>
      <c r="E7202" t="s">
        <v>5191</v>
      </c>
      <c r="J7202" t="s">
        <v>17</v>
      </c>
      <c r="L7202" t="str">
        <f>_xlfn.XLOOKUP(Tableau1[[#This Row],[TYPE DE PIECE]],Tableau4[MATIERE],Tableau4[SHORT TYPE],"",0,1)</f>
        <v/>
      </c>
      <c r="N7202" t="str">
        <f>IF(ISERR(FIND("DECOUPE",Tableau1[[#This Row],[DESIGNATION]])),"","NEED REF")</f>
        <v/>
      </c>
    </row>
    <row r="7203" spans="2:14">
      <c r="B7203">
        <v>34406802</v>
      </c>
      <c r="C7203" s="2">
        <v>43250</v>
      </c>
      <c r="D7203" t="s">
        <v>13</v>
      </c>
      <c r="E7203" t="s">
        <v>5192</v>
      </c>
      <c r="J7203" t="s">
        <v>17</v>
      </c>
      <c r="L7203" t="str">
        <f>_xlfn.XLOOKUP(Tableau1[[#This Row],[TYPE DE PIECE]],Tableau4[MATIERE],Tableau4[SHORT TYPE],"",0,1)</f>
        <v/>
      </c>
      <c r="N7203" t="str">
        <f>IF(ISERR(FIND("DECOUPE",Tableau1[[#This Row],[DESIGNATION]])),"","NEED REF")</f>
        <v/>
      </c>
    </row>
    <row r="7204" spans="2:14">
      <c r="B7204">
        <v>34406801</v>
      </c>
      <c r="C7204" s="2">
        <v>43250</v>
      </c>
      <c r="D7204" t="s">
        <v>13</v>
      </c>
      <c r="E7204" t="s">
        <v>5193</v>
      </c>
      <c r="F7204" t="s">
        <v>5194</v>
      </c>
      <c r="J7204" t="s">
        <v>17</v>
      </c>
      <c r="L7204" t="str">
        <f>_xlfn.XLOOKUP(Tableau1[[#This Row],[TYPE DE PIECE]],Tableau4[MATIERE],Tableau4[SHORT TYPE],"",0,1)</f>
        <v/>
      </c>
      <c r="N7204" t="str">
        <f>IF(ISERR(FIND("DECOUPE",Tableau1[[#This Row],[DESIGNATION]])),"","NEED REF")</f>
        <v/>
      </c>
    </row>
    <row r="7205" spans="2:14">
      <c r="B7205">
        <v>34406800</v>
      </c>
      <c r="C7205" s="2">
        <v>43215</v>
      </c>
      <c r="D7205" t="s">
        <v>13</v>
      </c>
      <c r="E7205" t="s">
        <v>5195</v>
      </c>
      <c r="F7205" t="s">
        <v>3871</v>
      </c>
      <c r="J7205" t="s">
        <v>17</v>
      </c>
      <c r="L7205" t="str">
        <f>_xlfn.XLOOKUP(Tableau1[[#This Row],[TYPE DE PIECE]],Tableau4[MATIERE],Tableau4[SHORT TYPE],"",0,1)</f>
        <v/>
      </c>
      <c r="N7205" t="str">
        <f>IF(ISERR(FIND("DECOUPE",Tableau1[[#This Row],[DESIGNATION]])),"","NEED REF")</f>
        <v/>
      </c>
    </row>
    <row r="7206" spans="2:14">
      <c r="B7206">
        <v>34406799</v>
      </c>
      <c r="C7206" s="2">
        <v>43215</v>
      </c>
      <c r="D7206" t="s">
        <v>13</v>
      </c>
      <c r="E7206" t="s">
        <v>5196</v>
      </c>
      <c r="F7206" t="s">
        <v>3871</v>
      </c>
      <c r="J7206" t="s">
        <v>17</v>
      </c>
      <c r="L7206" t="str">
        <f>_xlfn.XLOOKUP(Tableau1[[#This Row],[TYPE DE PIECE]],Tableau4[MATIERE],Tableau4[SHORT TYPE],"",0,1)</f>
        <v/>
      </c>
      <c r="N7206" t="str">
        <f>IF(ISERR(FIND("DECOUPE",Tableau1[[#This Row],[DESIGNATION]])),"","NEED REF")</f>
        <v/>
      </c>
    </row>
    <row r="7207" spans="2:14">
      <c r="B7207">
        <v>34406798</v>
      </c>
      <c r="C7207" s="2">
        <v>43215</v>
      </c>
      <c r="D7207" t="s">
        <v>13</v>
      </c>
      <c r="E7207" t="s">
        <v>5197</v>
      </c>
      <c r="F7207" t="s">
        <v>3871</v>
      </c>
      <c r="J7207" t="s">
        <v>17</v>
      </c>
      <c r="L7207" t="str">
        <f>_xlfn.XLOOKUP(Tableau1[[#This Row],[TYPE DE PIECE]],Tableau4[MATIERE],Tableau4[SHORT TYPE],"",0,1)</f>
        <v/>
      </c>
      <c r="N7207" t="str">
        <f>IF(ISERR(FIND("DECOUPE",Tableau1[[#This Row],[DESIGNATION]])),"","NEED REF")</f>
        <v/>
      </c>
    </row>
    <row r="7208" spans="2:14">
      <c r="B7208">
        <v>34406797</v>
      </c>
      <c r="C7208" s="2">
        <v>43215</v>
      </c>
      <c r="D7208" t="s">
        <v>13</v>
      </c>
      <c r="E7208" t="s">
        <v>5198</v>
      </c>
      <c r="F7208" t="s">
        <v>3871</v>
      </c>
      <c r="J7208" t="s">
        <v>17</v>
      </c>
      <c r="L7208" t="str">
        <f>_xlfn.XLOOKUP(Tableau1[[#This Row],[TYPE DE PIECE]],Tableau4[MATIERE],Tableau4[SHORT TYPE],"",0,1)</f>
        <v/>
      </c>
      <c r="N7208" t="str">
        <f>IF(ISERR(FIND("DECOUPE",Tableau1[[#This Row],[DESIGNATION]])),"","NEED REF")</f>
        <v/>
      </c>
    </row>
    <row r="7209" spans="2:14">
      <c r="B7209">
        <v>34406796</v>
      </c>
      <c r="C7209" s="2">
        <v>43215</v>
      </c>
      <c r="D7209" t="s">
        <v>13</v>
      </c>
      <c r="E7209" t="s">
        <v>5199</v>
      </c>
      <c r="F7209" t="s">
        <v>3871</v>
      </c>
      <c r="J7209" t="s">
        <v>17</v>
      </c>
      <c r="L7209" t="str">
        <f>_xlfn.XLOOKUP(Tableau1[[#This Row],[TYPE DE PIECE]],Tableau4[MATIERE],Tableau4[SHORT TYPE],"",0,1)</f>
        <v/>
      </c>
      <c r="N7209" t="str">
        <f>IF(ISERR(FIND("DECOUPE",Tableau1[[#This Row],[DESIGNATION]])),"","NEED REF")</f>
        <v/>
      </c>
    </row>
    <row r="7210" spans="2:14">
      <c r="B7210">
        <v>34406795</v>
      </c>
      <c r="C7210" s="2">
        <v>43215</v>
      </c>
      <c r="D7210" t="s">
        <v>13</v>
      </c>
      <c r="E7210" t="s">
        <v>5200</v>
      </c>
      <c r="F7210" t="s">
        <v>3871</v>
      </c>
      <c r="J7210" t="s">
        <v>17</v>
      </c>
      <c r="L7210" t="str">
        <f>_xlfn.XLOOKUP(Tableau1[[#This Row],[TYPE DE PIECE]],Tableau4[MATIERE],Tableau4[SHORT TYPE],"",0,1)</f>
        <v/>
      </c>
      <c r="N7210" t="str">
        <f>IF(ISERR(FIND("DECOUPE",Tableau1[[#This Row],[DESIGNATION]])),"","NEED REF")</f>
        <v/>
      </c>
    </row>
    <row r="7211" spans="2:14">
      <c r="B7211">
        <v>34406794</v>
      </c>
      <c r="C7211" s="2">
        <v>43304</v>
      </c>
      <c r="D7211" t="s">
        <v>13</v>
      </c>
      <c r="E7211" t="s">
        <v>5201</v>
      </c>
      <c r="F7211" t="s">
        <v>3871</v>
      </c>
      <c r="J7211" t="s">
        <v>17</v>
      </c>
      <c r="K7211" t="s">
        <v>25</v>
      </c>
      <c r="L7211" t="str">
        <f>_xlfn.XLOOKUP(Tableau1[[#This Row],[TYPE DE PIECE]],Tableau4[MATIERE],Tableau4[SHORT TYPE],"",0,1)</f>
        <v>SMT</v>
      </c>
      <c r="N7211" t="str">
        <f>IF(ISERR(FIND("DECOUPE",Tableau1[[#This Row],[DESIGNATION]])),"","NEED REF")</f>
        <v/>
      </c>
    </row>
    <row r="7212" spans="2:14">
      <c r="B7212">
        <v>34406793</v>
      </c>
      <c r="C7212" s="2">
        <v>43235</v>
      </c>
      <c r="D7212" t="s">
        <v>13</v>
      </c>
      <c r="E7212" t="s">
        <v>5202</v>
      </c>
      <c r="F7212" t="s">
        <v>5203</v>
      </c>
      <c r="J7212" t="s">
        <v>4048</v>
      </c>
      <c r="L7212" t="str">
        <f>_xlfn.XLOOKUP(Tableau1[[#This Row],[TYPE DE PIECE]],Tableau4[MATIERE],Tableau4[SHORT TYPE],"",0,1)</f>
        <v/>
      </c>
      <c r="N7212" t="str">
        <f>IF(ISERR(FIND("DECOUPE",Tableau1[[#This Row],[DESIGNATION]])),"","NEED REF")</f>
        <v/>
      </c>
    </row>
    <row r="7213" spans="2:14">
      <c r="B7213">
        <v>34406792</v>
      </c>
      <c r="C7213" s="2">
        <v>43235</v>
      </c>
      <c r="D7213" t="s">
        <v>13</v>
      </c>
      <c r="E7213" t="s">
        <v>5204</v>
      </c>
      <c r="F7213" t="s">
        <v>3019</v>
      </c>
      <c r="J7213" t="s">
        <v>2245</v>
      </c>
      <c r="L7213" t="str">
        <f>_xlfn.XLOOKUP(Tableau1[[#This Row],[TYPE DE PIECE]],Tableau4[MATIERE],Tableau4[SHORT TYPE],"",0,1)</f>
        <v/>
      </c>
      <c r="N7213" t="str">
        <f>IF(ISERR(FIND("DECOUPE",Tableau1[[#This Row],[DESIGNATION]])),"","NEED REF")</f>
        <v/>
      </c>
    </row>
    <row r="7214" spans="2:14">
      <c r="B7214">
        <v>34406791</v>
      </c>
      <c r="C7214" s="2">
        <v>43235</v>
      </c>
      <c r="D7214" t="s">
        <v>13</v>
      </c>
      <c r="E7214" t="s">
        <v>5205</v>
      </c>
      <c r="F7214" t="s">
        <v>3019</v>
      </c>
      <c r="J7214" t="s">
        <v>2245</v>
      </c>
      <c r="L7214" t="str">
        <f>_xlfn.XLOOKUP(Tableau1[[#This Row],[TYPE DE PIECE]],Tableau4[MATIERE],Tableau4[SHORT TYPE],"",0,1)</f>
        <v/>
      </c>
      <c r="N7214" t="str">
        <f>IF(ISERR(FIND("DECOUPE",Tableau1[[#This Row],[DESIGNATION]])),"","NEED REF")</f>
        <v/>
      </c>
    </row>
    <row r="7215" spans="2:14">
      <c r="B7215">
        <v>34406790</v>
      </c>
      <c r="C7215" s="2">
        <v>43235</v>
      </c>
      <c r="D7215" t="s">
        <v>13</v>
      </c>
      <c r="E7215" t="s">
        <v>5206</v>
      </c>
      <c r="F7215" t="s">
        <v>3019</v>
      </c>
      <c r="J7215" t="s">
        <v>2245</v>
      </c>
      <c r="L7215" t="str">
        <f>_xlfn.XLOOKUP(Tableau1[[#This Row],[TYPE DE PIECE]],Tableau4[MATIERE],Tableau4[SHORT TYPE],"",0,1)</f>
        <v/>
      </c>
      <c r="N7215" t="str">
        <f>IF(ISERR(FIND("DECOUPE",Tableau1[[#This Row],[DESIGNATION]])),"","NEED REF")</f>
        <v/>
      </c>
    </row>
    <row r="7216" spans="2:14">
      <c r="B7216">
        <v>34406789</v>
      </c>
      <c r="C7216" s="2">
        <v>43235</v>
      </c>
      <c r="D7216" t="s">
        <v>13</v>
      </c>
      <c r="E7216" t="s">
        <v>5207</v>
      </c>
      <c r="F7216" t="s">
        <v>3019</v>
      </c>
      <c r="J7216" t="s">
        <v>2245</v>
      </c>
      <c r="L7216" t="str">
        <f>_xlfn.XLOOKUP(Tableau1[[#This Row],[TYPE DE PIECE]],Tableau4[MATIERE],Tableau4[SHORT TYPE],"",0,1)</f>
        <v/>
      </c>
      <c r="N7216" t="str">
        <f>IF(ISERR(FIND("DECOUPE",Tableau1[[#This Row],[DESIGNATION]])),"","NEED REF")</f>
        <v/>
      </c>
    </row>
    <row r="7217" spans="2:14">
      <c r="B7217">
        <v>34406788</v>
      </c>
      <c r="C7217" s="2">
        <v>43235</v>
      </c>
      <c r="D7217" t="s">
        <v>13</v>
      </c>
      <c r="E7217" t="s">
        <v>5208</v>
      </c>
      <c r="F7217" t="s">
        <v>3019</v>
      </c>
      <c r="J7217" t="s">
        <v>2245</v>
      </c>
      <c r="L7217" t="str">
        <f>_xlfn.XLOOKUP(Tableau1[[#This Row],[TYPE DE PIECE]],Tableau4[MATIERE],Tableau4[SHORT TYPE],"",0,1)</f>
        <v/>
      </c>
      <c r="N7217" t="str">
        <f>IF(ISERR(FIND("DECOUPE",Tableau1[[#This Row],[DESIGNATION]])),"","NEED REF")</f>
        <v/>
      </c>
    </row>
    <row r="7218" spans="2:14">
      <c r="B7218">
        <v>34406787</v>
      </c>
      <c r="C7218" s="2">
        <v>43235</v>
      </c>
      <c r="D7218" t="s">
        <v>13</v>
      </c>
      <c r="E7218" t="s">
        <v>5209</v>
      </c>
      <c r="F7218" t="s">
        <v>3019</v>
      </c>
      <c r="J7218" t="s">
        <v>2245</v>
      </c>
      <c r="L7218" t="str">
        <f>_xlfn.XLOOKUP(Tableau1[[#This Row],[TYPE DE PIECE]],Tableau4[MATIERE],Tableau4[SHORT TYPE],"",0,1)</f>
        <v/>
      </c>
      <c r="N7218" t="str">
        <f>IF(ISERR(FIND("DECOUPE",Tableau1[[#This Row],[DESIGNATION]])),"","NEED REF")</f>
        <v/>
      </c>
    </row>
    <row r="7219" spans="2:14">
      <c r="B7219">
        <v>34406786</v>
      </c>
      <c r="C7219" s="2">
        <v>43235</v>
      </c>
      <c r="D7219" t="s">
        <v>13</v>
      </c>
      <c r="E7219" t="s">
        <v>5210</v>
      </c>
      <c r="F7219" t="s">
        <v>4767</v>
      </c>
      <c r="J7219" t="s">
        <v>5211</v>
      </c>
      <c r="L7219" t="str">
        <f>_xlfn.XLOOKUP(Tableau1[[#This Row],[TYPE DE PIECE]],Tableau4[MATIERE],Tableau4[SHORT TYPE],"",0,1)</f>
        <v/>
      </c>
      <c r="N7219" t="str">
        <f>IF(ISERR(FIND("DECOUPE",Tableau1[[#This Row],[DESIGNATION]])),"","NEED REF")</f>
        <v/>
      </c>
    </row>
    <row r="7220" spans="2:14">
      <c r="B7220">
        <v>34406785</v>
      </c>
      <c r="C7220" s="2">
        <v>43215</v>
      </c>
      <c r="D7220" t="s">
        <v>13</v>
      </c>
      <c r="E7220" t="s">
        <v>5212</v>
      </c>
      <c r="F7220" t="s">
        <v>3871</v>
      </c>
      <c r="J7220" t="s">
        <v>17</v>
      </c>
      <c r="L7220" t="str">
        <f>_xlfn.XLOOKUP(Tableau1[[#This Row],[TYPE DE PIECE]],Tableau4[MATIERE],Tableau4[SHORT TYPE],"",0,1)</f>
        <v/>
      </c>
      <c r="N7220" t="str">
        <f>IF(ISERR(FIND("DECOUPE",Tableau1[[#This Row],[DESIGNATION]])),"","NEED REF")</f>
        <v/>
      </c>
    </row>
    <row r="7221" spans="2:14">
      <c r="B7221">
        <v>34406784</v>
      </c>
      <c r="C7221" s="2">
        <v>43215</v>
      </c>
      <c r="D7221" t="s">
        <v>13</v>
      </c>
      <c r="E7221" t="s">
        <v>5213</v>
      </c>
      <c r="F7221" t="s">
        <v>3871</v>
      </c>
      <c r="J7221" t="s">
        <v>17</v>
      </c>
      <c r="L7221" t="str">
        <f>_xlfn.XLOOKUP(Tableau1[[#This Row],[TYPE DE PIECE]],Tableau4[MATIERE],Tableau4[SHORT TYPE],"",0,1)</f>
        <v/>
      </c>
      <c r="N7221" t="str">
        <f>IF(ISERR(FIND("DECOUPE",Tableau1[[#This Row],[DESIGNATION]])),"","NEED REF")</f>
        <v/>
      </c>
    </row>
    <row r="7222" spans="2:14">
      <c r="B7222">
        <v>34406783</v>
      </c>
      <c r="C7222" s="2">
        <v>43215</v>
      </c>
      <c r="D7222" t="s">
        <v>13</v>
      </c>
      <c r="E7222" t="s">
        <v>5214</v>
      </c>
      <c r="F7222" t="s">
        <v>3871</v>
      </c>
      <c r="J7222" t="s">
        <v>17</v>
      </c>
      <c r="L7222" t="str">
        <f>_xlfn.XLOOKUP(Tableau1[[#This Row],[TYPE DE PIECE]],Tableau4[MATIERE],Tableau4[SHORT TYPE],"",0,1)</f>
        <v/>
      </c>
      <c r="N7222" t="str">
        <f>IF(ISERR(FIND("DECOUPE",Tableau1[[#This Row],[DESIGNATION]])),"","NEED REF")</f>
        <v/>
      </c>
    </row>
    <row r="7223" spans="2:14">
      <c r="B7223">
        <v>34406782</v>
      </c>
      <c r="C7223" s="2">
        <v>43215</v>
      </c>
      <c r="D7223" t="s">
        <v>13</v>
      </c>
      <c r="F7223" t="s">
        <v>3871</v>
      </c>
      <c r="J7223" t="s">
        <v>17</v>
      </c>
      <c r="L7223" t="str">
        <f>_xlfn.XLOOKUP(Tableau1[[#This Row],[TYPE DE PIECE]],Tableau4[MATIERE],Tableau4[SHORT TYPE],"",0,1)</f>
        <v/>
      </c>
      <c r="N7223" t="str">
        <f>IF(ISERR(FIND("DECOUPE",Tableau1[[#This Row],[DESIGNATION]])),"","NEED REF")</f>
        <v/>
      </c>
    </row>
    <row r="7224" spans="2:14">
      <c r="B7224">
        <v>34406781</v>
      </c>
      <c r="C7224" s="2">
        <v>43215</v>
      </c>
      <c r="D7224" t="s">
        <v>13</v>
      </c>
      <c r="E7224" t="s">
        <v>5215</v>
      </c>
      <c r="F7224" t="s">
        <v>3871</v>
      </c>
      <c r="J7224" t="s">
        <v>17</v>
      </c>
      <c r="L7224" t="str">
        <f>_xlfn.XLOOKUP(Tableau1[[#This Row],[TYPE DE PIECE]],Tableau4[MATIERE],Tableau4[SHORT TYPE],"",0,1)</f>
        <v/>
      </c>
      <c r="N7224" t="str">
        <f>IF(ISERR(FIND("DECOUPE",Tableau1[[#This Row],[DESIGNATION]])),"","NEED REF")</f>
        <v/>
      </c>
    </row>
    <row r="7225" spans="2:14">
      <c r="B7225">
        <v>34406780</v>
      </c>
      <c r="C7225" s="2">
        <v>43215</v>
      </c>
      <c r="D7225" t="s">
        <v>13</v>
      </c>
      <c r="F7225" t="s">
        <v>3871</v>
      </c>
      <c r="J7225" t="s">
        <v>17</v>
      </c>
      <c r="L7225" t="str">
        <f>_xlfn.XLOOKUP(Tableau1[[#This Row],[TYPE DE PIECE]],Tableau4[MATIERE],Tableau4[SHORT TYPE],"",0,1)</f>
        <v/>
      </c>
      <c r="N7225" t="str">
        <f>IF(ISERR(FIND("DECOUPE",Tableau1[[#This Row],[DESIGNATION]])),"","NEED REF")</f>
        <v/>
      </c>
    </row>
    <row r="7226" spans="2:14">
      <c r="B7226">
        <v>34406779</v>
      </c>
      <c r="C7226" s="2">
        <v>43215</v>
      </c>
      <c r="D7226" t="s">
        <v>13</v>
      </c>
      <c r="E7226" t="s">
        <v>5216</v>
      </c>
      <c r="F7226" t="s">
        <v>3871</v>
      </c>
      <c r="J7226" t="s">
        <v>17</v>
      </c>
      <c r="L7226" t="str">
        <f>_xlfn.XLOOKUP(Tableau1[[#This Row],[TYPE DE PIECE]],Tableau4[MATIERE],Tableau4[SHORT TYPE],"",0,1)</f>
        <v/>
      </c>
      <c r="N7226" t="str">
        <f>IF(ISERR(FIND("DECOUPE",Tableau1[[#This Row],[DESIGNATION]])),"","NEED REF")</f>
        <v/>
      </c>
    </row>
    <row r="7227" spans="2:14">
      <c r="B7227">
        <v>34406778</v>
      </c>
      <c r="C7227" s="2">
        <v>43215</v>
      </c>
      <c r="D7227" t="s">
        <v>13</v>
      </c>
      <c r="F7227" t="s">
        <v>3871</v>
      </c>
      <c r="J7227" t="s">
        <v>17</v>
      </c>
      <c r="L7227" t="str">
        <f>_xlfn.XLOOKUP(Tableau1[[#This Row],[TYPE DE PIECE]],Tableau4[MATIERE],Tableau4[SHORT TYPE],"",0,1)</f>
        <v/>
      </c>
      <c r="N7227" t="str">
        <f>IF(ISERR(FIND("DECOUPE",Tableau1[[#This Row],[DESIGNATION]])),"","NEED REF")</f>
        <v/>
      </c>
    </row>
    <row r="7228" spans="2:14">
      <c r="B7228">
        <v>34406777</v>
      </c>
      <c r="C7228" s="2">
        <v>43215</v>
      </c>
      <c r="D7228" t="s">
        <v>13</v>
      </c>
      <c r="E7228" t="s">
        <v>5217</v>
      </c>
      <c r="F7228" t="s">
        <v>3871</v>
      </c>
      <c r="J7228" t="s">
        <v>17</v>
      </c>
      <c r="L7228" t="str">
        <f>_xlfn.XLOOKUP(Tableau1[[#This Row],[TYPE DE PIECE]],Tableau4[MATIERE],Tableau4[SHORT TYPE],"",0,1)</f>
        <v/>
      </c>
      <c r="N7228" t="str">
        <f>IF(ISERR(FIND("DECOUPE",Tableau1[[#This Row],[DESIGNATION]])),"","NEED REF")</f>
        <v/>
      </c>
    </row>
    <row r="7229" spans="2:14">
      <c r="B7229">
        <v>34406776</v>
      </c>
      <c r="C7229" s="2">
        <v>43215</v>
      </c>
      <c r="D7229" t="s">
        <v>13</v>
      </c>
      <c r="F7229" t="s">
        <v>3871</v>
      </c>
      <c r="J7229" t="s">
        <v>17</v>
      </c>
      <c r="L7229" t="str">
        <f>_xlfn.XLOOKUP(Tableau1[[#This Row],[TYPE DE PIECE]],Tableau4[MATIERE],Tableau4[SHORT TYPE],"",0,1)</f>
        <v/>
      </c>
      <c r="N7229" t="str">
        <f>IF(ISERR(FIND("DECOUPE",Tableau1[[#This Row],[DESIGNATION]])),"","NEED REF")</f>
        <v/>
      </c>
    </row>
    <row r="7230" spans="2:14">
      <c r="B7230">
        <v>34406775</v>
      </c>
      <c r="C7230" s="2">
        <v>43215</v>
      </c>
      <c r="D7230" t="s">
        <v>13</v>
      </c>
      <c r="E7230" t="s">
        <v>5218</v>
      </c>
      <c r="F7230" t="s">
        <v>3871</v>
      </c>
      <c r="J7230" t="s">
        <v>17</v>
      </c>
      <c r="L7230" t="str">
        <f>_xlfn.XLOOKUP(Tableau1[[#This Row],[TYPE DE PIECE]],Tableau4[MATIERE],Tableau4[SHORT TYPE],"",0,1)</f>
        <v/>
      </c>
      <c r="N7230" t="str">
        <f>IF(ISERR(FIND("DECOUPE",Tableau1[[#This Row],[DESIGNATION]])),"","NEED REF")</f>
        <v/>
      </c>
    </row>
    <row r="7231" spans="2:14">
      <c r="B7231">
        <v>34406774</v>
      </c>
      <c r="C7231" s="2">
        <v>43215</v>
      </c>
      <c r="D7231" t="s">
        <v>13</v>
      </c>
      <c r="F7231" t="s">
        <v>3871</v>
      </c>
      <c r="J7231" t="s">
        <v>17</v>
      </c>
      <c r="L7231" t="str">
        <f>_xlfn.XLOOKUP(Tableau1[[#This Row],[TYPE DE PIECE]],Tableau4[MATIERE],Tableau4[SHORT TYPE],"",0,1)</f>
        <v/>
      </c>
      <c r="N7231" t="str">
        <f>IF(ISERR(FIND("DECOUPE",Tableau1[[#This Row],[DESIGNATION]])),"","NEED REF")</f>
        <v/>
      </c>
    </row>
    <row r="7232" spans="2:14">
      <c r="B7232">
        <v>34406773</v>
      </c>
      <c r="C7232" s="2">
        <v>43215</v>
      </c>
      <c r="D7232" t="s">
        <v>13</v>
      </c>
      <c r="F7232" t="s">
        <v>3871</v>
      </c>
      <c r="J7232" t="s">
        <v>17</v>
      </c>
      <c r="L7232" t="str">
        <f>_xlfn.XLOOKUP(Tableau1[[#This Row],[TYPE DE PIECE]],Tableau4[MATIERE],Tableau4[SHORT TYPE],"",0,1)</f>
        <v/>
      </c>
      <c r="N7232" t="str">
        <f>IF(ISERR(FIND("DECOUPE",Tableau1[[#This Row],[DESIGNATION]])),"","NEED REF")</f>
        <v/>
      </c>
    </row>
    <row r="7233" spans="2:14">
      <c r="B7233">
        <v>34406772</v>
      </c>
      <c r="C7233" s="2">
        <v>43215</v>
      </c>
      <c r="D7233" t="s">
        <v>13</v>
      </c>
      <c r="F7233" t="s">
        <v>3871</v>
      </c>
      <c r="J7233" t="s">
        <v>17</v>
      </c>
      <c r="L7233" t="str">
        <f>_xlfn.XLOOKUP(Tableau1[[#This Row],[TYPE DE PIECE]],Tableau4[MATIERE],Tableau4[SHORT TYPE],"",0,1)</f>
        <v/>
      </c>
      <c r="N7233" t="str">
        <f>IF(ISERR(FIND("DECOUPE",Tableau1[[#This Row],[DESIGNATION]])),"","NEED REF")</f>
        <v/>
      </c>
    </row>
    <row r="7234" spans="2:14">
      <c r="B7234">
        <v>34406771</v>
      </c>
      <c r="C7234" s="2">
        <v>43215</v>
      </c>
      <c r="D7234" t="s">
        <v>13</v>
      </c>
      <c r="F7234" t="s">
        <v>3871</v>
      </c>
      <c r="J7234" t="s">
        <v>17</v>
      </c>
      <c r="L7234" t="str">
        <f>_xlfn.XLOOKUP(Tableau1[[#This Row],[TYPE DE PIECE]],Tableau4[MATIERE],Tableau4[SHORT TYPE],"",0,1)</f>
        <v/>
      </c>
      <c r="N7234" t="str">
        <f>IF(ISERR(FIND("DECOUPE",Tableau1[[#This Row],[DESIGNATION]])),"","NEED REF")</f>
        <v/>
      </c>
    </row>
    <row r="7235" spans="2:14">
      <c r="B7235">
        <v>34406770</v>
      </c>
      <c r="C7235" s="2">
        <v>43215</v>
      </c>
      <c r="D7235" t="s">
        <v>13</v>
      </c>
      <c r="F7235" t="s">
        <v>3871</v>
      </c>
      <c r="J7235" t="s">
        <v>17</v>
      </c>
      <c r="L7235" t="str">
        <f>_xlfn.XLOOKUP(Tableau1[[#This Row],[TYPE DE PIECE]],Tableau4[MATIERE],Tableau4[SHORT TYPE],"",0,1)</f>
        <v/>
      </c>
      <c r="N7235" t="str">
        <f>IF(ISERR(FIND("DECOUPE",Tableau1[[#This Row],[DESIGNATION]])),"","NEED REF")</f>
        <v/>
      </c>
    </row>
    <row r="7236" spans="2:14">
      <c r="B7236">
        <v>34406769</v>
      </c>
      <c r="C7236" s="2">
        <v>43215</v>
      </c>
      <c r="D7236" t="s">
        <v>13</v>
      </c>
      <c r="F7236" t="s">
        <v>3871</v>
      </c>
      <c r="J7236" t="s">
        <v>17</v>
      </c>
      <c r="L7236" t="str">
        <f>_xlfn.XLOOKUP(Tableau1[[#This Row],[TYPE DE PIECE]],Tableau4[MATIERE],Tableau4[SHORT TYPE],"",0,1)</f>
        <v/>
      </c>
      <c r="N7236" t="str">
        <f>IF(ISERR(FIND("DECOUPE",Tableau1[[#This Row],[DESIGNATION]])),"","NEED REF")</f>
        <v/>
      </c>
    </row>
    <row r="7237" spans="2:14">
      <c r="B7237">
        <v>34406768</v>
      </c>
      <c r="C7237" s="2">
        <v>43215</v>
      </c>
      <c r="D7237" t="s">
        <v>13</v>
      </c>
      <c r="F7237" t="s">
        <v>3871</v>
      </c>
      <c r="J7237" t="s">
        <v>17</v>
      </c>
      <c r="L7237" t="str">
        <f>_xlfn.XLOOKUP(Tableau1[[#This Row],[TYPE DE PIECE]],Tableau4[MATIERE],Tableau4[SHORT TYPE],"",0,1)</f>
        <v/>
      </c>
      <c r="N7237" t="str">
        <f>IF(ISERR(FIND("DECOUPE",Tableau1[[#This Row],[DESIGNATION]])),"","NEED REF")</f>
        <v/>
      </c>
    </row>
    <row r="7238" spans="2:14">
      <c r="B7238">
        <v>34406767</v>
      </c>
      <c r="C7238" s="2">
        <v>43215</v>
      </c>
      <c r="D7238" t="s">
        <v>13</v>
      </c>
      <c r="F7238" t="s">
        <v>3871</v>
      </c>
      <c r="J7238" t="s">
        <v>17</v>
      </c>
      <c r="L7238" t="str">
        <f>_xlfn.XLOOKUP(Tableau1[[#This Row],[TYPE DE PIECE]],Tableau4[MATIERE],Tableau4[SHORT TYPE],"",0,1)</f>
        <v/>
      </c>
      <c r="N7238" t="str">
        <f>IF(ISERR(FIND("DECOUPE",Tableau1[[#This Row],[DESIGNATION]])),"","NEED REF")</f>
        <v/>
      </c>
    </row>
    <row r="7239" spans="2:14">
      <c r="B7239">
        <v>34406766</v>
      </c>
      <c r="C7239" s="2">
        <v>43215</v>
      </c>
      <c r="D7239" t="s">
        <v>13</v>
      </c>
      <c r="F7239" t="s">
        <v>3871</v>
      </c>
      <c r="J7239" t="s">
        <v>17</v>
      </c>
      <c r="L7239" t="str">
        <f>_xlfn.XLOOKUP(Tableau1[[#This Row],[TYPE DE PIECE]],Tableau4[MATIERE],Tableau4[SHORT TYPE],"",0,1)</f>
        <v/>
      </c>
      <c r="N7239" t="str">
        <f>IF(ISERR(FIND("DECOUPE",Tableau1[[#This Row],[DESIGNATION]])),"","NEED REF")</f>
        <v/>
      </c>
    </row>
    <row r="7240" spans="2:14">
      <c r="B7240">
        <v>34406765</v>
      </c>
      <c r="C7240" s="2">
        <v>43215</v>
      </c>
      <c r="D7240" t="s">
        <v>745</v>
      </c>
      <c r="F7240" t="s">
        <v>3871</v>
      </c>
      <c r="J7240" t="s">
        <v>17</v>
      </c>
      <c r="L7240" t="str">
        <f>_xlfn.XLOOKUP(Tableau1[[#This Row],[TYPE DE PIECE]],Tableau4[MATIERE],Tableau4[SHORT TYPE],"",0,1)</f>
        <v/>
      </c>
      <c r="N7240" t="str">
        <f>IF(ISERR(FIND("DECOUPE",Tableau1[[#This Row],[DESIGNATION]])),"","NEED REF")</f>
        <v/>
      </c>
    </row>
    <row r="7241" spans="2:14">
      <c r="B7241">
        <v>34406764</v>
      </c>
      <c r="C7241" s="2">
        <v>43215</v>
      </c>
      <c r="D7241" t="s">
        <v>13</v>
      </c>
      <c r="E7241" t="s">
        <v>5219</v>
      </c>
      <c r="F7241" t="s">
        <v>3871</v>
      </c>
      <c r="J7241" t="s">
        <v>17</v>
      </c>
      <c r="K7241" t="s">
        <v>123</v>
      </c>
      <c r="L7241" t="str">
        <f>_xlfn.XLOOKUP(Tableau1[[#This Row],[TYPE DE PIECE]],Tableau4[MATIERE],Tableau4[SHORT TYPE],"",0,1)</f>
        <v>ETO</v>
      </c>
      <c r="N7241" t="s">
        <v>279</v>
      </c>
    </row>
    <row r="7242" spans="2:14">
      <c r="B7242">
        <v>34406763</v>
      </c>
      <c r="C7242" s="2">
        <v>43215</v>
      </c>
      <c r="D7242" t="s">
        <v>13</v>
      </c>
      <c r="E7242" t="s">
        <v>2409</v>
      </c>
      <c r="F7242" t="s">
        <v>3871</v>
      </c>
      <c r="J7242" t="s">
        <v>17</v>
      </c>
      <c r="L7242" t="str">
        <f>_xlfn.XLOOKUP(Tableau1[[#This Row],[TYPE DE PIECE]],Tableau4[MATIERE],Tableau4[SHORT TYPE],"",0,1)</f>
        <v/>
      </c>
      <c r="N7242" t="s">
        <v>464</v>
      </c>
    </row>
    <row r="7243" spans="2:14">
      <c r="B7243">
        <v>34406762</v>
      </c>
      <c r="C7243" s="2">
        <v>43215</v>
      </c>
      <c r="D7243" t="s">
        <v>13</v>
      </c>
      <c r="E7243" t="s">
        <v>2409</v>
      </c>
      <c r="F7243" t="s">
        <v>3871</v>
      </c>
      <c r="J7243" t="s">
        <v>17</v>
      </c>
      <c r="L7243" t="str">
        <f>_xlfn.XLOOKUP(Tableau1[[#This Row],[TYPE DE PIECE]],Tableau4[MATIERE],Tableau4[SHORT TYPE],"",0,1)</f>
        <v/>
      </c>
      <c r="N7243" t="s">
        <v>464</v>
      </c>
    </row>
    <row r="7244" spans="2:14">
      <c r="B7244">
        <v>34406761</v>
      </c>
      <c r="C7244" s="2">
        <v>43215</v>
      </c>
      <c r="D7244" t="s">
        <v>13</v>
      </c>
      <c r="E7244" t="s">
        <v>5220</v>
      </c>
      <c r="F7244" t="s">
        <v>5203</v>
      </c>
      <c r="J7244" t="s">
        <v>1944</v>
      </c>
      <c r="K7244" t="s">
        <v>22</v>
      </c>
      <c r="L7244" t="str">
        <f>_xlfn.XLOOKUP(Tableau1[[#This Row],[TYPE DE PIECE]],Tableau4[MATIERE],Tableau4[SHORT TYPE],"",0,1)</f>
        <v>COP</v>
      </c>
      <c r="N7244" t="str">
        <f>IF(ISERR(FIND("DECOUPE",Tableau1[[#This Row],[DESIGNATION]])),"","NEED REF")</f>
        <v/>
      </c>
    </row>
    <row r="7245" spans="2:14">
      <c r="B7245">
        <v>34406760</v>
      </c>
      <c r="C7245" s="2">
        <v>43215</v>
      </c>
      <c r="D7245" t="s">
        <v>13</v>
      </c>
      <c r="E7245" t="s">
        <v>5221</v>
      </c>
      <c r="F7245" t="s">
        <v>5203</v>
      </c>
      <c r="J7245" t="s">
        <v>1944</v>
      </c>
      <c r="L7245" t="str">
        <f>_xlfn.XLOOKUP(Tableau1[[#This Row],[TYPE DE PIECE]],Tableau4[MATIERE],Tableau4[SHORT TYPE],"",0,1)</f>
        <v/>
      </c>
      <c r="N7245" t="str">
        <f>IF(ISERR(FIND("DECOUPE",Tableau1[[#This Row],[DESIGNATION]])),"","NEED REF")</f>
        <v/>
      </c>
    </row>
    <row r="7246" spans="2:14">
      <c r="B7246">
        <v>34406759</v>
      </c>
      <c r="C7246" s="2">
        <v>43215</v>
      </c>
      <c r="D7246" t="s">
        <v>13</v>
      </c>
      <c r="E7246" t="s">
        <v>5222</v>
      </c>
      <c r="F7246" t="s">
        <v>5203</v>
      </c>
      <c r="J7246" t="s">
        <v>1944</v>
      </c>
      <c r="L7246" t="str">
        <f>_xlfn.XLOOKUP(Tableau1[[#This Row],[TYPE DE PIECE]],Tableau4[MATIERE],Tableau4[SHORT TYPE],"",0,1)</f>
        <v/>
      </c>
      <c r="N7246" t="str">
        <f>IF(ISERR(FIND("DECOUPE",Tableau1[[#This Row],[DESIGNATION]])),"","NEED REF")</f>
        <v/>
      </c>
    </row>
    <row r="7247" spans="2:14">
      <c r="B7247">
        <v>34406758</v>
      </c>
      <c r="C7247" s="2">
        <v>43215</v>
      </c>
      <c r="D7247" t="s">
        <v>13</v>
      </c>
      <c r="E7247" t="s">
        <v>5223</v>
      </c>
      <c r="F7247" t="s">
        <v>5203</v>
      </c>
      <c r="J7247" t="s">
        <v>1944</v>
      </c>
      <c r="L7247" t="str">
        <f>_xlfn.XLOOKUP(Tableau1[[#This Row],[TYPE DE PIECE]],Tableau4[MATIERE],Tableau4[SHORT TYPE],"",0,1)</f>
        <v/>
      </c>
      <c r="N7247" t="str">
        <f>IF(ISERR(FIND("DECOUPE",Tableau1[[#This Row],[DESIGNATION]])),"","NEED REF")</f>
        <v/>
      </c>
    </row>
    <row r="7248" spans="2:14">
      <c r="B7248">
        <v>34406757</v>
      </c>
      <c r="C7248" s="2">
        <v>43215</v>
      </c>
      <c r="D7248" t="s">
        <v>13</v>
      </c>
      <c r="E7248" t="s">
        <v>5224</v>
      </c>
      <c r="F7248" t="s">
        <v>5203</v>
      </c>
      <c r="J7248" t="s">
        <v>1944</v>
      </c>
      <c r="L7248" t="str">
        <f>_xlfn.XLOOKUP(Tableau1[[#This Row],[TYPE DE PIECE]],Tableau4[MATIERE],Tableau4[SHORT TYPE],"",0,1)</f>
        <v/>
      </c>
      <c r="N7248" t="str">
        <f>IF(ISERR(FIND("DECOUPE",Tableau1[[#This Row],[DESIGNATION]])),"","NEED REF")</f>
        <v/>
      </c>
    </row>
    <row r="7249" spans="2:14">
      <c r="B7249">
        <v>34406756</v>
      </c>
      <c r="C7249" s="2">
        <v>43215</v>
      </c>
      <c r="D7249" t="s">
        <v>13</v>
      </c>
      <c r="E7249" t="s">
        <v>5225</v>
      </c>
      <c r="F7249" t="s">
        <v>5203</v>
      </c>
      <c r="J7249" t="s">
        <v>1944</v>
      </c>
      <c r="L7249" t="str">
        <f>_xlfn.XLOOKUP(Tableau1[[#This Row],[TYPE DE PIECE]],Tableau4[MATIERE],Tableau4[SHORT TYPE],"",0,1)</f>
        <v/>
      </c>
      <c r="N7249" t="str">
        <f>IF(ISERR(FIND("DECOUPE",Tableau1[[#This Row],[DESIGNATION]])),"","NEED REF")</f>
        <v/>
      </c>
    </row>
    <row r="7250" spans="2:14">
      <c r="B7250">
        <v>34406755</v>
      </c>
      <c r="C7250" s="2">
        <v>43215</v>
      </c>
      <c r="D7250" t="s">
        <v>13</v>
      </c>
      <c r="E7250" t="s">
        <v>5226</v>
      </c>
      <c r="F7250" t="s">
        <v>5203</v>
      </c>
      <c r="J7250" t="s">
        <v>1944</v>
      </c>
      <c r="L7250" t="str">
        <f>_xlfn.XLOOKUP(Tableau1[[#This Row],[TYPE DE PIECE]],Tableau4[MATIERE],Tableau4[SHORT TYPE],"",0,1)</f>
        <v/>
      </c>
      <c r="N7250" t="str">
        <f>IF(ISERR(FIND("DECOUPE",Tableau1[[#This Row],[DESIGNATION]])),"","NEED REF")</f>
        <v/>
      </c>
    </row>
    <row r="7251" spans="2:14">
      <c r="B7251">
        <v>34406754</v>
      </c>
      <c r="C7251" s="2">
        <v>43215</v>
      </c>
      <c r="D7251" t="s">
        <v>13</v>
      </c>
      <c r="E7251" t="s">
        <v>5227</v>
      </c>
      <c r="F7251" t="s">
        <v>5203</v>
      </c>
      <c r="J7251" t="s">
        <v>1944</v>
      </c>
      <c r="L7251" t="str">
        <f>_xlfn.XLOOKUP(Tableau1[[#This Row],[TYPE DE PIECE]],Tableau4[MATIERE],Tableau4[SHORT TYPE],"",0,1)</f>
        <v/>
      </c>
      <c r="N7251" t="str">
        <f>IF(ISERR(FIND("DECOUPE",Tableau1[[#This Row],[DESIGNATION]])),"","NEED REF")</f>
        <v/>
      </c>
    </row>
    <row r="7252" spans="2:14">
      <c r="B7252">
        <v>34406753</v>
      </c>
      <c r="C7252" s="2">
        <v>43215</v>
      </c>
      <c r="D7252" t="s">
        <v>13</v>
      </c>
      <c r="E7252" t="s">
        <v>5156</v>
      </c>
      <c r="F7252" t="s">
        <v>5203</v>
      </c>
      <c r="J7252" t="s">
        <v>1944</v>
      </c>
      <c r="L7252" t="str">
        <f>_xlfn.XLOOKUP(Tableau1[[#This Row],[TYPE DE PIECE]],Tableau4[MATIERE],Tableau4[SHORT TYPE],"",0,1)</f>
        <v/>
      </c>
      <c r="N7252" t="str">
        <f>IF(ISERR(FIND("DECOUPE",Tableau1[[#This Row],[DESIGNATION]])),"","NEED REF")</f>
        <v/>
      </c>
    </row>
    <row r="7253" spans="2:14">
      <c r="B7253">
        <v>34406752</v>
      </c>
      <c r="C7253" s="2">
        <v>43215</v>
      </c>
      <c r="D7253" t="s">
        <v>13</v>
      </c>
      <c r="E7253" t="s">
        <v>5156</v>
      </c>
      <c r="F7253" t="s">
        <v>5203</v>
      </c>
      <c r="J7253" t="s">
        <v>1944</v>
      </c>
      <c r="L7253" t="str">
        <f>_xlfn.XLOOKUP(Tableau1[[#This Row],[TYPE DE PIECE]],Tableau4[MATIERE],Tableau4[SHORT TYPE],"",0,1)</f>
        <v/>
      </c>
      <c r="N7253" t="str">
        <f>IF(ISERR(FIND("DECOUPE",Tableau1[[#This Row],[DESIGNATION]])),"","NEED REF")</f>
        <v/>
      </c>
    </row>
    <row r="7254" spans="2:14">
      <c r="B7254">
        <v>34406751</v>
      </c>
      <c r="C7254" s="2">
        <v>43215</v>
      </c>
      <c r="D7254" t="s">
        <v>13</v>
      </c>
      <c r="E7254" t="s">
        <v>5228</v>
      </c>
      <c r="F7254" t="s">
        <v>5203</v>
      </c>
      <c r="J7254" t="s">
        <v>1944</v>
      </c>
      <c r="L7254" t="str">
        <f>_xlfn.XLOOKUP(Tableau1[[#This Row],[TYPE DE PIECE]],Tableau4[MATIERE],Tableau4[SHORT TYPE],"",0,1)</f>
        <v/>
      </c>
      <c r="N7254" t="str">
        <f>IF(ISERR(FIND("DECOUPE",Tableau1[[#This Row],[DESIGNATION]])),"","NEED REF")</f>
        <v/>
      </c>
    </row>
    <row r="7255" spans="2:14">
      <c r="B7255">
        <v>34406750</v>
      </c>
      <c r="C7255" s="2">
        <v>43215</v>
      </c>
      <c r="D7255" t="s">
        <v>13</v>
      </c>
      <c r="E7255" t="s">
        <v>5229</v>
      </c>
      <c r="F7255" t="s">
        <v>5203</v>
      </c>
      <c r="J7255" t="s">
        <v>1944</v>
      </c>
      <c r="L7255" t="str">
        <f>_xlfn.XLOOKUP(Tableau1[[#This Row],[TYPE DE PIECE]],Tableau4[MATIERE],Tableau4[SHORT TYPE],"",0,1)</f>
        <v/>
      </c>
      <c r="N7255" t="str">
        <f>IF(ISERR(FIND("DECOUPE",Tableau1[[#This Row],[DESIGNATION]])),"","NEED REF")</f>
        <v/>
      </c>
    </row>
    <row r="7256" spans="2:14">
      <c r="B7256">
        <v>34406749</v>
      </c>
      <c r="C7256" s="2">
        <v>43215</v>
      </c>
      <c r="D7256" t="s">
        <v>13</v>
      </c>
      <c r="E7256" t="s">
        <v>5230</v>
      </c>
      <c r="F7256" t="s">
        <v>5203</v>
      </c>
      <c r="J7256" t="s">
        <v>1944</v>
      </c>
      <c r="L7256" t="str">
        <f>_xlfn.XLOOKUP(Tableau1[[#This Row],[TYPE DE PIECE]],Tableau4[MATIERE],Tableau4[SHORT TYPE],"",0,1)</f>
        <v/>
      </c>
      <c r="N7256" t="str">
        <f>IF(ISERR(FIND("DECOUPE",Tableau1[[#This Row],[DESIGNATION]])),"","NEED REF")</f>
        <v/>
      </c>
    </row>
    <row r="7257" spans="2:14">
      <c r="B7257">
        <v>34406748</v>
      </c>
      <c r="C7257" s="2">
        <v>43215</v>
      </c>
      <c r="D7257" t="s">
        <v>13</v>
      </c>
      <c r="E7257" t="s">
        <v>5231</v>
      </c>
      <c r="F7257" t="s">
        <v>5203</v>
      </c>
      <c r="J7257" t="s">
        <v>1944</v>
      </c>
      <c r="L7257" t="str">
        <f>_xlfn.XLOOKUP(Tableau1[[#This Row],[TYPE DE PIECE]],Tableau4[MATIERE],Tableau4[SHORT TYPE],"",0,1)</f>
        <v/>
      </c>
      <c r="N7257" t="str">
        <f>IF(ISERR(FIND("DECOUPE",Tableau1[[#This Row],[DESIGNATION]])),"","NEED REF")</f>
        <v/>
      </c>
    </row>
    <row r="7258" spans="2:14">
      <c r="B7258">
        <v>34406747</v>
      </c>
      <c r="C7258" s="2">
        <v>43215</v>
      </c>
      <c r="D7258" t="s">
        <v>13</v>
      </c>
      <c r="E7258" t="s">
        <v>5232</v>
      </c>
      <c r="F7258" t="s">
        <v>5203</v>
      </c>
      <c r="J7258" t="s">
        <v>1944</v>
      </c>
      <c r="L7258" t="str">
        <f>_xlfn.XLOOKUP(Tableau1[[#This Row],[TYPE DE PIECE]],Tableau4[MATIERE],Tableau4[SHORT TYPE],"",0,1)</f>
        <v/>
      </c>
      <c r="N7258" t="str">
        <f>IF(ISERR(FIND("DECOUPE",Tableau1[[#This Row],[DESIGNATION]])),"","NEED REF")</f>
        <v/>
      </c>
    </row>
    <row r="7259" spans="2:14">
      <c r="B7259">
        <v>34406746</v>
      </c>
      <c r="C7259" s="2">
        <v>43215</v>
      </c>
      <c r="D7259" t="s">
        <v>13</v>
      </c>
      <c r="E7259" t="s">
        <v>5233</v>
      </c>
      <c r="F7259" t="s">
        <v>5203</v>
      </c>
      <c r="J7259" t="s">
        <v>1944</v>
      </c>
      <c r="L7259" t="str">
        <f>_xlfn.XLOOKUP(Tableau1[[#This Row],[TYPE DE PIECE]],Tableau4[MATIERE],Tableau4[SHORT TYPE],"",0,1)</f>
        <v/>
      </c>
      <c r="N7259" t="str">
        <f>IF(ISERR(FIND("DECOUPE",Tableau1[[#This Row],[DESIGNATION]])),"","NEED REF")</f>
        <v/>
      </c>
    </row>
    <row r="7260" spans="2:14">
      <c r="B7260">
        <v>34406745</v>
      </c>
      <c r="C7260" s="2">
        <v>43215</v>
      </c>
      <c r="D7260" t="s">
        <v>13</v>
      </c>
      <c r="E7260" t="s">
        <v>5234</v>
      </c>
      <c r="F7260" t="s">
        <v>5203</v>
      </c>
      <c r="J7260" t="s">
        <v>1944</v>
      </c>
      <c r="L7260" t="str">
        <f>_xlfn.XLOOKUP(Tableau1[[#This Row],[TYPE DE PIECE]],Tableau4[MATIERE],Tableau4[SHORT TYPE],"",0,1)</f>
        <v/>
      </c>
      <c r="N7260" t="str">
        <f>IF(ISERR(FIND("DECOUPE",Tableau1[[#This Row],[DESIGNATION]])),"","NEED REF")</f>
        <v/>
      </c>
    </row>
    <row r="7261" spans="2:14">
      <c r="B7261">
        <v>34406744</v>
      </c>
      <c r="C7261" s="2">
        <v>43215</v>
      </c>
      <c r="D7261" t="s">
        <v>13</v>
      </c>
      <c r="E7261" t="s">
        <v>5235</v>
      </c>
      <c r="F7261" t="s">
        <v>5203</v>
      </c>
      <c r="J7261" t="s">
        <v>1944</v>
      </c>
      <c r="L7261" t="str">
        <f>_xlfn.XLOOKUP(Tableau1[[#This Row],[TYPE DE PIECE]],Tableau4[MATIERE],Tableau4[SHORT TYPE],"",0,1)</f>
        <v/>
      </c>
      <c r="N7261" t="str">
        <f>IF(ISERR(FIND("DECOUPE",Tableau1[[#This Row],[DESIGNATION]])),"","NEED REF")</f>
        <v/>
      </c>
    </row>
    <row r="7262" spans="2:14">
      <c r="B7262">
        <v>34406743</v>
      </c>
      <c r="C7262" s="2">
        <v>43215</v>
      </c>
      <c r="D7262" t="s">
        <v>13</v>
      </c>
      <c r="E7262" t="s">
        <v>5236</v>
      </c>
      <c r="F7262" t="s">
        <v>5203</v>
      </c>
      <c r="J7262" t="s">
        <v>1944</v>
      </c>
      <c r="L7262" t="str">
        <f>_xlfn.XLOOKUP(Tableau1[[#This Row],[TYPE DE PIECE]],Tableau4[MATIERE],Tableau4[SHORT TYPE],"",0,1)</f>
        <v/>
      </c>
      <c r="N7262" t="str">
        <f>IF(ISERR(FIND("DECOUPE",Tableau1[[#This Row],[DESIGNATION]])),"","NEED REF")</f>
        <v/>
      </c>
    </row>
    <row r="7263" spans="2:14">
      <c r="B7263">
        <v>34406742</v>
      </c>
      <c r="C7263" s="2">
        <v>43215</v>
      </c>
      <c r="D7263" t="s">
        <v>13</v>
      </c>
      <c r="E7263" t="s">
        <v>5237</v>
      </c>
      <c r="F7263" t="s">
        <v>5203</v>
      </c>
      <c r="J7263" t="s">
        <v>1944</v>
      </c>
      <c r="L7263" t="str">
        <f>_xlfn.XLOOKUP(Tableau1[[#This Row],[TYPE DE PIECE]],Tableau4[MATIERE],Tableau4[SHORT TYPE],"",0,1)</f>
        <v/>
      </c>
      <c r="N7263" t="str">
        <f>IF(ISERR(FIND("DECOUPE",Tableau1[[#This Row],[DESIGNATION]])),"","NEED REF")</f>
        <v/>
      </c>
    </row>
    <row r="7264" spans="2:14">
      <c r="B7264">
        <v>34406741</v>
      </c>
      <c r="C7264" s="2">
        <v>43215</v>
      </c>
      <c r="D7264" t="s">
        <v>13</v>
      </c>
      <c r="E7264" t="s">
        <v>5238</v>
      </c>
      <c r="F7264" t="s">
        <v>5203</v>
      </c>
      <c r="J7264" t="s">
        <v>1944</v>
      </c>
      <c r="L7264" t="str">
        <f>_xlfn.XLOOKUP(Tableau1[[#This Row],[TYPE DE PIECE]],Tableau4[MATIERE],Tableau4[SHORT TYPE],"",0,1)</f>
        <v/>
      </c>
      <c r="N7264" t="str">
        <f>IF(ISERR(FIND("DECOUPE",Tableau1[[#This Row],[DESIGNATION]])),"","NEED REF")</f>
        <v>NEED REF</v>
      </c>
    </row>
    <row r="7265" spans="2:14">
      <c r="B7265">
        <v>34406740</v>
      </c>
      <c r="C7265" s="2">
        <v>43215</v>
      </c>
      <c r="D7265" t="s">
        <v>13</v>
      </c>
      <c r="E7265" t="s">
        <v>5239</v>
      </c>
      <c r="F7265" t="s">
        <v>5203</v>
      </c>
      <c r="J7265" t="s">
        <v>1944</v>
      </c>
      <c r="L7265" t="str">
        <f>_xlfn.XLOOKUP(Tableau1[[#This Row],[TYPE DE PIECE]],Tableau4[MATIERE],Tableau4[SHORT TYPE],"",0,1)</f>
        <v/>
      </c>
      <c r="N7265" t="str">
        <f>IF(ISERR(FIND("DECOUPE",Tableau1[[#This Row],[DESIGNATION]])),"","NEED REF")</f>
        <v/>
      </c>
    </row>
    <row r="7266" spans="2:14">
      <c r="B7266">
        <v>34406739</v>
      </c>
      <c r="C7266" s="2">
        <v>43215</v>
      </c>
      <c r="D7266" t="s">
        <v>13</v>
      </c>
      <c r="E7266" t="s">
        <v>5240</v>
      </c>
      <c r="F7266" t="s">
        <v>5203</v>
      </c>
      <c r="J7266" t="s">
        <v>1944</v>
      </c>
      <c r="L7266" t="str">
        <f>_xlfn.XLOOKUP(Tableau1[[#This Row],[TYPE DE PIECE]],Tableau4[MATIERE],Tableau4[SHORT TYPE],"",0,1)</f>
        <v/>
      </c>
      <c r="N7266" t="str">
        <f>IF(ISERR(FIND("DECOUPE",Tableau1[[#This Row],[DESIGNATION]])),"","NEED REF")</f>
        <v/>
      </c>
    </row>
    <row r="7267" spans="2:14">
      <c r="B7267">
        <v>34406738</v>
      </c>
      <c r="C7267" s="2">
        <v>43215</v>
      </c>
      <c r="D7267" t="s">
        <v>13</v>
      </c>
      <c r="E7267" t="s">
        <v>5241</v>
      </c>
      <c r="F7267" t="s">
        <v>5203</v>
      </c>
      <c r="J7267" t="s">
        <v>1944</v>
      </c>
      <c r="L7267" t="str">
        <f>_xlfn.XLOOKUP(Tableau1[[#This Row],[TYPE DE PIECE]],Tableau4[MATIERE],Tableau4[SHORT TYPE],"",0,1)</f>
        <v/>
      </c>
      <c r="N7267" t="str">
        <f>IF(ISERR(FIND("DECOUPE",Tableau1[[#This Row],[DESIGNATION]])),"","NEED REF")</f>
        <v/>
      </c>
    </row>
    <row r="7268" spans="2:14">
      <c r="B7268">
        <v>34406737</v>
      </c>
      <c r="C7268" s="2">
        <v>43215</v>
      </c>
      <c r="D7268" t="s">
        <v>13</v>
      </c>
      <c r="E7268" t="s">
        <v>5242</v>
      </c>
      <c r="F7268" t="s">
        <v>5203</v>
      </c>
      <c r="J7268" t="s">
        <v>1944</v>
      </c>
      <c r="L7268" t="str">
        <f>_xlfn.XLOOKUP(Tableau1[[#This Row],[TYPE DE PIECE]],Tableau4[MATIERE],Tableau4[SHORT TYPE],"",0,1)</f>
        <v/>
      </c>
      <c r="N7268" t="str">
        <f>IF(ISERR(FIND("DECOUPE",Tableau1[[#This Row],[DESIGNATION]])),"","NEED REF")</f>
        <v/>
      </c>
    </row>
    <row r="7269" spans="2:14">
      <c r="B7269">
        <v>34406736</v>
      </c>
      <c r="C7269" s="2">
        <v>43215</v>
      </c>
      <c r="D7269" t="s">
        <v>13</v>
      </c>
      <c r="E7269" t="s">
        <v>5243</v>
      </c>
      <c r="F7269" t="s">
        <v>5203</v>
      </c>
      <c r="J7269" t="s">
        <v>1944</v>
      </c>
      <c r="L7269" t="str">
        <f>_xlfn.XLOOKUP(Tableau1[[#This Row],[TYPE DE PIECE]],Tableau4[MATIERE],Tableau4[SHORT TYPE],"",0,1)</f>
        <v/>
      </c>
      <c r="N7269" t="str">
        <f>IF(ISERR(FIND("DECOUPE",Tableau1[[#This Row],[DESIGNATION]])),"","NEED REF")</f>
        <v/>
      </c>
    </row>
    <row r="7270" spans="2:14">
      <c r="B7270">
        <v>34406735</v>
      </c>
      <c r="C7270" s="2">
        <v>43213</v>
      </c>
      <c r="D7270" t="s">
        <v>13</v>
      </c>
      <c r="E7270" t="s">
        <v>5244</v>
      </c>
      <c r="F7270" t="s">
        <v>3871</v>
      </c>
      <c r="J7270" t="s">
        <v>17</v>
      </c>
      <c r="K7270" t="s">
        <v>25</v>
      </c>
      <c r="L7270" t="str">
        <f>_xlfn.XLOOKUP(Tableau1[[#This Row],[TYPE DE PIECE]],Tableau4[MATIERE],Tableau4[SHORT TYPE],"",0,1)</f>
        <v>SMT</v>
      </c>
      <c r="N7270" t="str">
        <f>IF(ISERR(FIND("DECOUPE",Tableau1[[#This Row],[DESIGNATION]])),"","NEED REF")</f>
        <v/>
      </c>
    </row>
    <row r="7271" spans="2:14">
      <c r="B7271">
        <v>34406734</v>
      </c>
      <c r="C7271" s="2">
        <v>43213</v>
      </c>
      <c r="D7271" t="s">
        <v>745</v>
      </c>
      <c r="E7271" t="s">
        <v>5245</v>
      </c>
      <c r="F7271" t="s">
        <v>3871</v>
      </c>
      <c r="J7271" t="s">
        <v>17</v>
      </c>
      <c r="L7271" t="str">
        <f>_xlfn.XLOOKUP(Tableau1[[#This Row],[TYPE DE PIECE]],Tableau4[MATIERE],Tableau4[SHORT TYPE],"",0,1)</f>
        <v/>
      </c>
      <c r="N7271" t="str">
        <f>IF(ISERR(FIND("DECOUPE",Tableau1[[#This Row],[DESIGNATION]])),"","NEED REF")</f>
        <v/>
      </c>
    </row>
    <row r="7272" spans="2:14">
      <c r="B7272">
        <v>34406733</v>
      </c>
      <c r="C7272" s="2">
        <v>43213</v>
      </c>
      <c r="D7272" t="s">
        <v>745</v>
      </c>
      <c r="E7272" t="s">
        <v>5246</v>
      </c>
      <c r="F7272" t="s">
        <v>3871</v>
      </c>
      <c r="J7272" t="s">
        <v>17</v>
      </c>
      <c r="L7272" t="str">
        <f>_xlfn.XLOOKUP(Tableau1[[#This Row],[TYPE DE PIECE]],Tableau4[MATIERE],Tableau4[SHORT TYPE],"",0,1)</f>
        <v/>
      </c>
      <c r="N7272" t="str">
        <f>IF(ISERR(FIND("DECOUPE",Tableau1[[#This Row],[DESIGNATION]])),"","NEED REF")</f>
        <v/>
      </c>
    </row>
    <row r="7273" spans="2:14">
      <c r="B7273">
        <v>34406732</v>
      </c>
      <c r="C7273" s="2">
        <v>43213</v>
      </c>
      <c r="D7273" t="s">
        <v>745</v>
      </c>
      <c r="E7273" t="s">
        <v>5247</v>
      </c>
      <c r="F7273" t="s">
        <v>3871</v>
      </c>
      <c r="J7273" t="s">
        <v>17</v>
      </c>
      <c r="L7273" t="str">
        <f>_xlfn.XLOOKUP(Tableau1[[#This Row],[TYPE DE PIECE]],Tableau4[MATIERE],Tableau4[SHORT TYPE],"",0,1)</f>
        <v/>
      </c>
      <c r="N7273" t="str">
        <f>IF(ISERR(FIND("DECOUPE",Tableau1[[#This Row],[DESIGNATION]])),"","NEED REF")</f>
        <v/>
      </c>
    </row>
    <row r="7274" spans="2:14">
      <c r="B7274">
        <v>34406731</v>
      </c>
      <c r="C7274" s="2">
        <v>43213</v>
      </c>
      <c r="D7274" t="s">
        <v>745</v>
      </c>
      <c r="E7274" t="s">
        <v>5248</v>
      </c>
      <c r="F7274" t="s">
        <v>3871</v>
      </c>
      <c r="J7274" t="s">
        <v>17</v>
      </c>
      <c r="L7274" t="str">
        <f>_xlfn.XLOOKUP(Tableau1[[#This Row],[TYPE DE PIECE]],Tableau4[MATIERE],Tableau4[SHORT TYPE],"",0,1)</f>
        <v/>
      </c>
      <c r="N7274" t="str">
        <f>IF(ISERR(FIND("DECOUPE",Tableau1[[#This Row],[DESIGNATION]])),"","NEED REF")</f>
        <v/>
      </c>
    </row>
    <row r="7275" spans="2:14">
      <c r="B7275">
        <v>34406730</v>
      </c>
      <c r="C7275" s="2">
        <v>43213</v>
      </c>
      <c r="D7275" t="s">
        <v>13</v>
      </c>
      <c r="E7275" t="s">
        <v>5249</v>
      </c>
      <c r="F7275" t="s">
        <v>3871</v>
      </c>
      <c r="J7275" t="s">
        <v>17</v>
      </c>
      <c r="K7275" t="s">
        <v>25</v>
      </c>
      <c r="L7275" t="str">
        <f>_xlfn.XLOOKUP(Tableau1[[#This Row],[TYPE DE PIECE]],Tableau4[MATIERE],Tableau4[SHORT TYPE],"",0,1)</f>
        <v>SMT</v>
      </c>
      <c r="N7275" t="str">
        <f>IF(ISERR(FIND("DECOUPE",Tableau1[[#This Row],[DESIGNATION]])),"","NEED REF")</f>
        <v/>
      </c>
    </row>
    <row r="7276" spans="2:14">
      <c r="B7276">
        <v>34406729</v>
      </c>
      <c r="C7276" s="2">
        <v>43213</v>
      </c>
      <c r="D7276" t="s">
        <v>13</v>
      </c>
      <c r="E7276" t="s">
        <v>5250</v>
      </c>
      <c r="F7276" t="s">
        <v>3871</v>
      </c>
      <c r="J7276" t="s">
        <v>17</v>
      </c>
      <c r="K7276" t="s">
        <v>25</v>
      </c>
      <c r="L7276" t="str">
        <f>_xlfn.XLOOKUP(Tableau1[[#This Row],[TYPE DE PIECE]],Tableau4[MATIERE],Tableau4[SHORT TYPE],"",0,1)</f>
        <v>SMT</v>
      </c>
      <c r="N7276" t="str">
        <f>IF(ISERR(FIND("DECOUPE",Tableau1[[#This Row],[DESIGNATION]])),"","NEED REF")</f>
        <v/>
      </c>
    </row>
    <row r="7277" spans="2:14">
      <c r="B7277">
        <v>34406728</v>
      </c>
      <c r="C7277" s="2">
        <v>43213</v>
      </c>
      <c r="D7277" t="s">
        <v>13</v>
      </c>
      <c r="E7277" t="s">
        <v>5251</v>
      </c>
      <c r="F7277" t="s">
        <v>3871</v>
      </c>
      <c r="J7277" t="s">
        <v>17</v>
      </c>
      <c r="K7277" t="s">
        <v>22</v>
      </c>
      <c r="L7277" t="str">
        <f>_xlfn.XLOOKUP(Tableau1[[#This Row],[TYPE DE PIECE]],Tableau4[MATIERE],Tableau4[SHORT TYPE],"",0,1)</f>
        <v>COP</v>
      </c>
      <c r="N7277" t="str">
        <f>IF(ISERR(FIND("DECOUPE",Tableau1[[#This Row],[DESIGNATION]])),"","NEED REF")</f>
        <v/>
      </c>
    </row>
    <row r="7278" spans="2:14">
      <c r="B7278">
        <v>34406727</v>
      </c>
      <c r="C7278" s="2">
        <v>43213</v>
      </c>
      <c r="D7278" t="s">
        <v>13</v>
      </c>
      <c r="E7278" t="s">
        <v>5252</v>
      </c>
      <c r="F7278" t="s">
        <v>3871</v>
      </c>
      <c r="J7278" t="s">
        <v>17</v>
      </c>
      <c r="K7278" t="s">
        <v>22</v>
      </c>
      <c r="L7278" t="str">
        <f>_xlfn.XLOOKUP(Tableau1[[#This Row],[TYPE DE PIECE]],Tableau4[MATIERE],Tableau4[SHORT TYPE],"",0,1)</f>
        <v>COP</v>
      </c>
      <c r="N7278" t="str">
        <f>IF(ISERR(FIND("DECOUPE",Tableau1[[#This Row],[DESIGNATION]])),"","NEED REF")</f>
        <v/>
      </c>
    </row>
    <row r="7279" spans="2:14">
      <c r="B7279">
        <v>34406726</v>
      </c>
      <c r="C7279" s="2">
        <v>43213</v>
      </c>
      <c r="D7279" t="s">
        <v>13</v>
      </c>
      <c r="E7279" t="s">
        <v>5253</v>
      </c>
      <c r="F7279" t="s">
        <v>3871</v>
      </c>
      <c r="J7279" t="s">
        <v>17</v>
      </c>
      <c r="K7279" t="s">
        <v>22</v>
      </c>
      <c r="L7279" t="str">
        <f>_xlfn.XLOOKUP(Tableau1[[#This Row],[TYPE DE PIECE]],Tableau4[MATIERE],Tableau4[SHORT TYPE],"",0,1)</f>
        <v>COP</v>
      </c>
      <c r="N7279" t="str">
        <f>IF(ISERR(FIND("DECOUPE",Tableau1[[#This Row],[DESIGNATION]])),"","NEED REF")</f>
        <v/>
      </c>
    </row>
    <row r="7280" spans="2:14">
      <c r="B7280">
        <v>34406725</v>
      </c>
      <c r="C7280" s="2">
        <v>43210</v>
      </c>
      <c r="D7280" t="s">
        <v>13</v>
      </c>
      <c r="E7280" t="s">
        <v>5254</v>
      </c>
      <c r="F7280" t="s">
        <v>5203</v>
      </c>
      <c r="J7280" t="s">
        <v>1944</v>
      </c>
      <c r="L7280" t="str">
        <f>_xlfn.XLOOKUP(Tableau1[[#This Row],[TYPE DE PIECE]],Tableau4[MATIERE],Tableau4[SHORT TYPE],"",0,1)</f>
        <v/>
      </c>
      <c r="N7280" t="str">
        <f>IF(ISERR(FIND("DECOUPE",Tableau1[[#This Row],[DESIGNATION]])),"","NEED REF")</f>
        <v/>
      </c>
    </row>
    <row r="7281" spans="2:14">
      <c r="B7281">
        <v>34406724</v>
      </c>
      <c r="C7281" s="2">
        <v>43210</v>
      </c>
      <c r="D7281" t="s">
        <v>13</v>
      </c>
      <c r="E7281" t="s">
        <v>5255</v>
      </c>
      <c r="F7281" t="s">
        <v>5203</v>
      </c>
      <c r="J7281" t="s">
        <v>1944</v>
      </c>
      <c r="L7281" t="str">
        <f>_xlfn.XLOOKUP(Tableau1[[#This Row],[TYPE DE PIECE]],Tableau4[MATIERE],Tableau4[SHORT TYPE],"",0,1)</f>
        <v/>
      </c>
      <c r="N7281" t="str">
        <f>IF(ISERR(FIND("DECOUPE",Tableau1[[#This Row],[DESIGNATION]])),"","NEED REF")</f>
        <v/>
      </c>
    </row>
    <row r="7282" spans="2:14">
      <c r="B7282">
        <v>34406723</v>
      </c>
      <c r="C7282" s="2">
        <v>43210</v>
      </c>
      <c r="D7282" t="s">
        <v>13</v>
      </c>
      <c r="E7282" t="s">
        <v>5256</v>
      </c>
      <c r="F7282" t="s">
        <v>5203</v>
      </c>
      <c r="J7282" t="s">
        <v>1944</v>
      </c>
      <c r="L7282" t="str">
        <f>_xlfn.XLOOKUP(Tableau1[[#This Row],[TYPE DE PIECE]],Tableau4[MATIERE],Tableau4[SHORT TYPE],"",0,1)</f>
        <v/>
      </c>
      <c r="N7282" t="str">
        <f>IF(ISERR(FIND("DECOUPE",Tableau1[[#This Row],[DESIGNATION]])),"","NEED REF")</f>
        <v/>
      </c>
    </row>
    <row r="7283" spans="2:14">
      <c r="B7283">
        <v>34406722</v>
      </c>
      <c r="C7283" s="2">
        <v>43210</v>
      </c>
      <c r="D7283" t="s">
        <v>13</v>
      </c>
      <c r="E7283" t="s">
        <v>5257</v>
      </c>
      <c r="F7283" t="s">
        <v>5203</v>
      </c>
      <c r="J7283" t="s">
        <v>1944</v>
      </c>
      <c r="L7283" t="str">
        <f>_xlfn.XLOOKUP(Tableau1[[#This Row],[TYPE DE PIECE]],Tableau4[MATIERE],Tableau4[SHORT TYPE],"",0,1)</f>
        <v/>
      </c>
      <c r="N7283" t="str">
        <f>IF(ISERR(FIND("DECOUPE",Tableau1[[#This Row],[DESIGNATION]])),"","NEED REF")</f>
        <v/>
      </c>
    </row>
    <row r="7284" spans="2:14">
      <c r="B7284">
        <v>34406721</v>
      </c>
      <c r="C7284" s="2">
        <v>43210</v>
      </c>
      <c r="D7284" t="s">
        <v>13</v>
      </c>
      <c r="E7284" t="s">
        <v>5258</v>
      </c>
      <c r="F7284" t="s">
        <v>5203</v>
      </c>
      <c r="J7284" t="s">
        <v>1944</v>
      </c>
      <c r="L7284" t="str">
        <f>_xlfn.XLOOKUP(Tableau1[[#This Row],[TYPE DE PIECE]],Tableau4[MATIERE],Tableau4[SHORT TYPE],"",0,1)</f>
        <v/>
      </c>
      <c r="N7284" t="str">
        <f>IF(ISERR(FIND("DECOUPE",Tableau1[[#This Row],[DESIGNATION]])),"","NEED REF")</f>
        <v/>
      </c>
    </row>
    <row r="7285" spans="2:14">
      <c r="B7285">
        <v>34406720</v>
      </c>
      <c r="C7285" s="2">
        <v>43210</v>
      </c>
      <c r="D7285" t="s">
        <v>13</v>
      </c>
      <c r="E7285" t="s">
        <v>5259</v>
      </c>
      <c r="F7285" t="s">
        <v>5203</v>
      </c>
      <c r="J7285" t="s">
        <v>1944</v>
      </c>
      <c r="L7285" t="str">
        <f>_xlfn.XLOOKUP(Tableau1[[#This Row],[TYPE DE PIECE]],Tableau4[MATIERE],Tableau4[SHORT TYPE],"",0,1)</f>
        <v/>
      </c>
      <c r="N7285" t="str">
        <f>IF(ISERR(FIND("DECOUPE",Tableau1[[#This Row],[DESIGNATION]])),"","NEED REF")</f>
        <v/>
      </c>
    </row>
    <row r="7286" spans="2:14">
      <c r="B7286">
        <v>34406719</v>
      </c>
      <c r="C7286" s="2">
        <v>43210</v>
      </c>
      <c r="D7286" t="s">
        <v>13</v>
      </c>
      <c r="E7286" t="s">
        <v>5260</v>
      </c>
      <c r="F7286" t="s">
        <v>5203</v>
      </c>
      <c r="J7286" t="s">
        <v>1944</v>
      </c>
      <c r="L7286" t="str">
        <f>_xlfn.XLOOKUP(Tableau1[[#This Row],[TYPE DE PIECE]],Tableau4[MATIERE],Tableau4[SHORT TYPE],"",0,1)</f>
        <v/>
      </c>
      <c r="N7286" t="str">
        <f>IF(ISERR(FIND("DECOUPE",Tableau1[[#This Row],[DESIGNATION]])),"","NEED REF")</f>
        <v/>
      </c>
    </row>
    <row r="7287" spans="2:14">
      <c r="B7287">
        <v>34406718</v>
      </c>
      <c r="C7287" s="2">
        <v>43210</v>
      </c>
      <c r="D7287" t="s">
        <v>13</v>
      </c>
      <c r="E7287" t="s">
        <v>5261</v>
      </c>
      <c r="F7287" t="s">
        <v>5203</v>
      </c>
      <c r="J7287" t="s">
        <v>1944</v>
      </c>
      <c r="L7287" t="str">
        <f>_xlfn.XLOOKUP(Tableau1[[#This Row],[TYPE DE PIECE]],Tableau4[MATIERE],Tableau4[SHORT TYPE],"",0,1)</f>
        <v/>
      </c>
      <c r="N7287" t="str">
        <f>IF(ISERR(FIND("DECOUPE",Tableau1[[#This Row],[DESIGNATION]])),"","NEED REF")</f>
        <v/>
      </c>
    </row>
    <row r="7288" spans="2:14">
      <c r="B7288">
        <v>34406717</v>
      </c>
      <c r="C7288" s="2">
        <v>43210</v>
      </c>
      <c r="D7288" t="s">
        <v>13</v>
      </c>
      <c r="E7288" t="s">
        <v>5262</v>
      </c>
      <c r="F7288" t="s">
        <v>5203</v>
      </c>
      <c r="J7288" t="s">
        <v>1944</v>
      </c>
      <c r="L7288" t="str">
        <f>_xlfn.XLOOKUP(Tableau1[[#This Row],[TYPE DE PIECE]],Tableau4[MATIERE],Tableau4[SHORT TYPE],"",0,1)</f>
        <v/>
      </c>
      <c r="N7288" t="str">
        <f>IF(ISERR(FIND("DECOUPE",Tableau1[[#This Row],[DESIGNATION]])),"","NEED REF")</f>
        <v/>
      </c>
    </row>
    <row r="7289" spans="2:14">
      <c r="B7289">
        <v>34406716</v>
      </c>
      <c r="C7289" s="2">
        <v>43210</v>
      </c>
      <c r="D7289" t="s">
        <v>13</v>
      </c>
      <c r="E7289" t="s">
        <v>5263</v>
      </c>
      <c r="F7289" t="s">
        <v>5203</v>
      </c>
      <c r="J7289" t="s">
        <v>1944</v>
      </c>
      <c r="L7289" t="str">
        <f>_xlfn.XLOOKUP(Tableau1[[#This Row],[TYPE DE PIECE]],Tableau4[MATIERE],Tableau4[SHORT TYPE],"",0,1)</f>
        <v/>
      </c>
      <c r="N7289" t="str">
        <f>IF(ISERR(FIND("DECOUPE",Tableau1[[#This Row],[DESIGNATION]])),"","NEED REF")</f>
        <v/>
      </c>
    </row>
    <row r="7290" spans="2:14">
      <c r="B7290">
        <v>34406715</v>
      </c>
      <c r="C7290" s="2">
        <v>43210</v>
      </c>
      <c r="D7290" t="s">
        <v>13</v>
      </c>
      <c r="E7290" t="s">
        <v>5264</v>
      </c>
      <c r="F7290" t="s">
        <v>5203</v>
      </c>
      <c r="J7290" t="s">
        <v>1944</v>
      </c>
      <c r="L7290" t="str">
        <f>_xlfn.XLOOKUP(Tableau1[[#This Row],[TYPE DE PIECE]],Tableau4[MATIERE],Tableau4[SHORT TYPE],"",0,1)</f>
        <v/>
      </c>
      <c r="N7290" t="str">
        <f>IF(ISERR(FIND("DECOUPE",Tableau1[[#This Row],[DESIGNATION]])),"","NEED REF")</f>
        <v/>
      </c>
    </row>
    <row r="7291" spans="2:14">
      <c r="B7291">
        <v>34406714</v>
      </c>
      <c r="C7291" s="2">
        <v>43210</v>
      </c>
      <c r="D7291" t="s">
        <v>13</v>
      </c>
      <c r="E7291" t="s">
        <v>5265</v>
      </c>
      <c r="F7291" t="s">
        <v>5203</v>
      </c>
      <c r="J7291" t="s">
        <v>1944</v>
      </c>
      <c r="L7291" t="str">
        <f>_xlfn.XLOOKUP(Tableau1[[#This Row],[TYPE DE PIECE]],Tableau4[MATIERE],Tableau4[SHORT TYPE],"",0,1)</f>
        <v/>
      </c>
      <c r="N7291" t="str">
        <f>IF(ISERR(FIND("DECOUPE",Tableau1[[#This Row],[DESIGNATION]])),"","NEED REF")</f>
        <v/>
      </c>
    </row>
    <row r="7292" spans="2:14">
      <c r="B7292">
        <v>34406713</v>
      </c>
      <c r="C7292" s="2">
        <v>43210</v>
      </c>
      <c r="D7292" t="s">
        <v>13</v>
      </c>
      <c r="E7292" t="s">
        <v>5266</v>
      </c>
      <c r="F7292" t="s">
        <v>5203</v>
      </c>
      <c r="J7292" t="s">
        <v>1944</v>
      </c>
      <c r="L7292" t="str">
        <f>_xlfn.XLOOKUP(Tableau1[[#This Row],[TYPE DE PIECE]],Tableau4[MATIERE],Tableau4[SHORT TYPE],"",0,1)</f>
        <v/>
      </c>
      <c r="N7292" t="str">
        <f>IF(ISERR(FIND("DECOUPE",Tableau1[[#This Row],[DESIGNATION]])),"","NEED REF")</f>
        <v/>
      </c>
    </row>
    <row r="7293" spans="2:14">
      <c r="B7293">
        <v>34406712</v>
      </c>
      <c r="C7293" s="2">
        <v>43210</v>
      </c>
      <c r="D7293" t="s">
        <v>13</v>
      </c>
      <c r="E7293" t="s">
        <v>5267</v>
      </c>
      <c r="F7293" t="s">
        <v>5203</v>
      </c>
      <c r="J7293" t="s">
        <v>1944</v>
      </c>
      <c r="L7293" t="str">
        <f>_xlfn.XLOOKUP(Tableau1[[#This Row],[TYPE DE PIECE]],Tableau4[MATIERE],Tableau4[SHORT TYPE],"",0,1)</f>
        <v/>
      </c>
      <c r="N7293" t="str">
        <f>IF(ISERR(FIND("DECOUPE",Tableau1[[#This Row],[DESIGNATION]])),"","NEED REF")</f>
        <v/>
      </c>
    </row>
    <row r="7294" spans="2:14">
      <c r="B7294">
        <v>34406711</v>
      </c>
      <c r="C7294" s="2">
        <v>43210</v>
      </c>
      <c r="D7294" t="s">
        <v>13</v>
      </c>
      <c r="E7294" t="s">
        <v>5268</v>
      </c>
      <c r="F7294" t="s">
        <v>5203</v>
      </c>
      <c r="J7294" t="s">
        <v>1944</v>
      </c>
      <c r="L7294" t="str">
        <f>_xlfn.XLOOKUP(Tableau1[[#This Row],[TYPE DE PIECE]],Tableau4[MATIERE],Tableau4[SHORT TYPE],"",0,1)</f>
        <v/>
      </c>
      <c r="N7294" t="str">
        <f>IF(ISERR(FIND("DECOUPE",Tableau1[[#This Row],[DESIGNATION]])),"","NEED REF")</f>
        <v/>
      </c>
    </row>
    <row r="7295" spans="2:14">
      <c r="B7295">
        <v>34406710</v>
      </c>
      <c r="C7295" s="2">
        <v>43210</v>
      </c>
      <c r="D7295" t="s">
        <v>13</v>
      </c>
      <c r="E7295" t="s">
        <v>5269</v>
      </c>
      <c r="F7295" t="s">
        <v>5203</v>
      </c>
      <c r="J7295" t="s">
        <v>1944</v>
      </c>
      <c r="L7295" t="str">
        <f>_xlfn.XLOOKUP(Tableau1[[#This Row],[TYPE DE PIECE]],Tableau4[MATIERE],Tableau4[SHORT TYPE],"",0,1)</f>
        <v/>
      </c>
      <c r="N7295" t="str">
        <f>IF(ISERR(FIND("DECOUPE",Tableau1[[#This Row],[DESIGNATION]])),"","NEED REF")</f>
        <v/>
      </c>
    </row>
    <row r="7296" spans="2:14">
      <c r="B7296">
        <v>34406709</v>
      </c>
      <c r="C7296" s="2">
        <v>43210</v>
      </c>
      <c r="D7296" t="s">
        <v>13</v>
      </c>
      <c r="E7296" t="s">
        <v>5270</v>
      </c>
      <c r="F7296" t="s">
        <v>5203</v>
      </c>
      <c r="J7296" t="s">
        <v>1944</v>
      </c>
      <c r="L7296" t="str">
        <f>_xlfn.XLOOKUP(Tableau1[[#This Row],[TYPE DE PIECE]],Tableau4[MATIERE],Tableau4[SHORT TYPE],"",0,1)</f>
        <v/>
      </c>
      <c r="N7296" t="str">
        <f>IF(ISERR(FIND("DECOUPE",Tableau1[[#This Row],[DESIGNATION]])),"","NEED REF")</f>
        <v/>
      </c>
    </row>
    <row r="7297" spans="2:14">
      <c r="B7297">
        <v>34406708</v>
      </c>
      <c r="C7297" s="2">
        <v>43210</v>
      </c>
      <c r="D7297" t="s">
        <v>13</v>
      </c>
      <c r="E7297" t="s">
        <v>5271</v>
      </c>
      <c r="F7297" t="s">
        <v>5203</v>
      </c>
      <c r="J7297" t="s">
        <v>1944</v>
      </c>
      <c r="L7297" t="str">
        <f>_xlfn.XLOOKUP(Tableau1[[#This Row],[TYPE DE PIECE]],Tableau4[MATIERE],Tableau4[SHORT TYPE],"",0,1)</f>
        <v/>
      </c>
      <c r="N7297" t="str">
        <f>IF(ISERR(FIND("DECOUPE",Tableau1[[#This Row],[DESIGNATION]])),"","NEED REF")</f>
        <v/>
      </c>
    </row>
    <row r="7298" spans="2:14">
      <c r="B7298">
        <v>34406707</v>
      </c>
      <c r="C7298" s="2">
        <v>43210</v>
      </c>
      <c r="D7298" t="s">
        <v>13</v>
      </c>
      <c r="E7298" t="s">
        <v>5272</v>
      </c>
      <c r="F7298" t="s">
        <v>5203</v>
      </c>
      <c r="J7298" t="s">
        <v>1944</v>
      </c>
      <c r="K7298" t="s">
        <v>5273</v>
      </c>
      <c r="L7298" t="str">
        <f>_xlfn.XLOOKUP(Tableau1[[#This Row],[TYPE DE PIECE]],Tableau4[MATIERE],Tableau4[SHORT TYPE],"",0,1)</f>
        <v/>
      </c>
      <c r="N7298" t="str">
        <f>IF(ISERR(FIND("DECOUPE",Tableau1[[#This Row],[DESIGNATION]])),"","NEED REF")</f>
        <v/>
      </c>
    </row>
    <row r="7299" spans="2:14">
      <c r="B7299">
        <v>34406706</v>
      </c>
      <c r="C7299" s="2">
        <v>43203</v>
      </c>
      <c r="D7299" t="s">
        <v>13</v>
      </c>
      <c r="E7299" t="s">
        <v>5274</v>
      </c>
      <c r="F7299" t="s">
        <v>5194</v>
      </c>
      <c r="J7299" t="s">
        <v>4048</v>
      </c>
      <c r="L7299" t="str">
        <f>_xlfn.XLOOKUP(Tableau1[[#This Row],[TYPE DE PIECE]],Tableau4[MATIERE],Tableau4[SHORT TYPE],"",0,1)</f>
        <v/>
      </c>
      <c r="N7299" t="str">
        <f>IF(ISERR(FIND("DECOUPE",Tableau1[[#This Row],[DESIGNATION]])),"","NEED REF")</f>
        <v/>
      </c>
    </row>
    <row r="7300" spans="2:14">
      <c r="B7300">
        <v>34406705</v>
      </c>
      <c r="C7300" s="2">
        <v>43203</v>
      </c>
      <c r="D7300" t="s">
        <v>13</v>
      </c>
      <c r="E7300" t="s">
        <v>5275</v>
      </c>
      <c r="F7300" t="s">
        <v>5194</v>
      </c>
      <c r="J7300" t="s">
        <v>4048</v>
      </c>
      <c r="K7300" t="s">
        <v>5276</v>
      </c>
      <c r="L7300" t="str">
        <f>_xlfn.XLOOKUP(Tableau1[[#This Row],[TYPE DE PIECE]],Tableau4[MATIERE],Tableau4[SHORT TYPE],"",0,1)</f>
        <v/>
      </c>
      <c r="N7300" t="str">
        <f>IF(ISERR(FIND("DECOUPE",Tableau1[[#This Row],[DESIGNATION]])),"","NEED REF")</f>
        <v/>
      </c>
    </row>
    <row r="7301" spans="2:14">
      <c r="B7301">
        <v>34406704</v>
      </c>
      <c r="C7301" s="2">
        <v>43203</v>
      </c>
      <c r="D7301" t="s">
        <v>13</v>
      </c>
      <c r="E7301" t="s">
        <v>5277</v>
      </c>
      <c r="F7301" t="s">
        <v>5194</v>
      </c>
      <c r="J7301" t="s">
        <v>4048</v>
      </c>
      <c r="K7301" t="s">
        <v>5276</v>
      </c>
      <c r="L7301" t="str">
        <f>_xlfn.XLOOKUP(Tableau1[[#This Row],[TYPE DE PIECE]],Tableau4[MATIERE],Tableau4[SHORT TYPE],"",0,1)</f>
        <v/>
      </c>
      <c r="N7301" t="str">
        <f>IF(ISERR(FIND("DECOUPE",Tableau1[[#This Row],[DESIGNATION]])),"","NEED REF")</f>
        <v/>
      </c>
    </row>
    <row r="7302" spans="2:14">
      <c r="B7302">
        <v>34406703</v>
      </c>
      <c r="C7302" s="2">
        <v>43203</v>
      </c>
      <c r="D7302" t="s">
        <v>13</v>
      </c>
      <c r="E7302" t="s">
        <v>5278</v>
      </c>
      <c r="F7302" t="s">
        <v>5194</v>
      </c>
      <c r="J7302" t="s">
        <v>4048</v>
      </c>
      <c r="K7302" t="s">
        <v>5276</v>
      </c>
      <c r="L7302" t="str">
        <f>_xlfn.XLOOKUP(Tableau1[[#This Row],[TYPE DE PIECE]],Tableau4[MATIERE],Tableau4[SHORT TYPE],"",0,1)</f>
        <v/>
      </c>
      <c r="N7302" t="str">
        <f>IF(ISERR(FIND("DECOUPE",Tableau1[[#This Row],[DESIGNATION]])),"","NEED REF")</f>
        <v/>
      </c>
    </row>
    <row r="7303" spans="2:14">
      <c r="B7303">
        <v>34406702</v>
      </c>
      <c r="C7303" s="2">
        <v>43203</v>
      </c>
      <c r="D7303" t="s">
        <v>13</v>
      </c>
      <c r="E7303" t="s">
        <v>5279</v>
      </c>
      <c r="F7303" t="s">
        <v>5194</v>
      </c>
      <c r="J7303" t="s">
        <v>4048</v>
      </c>
      <c r="K7303" t="s">
        <v>5276</v>
      </c>
      <c r="L7303" t="str">
        <f>_xlfn.XLOOKUP(Tableau1[[#This Row],[TYPE DE PIECE]],Tableau4[MATIERE],Tableau4[SHORT TYPE],"",0,1)</f>
        <v/>
      </c>
      <c r="N7303" t="str">
        <f>IF(ISERR(FIND("DECOUPE",Tableau1[[#This Row],[DESIGNATION]])),"","NEED REF")</f>
        <v/>
      </c>
    </row>
    <row r="7304" spans="2:14">
      <c r="B7304">
        <v>34406701</v>
      </c>
      <c r="C7304" s="2">
        <v>43200</v>
      </c>
      <c r="D7304" t="s">
        <v>13</v>
      </c>
      <c r="E7304" t="s">
        <v>5280</v>
      </c>
      <c r="F7304" t="s">
        <v>3871</v>
      </c>
      <c r="J7304" t="s">
        <v>17</v>
      </c>
      <c r="K7304" t="s">
        <v>22</v>
      </c>
      <c r="L7304" t="str">
        <f>_xlfn.XLOOKUP(Tableau1[[#This Row],[TYPE DE PIECE]],Tableau4[MATIERE],Tableau4[SHORT TYPE],"",0,1)</f>
        <v>COP</v>
      </c>
      <c r="N7304" t="str">
        <f>IF(ISERR(FIND("DECOUPE",Tableau1[[#This Row],[DESIGNATION]])),"","NEED REF")</f>
        <v/>
      </c>
    </row>
    <row r="7305" spans="2:14">
      <c r="B7305">
        <v>34406700</v>
      </c>
      <c r="C7305" s="2">
        <v>43200</v>
      </c>
      <c r="D7305" t="s">
        <v>13</v>
      </c>
      <c r="E7305" t="s">
        <v>5281</v>
      </c>
      <c r="F7305" t="s">
        <v>3871</v>
      </c>
      <c r="J7305" t="s">
        <v>17</v>
      </c>
      <c r="K7305" t="s">
        <v>50</v>
      </c>
      <c r="L7305" t="str">
        <f>_xlfn.XLOOKUP(Tableau1[[#This Row],[TYPE DE PIECE]],Tableau4[MATIERE],Tableau4[SHORT TYPE],"",0,1)</f>
        <v>WIR</v>
      </c>
      <c r="N7305" t="str">
        <f>IF(ISERR(FIND("DECOUPE",Tableau1[[#This Row],[DESIGNATION]])),"","NEED REF")</f>
        <v/>
      </c>
    </row>
    <row r="7306" spans="2:14">
      <c r="B7306">
        <v>34406699</v>
      </c>
      <c r="C7306" s="2">
        <v>43196</v>
      </c>
      <c r="D7306" t="s">
        <v>13</v>
      </c>
      <c r="E7306" t="s">
        <v>5282</v>
      </c>
      <c r="F7306" t="s">
        <v>5283</v>
      </c>
      <c r="J7306" t="s">
        <v>17</v>
      </c>
      <c r="K7306" t="s">
        <v>33</v>
      </c>
      <c r="L7306" t="str">
        <f>_xlfn.XLOOKUP(Tableau1[[#This Row],[TYPE DE PIECE]],Tableau4[MATIERE],Tableau4[SHORT TYPE],"",0,1)</f>
        <v>PLA</v>
      </c>
      <c r="N7306" t="str">
        <f>IF(ISERR(FIND("DECOUPE",Tableau1[[#This Row],[DESIGNATION]])),"","NEED REF")</f>
        <v/>
      </c>
    </row>
    <row r="7307" spans="2:14">
      <c r="B7307">
        <v>34406698</v>
      </c>
      <c r="C7307" s="2">
        <v>43196</v>
      </c>
      <c r="D7307" t="s">
        <v>13</v>
      </c>
      <c r="E7307" t="s">
        <v>5284</v>
      </c>
      <c r="F7307" t="s">
        <v>5283</v>
      </c>
      <c r="J7307" t="s">
        <v>17</v>
      </c>
      <c r="K7307" t="s">
        <v>33</v>
      </c>
      <c r="L7307" t="str">
        <f>_xlfn.XLOOKUP(Tableau1[[#This Row],[TYPE DE PIECE]],Tableau4[MATIERE],Tableau4[SHORT TYPE],"",0,1)</f>
        <v>PLA</v>
      </c>
      <c r="N7307" t="str">
        <f>IF(ISERR(FIND("DECOUPE",Tableau1[[#This Row],[DESIGNATION]])),"","NEED REF")</f>
        <v/>
      </c>
    </row>
    <row r="7308" spans="2:14">
      <c r="B7308">
        <v>34406697</v>
      </c>
      <c r="C7308" s="2">
        <v>43195</v>
      </c>
      <c r="D7308" t="s">
        <v>13</v>
      </c>
      <c r="F7308" t="s">
        <v>5194</v>
      </c>
      <c r="J7308" t="s">
        <v>4048</v>
      </c>
      <c r="K7308" t="s">
        <v>5276</v>
      </c>
      <c r="L7308" t="str">
        <f>_xlfn.XLOOKUP(Tableau1[[#This Row],[TYPE DE PIECE]],Tableau4[MATIERE],Tableau4[SHORT TYPE],"",0,1)</f>
        <v/>
      </c>
      <c r="N7308" t="str">
        <f>IF(ISERR(FIND("DECOUPE",Tableau1[[#This Row],[DESIGNATION]])),"","NEED REF")</f>
        <v/>
      </c>
    </row>
    <row r="7309" spans="2:14">
      <c r="B7309">
        <v>34406696</v>
      </c>
      <c r="C7309" s="2">
        <v>43195</v>
      </c>
      <c r="D7309" t="s">
        <v>13</v>
      </c>
      <c r="F7309" t="s">
        <v>5194</v>
      </c>
      <c r="J7309" t="s">
        <v>4048</v>
      </c>
      <c r="K7309" t="s">
        <v>5276</v>
      </c>
      <c r="L7309" t="str">
        <f>_xlfn.XLOOKUP(Tableau1[[#This Row],[TYPE DE PIECE]],Tableau4[MATIERE],Tableau4[SHORT TYPE],"",0,1)</f>
        <v/>
      </c>
      <c r="N7309" t="str">
        <f>IF(ISERR(FIND("DECOUPE",Tableau1[[#This Row],[DESIGNATION]])),"","NEED REF")</f>
        <v/>
      </c>
    </row>
    <row r="7310" spans="2:14">
      <c r="B7310">
        <v>34406695</v>
      </c>
      <c r="C7310" s="2">
        <v>43195</v>
      </c>
      <c r="D7310" t="s">
        <v>13</v>
      </c>
      <c r="F7310" t="s">
        <v>5194</v>
      </c>
      <c r="J7310" t="s">
        <v>4048</v>
      </c>
      <c r="K7310" t="s">
        <v>5276</v>
      </c>
      <c r="L7310" t="str">
        <f>_xlfn.XLOOKUP(Tableau1[[#This Row],[TYPE DE PIECE]],Tableau4[MATIERE],Tableau4[SHORT TYPE],"",0,1)</f>
        <v/>
      </c>
      <c r="N7310" t="str">
        <f>IF(ISERR(FIND("DECOUPE",Tableau1[[#This Row],[DESIGNATION]])),"","NEED REF")</f>
        <v/>
      </c>
    </row>
    <row r="7311" spans="2:14">
      <c r="B7311">
        <v>34406694</v>
      </c>
      <c r="C7311" s="2">
        <v>43195</v>
      </c>
      <c r="D7311" t="s">
        <v>13</v>
      </c>
      <c r="F7311" t="s">
        <v>5194</v>
      </c>
      <c r="J7311" t="s">
        <v>4048</v>
      </c>
      <c r="K7311" t="s">
        <v>5276</v>
      </c>
      <c r="L7311" t="str">
        <f>_xlfn.XLOOKUP(Tableau1[[#This Row],[TYPE DE PIECE]],Tableau4[MATIERE],Tableau4[SHORT TYPE],"",0,1)</f>
        <v/>
      </c>
      <c r="N7311" t="str">
        <f>IF(ISERR(FIND("DECOUPE",Tableau1[[#This Row],[DESIGNATION]])),"","NEED REF")</f>
        <v/>
      </c>
    </row>
    <row r="7312" spans="2:14">
      <c r="B7312">
        <v>34406693</v>
      </c>
      <c r="C7312" s="2">
        <v>43195</v>
      </c>
      <c r="D7312" t="s">
        <v>13</v>
      </c>
      <c r="F7312" t="s">
        <v>5194</v>
      </c>
      <c r="J7312" t="s">
        <v>4048</v>
      </c>
      <c r="K7312" t="s">
        <v>5276</v>
      </c>
      <c r="L7312" t="str">
        <f>_xlfn.XLOOKUP(Tableau1[[#This Row],[TYPE DE PIECE]],Tableau4[MATIERE],Tableau4[SHORT TYPE],"",0,1)</f>
        <v/>
      </c>
      <c r="N7312" t="str">
        <f>IF(ISERR(FIND("DECOUPE",Tableau1[[#This Row],[DESIGNATION]])),"","NEED REF")</f>
        <v/>
      </c>
    </row>
    <row r="7313" spans="2:14">
      <c r="B7313">
        <v>34406692</v>
      </c>
      <c r="C7313" s="2">
        <v>43195</v>
      </c>
      <c r="D7313" t="s">
        <v>13</v>
      </c>
      <c r="F7313" t="s">
        <v>5194</v>
      </c>
      <c r="J7313" t="s">
        <v>4048</v>
      </c>
      <c r="K7313" t="s">
        <v>5276</v>
      </c>
      <c r="L7313" t="str">
        <f>_xlfn.XLOOKUP(Tableau1[[#This Row],[TYPE DE PIECE]],Tableau4[MATIERE],Tableau4[SHORT TYPE],"",0,1)</f>
        <v/>
      </c>
      <c r="N7313" t="str">
        <f>IF(ISERR(FIND("DECOUPE",Tableau1[[#This Row],[DESIGNATION]])),"","NEED REF")</f>
        <v/>
      </c>
    </row>
    <row r="7314" spans="2:14">
      <c r="B7314">
        <v>34406691</v>
      </c>
      <c r="C7314" s="2">
        <v>43195</v>
      </c>
      <c r="D7314" t="s">
        <v>13</v>
      </c>
      <c r="F7314" t="s">
        <v>5194</v>
      </c>
      <c r="J7314" t="s">
        <v>4048</v>
      </c>
      <c r="K7314" t="s">
        <v>5276</v>
      </c>
      <c r="L7314" t="str">
        <f>_xlfn.XLOOKUP(Tableau1[[#This Row],[TYPE DE PIECE]],Tableau4[MATIERE],Tableau4[SHORT TYPE],"",0,1)</f>
        <v/>
      </c>
      <c r="N7314" t="str">
        <f>IF(ISERR(FIND("DECOUPE",Tableau1[[#This Row],[DESIGNATION]])),"","NEED REF")</f>
        <v/>
      </c>
    </row>
    <row r="7315" spans="2:14">
      <c r="B7315">
        <v>34406690</v>
      </c>
      <c r="C7315" s="2">
        <v>43195</v>
      </c>
      <c r="D7315" t="s">
        <v>13</v>
      </c>
      <c r="F7315" t="s">
        <v>5194</v>
      </c>
      <c r="J7315" t="s">
        <v>4048</v>
      </c>
      <c r="K7315" t="s">
        <v>5276</v>
      </c>
      <c r="L7315" t="str">
        <f>_xlfn.XLOOKUP(Tableau1[[#This Row],[TYPE DE PIECE]],Tableau4[MATIERE],Tableau4[SHORT TYPE],"",0,1)</f>
        <v/>
      </c>
      <c r="N7315" t="str">
        <f>IF(ISERR(FIND("DECOUPE",Tableau1[[#This Row],[DESIGNATION]])),"","NEED REF")</f>
        <v/>
      </c>
    </row>
    <row r="7316" spans="2:14">
      <c r="B7316">
        <v>34406689</v>
      </c>
      <c r="C7316" s="2">
        <v>43195</v>
      </c>
      <c r="D7316" t="s">
        <v>13</v>
      </c>
      <c r="F7316" t="s">
        <v>5194</v>
      </c>
      <c r="J7316" t="s">
        <v>4048</v>
      </c>
      <c r="K7316" t="s">
        <v>5276</v>
      </c>
      <c r="L7316" t="str">
        <f>_xlfn.XLOOKUP(Tableau1[[#This Row],[TYPE DE PIECE]],Tableau4[MATIERE],Tableau4[SHORT TYPE],"",0,1)</f>
        <v/>
      </c>
      <c r="N7316" t="str">
        <f>IF(ISERR(FIND("DECOUPE",Tableau1[[#This Row],[DESIGNATION]])),"","NEED REF")</f>
        <v/>
      </c>
    </row>
    <row r="7317" spans="2:14">
      <c r="B7317">
        <v>34406688</v>
      </c>
      <c r="C7317" s="2">
        <v>43195</v>
      </c>
      <c r="D7317" t="s">
        <v>13</v>
      </c>
      <c r="F7317" t="s">
        <v>5194</v>
      </c>
      <c r="J7317" t="s">
        <v>4048</v>
      </c>
      <c r="K7317" t="s">
        <v>5276</v>
      </c>
      <c r="L7317" t="str">
        <f>_xlfn.XLOOKUP(Tableau1[[#This Row],[TYPE DE PIECE]],Tableau4[MATIERE],Tableau4[SHORT TYPE],"",0,1)</f>
        <v/>
      </c>
      <c r="N7317" t="str">
        <f>IF(ISERR(FIND("DECOUPE",Tableau1[[#This Row],[DESIGNATION]])),"","NEED REF")</f>
        <v/>
      </c>
    </row>
    <row r="7318" spans="2:14">
      <c r="B7318">
        <v>34406687</v>
      </c>
      <c r="C7318" s="2">
        <v>43195</v>
      </c>
      <c r="D7318" t="s">
        <v>13</v>
      </c>
      <c r="F7318" t="s">
        <v>5194</v>
      </c>
      <c r="J7318" t="s">
        <v>4048</v>
      </c>
      <c r="K7318" t="s">
        <v>5276</v>
      </c>
      <c r="L7318" t="str">
        <f>_xlfn.XLOOKUP(Tableau1[[#This Row],[TYPE DE PIECE]],Tableau4[MATIERE],Tableau4[SHORT TYPE],"",0,1)</f>
        <v/>
      </c>
      <c r="N7318" t="str">
        <f>IF(ISERR(FIND("DECOUPE",Tableau1[[#This Row],[DESIGNATION]])),"","NEED REF")</f>
        <v/>
      </c>
    </row>
    <row r="7319" spans="2:14">
      <c r="B7319">
        <v>34406686</v>
      </c>
      <c r="C7319" s="2">
        <v>43195</v>
      </c>
      <c r="D7319" t="s">
        <v>13</v>
      </c>
      <c r="F7319" t="s">
        <v>5194</v>
      </c>
      <c r="J7319" t="s">
        <v>4048</v>
      </c>
      <c r="K7319" t="s">
        <v>5276</v>
      </c>
      <c r="L7319" t="str">
        <f>_xlfn.XLOOKUP(Tableau1[[#This Row],[TYPE DE PIECE]],Tableau4[MATIERE],Tableau4[SHORT TYPE],"",0,1)</f>
        <v/>
      </c>
      <c r="N7319" t="str">
        <f>IF(ISERR(FIND("DECOUPE",Tableau1[[#This Row],[DESIGNATION]])),"","NEED REF")</f>
        <v/>
      </c>
    </row>
    <row r="7320" spans="2:14">
      <c r="B7320">
        <v>34406685</v>
      </c>
      <c r="C7320" s="2">
        <v>43195</v>
      </c>
      <c r="D7320" t="s">
        <v>13</v>
      </c>
      <c r="F7320" t="s">
        <v>5194</v>
      </c>
      <c r="J7320" t="s">
        <v>4048</v>
      </c>
      <c r="K7320" t="s">
        <v>5276</v>
      </c>
      <c r="L7320" t="str">
        <f>_xlfn.XLOOKUP(Tableau1[[#This Row],[TYPE DE PIECE]],Tableau4[MATIERE],Tableau4[SHORT TYPE],"",0,1)</f>
        <v/>
      </c>
      <c r="N7320" t="str">
        <f>IF(ISERR(FIND("DECOUPE",Tableau1[[#This Row],[DESIGNATION]])),"","NEED REF")</f>
        <v/>
      </c>
    </row>
    <row r="7321" spans="2:14">
      <c r="B7321">
        <v>34406684</v>
      </c>
      <c r="C7321" s="2">
        <v>43195</v>
      </c>
      <c r="D7321" t="s">
        <v>13</v>
      </c>
      <c r="F7321" t="s">
        <v>5194</v>
      </c>
      <c r="J7321" t="s">
        <v>4048</v>
      </c>
      <c r="K7321" t="s">
        <v>5276</v>
      </c>
      <c r="L7321" t="str">
        <f>_xlfn.XLOOKUP(Tableau1[[#This Row],[TYPE DE PIECE]],Tableau4[MATIERE],Tableau4[SHORT TYPE],"",0,1)</f>
        <v/>
      </c>
      <c r="N7321" t="str">
        <f>IF(ISERR(FIND("DECOUPE",Tableau1[[#This Row],[DESIGNATION]])),"","NEED REF")</f>
        <v/>
      </c>
    </row>
    <row r="7322" spans="2:14">
      <c r="B7322">
        <v>34406683</v>
      </c>
      <c r="C7322" s="2">
        <v>43195</v>
      </c>
      <c r="D7322" t="s">
        <v>13</v>
      </c>
      <c r="F7322" t="s">
        <v>5194</v>
      </c>
      <c r="J7322" t="s">
        <v>4048</v>
      </c>
      <c r="K7322" t="s">
        <v>5276</v>
      </c>
      <c r="L7322" t="str">
        <f>_xlfn.XLOOKUP(Tableau1[[#This Row],[TYPE DE PIECE]],Tableau4[MATIERE],Tableau4[SHORT TYPE],"",0,1)</f>
        <v/>
      </c>
      <c r="N7322" t="str">
        <f>IF(ISERR(FIND("DECOUPE",Tableau1[[#This Row],[DESIGNATION]])),"","NEED REF")</f>
        <v/>
      </c>
    </row>
    <row r="7323" spans="2:14">
      <c r="B7323">
        <v>34406682</v>
      </c>
      <c r="C7323" s="2">
        <v>43195</v>
      </c>
      <c r="D7323" t="s">
        <v>13</v>
      </c>
      <c r="F7323" t="s">
        <v>5194</v>
      </c>
      <c r="J7323" t="s">
        <v>4048</v>
      </c>
      <c r="K7323" t="s">
        <v>5276</v>
      </c>
      <c r="L7323" t="str">
        <f>_xlfn.XLOOKUP(Tableau1[[#This Row],[TYPE DE PIECE]],Tableau4[MATIERE],Tableau4[SHORT TYPE],"",0,1)</f>
        <v/>
      </c>
      <c r="N7323" t="str">
        <f>IF(ISERR(FIND("DECOUPE",Tableau1[[#This Row],[DESIGNATION]])),"","NEED REF")</f>
        <v/>
      </c>
    </row>
    <row r="7324" spans="2:14">
      <c r="B7324">
        <v>34406681</v>
      </c>
      <c r="C7324" s="2">
        <v>43195</v>
      </c>
      <c r="D7324" t="s">
        <v>13</v>
      </c>
      <c r="F7324" t="s">
        <v>5194</v>
      </c>
      <c r="J7324" t="s">
        <v>4048</v>
      </c>
      <c r="K7324" t="s">
        <v>5276</v>
      </c>
      <c r="L7324" t="str">
        <f>_xlfn.XLOOKUP(Tableau1[[#This Row],[TYPE DE PIECE]],Tableau4[MATIERE],Tableau4[SHORT TYPE],"",0,1)</f>
        <v/>
      </c>
      <c r="N7324" t="str">
        <f>IF(ISERR(FIND("DECOUPE",Tableau1[[#This Row],[DESIGNATION]])),"","NEED REF")</f>
        <v/>
      </c>
    </row>
    <row r="7325" spans="2:14">
      <c r="B7325">
        <v>34406680</v>
      </c>
      <c r="C7325" s="2">
        <v>43195</v>
      </c>
      <c r="D7325" t="s">
        <v>13</v>
      </c>
      <c r="F7325" t="s">
        <v>5194</v>
      </c>
      <c r="J7325" t="s">
        <v>4048</v>
      </c>
      <c r="K7325" t="s">
        <v>5276</v>
      </c>
      <c r="L7325" t="str">
        <f>_xlfn.XLOOKUP(Tableau1[[#This Row],[TYPE DE PIECE]],Tableau4[MATIERE],Tableau4[SHORT TYPE],"",0,1)</f>
        <v/>
      </c>
      <c r="N7325" t="str">
        <f>IF(ISERR(FIND("DECOUPE",Tableau1[[#This Row],[DESIGNATION]])),"","NEED REF")</f>
        <v/>
      </c>
    </row>
    <row r="7326" spans="2:14">
      <c r="B7326">
        <v>34406679</v>
      </c>
      <c r="C7326" s="2">
        <v>43181</v>
      </c>
      <c r="D7326" t="s">
        <v>13</v>
      </c>
      <c r="E7326" t="s">
        <v>5285</v>
      </c>
      <c r="F7326" t="s">
        <v>5283</v>
      </c>
      <c r="J7326" t="s">
        <v>17</v>
      </c>
      <c r="K7326" t="s">
        <v>50</v>
      </c>
      <c r="L7326" t="str">
        <f>_xlfn.XLOOKUP(Tableau1[[#This Row],[TYPE DE PIECE]],Tableau4[MATIERE],Tableau4[SHORT TYPE],"",0,1)</f>
        <v>WIR</v>
      </c>
      <c r="N7326" t="str">
        <f>IF(ISERR(FIND("DECOUPE",Tableau1[[#This Row],[DESIGNATION]])),"","NEED REF")</f>
        <v/>
      </c>
    </row>
    <row r="7327" spans="2:14">
      <c r="B7327">
        <v>34406678</v>
      </c>
      <c r="C7327" s="2">
        <v>43181</v>
      </c>
      <c r="D7327" t="s">
        <v>13</v>
      </c>
      <c r="E7327" t="s">
        <v>5286</v>
      </c>
      <c r="F7327" t="s">
        <v>5283</v>
      </c>
      <c r="J7327" t="s">
        <v>17</v>
      </c>
      <c r="K7327" t="s">
        <v>22</v>
      </c>
      <c r="L7327" t="str">
        <f>_xlfn.XLOOKUP(Tableau1[[#This Row],[TYPE DE PIECE]],Tableau4[MATIERE],Tableau4[SHORT TYPE],"",0,1)</f>
        <v>COP</v>
      </c>
      <c r="N7327" t="str">
        <f>IF(ISERR(FIND("DECOUPE",Tableau1[[#This Row],[DESIGNATION]])),"","NEED REF")</f>
        <v/>
      </c>
    </row>
    <row r="7328" spans="2:14">
      <c r="B7328">
        <v>34406677</v>
      </c>
      <c r="C7328" s="2">
        <v>43181</v>
      </c>
      <c r="D7328" t="s">
        <v>13</v>
      </c>
      <c r="E7328" t="s">
        <v>5287</v>
      </c>
      <c r="J7328" t="s">
        <v>4048</v>
      </c>
      <c r="K7328" t="s">
        <v>307</v>
      </c>
      <c r="L7328" t="str">
        <f>_xlfn.XLOOKUP(Tableau1[[#This Row],[TYPE DE PIECE]],Tableau4[MATIERE],Tableau4[SHORT TYPE],"",0,1)</f>
        <v/>
      </c>
      <c r="N7328" t="str">
        <f>IF(ISERR(FIND("DECOUPE",Tableau1[[#This Row],[DESIGNATION]])),"","NEED REF")</f>
        <v/>
      </c>
    </row>
    <row r="7329" spans="2:14">
      <c r="B7329">
        <v>34406676</v>
      </c>
      <c r="C7329" s="2">
        <v>43179</v>
      </c>
      <c r="D7329" t="s">
        <v>13</v>
      </c>
      <c r="E7329" t="s">
        <v>5288</v>
      </c>
      <c r="F7329" t="s">
        <v>5289</v>
      </c>
      <c r="J7329" t="s">
        <v>17</v>
      </c>
      <c r="K7329" t="s">
        <v>25</v>
      </c>
      <c r="L7329" t="str">
        <f>_xlfn.XLOOKUP(Tableau1[[#This Row],[TYPE DE PIECE]],Tableau4[MATIERE],Tableau4[SHORT TYPE],"",0,1)</f>
        <v>SMT</v>
      </c>
      <c r="N7329" t="str">
        <f>IF(ISERR(FIND("DECOUPE",Tableau1[[#This Row],[DESIGNATION]])),"","NEED REF")</f>
        <v/>
      </c>
    </row>
    <row r="7330" spans="2:14">
      <c r="B7330">
        <v>34406675</v>
      </c>
      <c r="C7330" s="2">
        <v>43179</v>
      </c>
      <c r="D7330" t="s">
        <v>13</v>
      </c>
      <c r="E7330" t="s">
        <v>5290</v>
      </c>
      <c r="F7330" t="s">
        <v>5289</v>
      </c>
      <c r="J7330" t="s">
        <v>17</v>
      </c>
      <c r="K7330" t="s">
        <v>25</v>
      </c>
      <c r="L7330" t="str">
        <f>_xlfn.XLOOKUP(Tableau1[[#This Row],[TYPE DE PIECE]],Tableau4[MATIERE],Tableau4[SHORT TYPE],"",0,1)</f>
        <v>SMT</v>
      </c>
      <c r="N7330" t="str">
        <f>IF(ISERR(FIND("DECOUPE",Tableau1[[#This Row],[DESIGNATION]])),"","NEED REF")</f>
        <v/>
      </c>
    </row>
    <row r="7331" spans="2:14">
      <c r="B7331">
        <v>34406674</v>
      </c>
      <c r="C7331" s="2">
        <v>43179</v>
      </c>
      <c r="D7331" t="s">
        <v>13</v>
      </c>
      <c r="E7331" t="s">
        <v>5291</v>
      </c>
      <c r="F7331" t="s">
        <v>5289</v>
      </c>
      <c r="J7331" t="s">
        <v>17</v>
      </c>
      <c r="K7331" t="s">
        <v>25</v>
      </c>
      <c r="L7331" t="str">
        <f>_xlfn.XLOOKUP(Tableau1[[#This Row],[TYPE DE PIECE]],Tableau4[MATIERE],Tableau4[SHORT TYPE],"",0,1)</f>
        <v>SMT</v>
      </c>
      <c r="N7331" t="str">
        <f>IF(ISERR(FIND("DECOUPE",Tableau1[[#This Row],[DESIGNATION]])),"","NEED REF")</f>
        <v/>
      </c>
    </row>
    <row r="7332" spans="2:14">
      <c r="B7332">
        <v>34406673</v>
      </c>
      <c r="C7332" s="2">
        <v>43178</v>
      </c>
      <c r="D7332" t="s">
        <v>745</v>
      </c>
      <c r="E7332" t="s">
        <v>5292</v>
      </c>
      <c r="F7332" t="s">
        <v>5293</v>
      </c>
      <c r="J7332" t="s">
        <v>4048</v>
      </c>
      <c r="L7332" t="str">
        <f>_xlfn.XLOOKUP(Tableau1[[#This Row],[TYPE DE PIECE]],Tableau4[MATIERE],Tableau4[SHORT TYPE],"",0,1)</f>
        <v/>
      </c>
      <c r="N7332" t="str">
        <f>IF(ISERR(FIND("DECOUPE",Tableau1[[#This Row],[DESIGNATION]])),"","NEED REF")</f>
        <v/>
      </c>
    </row>
    <row r="7333" spans="2:14">
      <c r="B7333">
        <v>34406672</v>
      </c>
      <c r="C7333" s="2">
        <v>43178</v>
      </c>
      <c r="D7333" t="s">
        <v>745</v>
      </c>
      <c r="E7333" t="s">
        <v>5294</v>
      </c>
      <c r="F7333" t="s">
        <v>5295</v>
      </c>
      <c r="J7333" t="s">
        <v>17</v>
      </c>
      <c r="K7333" t="s">
        <v>25</v>
      </c>
      <c r="L7333" t="str">
        <f>_xlfn.XLOOKUP(Tableau1[[#This Row],[TYPE DE PIECE]],Tableau4[MATIERE],Tableau4[SHORT TYPE],"",0,1)</f>
        <v>SMT</v>
      </c>
      <c r="N7333" t="str">
        <f>IF(ISERR(FIND("DECOUPE",Tableau1[[#This Row],[DESIGNATION]])),"","NEED REF")</f>
        <v/>
      </c>
    </row>
    <row r="7334" spans="2:14">
      <c r="B7334">
        <v>34406671</v>
      </c>
      <c r="C7334" s="2">
        <v>43178</v>
      </c>
      <c r="D7334" t="s">
        <v>13</v>
      </c>
      <c r="E7334" t="s">
        <v>5296</v>
      </c>
      <c r="F7334" t="s">
        <v>5295</v>
      </c>
      <c r="J7334" t="s">
        <v>17</v>
      </c>
      <c r="K7334" t="s">
        <v>25</v>
      </c>
      <c r="L7334" t="str">
        <f>_xlfn.XLOOKUP(Tableau1[[#This Row],[TYPE DE PIECE]],Tableau4[MATIERE],Tableau4[SHORT TYPE],"",0,1)</f>
        <v>SMT</v>
      </c>
      <c r="N7334" t="str">
        <f>IF(ISERR(FIND("DECOUPE",Tableau1[[#This Row],[DESIGNATION]])),"","NEED REF")</f>
        <v/>
      </c>
    </row>
    <row r="7335" spans="2:14">
      <c r="B7335">
        <v>34406670</v>
      </c>
      <c r="C7335" s="2">
        <v>43171</v>
      </c>
      <c r="D7335" t="s">
        <v>13</v>
      </c>
      <c r="E7335" t="s">
        <v>5297</v>
      </c>
      <c r="F7335" t="s">
        <v>3871</v>
      </c>
      <c r="J7335" t="s">
        <v>17</v>
      </c>
      <c r="K7335" t="s">
        <v>1745</v>
      </c>
      <c r="L7335" t="str">
        <f>_xlfn.XLOOKUP(Tableau1[[#This Row],[TYPE DE PIECE]],Tableau4[MATIERE],Tableau4[SHORT TYPE],"",0,1)</f>
        <v/>
      </c>
      <c r="N7335" t="str">
        <f>IF(ISERR(FIND("DECOUPE",Tableau1[[#This Row],[DESIGNATION]])),"","NEED REF")</f>
        <v/>
      </c>
    </row>
    <row r="7336" spans="2:14">
      <c r="B7336">
        <v>34406669</v>
      </c>
      <c r="C7336" s="2">
        <v>43171</v>
      </c>
      <c r="D7336" t="s">
        <v>13</v>
      </c>
      <c r="E7336" t="s">
        <v>5103</v>
      </c>
      <c r="F7336" t="s">
        <v>5283</v>
      </c>
      <c r="J7336" t="s">
        <v>17</v>
      </c>
      <c r="K7336" t="s">
        <v>25</v>
      </c>
      <c r="L7336" t="str">
        <f>_xlfn.XLOOKUP(Tableau1[[#This Row],[TYPE DE PIECE]],Tableau4[MATIERE],Tableau4[SHORT TYPE],"",0,1)</f>
        <v>SMT</v>
      </c>
      <c r="N7336" t="str">
        <f>IF(ISERR(FIND("DECOUPE",Tableau1[[#This Row],[DESIGNATION]])),"","NEED REF")</f>
        <v/>
      </c>
    </row>
    <row r="7337" spans="2:14">
      <c r="B7337">
        <v>34406668</v>
      </c>
      <c r="C7337" s="2">
        <v>43171</v>
      </c>
      <c r="D7337" t="s">
        <v>13</v>
      </c>
      <c r="E7337" t="s">
        <v>5104</v>
      </c>
      <c r="F7337" t="s">
        <v>5283</v>
      </c>
      <c r="J7337" t="s">
        <v>17</v>
      </c>
      <c r="K7337" t="s">
        <v>25</v>
      </c>
      <c r="L7337" t="str">
        <f>_xlfn.XLOOKUP(Tableau1[[#This Row],[TYPE DE PIECE]],Tableau4[MATIERE],Tableau4[SHORT TYPE],"",0,1)</f>
        <v>SMT</v>
      </c>
      <c r="N7337" t="str">
        <f>IF(ISERR(FIND("DECOUPE",Tableau1[[#This Row],[DESIGNATION]])),"","NEED REF")</f>
        <v/>
      </c>
    </row>
    <row r="7338" spans="2:14">
      <c r="B7338">
        <v>34406667</v>
      </c>
      <c r="C7338" s="2">
        <v>43171</v>
      </c>
      <c r="D7338" t="s">
        <v>13</v>
      </c>
      <c r="E7338" t="s">
        <v>5298</v>
      </c>
      <c r="F7338" t="s">
        <v>5283</v>
      </c>
      <c r="J7338" t="s">
        <v>17</v>
      </c>
      <c r="K7338" t="s">
        <v>25</v>
      </c>
      <c r="L7338" t="str">
        <f>_xlfn.XLOOKUP(Tableau1[[#This Row],[TYPE DE PIECE]],Tableau4[MATIERE],Tableau4[SHORT TYPE],"",0,1)</f>
        <v>SMT</v>
      </c>
      <c r="N7338" t="str">
        <f>IF(ISERR(FIND("DECOUPE",Tableau1[[#This Row],[DESIGNATION]])),"","NEED REF")</f>
        <v/>
      </c>
    </row>
    <row r="7339" spans="2:14">
      <c r="B7339">
        <v>34406666</v>
      </c>
      <c r="C7339" s="2">
        <v>43171</v>
      </c>
      <c r="D7339" t="s">
        <v>13</v>
      </c>
      <c r="E7339" t="s">
        <v>5299</v>
      </c>
      <c r="F7339" t="s">
        <v>5283</v>
      </c>
      <c r="J7339" t="s">
        <v>17</v>
      </c>
      <c r="K7339" t="s">
        <v>25</v>
      </c>
      <c r="L7339" t="str">
        <f>_xlfn.XLOOKUP(Tableau1[[#This Row],[TYPE DE PIECE]],Tableau4[MATIERE],Tableau4[SHORT TYPE],"",0,1)</f>
        <v>SMT</v>
      </c>
      <c r="N7339" t="str">
        <f>IF(ISERR(FIND("DECOUPE",Tableau1[[#This Row],[DESIGNATION]])),"","NEED REF")</f>
        <v/>
      </c>
    </row>
    <row r="7340" spans="2:14">
      <c r="B7340">
        <v>34406665</v>
      </c>
      <c r="C7340" s="2">
        <v>43171</v>
      </c>
      <c r="D7340" t="s">
        <v>13</v>
      </c>
      <c r="E7340" t="s">
        <v>5300</v>
      </c>
      <c r="F7340" t="s">
        <v>5283</v>
      </c>
      <c r="J7340" t="s">
        <v>17</v>
      </c>
      <c r="K7340" t="s">
        <v>33</v>
      </c>
      <c r="L7340" t="str">
        <f>_xlfn.XLOOKUP(Tableau1[[#This Row],[TYPE DE PIECE]],Tableau4[MATIERE],Tableau4[SHORT TYPE],"",0,1)</f>
        <v>PLA</v>
      </c>
      <c r="N7340" t="str">
        <f>IF(ISERR(FIND("DECOUPE",Tableau1[[#This Row],[DESIGNATION]])),"","NEED REF")</f>
        <v/>
      </c>
    </row>
    <row r="7341" spans="2:14">
      <c r="B7341">
        <v>34406664</v>
      </c>
      <c r="C7341" s="2">
        <v>43171</v>
      </c>
      <c r="D7341" t="s">
        <v>13</v>
      </c>
      <c r="E7341" t="s">
        <v>5301</v>
      </c>
      <c r="F7341" t="s">
        <v>3871</v>
      </c>
      <c r="J7341" t="s">
        <v>17</v>
      </c>
      <c r="K7341" t="s">
        <v>33</v>
      </c>
      <c r="L7341" t="str">
        <f>_xlfn.XLOOKUP(Tableau1[[#This Row],[TYPE DE PIECE]],Tableau4[MATIERE],Tableau4[SHORT TYPE],"",0,1)</f>
        <v>PLA</v>
      </c>
      <c r="N7341" t="str">
        <f>IF(ISERR(FIND("DECOUPE",Tableau1[[#This Row],[DESIGNATION]])),"","NEED REF")</f>
        <v/>
      </c>
    </row>
    <row r="7342" spans="2:14">
      <c r="B7342">
        <v>34406663</v>
      </c>
      <c r="C7342" s="2">
        <v>43171</v>
      </c>
      <c r="D7342" t="s">
        <v>13</v>
      </c>
      <c r="E7342" t="s">
        <v>5302</v>
      </c>
      <c r="F7342" t="s">
        <v>5283</v>
      </c>
      <c r="J7342" t="s">
        <v>17</v>
      </c>
      <c r="K7342" t="s">
        <v>33</v>
      </c>
      <c r="L7342" t="str">
        <f>_xlfn.XLOOKUP(Tableau1[[#This Row],[TYPE DE PIECE]],Tableau4[MATIERE],Tableau4[SHORT TYPE],"",0,1)</f>
        <v>PLA</v>
      </c>
      <c r="N7342" t="str">
        <f>IF(ISERR(FIND("DECOUPE",Tableau1[[#This Row],[DESIGNATION]])),"","NEED REF")</f>
        <v/>
      </c>
    </row>
    <row r="7343" spans="2:14">
      <c r="B7343">
        <v>34406662</v>
      </c>
      <c r="C7343" s="2">
        <v>43171</v>
      </c>
      <c r="D7343" t="s">
        <v>13</v>
      </c>
      <c r="E7343" t="s">
        <v>5303</v>
      </c>
      <c r="F7343" t="s">
        <v>5283</v>
      </c>
      <c r="J7343" t="s">
        <v>17</v>
      </c>
      <c r="K7343" t="s">
        <v>33</v>
      </c>
      <c r="L7343" t="str">
        <f>_xlfn.XLOOKUP(Tableau1[[#This Row],[TYPE DE PIECE]],Tableau4[MATIERE],Tableau4[SHORT TYPE],"",0,1)</f>
        <v>PLA</v>
      </c>
      <c r="N7343" t="str">
        <f>IF(ISERR(FIND("DECOUPE",Tableau1[[#This Row],[DESIGNATION]])),"","NEED REF")</f>
        <v/>
      </c>
    </row>
    <row r="7344" spans="2:14">
      <c r="B7344">
        <v>34406661</v>
      </c>
      <c r="C7344" s="2">
        <v>43171</v>
      </c>
      <c r="D7344" t="s">
        <v>13</v>
      </c>
      <c r="E7344" t="s">
        <v>5304</v>
      </c>
      <c r="F7344" t="s">
        <v>5283</v>
      </c>
      <c r="J7344" t="s">
        <v>17</v>
      </c>
      <c r="K7344" t="s">
        <v>33</v>
      </c>
      <c r="L7344" t="str">
        <f>_xlfn.XLOOKUP(Tableau1[[#This Row],[TYPE DE PIECE]],Tableau4[MATIERE],Tableau4[SHORT TYPE],"",0,1)</f>
        <v>PLA</v>
      </c>
      <c r="N7344" t="str">
        <f>IF(ISERR(FIND("DECOUPE",Tableau1[[#This Row],[DESIGNATION]])),"","NEED REF")</f>
        <v/>
      </c>
    </row>
    <row r="7345" spans="2:14">
      <c r="B7345">
        <v>34406660</v>
      </c>
      <c r="C7345" s="2">
        <v>43171</v>
      </c>
      <c r="D7345" t="s">
        <v>13</v>
      </c>
      <c r="E7345" t="s">
        <v>5305</v>
      </c>
      <c r="F7345" t="s">
        <v>5283</v>
      </c>
      <c r="J7345" t="s">
        <v>17</v>
      </c>
      <c r="K7345" t="s">
        <v>33</v>
      </c>
      <c r="L7345" t="str">
        <f>_xlfn.XLOOKUP(Tableau1[[#This Row],[TYPE DE PIECE]],Tableau4[MATIERE],Tableau4[SHORT TYPE],"",0,1)</f>
        <v>PLA</v>
      </c>
      <c r="N7345" t="str">
        <f>IF(ISERR(FIND("DECOUPE",Tableau1[[#This Row],[DESIGNATION]])),"","NEED REF")</f>
        <v/>
      </c>
    </row>
    <row r="7346" spans="2:14">
      <c r="B7346">
        <v>34406659</v>
      </c>
      <c r="C7346" s="2">
        <v>43171</v>
      </c>
      <c r="D7346" t="s">
        <v>13</v>
      </c>
      <c r="E7346" t="s">
        <v>5306</v>
      </c>
      <c r="F7346" t="s">
        <v>5283</v>
      </c>
      <c r="J7346" t="s">
        <v>17</v>
      </c>
      <c r="K7346" t="s">
        <v>33</v>
      </c>
      <c r="L7346" t="str">
        <f>_xlfn.XLOOKUP(Tableau1[[#This Row],[TYPE DE PIECE]],Tableau4[MATIERE],Tableau4[SHORT TYPE],"",0,1)</f>
        <v>PLA</v>
      </c>
      <c r="N7346" t="str">
        <f>IF(ISERR(FIND("DECOUPE",Tableau1[[#This Row],[DESIGNATION]])),"","NEED REF")</f>
        <v/>
      </c>
    </row>
    <row r="7347" spans="2:14">
      <c r="B7347">
        <v>34406658</v>
      </c>
      <c r="C7347" s="2">
        <v>43171</v>
      </c>
      <c r="D7347" t="s">
        <v>13</v>
      </c>
      <c r="E7347" t="s">
        <v>5307</v>
      </c>
      <c r="F7347" t="s">
        <v>5283</v>
      </c>
      <c r="J7347" t="s">
        <v>17</v>
      </c>
      <c r="K7347" t="s">
        <v>33</v>
      </c>
      <c r="L7347" t="str">
        <f>_xlfn.XLOOKUP(Tableau1[[#This Row],[TYPE DE PIECE]],Tableau4[MATIERE],Tableau4[SHORT TYPE],"",0,1)</f>
        <v>PLA</v>
      </c>
      <c r="N7347" t="str">
        <f>IF(ISERR(FIND("DECOUPE",Tableau1[[#This Row],[DESIGNATION]])),"","NEED REF")</f>
        <v/>
      </c>
    </row>
    <row r="7348" spans="2:14">
      <c r="B7348">
        <v>34406657</v>
      </c>
      <c r="C7348" s="2">
        <v>43171</v>
      </c>
      <c r="D7348" t="s">
        <v>13</v>
      </c>
      <c r="E7348" t="s">
        <v>2855</v>
      </c>
      <c r="F7348" t="s">
        <v>5283</v>
      </c>
      <c r="J7348" t="s">
        <v>17</v>
      </c>
      <c r="K7348" t="s">
        <v>22</v>
      </c>
      <c r="L7348" t="str">
        <f>_xlfn.XLOOKUP(Tableau1[[#This Row],[TYPE DE PIECE]],Tableau4[MATIERE],Tableau4[SHORT TYPE],"",0,1)</f>
        <v>COP</v>
      </c>
      <c r="N7348" t="str">
        <f>IF(ISERR(FIND("DECOUPE",Tableau1[[#This Row],[DESIGNATION]])),"","NEED REF")</f>
        <v/>
      </c>
    </row>
    <row r="7349" spans="2:14">
      <c r="B7349">
        <v>34406656</v>
      </c>
      <c r="C7349" s="2">
        <v>43171</v>
      </c>
      <c r="D7349" t="s">
        <v>13</v>
      </c>
      <c r="E7349" t="s">
        <v>2854</v>
      </c>
      <c r="F7349" t="s">
        <v>5283</v>
      </c>
      <c r="J7349" t="s">
        <v>17</v>
      </c>
      <c r="K7349" t="s">
        <v>22</v>
      </c>
      <c r="L7349" t="str">
        <f>_xlfn.XLOOKUP(Tableau1[[#This Row],[TYPE DE PIECE]],Tableau4[MATIERE],Tableau4[SHORT TYPE],"",0,1)</f>
        <v>COP</v>
      </c>
      <c r="N7349" t="str">
        <f>IF(ISERR(FIND("DECOUPE",Tableau1[[#This Row],[DESIGNATION]])),"","NEED REF")</f>
        <v/>
      </c>
    </row>
    <row r="7350" spans="2:14">
      <c r="B7350">
        <v>34406655</v>
      </c>
      <c r="C7350" s="2">
        <v>43171</v>
      </c>
      <c r="D7350" t="s">
        <v>13</v>
      </c>
      <c r="E7350" t="s">
        <v>2853</v>
      </c>
      <c r="F7350" t="s">
        <v>5283</v>
      </c>
      <c r="J7350" t="s">
        <v>17</v>
      </c>
      <c r="K7350" t="s">
        <v>22</v>
      </c>
      <c r="L7350" t="str">
        <f>_xlfn.XLOOKUP(Tableau1[[#This Row],[TYPE DE PIECE]],Tableau4[MATIERE],Tableau4[SHORT TYPE],"",0,1)</f>
        <v>COP</v>
      </c>
      <c r="N7350" t="str">
        <f>IF(ISERR(FIND("DECOUPE",Tableau1[[#This Row],[DESIGNATION]])),"","NEED REF")</f>
        <v/>
      </c>
    </row>
    <row r="7351" spans="2:14">
      <c r="B7351">
        <v>34406654</v>
      </c>
      <c r="C7351" s="2">
        <v>43171</v>
      </c>
      <c r="D7351" t="s">
        <v>13</v>
      </c>
      <c r="E7351" t="s">
        <v>4233</v>
      </c>
      <c r="F7351" t="s">
        <v>5283</v>
      </c>
      <c r="J7351" t="s">
        <v>17</v>
      </c>
      <c r="K7351" t="s">
        <v>22</v>
      </c>
      <c r="L7351" t="str">
        <f>_xlfn.XLOOKUP(Tableau1[[#This Row],[TYPE DE PIECE]],Tableau4[MATIERE],Tableau4[SHORT TYPE],"",0,1)</f>
        <v>COP</v>
      </c>
      <c r="N7351" t="str">
        <f>IF(ISERR(FIND("DECOUPE",Tableau1[[#This Row],[DESIGNATION]])),"","NEED REF")</f>
        <v/>
      </c>
    </row>
    <row r="7352" spans="2:14">
      <c r="B7352">
        <v>34406653</v>
      </c>
      <c r="C7352" s="2">
        <v>43171</v>
      </c>
      <c r="D7352" t="s">
        <v>13</v>
      </c>
      <c r="E7352" t="s">
        <v>4234</v>
      </c>
      <c r="F7352" t="s">
        <v>5283</v>
      </c>
      <c r="J7352" t="s">
        <v>17</v>
      </c>
      <c r="K7352" t="s">
        <v>22</v>
      </c>
      <c r="L7352" t="str">
        <f>_xlfn.XLOOKUP(Tableau1[[#This Row],[TYPE DE PIECE]],Tableau4[MATIERE],Tableau4[SHORT TYPE],"",0,1)</f>
        <v>COP</v>
      </c>
      <c r="N7352" t="str">
        <f>IF(ISERR(FIND("DECOUPE",Tableau1[[#This Row],[DESIGNATION]])),"","NEED REF")</f>
        <v/>
      </c>
    </row>
    <row r="7353" spans="2:14">
      <c r="B7353">
        <v>34406652</v>
      </c>
      <c r="C7353" s="2">
        <v>43171</v>
      </c>
      <c r="D7353" t="s">
        <v>745</v>
      </c>
      <c r="E7353" t="s">
        <v>5308</v>
      </c>
      <c r="F7353" t="s">
        <v>5309</v>
      </c>
      <c r="J7353" t="s">
        <v>4048</v>
      </c>
      <c r="L7353" t="str">
        <f>_xlfn.XLOOKUP(Tableau1[[#This Row],[TYPE DE PIECE]],Tableau4[MATIERE],Tableau4[SHORT TYPE],"",0,1)</f>
        <v/>
      </c>
      <c r="N7353" t="str">
        <f>IF(ISERR(FIND("DECOUPE",Tableau1[[#This Row],[DESIGNATION]])),"","NEED REF")</f>
        <v/>
      </c>
    </row>
    <row r="7354" spans="2:14">
      <c r="B7354">
        <v>34406651</v>
      </c>
      <c r="C7354" s="2">
        <v>43171</v>
      </c>
      <c r="D7354" t="s">
        <v>13</v>
      </c>
      <c r="E7354" t="s">
        <v>5310</v>
      </c>
      <c r="F7354" t="s">
        <v>5283</v>
      </c>
      <c r="J7354" t="s">
        <v>17</v>
      </c>
      <c r="K7354" t="s">
        <v>22</v>
      </c>
      <c r="L7354" t="str">
        <f>_xlfn.XLOOKUP(Tableau1[[#This Row],[TYPE DE PIECE]],Tableau4[MATIERE],Tableau4[SHORT TYPE],"",0,1)</f>
        <v>COP</v>
      </c>
      <c r="N7354" t="str">
        <f>IF(ISERR(FIND("DECOUPE",Tableau1[[#This Row],[DESIGNATION]])),"","NEED REF")</f>
        <v/>
      </c>
    </row>
    <row r="7355" spans="2:14">
      <c r="B7355">
        <v>34406650</v>
      </c>
      <c r="C7355" s="2">
        <v>43171</v>
      </c>
      <c r="D7355" t="s">
        <v>13</v>
      </c>
      <c r="E7355" t="s">
        <v>5311</v>
      </c>
      <c r="F7355" t="s">
        <v>5283</v>
      </c>
      <c r="J7355" t="s">
        <v>17</v>
      </c>
      <c r="K7355" t="s">
        <v>22</v>
      </c>
      <c r="L7355" t="str">
        <f>_xlfn.XLOOKUP(Tableau1[[#This Row],[TYPE DE PIECE]],Tableau4[MATIERE],Tableau4[SHORT TYPE],"",0,1)</f>
        <v>COP</v>
      </c>
      <c r="N7355" t="str">
        <f>IF(ISERR(FIND("DECOUPE",Tableau1[[#This Row],[DESIGNATION]])),"","NEED REF")</f>
        <v/>
      </c>
    </row>
    <row r="7356" spans="2:14">
      <c r="B7356">
        <v>34406649</v>
      </c>
      <c r="C7356" s="2">
        <v>43171</v>
      </c>
      <c r="D7356" t="s">
        <v>13</v>
      </c>
      <c r="E7356" t="s">
        <v>4239</v>
      </c>
      <c r="F7356" t="s">
        <v>5283</v>
      </c>
      <c r="J7356" t="s">
        <v>17</v>
      </c>
      <c r="K7356" t="s">
        <v>22</v>
      </c>
      <c r="L7356" t="str">
        <f>_xlfn.XLOOKUP(Tableau1[[#This Row],[TYPE DE PIECE]],Tableau4[MATIERE],Tableau4[SHORT TYPE],"",0,1)</f>
        <v>COP</v>
      </c>
      <c r="N7356" t="str">
        <f>IF(ISERR(FIND("DECOUPE",Tableau1[[#This Row],[DESIGNATION]])),"","NEED REF")</f>
        <v/>
      </c>
    </row>
    <row r="7357" spans="2:14">
      <c r="B7357">
        <v>34406648</v>
      </c>
      <c r="C7357" s="2">
        <v>43171</v>
      </c>
      <c r="D7357" t="s">
        <v>13</v>
      </c>
      <c r="E7357" t="s">
        <v>5312</v>
      </c>
      <c r="F7357" t="s">
        <v>5283</v>
      </c>
      <c r="J7357" t="s">
        <v>17</v>
      </c>
      <c r="K7357" t="s">
        <v>22</v>
      </c>
      <c r="L7357" t="str">
        <f>_xlfn.XLOOKUP(Tableau1[[#This Row],[TYPE DE PIECE]],Tableau4[MATIERE],Tableau4[SHORT TYPE],"",0,1)</f>
        <v>COP</v>
      </c>
      <c r="N7357" t="str">
        <f>IF(ISERR(FIND("DECOUPE",Tableau1[[#This Row],[DESIGNATION]])),"","NEED REF")</f>
        <v/>
      </c>
    </row>
    <row r="7358" spans="2:14">
      <c r="B7358">
        <v>34406647</v>
      </c>
      <c r="C7358" s="2">
        <v>43171</v>
      </c>
      <c r="D7358" t="s">
        <v>13</v>
      </c>
      <c r="E7358" t="s">
        <v>5313</v>
      </c>
      <c r="F7358" t="s">
        <v>5283</v>
      </c>
      <c r="J7358" t="s">
        <v>17</v>
      </c>
      <c r="K7358" t="s">
        <v>22</v>
      </c>
      <c r="L7358" t="str">
        <f>_xlfn.XLOOKUP(Tableau1[[#This Row],[TYPE DE PIECE]],Tableau4[MATIERE],Tableau4[SHORT TYPE],"",0,1)</f>
        <v>COP</v>
      </c>
      <c r="N7358" t="str">
        <f>IF(ISERR(FIND("DECOUPE",Tableau1[[#This Row],[DESIGNATION]])),"","NEED REF")</f>
        <v/>
      </c>
    </row>
    <row r="7359" spans="2:14">
      <c r="B7359">
        <v>34406646</v>
      </c>
      <c r="C7359" s="2">
        <v>43171</v>
      </c>
      <c r="D7359" t="s">
        <v>13</v>
      </c>
      <c r="E7359" t="s">
        <v>5314</v>
      </c>
      <c r="F7359" t="s">
        <v>5283</v>
      </c>
      <c r="J7359" t="s">
        <v>17</v>
      </c>
      <c r="K7359" t="s">
        <v>22</v>
      </c>
      <c r="L7359" t="str">
        <f>_xlfn.XLOOKUP(Tableau1[[#This Row],[TYPE DE PIECE]],Tableau4[MATIERE],Tableau4[SHORT TYPE],"",0,1)</f>
        <v>COP</v>
      </c>
      <c r="N7359" t="str">
        <f>IF(ISERR(FIND("DECOUPE",Tableau1[[#This Row],[DESIGNATION]])),"","NEED REF")</f>
        <v/>
      </c>
    </row>
    <row r="7360" spans="2:14">
      <c r="B7360">
        <v>34406645</v>
      </c>
      <c r="C7360" s="2">
        <v>43171</v>
      </c>
      <c r="D7360" t="s">
        <v>13</v>
      </c>
      <c r="E7360" t="s">
        <v>5315</v>
      </c>
      <c r="F7360" t="s">
        <v>5283</v>
      </c>
      <c r="J7360" t="s">
        <v>17</v>
      </c>
      <c r="K7360" t="s">
        <v>22</v>
      </c>
      <c r="L7360" t="str">
        <f>_xlfn.XLOOKUP(Tableau1[[#This Row],[TYPE DE PIECE]],Tableau4[MATIERE],Tableau4[SHORT TYPE],"",0,1)</f>
        <v>COP</v>
      </c>
      <c r="N7360" t="str">
        <f>IF(ISERR(FIND("DECOUPE",Tableau1[[#This Row],[DESIGNATION]])),"","NEED REF")</f>
        <v/>
      </c>
    </row>
    <row r="7361" spans="2:14">
      <c r="B7361">
        <v>34406644</v>
      </c>
      <c r="C7361" s="2">
        <v>43171</v>
      </c>
      <c r="D7361" t="s">
        <v>13</v>
      </c>
      <c r="E7361" t="s">
        <v>5316</v>
      </c>
      <c r="F7361" t="s">
        <v>5283</v>
      </c>
      <c r="J7361" t="s">
        <v>17</v>
      </c>
      <c r="K7361" t="s">
        <v>22</v>
      </c>
      <c r="L7361" t="str">
        <f>_xlfn.XLOOKUP(Tableau1[[#This Row],[TYPE DE PIECE]],Tableau4[MATIERE],Tableau4[SHORT TYPE],"",0,1)</f>
        <v>COP</v>
      </c>
      <c r="N7361" t="str">
        <f>IF(ISERR(FIND("DECOUPE",Tableau1[[#This Row],[DESIGNATION]])),"","NEED REF")</f>
        <v/>
      </c>
    </row>
    <row r="7362" spans="2:14">
      <c r="B7362">
        <v>34406643</v>
      </c>
      <c r="C7362" s="2">
        <v>43171</v>
      </c>
      <c r="D7362" t="s">
        <v>13</v>
      </c>
      <c r="E7362" t="s">
        <v>5317</v>
      </c>
      <c r="F7362" t="s">
        <v>5283</v>
      </c>
      <c r="J7362" t="s">
        <v>17</v>
      </c>
      <c r="K7362" t="s">
        <v>22</v>
      </c>
      <c r="L7362" t="str">
        <f>_xlfn.XLOOKUP(Tableau1[[#This Row],[TYPE DE PIECE]],Tableau4[MATIERE],Tableau4[SHORT TYPE],"",0,1)</f>
        <v>COP</v>
      </c>
      <c r="N7362" t="str">
        <f>IF(ISERR(FIND("DECOUPE",Tableau1[[#This Row],[DESIGNATION]])),"","NEED REF")</f>
        <v/>
      </c>
    </row>
    <row r="7363" spans="2:14">
      <c r="B7363">
        <v>34406642</v>
      </c>
      <c r="C7363" s="2">
        <v>43171</v>
      </c>
      <c r="D7363" t="s">
        <v>13</v>
      </c>
      <c r="E7363" t="s">
        <v>5318</v>
      </c>
      <c r="F7363" t="s">
        <v>5283</v>
      </c>
      <c r="J7363" t="s">
        <v>17</v>
      </c>
      <c r="K7363" t="s">
        <v>22</v>
      </c>
      <c r="L7363" t="str">
        <f>_xlfn.XLOOKUP(Tableau1[[#This Row],[TYPE DE PIECE]],Tableau4[MATIERE],Tableau4[SHORT TYPE],"",0,1)</f>
        <v>COP</v>
      </c>
      <c r="N7363" t="str">
        <f>IF(ISERR(FIND("DECOUPE",Tableau1[[#This Row],[DESIGNATION]])),"","NEED REF")</f>
        <v/>
      </c>
    </row>
    <row r="7364" spans="2:14">
      <c r="B7364">
        <v>34406641</v>
      </c>
      <c r="C7364" s="2">
        <v>43171</v>
      </c>
      <c r="D7364" t="s">
        <v>13</v>
      </c>
      <c r="E7364" t="s">
        <v>4240</v>
      </c>
      <c r="F7364" t="s">
        <v>5283</v>
      </c>
      <c r="J7364" t="s">
        <v>17</v>
      </c>
      <c r="K7364" t="s">
        <v>22</v>
      </c>
      <c r="L7364" t="str">
        <f>_xlfn.XLOOKUP(Tableau1[[#This Row],[TYPE DE PIECE]],Tableau4[MATIERE],Tableau4[SHORT TYPE],"",0,1)</f>
        <v>COP</v>
      </c>
      <c r="N7364" t="str">
        <f>IF(ISERR(FIND("DECOUPE",Tableau1[[#This Row],[DESIGNATION]])),"","NEED REF")</f>
        <v/>
      </c>
    </row>
    <row r="7365" spans="2:14">
      <c r="B7365">
        <v>34406640</v>
      </c>
      <c r="C7365" s="2">
        <v>43171</v>
      </c>
      <c r="D7365" t="s">
        <v>13</v>
      </c>
      <c r="E7365" t="s">
        <v>4241</v>
      </c>
      <c r="F7365" t="s">
        <v>5283</v>
      </c>
      <c r="J7365" t="s">
        <v>17</v>
      </c>
      <c r="K7365" t="s">
        <v>22</v>
      </c>
      <c r="L7365" t="str">
        <f>_xlfn.XLOOKUP(Tableau1[[#This Row],[TYPE DE PIECE]],Tableau4[MATIERE],Tableau4[SHORT TYPE],"",0,1)</f>
        <v>COP</v>
      </c>
      <c r="N7365" t="str">
        <f>IF(ISERR(FIND("DECOUPE",Tableau1[[#This Row],[DESIGNATION]])),"","NEED REF")</f>
        <v/>
      </c>
    </row>
    <row r="7366" spans="2:14">
      <c r="B7366">
        <v>34406639</v>
      </c>
      <c r="C7366" s="2">
        <v>43171</v>
      </c>
      <c r="D7366" t="s">
        <v>13</v>
      </c>
      <c r="E7366" t="s">
        <v>4242</v>
      </c>
      <c r="F7366" t="s">
        <v>5283</v>
      </c>
      <c r="J7366" t="s">
        <v>17</v>
      </c>
      <c r="K7366" t="s">
        <v>22</v>
      </c>
      <c r="L7366" t="str">
        <f>_xlfn.XLOOKUP(Tableau1[[#This Row],[TYPE DE PIECE]],Tableau4[MATIERE],Tableau4[SHORT TYPE],"",0,1)</f>
        <v>COP</v>
      </c>
      <c r="N7366" t="str">
        <f>IF(ISERR(FIND("DECOUPE",Tableau1[[#This Row],[DESIGNATION]])),"","NEED REF")</f>
        <v/>
      </c>
    </row>
    <row r="7367" spans="2:14">
      <c r="B7367">
        <v>34406638</v>
      </c>
      <c r="C7367" s="2">
        <v>43171</v>
      </c>
      <c r="D7367" t="s">
        <v>13</v>
      </c>
      <c r="E7367" t="s">
        <v>4243</v>
      </c>
      <c r="F7367" t="s">
        <v>5283</v>
      </c>
      <c r="J7367" t="s">
        <v>17</v>
      </c>
      <c r="K7367" t="s">
        <v>22</v>
      </c>
      <c r="L7367" t="str">
        <f>_xlfn.XLOOKUP(Tableau1[[#This Row],[TYPE DE PIECE]],Tableau4[MATIERE],Tableau4[SHORT TYPE],"",0,1)</f>
        <v>COP</v>
      </c>
      <c r="N7367" t="str">
        <f>IF(ISERR(FIND("DECOUPE",Tableau1[[#This Row],[DESIGNATION]])),"","NEED REF")</f>
        <v/>
      </c>
    </row>
    <row r="7368" spans="2:14">
      <c r="B7368">
        <v>34406637</v>
      </c>
      <c r="C7368" s="2">
        <v>43171</v>
      </c>
      <c r="D7368" t="s">
        <v>13</v>
      </c>
      <c r="E7368" t="s">
        <v>5319</v>
      </c>
      <c r="F7368" t="s">
        <v>5283</v>
      </c>
      <c r="J7368" t="s">
        <v>17</v>
      </c>
      <c r="K7368" t="s">
        <v>22</v>
      </c>
      <c r="L7368" t="str">
        <f>_xlfn.XLOOKUP(Tableau1[[#This Row],[TYPE DE PIECE]],Tableau4[MATIERE],Tableau4[SHORT TYPE],"",0,1)</f>
        <v>COP</v>
      </c>
      <c r="N7368" t="str">
        <f>IF(ISERR(FIND("DECOUPE",Tableau1[[#This Row],[DESIGNATION]])),"","NEED REF")</f>
        <v/>
      </c>
    </row>
    <row r="7369" spans="2:14">
      <c r="B7369">
        <v>34406636</v>
      </c>
      <c r="C7369" s="2">
        <v>43171</v>
      </c>
      <c r="D7369" t="s">
        <v>13</v>
      </c>
      <c r="E7369" t="s">
        <v>5320</v>
      </c>
      <c r="F7369" t="s">
        <v>5283</v>
      </c>
      <c r="J7369" t="s">
        <v>17</v>
      </c>
      <c r="K7369" t="s">
        <v>22</v>
      </c>
      <c r="L7369" t="str">
        <f>_xlfn.XLOOKUP(Tableau1[[#This Row],[TYPE DE PIECE]],Tableau4[MATIERE],Tableau4[SHORT TYPE],"",0,1)</f>
        <v>COP</v>
      </c>
      <c r="N7369" t="str">
        <f>IF(ISERR(FIND("DECOUPE",Tableau1[[#This Row],[DESIGNATION]])),"","NEED REF")</f>
        <v/>
      </c>
    </row>
    <row r="7370" spans="2:14">
      <c r="B7370">
        <v>34406635</v>
      </c>
      <c r="C7370" s="2">
        <v>43171</v>
      </c>
      <c r="D7370" t="s">
        <v>13</v>
      </c>
      <c r="E7370" t="s">
        <v>5321</v>
      </c>
      <c r="F7370" t="s">
        <v>5283</v>
      </c>
      <c r="J7370" t="s">
        <v>17</v>
      </c>
      <c r="K7370" t="s">
        <v>22</v>
      </c>
      <c r="L7370" t="str">
        <f>_xlfn.XLOOKUP(Tableau1[[#This Row],[TYPE DE PIECE]],Tableau4[MATIERE],Tableau4[SHORT TYPE],"",0,1)</f>
        <v>COP</v>
      </c>
      <c r="N7370" t="str">
        <f>IF(ISERR(FIND("DECOUPE",Tableau1[[#This Row],[DESIGNATION]])),"","NEED REF")</f>
        <v/>
      </c>
    </row>
    <row r="7371" spans="2:14">
      <c r="B7371">
        <v>34406634</v>
      </c>
      <c r="C7371" s="2">
        <v>43168</v>
      </c>
      <c r="D7371" t="s">
        <v>13</v>
      </c>
      <c r="E7371" t="s">
        <v>5322</v>
      </c>
      <c r="J7371" t="s">
        <v>17</v>
      </c>
      <c r="K7371" t="s">
        <v>50</v>
      </c>
      <c r="L7371" t="str">
        <f>_xlfn.XLOOKUP(Tableau1[[#This Row],[TYPE DE PIECE]],Tableau4[MATIERE],Tableau4[SHORT TYPE],"",0,1)</f>
        <v>WIR</v>
      </c>
      <c r="N7371" t="str">
        <f>IF(ISERR(FIND("DECOUPE",Tableau1[[#This Row],[DESIGNATION]])),"","NEED REF")</f>
        <v/>
      </c>
    </row>
    <row r="7372" spans="2:14">
      <c r="B7372">
        <v>34406633</v>
      </c>
      <c r="C7372" s="2">
        <v>43168</v>
      </c>
      <c r="D7372" t="s">
        <v>13</v>
      </c>
      <c r="E7372" t="s">
        <v>5323</v>
      </c>
      <c r="F7372" t="s">
        <v>1679</v>
      </c>
      <c r="J7372" t="s">
        <v>4048</v>
      </c>
      <c r="K7372" t="s">
        <v>22</v>
      </c>
      <c r="L7372" t="str">
        <f>_xlfn.XLOOKUP(Tableau1[[#This Row],[TYPE DE PIECE]],Tableau4[MATIERE],Tableau4[SHORT TYPE],"",0,1)</f>
        <v>COP</v>
      </c>
      <c r="N7372" t="str">
        <f>IF(ISERR(FIND("DECOUPE",Tableau1[[#This Row],[DESIGNATION]])),"","NEED REF")</f>
        <v/>
      </c>
    </row>
    <row r="7373" spans="2:14">
      <c r="B7373">
        <v>34406632</v>
      </c>
      <c r="C7373" s="2">
        <v>43168</v>
      </c>
      <c r="D7373" t="s">
        <v>13</v>
      </c>
      <c r="E7373" t="s">
        <v>5324</v>
      </c>
      <c r="F7373" t="s">
        <v>5289</v>
      </c>
      <c r="J7373" t="s">
        <v>17</v>
      </c>
      <c r="K7373" t="s">
        <v>25</v>
      </c>
      <c r="L7373" t="str">
        <f>_xlfn.XLOOKUP(Tableau1[[#This Row],[TYPE DE PIECE]],Tableau4[MATIERE],Tableau4[SHORT TYPE],"",0,1)</f>
        <v>SMT</v>
      </c>
      <c r="N7373" t="str">
        <f>IF(ISERR(FIND("DECOUPE",Tableau1[[#This Row],[DESIGNATION]])),"","NEED REF")</f>
        <v/>
      </c>
    </row>
    <row r="7374" spans="2:14">
      <c r="B7374">
        <v>34406631</v>
      </c>
      <c r="C7374" s="2">
        <v>43168</v>
      </c>
      <c r="D7374" t="s">
        <v>13</v>
      </c>
      <c r="E7374" t="s">
        <v>5325</v>
      </c>
      <c r="F7374" t="s">
        <v>1679</v>
      </c>
      <c r="J7374" t="s">
        <v>4048</v>
      </c>
      <c r="K7374" t="s">
        <v>22</v>
      </c>
      <c r="L7374" t="str">
        <f>_xlfn.XLOOKUP(Tableau1[[#This Row],[TYPE DE PIECE]],Tableau4[MATIERE],Tableau4[SHORT TYPE],"",0,1)</f>
        <v>COP</v>
      </c>
      <c r="N7374" t="str">
        <f>IF(ISERR(FIND("DECOUPE",Tableau1[[#This Row],[DESIGNATION]])),"","NEED REF")</f>
        <v/>
      </c>
    </row>
    <row r="7375" spans="2:14">
      <c r="B7375">
        <v>34406630</v>
      </c>
      <c r="C7375" s="2">
        <v>43168</v>
      </c>
      <c r="D7375" t="s">
        <v>13</v>
      </c>
      <c r="E7375" t="s">
        <v>5326</v>
      </c>
      <c r="F7375" t="s">
        <v>1679</v>
      </c>
      <c r="J7375" t="s">
        <v>4048</v>
      </c>
      <c r="K7375" t="s">
        <v>22</v>
      </c>
      <c r="L7375" t="str">
        <f>_xlfn.XLOOKUP(Tableau1[[#This Row],[TYPE DE PIECE]],Tableau4[MATIERE],Tableau4[SHORT TYPE],"",0,1)</f>
        <v>COP</v>
      </c>
      <c r="N7375" t="str">
        <f>IF(ISERR(FIND("DECOUPE",Tableau1[[#This Row],[DESIGNATION]])),"","NEED REF")</f>
        <v/>
      </c>
    </row>
    <row r="7376" spans="2:14">
      <c r="B7376">
        <v>34406629</v>
      </c>
      <c r="C7376" s="2">
        <v>43168</v>
      </c>
      <c r="D7376" t="s">
        <v>13</v>
      </c>
      <c r="E7376" t="s">
        <v>5327</v>
      </c>
      <c r="F7376" t="s">
        <v>1679</v>
      </c>
      <c r="J7376" t="s">
        <v>4048</v>
      </c>
      <c r="K7376" t="s">
        <v>22</v>
      </c>
      <c r="L7376" t="str">
        <f>_xlfn.XLOOKUP(Tableau1[[#This Row],[TYPE DE PIECE]],Tableau4[MATIERE],Tableau4[SHORT TYPE],"",0,1)</f>
        <v>COP</v>
      </c>
      <c r="N7376" t="str">
        <f>IF(ISERR(FIND("DECOUPE",Tableau1[[#This Row],[DESIGNATION]])),"","NEED REF")</f>
        <v/>
      </c>
    </row>
    <row r="7377" spans="2:14">
      <c r="B7377">
        <v>34406628</v>
      </c>
      <c r="C7377" s="2">
        <v>43168</v>
      </c>
      <c r="D7377" t="s">
        <v>13</v>
      </c>
      <c r="E7377" t="s">
        <v>5328</v>
      </c>
      <c r="F7377" t="s">
        <v>1679</v>
      </c>
      <c r="J7377" t="s">
        <v>4048</v>
      </c>
      <c r="K7377" t="s">
        <v>22</v>
      </c>
      <c r="L7377" t="str">
        <f>_xlfn.XLOOKUP(Tableau1[[#This Row],[TYPE DE PIECE]],Tableau4[MATIERE],Tableau4[SHORT TYPE],"",0,1)</f>
        <v>COP</v>
      </c>
      <c r="N7377" t="str">
        <f>IF(ISERR(FIND("DECOUPE",Tableau1[[#This Row],[DESIGNATION]])),"","NEED REF")</f>
        <v/>
      </c>
    </row>
    <row r="7378" spans="2:14">
      <c r="B7378">
        <v>34406627</v>
      </c>
      <c r="C7378" s="2">
        <v>43167</v>
      </c>
      <c r="D7378" t="s">
        <v>13</v>
      </c>
      <c r="E7378" t="s">
        <v>5329</v>
      </c>
      <c r="F7378" t="s">
        <v>1679</v>
      </c>
      <c r="J7378" t="s">
        <v>4048</v>
      </c>
      <c r="K7378" t="s">
        <v>25</v>
      </c>
      <c r="L7378" t="str">
        <f>_xlfn.XLOOKUP(Tableau1[[#This Row],[TYPE DE PIECE]],Tableau4[MATIERE],Tableau4[SHORT TYPE],"",0,1)</f>
        <v>SMT</v>
      </c>
      <c r="N7378" t="str">
        <f>IF(ISERR(FIND("DECOUPE",Tableau1[[#This Row],[DESIGNATION]])),"","NEED REF")</f>
        <v/>
      </c>
    </row>
    <row r="7379" spans="2:14">
      <c r="B7379">
        <v>34406626</v>
      </c>
      <c r="C7379" s="2">
        <v>43167</v>
      </c>
      <c r="D7379" t="s">
        <v>13</v>
      </c>
      <c r="E7379" t="s">
        <v>5330</v>
      </c>
      <c r="F7379" t="s">
        <v>1679</v>
      </c>
      <c r="J7379" t="s">
        <v>4048</v>
      </c>
      <c r="K7379" t="s">
        <v>25</v>
      </c>
      <c r="L7379" t="str">
        <f>_xlfn.XLOOKUP(Tableau1[[#This Row],[TYPE DE PIECE]],Tableau4[MATIERE],Tableau4[SHORT TYPE],"",0,1)</f>
        <v>SMT</v>
      </c>
      <c r="N7379" t="str">
        <f>IF(ISERR(FIND("DECOUPE",Tableau1[[#This Row],[DESIGNATION]])),"","NEED REF")</f>
        <v/>
      </c>
    </row>
    <row r="7380" spans="2:14">
      <c r="B7380">
        <v>34406625</v>
      </c>
      <c r="C7380" s="2">
        <v>43167</v>
      </c>
      <c r="D7380" t="s">
        <v>13</v>
      </c>
      <c r="E7380" t="s">
        <v>5290</v>
      </c>
      <c r="F7380" t="s">
        <v>5289</v>
      </c>
      <c r="J7380" t="s">
        <v>17</v>
      </c>
      <c r="K7380" t="s">
        <v>25</v>
      </c>
      <c r="L7380" t="str">
        <f>_xlfn.XLOOKUP(Tableau1[[#This Row],[TYPE DE PIECE]],Tableau4[MATIERE],Tableau4[SHORT TYPE],"",0,1)</f>
        <v>SMT</v>
      </c>
      <c r="N7380" t="str">
        <f>IF(ISERR(FIND("DECOUPE",Tableau1[[#This Row],[DESIGNATION]])),"","NEED REF")</f>
        <v/>
      </c>
    </row>
    <row r="7381" spans="2:14">
      <c r="B7381">
        <v>34406624</v>
      </c>
      <c r="C7381" s="2"/>
      <c r="D7381" t="s">
        <v>13</v>
      </c>
      <c r="L7381" t="str">
        <f>_xlfn.XLOOKUP(Tableau1[[#This Row],[TYPE DE PIECE]],Tableau4[MATIERE],Tableau4[SHORT TYPE],"",0,1)</f>
        <v/>
      </c>
      <c r="N7381" t="str">
        <f>IF(ISERR(FIND("DECOUPE",Tableau1[[#This Row],[DESIGNATION]])),"","NEED REF")</f>
        <v/>
      </c>
    </row>
    <row r="7382" spans="2:14">
      <c r="B7382">
        <v>34406623</v>
      </c>
      <c r="C7382" s="2"/>
      <c r="D7382" t="s">
        <v>13</v>
      </c>
      <c r="L7382" t="str">
        <f>_xlfn.XLOOKUP(Tableau1[[#This Row],[TYPE DE PIECE]],Tableau4[MATIERE],Tableau4[SHORT TYPE],"",0,1)</f>
        <v/>
      </c>
      <c r="N7382" t="str">
        <f>IF(ISERR(FIND("DECOUPE",Tableau1[[#This Row],[DESIGNATION]])),"","NEED REF")</f>
        <v/>
      </c>
    </row>
    <row r="7383" spans="2:14">
      <c r="B7383">
        <v>34406622</v>
      </c>
      <c r="C7383" s="2">
        <v>43164</v>
      </c>
      <c r="D7383" t="s">
        <v>13</v>
      </c>
      <c r="E7383" t="s">
        <v>4235</v>
      </c>
      <c r="F7383" t="s">
        <v>5283</v>
      </c>
      <c r="J7383" t="s">
        <v>17</v>
      </c>
      <c r="K7383" t="s">
        <v>22</v>
      </c>
      <c r="L7383" t="str">
        <f>_xlfn.XLOOKUP(Tableau1[[#This Row],[TYPE DE PIECE]],Tableau4[MATIERE],Tableau4[SHORT TYPE],"",0,1)</f>
        <v>COP</v>
      </c>
      <c r="N7383" t="str">
        <f>IF(ISERR(FIND("DECOUPE",Tableau1[[#This Row],[DESIGNATION]])),"","NEED REF")</f>
        <v/>
      </c>
    </row>
    <row r="7384" spans="2:14">
      <c r="B7384">
        <v>34406621</v>
      </c>
      <c r="C7384" s="2">
        <v>43164</v>
      </c>
      <c r="D7384" t="s">
        <v>13</v>
      </c>
      <c r="E7384" t="s">
        <v>4236</v>
      </c>
      <c r="F7384" t="s">
        <v>5283</v>
      </c>
      <c r="J7384" t="s">
        <v>17</v>
      </c>
      <c r="K7384" t="s">
        <v>22</v>
      </c>
      <c r="L7384" t="str">
        <f>_xlfn.XLOOKUP(Tableau1[[#This Row],[TYPE DE PIECE]],Tableau4[MATIERE],Tableau4[SHORT TYPE],"",0,1)</f>
        <v>COP</v>
      </c>
      <c r="N7384" t="str">
        <f>IF(ISERR(FIND("DECOUPE",Tableau1[[#This Row],[DESIGNATION]])),"","NEED REF")</f>
        <v/>
      </c>
    </row>
    <row r="7385" spans="2:14">
      <c r="B7385">
        <v>34406620</v>
      </c>
      <c r="C7385" s="2">
        <v>43164</v>
      </c>
      <c r="D7385" t="s">
        <v>13</v>
      </c>
      <c r="E7385" t="s">
        <v>4237</v>
      </c>
      <c r="F7385" t="s">
        <v>5283</v>
      </c>
      <c r="J7385" t="s">
        <v>17</v>
      </c>
      <c r="K7385" t="s">
        <v>22</v>
      </c>
      <c r="L7385" t="str">
        <f>_xlfn.XLOOKUP(Tableau1[[#This Row],[TYPE DE PIECE]],Tableau4[MATIERE],Tableau4[SHORT TYPE],"",0,1)</f>
        <v>COP</v>
      </c>
      <c r="N7385" t="str">
        <f>IF(ISERR(FIND("DECOUPE",Tableau1[[#This Row],[DESIGNATION]])),"","NEED REF")</f>
        <v/>
      </c>
    </row>
    <row r="7386" spans="2:14">
      <c r="B7386">
        <v>34406619</v>
      </c>
      <c r="C7386" s="2">
        <v>43164</v>
      </c>
      <c r="D7386" t="s">
        <v>13</v>
      </c>
      <c r="E7386" t="s">
        <v>4238</v>
      </c>
      <c r="F7386" t="s">
        <v>5283</v>
      </c>
      <c r="J7386" t="s">
        <v>17</v>
      </c>
      <c r="K7386" t="s">
        <v>22</v>
      </c>
      <c r="L7386" t="str">
        <f>_xlfn.XLOOKUP(Tableau1[[#This Row],[TYPE DE PIECE]],Tableau4[MATIERE],Tableau4[SHORT TYPE],"",0,1)</f>
        <v>COP</v>
      </c>
      <c r="N7386" t="str">
        <f>IF(ISERR(FIND("DECOUPE",Tableau1[[#This Row],[DESIGNATION]])),"","NEED REF")</f>
        <v/>
      </c>
    </row>
    <row r="7387" spans="2:14">
      <c r="B7387">
        <v>34406618</v>
      </c>
      <c r="C7387" s="2">
        <v>43164</v>
      </c>
      <c r="D7387" t="s">
        <v>745</v>
      </c>
      <c r="E7387" t="s">
        <v>5331</v>
      </c>
      <c r="F7387" t="s">
        <v>112</v>
      </c>
      <c r="J7387" t="s">
        <v>4048</v>
      </c>
      <c r="L7387" t="str">
        <f>_xlfn.XLOOKUP(Tableau1[[#This Row],[TYPE DE PIECE]],Tableau4[MATIERE],Tableau4[SHORT TYPE],"",0,1)</f>
        <v/>
      </c>
      <c r="N7387" t="str">
        <f>IF(ISERR(FIND("DECOUPE",Tableau1[[#This Row],[DESIGNATION]])),"","NEED REF")</f>
        <v/>
      </c>
    </row>
    <row r="7388" spans="2:14">
      <c r="B7388">
        <v>34406617</v>
      </c>
      <c r="C7388" s="2">
        <v>43161</v>
      </c>
      <c r="D7388" t="s">
        <v>13</v>
      </c>
      <c r="F7388" t="s">
        <v>5027</v>
      </c>
      <c r="J7388" t="s">
        <v>17</v>
      </c>
      <c r="L7388" t="str">
        <f>_xlfn.XLOOKUP(Tableau1[[#This Row],[TYPE DE PIECE]],Tableau4[MATIERE],Tableau4[SHORT TYPE],"",0,1)</f>
        <v/>
      </c>
      <c r="N7388" t="str">
        <f>IF(ISERR(FIND("DECOUPE",Tableau1[[#This Row],[DESIGNATION]])),"","NEED REF")</f>
        <v/>
      </c>
    </row>
    <row r="7389" spans="2:14">
      <c r="B7389">
        <v>34406616</v>
      </c>
      <c r="C7389" s="2">
        <v>43161</v>
      </c>
      <c r="D7389" t="s">
        <v>13</v>
      </c>
      <c r="F7389" t="s">
        <v>5027</v>
      </c>
      <c r="J7389" t="s">
        <v>17</v>
      </c>
      <c r="L7389" t="str">
        <f>_xlfn.XLOOKUP(Tableau1[[#This Row],[TYPE DE PIECE]],Tableau4[MATIERE],Tableau4[SHORT TYPE],"",0,1)</f>
        <v/>
      </c>
      <c r="N7389" t="str">
        <f>IF(ISERR(FIND("DECOUPE",Tableau1[[#This Row],[DESIGNATION]])),"","NEED REF")</f>
        <v/>
      </c>
    </row>
    <row r="7390" spans="2:14">
      <c r="B7390">
        <v>34406615</v>
      </c>
      <c r="C7390" s="2">
        <v>43161</v>
      </c>
      <c r="D7390" t="s">
        <v>13</v>
      </c>
      <c r="E7390" t="s">
        <v>5332</v>
      </c>
      <c r="F7390" t="s">
        <v>3871</v>
      </c>
      <c r="J7390" t="s">
        <v>17</v>
      </c>
      <c r="L7390" t="str">
        <f>_xlfn.XLOOKUP(Tableau1[[#This Row],[TYPE DE PIECE]],Tableau4[MATIERE],Tableau4[SHORT TYPE],"",0,1)</f>
        <v/>
      </c>
      <c r="N7390" t="str">
        <f>IF(ISERR(FIND("DECOUPE",Tableau1[[#This Row],[DESIGNATION]])),"","NEED REF")</f>
        <v/>
      </c>
    </row>
    <row r="7391" spans="2:14">
      <c r="B7391">
        <v>34406614</v>
      </c>
      <c r="C7391" s="2">
        <v>43159</v>
      </c>
      <c r="D7391" t="s">
        <v>13</v>
      </c>
      <c r="F7391" t="s">
        <v>5027</v>
      </c>
      <c r="J7391" t="s">
        <v>17</v>
      </c>
      <c r="L7391" t="str">
        <f>_xlfn.XLOOKUP(Tableau1[[#This Row],[TYPE DE PIECE]],Tableau4[MATIERE],Tableau4[SHORT TYPE],"",0,1)</f>
        <v/>
      </c>
      <c r="N7391" t="str">
        <f>IF(ISERR(FIND("DECOUPE",Tableau1[[#This Row],[DESIGNATION]])),"","NEED REF")</f>
        <v/>
      </c>
    </row>
    <row r="7392" spans="2:14">
      <c r="B7392">
        <v>34406613</v>
      </c>
      <c r="C7392" s="2">
        <v>43159</v>
      </c>
      <c r="D7392" t="s">
        <v>13</v>
      </c>
      <c r="F7392" t="s">
        <v>5027</v>
      </c>
      <c r="J7392" t="s">
        <v>17</v>
      </c>
      <c r="L7392" t="str">
        <f>_xlfn.XLOOKUP(Tableau1[[#This Row],[TYPE DE PIECE]],Tableau4[MATIERE],Tableau4[SHORT TYPE],"",0,1)</f>
        <v/>
      </c>
      <c r="N7392" t="str">
        <f>IF(ISERR(FIND("DECOUPE",Tableau1[[#This Row],[DESIGNATION]])),"","NEED REF")</f>
        <v/>
      </c>
    </row>
    <row r="7393" spans="2:14">
      <c r="B7393">
        <v>34406612</v>
      </c>
      <c r="C7393" s="2">
        <v>43159</v>
      </c>
      <c r="D7393" t="s">
        <v>13</v>
      </c>
      <c r="F7393" t="s">
        <v>5027</v>
      </c>
      <c r="J7393" t="s">
        <v>17</v>
      </c>
      <c r="L7393" t="str">
        <f>_xlfn.XLOOKUP(Tableau1[[#This Row],[TYPE DE PIECE]],Tableau4[MATIERE],Tableau4[SHORT TYPE],"",0,1)</f>
        <v/>
      </c>
      <c r="N7393" t="str">
        <f>IF(ISERR(FIND("DECOUPE",Tableau1[[#This Row],[DESIGNATION]])),"","NEED REF")</f>
        <v/>
      </c>
    </row>
    <row r="7394" spans="2:14">
      <c r="B7394">
        <v>34406611</v>
      </c>
      <c r="C7394" s="2">
        <v>43159</v>
      </c>
      <c r="D7394" t="s">
        <v>13</v>
      </c>
      <c r="F7394" t="s">
        <v>5027</v>
      </c>
      <c r="J7394" t="s">
        <v>17</v>
      </c>
      <c r="L7394" t="str">
        <f>_xlfn.XLOOKUP(Tableau1[[#This Row],[TYPE DE PIECE]],Tableau4[MATIERE],Tableau4[SHORT TYPE],"",0,1)</f>
        <v/>
      </c>
      <c r="N7394" t="str">
        <f>IF(ISERR(FIND("DECOUPE",Tableau1[[#This Row],[DESIGNATION]])),"","NEED REF")</f>
        <v/>
      </c>
    </row>
    <row r="7395" spans="2:14">
      <c r="B7395">
        <v>34406610</v>
      </c>
      <c r="C7395" s="2">
        <v>43159</v>
      </c>
      <c r="D7395" t="s">
        <v>13</v>
      </c>
      <c r="F7395" t="s">
        <v>5027</v>
      </c>
      <c r="J7395" t="s">
        <v>17</v>
      </c>
      <c r="L7395" t="str">
        <f>_xlfn.XLOOKUP(Tableau1[[#This Row],[TYPE DE PIECE]],Tableau4[MATIERE],Tableau4[SHORT TYPE],"",0,1)</f>
        <v/>
      </c>
      <c r="N7395" t="str">
        <f>IF(ISERR(FIND("DECOUPE",Tableau1[[#This Row],[DESIGNATION]])),"","NEED REF")</f>
        <v/>
      </c>
    </row>
    <row r="7396" spans="2:14">
      <c r="B7396">
        <v>34406609</v>
      </c>
      <c r="C7396" s="2">
        <v>43159</v>
      </c>
      <c r="D7396" t="s">
        <v>13</v>
      </c>
      <c r="F7396" t="s">
        <v>5027</v>
      </c>
      <c r="J7396" t="s">
        <v>17</v>
      </c>
      <c r="L7396" t="str">
        <f>_xlfn.XLOOKUP(Tableau1[[#This Row],[TYPE DE PIECE]],Tableau4[MATIERE],Tableau4[SHORT TYPE],"",0,1)</f>
        <v/>
      </c>
      <c r="N7396" t="str">
        <f>IF(ISERR(FIND("DECOUPE",Tableau1[[#This Row],[DESIGNATION]])),"","NEED REF")</f>
        <v/>
      </c>
    </row>
    <row r="7397" spans="2:14">
      <c r="B7397">
        <v>34406608</v>
      </c>
      <c r="C7397" s="2">
        <v>43153</v>
      </c>
      <c r="D7397" t="s">
        <v>13</v>
      </c>
      <c r="E7397" t="s">
        <v>5333</v>
      </c>
      <c r="F7397" t="s">
        <v>5334</v>
      </c>
      <c r="J7397" t="s">
        <v>5159</v>
      </c>
      <c r="L7397" t="str">
        <f>_xlfn.XLOOKUP(Tableau1[[#This Row],[TYPE DE PIECE]],Tableau4[MATIERE],Tableau4[SHORT TYPE],"",0,1)</f>
        <v/>
      </c>
      <c r="N7397" t="str">
        <f>IF(ISERR(FIND("DECOUPE",Tableau1[[#This Row],[DESIGNATION]])),"","NEED REF")</f>
        <v/>
      </c>
    </row>
    <row r="7398" spans="2:14">
      <c r="B7398">
        <v>34406607</v>
      </c>
      <c r="C7398" s="2">
        <v>43153</v>
      </c>
      <c r="D7398" t="s">
        <v>13</v>
      </c>
      <c r="E7398" t="s">
        <v>5333</v>
      </c>
      <c r="F7398" t="s">
        <v>5334</v>
      </c>
      <c r="J7398" t="s">
        <v>5159</v>
      </c>
      <c r="L7398" t="str">
        <f>_xlfn.XLOOKUP(Tableau1[[#This Row],[TYPE DE PIECE]],Tableau4[MATIERE],Tableau4[SHORT TYPE],"",0,1)</f>
        <v/>
      </c>
      <c r="N7398" t="str">
        <f>IF(ISERR(FIND("DECOUPE",Tableau1[[#This Row],[DESIGNATION]])),"","NEED REF")</f>
        <v/>
      </c>
    </row>
    <row r="7399" spans="2:14">
      <c r="B7399">
        <v>34406606</v>
      </c>
      <c r="C7399" s="2">
        <v>43153</v>
      </c>
      <c r="D7399" t="s">
        <v>13</v>
      </c>
      <c r="E7399" t="s">
        <v>5335</v>
      </c>
      <c r="F7399" t="s">
        <v>5334</v>
      </c>
      <c r="J7399" t="s">
        <v>5159</v>
      </c>
      <c r="L7399" t="str">
        <f>_xlfn.XLOOKUP(Tableau1[[#This Row],[TYPE DE PIECE]],Tableau4[MATIERE],Tableau4[SHORT TYPE],"",0,1)</f>
        <v/>
      </c>
      <c r="N7399" t="str">
        <f>IF(ISERR(FIND("DECOUPE",Tableau1[[#This Row],[DESIGNATION]])),"","NEED REF")</f>
        <v/>
      </c>
    </row>
    <row r="7400" spans="2:14">
      <c r="B7400">
        <v>34406605</v>
      </c>
      <c r="C7400" s="2">
        <v>43153</v>
      </c>
      <c r="D7400" t="s">
        <v>13</v>
      </c>
      <c r="E7400" t="s">
        <v>5336</v>
      </c>
      <c r="F7400" t="s">
        <v>5334</v>
      </c>
      <c r="J7400" t="s">
        <v>5159</v>
      </c>
      <c r="L7400" t="str">
        <f>_xlfn.XLOOKUP(Tableau1[[#This Row],[TYPE DE PIECE]],Tableau4[MATIERE],Tableau4[SHORT TYPE],"",0,1)</f>
        <v/>
      </c>
      <c r="N7400" t="str">
        <f>IF(ISERR(FIND("DECOUPE",Tableau1[[#This Row],[DESIGNATION]])),"","NEED REF")</f>
        <v/>
      </c>
    </row>
    <row r="7401" spans="2:14">
      <c r="B7401">
        <v>34406604</v>
      </c>
      <c r="C7401" s="2">
        <v>43153</v>
      </c>
      <c r="D7401" t="s">
        <v>13</v>
      </c>
      <c r="E7401" t="s">
        <v>5337</v>
      </c>
      <c r="F7401" t="s">
        <v>5334</v>
      </c>
      <c r="J7401" t="s">
        <v>5159</v>
      </c>
      <c r="L7401" t="str">
        <f>_xlfn.XLOOKUP(Tableau1[[#This Row],[TYPE DE PIECE]],Tableau4[MATIERE],Tableau4[SHORT TYPE],"",0,1)</f>
        <v/>
      </c>
      <c r="N7401" t="str">
        <f>IF(ISERR(FIND("DECOUPE",Tableau1[[#This Row],[DESIGNATION]])),"","NEED REF")</f>
        <v/>
      </c>
    </row>
    <row r="7402" spans="2:14">
      <c r="B7402">
        <v>34406603</v>
      </c>
      <c r="C7402" s="2">
        <v>43153</v>
      </c>
      <c r="D7402" t="s">
        <v>13</v>
      </c>
      <c r="E7402" t="s">
        <v>5338</v>
      </c>
      <c r="F7402" t="s">
        <v>5334</v>
      </c>
      <c r="J7402" t="s">
        <v>5159</v>
      </c>
      <c r="L7402" t="str">
        <f>_xlfn.XLOOKUP(Tableau1[[#This Row],[TYPE DE PIECE]],Tableau4[MATIERE],Tableau4[SHORT TYPE],"",0,1)</f>
        <v/>
      </c>
      <c r="N7402" t="str">
        <f>IF(ISERR(FIND("DECOUPE",Tableau1[[#This Row],[DESIGNATION]])),"","NEED REF")</f>
        <v/>
      </c>
    </row>
    <row r="7403" spans="2:14">
      <c r="B7403">
        <v>34406602</v>
      </c>
      <c r="C7403" s="2">
        <v>43153</v>
      </c>
      <c r="D7403" t="s">
        <v>13</v>
      </c>
      <c r="E7403" t="s">
        <v>5339</v>
      </c>
      <c r="F7403" t="s">
        <v>5334</v>
      </c>
      <c r="J7403" t="s">
        <v>5159</v>
      </c>
      <c r="L7403" t="str">
        <f>_xlfn.XLOOKUP(Tableau1[[#This Row],[TYPE DE PIECE]],Tableau4[MATIERE],Tableau4[SHORT TYPE],"",0,1)</f>
        <v/>
      </c>
      <c r="N7403" t="str">
        <f>IF(ISERR(FIND("DECOUPE",Tableau1[[#This Row],[DESIGNATION]])),"","NEED REF")</f>
        <v/>
      </c>
    </row>
    <row r="7404" spans="2:14">
      <c r="B7404">
        <v>34406601</v>
      </c>
      <c r="C7404" s="2">
        <v>43153</v>
      </c>
      <c r="D7404" t="s">
        <v>13</v>
      </c>
      <c r="E7404" t="s">
        <v>5340</v>
      </c>
      <c r="F7404" t="s">
        <v>5334</v>
      </c>
      <c r="J7404" t="s">
        <v>5159</v>
      </c>
      <c r="L7404" t="str">
        <f>_xlfn.XLOOKUP(Tableau1[[#This Row],[TYPE DE PIECE]],Tableau4[MATIERE],Tableau4[SHORT TYPE],"",0,1)</f>
        <v/>
      </c>
      <c r="N7404" t="str">
        <f>IF(ISERR(FIND("DECOUPE",Tableau1[[#This Row],[DESIGNATION]])),"","NEED REF")</f>
        <v/>
      </c>
    </row>
    <row r="7405" spans="2:14">
      <c r="B7405">
        <v>34406600</v>
      </c>
      <c r="C7405" s="2">
        <v>43153</v>
      </c>
      <c r="D7405" t="s">
        <v>13</v>
      </c>
      <c r="E7405" t="s">
        <v>5341</v>
      </c>
      <c r="F7405" t="s">
        <v>5334</v>
      </c>
      <c r="J7405" t="s">
        <v>5159</v>
      </c>
      <c r="L7405" t="str">
        <f>_xlfn.XLOOKUP(Tableau1[[#This Row],[TYPE DE PIECE]],Tableau4[MATIERE],Tableau4[SHORT TYPE],"",0,1)</f>
        <v/>
      </c>
      <c r="N7405" t="str">
        <f>IF(ISERR(FIND("DECOUPE",Tableau1[[#This Row],[DESIGNATION]])),"","NEED REF")</f>
        <v/>
      </c>
    </row>
    <row r="7406" spans="2:14">
      <c r="B7406">
        <v>34406599</v>
      </c>
      <c r="C7406" s="2">
        <v>43153</v>
      </c>
      <c r="D7406" t="s">
        <v>13</v>
      </c>
      <c r="E7406" t="s">
        <v>5342</v>
      </c>
      <c r="F7406" t="s">
        <v>5334</v>
      </c>
      <c r="J7406" t="s">
        <v>5159</v>
      </c>
      <c r="L7406" t="str">
        <f>_xlfn.XLOOKUP(Tableau1[[#This Row],[TYPE DE PIECE]],Tableau4[MATIERE],Tableau4[SHORT TYPE],"",0,1)</f>
        <v/>
      </c>
      <c r="N7406" t="str">
        <f>IF(ISERR(FIND("DECOUPE",Tableau1[[#This Row],[DESIGNATION]])),"","NEED REF")</f>
        <v/>
      </c>
    </row>
    <row r="7407" spans="2:14">
      <c r="B7407">
        <v>34406598</v>
      </c>
      <c r="C7407" s="2">
        <v>43153</v>
      </c>
      <c r="D7407" t="s">
        <v>13</v>
      </c>
      <c r="E7407" t="s">
        <v>5343</v>
      </c>
      <c r="F7407" t="s">
        <v>4923</v>
      </c>
      <c r="J7407" t="s">
        <v>17</v>
      </c>
      <c r="L7407" t="str">
        <f>_xlfn.XLOOKUP(Tableau1[[#This Row],[TYPE DE PIECE]],Tableau4[MATIERE],Tableau4[SHORT TYPE],"",0,1)</f>
        <v/>
      </c>
      <c r="N7407" t="str">
        <f>IF(ISERR(FIND("DECOUPE",Tableau1[[#This Row],[DESIGNATION]])),"","NEED REF")</f>
        <v/>
      </c>
    </row>
    <row r="7408" spans="2:14">
      <c r="B7408">
        <v>34406597</v>
      </c>
      <c r="C7408" s="2">
        <v>43153</v>
      </c>
      <c r="D7408" t="s">
        <v>13</v>
      </c>
      <c r="E7408" t="s">
        <v>5344</v>
      </c>
      <c r="F7408" t="s">
        <v>3871</v>
      </c>
      <c r="J7408" t="s">
        <v>17</v>
      </c>
      <c r="L7408" t="str">
        <f>_xlfn.XLOOKUP(Tableau1[[#This Row],[TYPE DE PIECE]],Tableau4[MATIERE],Tableau4[SHORT TYPE],"",0,1)</f>
        <v/>
      </c>
      <c r="N7408" t="str">
        <f>IF(ISERR(FIND("DECOUPE",Tableau1[[#This Row],[DESIGNATION]])),"","NEED REF")</f>
        <v/>
      </c>
    </row>
    <row r="7409" spans="2:14">
      <c r="B7409">
        <v>34406596</v>
      </c>
      <c r="C7409" s="2">
        <v>43153</v>
      </c>
      <c r="D7409" t="s">
        <v>13</v>
      </c>
      <c r="F7409" t="s">
        <v>4923</v>
      </c>
      <c r="J7409" t="s">
        <v>17</v>
      </c>
      <c r="L7409" t="str">
        <f>_xlfn.XLOOKUP(Tableau1[[#This Row],[TYPE DE PIECE]],Tableau4[MATIERE],Tableau4[SHORT TYPE],"",0,1)</f>
        <v/>
      </c>
      <c r="N7409" t="str">
        <f>IF(ISERR(FIND("DECOUPE",Tableau1[[#This Row],[DESIGNATION]])),"","NEED REF")</f>
        <v/>
      </c>
    </row>
    <row r="7410" spans="2:14">
      <c r="B7410">
        <v>34406595</v>
      </c>
      <c r="C7410" s="2">
        <v>43153</v>
      </c>
      <c r="D7410" t="s">
        <v>13</v>
      </c>
      <c r="F7410" t="s">
        <v>4923</v>
      </c>
      <c r="J7410" t="s">
        <v>17</v>
      </c>
      <c r="L7410" t="str">
        <f>_xlfn.XLOOKUP(Tableau1[[#This Row],[TYPE DE PIECE]],Tableau4[MATIERE],Tableau4[SHORT TYPE],"",0,1)</f>
        <v/>
      </c>
      <c r="N7410" t="str">
        <f>IF(ISERR(FIND("DECOUPE",Tableau1[[#This Row],[DESIGNATION]])),"","NEED REF")</f>
        <v/>
      </c>
    </row>
    <row r="7411" spans="2:14">
      <c r="B7411">
        <v>34406594</v>
      </c>
      <c r="C7411" s="2">
        <v>43153</v>
      </c>
      <c r="D7411" t="s">
        <v>13</v>
      </c>
      <c r="E7411" t="s">
        <v>5345</v>
      </c>
      <c r="F7411" t="s">
        <v>4923</v>
      </c>
      <c r="J7411" t="s">
        <v>17</v>
      </c>
      <c r="L7411" t="str">
        <f>_xlfn.XLOOKUP(Tableau1[[#This Row],[TYPE DE PIECE]],Tableau4[MATIERE],Tableau4[SHORT TYPE],"",0,1)</f>
        <v/>
      </c>
      <c r="N7411" t="str">
        <f>IF(ISERR(FIND("DECOUPE",Tableau1[[#This Row],[DESIGNATION]])),"","NEED REF")</f>
        <v/>
      </c>
    </row>
    <row r="7412" spans="2:14">
      <c r="B7412">
        <v>34406593</v>
      </c>
      <c r="C7412" s="2">
        <v>43153</v>
      </c>
      <c r="D7412" t="s">
        <v>13</v>
      </c>
      <c r="E7412" t="s">
        <v>5346</v>
      </c>
      <c r="F7412" t="s">
        <v>4923</v>
      </c>
      <c r="J7412" t="s">
        <v>17</v>
      </c>
      <c r="L7412" t="str">
        <f>_xlfn.XLOOKUP(Tableau1[[#This Row],[TYPE DE PIECE]],Tableau4[MATIERE],Tableau4[SHORT TYPE],"",0,1)</f>
        <v/>
      </c>
      <c r="N7412" t="str">
        <f>IF(ISERR(FIND("DECOUPE",Tableau1[[#This Row],[DESIGNATION]])),"","NEED REF")</f>
        <v/>
      </c>
    </row>
    <row r="7413" spans="2:14">
      <c r="B7413">
        <v>34406592</v>
      </c>
      <c r="C7413" s="2">
        <v>43152</v>
      </c>
      <c r="D7413" t="s">
        <v>13</v>
      </c>
      <c r="E7413" t="s">
        <v>5347</v>
      </c>
      <c r="F7413" t="s">
        <v>5348</v>
      </c>
      <c r="J7413" t="s">
        <v>17</v>
      </c>
      <c r="K7413" t="s">
        <v>25</v>
      </c>
      <c r="L7413" t="str">
        <f>_xlfn.XLOOKUP(Tableau1[[#This Row],[TYPE DE PIECE]],Tableau4[MATIERE],Tableau4[SHORT TYPE],"",0,1)</f>
        <v>SMT</v>
      </c>
      <c r="N7413" t="str">
        <f>IF(ISERR(FIND("DECOUPE",Tableau1[[#This Row],[DESIGNATION]])),"","NEED REF")</f>
        <v/>
      </c>
    </row>
    <row r="7414" spans="2:14">
      <c r="B7414">
        <v>34406591</v>
      </c>
      <c r="C7414" s="2">
        <v>43152</v>
      </c>
      <c r="D7414" t="s">
        <v>13</v>
      </c>
      <c r="E7414" t="s">
        <v>5349</v>
      </c>
      <c r="F7414" t="s">
        <v>4923</v>
      </c>
      <c r="J7414" t="s">
        <v>17</v>
      </c>
      <c r="L7414" t="str">
        <f>_xlfn.XLOOKUP(Tableau1[[#This Row],[TYPE DE PIECE]],Tableau4[MATIERE],Tableau4[SHORT TYPE],"",0,1)</f>
        <v/>
      </c>
      <c r="N7414" t="str">
        <f>IF(ISERR(FIND("DECOUPE",Tableau1[[#This Row],[DESIGNATION]])),"","NEED REF")</f>
        <v/>
      </c>
    </row>
    <row r="7415" spans="2:14">
      <c r="B7415">
        <v>34406590</v>
      </c>
      <c r="C7415" s="2">
        <v>43152</v>
      </c>
      <c r="D7415" t="s">
        <v>13</v>
      </c>
      <c r="E7415" t="s">
        <v>5350</v>
      </c>
      <c r="F7415" t="s">
        <v>4923</v>
      </c>
      <c r="J7415" t="s">
        <v>17</v>
      </c>
      <c r="L7415" t="str">
        <f>_xlfn.XLOOKUP(Tableau1[[#This Row],[TYPE DE PIECE]],Tableau4[MATIERE],Tableau4[SHORT TYPE],"",0,1)</f>
        <v/>
      </c>
      <c r="N7415" t="str">
        <f>IF(ISERR(FIND("DECOUPE",Tableau1[[#This Row],[DESIGNATION]])),"","NEED REF")</f>
        <v/>
      </c>
    </row>
    <row r="7416" spans="2:14">
      <c r="B7416">
        <v>34406589</v>
      </c>
      <c r="C7416" s="2">
        <v>43152</v>
      </c>
      <c r="D7416" t="s">
        <v>13</v>
      </c>
      <c r="F7416" t="s">
        <v>5351</v>
      </c>
      <c r="J7416" t="s">
        <v>5159</v>
      </c>
      <c r="L7416" t="str">
        <f>_xlfn.XLOOKUP(Tableau1[[#This Row],[TYPE DE PIECE]],Tableau4[MATIERE],Tableau4[SHORT TYPE],"",0,1)</f>
        <v/>
      </c>
      <c r="N7416" t="str">
        <f>IF(ISERR(FIND("DECOUPE",Tableau1[[#This Row],[DESIGNATION]])),"","NEED REF")</f>
        <v/>
      </c>
    </row>
    <row r="7417" spans="2:14">
      <c r="B7417">
        <v>34406588</v>
      </c>
      <c r="C7417" s="2">
        <v>43152</v>
      </c>
      <c r="D7417" t="s">
        <v>13</v>
      </c>
      <c r="F7417" t="s">
        <v>5351</v>
      </c>
      <c r="J7417" t="s">
        <v>5159</v>
      </c>
      <c r="L7417" t="str">
        <f>_xlfn.XLOOKUP(Tableau1[[#This Row],[TYPE DE PIECE]],Tableau4[MATIERE],Tableau4[SHORT TYPE],"",0,1)</f>
        <v/>
      </c>
      <c r="N7417" t="str">
        <f>IF(ISERR(FIND("DECOUPE",Tableau1[[#This Row],[DESIGNATION]])),"","NEED REF")</f>
        <v/>
      </c>
    </row>
    <row r="7418" spans="2:14">
      <c r="B7418">
        <v>34406587</v>
      </c>
      <c r="C7418" s="2">
        <v>43152</v>
      </c>
      <c r="D7418" t="s">
        <v>13</v>
      </c>
      <c r="E7418" t="s">
        <v>5352</v>
      </c>
      <c r="F7418" t="s">
        <v>5351</v>
      </c>
      <c r="J7418" t="s">
        <v>5159</v>
      </c>
      <c r="L7418" t="str">
        <f>_xlfn.XLOOKUP(Tableau1[[#This Row],[TYPE DE PIECE]],Tableau4[MATIERE],Tableau4[SHORT TYPE],"",0,1)</f>
        <v/>
      </c>
      <c r="N7418" t="str">
        <f>IF(ISERR(FIND("DECOUPE",Tableau1[[#This Row],[DESIGNATION]])),"","NEED REF")</f>
        <v/>
      </c>
    </row>
    <row r="7419" spans="2:14">
      <c r="B7419">
        <v>34406586</v>
      </c>
      <c r="C7419" s="2">
        <v>43152</v>
      </c>
      <c r="D7419" t="s">
        <v>13</v>
      </c>
      <c r="E7419" t="s">
        <v>5353</v>
      </c>
      <c r="F7419" t="s">
        <v>5351</v>
      </c>
      <c r="J7419" t="s">
        <v>5159</v>
      </c>
      <c r="L7419" t="str">
        <f>_xlfn.XLOOKUP(Tableau1[[#This Row],[TYPE DE PIECE]],Tableau4[MATIERE],Tableau4[SHORT TYPE],"",0,1)</f>
        <v/>
      </c>
      <c r="N7419" t="str">
        <f>IF(ISERR(FIND("DECOUPE",Tableau1[[#This Row],[DESIGNATION]])),"","NEED REF")</f>
        <v/>
      </c>
    </row>
    <row r="7420" spans="2:14">
      <c r="B7420">
        <v>34406585</v>
      </c>
      <c r="C7420" s="2">
        <v>43152</v>
      </c>
      <c r="D7420" t="s">
        <v>13</v>
      </c>
      <c r="E7420" t="s">
        <v>5354</v>
      </c>
      <c r="F7420" t="s">
        <v>5351</v>
      </c>
      <c r="J7420" t="s">
        <v>5159</v>
      </c>
      <c r="L7420" t="str">
        <f>_xlfn.XLOOKUP(Tableau1[[#This Row],[TYPE DE PIECE]],Tableau4[MATIERE],Tableau4[SHORT TYPE],"",0,1)</f>
        <v/>
      </c>
      <c r="N7420" t="str">
        <f>IF(ISERR(FIND("DECOUPE",Tableau1[[#This Row],[DESIGNATION]])),"","NEED REF")</f>
        <v/>
      </c>
    </row>
    <row r="7421" spans="2:14">
      <c r="B7421">
        <v>34406584</v>
      </c>
      <c r="C7421" s="2">
        <v>43152</v>
      </c>
      <c r="D7421" t="s">
        <v>13</v>
      </c>
      <c r="E7421" t="s">
        <v>5355</v>
      </c>
      <c r="F7421" t="s">
        <v>5351</v>
      </c>
      <c r="J7421" t="s">
        <v>5159</v>
      </c>
      <c r="L7421" t="str">
        <f>_xlfn.XLOOKUP(Tableau1[[#This Row],[TYPE DE PIECE]],Tableau4[MATIERE],Tableau4[SHORT TYPE],"",0,1)</f>
        <v/>
      </c>
      <c r="N7421" t="str">
        <f>IF(ISERR(FIND("DECOUPE",Tableau1[[#This Row],[DESIGNATION]])),"","NEED REF")</f>
        <v/>
      </c>
    </row>
    <row r="7422" spans="2:14">
      <c r="B7422">
        <v>34406583</v>
      </c>
      <c r="C7422" s="2">
        <v>43152</v>
      </c>
      <c r="D7422" t="s">
        <v>13</v>
      </c>
      <c r="E7422" t="s">
        <v>5356</v>
      </c>
      <c r="F7422" t="s">
        <v>5351</v>
      </c>
      <c r="J7422" t="s">
        <v>5159</v>
      </c>
      <c r="L7422" t="str">
        <f>_xlfn.XLOOKUP(Tableau1[[#This Row],[TYPE DE PIECE]],Tableau4[MATIERE],Tableau4[SHORT TYPE],"",0,1)</f>
        <v/>
      </c>
      <c r="N7422" t="str">
        <f>IF(ISERR(FIND("DECOUPE",Tableau1[[#This Row],[DESIGNATION]])),"","NEED REF")</f>
        <v/>
      </c>
    </row>
    <row r="7423" spans="2:14">
      <c r="B7423">
        <v>34406582</v>
      </c>
      <c r="C7423" s="2">
        <v>43152</v>
      </c>
      <c r="D7423" t="s">
        <v>13</v>
      </c>
      <c r="E7423" t="s">
        <v>5357</v>
      </c>
      <c r="F7423" t="s">
        <v>5351</v>
      </c>
      <c r="J7423" t="s">
        <v>5159</v>
      </c>
      <c r="L7423" t="str">
        <f>_xlfn.XLOOKUP(Tableau1[[#This Row],[TYPE DE PIECE]],Tableau4[MATIERE],Tableau4[SHORT TYPE],"",0,1)</f>
        <v/>
      </c>
      <c r="N7423" t="str">
        <f>IF(ISERR(FIND("DECOUPE",Tableau1[[#This Row],[DESIGNATION]])),"","NEED REF")</f>
        <v/>
      </c>
    </row>
    <row r="7424" spans="2:14">
      <c r="B7424">
        <v>34406581</v>
      </c>
      <c r="C7424" s="2">
        <v>43152</v>
      </c>
      <c r="D7424" t="s">
        <v>13</v>
      </c>
      <c r="E7424" t="s">
        <v>5358</v>
      </c>
      <c r="F7424" t="s">
        <v>5351</v>
      </c>
      <c r="J7424" t="s">
        <v>5159</v>
      </c>
      <c r="L7424" t="str">
        <f>_xlfn.XLOOKUP(Tableau1[[#This Row],[TYPE DE PIECE]],Tableau4[MATIERE],Tableau4[SHORT TYPE],"",0,1)</f>
        <v/>
      </c>
      <c r="N7424" t="str">
        <f>IF(ISERR(FIND("DECOUPE",Tableau1[[#This Row],[DESIGNATION]])),"","NEED REF")</f>
        <v/>
      </c>
    </row>
    <row r="7425" spans="2:14">
      <c r="B7425">
        <v>34406580</v>
      </c>
      <c r="C7425" s="2">
        <v>43152</v>
      </c>
      <c r="D7425" t="s">
        <v>13</v>
      </c>
      <c r="E7425" t="s">
        <v>5359</v>
      </c>
      <c r="F7425" t="s">
        <v>5351</v>
      </c>
      <c r="J7425" t="s">
        <v>5159</v>
      </c>
      <c r="L7425" t="str">
        <f>_xlfn.XLOOKUP(Tableau1[[#This Row],[TYPE DE PIECE]],Tableau4[MATIERE],Tableau4[SHORT TYPE],"",0,1)</f>
        <v/>
      </c>
      <c r="N7425" t="str">
        <f>IF(ISERR(FIND("DECOUPE",Tableau1[[#This Row],[DESIGNATION]])),"","NEED REF")</f>
        <v/>
      </c>
    </row>
    <row r="7426" spans="2:14">
      <c r="B7426">
        <v>34406579</v>
      </c>
      <c r="C7426" s="2">
        <v>43152</v>
      </c>
      <c r="D7426" t="s">
        <v>13</v>
      </c>
      <c r="E7426" t="s">
        <v>5360</v>
      </c>
      <c r="F7426" t="s">
        <v>5351</v>
      </c>
      <c r="J7426" t="s">
        <v>5159</v>
      </c>
      <c r="L7426" t="str">
        <f>_xlfn.XLOOKUP(Tableau1[[#This Row],[TYPE DE PIECE]],Tableau4[MATIERE],Tableau4[SHORT TYPE],"",0,1)</f>
        <v/>
      </c>
      <c r="N7426" t="str">
        <f>IF(ISERR(FIND("DECOUPE",Tableau1[[#This Row],[DESIGNATION]])),"","NEED REF")</f>
        <v/>
      </c>
    </row>
    <row r="7427" spans="2:14">
      <c r="B7427">
        <v>34406578</v>
      </c>
      <c r="C7427" s="2">
        <v>43152</v>
      </c>
      <c r="D7427" t="s">
        <v>13</v>
      </c>
      <c r="E7427" t="s">
        <v>5361</v>
      </c>
      <c r="F7427" t="s">
        <v>5351</v>
      </c>
      <c r="J7427" t="s">
        <v>5159</v>
      </c>
      <c r="L7427" t="str">
        <f>_xlfn.XLOOKUP(Tableau1[[#This Row],[TYPE DE PIECE]],Tableau4[MATIERE],Tableau4[SHORT TYPE],"",0,1)</f>
        <v/>
      </c>
      <c r="N7427" t="str">
        <f>IF(ISERR(FIND("DECOUPE",Tableau1[[#This Row],[DESIGNATION]])),"","NEED REF")</f>
        <v/>
      </c>
    </row>
    <row r="7428" spans="2:14">
      <c r="B7428">
        <v>34406577</v>
      </c>
      <c r="C7428" s="2">
        <v>43152</v>
      </c>
      <c r="D7428" t="s">
        <v>13</v>
      </c>
      <c r="E7428" t="s">
        <v>5362</v>
      </c>
      <c r="F7428" t="s">
        <v>5351</v>
      </c>
      <c r="J7428" t="s">
        <v>5159</v>
      </c>
      <c r="L7428" t="str">
        <f>_xlfn.XLOOKUP(Tableau1[[#This Row],[TYPE DE PIECE]],Tableau4[MATIERE],Tableau4[SHORT TYPE],"",0,1)</f>
        <v/>
      </c>
      <c r="N7428" t="str">
        <f>IF(ISERR(FIND("DECOUPE",Tableau1[[#This Row],[DESIGNATION]])),"","NEED REF")</f>
        <v/>
      </c>
    </row>
    <row r="7429" spans="2:14">
      <c r="B7429">
        <v>34406576</v>
      </c>
      <c r="C7429" s="2">
        <v>43152</v>
      </c>
      <c r="D7429" t="s">
        <v>13</v>
      </c>
      <c r="E7429" t="s">
        <v>5363</v>
      </c>
      <c r="F7429" t="s">
        <v>5351</v>
      </c>
      <c r="J7429" t="s">
        <v>5159</v>
      </c>
      <c r="L7429" t="str">
        <f>_xlfn.XLOOKUP(Tableau1[[#This Row],[TYPE DE PIECE]],Tableau4[MATIERE],Tableau4[SHORT TYPE],"",0,1)</f>
        <v/>
      </c>
      <c r="N7429" t="str">
        <f>IF(ISERR(FIND("DECOUPE",Tableau1[[#This Row],[DESIGNATION]])),"","NEED REF")</f>
        <v/>
      </c>
    </row>
    <row r="7430" spans="2:14">
      <c r="B7430">
        <v>34406575</v>
      </c>
      <c r="C7430" s="2">
        <v>43152</v>
      </c>
      <c r="D7430" t="s">
        <v>13</v>
      </c>
      <c r="E7430" t="s">
        <v>5364</v>
      </c>
      <c r="F7430" t="s">
        <v>5351</v>
      </c>
      <c r="J7430" t="s">
        <v>5159</v>
      </c>
      <c r="L7430" t="str">
        <f>_xlfn.XLOOKUP(Tableau1[[#This Row],[TYPE DE PIECE]],Tableau4[MATIERE],Tableau4[SHORT TYPE],"",0,1)</f>
        <v/>
      </c>
      <c r="N7430" t="str">
        <f>IF(ISERR(FIND("DECOUPE",Tableau1[[#This Row],[DESIGNATION]])),"","NEED REF")</f>
        <v/>
      </c>
    </row>
    <row r="7431" spans="2:14">
      <c r="B7431">
        <v>34406574</v>
      </c>
      <c r="C7431" s="2">
        <v>43152</v>
      </c>
      <c r="D7431" t="s">
        <v>13</v>
      </c>
      <c r="E7431" t="s">
        <v>5365</v>
      </c>
      <c r="F7431" t="s">
        <v>5351</v>
      </c>
      <c r="J7431" t="s">
        <v>5159</v>
      </c>
      <c r="L7431" t="str">
        <f>_xlfn.XLOOKUP(Tableau1[[#This Row],[TYPE DE PIECE]],Tableau4[MATIERE],Tableau4[SHORT TYPE],"",0,1)</f>
        <v/>
      </c>
      <c r="N7431" t="str">
        <f>IF(ISERR(FIND("DECOUPE",Tableau1[[#This Row],[DESIGNATION]])),"","NEED REF")</f>
        <v/>
      </c>
    </row>
    <row r="7432" spans="2:14">
      <c r="B7432">
        <v>34406573</v>
      </c>
      <c r="C7432" s="2">
        <v>43152</v>
      </c>
      <c r="D7432" t="s">
        <v>13</v>
      </c>
      <c r="E7432" t="s">
        <v>5366</v>
      </c>
      <c r="F7432" t="s">
        <v>5351</v>
      </c>
      <c r="J7432" t="s">
        <v>5159</v>
      </c>
      <c r="L7432" t="str">
        <f>_xlfn.XLOOKUP(Tableau1[[#This Row],[TYPE DE PIECE]],Tableau4[MATIERE],Tableau4[SHORT TYPE],"",0,1)</f>
        <v/>
      </c>
      <c r="N7432" t="str">
        <f>IF(ISERR(FIND("DECOUPE",Tableau1[[#This Row],[DESIGNATION]])),"","NEED REF")</f>
        <v/>
      </c>
    </row>
    <row r="7433" spans="2:14">
      <c r="B7433">
        <v>34406572</v>
      </c>
      <c r="C7433" s="2">
        <v>43150</v>
      </c>
      <c r="D7433" t="s">
        <v>13</v>
      </c>
      <c r="E7433" t="s">
        <v>3381</v>
      </c>
      <c r="F7433" t="s">
        <v>4923</v>
      </c>
      <c r="J7433" t="s">
        <v>17</v>
      </c>
      <c r="L7433" t="str">
        <f>_xlfn.XLOOKUP(Tableau1[[#This Row],[TYPE DE PIECE]],Tableau4[MATIERE],Tableau4[SHORT TYPE],"",0,1)</f>
        <v/>
      </c>
      <c r="N7433" t="str">
        <f>IF(ISERR(FIND("DECOUPE",Tableau1[[#This Row],[DESIGNATION]])),"","NEED REF")</f>
        <v/>
      </c>
    </row>
    <row r="7434" spans="2:14">
      <c r="B7434">
        <v>34406571</v>
      </c>
      <c r="C7434" s="2">
        <v>43150</v>
      </c>
      <c r="D7434" t="s">
        <v>13</v>
      </c>
      <c r="E7434" t="s">
        <v>5367</v>
      </c>
      <c r="F7434" t="s">
        <v>4923</v>
      </c>
      <c r="J7434" t="s">
        <v>17</v>
      </c>
      <c r="L7434" t="str">
        <f>_xlfn.XLOOKUP(Tableau1[[#This Row],[TYPE DE PIECE]],Tableau4[MATIERE],Tableau4[SHORT TYPE],"",0,1)</f>
        <v/>
      </c>
      <c r="N7434" t="str">
        <f>IF(ISERR(FIND("DECOUPE",Tableau1[[#This Row],[DESIGNATION]])),"","NEED REF")</f>
        <v/>
      </c>
    </row>
    <row r="7435" spans="2:14">
      <c r="B7435">
        <v>34406570</v>
      </c>
      <c r="C7435" s="2">
        <v>43150</v>
      </c>
      <c r="D7435" t="s">
        <v>13</v>
      </c>
      <c r="E7435" t="s">
        <v>5368</v>
      </c>
      <c r="F7435" t="s">
        <v>4923</v>
      </c>
      <c r="J7435" t="s">
        <v>17</v>
      </c>
      <c r="L7435" t="str">
        <f>_xlfn.XLOOKUP(Tableau1[[#This Row],[TYPE DE PIECE]],Tableau4[MATIERE],Tableau4[SHORT TYPE],"",0,1)</f>
        <v/>
      </c>
      <c r="N7435" t="str">
        <f>IF(ISERR(FIND("DECOUPE",Tableau1[[#This Row],[DESIGNATION]])),"","NEED REF")</f>
        <v/>
      </c>
    </row>
    <row r="7436" spans="2:14">
      <c r="B7436">
        <v>34406569</v>
      </c>
      <c r="C7436" s="2">
        <v>43150</v>
      </c>
      <c r="D7436" t="s">
        <v>13</v>
      </c>
      <c r="E7436" t="s">
        <v>5202</v>
      </c>
      <c r="F7436" t="s">
        <v>4923</v>
      </c>
      <c r="J7436" t="s">
        <v>17</v>
      </c>
      <c r="L7436" t="str">
        <f>_xlfn.XLOOKUP(Tableau1[[#This Row],[TYPE DE PIECE]],Tableau4[MATIERE],Tableau4[SHORT TYPE],"",0,1)</f>
        <v/>
      </c>
      <c r="N7436" t="str">
        <f>IF(ISERR(FIND("DECOUPE",Tableau1[[#This Row],[DESIGNATION]])),"","NEED REF")</f>
        <v/>
      </c>
    </row>
    <row r="7437" spans="2:14">
      <c r="B7437">
        <v>34406568</v>
      </c>
      <c r="C7437" s="2">
        <v>43150</v>
      </c>
      <c r="D7437" t="s">
        <v>13</v>
      </c>
      <c r="E7437" t="s">
        <v>5369</v>
      </c>
      <c r="F7437" t="s">
        <v>4923</v>
      </c>
      <c r="J7437" t="s">
        <v>17</v>
      </c>
      <c r="L7437" t="str">
        <f>_xlfn.XLOOKUP(Tableau1[[#This Row],[TYPE DE PIECE]],Tableau4[MATIERE],Tableau4[SHORT TYPE],"",0,1)</f>
        <v/>
      </c>
      <c r="N7437" t="str">
        <f>IF(ISERR(FIND("DECOUPE",Tableau1[[#This Row],[DESIGNATION]])),"","NEED REF")</f>
        <v/>
      </c>
    </row>
    <row r="7438" spans="2:14">
      <c r="B7438">
        <v>34406567</v>
      </c>
      <c r="C7438" s="2">
        <v>43150</v>
      </c>
      <c r="D7438" t="s">
        <v>13</v>
      </c>
      <c r="E7438" t="s">
        <v>5370</v>
      </c>
      <c r="F7438" t="s">
        <v>4923</v>
      </c>
      <c r="J7438" t="s">
        <v>17</v>
      </c>
      <c r="L7438" t="str">
        <f>_xlfn.XLOOKUP(Tableau1[[#This Row],[TYPE DE PIECE]],Tableau4[MATIERE],Tableau4[SHORT TYPE],"",0,1)</f>
        <v/>
      </c>
      <c r="N7438" t="str">
        <f>IF(ISERR(FIND("DECOUPE",Tableau1[[#This Row],[DESIGNATION]])),"","NEED REF")</f>
        <v/>
      </c>
    </row>
    <row r="7439" spans="2:14">
      <c r="B7439">
        <v>34406566</v>
      </c>
      <c r="C7439" s="2">
        <v>43143</v>
      </c>
      <c r="D7439" t="s">
        <v>13</v>
      </c>
      <c r="E7439" t="s">
        <v>5371</v>
      </c>
      <c r="F7439" t="s">
        <v>5027</v>
      </c>
      <c r="J7439" t="s">
        <v>1944</v>
      </c>
      <c r="L7439" t="str">
        <f>_xlfn.XLOOKUP(Tableau1[[#This Row],[TYPE DE PIECE]],Tableau4[MATIERE],Tableau4[SHORT TYPE],"",0,1)</f>
        <v/>
      </c>
      <c r="N7439" t="str">
        <f>IF(ISERR(FIND("DECOUPE",Tableau1[[#This Row],[DESIGNATION]])),"","NEED REF")</f>
        <v/>
      </c>
    </row>
    <row r="7440" spans="2:14">
      <c r="B7440">
        <v>34406565</v>
      </c>
      <c r="C7440" s="2">
        <v>43143</v>
      </c>
      <c r="D7440" t="s">
        <v>13</v>
      </c>
      <c r="E7440" t="s">
        <v>5372</v>
      </c>
      <c r="K7440" t="s">
        <v>25</v>
      </c>
      <c r="L7440" t="str">
        <f>_xlfn.XLOOKUP(Tableau1[[#This Row],[TYPE DE PIECE]],Tableau4[MATIERE],Tableau4[SHORT TYPE],"",0,1)</f>
        <v>SMT</v>
      </c>
      <c r="N7440" t="str">
        <f>IF(ISERR(FIND("DECOUPE",Tableau1[[#This Row],[DESIGNATION]])),"","NEED REF")</f>
        <v/>
      </c>
    </row>
    <row r="7441" spans="2:14">
      <c r="B7441">
        <v>34406564</v>
      </c>
      <c r="C7441" s="2">
        <v>43143</v>
      </c>
      <c r="D7441" t="s">
        <v>13</v>
      </c>
      <c r="E7441" t="s">
        <v>5373</v>
      </c>
      <c r="F7441" t="s">
        <v>3871</v>
      </c>
      <c r="J7441" t="s">
        <v>17</v>
      </c>
      <c r="K7441" t="s">
        <v>25</v>
      </c>
      <c r="L7441" t="str">
        <f>_xlfn.XLOOKUP(Tableau1[[#This Row],[TYPE DE PIECE]],Tableau4[MATIERE],Tableau4[SHORT TYPE],"",0,1)</f>
        <v>SMT</v>
      </c>
      <c r="N7441" t="str">
        <f>IF(ISERR(FIND("DECOUPE",Tableau1[[#This Row],[DESIGNATION]])),"","NEED REF")</f>
        <v/>
      </c>
    </row>
    <row r="7442" spans="2:14">
      <c r="B7442">
        <v>34406563</v>
      </c>
      <c r="C7442" s="2">
        <v>43143</v>
      </c>
      <c r="D7442" t="s">
        <v>13</v>
      </c>
      <c r="E7442" t="s">
        <v>5374</v>
      </c>
      <c r="F7442" t="s">
        <v>3871</v>
      </c>
      <c r="J7442" t="s">
        <v>17</v>
      </c>
      <c r="K7442" t="s">
        <v>25</v>
      </c>
      <c r="L7442" t="str">
        <f>_xlfn.XLOOKUP(Tableau1[[#This Row],[TYPE DE PIECE]],Tableau4[MATIERE],Tableau4[SHORT TYPE],"",0,1)</f>
        <v>SMT</v>
      </c>
      <c r="N7442" t="str">
        <f>IF(ISERR(FIND("DECOUPE",Tableau1[[#This Row],[DESIGNATION]])),"","NEED REF")</f>
        <v/>
      </c>
    </row>
    <row r="7443" spans="2:14">
      <c r="B7443">
        <v>34406562</v>
      </c>
      <c r="C7443" s="2">
        <v>43143</v>
      </c>
      <c r="D7443" t="s">
        <v>13</v>
      </c>
      <c r="E7443" t="s">
        <v>5375</v>
      </c>
      <c r="F7443" t="s">
        <v>3871</v>
      </c>
      <c r="J7443" t="s">
        <v>17</v>
      </c>
      <c r="K7443" t="s">
        <v>25</v>
      </c>
      <c r="L7443" t="str">
        <f>_xlfn.XLOOKUP(Tableau1[[#This Row],[TYPE DE PIECE]],Tableau4[MATIERE],Tableau4[SHORT TYPE],"",0,1)</f>
        <v>SMT</v>
      </c>
      <c r="N7443" t="str">
        <f>IF(ISERR(FIND("DECOUPE",Tableau1[[#This Row],[DESIGNATION]])),"","NEED REF")</f>
        <v/>
      </c>
    </row>
    <row r="7444" spans="2:14">
      <c r="B7444">
        <v>34406561</v>
      </c>
      <c r="C7444" s="2">
        <v>43143</v>
      </c>
      <c r="D7444" t="s">
        <v>13</v>
      </c>
      <c r="E7444" t="s">
        <v>5376</v>
      </c>
      <c r="F7444" t="s">
        <v>3871</v>
      </c>
      <c r="J7444" t="s">
        <v>17</v>
      </c>
      <c r="K7444" t="s">
        <v>25</v>
      </c>
      <c r="L7444" t="str">
        <f>_xlfn.XLOOKUP(Tableau1[[#This Row],[TYPE DE PIECE]],Tableau4[MATIERE],Tableau4[SHORT TYPE],"",0,1)</f>
        <v>SMT</v>
      </c>
      <c r="N7444" t="str">
        <f>IF(ISERR(FIND("DECOUPE",Tableau1[[#This Row],[DESIGNATION]])),"","NEED REF")</f>
        <v/>
      </c>
    </row>
    <row r="7445" spans="2:14">
      <c r="B7445">
        <v>34406560</v>
      </c>
      <c r="C7445" s="2">
        <v>43143</v>
      </c>
      <c r="D7445" t="s">
        <v>13</v>
      </c>
      <c r="E7445" t="s">
        <v>5377</v>
      </c>
      <c r="F7445" t="s">
        <v>3871</v>
      </c>
      <c r="J7445" t="s">
        <v>17</v>
      </c>
      <c r="K7445" t="s">
        <v>25</v>
      </c>
      <c r="L7445" t="str">
        <f>_xlfn.XLOOKUP(Tableau1[[#This Row],[TYPE DE PIECE]],Tableau4[MATIERE],Tableau4[SHORT TYPE],"",0,1)</f>
        <v>SMT</v>
      </c>
      <c r="N7445" t="str">
        <f>IF(ISERR(FIND("DECOUPE",Tableau1[[#This Row],[DESIGNATION]])),"","NEED REF")</f>
        <v/>
      </c>
    </row>
    <row r="7446" spans="2:14">
      <c r="B7446">
        <v>34406559</v>
      </c>
      <c r="C7446" s="2">
        <v>43143</v>
      </c>
      <c r="D7446" t="s">
        <v>13</v>
      </c>
      <c r="E7446" t="s">
        <v>5378</v>
      </c>
      <c r="F7446" t="s">
        <v>3871</v>
      </c>
      <c r="J7446" t="s">
        <v>17</v>
      </c>
      <c r="L7446" t="str">
        <f>_xlfn.XLOOKUP(Tableau1[[#This Row],[TYPE DE PIECE]],Tableau4[MATIERE],Tableau4[SHORT TYPE],"",0,1)</f>
        <v/>
      </c>
      <c r="N7446" t="str">
        <f>IF(ISERR(FIND("DECOUPE",Tableau1[[#This Row],[DESIGNATION]])),"","NEED REF")</f>
        <v/>
      </c>
    </row>
    <row r="7447" spans="2:14">
      <c r="B7447">
        <v>34406558</v>
      </c>
      <c r="C7447" s="2">
        <v>43143</v>
      </c>
      <c r="D7447" t="s">
        <v>13</v>
      </c>
      <c r="E7447" t="s">
        <v>5379</v>
      </c>
      <c r="F7447" t="s">
        <v>3871</v>
      </c>
      <c r="J7447" t="s">
        <v>17</v>
      </c>
      <c r="K7447" t="s">
        <v>25</v>
      </c>
      <c r="L7447" t="str">
        <f>_xlfn.XLOOKUP(Tableau1[[#This Row],[TYPE DE PIECE]],Tableau4[MATIERE],Tableau4[SHORT TYPE],"",0,1)</f>
        <v>SMT</v>
      </c>
      <c r="N7447" t="str">
        <f>IF(ISERR(FIND("DECOUPE",Tableau1[[#This Row],[DESIGNATION]])),"","NEED REF")</f>
        <v/>
      </c>
    </row>
    <row r="7448" spans="2:14">
      <c r="B7448">
        <v>34406557</v>
      </c>
      <c r="C7448" s="2">
        <v>43143</v>
      </c>
      <c r="D7448" t="s">
        <v>13</v>
      </c>
      <c r="E7448" t="s">
        <v>5380</v>
      </c>
      <c r="F7448" t="s">
        <v>3871</v>
      </c>
      <c r="J7448" t="s">
        <v>17</v>
      </c>
      <c r="K7448" t="s">
        <v>22</v>
      </c>
      <c r="L7448" t="str">
        <f>_xlfn.XLOOKUP(Tableau1[[#This Row],[TYPE DE PIECE]],Tableau4[MATIERE],Tableau4[SHORT TYPE],"",0,1)</f>
        <v>COP</v>
      </c>
      <c r="N7448" t="str">
        <f>IF(ISERR(FIND("DECOUPE",Tableau1[[#This Row],[DESIGNATION]])),"","NEED REF")</f>
        <v/>
      </c>
    </row>
    <row r="7449" spans="2:14">
      <c r="B7449">
        <v>34406556</v>
      </c>
      <c r="C7449" s="2">
        <v>43143</v>
      </c>
      <c r="D7449" t="s">
        <v>13</v>
      </c>
      <c r="E7449" t="s">
        <v>5381</v>
      </c>
      <c r="F7449" t="s">
        <v>3871</v>
      </c>
      <c r="J7449" t="s">
        <v>17</v>
      </c>
      <c r="K7449" t="s">
        <v>22</v>
      </c>
      <c r="L7449" t="str">
        <f>_xlfn.XLOOKUP(Tableau1[[#This Row],[TYPE DE PIECE]],Tableau4[MATIERE],Tableau4[SHORT TYPE],"",0,1)</f>
        <v>COP</v>
      </c>
      <c r="N7449" t="str">
        <f>IF(ISERR(FIND("DECOUPE",Tableau1[[#This Row],[DESIGNATION]])),"","NEED REF")</f>
        <v/>
      </c>
    </row>
    <row r="7450" spans="2:14">
      <c r="B7450">
        <v>34406555</v>
      </c>
      <c r="C7450" s="2">
        <v>43143</v>
      </c>
      <c r="D7450" t="s">
        <v>13</v>
      </c>
      <c r="E7450" t="s">
        <v>5382</v>
      </c>
      <c r="F7450" t="s">
        <v>3871</v>
      </c>
      <c r="J7450" t="s">
        <v>17</v>
      </c>
      <c r="K7450" t="s">
        <v>22</v>
      </c>
      <c r="L7450" t="str">
        <f>_xlfn.XLOOKUP(Tableau1[[#This Row],[TYPE DE PIECE]],Tableau4[MATIERE],Tableau4[SHORT TYPE],"",0,1)</f>
        <v>COP</v>
      </c>
      <c r="N7450" t="str">
        <f>IF(ISERR(FIND("DECOUPE",Tableau1[[#This Row],[DESIGNATION]])),"","NEED REF")</f>
        <v/>
      </c>
    </row>
    <row r="7451" spans="2:14">
      <c r="B7451">
        <v>34406554</v>
      </c>
      <c r="C7451" s="2">
        <v>43143</v>
      </c>
      <c r="D7451" t="s">
        <v>13</v>
      </c>
      <c r="E7451" t="s">
        <v>5383</v>
      </c>
      <c r="F7451" t="s">
        <v>3871</v>
      </c>
      <c r="J7451" t="s">
        <v>17</v>
      </c>
      <c r="K7451" t="s">
        <v>25</v>
      </c>
      <c r="L7451" t="str">
        <f>_xlfn.XLOOKUP(Tableau1[[#This Row],[TYPE DE PIECE]],Tableau4[MATIERE],Tableau4[SHORT TYPE],"",0,1)</f>
        <v>SMT</v>
      </c>
      <c r="N7451" t="str">
        <f>IF(ISERR(FIND("DECOUPE",Tableau1[[#This Row],[DESIGNATION]])),"","NEED REF")</f>
        <v/>
      </c>
    </row>
    <row r="7452" spans="2:14">
      <c r="B7452">
        <v>34406553</v>
      </c>
      <c r="C7452" s="2">
        <v>43143</v>
      </c>
      <c r="D7452" t="s">
        <v>13</v>
      </c>
      <c r="E7452" t="s">
        <v>5384</v>
      </c>
      <c r="F7452" t="s">
        <v>3871</v>
      </c>
      <c r="J7452" t="s">
        <v>17</v>
      </c>
      <c r="L7452" t="str">
        <f>_xlfn.XLOOKUP(Tableau1[[#This Row],[TYPE DE PIECE]],Tableau4[MATIERE],Tableau4[SHORT TYPE],"",0,1)</f>
        <v/>
      </c>
      <c r="N7452" t="str">
        <f>IF(ISERR(FIND("DECOUPE",Tableau1[[#This Row],[DESIGNATION]])),"","NEED REF")</f>
        <v/>
      </c>
    </row>
    <row r="7453" spans="2:14">
      <c r="B7453">
        <v>34406552</v>
      </c>
      <c r="C7453" s="2">
        <v>43143</v>
      </c>
      <c r="D7453" t="s">
        <v>13</v>
      </c>
      <c r="E7453" t="s">
        <v>5385</v>
      </c>
      <c r="J7453" t="s">
        <v>17</v>
      </c>
      <c r="L7453" t="str">
        <f>_xlfn.XLOOKUP(Tableau1[[#This Row],[TYPE DE PIECE]],Tableau4[MATIERE],Tableau4[SHORT TYPE],"",0,1)</f>
        <v/>
      </c>
      <c r="N7453" t="str">
        <f>IF(ISERR(FIND("DECOUPE",Tableau1[[#This Row],[DESIGNATION]])),"","NEED REF")</f>
        <v/>
      </c>
    </row>
    <row r="7454" spans="2:14">
      <c r="B7454">
        <v>34406551</v>
      </c>
      <c r="C7454" s="2">
        <v>43143</v>
      </c>
      <c r="D7454" t="s">
        <v>13</v>
      </c>
      <c r="E7454" t="s">
        <v>5386</v>
      </c>
      <c r="J7454" t="s">
        <v>17</v>
      </c>
      <c r="L7454" t="str">
        <f>_xlfn.XLOOKUP(Tableau1[[#This Row],[TYPE DE PIECE]],Tableau4[MATIERE],Tableau4[SHORT TYPE],"",0,1)</f>
        <v/>
      </c>
      <c r="N7454" t="str">
        <f>IF(ISERR(FIND("DECOUPE",Tableau1[[#This Row],[DESIGNATION]])),"","NEED REF")</f>
        <v/>
      </c>
    </row>
    <row r="7455" spans="2:14">
      <c r="B7455">
        <v>34406550</v>
      </c>
      <c r="C7455" s="2">
        <v>43132</v>
      </c>
      <c r="D7455" t="s">
        <v>13</v>
      </c>
      <c r="E7455" t="s">
        <v>5387</v>
      </c>
      <c r="F7455" t="s">
        <v>3871</v>
      </c>
      <c r="J7455" t="s">
        <v>17</v>
      </c>
      <c r="L7455" t="str">
        <f>_xlfn.XLOOKUP(Tableau1[[#This Row],[TYPE DE PIECE]],Tableau4[MATIERE],Tableau4[SHORT TYPE],"",0,1)</f>
        <v/>
      </c>
      <c r="N7455" t="str">
        <f>IF(ISERR(FIND("DECOUPE",Tableau1[[#This Row],[DESIGNATION]])),"","NEED REF")</f>
        <v/>
      </c>
    </row>
    <row r="7456" spans="2:14">
      <c r="B7456">
        <v>34406549</v>
      </c>
      <c r="C7456" s="2">
        <v>43131</v>
      </c>
      <c r="D7456" t="s">
        <v>745</v>
      </c>
      <c r="E7456" t="s">
        <v>5388</v>
      </c>
      <c r="F7456" t="s">
        <v>3871</v>
      </c>
      <c r="J7456" t="s">
        <v>17</v>
      </c>
      <c r="L7456" t="str">
        <f>_xlfn.XLOOKUP(Tableau1[[#This Row],[TYPE DE PIECE]],Tableau4[MATIERE],Tableau4[SHORT TYPE],"",0,1)</f>
        <v/>
      </c>
      <c r="N7456" t="str">
        <f>IF(ISERR(FIND("DECOUPE",Tableau1[[#This Row],[DESIGNATION]])),"","NEED REF")</f>
        <v/>
      </c>
    </row>
    <row r="7457" spans="2:14">
      <c r="B7457">
        <v>34406548</v>
      </c>
      <c r="C7457" s="2">
        <v>43129</v>
      </c>
      <c r="D7457" t="s">
        <v>13</v>
      </c>
      <c r="E7457" t="s">
        <v>4252</v>
      </c>
      <c r="F7457" t="s">
        <v>3871</v>
      </c>
      <c r="J7457" t="s">
        <v>17</v>
      </c>
      <c r="K7457" t="s">
        <v>25</v>
      </c>
      <c r="L7457" t="str">
        <f>_xlfn.XLOOKUP(Tableau1[[#This Row],[TYPE DE PIECE]],Tableau4[MATIERE],Tableau4[SHORT TYPE],"",0,1)</f>
        <v>SMT</v>
      </c>
      <c r="N7457" t="str">
        <f>IF(ISERR(FIND("DECOUPE",Tableau1[[#This Row],[DESIGNATION]])),"","NEED REF")</f>
        <v/>
      </c>
    </row>
    <row r="7458" spans="2:14">
      <c r="B7458">
        <v>34406547</v>
      </c>
      <c r="C7458" s="2">
        <v>43129</v>
      </c>
      <c r="D7458" t="s">
        <v>13</v>
      </c>
      <c r="E7458" t="s">
        <v>5389</v>
      </c>
      <c r="F7458" t="s">
        <v>5390</v>
      </c>
      <c r="J7458" t="s">
        <v>177</v>
      </c>
      <c r="K7458" t="s">
        <v>1745</v>
      </c>
      <c r="L7458" t="str">
        <f>_xlfn.XLOOKUP(Tableau1[[#This Row],[TYPE DE PIECE]],Tableau4[MATIERE],Tableau4[SHORT TYPE],"",0,1)</f>
        <v/>
      </c>
      <c r="N7458" t="str">
        <f>IF(ISERR(FIND("DECOUPE",Tableau1[[#This Row],[DESIGNATION]])),"","NEED REF")</f>
        <v/>
      </c>
    </row>
    <row r="7459" spans="2:14">
      <c r="B7459">
        <v>34406546</v>
      </c>
      <c r="C7459" s="2">
        <v>43122</v>
      </c>
      <c r="D7459" t="s">
        <v>13</v>
      </c>
      <c r="E7459" t="s">
        <v>5391</v>
      </c>
      <c r="F7459" t="s">
        <v>3871</v>
      </c>
      <c r="J7459" t="s">
        <v>17</v>
      </c>
      <c r="K7459" t="s">
        <v>1745</v>
      </c>
      <c r="L7459" t="str">
        <f>_xlfn.XLOOKUP(Tableau1[[#This Row],[TYPE DE PIECE]],Tableau4[MATIERE],Tableau4[SHORT TYPE],"",0,1)</f>
        <v/>
      </c>
      <c r="N7459" t="str">
        <f>IF(ISERR(FIND("DECOUPE",Tableau1[[#This Row],[DESIGNATION]])),"","NEED REF")</f>
        <v/>
      </c>
    </row>
    <row r="7460" spans="2:14">
      <c r="B7460">
        <v>34406545</v>
      </c>
      <c r="C7460" s="2">
        <v>43122</v>
      </c>
      <c r="D7460" t="s">
        <v>13</v>
      </c>
      <c r="E7460" t="s">
        <v>5392</v>
      </c>
      <c r="F7460" t="s">
        <v>3871</v>
      </c>
      <c r="J7460" t="s">
        <v>17</v>
      </c>
      <c r="K7460" t="s">
        <v>25</v>
      </c>
      <c r="L7460" t="str">
        <f>_xlfn.XLOOKUP(Tableau1[[#This Row],[TYPE DE PIECE]],Tableau4[MATIERE],Tableau4[SHORT TYPE],"",0,1)</f>
        <v>SMT</v>
      </c>
      <c r="N7460" t="str">
        <f>IF(ISERR(FIND("DECOUPE",Tableau1[[#This Row],[DESIGNATION]])),"","NEED REF")</f>
        <v/>
      </c>
    </row>
    <row r="7461" spans="2:14">
      <c r="B7461">
        <v>34406544</v>
      </c>
      <c r="C7461" s="2">
        <v>43122</v>
      </c>
      <c r="D7461" t="s">
        <v>13</v>
      </c>
      <c r="E7461" t="s">
        <v>5305</v>
      </c>
      <c r="F7461" t="s">
        <v>3871</v>
      </c>
      <c r="J7461" t="s">
        <v>17</v>
      </c>
      <c r="L7461" t="str">
        <f>_xlfn.XLOOKUP(Tableau1[[#This Row],[TYPE DE PIECE]],Tableau4[MATIERE],Tableau4[SHORT TYPE],"",0,1)</f>
        <v/>
      </c>
      <c r="N7461" t="str">
        <f>IF(ISERR(FIND("DECOUPE",Tableau1[[#This Row],[DESIGNATION]])),"","NEED REF")</f>
        <v/>
      </c>
    </row>
    <row r="7462" spans="2:14">
      <c r="B7462">
        <v>34406543</v>
      </c>
      <c r="C7462" s="2">
        <v>43122</v>
      </c>
      <c r="D7462" t="s">
        <v>13</v>
      </c>
      <c r="E7462" t="s">
        <v>5393</v>
      </c>
      <c r="F7462" t="s">
        <v>3871</v>
      </c>
      <c r="J7462" t="s">
        <v>17</v>
      </c>
      <c r="K7462" t="s">
        <v>25</v>
      </c>
      <c r="L7462" t="str">
        <f>_xlfn.XLOOKUP(Tableau1[[#This Row],[TYPE DE PIECE]],Tableau4[MATIERE],Tableau4[SHORT TYPE],"",0,1)</f>
        <v>SMT</v>
      </c>
      <c r="N7462" t="str">
        <f>IF(ISERR(FIND("DECOUPE",Tableau1[[#This Row],[DESIGNATION]])),"","NEED REF")</f>
        <v/>
      </c>
    </row>
    <row r="7463" spans="2:14">
      <c r="B7463">
        <v>34406542</v>
      </c>
      <c r="C7463" s="2">
        <v>43117</v>
      </c>
      <c r="D7463" t="s">
        <v>13</v>
      </c>
      <c r="E7463" t="s">
        <v>5394</v>
      </c>
      <c r="F7463" t="s">
        <v>1679</v>
      </c>
      <c r="J7463" t="s">
        <v>17</v>
      </c>
      <c r="K7463" t="s">
        <v>335</v>
      </c>
      <c r="L7463" t="str">
        <f>_xlfn.XLOOKUP(Tableau1[[#This Row],[TYPE DE PIECE]],Tableau4[MATIERE],Tableau4[SHORT TYPE],"",0,1)</f>
        <v>ETQ</v>
      </c>
      <c r="N7463" t="str">
        <f>IF(ISERR(FIND("DECOUPE",Tableau1[[#This Row],[DESIGNATION]])),"","NEED REF")</f>
        <v/>
      </c>
    </row>
    <row r="7464" spans="2:14">
      <c r="B7464">
        <v>34406541</v>
      </c>
      <c r="C7464" s="2">
        <v>43117</v>
      </c>
      <c r="D7464" t="s">
        <v>13</v>
      </c>
      <c r="E7464" t="s">
        <v>5395</v>
      </c>
      <c r="F7464" t="s">
        <v>1679</v>
      </c>
      <c r="J7464" t="s">
        <v>17</v>
      </c>
      <c r="K7464" t="s">
        <v>335</v>
      </c>
      <c r="L7464" t="str">
        <f>_xlfn.XLOOKUP(Tableau1[[#This Row],[TYPE DE PIECE]],Tableau4[MATIERE],Tableau4[SHORT TYPE],"",0,1)</f>
        <v>ETQ</v>
      </c>
      <c r="N7464" t="str">
        <f>IF(ISERR(FIND("DECOUPE",Tableau1[[#This Row],[DESIGNATION]])),"","NEED REF")</f>
        <v/>
      </c>
    </row>
    <row r="7465" spans="2:14">
      <c r="B7465">
        <v>34406540</v>
      </c>
      <c r="C7465" s="2">
        <v>43117</v>
      </c>
      <c r="D7465" t="s">
        <v>13</v>
      </c>
      <c r="E7465" t="s">
        <v>5396</v>
      </c>
      <c r="F7465" t="s">
        <v>701</v>
      </c>
      <c r="J7465" t="s">
        <v>4048</v>
      </c>
      <c r="L7465" t="str">
        <f>_xlfn.XLOOKUP(Tableau1[[#This Row],[TYPE DE PIECE]],Tableau4[MATIERE],Tableau4[SHORT TYPE],"",0,1)</f>
        <v/>
      </c>
      <c r="N7465" t="str">
        <f>IF(ISERR(FIND("DECOUPE",Tableau1[[#This Row],[DESIGNATION]])),"","NEED REF")</f>
        <v/>
      </c>
    </row>
    <row r="7466" spans="2:14">
      <c r="B7466">
        <v>34406539</v>
      </c>
      <c r="C7466" s="2">
        <v>43117</v>
      </c>
      <c r="D7466" t="s">
        <v>13</v>
      </c>
      <c r="E7466" t="s">
        <v>5397</v>
      </c>
      <c r="F7466" t="s">
        <v>701</v>
      </c>
      <c r="J7466" t="s">
        <v>4048</v>
      </c>
      <c r="L7466" t="str">
        <f>_xlfn.XLOOKUP(Tableau1[[#This Row],[TYPE DE PIECE]],Tableau4[MATIERE],Tableau4[SHORT TYPE],"",0,1)</f>
        <v/>
      </c>
      <c r="N7466" t="str">
        <f>IF(ISERR(FIND("DECOUPE",Tableau1[[#This Row],[DESIGNATION]])),"","NEED REF")</f>
        <v/>
      </c>
    </row>
    <row r="7467" spans="2:14">
      <c r="B7467">
        <v>34406538</v>
      </c>
      <c r="C7467" s="2">
        <v>43117</v>
      </c>
      <c r="D7467" t="s">
        <v>13</v>
      </c>
      <c r="E7467" t="s">
        <v>5398</v>
      </c>
      <c r="F7467" t="s">
        <v>701</v>
      </c>
      <c r="J7467" t="s">
        <v>4048</v>
      </c>
      <c r="L7467" t="str">
        <f>_xlfn.XLOOKUP(Tableau1[[#This Row],[TYPE DE PIECE]],Tableau4[MATIERE],Tableau4[SHORT TYPE],"",0,1)</f>
        <v/>
      </c>
      <c r="N7467" t="str">
        <f>IF(ISERR(FIND("DECOUPE",Tableau1[[#This Row],[DESIGNATION]])),"","NEED REF")</f>
        <v/>
      </c>
    </row>
    <row r="7468" spans="2:14">
      <c r="B7468">
        <v>34406537</v>
      </c>
      <c r="C7468" s="2">
        <v>43117</v>
      </c>
      <c r="D7468" t="s">
        <v>13</v>
      </c>
      <c r="E7468" t="s">
        <v>5399</v>
      </c>
      <c r="F7468" t="s">
        <v>701</v>
      </c>
      <c r="J7468" t="s">
        <v>4048</v>
      </c>
      <c r="L7468" t="str">
        <f>_xlfn.XLOOKUP(Tableau1[[#This Row],[TYPE DE PIECE]],Tableau4[MATIERE],Tableau4[SHORT TYPE],"",0,1)</f>
        <v/>
      </c>
      <c r="N7468" t="str">
        <f>IF(ISERR(FIND("DECOUPE",Tableau1[[#This Row],[DESIGNATION]])),"","NEED REF")</f>
        <v/>
      </c>
    </row>
    <row r="7469" spans="2:14">
      <c r="B7469">
        <v>34406536</v>
      </c>
      <c r="C7469" s="2">
        <v>43117</v>
      </c>
      <c r="D7469" t="s">
        <v>13</v>
      </c>
      <c r="E7469" t="s">
        <v>5400</v>
      </c>
      <c r="F7469" t="s">
        <v>701</v>
      </c>
      <c r="J7469" t="s">
        <v>4048</v>
      </c>
      <c r="L7469" t="str">
        <f>_xlfn.XLOOKUP(Tableau1[[#This Row],[TYPE DE PIECE]],Tableau4[MATIERE],Tableau4[SHORT TYPE],"",0,1)</f>
        <v/>
      </c>
      <c r="N7469" t="str">
        <f>IF(ISERR(FIND("DECOUPE",Tableau1[[#This Row],[DESIGNATION]])),"","NEED REF")</f>
        <v/>
      </c>
    </row>
    <row r="7470" spans="2:14">
      <c r="B7470">
        <v>34406535</v>
      </c>
      <c r="C7470" s="2">
        <v>43117</v>
      </c>
      <c r="D7470" t="s">
        <v>13</v>
      </c>
      <c r="E7470" t="s">
        <v>5192</v>
      </c>
      <c r="F7470" t="s">
        <v>701</v>
      </c>
      <c r="J7470" t="s">
        <v>4048</v>
      </c>
      <c r="L7470" t="str">
        <f>_xlfn.XLOOKUP(Tableau1[[#This Row],[TYPE DE PIECE]],Tableau4[MATIERE],Tableau4[SHORT TYPE],"",0,1)</f>
        <v/>
      </c>
      <c r="N7470" t="str">
        <f>IF(ISERR(FIND("DECOUPE",Tableau1[[#This Row],[DESIGNATION]])),"","NEED REF")</f>
        <v/>
      </c>
    </row>
    <row r="7471" spans="2:14">
      <c r="B7471">
        <v>34406534</v>
      </c>
      <c r="C7471" s="2">
        <v>43117</v>
      </c>
      <c r="D7471" t="s">
        <v>13</v>
      </c>
      <c r="E7471" t="s">
        <v>5401</v>
      </c>
      <c r="F7471" t="s">
        <v>701</v>
      </c>
      <c r="J7471" t="s">
        <v>4048</v>
      </c>
      <c r="L7471" t="str">
        <f>_xlfn.XLOOKUP(Tableau1[[#This Row],[TYPE DE PIECE]],Tableau4[MATIERE],Tableau4[SHORT TYPE],"",0,1)</f>
        <v/>
      </c>
      <c r="N7471" t="str">
        <f>IF(ISERR(FIND("DECOUPE",Tableau1[[#This Row],[DESIGNATION]])),"","NEED REF")</f>
        <v/>
      </c>
    </row>
    <row r="7472" spans="2:14">
      <c r="B7472">
        <v>34406533</v>
      </c>
      <c r="C7472" s="2">
        <v>43110</v>
      </c>
      <c r="D7472" t="s">
        <v>13</v>
      </c>
      <c r="E7472" t="s">
        <v>5402</v>
      </c>
      <c r="F7472" t="s">
        <v>1679</v>
      </c>
      <c r="J7472" t="s">
        <v>17</v>
      </c>
      <c r="K7472" t="s">
        <v>25</v>
      </c>
      <c r="L7472" t="str">
        <f>_xlfn.XLOOKUP(Tableau1[[#This Row],[TYPE DE PIECE]],Tableau4[MATIERE],Tableau4[SHORT TYPE],"",0,1)</f>
        <v>SMT</v>
      </c>
      <c r="N7472" t="str">
        <f>IF(ISERR(FIND("DECOUPE",Tableau1[[#This Row],[DESIGNATION]])),"","NEED REF")</f>
        <v/>
      </c>
    </row>
    <row r="7473" spans="2:14">
      <c r="B7473">
        <v>34406532</v>
      </c>
      <c r="C7473" s="2">
        <v>43110</v>
      </c>
      <c r="D7473" t="s">
        <v>13</v>
      </c>
      <c r="E7473" t="s">
        <v>5403</v>
      </c>
      <c r="F7473" t="s">
        <v>1679</v>
      </c>
      <c r="J7473" t="s">
        <v>17</v>
      </c>
      <c r="K7473" t="s">
        <v>25</v>
      </c>
      <c r="L7473" t="str">
        <f>_xlfn.XLOOKUP(Tableau1[[#This Row],[TYPE DE PIECE]],Tableau4[MATIERE],Tableau4[SHORT TYPE],"",0,1)</f>
        <v>SMT</v>
      </c>
      <c r="N7473" t="str">
        <f>IF(ISERR(FIND("DECOUPE",Tableau1[[#This Row],[DESIGNATION]])),"","NEED REF")</f>
        <v/>
      </c>
    </row>
    <row r="7474" spans="2:14">
      <c r="B7474">
        <v>34406531</v>
      </c>
      <c r="C7474" s="2">
        <v>43110</v>
      </c>
      <c r="D7474" t="s">
        <v>13</v>
      </c>
      <c r="E7474" t="s">
        <v>3529</v>
      </c>
      <c r="F7474" t="s">
        <v>1679</v>
      </c>
      <c r="J7474" t="s">
        <v>17</v>
      </c>
      <c r="K7474" t="s">
        <v>25</v>
      </c>
      <c r="L7474" t="str">
        <f>_xlfn.XLOOKUP(Tableau1[[#This Row],[TYPE DE PIECE]],Tableau4[MATIERE],Tableau4[SHORT TYPE],"",0,1)</f>
        <v>SMT</v>
      </c>
      <c r="N7474" t="str">
        <f>IF(ISERR(FIND("DECOUPE",Tableau1[[#This Row],[DESIGNATION]])),"","NEED REF")</f>
        <v/>
      </c>
    </row>
    <row r="7475" spans="2:14">
      <c r="B7475">
        <v>34406530</v>
      </c>
      <c r="C7475" s="2">
        <v>43110</v>
      </c>
      <c r="D7475" t="s">
        <v>13</v>
      </c>
      <c r="E7475" t="s">
        <v>3528</v>
      </c>
      <c r="F7475" t="s">
        <v>1679</v>
      </c>
      <c r="J7475" t="s">
        <v>17</v>
      </c>
      <c r="K7475" t="s">
        <v>25</v>
      </c>
      <c r="L7475" t="str">
        <f>_xlfn.XLOOKUP(Tableau1[[#This Row],[TYPE DE PIECE]],Tableau4[MATIERE],Tableau4[SHORT TYPE],"",0,1)</f>
        <v>SMT</v>
      </c>
      <c r="N7475" t="str">
        <f>IF(ISERR(FIND("DECOUPE",Tableau1[[#This Row],[DESIGNATION]])),"","NEED REF")</f>
        <v/>
      </c>
    </row>
    <row r="7476" spans="2:14">
      <c r="B7476">
        <v>34406529</v>
      </c>
      <c r="C7476" s="2">
        <v>43116</v>
      </c>
      <c r="D7476" t="s">
        <v>13</v>
      </c>
      <c r="E7476" t="s">
        <v>5404</v>
      </c>
      <c r="F7476" t="s">
        <v>1679</v>
      </c>
      <c r="J7476" t="s">
        <v>4048</v>
      </c>
      <c r="L7476" t="str">
        <f>_xlfn.XLOOKUP(Tableau1[[#This Row],[TYPE DE PIECE]],Tableau4[MATIERE],Tableau4[SHORT TYPE],"",0,1)</f>
        <v/>
      </c>
      <c r="N7476" t="str">
        <f>IF(ISERR(FIND("DECOUPE",Tableau1[[#This Row],[DESIGNATION]])),"","NEED REF")</f>
        <v/>
      </c>
    </row>
    <row r="7477" spans="2:14">
      <c r="B7477">
        <v>34406528</v>
      </c>
      <c r="C7477" s="2">
        <v>43110</v>
      </c>
      <c r="D7477" t="s">
        <v>13</v>
      </c>
      <c r="E7477" t="s">
        <v>5405</v>
      </c>
      <c r="F7477" t="s">
        <v>1679</v>
      </c>
      <c r="J7477" t="s">
        <v>17</v>
      </c>
      <c r="K7477" t="s">
        <v>22</v>
      </c>
      <c r="L7477" t="str">
        <f>_xlfn.XLOOKUP(Tableau1[[#This Row],[TYPE DE PIECE]],Tableau4[MATIERE],Tableau4[SHORT TYPE],"",0,1)</f>
        <v>COP</v>
      </c>
      <c r="N7477" t="str">
        <f>IF(ISERR(FIND("DECOUPE",Tableau1[[#This Row],[DESIGNATION]])),"","NEED REF")</f>
        <v/>
      </c>
    </row>
    <row r="7478" spans="2:14">
      <c r="B7478">
        <v>34406527</v>
      </c>
      <c r="C7478" s="2">
        <v>43110</v>
      </c>
      <c r="D7478" t="s">
        <v>13</v>
      </c>
      <c r="E7478" t="s">
        <v>5406</v>
      </c>
      <c r="F7478" t="s">
        <v>1679</v>
      </c>
      <c r="J7478" t="s">
        <v>17</v>
      </c>
      <c r="K7478" t="s">
        <v>25</v>
      </c>
      <c r="L7478" t="str">
        <f>_xlfn.XLOOKUP(Tableau1[[#This Row],[TYPE DE PIECE]],Tableau4[MATIERE],Tableau4[SHORT TYPE],"",0,1)</f>
        <v>SMT</v>
      </c>
      <c r="N7478" t="str">
        <f>IF(ISERR(FIND("DECOUPE",Tableau1[[#This Row],[DESIGNATION]])),"","NEED REF")</f>
        <v/>
      </c>
    </row>
    <row r="7479" spans="2:14">
      <c r="B7479">
        <v>34406526</v>
      </c>
      <c r="C7479" s="2">
        <v>43110</v>
      </c>
      <c r="D7479" t="s">
        <v>13</v>
      </c>
      <c r="E7479" t="s">
        <v>5407</v>
      </c>
      <c r="F7479" t="s">
        <v>1679</v>
      </c>
      <c r="J7479" t="s">
        <v>17</v>
      </c>
      <c r="K7479" t="s">
        <v>25</v>
      </c>
      <c r="L7479" t="str">
        <f>_xlfn.XLOOKUP(Tableau1[[#This Row],[TYPE DE PIECE]],Tableau4[MATIERE],Tableau4[SHORT TYPE],"",0,1)</f>
        <v>SMT</v>
      </c>
      <c r="N7479" t="str">
        <f>IF(ISERR(FIND("DECOUPE",Tableau1[[#This Row],[DESIGNATION]])),"","NEED REF")</f>
        <v/>
      </c>
    </row>
    <row r="7480" spans="2:14">
      <c r="B7480">
        <v>34406525</v>
      </c>
      <c r="C7480" s="2">
        <v>43110</v>
      </c>
      <c r="D7480" t="s">
        <v>13</v>
      </c>
      <c r="E7480" t="s">
        <v>5407</v>
      </c>
      <c r="F7480" t="s">
        <v>1679</v>
      </c>
      <c r="J7480" t="s">
        <v>17</v>
      </c>
      <c r="K7480" t="s">
        <v>25</v>
      </c>
      <c r="L7480" t="str">
        <f>_xlfn.XLOOKUP(Tableau1[[#This Row],[TYPE DE PIECE]],Tableau4[MATIERE],Tableau4[SHORT TYPE],"",0,1)</f>
        <v>SMT</v>
      </c>
      <c r="N7480" t="str">
        <f>IF(ISERR(FIND("DECOUPE",Tableau1[[#This Row],[DESIGNATION]])),"","NEED REF")</f>
        <v/>
      </c>
    </row>
    <row r="7481" spans="2:14">
      <c r="B7481">
        <v>34406524</v>
      </c>
      <c r="C7481" s="2">
        <v>43109</v>
      </c>
      <c r="D7481" t="s">
        <v>13</v>
      </c>
      <c r="F7481" t="s">
        <v>701</v>
      </c>
      <c r="J7481" t="s">
        <v>4048</v>
      </c>
      <c r="L7481" t="str">
        <f>_xlfn.XLOOKUP(Tableau1[[#This Row],[TYPE DE PIECE]],Tableau4[MATIERE],Tableau4[SHORT TYPE],"",0,1)</f>
        <v/>
      </c>
      <c r="N7481" t="str">
        <f>IF(ISERR(FIND("DECOUPE",Tableau1[[#This Row],[DESIGNATION]])),"","NEED REF")</f>
        <v/>
      </c>
    </row>
    <row r="7482" spans="2:14">
      <c r="B7482">
        <v>34406523</v>
      </c>
      <c r="C7482" s="2">
        <v>43109</v>
      </c>
      <c r="D7482" t="s">
        <v>13</v>
      </c>
      <c r="F7482" t="s">
        <v>701</v>
      </c>
      <c r="J7482" t="s">
        <v>4048</v>
      </c>
      <c r="L7482" t="str">
        <f>_xlfn.XLOOKUP(Tableau1[[#This Row],[TYPE DE PIECE]],Tableau4[MATIERE],Tableau4[SHORT TYPE],"",0,1)</f>
        <v/>
      </c>
      <c r="N7482" t="str">
        <f>IF(ISERR(FIND("DECOUPE",Tableau1[[#This Row],[DESIGNATION]])),"","NEED REF")</f>
        <v/>
      </c>
    </row>
    <row r="7483" spans="2:14">
      <c r="B7483">
        <v>34406522</v>
      </c>
      <c r="C7483" s="2">
        <v>43109</v>
      </c>
      <c r="D7483" t="s">
        <v>13</v>
      </c>
      <c r="F7483" t="s">
        <v>701</v>
      </c>
      <c r="J7483" t="s">
        <v>4048</v>
      </c>
      <c r="L7483" t="str">
        <f>_xlfn.XLOOKUP(Tableau1[[#This Row],[TYPE DE PIECE]],Tableau4[MATIERE],Tableau4[SHORT TYPE],"",0,1)</f>
        <v/>
      </c>
      <c r="N7483" t="str">
        <f>IF(ISERR(FIND("DECOUPE",Tableau1[[#This Row],[DESIGNATION]])),"","NEED REF")</f>
        <v/>
      </c>
    </row>
    <row r="7484" spans="2:14">
      <c r="B7484">
        <v>34406521</v>
      </c>
      <c r="C7484" s="2">
        <v>43109</v>
      </c>
      <c r="D7484" t="s">
        <v>13</v>
      </c>
      <c r="E7484" t="s">
        <v>5408</v>
      </c>
      <c r="F7484" t="s">
        <v>701</v>
      </c>
      <c r="J7484" t="s">
        <v>4048</v>
      </c>
      <c r="L7484" t="str">
        <f>_xlfn.XLOOKUP(Tableau1[[#This Row],[TYPE DE PIECE]],Tableau4[MATIERE],Tableau4[SHORT TYPE],"",0,1)</f>
        <v/>
      </c>
      <c r="N7484" t="str">
        <f>IF(ISERR(FIND("DECOUPE",Tableau1[[#This Row],[DESIGNATION]])),"","NEED REF")</f>
        <v/>
      </c>
    </row>
    <row r="7485" spans="2:14">
      <c r="B7485">
        <v>34406520</v>
      </c>
      <c r="C7485" s="2">
        <v>43109</v>
      </c>
      <c r="D7485" t="s">
        <v>13</v>
      </c>
      <c r="E7485" t="s">
        <v>5409</v>
      </c>
      <c r="F7485" t="s">
        <v>701</v>
      </c>
      <c r="J7485" t="s">
        <v>4048</v>
      </c>
      <c r="L7485" t="str">
        <f>_xlfn.XLOOKUP(Tableau1[[#This Row],[TYPE DE PIECE]],Tableau4[MATIERE],Tableau4[SHORT TYPE],"",0,1)</f>
        <v/>
      </c>
      <c r="N7485" t="str">
        <f>IF(ISERR(FIND("DECOUPE",Tableau1[[#This Row],[DESIGNATION]])),"","NEED REF")</f>
        <v/>
      </c>
    </row>
    <row r="7486" spans="2:14">
      <c r="B7486">
        <v>34406519</v>
      </c>
      <c r="C7486" s="2">
        <v>43109</v>
      </c>
      <c r="D7486" t="s">
        <v>13</v>
      </c>
      <c r="E7486" t="s">
        <v>5410</v>
      </c>
      <c r="F7486" t="s">
        <v>701</v>
      </c>
      <c r="J7486" t="s">
        <v>4048</v>
      </c>
      <c r="L7486" t="str">
        <f>_xlfn.XLOOKUP(Tableau1[[#This Row],[TYPE DE PIECE]],Tableau4[MATIERE],Tableau4[SHORT TYPE],"",0,1)</f>
        <v/>
      </c>
      <c r="N7486" t="str">
        <f>IF(ISERR(FIND("DECOUPE",Tableau1[[#This Row],[DESIGNATION]])),"","NEED REF")</f>
        <v/>
      </c>
    </row>
    <row r="7487" spans="2:14">
      <c r="B7487">
        <v>34406518</v>
      </c>
      <c r="C7487" s="2">
        <v>43109</v>
      </c>
      <c r="D7487" t="s">
        <v>13</v>
      </c>
      <c r="E7487" t="s">
        <v>5330</v>
      </c>
      <c r="F7487" t="s">
        <v>701</v>
      </c>
      <c r="J7487" t="s">
        <v>4048</v>
      </c>
      <c r="L7487" t="str">
        <f>_xlfn.XLOOKUP(Tableau1[[#This Row],[TYPE DE PIECE]],Tableau4[MATIERE],Tableau4[SHORT TYPE],"",0,1)</f>
        <v/>
      </c>
      <c r="N7487" t="str">
        <f>IF(ISERR(FIND("DECOUPE",Tableau1[[#This Row],[DESIGNATION]])),"","NEED REF")</f>
        <v/>
      </c>
    </row>
    <row r="7488" spans="2:14">
      <c r="B7488">
        <v>34406517</v>
      </c>
      <c r="C7488" s="2">
        <v>43109</v>
      </c>
      <c r="D7488" t="s">
        <v>13</v>
      </c>
      <c r="E7488" t="s">
        <v>5411</v>
      </c>
      <c r="F7488" t="s">
        <v>701</v>
      </c>
      <c r="J7488" t="s">
        <v>4048</v>
      </c>
      <c r="L7488" t="str">
        <f>_xlfn.XLOOKUP(Tableau1[[#This Row],[TYPE DE PIECE]],Tableau4[MATIERE],Tableau4[SHORT TYPE],"",0,1)</f>
        <v/>
      </c>
      <c r="N7488" t="str">
        <f>IF(ISERR(FIND("DECOUPE",Tableau1[[#This Row],[DESIGNATION]])),"","NEED REF")</f>
        <v/>
      </c>
    </row>
    <row r="7489" spans="2:14">
      <c r="B7489">
        <v>34406516</v>
      </c>
      <c r="C7489" s="2">
        <v>43109</v>
      </c>
      <c r="D7489" t="s">
        <v>13</v>
      </c>
      <c r="E7489" t="s">
        <v>5412</v>
      </c>
      <c r="F7489" t="s">
        <v>701</v>
      </c>
      <c r="J7489" t="s">
        <v>4048</v>
      </c>
      <c r="L7489" t="str">
        <f>_xlfn.XLOOKUP(Tableau1[[#This Row],[TYPE DE PIECE]],Tableau4[MATIERE],Tableau4[SHORT TYPE],"",0,1)</f>
        <v/>
      </c>
      <c r="N7489" t="str">
        <f>IF(ISERR(FIND("DECOUPE",Tableau1[[#This Row],[DESIGNATION]])),"","NEED REF")</f>
        <v/>
      </c>
    </row>
    <row r="7490" spans="2:14">
      <c r="B7490">
        <v>34406515</v>
      </c>
      <c r="C7490" s="2">
        <v>43109</v>
      </c>
      <c r="D7490" t="s">
        <v>13</v>
      </c>
      <c r="E7490" t="s">
        <v>5413</v>
      </c>
      <c r="F7490" t="s">
        <v>701</v>
      </c>
      <c r="J7490" t="s">
        <v>4048</v>
      </c>
      <c r="L7490" t="str">
        <f>_xlfn.XLOOKUP(Tableau1[[#This Row],[TYPE DE PIECE]],Tableau4[MATIERE],Tableau4[SHORT TYPE],"",0,1)</f>
        <v/>
      </c>
      <c r="N7490" t="str">
        <f>IF(ISERR(FIND("DECOUPE",Tableau1[[#This Row],[DESIGNATION]])),"","NEED REF")</f>
        <v/>
      </c>
    </row>
    <row r="7491" spans="2:14">
      <c r="B7491">
        <v>34406514</v>
      </c>
      <c r="C7491" s="2">
        <v>43109</v>
      </c>
      <c r="D7491" t="s">
        <v>13</v>
      </c>
      <c r="E7491" t="s">
        <v>5414</v>
      </c>
      <c r="F7491" t="s">
        <v>701</v>
      </c>
      <c r="J7491" t="s">
        <v>4048</v>
      </c>
      <c r="L7491" t="str">
        <f>_xlfn.XLOOKUP(Tableau1[[#This Row],[TYPE DE PIECE]],Tableau4[MATIERE],Tableau4[SHORT TYPE],"",0,1)</f>
        <v/>
      </c>
      <c r="N7491" t="str">
        <f>IF(ISERR(FIND("DECOUPE",Tableau1[[#This Row],[DESIGNATION]])),"","NEED REF")</f>
        <v/>
      </c>
    </row>
    <row r="7492" spans="2:14">
      <c r="B7492">
        <v>34406513</v>
      </c>
      <c r="C7492" s="2">
        <v>43109</v>
      </c>
      <c r="D7492" t="s">
        <v>13</v>
      </c>
      <c r="E7492" t="s">
        <v>5414</v>
      </c>
      <c r="F7492" t="s">
        <v>701</v>
      </c>
      <c r="J7492" t="s">
        <v>4048</v>
      </c>
      <c r="L7492" t="str">
        <f>_xlfn.XLOOKUP(Tableau1[[#This Row],[TYPE DE PIECE]],Tableau4[MATIERE],Tableau4[SHORT TYPE],"",0,1)</f>
        <v/>
      </c>
      <c r="N7492" t="str">
        <f>IF(ISERR(FIND("DECOUPE",Tableau1[[#This Row],[DESIGNATION]])),"","NEED REF")</f>
        <v/>
      </c>
    </row>
    <row r="7493" spans="2:14">
      <c r="B7493">
        <v>34406512</v>
      </c>
      <c r="C7493" s="2">
        <v>43109</v>
      </c>
      <c r="D7493" t="s">
        <v>13</v>
      </c>
      <c r="E7493" t="s">
        <v>5415</v>
      </c>
      <c r="F7493" t="s">
        <v>701</v>
      </c>
      <c r="J7493" t="s">
        <v>4048</v>
      </c>
      <c r="L7493" t="str">
        <f>_xlfn.XLOOKUP(Tableau1[[#This Row],[TYPE DE PIECE]],Tableau4[MATIERE],Tableau4[SHORT TYPE],"",0,1)</f>
        <v/>
      </c>
      <c r="N7493" t="str">
        <f>IF(ISERR(FIND("DECOUPE",Tableau1[[#This Row],[DESIGNATION]])),"","NEED REF")</f>
        <v/>
      </c>
    </row>
    <row r="7494" spans="2:14">
      <c r="B7494">
        <v>34406511</v>
      </c>
      <c r="C7494" s="2">
        <v>43109</v>
      </c>
      <c r="D7494" t="s">
        <v>13</v>
      </c>
      <c r="E7494" t="s">
        <v>3564</v>
      </c>
      <c r="F7494" t="s">
        <v>701</v>
      </c>
      <c r="J7494" t="s">
        <v>4048</v>
      </c>
      <c r="L7494" t="str">
        <f>_xlfn.XLOOKUP(Tableau1[[#This Row],[TYPE DE PIECE]],Tableau4[MATIERE],Tableau4[SHORT TYPE],"",0,1)</f>
        <v/>
      </c>
      <c r="N7494" t="str">
        <f>IF(ISERR(FIND("DECOUPE",Tableau1[[#This Row],[DESIGNATION]])),"","NEED REF")</f>
        <v/>
      </c>
    </row>
    <row r="7495" spans="2:14">
      <c r="B7495">
        <v>34406510</v>
      </c>
      <c r="C7495" s="2">
        <v>43109</v>
      </c>
      <c r="D7495" t="s">
        <v>13</v>
      </c>
      <c r="E7495" t="s">
        <v>3564</v>
      </c>
      <c r="F7495" t="s">
        <v>701</v>
      </c>
      <c r="J7495" t="s">
        <v>4048</v>
      </c>
      <c r="L7495" t="str">
        <f>_xlfn.XLOOKUP(Tableau1[[#This Row],[TYPE DE PIECE]],Tableau4[MATIERE],Tableau4[SHORT TYPE],"",0,1)</f>
        <v/>
      </c>
      <c r="N7495" t="str">
        <f>IF(ISERR(FIND("DECOUPE",Tableau1[[#This Row],[DESIGNATION]])),"","NEED REF")</f>
        <v/>
      </c>
    </row>
    <row r="7496" spans="2:14">
      <c r="B7496">
        <v>34406509</v>
      </c>
      <c r="C7496" s="2">
        <v>43109</v>
      </c>
      <c r="D7496" t="s">
        <v>13</v>
      </c>
      <c r="E7496" t="s">
        <v>5416</v>
      </c>
      <c r="F7496" t="s">
        <v>701</v>
      </c>
      <c r="J7496" t="s">
        <v>4048</v>
      </c>
      <c r="L7496" t="str">
        <f>_xlfn.XLOOKUP(Tableau1[[#This Row],[TYPE DE PIECE]],Tableau4[MATIERE],Tableau4[SHORT TYPE],"",0,1)</f>
        <v/>
      </c>
      <c r="N7496" t="str">
        <f>IF(ISERR(FIND("DECOUPE",Tableau1[[#This Row],[DESIGNATION]])),"","NEED REF")</f>
        <v/>
      </c>
    </row>
    <row r="7497" spans="2:14">
      <c r="B7497">
        <v>34406508</v>
      </c>
      <c r="C7497" s="2">
        <v>43109</v>
      </c>
      <c r="D7497" t="s">
        <v>13</v>
      </c>
      <c r="E7497" t="s">
        <v>3616</v>
      </c>
      <c r="F7497" t="s">
        <v>701</v>
      </c>
      <c r="J7497" t="s">
        <v>4048</v>
      </c>
      <c r="L7497" t="str">
        <f>_xlfn.XLOOKUP(Tableau1[[#This Row],[TYPE DE PIECE]],Tableau4[MATIERE],Tableau4[SHORT TYPE],"",0,1)</f>
        <v/>
      </c>
      <c r="N7497" t="str">
        <f>IF(ISERR(FIND("DECOUPE",Tableau1[[#This Row],[DESIGNATION]])),"","NEED REF")</f>
        <v/>
      </c>
    </row>
    <row r="7498" spans="2:14">
      <c r="B7498">
        <v>34406507</v>
      </c>
      <c r="C7498" s="2">
        <v>43109</v>
      </c>
      <c r="D7498" t="s">
        <v>13</v>
      </c>
      <c r="E7498" t="s">
        <v>3615</v>
      </c>
      <c r="F7498" t="s">
        <v>701</v>
      </c>
      <c r="J7498" t="s">
        <v>4048</v>
      </c>
      <c r="L7498" t="str">
        <f>_xlfn.XLOOKUP(Tableau1[[#This Row],[TYPE DE PIECE]],Tableau4[MATIERE],Tableau4[SHORT TYPE],"",0,1)</f>
        <v/>
      </c>
      <c r="N7498" t="str">
        <f>IF(ISERR(FIND("DECOUPE",Tableau1[[#This Row],[DESIGNATION]])),"","NEED REF")</f>
        <v/>
      </c>
    </row>
    <row r="7499" spans="2:14">
      <c r="B7499">
        <v>34406506</v>
      </c>
      <c r="C7499" s="2">
        <v>43109</v>
      </c>
      <c r="D7499" t="s">
        <v>13</v>
      </c>
      <c r="E7499" t="s">
        <v>3614</v>
      </c>
      <c r="F7499" t="s">
        <v>701</v>
      </c>
      <c r="J7499" t="s">
        <v>4048</v>
      </c>
      <c r="L7499" t="str">
        <f>_xlfn.XLOOKUP(Tableau1[[#This Row],[TYPE DE PIECE]],Tableau4[MATIERE],Tableau4[SHORT TYPE],"",0,1)</f>
        <v/>
      </c>
      <c r="N7499" t="str">
        <f>IF(ISERR(FIND("DECOUPE",Tableau1[[#This Row],[DESIGNATION]])),"","NEED REF")</f>
        <v/>
      </c>
    </row>
    <row r="7500" spans="2:14">
      <c r="B7500">
        <v>34406505</v>
      </c>
      <c r="C7500" s="2">
        <v>43109</v>
      </c>
      <c r="D7500" t="s">
        <v>13</v>
      </c>
      <c r="E7500" t="s">
        <v>5417</v>
      </c>
      <c r="F7500" t="s">
        <v>701</v>
      </c>
      <c r="J7500" t="s">
        <v>4048</v>
      </c>
      <c r="L7500" t="str">
        <f>_xlfn.XLOOKUP(Tableau1[[#This Row],[TYPE DE PIECE]],Tableau4[MATIERE],Tableau4[SHORT TYPE],"",0,1)</f>
        <v/>
      </c>
      <c r="N7500" t="str">
        <f>IF(ISERR(FIND("DECOUPE",Tableau1[[#This Row],[DESIGNATION]])),"","NEED REF")</f>
        <v/>
      </c>
    </row>
    <row r="7501" spans="2:14">
      <c r="B7501">
        <v>34406504</v>
      </c>
      <c r="C7501" s="2">
        <v>43109</v>
      </c>
      <c r="D7501" t="s">
        <v>13</v>
      </c>
      <c r="E7501" t="s">
        <v>5156</v>
      </c>
      <c r="F7501" t="s">
        <v>701</v>
      </c>
      <c r="J7501" t="s">
        <v>4048</v>
      </c>
      <c r="L7501" t="str">
        <f>_xlfn.XLOOKUP(Tableau1[[#This Row],[TYPE DE PIECE]],Tableau4[MATIERE],Tableau4[SHORT TYPE],"",0,1)</f>
        <v/>
      </c>
      <c r="N7501" t="str">
        <f>IF(ISERR(FIND("DECOUPE",Tableau1[[#This Row],[DESIGNATION]])),"","NEED REF")</f>
        <v/>
      </c>
    </row>
    <row r="7502" spans="2:14">
      <c r="B7502">
        <v>34406503</v>
      </c>
      <c r="C7502" s="2">
        <v>43109</v>
      </c>
      <c r="D7502" t="s">
        <v>13</v>
      </c>
      <c r="E7502" t="s">
        <v>5418</v>
      </c>
      <c r="F7502" t="s">
        <v>2455</v>
      </c>
      <c r="J7502" t="s">
        <v>17</v>
      </c>
      <c r="L7502" t="str">
        <f>_xlfn.XLOOKUP(Tableau1[[#This Row],[TYPE DE PIECE]],Tableau4[MATIERE],Tableau4[SHORT TYPE],"",0,1)</f>
        <v/>
      </c>
      <c r="N7502" t="str">
        <f>IF(ISERR(FIND("DECOUPE",Tableau1[[#This Row],[DESIGNATION]])),"","NEED REF")</f>
        <v/>
      </c>
    </row>
    <row r="7503" spans="2:14">
      <c r="B7503">
        <v>34406502</v>
      </c>
      <c r="C7503" s="2">
        <v>43109</v>
      </c>
      <c r="D7503" t="s">
        <v>13</v>
      </c>
      <c r="E7503" t="s">
        <v>5419</v>
      </c>
      <c r="F7503" t="s">
        <v>1679</v>
      </c>
      <c r="J7503" t="s">
        <v>17</v>
      </c>
      <c r="K7503" t="s">
        <v>25</v>
      </c>
      <c r="L7503" t="str">
        <f>_xlfn.XLOOKUP(Tableau1[[#This Row],[TYPE DE PIECE]],Tableau4[MATIERE],Tableau4[SHORT TYPE],"",0,1)</f>
        <v>SMT</v>
      </c>
      <c r="N7503" t="str">
        <f>IF(ISERR(FIND("DECOUPE",Tableau1[[#This Row],[DESIGNATION]])),"","NEED REF")</f>
        <v/>
      </c>
    </row>
    <row r="7504" spans="2:14">
      <c r="B7504">
        <v>34406501</v>
      </c>
      <c r="C7504" s="2">
        <v>43108</v>
      </c>
      <c r="D7504" t="s">
        <v>13</v>
      </c>
      <c r="E7504" t="s">
        <v>5420</v>
      </c>
      <c r="F7504" t="s">
        <v>3871</v>
      </c>
      <c r="J7504" t="s">
        <v>17</v>
      </c>
      <c r="L7504" t="str">
        <f>_xlfn.XLOOKUP(Tableau1[[#This Row],[TYPE DE PIECE]],Tableau4[MATIERE],Tableau4[SHORT TYPE],"",0,1)</f>
        <v/>
      </c>
      <c r="N7504" t="str">
        <f>IF(ISERR(FIND("DECOUPE",Tableau1[[#This Row],[DESIGNATION]])),"","NEED REF")</f>
        <v/>
      </c>
    </row>
    <row r="7505" spans="2:14">
      <c r="B7505">
        <v>34406500</v>
      </c>
      <c r="C7505" s="2">
        <v>43108</v>
      </c>
      <c r="D7505" t="s">
        <v>13</v>
      </c>
      <c r="E7505" t="s">
        <v>5421</v>
      </c>
      <c r="F7505" t="s">
        <v>3871</v>
      </c>
      <c r="J7505" t="s">
        <v>17</v>
      </c>
      <c r="L7505" t="str">
        <f>_xlfn.XLOOKUP(Tableau1[[#This Row],[TYPE DE PIECE]],Tableau4[MATIERE],Tableau4[SHORT TYPE],"",0,1)</f>
        <v/>
      </c>
      <c r="N7505" t="str">
        <f>IF(ISERR(FIND("DECOUPE",Tableau1[[#This Row],[DESIGNATION]])),"","NEED REF")</f>
        <v/>
      </c>
    </row>
    <row r="7506" spans="2:14">
      <c r="B7506">
        <v>34406499</v>
      </c>
      <c r="C7506" s="2">
        <v>43108</v>
      </c>
      <c r="D7506" t="s">
        <v>13</v>
      </c>
      <c r="E7506" t="s">
        <v>5422</v>
      </c>
      <c r="F7506" t="s">
        <v>3871</v>
      </c>
      <c r="J7506" t="s">
        <v>17</v>
      </c>
      <c r="L7506" t="str">
        <f>_xlfn.XLOOKUP(Tableau1[[#This Row],[TYPE DE PIECE]],Tableau4[MATIERE],Tableau4[SHORT TYPE],"",0,1)</f>
        <v/>
      </c>
      <c r="N7506" t="str">
        <f>IF(ISERR(FIND("DECOUPE",Tableau1[[#This Row],[DESIGNATION]])),"","NEED REF")</f>
        <v/>
      </c>
    </row>
    <row r="7507" spans="2:14">
      <c r="B7507">
        <v>34406498</v>
      </c>
      <c r="C7507" s="2">
        <v>43108</v>
      </c>
      <c r="D7507" t="s">
        <v>13</v>
      </c>
      <c r="E7507" t="s">
        <v>5423</v>
      </c>
      <c r="F7507" t="s">
        <v>3871</v>
      </c>
      <c r="J7507" t="s">
        <v>17</v>
      </c>
      <c r="L7507" t="str">
        <f>_xlfn.XLOOKUP(Tableau1[[#This Row],[TYPE DE PIECE]],Tableau4[MATIERE],Tableau4[SHORT TYPE],"",0,1)</f>
        <v/>
      </c>
      <c r="N7507" t="str">
        <f>IF(ISERR(FIND("DECOUPE",Tableau1[[#This Row],[DESIGNATION]])),"","NEED REF")</f>
        <v/>
      </c>
    </row>
    <row r="7508" spans="2:14">
      <c r="B7508">
        <v>34406497</v>
      </c>
      <c r="C7508" s="2">
        <v>43108</v>
      </c>
      <c r="D7508" t="s">
        <v>13</v>
      </c>
      <c r="E7508" t="s">
        <v>5424</v>
      </c>
      <c r="F7508" t="s">
        <v>3871</v>
      </c>
      <c r="J7508" t="s">
        <v>17</v>
      </c>
      <c r="L7508" t="str">
        <f>_xlfn.XLOOKUP(Tableau1[[#This Row],[TYPE DE PIECE]],Tableau4[MATIERE],Tableau4[SHORT TYPE],"",0,1)</f>
        <v/>
      </c>
      <c r="N7508" t="str">
        <f>IF(ISERR(FIND("DECOUPE",Tableau1[[#This Row],[DESIGNATION]])),"","NEED REF")</f>
        <v/>
      </c>
    </row>
    <row r="7509" spans="2:14">
      <c r="B7509">
        <v>34406496</v>
      </c>
      <c r="C7509" s="2">
        <v>43108</v>
      </c>
      <c r="D7509" t="s">
        <v>13</v>
      </c>
      <c r="E7509" t="s">
        <v>5425</v>
      </c>
      <c r="F7509" t="s">
        <v>3871</v>
      </c>
      <c r="J7509" t="s">
        <v>17</v>
      </c>
      <c r="L7509" t="str">
        <f>_xlfn.XLOOKUP(Tableau1[[#This Row],[TYPE DE PIECE]],Tableau4[MATIERE],Tableau4[SHORT TYPE],"",0,1)</f>
        <v/>
      </c>
      <c r="N7509" t="str">
        <f>IF(ISERR(FIND("DECOUPE",Tableau1[[#This Row],[DESIGNATION]])),"","NEED REF")</f>
        <v/>
      </c>
    </row>
    <row r="7510" spans="2:14">
      <c r="B7510">
        <v>34406495</v>
      </c>
      <c r="C7510" s="2">
        <v>43108</v>
      </c>
      <c r="D7510" t="s">
        <v>13</v>
      </c>
      <c r="E7510" t="s">
        <v>5426</v>
      </c>
      <c r="F7510" t="s">
        <v>3871</v>
      </c>
      <c r="J7510" t="s">
        <v>17</v>
      </c>
      <c r="L7510" t="str">
        <f>_xlfn.XLOOKUP(Tableau1[[#This Row],[TYPE DE PIECE]],Tableau4[MATIERE],Tableau4[SHORT TYPE],"",0,1)</f>
        <v/>
      </c>
      <c r="N7510" t="str">
        <f>IF(ISERR(FIND("DECOUPE",Tableau1[[#This Row],[DESIGNATION]])),"","NEED REF")</f>
        <v/>
      </c>
    </row>
    <row r="7511" spans="2:14">
      <c r="B7511">
        <v>34406494</v>
      </c>
      <c r="C7511" s="2">
        <v>43108</v>
      </c>
      <c r="D7511" t="s">
        <v>13</v>
      </c>
      <c r="E7511" t="s">
        <v>5427</v>
      </c>
      <c r="F7511" t="s">
        <v>3871</v>
      </c>
      <c r="J7511" t="s">
        <v>17</v>
      </c>
      <c r="L7511" t="str">
        <f>_xlfn.XLOOKUP(Tableau1[[#This Row],[TYPE DE PIECE]],Tableau4[MATIERE],Tableau4[SHORT TYPE],"",0,1)</f>
        <v/>
      </c>
      <c r="N7511" t="str">
        <f>IF(ISERR(FIND("DECOUPE",Tableau1[[#This Row],[DESIGNATION]])),"","NEED REF")</f>
        <v/>
      </c>
    </row>
    <row r="7512" spans="2:14">
      <c r="B7512">
        <v>34406493</v>
      </c>
      <c r="C7512" s="2">
        <v>43108</v>
      </c>
      <c r="D7512" t="s">
        <v>13</v>
      </c>
      <c r="E7512" t="s">
        <v>5428</v>
      </c>
      <c r="F7512" t="s">
        <v>3871</v>
      </c>
      <c r="J7512" t="s">
        <v>17</v>
      </c>
      <c r="L7512" t="str">
        <f>_xlfn.XLOOKUP(Tableau1[[#This Row],[TYPE DE PIECE]],Tableau4[MATIERE],Tableau4[SHORT TYPE],"",0,1)</f>
        <v/>
      </c>
      <c r="N7512" t="str">
        <f>IF(ISERR(FIND("DECOUPE",Tableau1[[#This Row],[DESIGNATION]])),"","NEED REF")</f>
        <v/>
      </c>
    </row>
    <row r="7513" spans="2:14">
      <c r="B7513">
        <v>34406492</v>
      </c>
      <c r="C7513" s="2">
        <v>43108</v>
      </c>
      <c r="D7513" t="s">
        <v>13</v>
      </c>
      <c r="E7513" t="s">
        <v>5429</v>
      </c>
      <c r="F7513" t="s">
        <v>3871</v>
      </c>
      <c r="J7513" t="s">
        <v>17</v>
      </c>
      <c r="L7513" t="str">
        <f>_xlfn.XLOOKUP(Tableau1[[#This Row],[TYPE DE PIECE]],Tableau4[MATIERE],Tableau4[SHORT TYPE],"",0,1)</f>
        <v/>
      </c>
      <c r="N7513" t="str">
        <f>IF(ISERR(FIND("DECOUPE",Tableau1[[#This Row],[DESIGNATION]])),"","NEED REF")</f>
        <v/>
      </c>
    </row>
    <row r="7514" spans="2:14">
      <c r="B7514">
        <v>34406491</v>
      </c>
      <c r="C7514" s="2">
        <v>43108</v>
      </c>
      <c r="D7514" t="s">
        <v>13</v>
      </c>
      <c r="E7514" t="s">
        <v>5430</v>
      </c>
      <c r="F7514" t="s">
        <v>3871</v>
      </c>
      <c r="J7514" t="s">
        <v>17</v>
      </c>
      <c r="L7514" t="str">
        <f>_xlfn.XLOOKUP(Tableau1[[#This Row],[TYPE DE PIECE]],Tableau4[MATIERE],Tableau4[SHORT TYPE],"",0,1)</f>
        <v/>
      </c>
      <c r="N7514" t="str">
        <f>IF(ISERR(FIND("DECOUPE",Tableau1[[#This Row],[DESIGNATION]])),"","NEED REF")</f>
        <v/>
      </c>
    </row>
    <row r="7515" spans="2:14">
      <c r="B7515">
        <v>34406490</v>
      </c>
      <c r="C7515" s="2">
        <v>43108</v>
      </c>
      <c r="D7515" t="s">
        <v>13</v>
      </c>
      <c r="E7515" t="s">
        <v>5431</v>
      </c>
      <c r="F7515" t="s">
        <v>3871</v>
      </c>
      <c r="J7515" t="s">
        <v>17</v>
      </c>
      <c r="L7515" t="str">
        <f>_xlfn.XLOOKUP(Tableau1[[#This Row],[TYPE DE PIECE]],Tableau4[MATIERE],Tableau4[SHORT TYPE],"",0,1)</f>
        <v/>
      </c>
      <c r="N7515" t="str">
        <f>IF(ISERR(FIND("DECOUPE",Tableau1[[#This Row],[DESIGNATION]])),"","NEED REF")</f>
        <v/>
      </c>
    </row>
    <row r="7516" spans="2:14">
      <c r="B7516">
        <v>34406489</v>
      </c>
      <c r="C7516" s="2">
        <v>43108</v>
      </c>
      <c r="D7516" t="s">
        <v>13</v>
      </c>
      <c r="E7516" t="s">
        <v>5432</v>
      </c>
      <c r="F7516" t="s">
        <v>3871</v>
      </c>
      <c r="J7516" t="s">
        <v>17</v>
      </c>
      <c r="L7516" t="str">
        <f>_xlfn.XLOOKUP(Tableau1[[#This Row],[TYPE DE PIECE]],Tableau4[MATIERE],Tableau4[SHORT TYPE],"",0,1)</f>
        <v/>
      </c>
      <c r="N7516" t="str">
        <f>IF(ISERR(FIND("DECOUPE",Tableau1[[#This Row],[DESIGNATION]])),"","NEED REF")</f>
        <v/>
      </c>
    </row>
    <row r="7517" spans="2:14">
      <c r="B7517">
        <v>34406488</v>
      </c>
      <c r="C7517" s="2">
        <v>43108</v>
      </c>
      <c r="D7517" t="s">
        <v>13</v>
      </c>
      <c r="E7517" t="s">
        <v>5433</v>
      </c>
      <c r="F7517" t="s">
        <v>3871</v>
      </c>
      <c r="J7517" t="s">
        <v>17</v>
      </c>
      <c r="L7517" t="str">
        <f>_xlfn.XLOOKUP(Tableau1[[#This Row],[TYPE DE PIECE]],Tableau4[MATIERE],Tableau4[SHORT TYPE],"",0,1)</f>
        <v/>
      </c>
      <c r="N7517" t="str">
        <f>IF(ISERR(FIND("DECOUPE",Tableau1[[#This Row],[DESIGNATION]])),"","NEED REF")</f>
        <v/>
      </c>
    </row>
    <row r="7518" spans="2:14">
      <c r="B7518">
        <v>34406487</v>
      </c>
      <c r="C7518" s="2">
        <v>43108</v>
      </c>
      <c r="D7518" t="s">
        <v>13</v>
      </c>
      <c r="E7518" t="s">
        <v>5434</v>
      </c>
      <c r="F7518" t="s">
        <v>3871</v>
      </c>
      <c r="J7518" t="s">
        <v>17</v>
      </c>
      <c r="L7518" t="str">
        <f>_xlfn.XLOOKUP(Tableau1[[#This Row],[TYPE DE PIECE]],Tableau4[MATIERE],Tableau4[SHORT TYPE],"",0,1)</f>
        <v/>
      </c>
      <c r="N7518" t="str">
        <f>IF(ISERR(FIND("DECOUPE",Tableau1[[#This Row],[DESIGNATION]])),"","NEED REF")</f>
        <v/>
      </c>
    </row>
    <row r="7519" spans="2:14">
      <c r="B7519">
        <v>34406486</v>
      </c>
      <c r="C7519" s="2">
        <v>43108</v>
      </c>
      <c r="D7519" t="s">
        <v>13</v>
      </c>
      <c r="E7519" t="s">
        <v>5435</v>
      </c>
      <c r="F7519" t="s">
        <v>3871</v>
      </c>
      <c r="J7519" t="s">
        <v>17</v>
      </c>
      <c r="L7519" t="str">
        <f>_xlfn.XLOOKUP(Tableau1[[#This Row],[TYPE DE PIECE]],Tableau4[MATIERE],Tableau4[SHORT TYPE],"",0,1)</f>
        <v/>
      </c>
      <c r="N7519" t="str">
        <f>IF(ISERR(FIND("DECOUPE",Tableau1[[#This Row],[DESIGNATION]])),"","NEED REF")</f>
        <v/>
      </c>
    </row>
    <row r="7520" spans="2:14">
      <c r="B7520">
        <v>34406485</v>
      </c>
      <c r="C7520" s="2">
        <v>43108</v>
      </c>
      <c r="D7520" t="s">
        <v>13</v>
      </c>
      <c r="E7520" t="s">
        <v>5436</v>
      </c>
      <c r="F7520" t="s">
        <v>3871</v>
      </c>
      <c r="J7520" t="s">
        <v>17</v>
      </c>
      <c r="L7520" t="str">
        <f>_xlfn.XLOOKUP(Tableau1[[#This Row],[TYPE DE PIECE]],Tableau4[MATIERE],Tableau4[SHORT TYPE],"",0,1)</f>
        <v/>
      </c>
      <c r="N7520" t="str">
        <f>IF(ISERR(FIND("DECOUPE",Tableau1[[#This Row],[DESIGNATION]])),"","NEED REF")</f>
        <v/>
      </c>
    </row>
    <row r="7521" spans="2:14">
      <c r="B7521">
        <v>34406484</v>
      </c>
      <c r="C7521" s="2">
        <v>43108</v>
      </c>
      <c r="D7521" t="s">
        <v>13</v>
      </c>
      <c r="E7521" t="s">
        <v>5437</v>
      </c>
      <c r="F7521" t="s">
        <v>3871</v>
      </c>
      <c r="J7521" t="s">
        <v>17</v>
      </c>
      <c r="L7521" t="str">
        <f>_xlfn.XLOOKUP(Tableau1[[#This Row],[TYPE DE PIECE]],Tableau4[MATIERE],Tableau4[SHORT TYPE],"",0,1)</f>
        <v/>
      </c>
      <c r="N7521" t="str">
        <f>IF(ISERR(FIND("DECOUPE",Tableau1[[#This Row],[DESIGNATION]])),"","NEED REF")</f>
        <v/>
      </c>
    </row>
    <row r="7522" spans="2:14">
      <c r="B7522">
        <v>34406483</v>
      </c>
      <c r="C7522" s="2">
        <v>43108</v>
      </c>
      <c r="D7522" t="s">
        <v>13</v>
      </c>
      <c r="E7522" t="s">
        <v>5438</v>
      </c>
      <c r="F7522" t="s">
        <v>3871</v>
      </c>
      <c r="J7522" t="s">
        <v>17</v>
      </c>
      <c r="L7522" t="str">
        <f>_xlfn.XLOOKUP(Tableau1[[#This Row],[TYPE DE PIECE]],Tableau4[MATIERE],Tableau4[SHORT TYPE],"",0,1)</f>
        <v/>
      </c>
      <c r="N7522" t="str">
        <f>IF(ISERR(FIND("DECOUPE",Tableau1[[#This Row],[DESIGNATION]])),"","NEED REF")</f>
        <v/>
      </c>
    </row>
    <row r="7523" spans="2:14">
      <c r="B7523">
        <v>34406482</v>
      </c>
      <c r="C7523" s="2">
        <v>43108</v>
      </c>
      <c r="D7523" t="s">
        <v>13</v>
      </c>
      <c r="E7523" t="s">
        <v>5439</v>
      </c>
      <c r="F7523" t="s">
        <v>3871</v>
      </c>
      <c r="J7523" t="s">
        <v>17</v>
      </c>
      <c r="L7523" t="str">
        <f>_xlfn.XLOOKUP(Tableau1[[#This Row],[TYPE DE PIECE]],Tableau4[MATIERE],Tableau4[SHORT TYPE],"",0,1)</f>
        <v/>
      </c>
      <c r="N7523" t="str">
        <f>IF(ISERR(FIND("DECOUPE",Tableau1[[#This Row],[DESIGNATION]])),"","NEED REF")</f>
        <v/>
      </c>
    </row>
    <row r="7524" spans="2:14">
      <c r="B7524">
        <v>34406481</v>
      </c>
      <c r="C7524" s="2">
        <v>43108</v>
      </c>
      <c r="D7524" t="s">
        <v>13</v>
      </c>
      <c r="E7524" t="s">
        <v>5440</v>
      </c>
      <c r="F7524" t="s">
        <v>3871</v>
      </c>
      <c r="J7524" t="s">
        <v>17</v>
      </c>
      <c r="L7524" t="str">
        <f>_xlfn.XLOOKUP(Tableau1[[#This Row],[TYPE DE PIECE]],Tableau4[MATIERE],Tableau4[SHORT TYPE],"",0,1)</f>
        <v/>
      </c>
      <c r="N7524" t="str">
        <f>IF(ISERR(FIND("DECOUPE",Tableau1[[#This Row],[DESIGNATION]])),"","NEED REF")</f>
        <v/>
      </c>
    </row>
    <row r="7525" spans="2:14">
      <c r="B7525">
        <v>34406480</v>
      </c>
      <c r="C7525" s="2">
        <v>43108</v>
      </c>
      <c r="D7525" t="s">
        <v>13</v>
      </c>
      <c r="E7525" t="s">
        <v>5441</v>
      </c>
      <c r="F7525" t="s">
        <v>3871</v>
      </c>
      <c r="J7525" t="s">
        <v>17</v>
      </c>
      <c r="L7525" t="str">
        <f>_xlfn.XLOOKUP(Tableau1[[#This Row],[TYPE DE PIECE]],Tableau4[MATIERE],Tableau4[SHORT TYPE],"",0,1)</f>
        <v/>
      </c>
      <c r="N7525" t="str">
        <f>IF(ISERR(FIND("DECOUPE",Tableau1[[#This Row],[DESIGNATION]])),"","NEED REF")</f>
        <v/>
      </c>
    </row>
    <row r="7526" spans="2:14">
      <c r="B7526">
        <v>34406479</v>
      </c>
      <c r="C7526" s="2">
        <v>43108</v>
      </c>
      <c r="D7526" t="s">
        <v>13</v>
      </c>
      <c r="E7526" t="s">
        <v>5442</v>
      </c>
      <c r="F7526" t="s">
        <v>3871</v>
      </c>
      <c r="J7526" t="s">
        <v>17</v>
      </c>
      <c r="L7526" t="str">
        <f>_xlfn.XLOOKUP(Tableau1[[#This Row],[TYPE DE PIECE]],Tableau4[MATIERE],Tableau4[SHORT TYPE],"",0,1)</f>
        <v/>
      </c>
      <c r="N7526" t="str">
        <f>IF(ISERR(FIND("DECOUPE",Tableau1[[#This Row],[DESIGNATION]])),"","NEED REF")</f>
        <v/>
      </c>
    </row>
    <row r="7527" spans="2:14">
      <c r="B7527">
        <v>34406478</v>
      </c>
      <c r="C7527" s="2">
        <v>43108</v>
      </c>
      <c r="D7527" t="s">
        <v>13</v>
      </c>
      <c r="E7527" t="s">
        <v>5443</v>
      </c>
      <c r="F7527" t="s">
        <v>3871</v>
      </c>
      <c r="J7527" t="s">
        <v>17</v>
      </c>
      <c r="L7527" t="str">
        <f>_xlfn.XLOOKUP(Tableau1[[#This Row],[TYPE DE PIECE]],Tableau4[MATIERE],Tableau4[SHORT TYPE],"",0,1)</f>
        <v/>
      </c>
      <c r="N7527" t="str">
        <f>IF(ISERR(FIND("DECOUPE",Tableau1[[#This Row],[DESIGNATION]])),"","NEED REF")</f>
        <v/>
      </c>
    </row>
    <row r="7528" spans="2:14">
      <c r="B7528">
        <v>34406477</v>
      </c>
      <c r="C7528" s="2">
        <v>43108</v>
      </c>
      <c r="D7528" t="s">
        <v>13</v>
      </c>
      <c r="E7528" t="s">
        <v>5444</v>
      </c>
      <c r="F7528" t="s">
        <v>3871</v>
      </c>
      <c r="J7528" t="s">
        <v>17</v>
      </c>
      <c r="L7528" t="str">
        <f>_xlfn.XLOOKUP(Tableau1[[#This Row],[TYPE DE PIECE]],Tableau4[MATIERE],Tableau4[SHORT TYPE],"",0,1)</f>
        <v/>
      </c>
      <c r="N7528" t="str">
        <f>IF(ISERR(FIND("DECOUPE",Tableau1[[#This Row],[DESIGNATION]])),"","NEED REF")</f>
        <v/>
      </c>
    </row>
    <row r="7529" spans="2:14">
      <c r="B7529">
        <v>34406476</v>
      </c>
      <c r="C7529" s="2">
        <v>43108</v>
      </c>
      <c r="D7529" t="s">
        <v>13</v>
      </c>
      <c r="E7529" t="s">
        <v>4580</v>
      </c>
      <c r="F7529" t="s">
        <v>3871</v>
      </c>
      <c r="J7529" t="s">
        <v>17</v>
      </c>
      <c r="L7529" t="str">
        <f>_xlfn.XLOOKUP(Tableau1[[#This Row],[TYPE DE PIECE]],Tableau4[MATIERE],Tableau4[SHORT TYPE],"",0,1)</f>
        <v/>
      </c>
      <c r="N7529" t="str">
        <f>IF(ISERR(FIND("DECOUPE",Tableau1[[#This Row],[DESIGNATION]])),"","NEED REF")</f>
        <v/>
      </c>
    </row>
    <row r="7530" spans="2:14">
      <c r="B7530">
        <v>34406475</v>
      </c>
      <c r="C7530" s="2">
        <v>43108</v>
      </c>
      <c r="D7530" t="s">
        <v>13</v>
      </c>
      <c r="E7530" t="s">
        <v>5445</v>
      </c>
      <c r="F7530" t="s">
        <v>3871</v>
      </c>
      <c r="J7530" t="s">
        <v>17</v>
      </c>
      <c r="L7530" t="str">
        <f>_xlfn.XLOOKUP(Tableau1[[#This Row],[TYPE DE PIECE]],Tableau4[MATIERE],Tableau4[SHORT TYPE],"",0,1)</f>
        <v/>
      </c>
      <c r="N7530" t="str">
        <f>IF(ISERR(FIND("DECOUPE",Tableau1[[#This Row],[DESIGNATION]])),"","NEED REF")</f>
        <v/>
      </c>
    </row>
    <row r="7531" spans="2:14">
      <c r="B7531">
        <v>34406474</v>
      </c>
      <c r="C7531" s="2">
        <v>43108</v>
      </c>
      <c r="D7531" t="s">
        <v>13</v>
      </c>
      <c r="E7531" t="s">
        <v>5446</v>
      </c>
      <c r="F7531" t="s">
        <v>3871</v>
      </c>
      <c r="J7531" t="s">
        <v>17</v>
      </c>
      <c r="L7531" t="str">
        <f>_xlfn.XLOOKUP(Tableau1[[#This Row],[TYPE DE PIECE]],Tableau4[MATIERE],Tableau4[SHORT TYPE],"",0,1)</f>
        <v/>
      </c>
      <c r="N7531" t="str">
        <f>IF(ISERR(FIND("DECOUPE",Tableau1[[#This Row],[DESIGNATION]])),"","NEED REF")</f>
        <v/>
      </c>
    </row>
    <row r="7532" spans="2:14">
      <c r="B7532">
        <v>34406473</v>
      </c>
      <c r="C7532" s="2">
        <v>43108</v>
      </c>
      <c r="D7532" t="s">
        <v>13</v>
      </c>
      <c r="E7532" t="s">
        <v>5447</v>
      </c>
      <c r="F7532" t="s">
        <v>3871</v>
      </c>
      <c r="J7532" t="s">
        <v>17</v>
      </c>
      <c r="L7532" t="str">
        <f>_xlfn.XLOOKUP(Tableau1[[#This Row],[TYPE DE PIECE]],Tableau4[MATIERE],Tableau4[SHORT TYPE],"",0,1)</f>
        <v/>
      </c>
      <c r="N7532" t="str">
        <f>IF(ISERR(FIND("DECOUPE",Tableau1[[#This Row],[DESIGNATION]])),"","NEED REF")</f>
        <v/>
      </c>
    </row>
    <row r="7533" spans="2:14">
      <c r="B7533">
        <v>34406472</v>
      </c>
      <c r="C7533" s="2">
        <v>43108</v>
      </c>
      <c r="D7533" t="s">
        <v>13</v>
      </c>
      <c r="E7533" t="s">
        <v>5448</v>
      </c>
      <c r="F7533" t="s">
        <v>3871</v>
      </c>
      <c r="J7533" t="s">
        <v>17</v>
      </c>
      <c r="L7533" t="str">
        <f>_xlfn.XLOOKUP(Tableau1[[#This Row],[TYPE DE PIECE]],Tableau4[MATIERE],Tableau4[SHORT TYPE],"",0,1)</f>
        <v/>
      </c>
      <c r="N7533" t="str">
        <f>IF(ISERR(FIND("DECOUPE",Tableau1[[#This Row],[DESIGNATION]])),"","NEED REF")</f>
        <v/>
      </c>
    </row>
    <row r="7534" spans="2:14">
      <c r="B7534">
        <v>34406471</v>
      </c>
      <c r="C7534" s="2">
        <v>43108</v>
      </c>
      <c r="D7534" t="s">
        <v>13</v>
      </c>
      <c r="E7534" t="s">
        <v>5449</v>
      </c>
      <c r="F7534" t="s">
        <v>3871</v>
      </c>
      <c r="J7534" t="s">
        <v>17</v>
      </c>
      <c r="L7534" t="str">
        <f>_xlfn.XLOOKUP(Tableau1[[#This Row],[TYPE DE PIECE]],Tableau4[MATIERE],Tableau4[SHORT TYPE],"",0,1)</f>
        <v/>
      </c>
      <c r="N7534" t="str">
        <f>IF(ISERR(FIND("DECOUPE",Tableau1[[#This Row],[DESIGNATION]])),"","NEED REF")</f>
        <v/>
      </c>
    </row>
    <row r="7535" spans="2:14">
      <c r="B7535">
        <v>34406470</v>
      </c>
      <c r="C7535" s="2">
        <v>43108</v>
      </c>
      <c r="D7535" t="s">
        <v>13</v>
      </c>
      <c r="E7535" t="s">
        <v>5450</v>
      </c>
      <c r="F7535" t="s">
        <v>3871</v>
      </c>
      <c r="J7535" t="s">
        <v>17</v>
      </c>
      <c r="L7535" t="str">
        <f>_xlfn.XLOOKUP(Tableau1[[#This Row],[TYPE DE PIECE]],Tableau4[MATIERE],Tableau4[SHORT TYPE],"",0,1)</f>
        <v/>
      </c>
      <c r="N7535" t="str">
        <f>IF(ISERR(FIND("DECOUPE",Tableau1[[#This Row],[DESIGNATION]])),"","NEED REF")</f>
        <v/>
      </c>
    </row>
    <row r="7536" spans="2:14">
      <c r="B7536">
        <v>34406469</v>
      </c>
      <c r="C7536" s="2">
        <v>43108</v>
      </c>
      <c r="D7536" t="s">
        <v>13</v>
      </c>
      <c r="E7536" t="s">
        <v>5451</v>
      </c>
      <c r="F7536" t="s">
        <v>3871</v>
      </c>
      <c r="J7536" t="s">
        <v>17</v>
      </c>
      <c r="L7536" t="str">
        <f>_xlfn.XLOOKUP(Tableau1[[#This Row],[TYPE DE PIECE]],Tableau4[MATIERE],Tableau4[SHORT TYPE],"",0,1)</f>
        <v/>
      </c>
      <c r="N7536" t="str">
        <f>IF(ISERR(FIND("DECOUPE",Tableau1[[#This Row],[DESIGNATION]])),"","NEED REF")</f>
        <v/>
      </c>
    </row>
    <row r="7537" spans="2:14">
      <c r="B7537">
        <v>34406468</v>
      </c>
      <c r="C7537" s="2">
        <v>43108</v>
      </c>
      <c r="D7537" t="s">
        <v>13</v>
      </c>
      <c r="E7537" t="s">
        <v>5452</v>
      </c>
      <c r="F7537" t="s">
        <v>3871</v>
      </c>
      <c r="J7537" t="s">
        <v>17</v>
      </c>
      <c r="L7537" t="str">
        <f>_xlfn.XLOOKUP(Tableau1[[#This Row],[TYPE DE PIECE]],Tableau4[MATIERE],Tableau4[SHORT TYPE],"",0,1)</f>
        <v/>
      </c>
      <c r="N7537" t="str">
        <f>IF(ISERR(FIND("DECOUPE",Tableau1[[#This Row],[DESIGNATION]])),"","NEED REF")</f>
        <v/>
      </c>
    </row>
    <row r="7538" spans="2:14">
      <c r="B7538">
        <v>34406467</v>
      </c>
      <c r="C7538" s="2">
        <v>43108</v>
      </c>
      <c r="D7538" t="s">
        <v>13</v>
      </c>
      <c r="E7538" t="s">
        <v>5453</v>
      </c>
      <c r="F7538" t="s">
        <v>3871</v>
      </c>
      <c r="J7538" t="s">
        <v>17</v>
      </c>
      <c r="L7538" t="str">
        <f>_xlfn.XLOOKUP(Tableau1[[#This Row],[TYPE DE PIECE]],Tableau4[MATIERE],Tableau4[SHORT TYPE],"",0,1)</f>
        <v/>
      </c>
      <c r="N7538" t="str">
        <f>IF(ISERR(FIND("DECOUPE",Tableau1[[#This Row],[DESIGNATION]])),"","NEED REF")</f>
        <v/>
      </c>
    </row>
    <row r="7539" spans="2:14">
      <c r="B7539">
        <v>34406466</v>
      </c>
      <c r="C7539" s="2">
        <v>43108</v>
      </c>
      <c r="D7539" t="s">
        <v>13</v>
      </c>
      <c r="E7539" t="s">
        <v>5454</v>
      </c>
      <c r="F7539" t="s">
        <v>3871</v>
      </c>
      <c r="J7539" t="s">
        <v>17</v>
      </c>
      <c r="L7539" t="str">
        <f>_xlfn.XLOOKUP(Tableau1[[#This Row],[TYPE DE PIECE]],Tableau4[MATIERE],Tableau4[SHORT TYPE],"",0,1)</f>
        <v/>
      </c>
      <c r="N7539" t="str">
        <f>IF(ISERR(FIND("DECOUPE",Tableau1[[#This Row],[DESIGNATION]])),"","NEED REF")</f>
        <v/>
      </c>
    </row>
    <row r="7540" spans="2:14">
      <c r="B7540">
        <v>34406465</v>
      </c>
      <c r="C7540" s="2">
        <v>43108</v>
      </c>
      <c r="D7540" t="s">
        <v>13</v>
      </c>
      <c r="E7540" t="s">
        <v>5455</v>
      </c>
      <c r="F7540" t="s">
        <v>3871</v>
      </c>
      <c r="J7540" t="s">
        <v>17</v>
      </c>
      <c r="L7540" t="str">
        <f>_xlfn.XLOOKUP(Tableau1[[#This Row],[TYPE DE PIECE]],Tableau4[MATIERE],Tableau4[SHORT TYPE],"",0,1)</f>
        <v/>
      </c>
      <c r="N7540" t="str">
        <f>IF(ISERR(FIND("DECOUPE",Tableau1[[#This Row],[DESIGNATION]])),"","NEED REF")</f>
        <v/>
      </c>
    </row>
    <row r="7541" spans="2:14">
      <c r="B7541">
        <v>34406464</v>
      </c>
      <c r="C7541" s="2">
        <v>43108</v>
      </c>
      <c r="D7541" t="s">
        <v>13</v>
      </c>
      <c r="E7541" t="s">
        <v>5456</v>
      </c>
      <c r="F7541" t="s">
        <v>3871</v>
      </c>
      <c r="J7541" t="s">
        <v>17</v>
      </c>
      <c r="L7541" t="str">
        <f>_xlfn.XLOOKUP(Tableau1[[#This Row],[TYPE DE PIECE]],Tableau4[MATIERE],Tableau4[SHORT TYPE],"",0,1)</f>
        <v/>
      </c>
      <c r="N7541" t="str">
        <f>IF(ISERR(FIND("DECOUPE",Tableau1[[#This Row],[DESIGNATION]])),"","NEED REF")</f>
        <v/>
      </c>
    </row>
    <row r="7542" spans="2:14">
      <c r="B7542">
        <v>34406463</v>
      </c>
      <c r="C7542" s="2">
        <v>43108</v>
      </c>
      <c r="D7542" t="s">
        <v>13</v>
      </c>
      <c r="E7542" t="s">
        <v>5457</v>
      </c>
      <c r="F7542" t="s">
        <v>3871</v>
      </c>
      <c r="J7542" t="s">
        <v>17</v>
      </c>
      <c r="L7542" t="str">
        <f>_xlfn.XLOOKUP(Tableau1[[#This Row],[TYPE DE PIECE]],Tableau4[MATIERE],Tableau4[SHORT TYPE],"",0,1)</f>
        <v/>
      </c>
      <c r="N7542" t="str">
        <f>IF(ISERR(FIND("DECOUPE",Tableau1[[#This Row],[DESIGNATION]])),"","NEED REF")</f>
        <v/>
      </c>
    </row>
    <row r="7543" spans="2:14">
      <c r="B7543">
        <v>34406462</v>
      </c>
      <c r="C7543" s="2">
        <v>43108</v>
      </c>
      <c r="D7543" t="s">
        <v>13</v>
      </c>
      <c r="E7543" t="s">
        <v>5215</v>
      </c>
      <c r="F7543" t="s">
        <v>3871</v>
      </c>
      <c r="J7543" t="s">
        <v>17</v>
      </c>
      <c r="L7543" t="str">
        <f>_xlfn.XLOOKUP(Tableau1[[#This Row],[TYPE DE PIECE]],Tableau4[MATIERE],Tableau4[SHORT TYPE],"",0,1)</f>
        <v/>
      </c>
      <c r="N7543" t="str">
        <f>IF(ISERR(FIND("DECOUPE",Tableau1[[#This Row],[DESIGNATION]])),"","NEED REF")</f>
        <v/>
      </c>
    </row>
    <row r="7544" spans="2:14">
      <c r="B7544">
        <v>34406461</v>
      </c>
      <c r="C7544" s="2">
        <v>43108</v>
      </c>
      <c r="D7544" t="s">
        <v>13</v>
      </c>
      <c r="E7544" t="s">
        <v>5216</v>
      </c>
      <c r="F7544" t="s">
        <v>3871</v>
      </c>
      <c r="J7544" t="s">
        <v>17</v>
      </c>
      <c r="L7544" t="str">
        <f>_xlfn.XLOOKUP(Tableau1[[#This Row],[TYPE DE PIECE]],Tableau4[MATIERE],Tableau4[SHORT TYPE],"",0,1)</f>
        <v/>
      </c>
      <c r="N7544" t="str">
        <f>IF(ISERR(FIND("DECOUPE",Tableau1[[#This Row],[DESIGNATION]])),"","NEED REF")</f>
        <v/>
      </c>
    </row>
    <row r="7545" spans="2:14">
      <c r="B7545">
        <v>34406460</v>
      </c>
      <c r="C7545" s="2">
        <v>43108</v>
      </c>
      <c r="D7545" t="s">
        <v>13</v>
      </c>
      <c r="E7545" t="s">
        <v>5217</v>
      </c>
      <c r="F7545" t="s">
        <v>3871</v>
      </c>
      <c r="J7545" t="s">
        <v>17</v>
      </c>
      <c r="L7545" t="str">
        <f>_xlfn.XLOOKUP(Tableau1[[#This Row],[TYPE DE PIECE]],Tableau4[MATIERE],Tableau4[SHORT TYPE],"",0,1)</f>
        <v/>
      </c>
      <c r="N7545" t="str">
        <f>IF(ISERR(FIND("DECOUPE",Tableau1[[#This Row],[DESIGNATION]])),"","NEED REF")</f>
        <v/>
      </c>
    </row>
    <row r="7546" spans="2:14">
      <c r="B7546">
        <v>34406459</v>
      </c>
      <c r="C7546" s="2">
        <v>43108</v>
      </c>
      <c r="D7546" t="s">
        <v>13</v>
      </c>
      <c r="E7546" t="s">
        <v>5218</v>
      </c>
      <c r="F7546" t="s">
        <v>3871</v>
      </c>
      <c r="J7546" t="s">
        <v>17</v>
      </c>
      <c r="L7546" t="str">
        <f>_xlfn.XLOOKUP(Tableau1[[#This Row],[TYPE DE PIECE]],Tableau4[MATIERE],Tableau4[SHORT TYPE],"",0,1)</f>
        <v/>
      </c>
      <c r="N7546" t="str">
        <f>IF(ISERR(FIND("DECOUPE",Tableau1[[#This Row],[DESIGNATION]])),"","NEED REF")</f>
        <v/>
      </c>
    </row>
    <row r="7547" spans="2:14">
      <c r="B7547">
        <v>34406458</v>
      </c>
      <c r="C7547" s="2">
        <v>43108</v>
      </c>
      <c r="D7547" t="s">
        <v>13</v>
      </c>
      <c r="E7547" t="s">
        <v>5458</v>
      </c>
      <c r="F7547" t="s">
        <v>3871</v>
      </c>
      <c r="J7547" t="s">
        <v>17</v>
      </c>
      <c r="K7547" t="s">
        <v>22</v>
      </c>
      <c r="L7547" t="str">
        <f>_xlfn.XLOOKUP(Tableau1[[#This Row],[TYPE DE PIECE]],Tableau4[MATIERE],Tableau4[SHORT TYPE],"",0,1)</f>
        <v>COP</v>
      </c>
      <c r="N7547" t="str">
        <f>IF(ISERR(FIND("DECOUPE",Tableau1[[#This Row],[DESIGNATION]])),"","NEED REF")</f>
        <v/>
      </c>
    </row>
    <row r="7548" spans="2:14">
      <c r="B7548">
        <v>34406457</v>
      </c>
      <c r="C7548" s="2">
        <v>43108</v>
      </c>
      <c r="D7548" t="s">
        <v>13</v>
      </c>
      <c r="E7548" t="s">
        <v>5459</v>
      </c>
      <c r="F7548" t="s">
        <v>3871</v>
      </c>
      <c r="J7548" t="s">
        <v>17</v>
      </c>
      <c r="K7548" t="s">
        <v>22</v>
      </c>
      <c r="L7548" t="str">
        <f>_xlfn.XLOOKUP(Tableau1[[#This Row],[TYPE DE PIECE]],Tableau4[MATIERE],Tableau4[SHORT TYPE],"",0,1)</f>
        <v>COP</v>
      </c>
      <c r="N7548" t="str">
        <f>IF(ISERR(FIND("DECOUPE",Tableau1[[#This Row],[DESIGNATION]])),"","NEED REF")</f>
        <v/>
      </c>
    </row>
    <row r="7549" spans="2:14">
      <c r="B7549">
        <v>34406456</v>
      </c>
      <c r="C7549" s="2">
        <v>43108</v>
      </c>
      <c r="D7549" t="s">
        <v>13</v>
      </c>
      <c r="E7549" t="s">
        <v>5460</v>
      </c>
      <c r="F7549" t="s">
        <v>3871</v>
      </c>
      <c r="J7549" t="s">
        <v>17</v>
      </c>
      <c r="K7549" t="s">
        <v>22</v>
      </c>
      <c r="L7549" t="str">
        <f>_xlfn.XLOOKUP(Tableau1[[#This Row],[TYPE DE PIECE]],Tableau4[MATIERE],Tableau4[SHORT TYPE],"",0,1)</f>
        <v>COP</v>
      </c>
      <c r="N7549" t="str">
        <f>IF(ISERR(FIND("DECOUPE",Tableau1[[#This Row],[DESIGNATION]])),"","NEED REF")</f>
        <v/>
      </c>
    </row>
    <row r="7550" spans="2:14">
      <c r="B7550">
        <v>34406455</v>
      </c>
      <c r="C7550" s="2">
        <v>43108</v>
      </c>
      <c r="D7550" t="s">
        <v>13</v>
      </c>
      <c r="E7550" t="s">
        <v>5461</v>
      </c>
      <c r="F7550" t="s">
        <v>3871</v>
      </c>
      <c r="J7550" t="s">
        <v>17</v>
      </c>
      <c r="K7550" t="s">
        <v>22</v>
      </c>
      <c r="L7550" t="str">
        <f>_xlfn.XLOOKUP(Tableau1[[#This Row],[TYPE DE PIECE]],Tableau4[MATIERE],Tableau4[SHORT TYPE],"",0,1)</f>
        <v>COP</v>
      </c>
      <c r="N7550" t="str">
        <f>IF(ISERR(FIND("DECOUPE",Tableau1[[#This Row],[DESIGNATION]])),"","NEED REF")</f>
        <v/>
      </c>
    </row>
    <row r="7551" spans="2:14">
      <c r="B7551">
        <v>34406454</v>
      </c>
      <c r="C7551" s="2">
        <v>43103</v>
      </c>
      <c r="D7551" t="s">
        <v>13</v>
      </c>
      <c r="E7551" t="s">
        <v>5156</v>
      </c>
      <c r="F7551" t="s">
        <v>1679</v>
      </c>
      <c r="J7551" t="s">
        <v>4048</v>
      </c>
      <c r="L7551" t="str">
        <f>_xlfn.XLOOKUP(Tableau1[[#This Row],[TYPE DE PIECE]],Tableau4[MATIERE],Tableau4[SHORT TYPE],"",0,1)</f>
        <v/>
      </c>
      <c r="N7551" t="str">
        <f>IF(ISERR(FIND("DECOUPE",Tableau1[[#This Row],[DESIGNATION]])),"","NEED REF")</f>
        <v/>
      </c>
    </row>
    <row r="7552" spans="2:14">
      <c r="B7552">
        <v>34406453</v>
      </c>
      <c r="C7552" s="2">
        <v>43103</v>
      </c>
      <c r="D7552" t="s">
        <v>745</v>
      </c>
      <c r="E7552" t="s">
        <v>5462</v>
      </c>
      <c r="F7552" t="s">
        <v>3871</v>
      </c>
      <c r="J7552" t="s">
        <v>17</v>
      </c>
      <c r="L7552" t="str">
        <f>_xlfn.XLOOKUP(Tableau1[[#This Row],[TYPE DE PIECE]],Tableau4[MATIERE],Tableau4[SHORT TYPE],"",0,1)</f>
        <v/>
      </c>
      <c r="N7552" t="str">
        <f>IF(ISERR(FIND("DECOUPE",Tableau1[[#This Row],[DESIGNATION]])),"","NEED REF")</f>
        <v/>
      </c>
    </row>
    <row r="7553" spans="2:14">
      <c r="B7553">
        <v>34406452</v>
      </c>
      <c r="C7553" s="2">
        <v>43103</v>
      </c>
      <c r="D7553" t="s">
        <v>745</v>
      </c>
      <c r="E7553" t="s">
        <v>5463</v>
      </c>
      <c r="F7553" t="s">
        <v>3871</v>
      </c>
      <c r="J7553" t="s">
        <v>17</v>
      </c>
      <c r="L7553" t="str">
        <f>_xlfn.XLOOKUP(Tableau1[[#This Row],[TYPE DE PIECE]],Tableau4[MATIERE],Tableau4[SHORT TYPE],"",0,1)</f>
        <v/>
      </c>
      <c r="N7553" t="str">
        <f>IF(ISERR(FIND("DECOUPE",Tableau1[[#This Row],[DESIGNATION]])),"","NEED REF")</f>
        <v/>
      </c>
    </row>
    <row r="7554" spans="2:14">
      <c r="B7554">
        <v>34406451</v>
      </c>
      <c r="C7554" s="2">
        <v>43103</v>
      </c>
      <c r="D7554" t="s">
        <v>745</v>
      </c>
      <c r="E7554" t="s">
        <v>5464</v>
      </c>
      <c r="F7554" t="s">
        <v>3871</v>
      </c>
      <c r="J7554" t="s">
        <v>17</v>
      </c>
      <c r="L7554" t="str">
        <f>_xlfn.XLOOKUP(Tableau1[[#This Row],[TYPE DE PIECE]],Tableau4[MATIERE],Tableau4[SHORT TYPE],"",0,1)</f>
        <v/>
      </c>
      <c r="N7554" t="str">
        <f>IF(ISERR(FIND("DECOUPE",Tableau1[[#This Row],[DESIGNATION]])),"","NEED REF")</f>
        <v/>
      </c>
    </row>
    <row r="7555" spans="2:14">
      <c r="B7555">
        <v>34406450</v>
      </c>
      <c r="C7555" s="2">
        <v>43103</v>
      </c>
      <c r="D7555" t="s">
        <v>745</v>
      </c>
      <c r="E7555" t="s">
        <v>5465</v>
      </c>
      <c r="F7555" t="s">
        <v>3871</v>
      </c>
      <c r="J7555" t="s">
        <v>17</v>
      </c>
      <c r="L7555" t="str">
        <f>_xlfn.XLOOKUP(Tableau1[[#This Row],[TYPE DE PIECE]],Tableau4[MATIERE],Tableau4[SHORT TYPE],"",0,1)</f>
        <v/>
      </c>
      <c r="N7555" t="str">
        <f>IF(ISERR(FIND("DECOUPE",Tableau1[[#This Row],[DESIGNATION]])),"","NEED REF")</f>
        <v/>
      </c>
    </row>
    <row r="7556" spans="2:14">
      <c r="B7556">
        <v>34406449</v>
      </c>
      <c r="C7556" s="2">
        <v>43103</v>
      </c>
      <c r="D7556" t="s">
        <v>745</v>
      </c>
      <c r="E7556" t="s">
        <v>5466</v>
      </c>
      <c r="F7556" t="s">
        <v>3871</v>
      </c>
      <c r="J7556" t="s">
        <v>17</v>
      </c>
      <c r="L7556" t="str">
        <f>_xlfn.XLOOKUP(Tableau1[[#This Row],[TYPE DE PIECE]],Tableau4[MATIERE],Tableau4[SHORT TYPE],"",0,1)</f>
        <v/>
      </c>
      <c r="N7556" t="str">
        <f>IF(ISERR(FIND("DECOUPE",Tableau1[[#This Row],[DESIGNATION]])),"","NEED REF")</f>
        <v/>
      </c>
    </row>
    <row r="7557" spans="2:14">
      <c r="B7557">
        <v>34406448</v>
      </c>
      <c r="C7557" s="2">
        <v>43103</v>
      </c>
      <c r="D7557" t="s">
        <v>745</v>
      </c>
      <c r="E7557" t="s">
        <v>5467</v>
      </c>
      <c r="F7557" t="s">
        <v>3871</v>
      </c>
      <c r="J7557" t="s">
        <v>17</v>
      </c>
      <c r="L7557" t="str">
        <f>_xlfn.XLOOKUP(Tableau1[[#This Row],[TYPE DE PIECE]],Tableau4[MATIERE],Tableau4[SHORT TYPE],"",0,1)</f>
        <v/>
      </c>
      <c r="N7557" t="str">
        <f>IF(ISERR(FIND("DECOUPE",Tableau1[[#This Row],[DESIGNATION]])),"","NEED REF")</f>
        <v/>
      </c>
    </row>
    <row r="7558" spans="2:14">
      <c r="B7558">
        <v>34406447</v>
      </c>
      <c r="C7558" s="2">
        <v>43103</v>
      </c>
      <c r="D7558" t="s">
        <v>745</v>
      </c>
      <c r="E7558" t="s">
        <v>5468</v>
      </c>
      <c r="F7558" t="s">
        <v>3871</v>
      </c>
      <c r="J7558" t="s">
        <v>17</v>
      </c>
      <c r="L7558" t="str">
        <f>_xlfn.XLOOKUP(Tableau1[[#This Row],[TYPE DE PIECE]],Tableau4[MATIERE],Tableau4[SHORT TYPE],"",0,1)</f>
        <v/>
      </c>
      <c r="N7558" t="str">
        <f>IF(ISERR(FIND("DECOUPE",Tableau1[[#This Row],[DESIGNATION]])),"","NEED REF")</f>
        <v/>
      </c>
    </row>
    <row r="7559" spans="2:14">
      <c r="B7559">
        <v>34406446</v>
      </c>
      <c r="C7559" s="2">
        <v>43103</v>
      </c>
      <c r="D7559" t="s">
        <v>745</v>
      </c>
      <c r="E7559" t="s">
        <v>5469</v>
      </c>
      <c r="F7559" t="s">
        <v>3871</v>
      </c>
      <c r="J7559" t="s">
        <v>17</v>
      </c>
      <c r="L7559" t="str">
        <f>_xlfn.XLOOKUP(Tableau1[[#This Row],[TYPE DE PIECE]],Tableau4[MATIERE],Tableau4[SHORT TYPE],"",0,1)</f>
        <v/>
      </c>
      <c r="N7559" t="str">
        <f>IF(ISERR(FIND("DECOUPE",Tableau1[[#This Row],[DESIGNATION]])),"","NEED REF")</f>
        <v/>
      </c>
    </row>
    <row r="7560" spans="2:14">
      <c r="B7560">
        <v>34406445</v>
      </c>
      <c r="C7560" s="2">
        <v>43103</v>
      </c>
      <c r="D7560" t="s">
        <v>745</v>
      </c>
      <c r="E7560" t="s">
        <v>5470</v>
      </c>
      <c r="F7560" t="s">
        <v>3871</v>
      </c>
      <c r="J7560" t="s">
        <v>17</v>
      </c>
      <c r="L7560" t="str">
        <f>_xlfn.XLOOKUP(Tableau1[[#This Row],[TYPE DE PIECE]],Tableau4[MATIERE],Tableau4[SHORT TYPE],"",0,1)</f>
        <v/>
      </c>
      <c r="N7560" t="str">
        <f>IF(ISERR(FIND("DECOUPE",Tableau1[[#This Row],[DESIGNATION]])),"","NEED REF")</f>
        <v/>
      </c>
    </row>
    <row r="7561" spans="2:14">
      <c r="B7561">
        <v>34406444</v>
      </c>
      <c r="C7561" s="2">
        <v>43103</v>
      </c>
      <c r="D7561" t="s">
        <v>745</v>
      </c>
      <c r="E7561" t="s">
        <v>5471</v>
      </c>
      <c r="F7561" t="s">
        <v>3871</v>
      </c>
      <c r="J7561" t="s">
        <v>17</v>
      </c>
      <c r="L7561" t="str">
        <f>_xlfn.XLOOKUP(Tableau1[[#This Row],[TYPE DE PIECE]],Tableau4[MATIERE],Tableau4[SHORT TYPE],"",0,1)</f>
        <v/>
      </c>
      <c r="N7561" t="str">
        <f>IF(ISERR(FIND("DECOUPE",Tableau1[[#This Row],[DESIGNATION]])),"","NEED REF")</f>
        <v/>
      </c>
    </row>
    <row r="7562" spans="2:14">
      <c r="B7562">
        <v>34406443</v>
      </c>
      <c r="C7562" s="2">
        <v>43103</v>
      </c>
      <c r="D7562" t="s">
        <v>745</v>
      </c>
      <c r="E7562" t="s">
        <v>5472</v>
      </c>
      <c r="F7562" t="s">
        <v>3871</v>
      </c>
      <c r="J7562" t="s">
        <v>17</v>
      </c>
      <c r="L7562" t="str">
        <f>_xlfn.XLOOKUP(Tableau1[[#This Row],[TYPE DE PIECE]],Tableau4[MATIERE],Tableau4[SHORT TYPE],"",0,1)</f>
        <v/>
      </c>
      <c r="N7562" t="str">
        <f>IF(ISERR(FIND("DECOUPE",Tableau1[[#This Row],[DESIGNATION]])),"","NEED REF")</f>
        <v/>
      </c>
    </row>
    <row r="7563" spans="2:14">
      <c r="B7563">
        <v>34406442</v>
      </c>
      <c r="C7563" s="2">
        <v>43103</v>
      </c>
      <c r="D7563" t="s">
        <v>745</v>
      </c>
      <c r="E7563" t="s">
        <v>5473</v>
      </c>
      <c r="F7563" t="s">
        <v>3871</v>
      </c>
      <c r="J7563" t="s">
        <v>17</v>
      </c>
      <c r="L7563" t="str">
        <f>_xlfn.XLOOKUP(Tableau1[[#This Row],[TYPE DE PIECE]],Tableau4[MATIERE],Tableau4[SHORT TYPE],"",0,1)</f>
        <v/>
      </c>
      <c r="N7563" t="str">
        <f>IF(ISERR(FIND("DECOUPE",Tableau1[[#This Row],[DESIGNATION]])),"","NEED REF")</f>
        <v/>
      </c>
    </row>
    <row r="7564" spans="2:14">
      <c r="B7564">
        <v>34406441</v>
      </c>
      <c r="C7564" s="2">
        <v>43103</v>
      </c>
      <c r="D7564" t="s">
        <v>13</v>
      </c>
      <c r="E7564" t="s">
        <v>5474</v>
      </c>
      <c r="F7564" t="s">
        <v>3871</v>
      </c>
      <c r="J7564" t="s">
        <v>17</v>
      </c>
      <c r="K7564" t="s">
        <v>22</v>
      </c>
      <c r="L7564" t="str">
        <f>_xlfn.XLOOKUP(Tableau1[[#This Row],[TYPE DE PIECE]],Tableau4[MATIERE],Tableau4[SHORT TYPE],"",0,1)</f>
        <v>COP</v>
      </c>
      <c r="N7564" t="str">
        <f>IF(ISERR(FIND("DECOUPE",Tableau1[[#This Row],[DESIGNATION]])),"","NEED REF")</f>
        <v/>
      </c>
    </row>
    <row r="7565" spans="2:14">
      <c r="B7565">
        <v>34406440</v>
      </c>
      <c r="C7565" s="2">
        <v>43103</v>
      </c>
      <c r="D7565" t="s">
        <v>13</v>
      </c>
      <c r="E7565" t="s">
        <v>5475</v>
      </c>
      <c r="F7565" t="s">
        <v>3871</v>
      </c>
      <c r="J7565" t="s">
        <v>17</v>
      </c>
      <c r="K7565" t="s">
        <v>22</v>
      </c>
      <c r="L7565" t="str">
        <f>_xlfn.XLOOKUP(Tableau1[[#This Row],[TYPE DE PIECE]],Tableau4[MATIERE],Tableau4[SHORT TYPE],"",0,1)</f>
        <v>COP</v>
      </c>
      <c r="N7565" t="str">
        <f>IF(ISERR(FIND("DECOUPE",Tableau1[[#This Row],[DESIGNATION]])),"","NEED REF")</f>
        <v/>
      </c>
    </row>
    <row r="7566" spans="2:14">
      <c r="B7566">
        <v>34406439</v>
      </c>
      <c r="C7566" s="2">
        <v>43103</v>
      </c>
      <c r="D7566" t="s">
        <v>13</v>
      </c>
      <c r="E7566" t="s">
        <v>5476</v>
      </c>
      <c r="F7566" t="s">
        <v>3871</v>
      </c>
      <c r="J7566" t="s">
        <v>17</v>
      </c>
      <c r="L7566" t="str">
        <f>_xlfn.XLOOKUP(Tableau1[[#This Row],[TYPE DE PIECE]],Tableau4[MATIERE],Tableau4[SHORT TYPE],"",0,1)</f>
        <v/>
      </c>
      <c r="N7566" t="str">
        <f>IF(ISERR(FIND("DECOUPE",Tableau1[[#This Row],[DESIGNATION]])),"","NEED REF")</f>
        <v/>
      </c>
    </row>
    <row r="7567" spans="2:14">
      <c r="B7567">
        <v>34406438</v>
      </c>
      <c r="C7567" s="2">
        <v>43103</v>
      </c>
      <c r="D7567" t="s">
        <v>13</v>
      </c>
      <c r="E7567" t="s">
        <v>5477</v>
      </c>
      <c r="F7567" t="s">
        <v>3871</v>
      </c>
      <c r="J7567" t="s">
        <v>17</v>
      </c>
      <c r="L7567" t="str">
        <f>_xlfn.XLOOKUP(Tableau1[[#This Row],[TYPE DE PIECE]],Tableau4[MATIERE],Tableau4[SHORT TYPE],"",0,1)</f>
        <v/>
      </c>
      <c r="N7567" t="str">
        <f>IF(ISERR(FIND("DECOUPE",Tableau1[[#This Row],[DESIGNATION]])),"","NEED REF")</f>
        <v/>
      </c>
    </row>
    <row r="7568" spans="2:14">
      <c r="B7568">
        <v>34406437</v>
      </c>
      <c r="C7568" s="2">
        <v>43103</v>
      </c>
      <c r="D7568" t="s">
        <v>13</v>
      </c>
      <c r="E7568" t="s">
        <v>5478</v>
      </c>
      <c r="F7568" t="s">
        <v>3871</v>
      </c>
      <c r="J7568" t="s">
        <v>17</v>
      </c>
      <c r="K7568" t="s">
        <v>22</v>
      </c>
      <c r="L7568" t="str">
        <f>_xlfn.XLOOKUP(Tableau1[[#This Row],[TYPE DE PIECE]],Tableau4[MATIERE],Tableau4[SHORT TYPE],"",0,1)</f>
        <v>COP</v>
      </c>
      <c r="N7568" t="str">
        <f>IF(ISERR(FIND("DECOUPE",Tableau1[[#This Row],[DESIGNATION]])),"","NEED REF")</f>
        <v/>
      </c>
    </row>
    <row r="7569" spans="2:14">
      <c r="B7569">
        <v>34406436</v>
      </c>
      <c r="C7569" s="2">
        <v>43103</v>
      </c>
      <c r="D7569" t="s">
        <v>13</v>
      </c>
      <c r="E7569" t="s">
        <v>5479</v>
      </c>
      <c r="F7569" t="s">
        <v>3871</v>
      </c>
      <c r="J7569" t="s">
        <v>17</v>
      </c>
      <c r="K7569" t="s">
        <v>22</v>
      </c>
      <c r="L7569" t="str">
        <f>_xlfn.XLOOKUP(Tableau1[[#This Row],[TYPE DE PIECE]],Tableau4[MATIERE],Tableau4[SHORT TYPE],"",0,1)</f>
        <v>COP</v>
      </c>
      <c r="N7569" t="str">
        <f>IF(ISERR(FIND("DECOUPE",Tableau1[[#This Row],[DESIGNATION]])),"","NEED REF")</f>
        <v/>
      </c>
    </row>
    <row r="7570" spans="2:14">
      <c r="B7570">
        <v>34406435</v>
      </c>
      <c r="C7570" s="2">
        <v>43103</v>
      </c>
      <c r="D7570" t="s">
        <v>13</v>
      </c>
      <c r="E7570" t="s">
        <v>5480</v>
      </c>
      <c r="F7570" t="s">
        <v>3871</v>
      </c>
      <c r="J7570" t="s">
        <v>17</v>
      </c>
      <c r="L7570" t="str">
        <f>_xlfn.XLOOKUP(Tableau1[[#This Row],[TYPE DE PIECE]],Tableau4[MATIERE],Tableau4[SHORT TYPE],"",0,1)</f>
        <v/>
      </c>
      <c r="N7570" t="str">
        <f>IF(ISERR(FIND("DECOUPE",Tableau1[[#This Row],[DESIGNATION]])),"","NEED REF")</f>
        <v/>
      </c>
    </row>
    <row r="7571" spans="2:14">
      <c r="B7571">
        <v>34406434</v>
      </c>
      <c r="C7571" s="2">
        <v>43103</v>
      </c>
      <c r="D7571" t="s">
        <v>13</v>
      </c>
      <c r="E7571" t="s">
        <v>5057</v>
      </c>
      <c r="F7571" t="s">
        <v>3871</v>
      </c>
      <c r="J7571" t="s">
        <v>17</v>
      </c>
      <c r="L7571" t="str">
        <f>_xlfn.XLOOKUP(Tableau1[[#This Row],[TYPE DE PIECE]],Tableau4[MATIERE],Tableau4[SHORT TYPE],"",0,1)</f>
        <v/>
      </c>
      <c r="N7571" t="str">
        <f>IF(ISERR(FIND("DECOUPE",Tableau1[[#This Row],[DESIGNATION]])),"","NEED REF")</f>
        <v/>
      </c>
    </row>
    <row r="7572" spans="2:14">
      <c r="B7572">
        <v>34406433</v>
      </c>
      <c r="C7572" s="2">
        <v>43081</v>
      </c>
      <c r="D7572" t="s">
        <v>13</v>
      </c>
      <c r="E7572" t="s">
        <v>5481</v>
      </c>
      <c r="F7572" t="s">
        <v>3871</v>
      </c>
      <c r="J7572" t="s">
        <v>17</v>
      </c>
      <c r="L7572" t="str">
        <f>_xlfn.XLOOKUP(Tableau1[[#This Row],[TYPE DE PIECE]],Tableau4[MATIERE],Tableau4[SHORT TYPE],"",0,1)</f>
        <v/>
      </c>
      <c r="N7572" t="str">
        <f>IF(ISERR(FIND("DECOUPE",Tableau1[[#This Row],[DESIGNATION]])),"","NEED REF")</f>
        <v/>
      </c>
    </row>
    <row r="7573" spans="2:14">
      <c r="B7573">
        <v>34406432</v>
      </c>
      <c r="C7573" s="2">
        <v>43081</v>
      </c>
      <c r="D7573" t="s">
        <v>13</v>
      </c>
      <c r="E7573" t="s">
        <v>5482</v>
      </c>
      <c r="F7573" t="s">
        <v>3871</v>
      </c>
      <c r="J7573" t="s">
        <v>17</v>
      </c>
      <c r="L7573" t="str">
        <f>_xlfn.XLOOKUP(Tableau1[[#This Row],[TYPE DE PIECE]],Tableau4[MATIERE],Tableau4[SHORT TYPE],"",0,1)</f>
        <v/>
      </c>
      <c r="N7573" t="str">
        <f>IF(ISERR(FIND("DECOUPE",Tableau1[[#This Row],[DESIGNATION]])),"","NEED REF")</f>
        <v/>
      </c>
    </row>
    <row r="7574" spans="2:14">
      <c r="B7574">
        <v>34406431</v>
      </c>
      <c r="C7574" s="2">
        <v>43081</v>
      </c>
      <c r="D7574" t="s">
        <v>13</v>
      </c>
      <c r="E7574" t="s">
        <v>5483</v>
      </c>
      <c r="F7574" t="s">
        <v>3871</v>
      </c>
      <c r="J7574" t="s">
        <v>17</v>
      </c>
      <c r="L7574" t="str">
        <f>_xlfn.XLOOKUP(Tableau1[[#This Row],[TYPE DE PIECE]],Tableau4[MATIERE],Tableau4[SHORT TYPE],"",0,1)</f>
        <v/>
      </c>
      <c r="N7574" t="str">
        <f>IF(ISERR(FIND("DECOUPE",Tableau1[[#This Row],[DESIGNATION]])),"","NEED REF")</f>
        <v/>
      </c>
    </row>
    <row r="7575" spans="2:14">
      <c r="B7575">
        <v>34406430</v>
      </c>
      <c r="C7575" s="2">
        <v>43081</v>
      </c>
      <c r="D7575" t="s">
        <v>13</v>
      </c>
      <c r="E7575" t="s">
        <v>5484</v>
      </c>
      <c r="F7575" t="s">
        <v>3871</v>
      </c>
      <c r="J7575" t="s">
        <v>17</v>
      </c>
      <c r="L7575" t="str">
        <f>_xlfn.XLOOKUP(Tableau1[[#This Row],[TYPE DE PIECE]],Tableau4[MATIERE],Tableau4[SHORT TYPE],"",0,1)</f>
        <v/>
      </c>
      <c r="N7575" t="str">
        <f>IF(ISERR(FIND("DECOUPE",Tableau1[[#This Row],[DESIGNATION]])),"","NEED REF")</f>
        <v/>
      </c>
    </row>
    <row r="7576" spans="2:14">
      <c r="B7576">
        <v>34406429</v>
      </c>
      <c r="C7576" s="2">
        <v>43081</v>
      </c>
      <c r="D7576" t="s">
        <v>13</v>
      </c>
      <c r="E7576" t="s">
        <v>5485</v>
      </c>
      <c r="F7576" t="s">
        <v>3871</v>
      </c>
      <c r="J7576" t="s">
        <v>17</v>
      </c>
      <c r="K7576" t="s">
        <v>25</v>
      </c>
      <c r="L7576" t="str">
        <f>_xlfn.XLOOKUP(Tableau1[[#This Row],[TYPE DE PIECE]],Tableau4[MATIERE],Tableau4[SHORT TYPE],"",0,1)</f>
        <v>SMT</v>
      </c>
      <c r="N7576" t="str">
        <f>IF(ISERR(FIND("DECOUPE",Tableau1[[#This Row],[DESIGNATION]])),"","NEED REF")</f>
        <v/>
      </c>
    </row>
    <row r="7577" spans="2:14">
      <c r="B7577">
        <v>34406428</v>
      </c>
      <c r="C7577" s="2">
        <v>43081</v>
      </c>
      <c r="D7577" t="s">
        <v>13</v>
      </c>
      <c r="E7577" t="s">
        <v>5486</v>
      </c>
      <c r="F7577" t="s">
        <v>3871</v>
      </c>
      <c r="J7577" t="s">
        <v>17</v>
      </c>
      <c r="L7577" t="str">
        <f>_xlfn.XLOOKUP(Tableau1[[#This Row],[TYPE DE PIECE]],Tableau4[MATIERE],Tableau4[SHORT TYPE],"",0,1)</f>
        <v/>
      </c>
      <c r="N7577" t="str">
        <f>IF(ISERR(FIND("DECOUPE",Tableau1[[#This Row],[DESIGNATION]])),"","NEED REF")</f>
        <v/>
      </c>
    </row>
    <row r="7578" spans="2:14">
      <c r="B7578">
        <v>34406427</v>
      </c>
      <c r="C7578" s="2">
        <v>43081</v>
      </c>
      <c r="D7578" t="s">
        <v>13</v>
      </c>
      <c r="E7578" t="s">
        <v>5487</v>
      </c>
      <c r="F7578" t="s">
        <v>3871</v>
      </c>
      <c r="J7578" t="s">
        <v>17</v>
      </c>
      <c r="K7578" t="s">
        <v>25</v>
      </c>
      <c r="L7578" t="str">
        <f>_xlfn.XLOOKUP(Tableau1[[#This Row],[TYPE DE PIECE]],Tableau4[MATIERE],Tableau4[SHORT TYPE],"",0,1)</f>
        <v>SMT</v>
      </c>
      <c r="N7578" t="str">
        <f>IF(ISERR(FIND("DECOUPE",Tableau1[[#This Row],[DESIGNATION]])),"","NEED REF")</f>
        <v/>
      </c>
    </row>
    <row r="7579" spans="2:14">
      <c r="B7579">
        <v>34406426</v>
      </c>
      <c r="C7579" s="2">
        <v>43081</v>
      </c>
      <c r="D7579" t="s">
        <v>13</v>
      </c>
      <c r="E7579" t="s">
        <v>5488</v>
      </c>
      <c r="F7579" t="s">
        <v>3871</v>
      </c>
      <c r="J7579" t="s">
        <v>17</v>
      </c>
      <c r="K7579" t="s">
        <v>25</v>
      </c>
      <c r="L7579" t="str">
        <f>_xlfn.XLOOKUP(Tableau1[[#This Row],[TYPE DE PIECE]],Tableau4[MATIERE],Tableau4[SHORT TYPE],"",0,1)</f>
        <v>SMT</v>
      </c>
      <c r="N7579" t="str">
        <f>IF(ISERR(FIND("DECOUPE",Tableau1[[#This Row],[DESIGNATION]])),"","NEED REF")</f>
        <v/>
      </c>
    </row>
    <row r="7580" spans="2:14">
      <c r="B7580">
        <v>34406425</v>
      </c>
      <c r="C7580" s="2">
        <v>43081</v>
      </c>
      <c r="D7580" t="s">
        <v>13</v>
      </c>
      <c r="E7580" t="s">
        <v>5489</v>
      </c>
      <c r="F7580" t="s">
        <v>3871</v>
      </c>
      <c r="J7580" t="s">
        <v>17</v>
      </c>
      <c r="K7580" t="s">
        <v>25</v>
      </c>
      <c r="L7580" t="str">
        <f>_xlfn.XLOOKUP(Tableau1[[#This Row],[TYPE DE PIECE]],Tableau4[MATIERE],Tableau4[SHORT TYPE],"",0,1)</f>
        <v>SMT</v>
      </c>
      <c r="N7580" t="str">
        <f>IF(ISERR(FIND("DECOUPE",Tableau1[[#This Row],[DESIGNATION]])),"","NEED REF")</f>
        <v/>
      </c>
    </row>
    <row r="7581" spans="2:14">
      <c r="B7581">
        <v>34406424</v>
      </c>
      <c r="C7581" s="2">
        <v>43081</v>
      </c>
      <c r="D7581" t="s">
        <v>13</v>
      </c>
      <c r="E7581" t="s">
        <v>5490</v>
      </c>
      <c r="F7581" t="s">
        <v>3871</v>
      </c>
      <c r="J7581" t="s">
        <v>17</v>
      </c>
      <c r="L7581" t="str">
        <f>_xlfn.XLOOKUP(Tableau1[[#This Row],[TYPE DE PIECE]],Tableau4[MATIERE],Tableau4[SHORT TYPE],"",0,1)</f>
        <v/>
      </c>
      <c r="N7581" t="str">
        <f>IF(ISERR(FIND("DECOUPE",Tableau1[[#This Row],[DESIGNATION]])),"","NEED REF")</f>
        <v/>
      </c>
    </row>
    <row r="7582" spans="2:14">
      <c r="B7582">
        <v>34406423</v>
      </c>
      <c r="C7582" s="2">
        <v>43081</v>
      </c>
      <c r="D7582" t="s">
        <v>13</v>
      </c>
      <c r="E7582" t="s">
        <v>5491</v>
      </c>
      <c r="F7582" t="s">
        <v>3871</v>
      </c>
      <c r="J7582" t="s">
        <v>17</v>
      </c>
      <c r="L7582" t="str">
        <f>_xlfn.XLOOKUP(Tableau1[[#This Row],[TYPE DE PIECE]],Tableau4[MATIERE],Tableau4[SHORT TYPE],"",0,1)</f>
        <v/>
      </c>
      <c r="N7582" t="str">
        <f>IF(ISERR(FIND("DECOUPE",Tableau1[[#This Row],[DESIGNATION]])),"","NEED REF")</f>
        <v/>
      </c>
    </row>
    <row r="7583" spans="2:14">
      <c r="B7583">
        <v>34406422</v>
      </c>
      <c r="C7583" s="2">
        <v>43081</v>
      </c>
      <c r="D7583" t="s">
        <v>13</v>
      </c>
      <c r="E7583" t="s">
        <v>5492</v>
      </c>
      <c r="J7583" t="s">
        <v>2746</v>
      </c>
      <c r="L7583" t="str">
        <f>_xlfn.XLOOKUP(Tableau1[[#This Row],[TYPE DE PIECE]],Tableau4[MATIERE],Tableau4[SHORT TYPE],"",0,1)</f>
        <v/>
      </c>
      <c r="N7583" t="str">
        <f>IF(ISERR(FIND("DECOUPE",Tableau1[[#This Row],[DESIGNATION]])),"","NEED REF")</f>
        <v/>
      </c>
    </row>
    <row r="7584" spans="2:14">
      <c r="B7584">
        <v>34406421</v>
      </c>
      <c r="C7584" s="2">
        <v>43080</v>
      </c>
      <c r="D7584" t="s">
        <v>13</v>
      </c>
      <c r="E7584" t="s">
        <v>5493</v>
      </c>
      <c r="F7584" t="s">
        <v>1679</v>
      </c>
      <c r="J7584" t="s">
        <v>4048</v>
      </c>
      <c r="L7584" t="str">
        <f>_xlfn.XLOOKUP(Tableau1[[#This Row],[TYPE DE PIECE]],Tableau4[MATIERE],Tableau4[SHORT TYPE],"",0,1)</f>
        <v/>
      </c>
      <c r="N7584" t="str">
        <f>IF(ISERR(FIND("DECOUPE",Tableau1[[#This Row],[DESIGNATION]])),"","NEED REF")</f>
        <v/>
      </c>
    </row>
    <row r="7585" spans="2:14">
      <c r="B7585">
        <v>34406420</v>
      </c>
      <c r="C7585" s="2">
        <v>43080</v>
      </c>
      <c r="D7585" t="s">
        <v>13</v>
      </c>
      <c r="E7585" t="s">
        <v>5494</v>
      </c>
      <c r="F7585" t="s">
        <v>1679</v>
      </c>
      <c r="J7585" t="s">
        <v>4048</v>
      </c>
      <c r="L7585" t="str">
        <f>_xlfn.XLOOKUP(Tableau1[[#This Row],[TYPE DE PIECE]],Tableau4[MATIERE],Tableau4[SHORT TYPE],"",0,1)</f>
        <v/>
      </c>
      <c r="N7585" t="str">
        <f>IF(ISERR(FIND("DECOUPE",Tableau1[[#This Row],[DESIGNATION]])),"","NEED REF")</f>
        <v/>
      </c>
    </row>
    <row r="7586" spans="2:14">
      <c r="B7586">
        <v>34406419</v>
      </c>
      <c r="C7586" s="2">
        <v>43080</v>
      </c>
      <c r="D7586" t="s">
        <v>13</v>
      </c>
      <c r="E7586" t="s">
        <v>5495</v>
      </c>
      <c r="F7586" t="s">
        <v>1679</v>
      </c>
      <c r="J7586" t="s">
        <v>4048</v>
      </c>
      <c r="L7586" t="str">
        <f>_xlfn.XLOOKUP(Tableau1[[#This Row],[TYPE DE PIECE]],Tableau4[MATIERE],Tableau4[SHORT TYPE],"",0,1)</f>
        <v/>
      </c>
      <c r="N7586" t="str">
        <f>IF(ISERR(FIND("DECOUPE",Tableau1[[#This Row],[DESIGNATION]])),"","NEED REF")</f>
        <v/>
      </c>
    </row>
    <row r="7587" spans="2:14">
      <c r="B7587">
        <v>34406418</v>
      </c>
      <c r="C7587" s="2">
        <v>43080</v>
      </c>
      <c r="D7587" t="s">
        <v>13</v>
      </c>
      <c r="E7587" t="s">
        <v>5496</v>
      </c>
      <c r="F7587" t="s">
        <v>1679</v>
      </c>
      <c r="J7587" t="s">
        <v>4048</v>
      </c>
      <c r="L7587" t="str">
        <f>_xlfn.XLOOKUP(Tableau1[[#This Row],[TYPE DE PIECE]],Tableau4[MATIERE],Tableau4[SHORT TYPE],"",0,1)</f>
        <v/>
      </c>
      <c r="N7587" t="str">
        <f>IF(ISERR(FIND("DECOUPE",Tableau1[[#This Row],[DESIGNATION]])),"","NEED REF")</f>
        <v/>
      </c>
    </row>
    <row r="7588" spans="2:14">
      <c r="B7588">
        <v>34406417</v>
      </c>
      <c r="C7588" s="2">
        <v>43080</v>
      </c>
      <c r="D7588" t="s">
        <v>13</v>
      </c>
      <c r="E7588" t="s">
        <v>5497</v>
      </c>
      <c r="F7588" t="s">
        <v>1679</v>
      </c>
      <c r="J7588" t="s">
        <v>4048</v>
      </c>
      <c r="L7588" t="str">
        <f>_xlfn.XLOOKUP(Tableau1[[#This Row],[TYPE DE PIECE]],Tableau4[MATIERE],Tableau4[SHORT TYPE],"",0,1)</f>
        <v/>
      </c>
      <c r="N7588" t="str">
        <f>IF(ISERR(FIND("DECOUPE",Tableau1[[#This Row],[DESIGNATION]])),"","NEED REF")</f>
        <v/>
      </c>
    </row>
    <row r="7589" spans="2:14">
      <c r="B7589">
        <v>34406416</v>
      </c>
      <c r="C7589" s="2">
        <v>43080</v>
      </c>
      <c r="D7589" t="s">
        <v>13</v>
      </c>
      <c r="E7589" t="s">
        <v>5498</v>
      </c>
      <c r="F7589" t="s">
        <v>1679</v>
      </c>
      <c r="J7589" t="s">
        <v>4048</v>
      </c>
      <c r="L7589" t="str">
        <f>_xlfn.XLOOKUP(Tableau1[[#This Row],[TYPE DE PIECE]],Tableau4[MATIERE],Tableau4[SHORT TYPE],"",0,1)</f>
        <v/>
      </c>
      <c r="N7589" t="str">
        <f>IF(ISERR(FIND("DECOUPE",Tableau1[[#This Row],[DESIGNATION]])),"","NEED REF")</f>
        <v/>
      </c>
    </row>
    <row r="7590" spans="2:14">
      <c r="B7590">
        <v>34406415</v>
      </c>
      <c r="C7590" s="2">
        <v>43080</v>
      </c>
      <c r="D7590" t="s">
        <v>13</v>
      </c>
      <c r="E7590" t="s">
        <v>5499</v>
      </c>
      <c r="F7590" t="s">
        <v>1679</v>
      </c>
      <c r="J7590" t="s">
        <v>4048</v>
      </c>
      <c r="L7590" t="str">
        <f>_xlfn.XLOOKUP(Tableau1[[#This Row],[TYPE DE PIECE]],Tableau4[MATIERE],Tableau4[SHORT TYPE],"",0,1)</f>
        <v/>
      </c>
      <c r="N7590" t="str">
        <f>IF(ISERR(FIND("DECOUPE",Tableau1[[#This Row],[DESIGNATION]])),"","NEED REF")</f>
        <v>NEED REF</v>
      </c>
    </row>
    <row r="7591" spans="2:14">
      <c r="B7591">
        <v>34406414</v>
      </c>
      <c r="C7591" s="2">
        <v>43080</v>
      </c>
      <c r="D7591" t="s">
        <v>13</v>
      </c>
      <c r="E7591" t="s">
        <v>5500</v>
      </c>
      <c r="F7591" t="s">
        <v>1679</v>
      </c>
      <c r="J7591" t="s">
        <v>4048</v>
      </c>
      <c r="L7591" t="str">
        <f>_xlfn.XLOOKUP(Tableau1[[#This Row],[TYPE DE PIECE]],Tableau4[MATIERE],Tableau4[SHORT TYPE],"",0,1)</f>
        <v/>
      </c>
      <c r="N7591" t="str">
        <f>IF(ISERR(FIND("DECOUPE",Tableau1[[#This Row],[DESIGNATION]])),"","NEED REF")</f>
        <v>NEED REF</v>
      </c>
    </row>
    <row r="7592" spans="2:14">
      <c r="B7592">
        <v>34406413</v>
      </c>
      <c r="C7592" s="2">
        <v>43080</v>
      </c>
      <c r="D7592" t="s">
        <v>13</v>
      </c>
      <c r="E7592" t="s">
        <v>5501</v>
      </c>
      <c r="F7592" t="s">
        <v>1679</v>
      </c>
      <c r="J7592" t="s">
        <v>4048</v>
      </c>
      <c r="L7592" t="str">
        <f>_xlfn.XLOOKUP(Tableau1[[#This Row],[TYPE DE PIECE]],Tableau4[MATIERE],Tableau4[SHORT TYPE],"",0,1)</f>
        <v/>
      </c>
      <c r="N7592" t="str">
        <f>IF(ISERR(FIND("DECOUPE",Tableau1[[#This Row],[DESIGNATION]])),"","NEED REF")</f>
        <v/>
      </c>
    </row>
    <row r="7593" spans="2:14">
      <c r="B7593">
        <v>34406412</v>
      </c>
      <c r="C7593" s="2">
        <v>43080</v>
      </c>
      <c r="D7593" t="s">
        <v>13</v>
      </c>
      <c r="E7593" t="s">
        <v>5502</v>
      </c>
      <c r="F7593" t="s">
        <v>1679</v>
      </c>
      <c r="J7593" t="s">
        <v>4048</v>
      </c>
      <c r="L7593" t="str">
        <f>_xlfn.XLOOKUP(Tableau1[[#This Row],[TYPE DE PIECE]],Tableau4[MATIERE],Tableau4[SHORT TYPE],"",0,1)</f>
        <v/>
      </c>
      <c r="N7593" t="str">
        <f>IF(ISERR(FIND("DECOUPE",Tableau1[[#This Row],[DESIGNATION]])),"","NEED REF")</f>
        <v/>
      </c>
    </row>
    <row r="7594" spans="2:14">
      <c r="B7594">
        <v>34406411</v>
      </c>
      <c r="C7594" s="2">
        <v>43080</v>
      </c>
      <c r="D7594" t="s">
        <v>13</v>
      </c>
      <c r="E7594" t="s">
        <v>5503</v>
      </c>
      <c r="F7594" t="s">
        <v>1679</v>
      </c>
      <c r="J7594" t="s">
        <v>4048</v>
      </c>
      <c r="L7594" t="str">
        <f>_xlfn.XLOOKUP(Tableau1[[#This Row],[TYPE DE PIECE]],Tableau4[MATIERE],Tableau4[SHORT TYPE],"",0,1)</f>
        <v/>
      </c>
      <c r="N7594" t="str">
        <f>IF(ISERR(FIND("DECOUPE",Tableau1[[#This Row],[DESIGNATION]])),"","NEED REF")</f>
        <v/>
      </c>
    </row>
    <row r="7595" spans="2:14">
      <c r="B7595">
        <v>34406410</v>
      </c>
      <c r="C7595" s="2">
        <v>43080</v>
      </c>
      <c r="D7595" t="s">
        <v>13</v>
      </c>
      <c r="E7595" t="s">
        <v>5504</v>
      </c>
      <c r="F7595" t="s">
        <v>1679</v>
      </c>
      <c r="J7595" t="s">
        <v>4048</v>
      </c>
      <c r="L7595" t="str">
        <f>_xlfn.XLOOKUP(Tableau1[[#This Row],[TYPE DE PIECE]],Tableau4[MATIERE],Tableau4[SHORT TYPE],"",0,1)</f>
        <v/>
      </c>
      <c r="N7595" t="str">
        <f>IF(ISERR(FIND("DECOUPE",Tableau1[[#This Row],[DESIGNATION]])),"","NEED REF")</f>
        <v/>
      </c>
    </row>
    <row r="7596" spans="2:14">
      <c r="B7596">
        <v>34406409</v>
      </c>
      <c r="C7596" s="2">
        <v>43080</v>
      </c>
      <c r="D7596" t="s">
        <v>13</v>
      </c>
      <c r="E7596" t="s">
        <v>3546</v>
      </c>
      <c r="F7596" t="s">
        <v>1679</v>
      </c>
      <c r="J7596" t="s">
        <v>4048</v>
      </c>
      <c r="L7596" t="str">
        <f>_xlfn.XLOOKUP(Tableau1[[#This Row],[TYPE DE PIECE]],Tableau4[MATIERE],Tableau4[SHORT TYPE],"",0,1)</f>
        <v/>
      </c>
      <c r="N7596" t="str">
        <f>IF(ISERR(FIND("DECOUPE",Tableau1[[#This Row],[DESIGNATION]])),"","NEED REF")</f>
        <v/>
      </c>
    </row>
    <row r="7597" spans="2:14">
      <c r="B7597">
        <v>34406408</v>
      </c>
      <c r="C7597" s="2">
        <v>43080</v>
      </c>
      <c r="D7597" t="s">
        <v>13</v>
      </c>
      <c r="E7597" t="s">
        <v>5505</v>
      </c>
      <c r="F7597" t="s">
        <v>1679</v>
      </c>
      <c r="J7597" t="s">
        <v>4048</v>
      </c>
      <c r="L7597" t="str">
        <f>_xlfn.XLOOKUP(Tableau1[[#This Row],[TYPE DE PIECE]],Tableau4[MATIERE],Tableau4[SHORT TYPE],"",0,1)</f>
        <v/>
      </c>
      <c r="N7597" t="str">
        <f>IF(ISERR(FIND("DECOUPE",Tableau1[[#This Row],[DESIGNATION]])),"","NEED REF")</f>
        <v/>
      </c>
    </row>
    <row r="7598" spans="2:14">
      <c r="B7598">
        <v>34406407</v>
      </c>
      <c r="C7598" s="2">
        <v>43080</v>
      </c>
      <c r="D7598" t="s">
        <v>13</v>
      </c>
      <c r="E7598" t="s">
        <v>5506</v>
      </c>
      <c r="F7598" t="s">
        <v>1679</v>
      </c>
      <c r="J7598" t="s">
        <v>4048</v>
      </c>
      <c r="L7598" t="str">
        <f>_xlfn.XLOOKUP(Tableau1[[#This Row],[TYPE DE PIECE]],Tableau4[MATIERE],Tableau4[SHORT TYPE],"",0,1)</f>
        <v/>
      </c>
      <c r="N7598" t="str">
        <f>IF(ISERR(FIND("DECOUPE",Tableau1[[#This Row],[DESIGNATION]])),"","NEED REF")</f>
        <v/>
      </c>
    </row>
    <row r="7599" spans="2:14">
      <c r="B7599">
        <v>34406406</v>
      </c>
      <c r="C7599" s="2">
        <v>43070</v>
      </c>
      <c r="D7599" t="s">
        <v>13</v>
      </c>
      <c r="E7599" t="s">
        <v>5507</v>
      </c>
      <c r="F7599" t="s">
        <v>1679</v>
      </c>
      <c r="J7599" t="s">
        <v>17</v>
      </c>
      <c r="L7599" t="str">
        <f>_xlfn.XLOOKUP(Tableau1[[#This Row],[TYPE DE PIECE]],Tableau4[MATIERE],Tableau4[SHORT TYPE],"",0,1)</f>
        <v/>
      </c>
      <c r="N7599" t="str">
        <f>IF(ISERR(FIND("DECOUPE",Tableau1[[#This Row],[DESIGNATION]])),"","NEED REF")</f>
        <v/>
      </c>
    </row>
    <row r="7600" spans="2:14">
      <c r="B7600">
        <v>34406405</v>
      </c>
      <c r="C7600" s="2">
        <v>43070</v>
      </c>
      <c r="D7600" t="s">
        <v>13</v>
      </c>
      <c r="E7600" t="s">
        <v>5508</v>
      </c>
      <c r="F7600" t="s">
        <v>1679</v>
      </c>
      <c r="J7600" t="s">
        <v>17</v>
      </c>
      <c r="L7600" t="str">
        <f>_xlfn.XLOOKUP(Tableau1[[#This Row],[TYPE DE PIECE]],Tableau4[MATIERE],Tableau4[SHORT TYPE],"",0,1)</f>
        <v/>
      </c>
      <c r="N7600" t="str">
        <f>IF(ISERR(FIND("DECOUPE",Tableau1[[#This Row],[DESIGNATION]])),"","NEED REF")</f>
        <v/>
      </c>
    </row>
    <row r="7601" spans="2:14">
      <c r="B7601">
        <v>34406404</v>
      </c>
      <c r="C7601" s="2">
        <v>43070</v>
      </c>
      <c r="D7601" t="s">
        <v>13</v>
      </c>
      <c r="E7601" t="s">
        <v>5509</v>
      </c>
      <c r="F7601" t="s">
        <v>1679</v>
      </c>
      <c r="J7601" t="s">
        <v>17</v>
      </c>
      <c r="L7601" t="str">
        <f>_xlfn.XLOOKUP(Tableau1[[#This Row],[TYPE DE PIECE]],Tableau4[MATIERE],Tableau4[SHORT TYPE],"",0,1)</f>
        <v/>
      </c>
      <c r="N7601" t="str">
        <f>IF(ISERR(FIND("DECOUPE",Tableau1[[#This Row],[DESIGNATION]])),"","NEED REF")</f>
        <v/>
      </c>
    </row>
    <row r="7602" spans="2:14">
      <c r="B7602">
        <v>34406403</v>
      </c>
      <c r="C7602" s="2">
        <v>43070</v>
      </c>
      <c r="D7602" t="s">
        <v>13</v>
      </c>
      <c r="E7602" t="s">
        <v>5510</v>
      </c>
      <c r="F7602" t="s">
        <v>1679</v>
      </c>
      <c r="J7602" t="s">
        <v>17</v>
      </c>
      <c r="L7602" t="str">
        <f>_xlfn.XLOOKUP(Tableau1[[#This Row],[TYPE DE PIECE]],Tableau4[MATIERE],Tableau4[SHORT TYPE],"",0,1)</f>
        <v/>
      </c>
      <c r="N7602" t="str">
        <f>IF(ISERR(FIND("DECOUPE",Tableau1[[#This Row],[DESIGNATION]])),"","NEED REF")</f>
        <v/>
      </c>
    </row>
    <row r="7603" spans="2:14">
      <c r="B7603">
        <v>34406402</v>
      </c>
      <c r="C7603" s="2">
        <v>43070</v>
      </c>
      <c r="D7603" t="s">
        <v>13</v>
      </c>
      <c r="E7603" t="s">
        <v>5511</v>
      </c>
      <c r="F7603" t="s">
        <v>1679</v>
      </c>
      <c r="J7603" t="s">
        <v>17</v>
      </c>
      <c r="L7603" t="str">
        <f>_xlfn.XLOOKUP(Tableau1[[#This Row],[TYPE DE PIECE]],Tableau4[MATIERE],Tableau4[SHORT TYPE],"",0,1)</f>
        <v/>
      </c>
      <c r="N7603" t="str">
        <f>IF(ISERR(FIND("DECOUPE",Tableau1[[#This Row],[DESIGNATION]])),"","NEED REF")</f>
        <v/>
      </c>
    </row>
    <row r="7604" spans="2:14">
      <c r="B7604">
        <v>34406401</v>
      </c>
      <c r="C7604" s="2">
        <v>43068</v>
      </c>
      <c r="D7604" t="s">
        <v>13</v>
      </c>
      <c r="E7604" t="s">
        <v>5512</v>
      </c>
      <c r="J7604" t="s">
        <v>17</v>
      </c>
      <c r="L7604" t="str">
        <f>_xlfn.XLOOKUP(Tableau1[[#This Row],[TYPE DE PIECE]],Tableau4[MATIERE],Tableau4[SHORT TYPE],"",0,1)</f>
        <v/>
      </c>
      <c r="N7604" t="str">
        <f>IF(ISERR(FIND("DECOUPE",Tableau1[[#This Row],[DESIGNATION]])),"","NEED REF")</f>
        <v/>
      </c>
    </row>
    <row r="7605" spans="2:14">
      <c r="B7605">
        <v>34406400</v>
      </c>
      <c r="C7605" s="2">
        <v>43068</v>
      </c>
      <c r="D7605" t="s">
        <v>13</v>
      </c>
      <c r="E7605" t="s">
        <v>5513</v>
      </c>
      <c r="J7605" t="s">
        <v>17</v>
      </c>
      <c r="L7605" t="str">
        <f>_xlfn.XLOOKUP(Tableau1[[#This Row],[TYPE DE PIECE]],Tableau4[MATIERE],Tableau4[SHORT TYPE],"",0,1)</f>
        <v/>
      </c>
      <c r="N7605" t="str">
        <f>IF(ISERR(FIND("DECOUPE",Tableau1[[#This Row],[DESIGNATION]])),"","NEED REF")</f>
        <v/>
      </c>
    </row>
    <row r="7606" spans="2:14">
      <c r="B7606">
        <v>34406399</v>
      </c>
      <c r="C7606" s="2">
        <v>43061</v>
      </c>
      <c r="D7606" t="s">
        <v>13</v>
      </c>
      <c r="J7606" t="s">
        <v>17</v>
      </c>
      <c r="L7606" t="str">
        <f>_xlfn.XLOOKUP(Tableau1[[#This Row],[TYPE DE PIECE]],Tableau4[MATIERE],Tableau4[SHORT TYPE],"",0,1)</f>
        <v/>
      </c>
      <c r="N7606" t="str">
        <f>IF(ISERR(FIND("DECOUPE",Tableau1[[#This Row],[DESIGNATION]])),"","NEED REF")</f>
        <v/>
      </c>
    </row>
    <row r="7607" spans="2:14">
      <c r="B7607">
        <v>34406398</v>
      </c>
      <c r="C7607" s="2">
        <v>43061</v>
      </c>
      <c r="D7607" t="s">
        <v>13</v>
      </c>
      <c r="J7607" t="s">
        <v>17</v>
      </c>
      <c r="L7607" t="str">
        <f>_xlfn.XLOOKUP(Tableau1[[#This Row],[TYPE DE PIECE]],Tableau4[MATIERE],Tableau4[SHORT TYPE],"",0,1)</f>
        <v/>
      </c>
      <c r="N7607" t="str">
        <f>IF(ISERR(FIND("DECOUPE",Tableau1[[#This Row],[DESIGNATION]])),"","NEED REF")</f>
        <v/>
      </c>
    </row>
    <row r="7608" spans="2:14">
      <c r="B7608">
        <v>34406397</v>
      </c>
      <c r="C7608" s="2">
        <v>43061</v>
      </c>
      <c r="D7608" t="s">
        <v>13</v>
      </c>
      <c r="J7608" t="s">
        <v>17</v>
      </c>
      <c r="L7608" t="str">
        <f>_xlfn.XLOOKUP(Tableau1[[#This Row],[TYPE DE PIECE]],Tableau4[MATIERE],Tableau4[SHORT TYPE],"",0,1)</f>
        <v/>
      </c>
      <c r="N7608" t="str">
        <f>IF(ISERR(FIND("DECOUPE",Tableau1[[#This Row],[DESIGNATION]])),"","NEED REF")</f>
        <v/>
      </c>
    </row>
    <row r="7609" spans="2:14">
      <c r="B7609">
        <v>34406396</v>
      </c>
      <c r="C7609" s="2">
        <v>43061</v>
      </c>
      <c r="D7609" t="s">
        <v>13</v>
      </c>
      <c r="J7609" t="s">
        <v>17</v>
      </c>
      <c r="L7609" t="str">
        <f>_xlfn.XLOOKUP(Tableau1[[#This Row],[TYPE DE PIECE]],Tableau4[MATIERE],Tableau4[SHORT TYPE],"",0,1)</f>
        <v/>
      </c>
      <c r="N7609" t="str">
        <f>IF(ISERR(FIND("DECOUPE",Tableau1[[#This Row],[DESIGNATION]])),"","NEED REF")</f>
        <v/>
      </c>
    </row>
    <row r="7610" spans="2:14">
      <c r="B7610">
        <v>34406395</v>
      </c>
      <c r="C7610" s="2">
        <v>43061</v>
      </c>
      <c r="D7610" t="s">
        <v>13</v>
      </c>
      <c r="J7610" t="s">
        <v>17</v>
      </c>
      <c r="L7610" t="str">
        <f>_xlfn.XLOOKUP(Tableau1[[#This Row],[TYPE DE PIECE]],Tableau4[MATIERE],Tableau4[SHORT TYPE],"",0,1)</f>
        <v/>
      </c>
      <c r="N7610" t="str">
        <f>IF(ISERR(FIND("DECOUPE",Tableau1[[#This Row],[DESIGNATION]])),"","NEED REF")</f>
        <v/>
      </c>
    </row>
    <row r="7611" spans="2:14">
      <c r="B7611">
        <v>34406394</v>
      </c>
      <c r="C7611" s="2">
        <v>43061</v>
      </c>
      <c r="D7611" t="s">
        <v>13</v>
      </c>
      <c r="J7611" t="s">
        <v>17</v>
      </c>
      <c r="L7611" t="str">
        <f>_xlfn.XLOOKUP(Tableau1[[#This Row],[TYPE DE PIECE]],Tableau4[MATIERE],Tableau4[SHORT TYPE],"",0,1)</f>
        <v/>
      </c>
      <c r="N7611" t="str">
        <f>IF(ISERR(FIND("DECOUPE",Tableau1[[#This Row],[DESIGNATION]])),"","NEED REF")</f>
        <v/>
      </c>
    </row>
    <row r="7612" spans="2:14">
      <c r="B7612">
        <v>34406393</v>
      </c>
      <c r="C7612" s="2">
        <v>43061</v>
      </c>
      <c r="D7612" t="s">
        <v>13</v>
      </c>
      <c r="J7612" t="s">
        <v>17</v>
      </c>
      <c r="L7612" t="str">
        <f>_xlfn.XLOOKUP(Tableau1[[#This Row],[TYPE DE PIECE]],Tableau4[MATIERE],Tableau4[SHORT TYPE],"",0,1)</f>
        <v/>
      </c>
      <c r="N7612" t="str">
        <f>IF(ISERR(FIND("DECOUPE",Tableau1[[#This Row],[DESIGNATION]])),"","NEED REF")</f>
        <v/>
      </c>
    </row>
    <row r="7613" spans="2:14">
      <c r="B7613">
        <v>34406392</v>
      </c>
      <c r="C7613" s="2">
        <v>43061</v>
      </c>
      <c r="D7613" t="s">
        <v>13</v>
      </c>
      <c r="J7613" t="s">
        <v>17</v>
      </c>
      <c r="L7613" t="str">
        <f>_xlfn.XLOOKUP(Tableau1[[#This Row],[TYPE DE PIECE]],Tableau4[MATIERE],Tableau4[SHORT TYPE],"",0,1)</f>
        <v/>
      </c>
      <c r="N7613" t="str">
        <f>IF(ISERR(FIND("DECOUPE",Tableau1[[#This Row],[DESIGNATION]])),"","NEED REF")</f>
        <v/>
      </c>
    </row>
    <row r="7614" spans="2:14">
      <c r="B7614">
        <v>34406391</v>
      </c>
      <c r="C7614" s="2">
        <v>43061</v>
      </c>
      <c r="D7614" t="s">
        <v>13</v>
      </c>
      <c r="J7614" t="s">
        <v>17</v>
      </c>
      <c r="L7614" t="str">
        <f>_xlfn.XLOOKUP(Tableau1[[#This Row],[TYPE DE PIECE]],Tableau4[MATIERE],Tableau4[SHORT TYPE],"",0,1)</f>
        <v/>
      </c>
      <c r="N7614" t="str">
        <f>IF(ISERR(FIND("DECOUPE",Tableau1[[#This Row],[DESIGNATION]])),"","NEED REF")</f>
        <v/>
      </c>
    </row>
    <row r="7615" spans="2:14">
      <c r="B7615">
        <v>34406390</v>
      </c>
      <c r="C7615" s="2">
        <v>43061</v>
      </c>
      <c r="D7615" t="s">
        <v>13</v>
      </c>
      <c r="J7615" t="s">
        <v>17</v>
      </c>
      <c r="L7615" t="str">
        <f>_xlfn.XLOOKUP(Tableau1[[#This Row],[TYPE DE PIECE]],Tableau4[MATIERE],Tableau4[SHORT TYPE],"",0,1)</f>
        <v/>
      </c>
      <c r="N7615" t="str">
        <f>IF(ISERR(FIND("DECOUPE",Tableau1[[#This Row],[DESIGNATION]])),"","NEED REF")</f>
        <v/>
      </c>
    </row>
    <row r="7616" spans="2:14">
      <c r="B7616">
        <v>34406389</v>
      </c>
      <c r="C7616" s="2">
        <v>43061</v>
      </c>
      <c r="D7616" t="s">
        <v>13</v>
      </c>
      <c r="J7616" t="s">
        <v>17</v>
      </c>
      <c r="L7616" t="str">
        <f>_xlfn.XLOOKUP(Tableau1[[#This Row],[TYPE DE PIECE]],Tableau4[MATIERE],Tableau4[SHORT TYPE],"",0,1)</f>
        <v/>
      </c>
      <c r="N7616" t="str">
        <f>IF(ISERR(FIND("DECOUPE",Tableau1[[#This Row],[DESIGNATION]])),"","NEED REF")</f>
        <v/>
      </c>
    </row>
    <row r="7617" spans="2:14">
      <c r="B7617">
        <v>34406388</v>
      </c>
      <c r="C7617" s="2">
        <v>43061</v>
      </c>
      <c r="D7617" t="s">
        <v>13</v>
      </c>
      <c r="J7617" t="s">
        <v>17</v>
      </c>
      <c r="L7617" t="str">
        <f>_xlfn.XLOOKUP(Tableau1[[#This Row],[TYPE DE PIECE]],Tableau4[MATIERE],Tableau4[SHORT TYPE],"",0,1)</f>
        <v/>
      </c>
      <c r="N7617" t="str">
        <f>IF(ISERR(FIND("DECOUPE",Tableau1[[#This Row],[DESIGNATION]])),"","NEED REF")</f>
        <v/>
      </c>
    </row>
    <row r="7618" spans="2:14">
      <c r="B7618">
        <v>34406387</v>
      </c>
      <c r="C7618" s="2">
        <v>43061</v>
      </c>
      <c r="D7618" t="s">
        <v>13</v>
      </c>
      <c r="J7618" t="s">
        <v>17</v>
      </c>
      <c r="L7618" t="str">
        <f>_xlfn.XLOOKUP(Tableau1[[#This Row],[TYPE DE PIECE]],Tableau4[MATIERE],Tableau4[SHORT TYPE],"",0,1)</f>
        <v/>
      </c>
      <c r="N7618" t="str">
        <f>IF(ISERR(FIND("DECOUPE",Tableau1[[#This Row],[DESIGNATION]])),"","NEED REF")</f>
        <v/>
      </c>
    </row>
    <row r="7619" spans="2:14">
      <c r="B7619">
        <v>34406386</v>
      </c>
      <c r="C7619" s="2">
        <v>43061</v>
      </c>
      <c r="D7619" t="s">
        <v>13</v>
      </c>
      <c r="J7619" t="s">
        <v>17</v>
      </c>
      <c r="L7619" t="str">
        <f>_xlfn.XLOOKUP(Tableau1[[#This Row],[TYPE DE PIECE]],Tableau4[MATIERE],Tableau4[SHORT TYPE],"",0,1)</f>
        <v/>
      </c>
      <c r="N7619" t="str">
        <f>IF(ISERR(FIND("DECOUPE",Tableau1[[#This Row],[DESIGNATION]])),"","NEED REF")</f>
        <v/>
      </c>
    </row>
    <row r="7620" spans="2:14">
      <c r="B7620">
        <v>34406385</v>
      </c>
      <c r="C7620" s="2">
        <v>43061</v>
      </c>
      <c r="D7620" t="s">
        <v>13</v>
      </c>
      <c r="J7620" t="s">
        <v>17</v>
      </c>
      <c r="L7620" t="str">
        <f>_xlfn.XLOOKUP(Tableau1[[#This Row],[TYPE DE PIECE]],Tableau4[MATIERE],Tableau4[SHORT TYPE],"",0,1)</f>
        <v/>
      </c>
      <c r="N7620" t="str">
        <f>IF(ISERR(FIND("DECOUPE",Tableau1[[#This Row],[DESIGNATION]])),"","NEED REF")</f>
        <v/>
      </c>
    </row>
    <row r="7621" spans="2:14">
      <c r="B7621">
        <v>34406384</v>
      </c>
      <c r="C7621" s="2">
        <v>43061</v>
      </c>
      <c r="D7621" t="s">
        <v>13</v>
      </c>
      <c r="J7621" t="s">
        <v>17</v>
      </c>
      <c r="L7621" t="str">
        <f>_xlfn.XLOOKUP(Tableau1[[#This Row],[TYPE DE PIECE]],Tableau4[MATIERE],Tableau4[SHORT TYPE],"",0,1)</f>
        <v/>
      </c>
      <c r="N7621" t="str">
        <f>IF(ISERR(FIND("DECOUPE",Tableau1[[#This Row],[DESIGNATION]])),"","NEED REF")</f>
        <v/>
      </c>
    </row>
    <row r="7622" spans="2:14">
      <c r="B7622">
        <v>34406383</v>
      </c>
      <c r="C7622" s="2">
        <v>43061</v>
      </c>
      <c r="D7622" t="s">
        <v>13</v>
      </c>
      <c r="J7622" t="s">
        <v>17</v>
      </c>
      <c r="L7622" t="str">
        <f>_xlfn.XLOOKUP(Tableau1[[#This Row],[TYPE DE PIECE]],Tableau4[MATIERE],Tableau4[SHORT TYPE],"",0,1)</f>
        <v/>
      </c>
      <c r="N7622" t="str">
        <f>IF(ISERR(FIND("DECOUPE",Tableau1[[#This Row],[DESIGNATION]])),"","NEED REF")</f>
        <v/>
      </c>
    </row>
    <row r="7623" spans="2:14">
      <c r="B7623">
        <v>34406382</v>
      </c>
      <c r="C7623" s="2">
        <v>43061</v>
      </c>
      <c r="D7623" t="s">
        <v>13</v>
      </c>
      <c r="J7623" t="s">
        <v>17</v>
      </c>
      <c r="L7623" t="str">
        <f>_xlfn.XLOOKUP(Tableau1[[#This Row],[TYPE DE PIECE]],Tableau4[MATIERE],Tableau4[SHORT TYPE],"",0,1)</f>
        <v/>
      </c>
      <c r="N7623" t="str">
        <f>IF(ISERR(FIND("DECOUPE",Tableau1[[#This Row],[DESIGNATION]])),"","NEED REF")</f>
        <v/>
      </c>
    </row>
    <row r="7624" spans="2:14">
      <c r="B7624">
        <v>34406381</v>
      </c>
      <c r="C7624" s="2">
        <v>43061</v>
      </c>
      <c r="D7624" t="s">
        <v>13</v>
      </c>
      <c r="J7624" t="s">
        <v>17</v>
      </c>
      <c r="L7624" t="str">
        <f>_xlfn.XLOOKUP(Tableau1[[#This Row],[TYPE DE PIECE]],Tableau4[MATIERE],Tableau4[SHORT TYPE],"",0,1)</f>
        <v/>
      </c>
      <c r="N7624" t="str">
        <f>IF(ISERR(FIND("DECOUPE",Tableau1[[#This Row],[DESIGNATION]])),"","NEED REF")</f>
        <v/>
      </c>
    </row>
    <row r="7625" spans="2:14">
      <c r="B7625">
        <v>34406380</v>
      </c>
      <c r="C7625" s="2">
        <v>43061</v>
      </c>
      <c r="D7625" t="s">
        <v>13</v>
      </c>
      <c r="J7625" t="s">
        <v>17</v>
      </c>
      <c r="L7625" t="str">
        <f>_xlfn.XLOOKUP(Tableau1[[#This Row],[TYPE DE PIECE]],Tableau4[MATIERE],Tableau4[SHORT TYPE],"",0,1)</f>
        <v/>
      </c>
      <c r="N7625" t="str">
        <f>IF(ISERR(FIND("DECOUPE",Tableau1[[#This Row],[DESIGNATION]])),"","NEED REF")</f>
        <v/>
      </c>
    </row>
    <row r="7626" spans="2:14">
      <c r="B7626">
        <v>34406379</v>
      </c>
      <c r="C7626" s="2">
        <v>43061</v>
      </c>
      <c r="D7626" t="s">
        <v>13</v>
      </c>
      <c r="E7626" t="s">
        <v>5514</v>
      </c>
      <c r="J7626" t="s">
        <v>17</v>
      </c>
      <c r="L7626" t="str">
        <f>_xlfn.XLOOKUP(Tableau1[[#This Row],[TYPE DE PIECE]],Tableau4[MATIERE],Tableau4[SHORT TYPE],"",0,1)</f>
        <v/>
      </c>
      <c r="N7626" t="str">
        <f>IF(ISERR(FIND("DECOUPE",Tableau1[[#This Row],[DESIGNATION]])),"","NEED REF")</f>
        <v/>
      </c>
    </row>
    <row r="7627" spans="2:14">
      <c r="B7627">
        <v>34406378</v>
      </c>
      <c r="C7627" s="2">
        <v>43061</v>
      </c>
      <c r="D7627" t="s">
        <v>13</v>
      </c>
      <c r="J7627" t="s">
        <v>17</v>
      </c>
      <c r="L7627" t="str">
        <f>_xlfn.XLOOKUP(Tableau1[[#This Row],[TYPE DE PIECE]],Tableau4[MATIERE],Tableau4[SHORT TYPE],"",0,1)</f>
        <v/>
      </c>
      <c r="N7627" t="str">
        <f>IF(ISERR(FIND("DECOUPE",Tableau1[[#This Row],[DESIGNATION]])),"","NEED REF")</f>
        <v/>
      </c>
    </row>
    <row r="7628" spans="2:14">
      <c r="B7628">
        <v>34406377</v>
      </c>
      <c r="C7628" s="2">
        <v>43061</v>
      </c>
      <c r="D7628" t="s">
        <v>13</v>
      </c>
      <c r="J7628" t="s">
        <v>17</v>
      </c>
      <c r="L7628" t="str">
        <f>_xlfn.XLOOKUP(Tableau1[[#This Row],[TYPE DE PIECE]],Tableau4[MATIERE],Tableau4[SHORT TYPE],"",0,1)</f>
        <v/>
      </c>
      <c r="N7628" t="str">
        <f>IF(ISERR(FIND("DECOUPE",Tableau1[[#This Row],[DESIGNATION]])),"","NEED REF")</f>
        <v/>
      </c>
    </row>
    <row r="7629" spans="2:14">
      <c r="B7629">
        <v>34406376</v>
      </c>
      <c r="C7629" s="2">
        <v>43055</v>
      </c>
      <c r="D7629" t="s">
        <v>13</v>
      </c>
      <c r="J7629" t="s">
        <v>17</v>
      </c>
      <c r="L7629" t="str">
        <f>_xlfn.XLOOKUP(Tableau1[[#This Row],[TYPE DE PIECE]],Tableau4[MATIERE],Tableau4[SHORT TYPE],"",0,1)</f>
        <v/>
      </c>
      <c r="N7629" t="str">
        <f>IF(ISERR(FIND("DECOUPE",Tableau1[[#This Row],[DESIGNATION]])),"","NEED REF")</f>
        <v/>
      </c>
    </row>
    <row r="7630" spans="2:14">
      <c r="B7630">
        <v>34406375</v>
      </c>
      <c r="C7630" s="2">
        <v>43055</v>
      </c>
      <c r="D7630" t="s">
        <v>13</v>
      </c>
      <c r="J7630" t="s">
        <v>17</v>
      </c>
      <c r="L7630" t="str">
        <f>_xlfn.XLOOKUP(Tableau1[[#This Row],[TYPE DE PIECE]],Tableau4[MATIERE],Tableau4[SHORT TYPE],"",0,1)</f>
        <v/>
      </c>
      <c r="N7630" t="str">
        <f>IF(ISERR(FIND("DECOUPE",Tableau1[[#This Row],[DESIGNATION]])),"","NEED REF")</f>
        <v/>
      </c>
    </row>
    <row r="7631" spans="2:14">
      <c r="B7631">
        <v>34406374</v>
      </c>
      <c r="C7631" s="2">
        <v>43055</v>
      </c>
      <c r="D7631" t="s">
        <v>13</v>
      </c>
      <c r="J7631" t="s">
        <v>17</v>
      </c>
      <c r="L7631" t="str">
        <f>_xlfn.XLOOKUP(Tableau1[[#This Row],[TYPE DE PIECE]],Tableau4[MATIERE],Tableau4[SHORT TYPE],"",0,1)</f>
        <v/>
      </c>
      <c r="N7631" t="str">
        <f>IF(ISERR(FIND("DECOUPE",Tableau1[[#This Row],[DESIGNATION]])),"","NEED REF")</f>
        <v/>
      </c>
    </row>
    <row r="7632" spans="2:14">
      <c r="B7632">
        <v>34406373</v>
      </c>
      <c r="C7632" s="2">
        <v>43055</v>
      </c>
      <c r="D7632" t="s">
        <v>13</v>
      </c>
      <c r="J7632" t="s">
        <v>17</v>
      </c>
      <c r="L7632" t="str">
        <f>_xlfn.XLOOKUP(Tableau1[[#This Row],[TYPE DE PIECE]],Tableau4[MATIERE],Tableau4[SHORT TYPE],"",0,1)</f>
        <v/>
      </c>
      <c r="N7632" t="str">
        <f>IF(ISERR(FIND("DECOUPE",Tableau1[[#This Row],[DESIGNATION]])),"","NEED REF")</f>
        <v/>
      </c>
    </row>
    <row r="7633" spans="2:14">
      <c r="B7633">
        <v>34406372</v>
      </c>
      <c r="C7633" s="2">
        <v>43055</v>
      </c>
      <c r="D7633" t="s">
        <v>13</v>
      </c>
      <c r="J7633" t="s">
        <v>17</v>
      </c>
      <c r="L7633" t="str">
        <f>_xlfn.XLOOKUP(Tableau1[[#This Row],[TYPE DE PIECE]],Tableau4[MATIERE],Tableau4[SHORT TYPE],"",0,1)</f>
        <v/>
      </c>
      <c r="N7633" t="str">
        <f>IF(ISERR(FIND("DECOUPE",Tableau1[[#This Row],[DESIGNATION]])),"","NEED REF")</f>
        <v/>
      </c>
    </row>
    <row r="7634" spans="2:14">
      <c r="B7634">
        <v>34406371</v>
      </c>
      <c r="C7634" s="2">
        <v>43055</v>
      </c>
      <c r="D7634" t="s">
        <v>13</v>
      </c>
      <c r="J7634" t="s">
        <v>17</v>
      </c>
      <c r="L7634" t="str">
        <f>_xlfn.XLOOKUP(Tableau1[[#This Row],[TYPE DE PIECE]],Tableau4[MATIERE],Tableau4[SHORT TYPE],"",0,1)</f>
        <v/>
      </c>
      <c r="N7634" t="str">
        <f>IF(ISERR(FIND("DECOUPE",Tableau1[[#This Row],[DESIGNATION]])),"","NEED REF")</f>
        <v/>
      </c>
    </row>
    <row r="7635" spans="2:14">
      <c r="B7635">
        <v>34406370</v>
      </c>
      <c r="C7635" s="2">
        <v>43055</v>
      </c>
      <c r="D7635" t="s">
        <v>13</v>
      </c>
      <c r="J7635" t="s">
        <v>17</v>
      </c>
      <c r="L7635" t="str">
        <f>_xlfn.XLOOKUP(Tableau1[[#This Row],[TYPE DE PIECE]],Tableau4[MATIERE],Tableau4[SHORT TYPE],"",0,1)</f>
        <v/>
      </c>
      <c r="N7635" t="str">
        <f>IF(ISERR(FIND("DECOUPE",Tableau1[[#This Row],[DESIGNATION]])),"","NEED REF")</f>
        <v/>
      </c>
    </row>
    <row r="7636" spans="2:14">
      <c r="B7636">
        <v>34406369</v>
      </c>
      <c r="C7636" s="2">
        <v>43055</v>
      </c>
      <c r="D7636" t="s">
        <v>13</v>
      </c>
      <c r="J7636" t="s">
        <v>17</v>
      </c>
      <c r="L7636" t="str">
        <f>_xlfn.XLOOKUP(Tableau1[[#This Row],[TYPE DE PIECE]],Tableau4[MATIERE],Tableau4[SHORT TYPE],"",0,1)</f>
        <v/>
      </c>
      <c r="N7636" t="str">
        <f>IF(ISERR(FIND("DECOUPE",Tableau1[[#This Row],[DESIGNATION]])),"","NEED REF")</f>
        <v/>
      </c>
    </row>
    <row r="7637" spans="2:14">
      <c r="B7637">
        <v>34406368</v>
      </c>
      <c r="C7637" s="2">
        <v>43055</v>
      </c>
      <c r="D7637" t="s">
        <v>13</v>
      </c>
      <c r="J7637" t="s">
        <v>17</v>
      </c>
      <c r="L7637" t="str">
        <f>_xlfn.XLOOKUP(Tableau1[[#This Row],[TYPE DE PIECE]],Tableau4[MATIERE],Tableau4[SHORT TYPE],"",0,1)</f>
        <v/>
      </c>
      <c r="N7637" t="str">
        <f>IF(ISERR(FIND("DECOUPE",Tableau1[[#This Row],[DESIGNATION]])),"","NEED REF")</f>
        <v/>
      </c>
    </row>
    <row r="7638" spans="2:14">
      <c r="B7638">
        <v>34406367</v>
      </c>
      <c r="C7638" s="2">
        <v>43055</v>
      </c>
      <c r="D7638" t="s">
        <v>13</v>
      </c>
      <c r="J7638" t="s">
        <v>17</v>
      </c>
      <c r="L7638" t="str">
        <f>_xlfn.XLOOKUP(Tableau1[[#This Row],[TYPE DE PIECE]],Tableau4[MATIERE],Tableau4[SHORT TYPE],"",0,1)</f>
        <v/>
      </c>
      <c r="N7638" t="str">
        <f>IF(ISERR(FIND("DECOUPE",Tableau1[[#This Row],[DESIGNATION]])),"","NEED REF")</f>
        <v/>
      </c>
    </row>
    <row r="7639" spans="2:14">
      <c r="B7639">
        <v>34406366</v>
      </c>
      <c r="C7639" s="2">
        <v>43055</v>
      </c>
      <c r="D7639" t="s">
        <v>13</v>
      </c>
      <c r="J7639" t="s">
        <v>17</v>
      </c>
      <c r="L7639" t="str">
        <f>_xlfn.XLOOKUP(Tableau1[[#This Row],[TYPE DE PIECE]],Tableau4[MATIERE],Tableau4[SHORT TYPE],"",0,1)</f>
        <v/>
      </c>
      <c r="N7639" t="str">
        <f>IF(ISERR(FIND("DECOUPE",Tableau1[[#This Row],[DESIGNATION]])),"","NEED REF")</f>
        <v/>
      </c>
    </row>
    <row r="7640" spans="2:14">
      <c r="B7640">
        <v>34406365</v>
      </c>
      <c r="C7640" s="2">
        <v>43041</v>
      </c>
      <c r="D7640" t="s">
        <v>13</v>
      </c>
      <c r="E7640" t="s">
        <v>5515</v>
      </c>
      <c r="F7640" t="s">
        <v>5289</v>
      </c>
      <c r="J7640" t="s">
        <v>4048</v>
      </c>
      <c r="L7640" t="str">
        <f>_xlfn.XLOOKUP(Tableau1[[#This Row],[TYPE DE PIECE]],Tableau4[MATIERE],Tableau4[SHORT TYPE],"",0,1)</f>
        <v/>
      </c>
      <c r="N7640" t="str">
        <f>IF(ISERR(FIND("DECOUPE",Tableau1[[#This Row],[DESIGNATION]])),"","NEED REF")</f>
        <v/>
      </c>
    </row>
    <row r="7641" spans="2:14">
      <c r="B7641">
        <v>34406364</v>
      </c>
      <c r="C7641" s="2">
        <v>43041</v>
      </c>
      <c r="D7641" t="s">
        <v>13</v>
      </c>
      <c r="F7641" t="s">
        <v>5289</v>
      </c>
      <c r="L7641" t="str">
        <f>_xlfn.XLOOKUP(Tableau1[[#This Row],[TYPE DE PIECE]],Tableau4[MATIERE],Tableau4[SHORT TYPE],"",0,1)</f>
        <v/>
      </c>
      <c r="N7641" t="str">
        <f>IF(ISERR(FIND("DECOUPE",Tableau1[[#This Row],[DESIGNATION]])),"","NEED REF")</f>
        <v/>
      </c>
    </row>
    <row r="7642" spans="2:14">
      <c r="B7642">
        <v>34406363</v>
      </c>
      <c r="C7642" s="2">
        <v>43041</v>
      </c>
      <c r="D7642" t="s">
        <v>13</v>
      </c>
      <c r="F7642" t="s">
        <v>5289</v>
      </c>
      <c r="J7642" t="s">
        <v>4048</v>
      </c>
      <c r="L7642" t="str">
        <f>_xlfn.XLOOKUP(Tableau1[[#This Row],[TYPE DE PIECE]],Tableau4[MATIERE],Tableau4[SHORT TYPE],"",0,1)</f>
        <v/>
      </c>
      <c r="N7642" t="str">
        <f>IF(ISERR(FIND("DECOUPE",Tableau1[[#This Row],[DESIGNATION]])),"","NEED REF")</f>
        <v/>
      </c>
    </row>
    <row r="7643" spans="2:14">
      <c r="B7643">
        <v>34406362</v>
      </c>
      <c r="C7643" s="2">
        <v>43041</v>
      </c>
      <c r="D7643" t="s">
        <v>13</v>
      </c>
      <c r="F7643" t="s">
        <v>5289</v>
      </c>
      <c r="J7643" t="s">
        <v>4048</v>
      </c>
      <c r="L7643" t="str">
        <f>_xlfn.XLOOKUP(Tableau1[[#This Row],[TYPE DE PIECE]],Tableau4[MATIERE],Tableau4[SHORT TYPE],"",0,1)</f>
        <v/>
      </c>
      <c r="N7643" t="str">
        <f>IF(ISERR(FIND("DECOUPE",Tableau1[[#This Row],[DESIGNATION]])),"","NEED REF")</f>
        <v/>
      </c>
    </row>
    <row r="7644" spans="2:14">
      <c r="B7644">
        <v>34406361</v>
      </c>
      <c r="C7644" s="2">
        <v>43041</v>
      </c>
      <c r="D7644" t="s">
        <v>13</v>
      </c>
      <c r="E7644" t="s">
        <v>5516</v>
      </c>
      <c r="F7644" t="s">
        <v>5289</v>
      </c>
      <c r="J7644" t="s">
        <v>4048</v>
      </c>
      <c r="L7644" t="str">
        <f>_xlfn.XLOOKUP(Tableau1[[#This Row],[TYPE DE PIECE]],Tableau4[MATIERE],Tableau4[SHORT TYPE],"",0,1)</f>
        <v/>
      </c>
      <c r="N7644" t="str">
        <f>IF(ISERR(FIND("DECOUPE",Tableau1[[#This Row],[DESIGNATION]])),"","NEED REF")</f>
        <v/>
      </c>
    </row>
    <row r="7645" spans="2:14">
      <c r="B7645">
        <v>34406360</v>
      </c>
      <c r="C7645" s="2">
        <v>43041</v>
      </c>
      <c r="D7645" t="s">
        <v>13</v>
      </c>
      <c r="E7645" t="s">
        <v>5517</v>
      </c>
      <c r="F7645" t="s">
        <v>5289</v>
      </c>
      <c r="J7645" t="s">
        <v>4048</v>
      </c>
      <c r="L7645" t="str">
        <f>_xlfn.XLOOKUP(Tableau1[[#This Row],[TYPE DE PIECE]],Tableau4[MATIERE],Tableau4[SHORT TYPE],"",0,1)</f>
        <v/>
      </c>
      <c r="N7645" t="str">
        <f>IF(ISERR(FIND("DECOUPE",Tableau1[[#This Row],[DESIGNATION]])),"","NEED REF")</f>
        <v/>
      </c>
    </row>
    <row r="7646" spans="2:14">
      <c r="B7646">
        <v>34406359</v>
      </c>
      <c r="C7646" s="2">
        <v>43041</v>
      </c>
      <c r="D7646" t="s">
        <v>13</v>
      </c>
      <c r="E7646" t="s">
        <v>5518</v>
      </c>
      <c r="F7646" t="s">
        <v>5289</v>
      </c>
      <c r="J7646" t="s">
        <v>4048</v>
      </c>
      <c r="L7646" t="str">
        <f>_xlfn.XLOOKUP(Tableau1[[#This Row],[TYPE DE PIECE]],Tableau4[MATIERE],Tableau4[SHORT TYPE],"",0,1)</f>
        <v/>
      </c>
      <c r="N7646" t="str">
        <f>IF(ISERR(FIND("DECOUPE",Tableau1[[#This Row],[DESIGNATION]])),"","NEED REF")</f>
        <v/>
      </c>
    </row>
    <row r="7647" spans="2:14">
      <c r="B7647">
        <v>34406358</v>
      </c>
      <c r="C7647" s="2">
        <v>43041</v>
      </c>
      <c r="D7647" t="s">
        <v>13</v>
      </c>
      <c r="E7647" t="s">
        <v>5519</v>
      </c>
      <c r="F7647" t="s">
        <v>5289</v>
      </c>
      <c r="J7647" t="s">
        <v>4048</v>
      </c>
      <c r="L7647" t="str">
        <f>_xlfn.XLOOKUP(Tableau1[[#This Row],[TYPE DE PIECE]],Tableau4[MATIERE],Tableau4[SHORT TYPE],"",0,1)</f>
        <v/>
      </c>
      <c r="N7647" t="str">
        <f>IF(ISERR(FIND("DECOUPE",Tableau1[[#This Row],[DESIGNATION]])),"","NEED REF")</f>
        <v/>
      </c>
    </row>
    <row r="7648" spans="2:14">
      <c r="B7648">
        <v>34406357</v>
      </c>
      <c r="C7648" s="2">
        <v>43041</v>
      </c>
      <c r="D7648" t="s">
        <v>13</v>
      </c>
      <c r="E7648" t="s">
        <v>5520</v>
      </c>
      <c r="F7648" t="s">
        <v>5289</v>
      </c>
      <c r="J7648" t="s">
        <v>4048</v>
      </c>
      <c r="L7648" t="str">
        <f>_xlfn.XLOOKUP(Tableau1[[#This Row],[TYPE DE PIECE]],Tableau4[MATIERE],Tableau4[SHORT TYPE],"",0,1)</f>
        <v/>
      </c>
      <c r="N7648" t="str">
        <f>IF(ISERR(FIND("DECOUPE",Tableau1[[#This Row],[DESIGNATION]])),"","NEED REF")</f>
        <v>NEED REF</v>
      </c>
    </row>
    <row r="7649" spans="2:14">
      <c r="B7649">
        <v>34406356</v>
      </c>
      <c r="C7649" s="2">
        <v>43041</v>
      </c>
      <c r="D7649" t="s">
        <v>13</v>
      </c>
      <c r="E7649" t="s">
        <v>5521</v>
      </c>
      <c r="F7649" t="s">
        <v>5289</v>
      </c>
      <c r="J7649" t="s">
        <v>4048</v>
      </c>
      <c r="L7649" t="str">
        <f>_xlfn.XLOOKUP(Tableau1[[#This Row],[TYPE DE PIECE]],Tableau4[MATIERE],Tableau4[SHORT TYPE],"",0,1)</f>
        <v/>
      </c>
      <c r="N7649" t="str">
        <f>IF(ISERR(FIND("DECOUPE",Tableau1[[#This Row],[DESIGNATION]])),"","NEED REF")</f>
        <v/>
      </c>
    </row>
    <row r="7650" spans="2:14">
      <c r="B7650">
        <v>34406355</v>
      </c>
      <c r="C7650" s="2">
        <v>43041</v>
      </c>
      <c r="D7650" t="s">
        <v>13</v>
      </c>
      <c r="E7650" t="s">
        <v>5522</v>
      </c>
      <c r="F7650" t="s">
        <v>5289</v>
      </c>
      <c r="J7650" t="s">
        <v>4048</v>
      </c>
      <c r="L7650" t="str">
        <f>_xlfn.XLOOKUP(Tableau1[[#This Row],[TYPE DE PIECE]],Tableau4[MATIERE],Tableau4[SHORT TYPE],"",0,1)</f>
        <v/>
      </c>
      <c r="N7650" t="str">
        <f>IF(ISERR(FIND("DECOUPE",Tableau1[[#This Row],[DESIGNATION]])),"","NEED REF")</f>
        <v/>
      </c>
    </row>
    <row r="7651" spans="2:14">
      <c r="B7651">
        <v>34406354</v>
      </c>
      <c r="C7651" s="2">
        <v>43038</v>
      </c>
      <c r="D7651" t="s">
        <v>5523</v>
      </c>
      <c r="E7651" t="s">
        <v>5524</v>
      </c>
      <c r="F7651" t="s">
        <v>3158</v>
      </c>
      <c r="J7651" t="s">
        <v>1944</v>
      </c>
      <c r="K7651" t="s">
        <v>5523</v>
      </c>
      <c r="L7651" t="str">
        <f>_xlfn.XLOOKUP(Tableau1[[#This Row],[TYPE DE PIECE]],Tableau4[MATIERE],Tableau4[SHORT TYPE],"",0,1)</f>
        <v/>
      </c>
      <c r="N7651" t="str">
        <f>IF(ISERR(FIND("DECOUPE",Tableau1[[#This Row],[DESIGNATION]])),"","NEED REF")</f>
        <v/>
      </c>
    </row>
    <row r="7652" spans="2:14">
      <c r="B7652">
        <v>34406353</v>
      </c>
      <c r="C7652" s="2">
        <v>43021</v>
      </c>
      <c r="D7652" t="s">
        <v>13</v>
      </c>
      <c r="E7652" t="s">
        <v>5525</v>
      </c>
      <c r="F7652" t="s">
        <v>3871</v>
      </c>
      <c r="J7652" t="s">
        <v>17</v>
      </c>
      <c r="L7652" t="str">
        <f>_xlfn.XLOOKUP(Tableau1[[#This Row],[TYPE DE PIECE]],Tableau4[MATIERE],Tableau4[SHORT TYPE],"",0,1)</f>
        <v/>
      </c>
      <c r="N7652" t="str">
        <f>IF(ISERR(FIND("DECOUPE",Tableau1[[#This Row],[DESIGNATION]])),"","NEED REF")</f>
        <v/>
      </c>
    </row>
    <row r="7653" spans="2:14">
      <c r="B7653">
        <v>34406352</v>
      </c>
      <c r="C7653" s="2">
        <v>43021</v>
      </c>
      <c r="D7653" t="s">
        <v>13</v>
      </c>
      <c r="E7653" t="s">
        <v>5526</v>
      </c>
      <c r="F7653" t="s">
        <v>3871</v>
      </c>
      <c r="J7653" t="s">
        <v>17</v>
      </c>
      <c r="K7653" t="s">
        <v>25</v>
      </c>
      <c r="L7653" t="str">
        <f>_xlfn.XLOOKUP(Tableau1[[#This Row],[TYPE DE PIECE]],Tableau4[MATIERE],Tableau4[SHORT TYPE],"",0,1)</f>
        <v>SMT</v>
      </c>
      <c r="N7653" t="str">
        <f>IF(ISERR(FIND("DECOUPE",Tableau1[[#This Row],[DESIGNATION]])),"","NEED REF")</f>
        <v/>
      </c>
    </row>
    <row r="7654" spans="2:14">
      <c r="B7654">
        <v>34406351</v>
      </c>
      <c r="C7654" s="2">
        <v>43021</v>
      </c>
      <c r="D7654" t="s">
        <v>13</v>
      </c>
      <c r="E7654" t="s">
        <v>5527</v>
      </c>
      <c r="F7654" t="s">
        <v>3871</v>
      </c>
      <c r="J7654" t="s">
        <v>17</v>
      </c>
      <c r="K7654" t="s">
        <v>25</v>
      </c>
      <c r="L7654" t="str">
        <f>_xlfn.XLOOKUP(Tableau1[[#This Row],[TYPE DE PIECE]],Tableau4[MATIERE],Tableau4[SHORT TYPE],"",0,1)</f>
        <v>SMT</v>
      </c>
      <c r="N7654" t="str">
        <f>IF(ISERR(FIND("DECOUPE",Tableau1[[#This Row],[DESIGNATION]])),"","NEED REF")</f>
        <v/>
      </c>
    </row>
    <row r="7655" spans="2:14">
      <c r="B7655">
        <v>34406350</v>
      </c>
      <c r="C7655" s="2">
        <v>43021</v>
      </c>
      <c r="D7655" t="s">
        <v>13</v>
      </c>
      <c r="E7655" t="s">
        <v>5528</v>
      </c>
      <c r="F7655" t="s">
        <v>3871</v>
      </c>
      <c r="J7655" t="s">
        <v>17</v>
      </c>
      <c r="K7655" t="s">
        <v>25</v>
      </c>
      <c r="L7655" t="str">
        <f>_xlfn.XLOOKUP(Tableau1[[#This Row],[TYPE DE PIECE]],Tableau4[MATIERE],Tableau4[SHORT TYPE],"",0,1)</f>
        <v>SMT</v>
      </c>
      <c r="N7655" t="str">
        <f>IF(ISERR(FIND("DECOUPE",Tableau1[[#This Row],[DESIGNATION]])),"","NEED REF")</f>
        <v/>
      </c>
    </row>
    <row r="7656" spans="2:14">
      <c r="B7656">
        <v>34406349</v>
      </c>
      <c r="C7656" s="2">
        <v>43021</v>
      </c>
      <c r="D7656" t="s">
        <v>13</v>
      </c>
      <c r="E7656" t="s">
        <v>5529</v>
      </c>
      <c r="F7656" t="s">
        <v>3871</v>
      </c>
      <c r="J7656" t="s">
        <v>17</v>
      </c>
      <c r="K7656" t="s">
        <v>22</v>
      </c>
      <c r="L7656" t="str">
        <f>_xlfn.XLOOKUP(Tableau1[[#This Row],[TYPE DE PIECE]],Tableau4[MATIERE],Tableau4[SHORT TYPE],"",0,1)</f>
        <v>COP</v>
      </c>
      <c r="N7656" t="str">
        <f>IF(ISERR(FIND("DECOUPE",Tableau1[[#This Row],[DESIGNATION]])),"","NEED REF")</f>
        <v/>
      </c>
    </row>
    <row r="7657" spans="2:14">
      <c r="B7657">
        <v>34406348</v>
      </c>
      <c r="C7657" s="2">
        <v>43021</v>
      </c>
      <c r="D7657" t="s">
        <v>13</v>
      </c>
      <c r="E7657" t="s">
        <v>5530</v>
      </c>
      <c r="F7657" t="s">
        <v>3871</v>
      </c>
      <c r="J7657" t="s">
        <v>17</v>
      </c>
      <c r="K7657" t="s">
        <v>22</v>
      </c>
      <c r="L7657" t="str">
        <f>_xlfn.XLOOKUP(Tableau1[[#This Row],[TYPE DE PIECE]],Tableau4[MATIERE],Tableau4[SHORT TYPE],"",0,1)</f>
        <v>COP</v>
      </c>
      <c r="N7657" t="str">
        <f>IF(ISERR(FIND("DECOUPE",Tableau1[[#This Row],[DESIGNATION]])),"","NEED REF")</f>
        <v/>
      </c>
    </row>
    <row r="7658" spans="2:14">
      <c r="B7658">
        <v>34406347</v>
      </c>
      <c r="C7658" s="2">
        <v>43021</v>
      </c>
      <c r="D7658" t="s">
        <v>13</v>
      </c>
      <c r="E7658" t="s">
        <v>5531</v>
      </c>
      <c r="F7658" t="s">
        <v>3871</v>
      </c>
      <c r="J7658" t="s">
        <v>17</v>
      </c>
      <c r="K7658" t="s">
        <v>22</v>
      </c>
      <c r="L7658" t="str">
        <f>_xlfn.XLOOKUP(Tableau1[[#This Row],[TYPE DE PIECE]],Tableau4[MATIERE],Tableau4[SHORT TYPE],"",0,1)</f>
        <v>COP</v>
      </c>
      <c r="N7658" t="str">
        <f>IF(ISERR(FIND("DECOUPE",Tableau1[[#This Row],[DESIGNATION]])),"","NEED REF")</f>
        <v/>
      </c>
    </row>
    <row r="7659" spans="2:14">
      <c r="B7659">
        <v>34406346</v>
      </c>
      <c r="C7659" s="2">
        <v>43021</v>
      </c>
      <c r="D7659" t="s">
        <v>13</v>
      </c>
      <c r="E7659" t="s">
        <v>5532</v>
      </c>
      <c r="F7659" t="s">
        <v>3871</v>
      </c>
      <c r="J7659" t="s">
        <v>17</v>
      </c>
      <c r="K7659" t="s">
        <v>22</v>
      </c>
      <c r="L7659" t="str">
        <f>_xlfn.XLOOKUP(Tableau1[[#This Row],[TYPE DE PIECE]],Tableau4[MATIERE],Tableau4[SHORT TYPE],"",0,1)</f>
        <v>COP</v>
      </c>
      <c r="N7659" t="str">
        <f>IF(ISERR(FIND("DECOUPE",Tableau1[[#This Row],[DESIGNATION]])),"","NEED REF")</f>
        <v/>
      </c>
    </row>
    <row r="7660" spans="2:14">
      <c r="B7660">
        <v>34406345</v>
      </c>
      <c r="C7660" s="2">
        <v>43021</v>
      </c>
      <c r="D7660" t="s">
        <v>13</v>
      </c>
      <c r="E7660" t="s">
        <v>5533</v>
      </c>
      <c r="F7660" t="s">
        <v>3871</v>
      </c>
      <c r="J7660" t="s">
        <v>17</v>
      </c>
      <c r="K7660" t="s">
        <v>25</v>
      </c>
      <c r="L7660" t="str">
        <f>_xlfn.XLOOKUP(Tableau1[[#This Row],[TYPE DE PIECE]],Tableau4[MATIERE],Tableau4[SHORT TYPE],"",0,1)</f>
        <v>SMT</v>
      </c>
      <c r="N7660" t="str">
        <f>IF(ISERR(FIND("DECOUPE",Tableau1[[#This Row],[DESIGNATION]])),"","NEED REF")</f>
        <v/>
      </c>
    </row>
    <row r="7661" spans="2:14">
      <c r="B7661">
        <v>34406344</v>
      </c>
      <c r="C7661" s="2">
        <v>43021</v>
      </c>
      <c r="D7661" t="s">
        <v>13</v>
      </c>
      <c r="E7661" t="s">
        <v>5534</v>
      </c>
      <c r="F7661" t="s">
        <v>3871</v>
      </c>
      <c r="J7661" t="s">
        <v>17</v>
      </c>
      <c r="K7661" t="s">
        <v>25</v>
      </c>
      <c r="L7661" t="str">
        <f>_xlfn.XLOOKUP(Tableau1[[#This Row],[TYPE DE PIECE]],Tableau4[MATIERE],Tableau4[SHORT TYPE],"",0,1)</f>
        <v>SMT</v>
      </c>
      <c r="N7661" t="str">
        <f>IF(ISERR(FIND("DECOUPE",Tableau1[[#This Row],[DESIGNATION]])),"","NEED REF")</f>
        <v/>
      </c>
    </row>
    <row r="7662" spans="2:14">
      <c r="B7662">
        <v>34406343</v>
      </c>
      <c r="C7662" s="2">
        <v>43021</v>
      </c>
      <c r="D7662" t="s">
        <v>13</v>
      </c>
      <c r="E7662" t="s">
        <v>5535</v>
      </c>
      <c r="F7662" t="s">
        <v>3871</v>
      </c>
      <c r="J7662" t="s">
        <v>17</v>
      </c>
      <c r="K7662" t="s">
        <v>25</v>
      </c>
      <c r="L7662" t="str">
        <f>_xlfn.XLOOKUP(Tableau1[[#This Row],[TYPE DE PIECE]],Tableau4[MATIERE],Tableau4[SHORT TYPE],"",0,1)</f>
        <v>SMT</v>
      </c>
      <c r="N7662" t="str">
        <f>IF(ISERR(FIND("DECOUPE",Tableau1[[#This Row],[DESIGNATION]])),"","NEED REF")</f>
        <v/>
      </c>
    </row>
    <row r="7663" spans="2:14">
      <c r="B7663">
        <v>34406342</v>
      </c>
      <c r="C7663" s="2">
        <v>43021</v>
      </c>
      <c r="D7663" t="s">
        <v>13</v>
      </c>
      <c r="E7663" t="s">
        <v>5536</v>
      </c>
      <c r="F7663" t="s">
        <v>3871</v>
      </c>
      <c r="J7663" t="s">
        <v>17</v>
      </c>
      <c r="K7663" t="s">
        <v>22</v>
      </c>
      <c r="L7663" t="str">
        <f>_xlfn.XLOOKUP(Tableau1[[#This Row],[TYPE DE PIECE]],Tableau4[MATIERE],Tableau4[SHORT TYPE],"",0,1)</f>
        <v>COP</v>
      </c>
      <c r="N7663" t="str">
        <f>IF(ISERR(FIND("DECOUPE",Tableau1[[#This Row],[DESIGNATION]])),"","NEED REF")</f>
        <v/>
      </c>
    </row>
    <row r="7664" spans="2:14">
      <c r="B7664">
        <v>34406341</v>
      </c>
      <c r="C7664" s="2">
        <v>43021</v>
      </c>
      <c r="D7664" t="s">
        <v>13</v>
      </c>
      <c r="E7664" t="s">
        <v>5537</v>
      </c>
      <c r="F7664" t="s">
        <v>3871</v>
      </c>
      <c r="J7664" t="s">
        <v>17</v>
      </c>
      <c r="K7664" t="s">
        <v>25</v>
      </c>
      <c r="L7664" t="str">
        <f>_xlfn.XLOOKUP(Tableau1[[#This Row],[TYPE DE PIECE]],Tableau4[MATIERE],Tableau4[SHORT TYPE],"",0,1)</f>
        <v>SMT</v>
      </c>
      <c r="N7664" t="str">
        <f>IF(ISERR(FIND("DECOUPE",Tableau1[[#This Row],[DESIGNATION]])),"","NEED REF")</f>
        <v/>
      </c>
    </row>
    <row r="7665" spans="2:14">
      <c r="B7665">
        <v>34406340</v>
      </c>
      <c r="C7665" s="2">
        <v>43021</v>
      </c>
      <c r="D7665" t="s">
        <v>13</v>
      </c>
      <c r="E7665" t="s">
        <v>5533</v>
      </c>
      <c r="F7665" t="s">
        <v>3871</v>
      </c>
      <c r="J7665" t="s">
        <v>17</v>
      </c>
      <c r="K7665" t="s">
        <v>25</v>
      </c>
      <c r="L7665" t="str">
        <f>_xlfn.XLOOKUP(Tableau1[[#This Row],[TYPE DE PIECE]],Tableau4[MATIERE],Tableau4[SHORT TYPE],"",0,1)</f>
        <v>SMT</v>
      </c>
      <c r="N7665" t="str">
        <f>IF(ISERR(FIND("DECOUPE",Tableau1[[#This Row],[DESIGNATION]])),"","NEED REF")</f>
        <v/>
      </c>
    </row>
    <row r="7666" spans="2:14">
      <c r="B7666">
        <v>34406339</v>
      </c>
      <c r="C7666" s="2">
        <v>43021</v>
      </c>
      <c r="D7666" t="s">
        <v>13</v>
      </c>
      <c r="E7666" t="s">
        <v>5538</v>
      </c>
      <c r="F7666" t="s">
        <v>3871</v>
      </c>
      <c r="J7666" t="s">
        <v>17</v>
      </c>
      <c r="K7666" t="s">
        <v>22</v>
      </c>
      <c r="L7666" t="str">
        <f>_xlfn.XLOOKUP(Tableau1[[#This Row],[TYPE DE PIECE]],Tableau4[MATIERE],Tableau4[SHORT TYPE],"",0,1)</f>
        <v>COP</v>
      </c>
      <c r="N7666" t="str">
        <f>IF(ISERR(FIND("DECOUPE",Tableau1[[#This Row],[DESIGNATION]])),"","NEED REF")</f>
        <v/>
      </c>
    </row>
    <row r="7667" spans="2:14">
      <c r="B7667">
        <v>34406338</v>
      </c>
      <c r="C7667" s="2">
        <v>43021</v>
      </c>
      <c r="D7667" t="s">
        <v>13</v>
      </c>
      <c r="E7667" t="s">
        <v>5539</v>
      </c>
      <c r="F7667" t="s">
        <v>3871</v>
      </c>
      <c r="J7667" t="s">
        <v>17</v>
      </c>
      <c r="K7667" t="s">
        <v>22</v>
      </c>
      <c r="L7667" t="str">
        <f>_xlfn.XLOOKUP(Tableau1[[#This Row],[TYPE DE PIECE]],Tableau4[MATIERE],Tableau4[SHORT TYPE],"",0,1)</f>
        <v>COP</v>
      </c>
      <c r="N7667" t="str">
        <f>IF(ISERR(FIND("DECOUPE",Tableau1[[#This Row],[DESIGNATION]])),"","NEED REF")</f>
        <v/>
      </c>
    </row>
    <row r="7668" spans="2:14">
      <c r="B7668">
        <v>34406337</v>
      </c>
      <c r="C7668" s="2">
        <v>43021</v>
      </c>
      <c r="D7668" t="s">
        <v>13</v>
      </c>
      <c r="E7668" t="s">
        <v>5540</v>
      </c>
      <c r="F7668" t="s">
        <v>3871</v>
      </c>
      <c r="J7668" t="s">
        <v>17</v>
      </c>
      <c r="K7668" t="s">
        <v>22</v>
      </c>
      <c r="L7668" t="str">
        <f>_xlfn.XLOOKUP(Tableau1[[#This Row],[TYPE DE PIECE]],Tableau4[MATIERE],Tableau4[SHORT TYPE],"",0,1)</f>
        <v>COP</v>
      </c>
      <c r="N7668" t="str">
        <f>IF(ISERR(FIND("DECOUPE",Tableau1[[#This Row],[DESIGNATION]])),"","NEED REF")</f>
        <v/>
      </c>
    </row>
    <row r="7669" spans="2:14">
      <c r="B7669">
        <v>34406336</v>
      </c>
      <c r="C7669" s="2">
        <v>43021</v>
      </c>
      <c r="D7669" t="s">
        <v>13</v>
      </c>
      <c r="E7669" t="s">
        <v>5541</v>
      </c>
      <c r="F7669" t="s">
        <v>3871</v>
      </c>
      <c r="J7669" t="s">
        <v>17</v>
      </c>
      <c r="K7669" t="s">
        <v>22</v>
      </c>
      <c r="L7669" t="str">
        <f>_xlfn.XLOOKUP(Tableau1[[#This Row],[TYPE DE PIECE]],Tableau4[MATIERE],Tableau4[SHORT TYPE],"",0,1)</f>
        <v>COP</v>
      </c>
      <c r="N7669" t="str">
        <f>IF(ISERR(FIND("DECOUPE",Tableau1[[#This Row],[DESIGNATION]])),"","NEED REF")</f>
        <v/>
      </c>
    </row>
    <row r="7670" spans="2:14">
      <c r="B7670">
        <v>34406335</v>
      </c>
      <c r="C7670" s="2">
        <v>43021</v>
      </c>
      <c r="D7670" t="s">
        <v>13</v>
      </c>
      <c r="E7670" t="s">
        <v>5542</v>
      </c>
      <c r="F7670" t="s">
        <v>3871</v>
      </c>
      <c r="J7670" t="s">
        <v>17</v>
      </c>
      <c r="K7670" t="s">
        <v>22</v>
      </c>
      <c r="L7670" t="str">
        <f>_xlfn.XLOOKUP(Tableau1[[#This Row],[TYPE DE PIECE]],Tableau4[MATIERE],Tableau4[SHORT TYPE],"",0,1)</f>
        <v>COP</v>
      </c>
      <c r="N7670" t="str">
        <f>IF(ISERR(FIND("DECOUPE",Tableau1[[#This Row],[DESIGNATION]])),"","NEED REF")</f>
        <v/>
      </c>
    </row>
    <row r="7671" spans="2:14">
      <c r="B7671">
        <v>34406334</v>
      </c>
      <c r="C7671" s="2">
        <v>43021</v>
      </c>
      <c r="D7671" t="s">
        <v>13</v>
      </c>
      <c r="E7671" t="s">
        <v>5543</v>
      </c>
      <c r="F7671" t="s">
        <v>3871</v>
      </c>
      <c r="J7671" t="s">
        <v>17</v>
      </c>
      <c r="K7671" t="s">
        <v>22</v>
      </c>
      <c r="L7671" t="str">
        <f>_xlfn.XLOOKUP(Tableau1[[#This Row],[TYPE DE PIECE]],Tableau4[MATIERE],Tableau4[SHORT TYPE],"",0,1)</f>
        <v>COP</v>
      </c>
      <c r="N7671" t="str">
        <f>IF(ISERR(FIND("DECOUPE",Tableau1[[#This Row],[DESIGNATION]])),"","NEED REF")</f>
        <v/>
      </c>
    </row>
    <row r="7672" spans="2:14">
      <c r="B7672">
        <v>34406333</v>
      </c>
      <c r="C7672" s="2">
        <v>43021</v>
      </c>
      <c r="D7672" t="s">
        <v>13</v>
      </c>
      <c r="E7672" t="s">
        <v>5544</v>
      </c>
      <c r="F7672" t="s">
        <v>3871</v>
      </c>
      <c r="J7672" t="s">
        <v>17</v>
      </c>
      <c r="K7672" t="s">
        <v>22</v>
      </c>
      <c r="L7672" t="str">
        <f>_xlfn.XLOOKUP(Tableau1[[#This Row],[TYPE DE PIECE]],Tableau4[MATIERE],Tableau4[SHORT TYPE],"",0,1)</f>
        <v>COP</v>
      </c>
      <c r="N7672" t="str">
        <f>IF(ISERR(FIND("DECOUPE",Tableau1[[#This Row],[DESIGNATION]])),"","NEED REF")</f>
        <v/>
      </c>
    </row>
    <row r="7673" spans="2:14">
      <c r="B7673">
        <v>34406332</v>
      </c>
      <c r="C7673" s="2">
        <v>43021</v>
      </c>
      <c r="D7673" t="s">
        <v>13</v>
      </c>
      <c r="E7673" t="s">
        <v>5545</v>
      </c>
      <c r="F7673" t="s">
        <v>3871</v>
      </c>
      <c r="J7673" t="s">
        <v>17</v>
      </c>
      <c r="K7673" t="s">
        <v>22</v>
      </c>
      <c r="L7673" t="str">
        <f>_xlfn.XLOOKUP(Tableau1[[#This Row],[TYPE DE PIECE]],Tableau4[MATIERE],Tableau4[SHORT TYPE],"",0,1)</f>
        <v>COP</v>
      </c>
      <c r="N7673" t="str">
        <f>IF(ISERR(FIND("DECOUPE",Tableau1[[#This Row],[DESIGNATION]])),"","NEED REF")</f>
        <v/>
      </c>
    </row>
    <row r="7674" spans="2:14">
      <c r="B7674">
        <v>34406331</v>
      </c>
      <c r="C7674" s="2">
        <v>43021</v>
      </c>
      <c r="D7674" t="s">
        <v>13</v>
      </c>
      <c r="E7674" t="s">
        <v>5546</v>
      </c>
      <c r="F7674" t="s">
        <v>5547</v>
      </c>
      <c r="J7674" t="s">
        <v>4048</v>
      </c>
      <c r="L7674" t="str">
        <f>_xlfn.XLOOKUP(Tableau1[[#This Row],[TYPE DE PIECE]],Tableau4[MATIERE],Tableau4[SHORT TYPE],"",0,1)</f>
        <v/>
      </c>
      <c r="N7674" t="str">
        <f>IF(ISERR(FIND("DECOUPE",Tableau1[[#This Row],[DESIGNATION]])),"","NEED REF")</f>
        <v/>
      </c>
    </row>
    <row r="7675" spans="2:14">
      <c r="B7675">
        <v>34406330</v>
      </c>
      <c r="C7675" s="2">
        <v>43020</v>
      </c>
      <c r="D7675" t="s">
        <v>745</v>
      </c>
      <c r="F7675" t="s">
        <v>3871</v>
      </c>
      <c r="J7675" t="s">
        <v>17</v>
      </c>
      <c r="L7675" t="str">
        <f>_xlfn.XLOOKUP(Tableau1[[#This Row],[TYPE DE PIECE]],Tableau4[MATIERE],Tableau4[SHORT TYPE],"",0,1)</f>
        <v/>
      </c>
      <c r="N7675" t="str">
        <f>IF(ISERR(FIND("DECOUPE",Tableau1[[#This Row],[DESIGNATION]])),"","NEED REF")</f>
        <v/>
      </c>
    </row>
    <row r="7676" spans="2:14">
      <c r="B7676">
        <v>34406329</v>
      </c>
      <c r="C7676" s="2">
        <v>43020</v>
      </c>
      <c r="D7676" t="s">
        <v>745</v>
      </c>
      <c r="F7676" t="s">
        <v>3871</v>
      </c>
      <c r="J7676" t="s">
        <v>17</v>
      </c>
      <c r="L7676" t="str">
        <f>_xlfn.XLOOKUP(Tableau1[[#This Row],[TYPE DE PIECE]],Tableau4[MATIERE],Tableau4[SHORT TYPE],"",0,1)</f>
        <v/>
      </c>
      <c r="N7676" t="str">
        <f>IF(ISERR(FIND("DECOUPE",Tableau1[[#This Row],[DESIGNATION]])),"","NEED REF")</f>
        <v/>
      </c>
    </row>
    <row r="7677" spans="2:14">
      <c r="B7677">
        <v>34406328</v>
      </c>
      <c r="C7677" s="2">
        <v>43020</v>
      </c>
      <c r="D7677" t="s">
        <v>745</v>
      </c>
      <c r="F7677" t="s">
        <v>3871</v>
      </c>
      <c r="J7677" t="s">
        <v>17</v>
      </c>
      <c r="L7677" t="str">
        <f>_xlfn.XLOOKUP(Tableau1[[#This Row],[TYPE DE PIECE]],Tableau4[MATIERE],Tableau4[SHORT TYPE],"",0,1)</f>
        <v/>
      </c>
      <c r="N7677" t="str">
        <f>IF(ISERR(FIND("DECOUPE",Tableau1[[#This Row],[DESIGNATION]])),"","NEED REF")</f>
        <v/>
      </c>
    </row>
    <row r="7678" spans="2:14">
      <c r="B7678">
        <v>34406327</v>
      </c>
      <c r="C7678" s="2">
        <v>43020</v>
      </c>
      <c r="D7678" t="s">
        <v>745</v>
      </c>
      <c r="F7678" t="s">
        <v>3871</v>
      </c>
      <c r="J7678" t="s">
        <v>17</v>
      </c>
      <c r="L7678" t="str">
        <f>_xlfn.XLOOKUP(Tableau1[[#This Row],[TYPE DE PIECE]],Tableau4[MATIERE],Tableau4[SHORT TYPE],"",0,1)</f>
        <v/>
      </c>
      <c r="N7678" t="str">
        <f>IF(ISERR(FIND("DECOUPE",Tableau1[[#This Row],[DESIGNATION]])),"","NEED REF")</f>
        <v/>
      </c>
    </row>
    <row r="7679" spans="2:14">
      <c r="B7679">
        <v>34406326</v>
      </c>
      <c r="C7679" s="2">
        <v>43020</v>
      </c>
      <c r="D7679" t="s">
        <v>13</v>
      </c>
      <c r="E7679" t="s">
        <v>5548</v>
      </c>
      <c r="F7679" t="s">
        <v>3871</v>
      </c>
      <c r="J7679" t="s">
        <v>17</v>
      </c>
      <c r="K7679" t="s">
        <v>22</v>
      </c>
      <c r="L7679" t="str">
        <f>_xlfn.XLOOKUP(Tableau1[[#This Row],[TYPE DE PIECE]],Tableau4[MATIERE],Tableau4[SHORT TYPE],"",0,1)</f>
        <v>COP</v>
      </c>
      <c r="N7679" t="str">
        <f>IF(ISERR(FIND("DECOUPE",Tableau1[[#This Row],[DESIGNATION]])),"","NEED REF")</f>
        <v/>
      </c>
    </row>
    <row r="7680" spans="2:14">
      <c r="B7680">
        <v>34406325</v>
      </c>
      <c r="C7680" s="2">
        <v>43021</v>
      </c>
      <c r="D7680" t="s">
        <v>13</v>
      </c>
      <c r="E7680" t="s">
        <v>5549</v>
      </c>
      <c r="F7680" t="s">
        <v>5547</v>
      </c>
      <c r="J7680" t="s">
        <v>4048</v>
      </c>
      <c r="K7680" t="s">
        <v>25</v>
      </c>
      <c r="L7680" t="str">
        <f>_xlfn.XLOOKUP(Tableau1[[#This Row],[TYPE DE PIECE]],Tableau4[MATIERE],Tableau4[SHORT TYPE],"",0,1)</f>
        <v>SMT</v>
      </c>
      <c r="N7680" t="str">
        <f>IF(ISERR(FIND("DECOUPE",Tableau1[[#This Row],[DESIGNATION]])),"","NEED REF")</f>
        <v/>
      </c>
    </row>
    <row r="7681" spans="2:14">
      <c r="B7681">
        <v>34406324</v>
      </c>
      <c r="C7681" s="2">
        <v>43021</v>
      </c>
      <c r="D7681" t="s">
        <v>13</v>
      </c>
      <c r="E7681" t="s">
        <v>5550</v>
      </c>
      <c r="F7681" t="s">
        <v>5547</v>
      </c>
      <c r="J7681" t="s">
        <v>4048</v>
      </c>
      <c r="K7681" t="s">
        <v>22</v>
      </c>
      <c r="L7681" t="str">
        <f>_xlfn.XLOOKUP(Tableau1[[#This Row],[TYPE DE PIECE]],Tableau4[MATIERE],Tableau4[SHORT TYPE],"",0,1)</f>
        <v>COP</v>
      </c>
      <c r="N7681" t="str">
        <f>IF(ISERR(FIND("DECOUPE",Tableau1[[#This Row],[DESIGNATION]])),"","NEED REF")</f>
        <v/>
      </c>
    </row>
    <row r="7682" spans="2:14">
      <c r="B7682">
        <v>34406323</v>
      </c>
      <c r="C7682" s="2">
        <v>43021</v>
      </c>
      <c r="D7682" t="s">
        <v>13</v>
      </c>
      <c r="E7682" t="s">
        <v>5551</v>
      </c>
      <c r="F7682" t="s">
        <v>5547</v>
      </c>
      <c r="J7682" t="s">
        <v>4048</v>
      </c>
      <c r="K7682" t="s">
        <v>22</v>
      </c>
      <c r="L7682" t="str">
        <f>_xlfn.XLOOKUP(Tableau1[[#This Row],[TYPE DE PIECE]],Tableau4[MATIERE],Tableau4[SHORT TYPE],"",0,1)</f>
        <v>COP</v>
      </c>
      <c r="N7682" t="str">
        <f>IF(ISERR(FIND("DECOUPE",Tableau1[[#This Row],[DESIGNATION]])),"","NEED REF")</f>
        <v/>
      </c>
    </row>
    <row r="7683" spans="2:14">
      <c r="B7683">
        <v>34406322</v>
      </c>
      <c r="C7683" s="2">
        <v>43021</v>
      </c>
      <c r="D7683" t="s">
        <v>13</v>
      </c>
      <c r="E7683" t="s">
        <v>2984</v>
      </c>
      <c r="F7683" t="s">
        <v>5547</v>
      </c>
      <c r="J7683" t="s">
        <v>4048</v>
      </c>
      <c r="K7683" t="s">
        <v>22</v>
      </c>
      <c r="L7683" t="str">
        <f>_xlfn.XLOOKUP(Tableau1[[#This Row],[TYPE DE PIECE]],Tableau4[MATIERE],Tableau4[SHORT TYPE],"",0,1)</f>
        <v>COP</v>
      </c>
      <c r="N7683" t="str">
        <f>IF(ISERR(FIND("DECOUPE",Tableau1[[#This Row],[DESIGNATION]])),"","NEED REF")</f>
        <v/>
      </c>
    </row>
    <row r="7684" spans="2:14">
      <c r="B7684">
        <v>34406321</v>
      </c>
      <c r="C7684" s="2">
        <v>43020</v>
      </c>
      <c r="D7684" t="s">
        <v>745</v>
      </c>
      <c r="F7684" t="s">
        <v>3871</v>
      </c>
      <c r="J7684" t="s">
        <v>17</v>
      </c>
      <c r="L7684" t="str">
        <f>_xlfn.XLOOKUP(Tableau1[[#This Row],[TYPE DE PIECE]],Tableau4[MATIERE],Tableau4[SHORT TYPE],"",0,1)</f>
        <v/>
      </c>
      <c r="N7684" t="str">
        <f>IF(ISERR(FIND("DECOUPE",Tableau1[[#This Row],[DESIGNATION]])),"","NEED REF")</f>
        <v/>
      </c>
    </row>
    <row r="7685" spans="2:14">
      <c r="B7685">
        <v>34406320</v>
      </c>
      <c r="C7685" s="2">
        <v>43020</v>
      </c>
      <c r="D7685" t="s">
        <v>745</v>
      </c>
      <c r="F7685" t="s">
        <v>3871</v>
      </c>
      <c r="J7685" t="s">
        <v>17</v>
      </c>
      <c r="L7685" t="str">
        <f>_xlfn.XLOOKUP(Tableau1[[#This Row],[TYPE DE PIECE]],Tableau4[MATIERE],Tableau4[SHORT TYPE],"",0,1)</f>
        <v/>
      </c>
      <c r="N7685" t="str">
        <f>IF(ISERR(FIND("DECOUPE",Tableau1[[#This Row],[DESIGNATION]])),"","NEED REF")</f>
        <v/>
      </c>
    </row>
    <row r="7686" spans="2:14">
      <c r="B7686">
        <v>34406319</v>
      </c>
      <c r="C7686" s="2">
        <v>43020</v>
      </c>
      <c r="D7686" t="s">
        <v>13</v>
      </c>
      <c r="E7686" t="s">
        <v>5552</v>
      </c>
      <c r="F7686" t="s">
        <v>3871</v>
      </c>
      <c r="J7686" t="s">
        <v>17</v>
      </c>
      <c r="K7686" t="s">
        <v>22</v>
      </c>
      <c r="L7686" t="str">
        <f>_xlfn.XLOOKUP(Tableau1[[#This Row],[TYPE DE PIECE]],Tableau4[MATIERE],Tableau4[SHORT TYPE],"",0,1)</f>
        <v>COP</v>
      </c>
      <c r="N7686" t="str">
        <f>IF(ISERR(FIND("DECOUPE",Tableau1[[#This Row],[DESIGNATION]])),"","NEED REF")</f>
        <v/>
      </c>
    </row>
    <row r="7687" spans="2:14">
      <c r="B7687">
        <v>34406318</v>
      </c>
      <c r="C7687" s="2">
        <v>43020</v>
      </c>
      <c r="D7687" t="s">
        <v>13</v>
      </c>
      <c r="E7687" t="s">
        <v>5553</v>
      </c>
      <c r="F7687" t="s">
        <v>3871</v>
      </c>
      <c r="J7687" t="s">
        <v>17</v>
      </c>
      <c r="K7687" t="s">
        <v>22</v>
      </c>
      <c r="L7687" t="str">
        <f>_xlfn.XLOOKUP(Tableau1[[#This Row],[TYPE DE PIECE]],Tableau4[MATIERE],Tableau4[SHORT TYPE],"",0,1)</f>
        <v>COP</v>
      </c>
      <c r="N7687" t="str">
        <f>IF(ISERR(FIND("DECOUPE",Tableau1[[#This Row],[DESIGNATION]])),"","NEED REF")</f>
        <v/>
      </c>
    </row>
    <row r="7688" spans="2:14">
      <c r="B7688">
        <v>34406317</v>
      </c>
      <c r="C7688" s="2">
        <v>43018</v>
      </c>
      <c r="D7688" t="s">
        <v>745</v>
      </c>
      <c r="E7688" t="s">
        <v>5554</v>
      </c>
      <c r="F7688" t="s">
        <v>3871</v>
      </c>
      <c r="J7688" t="s">
        <v>17</v>
      </c>
      <c r="L7688" t="str">
        <f>_xlfn.XLOOKUP(Tableau1[[#This Row],[TYPE DE PIECE]],Tableau4[MATIERE],Tableau4[SHORT TYPE],"",0,1)</f>
        <v/>
      </c>
      <c r="N7688" t="str">
        <f>IF(ISERR(FIND("DECOUPE",Tableau1[[#This Row],[DESIGNATION]])),"","NEED REF")</f>
        <v/>
      </c>
    </row>
    <row r="7689" spans="2:14">
      <c r="B7689">
        <v>34406316</v>
      </c>
      <c r="C7689" s="2">
        <v>43018</v>
      </c>
      <c r="D7689" t="s">
        <v>745</v>
      </c>
      <c r="E7689" t="s">
        <v>5555</v>
      </c>
      <c r="F7689" t="s">
        <v>3871</v>
      </c>
      <c r="J7689" t="s">
        <v>17</v>
      </c>
      <c r="L7689" t="str">
        <f>_xlfn.XLOOKUP(Tableau1[[#This Row],[TYPE DE PIECE]],Tableau4[MATIERE],Tableau4[SHORT TYPE],"",0,1)</f>
        <v/>
      </c>
      <c r="N7689" t="str">
        <f>IF(ISERR(FIND("DECOUPE",Tableau1[[#This Row],[DESIGNATION]])),"","NEED REF")</f>
        <v/>
      </c>
    </row>
    <row r="7690" spans="2:14">
      <c r="B7690">
        <v>34406315</v>
      </c>
      <c r="C7690" s="2">
        <v>43018</v>
      </c>
      <c r="D7690" t="s">
        <v>745</v>
      </c>
      <c r="E7690" t="s">
        <v>5556</v>
      </c>
      <c r="F7690" t="s">
        <v>3871</v>
      </c>
      <c r="J7690" t="s">
        <v>17</v>
      </c>
      <c r="L7690" t="str">
        <f>_xlfn.XLOOKUP(Tableau1[[#This Row],[TYPE DE PIECE]],Tableau4[MATIERE],Tableau4[SHORT TYPE],"",0,1)</f>
        <v/>
      </c>
      <c r="N7690" t="str">
        <f>IF(ISERR(FIND("DECOUPE",Tableau1[[#This Row],[DESIGNATION]])),"","NEED REF")</f>
        <v/>
      </c>
    </row>
    <row r="7691" spans="2:14">
      <c r="B7691">
        <v>34406314</v>
      </c>
      <c r="C7691" s="2">
        <v>43018</v>
      </c>
      <c r="D7691" t="s">
        <v>745</v>
      </c>
      <c r="E7691" t="s">
        <v>5557</v>
      </c>
      <c r="F7691" t="s">
        <v>3871</v>
      </c>
      <c r="J7691" t="s">
        <v>17</v>
      </c>
      <c r="L7691" t="str">
        <f>_xlfn.XLOOKUP(Tableau1[[#This Row],[TYPE DE PIECE]],Tableau4[MATIERE],Tableau4[SHORT TYPE],"",0,1)</f>
        <v/>
      </c>
      <c r="N7691" t="str">
        <f>IF(ISERR(FIND("DECOUPE",Tableau1[[#This Row],[DESIGNATION]])),"","NEED REF")</f>
        <v/>
      </c>
    </row>
    <row r="7692" spans="2:14">
      <c r="B7692">
        <v>34406313</v>
      </c>
      <c r="C7692" s="2">
        <v>43018</v>
      </c>
      <c r="D7692" t="s">
        <v>745</v>
      </c>
      <c r="E7692" t="s">
        <v>5558</v>
      </c>
      <c r="F7692" t="s">
        <v>3871</v>
      </c>
      <c r="J7692" t="s">
        <v>17</v>
      </c>
      <c r="L7692" t="str">
        <f>_xlfn.XLOOKUP(Tableau1[[#This Row],[TYPE DE PIECE]],Tableau4[MATIERE],Tableau4[SHORT TYPE],"",0,1)</f>
        <v/>
      </c>
      <c r="N7692" t="str">
        <f>IF(ISERR(FIND("DECOUPE",Tableau1[[#This Row],[DESIGNATION]])),"","NEED REF")</f>
        <v/>
      </c>
    </row>
    <row r="7693" spans="2:14">
      <c r="B7693">
        <v>34406312</v>
      </c>
      <c r="C7693" s="2">
        <v>43020</v>
      </c>
      <c r="D7693" t="s">
        <v>13</v>
      </c>
      <c r="E7693" t="s">
        <v>5559</v>
      </c>
      <c r="F7693" t="s">
        <v>3871</v>
      </c>
      <c r="J7693" t="s">
        <v>17</v>
      </c>
      <c r="K7693" t="s">
        <v>22</v>
      </c>
      <c r="L7693" t="str">
        <f>_xlfn.XLOOKUP(Tableau1[[#This Row],[TYPE DE PIECE]],Tableau4[MATIERE],Tableau4[SHORT TYPE],"",0,1)</f>
        <v>COP</v>
      </c>
      <c r="N7693" t="str">
        <f>IF(ISERR(FIND("DECOUPE",Tableau1[[#This Row],[DESIGNATION]])),"","NEED REF")</f>
        <v/>
      </c>
    </row>
    <row r="7694" spans="2:14">
      <c r="B7694">
        <v>34406311</v>
      </c>
      <c r="C7694" s="2">
        <v>43020</v>
      </c>
      <c r="D7694" t="s">
        <v>13</v>
      </c>
      <c r="E7694" t="s">
        <v>4580</v>
      </c>
      <c r="F7694" t="s">
        <v>3871</v>
      </c>
      <c r="J7694" t="s">
        <v>17</v>
      </c>
      <c r="K7694" t="s">
        <v>22</v>
      </c>
      <c r="L7694" t="str">
        <f>_xlfn.XLOOKUP(Tableau1[[#This Row],[TYPE DE PIECE]],Tableau4[MATIERE],Tableau4[SHORT TYPE],"",0,1)</f>
        <v>COP</v>
      </c>
      <c r="N7694" t="str">
        <f>IF(ISERR(FIND("DECOUPE",Tableau1[[#This Row],[DESIGNATION]])),"","NEED REF")</f>
        <v/>
      </c>
    </row>
    <row r="7695" spans="2:14">
      <c r="B7695">
        <v>34406310</v>
      </c>
      <c r="C7695" s="2">
        <v>43020</v>
      </c>
      <c r="D7695" t="s">
        <v>13</v>
      </c>
      <c r="E7695" t="s">
        <v>5444</v>
      </c>
      <c r="F7695" t="s">
        <v>3871</v>
      </c>
      <c r="J7695" t="s">
        <v>17</v>
      </c>
      <c r="K7695" t="s">
        <v>22</v>
      </c>
      <c r="L7695" t="str">
        <f>_xlfn.XLOOKUP(Tableau1[[#This Row],[TYPE DE PIECE]],Tableau4[MATIERE],Tableau4[SHORT TYPE],"",0,1)</f>
        <v>COP</v>
      </c>
      <c r="N7695" t="str">
        <f>IF(ISERR(FIND("DECOUPE",Tableau1[[#This Row],[DESIGNATION]])),"","NEED REF")</f>
        <v/>
      </c>
    </row>
    <row r="7696" spans="2:14">
      <c r="B7696">
        <v>34406309</v>
      </c>
      <c r="C7696" s="2">
        <v>43019</v>
      </c>
      <c r="D7696" t="s">
        <v>13</v>
      </c>
      <c r="E7696" t="s">
        <v>5560</v>
      </c>
      <c r="F7696" t="s">
        <v>2455</v>
      </c>
      <c r="J7696" t="s">
        <v>1944</v>
      </c>
      <c r="K7696" t="s">
        <v>33</v>
      </c>
      <c r="L7696" t="str">
        <f>_xlfn.XLOOKUP(Tableau1[[#This Row],[TYPE DE PIECE]],Tableau4[MATIERE],Tableau4[SHORT TYPE],"",0,1)</f>
        <v>PLA</v>
      </c>
      <c r="N7696" t="str">
        <f>IF(ISERR(FIND("DECOUPE",Tableau1[[#This Row],[DESIGNATION]])),"","NEED REF")</f>
        <v/>
      </c>
    </row>
    <row r="7697" spans="2:14">
      <c r="B7697">
        <v>34406308</v>
      </c>
      <c r="C7697" s="2">
        <v>43019</v>
      </c>
      <c r="D7697" t="s">
        <v>13</v>
      </c>
      <c r="E7697" t="s">
        <v>5560</v>
      </c>
      <c r="F7697" t="s">
        <v>2455</v>
      </c>
      <c r="J7697" t="s">
        <v>1944</v>
      </c>
      <c r="K7697" t="s">
        <v>33</v>
      </c>
      <c r="L7697" t="str">
        <f>_xlfn.XLOOKUP(Tableau1[[#This Row],[TYPE DE PIECE]],Tableau4[MATIERE],Tableau4[SHORT TYPE],"",0,1)</f>
        <v>PLA</v>
      </c>
      <c r="N7697" t="str">
        <f>IF(ISERR(FIND("DECOUPE",Tableau1[[#This Row],[DESIGNATION]])),"","NEED REF")</f>
        <v/>
      </c>
    </row>
    <row r="7698" spans="2:14">
      <c r="B7698">
        <v>34406307</v>
      </c>
      <c r="C7698" s="2">
        <v>43018</v>
      </c>
      <c r="D7698" t="s">
        <v>13</v>
      </c>
      <c r="E7698" t="s">
        <v>5561</v>
      </c>
      <c r="F7698" t="s">
        <v>3871</v>
      </c>
      <c r="J7698" t="s">
        <v>17</v>
      </c>
      <c r="K7698" t="s">
        <v>25</v>
      </c>
      <c r="L7698" t="str">
        <f>_xlfn.XLOOKUP(Tableau1[[#This Row],[TYPE DE PIECE]],Tableau4[MATIERE],Tableau4[SHORT TYPE],"",0,1)</f>
        <v>SMT</v>
      </c>
      <c r="N7698" t="s">
        <v>5562</v>
      </c>
    </row>
    <row r="7699" spans="2:14">
      <c r="B7699">
        <v>34406306</v>
      </c>
      <c r="C7699" s="2">
        <v>43018</v>
      </c>
      <c r="D7699" t="s">
        <v>13</v>
      </c>
      <c r="E7699" t="s">
        <v>5563</v>
      </c>
      <c r="F7699" t="s">
        <v>3871</v>
      </c>
      <c r="J7699" t="s">
        <v>17</v>
      </c>
      <c r="K7699" t="s">
        <v>25</v>
      </c>
      <c r="L7699" t="str">
        <f>_xlfn.XLOOKUP(Tableau1[[#This Row],[TYPE DE PIECE]],Tableau4[MATIERE],Tableau4[SHORT TYPE],"",0,1)</f>
        <v>SMT</v>
      </c>
      <c r="N7699" t="s">
        <v>5562</v>
      </c>
    </row>
    <row r="7700" spans="2:14">
      <c r="B7700">
        <v>34406305</v>
      </c>
      <c r="C7700" s="2">
        <v>43018</v>
      </c>
      <c r="D7700" t="s">
        <v>13</v>
      </c>
      <c r="E7700" t="s">
        <v>5564</v>
      </c>
      <c r="F7700" t="s">
        <v>3871</v>
      </c>
      <c r="J7700" t="s">
        <v>17</v>
      </c>
      <c r="K7700" t="s">
        <v>25</v>
      </c>
      <c r="L7700" t="str">
        <f>_xlfn.XLOOKUP(Tableau1[[#This Row],[TYPE DE PIECE]],Tableau4[MATIERE],Tableau4[SHORT TYPE],"",0,1)</f>
        <v>SMT</v>
      </c>
      <c r="N7700" t="s">
        <v>5562</v>
      </c>
    </row>
    <row r="7701" spans="2:14">
      <c r="B7701">
        <v>34406304</v>
      </c>
      <c r="C7701" s="2">
        <v>43018</v>
      </c>
      <c r="D7701" t="s">
        <v>13</v>
      </c>
      <c r="E7701" t="s">
        <v>5565</v>
      </c>
      <c r="F7701" t="s">
        <v>3871</v>
      </c>
      <c r="J7701" t="s">
        <v>17</v>
      </c>
      <c r="K7701" t="s">
        <v>25</v>
      </c>
      <c r="L7701" t="str">
        <f>_xlfn.XLOOKUP(Tableau1[[#This Row],[TYPE DE PIECE]],Tableau4[MATIERE],Tableau4[SHORT TYPE],"",0,1)</f>
        <v>SMT</v>
      </c>
      <c r="N7701" t="s">
        <v>5562</v>
      </c>
    </row>
    <row r="7702" spans="2:14">
      <c r="B7702">
        <v>34406303</v>
      </c>
      <c r="C7702" s="2">
        <v>43018</v>
      </c>
      <c r="D7702" t="s">
        <v>745</v>
      </c>
      <c r="E7702" t="s">
        <v>5566</v>
      </c>
      <c r="F7702" t="s">
        <v>3871</v>
      </c>
      <c r="J7702" t="s">
        <v>17</v>
      </c>
      <c r="L7702" t="str">
        <f>_xlfn.XLOOKUP(Tableau1[[#This Row],[TYPE DE PIECE]],Tableau4[MATIERE],Tableau4[SHORT TYPE],"",0,1)</f>
        <v/>
      </c>
      <c r="N7702" t="str">
        <f>IF(ISERR(FIND("DECOUPE",Tableau1[[#This Row],[DESIGNATION]])),"","NEED REF")</f>
        <v/>
      </c>
    </row>
    <row r="7703" spans="2:14">
      <c r="B7703">
        <v>34406302</v>
      </c>
      <c r="C7703" s="2">
        <v>43018</v>
      </c>
      <c r="D7703" t="s">
        <v>745</v>
      </c>
      <c r="E7703" t="s">
        <v>5567</v>
      </c>
      <c r="F7703" t="s">
        <v>3871</v>
      </c>
      <c r="J7703" t="s">
        <v>17</v>
      </c>
      <c r="L7703" t="str">
        <f>_xlfn.XLOOKUP(Tableau1[[#This Row],[TYPE DE PIECE]],Tableau4[MATIERE],Tableau4[SHORT TYPE],"",0,1)</f>
        <v/>
      </c>
      <c r="N7703" t="str">
        <f>IF(ISERR(FIND("DECOUPE",Tableau1[[#This Row],[DESIGNATION]])),"","NEED REF")</f>
        <v/>
      </c>
    </row>
    <row r="7704" spans="2:14">
      <c r="B7704">
        <v>34406301</v>
      </c>
      <c r="C7704" s="2">
        <v>43018</v>
      </c>
      <c r="D7704" t="s">
        <v>745</v>
      </c>
      <c r="E7704" t="s">
        <v>5568</v>
      </c>
      <c r="F7704" t="s">
        <v>3871</v>
      </c>
      <c r="J7704" t="s">
        <v>17</v>
      </c>
      <c r="L7704" t="str">
        <f>_xlfn.XLOOKUP(Tableau1[[#This Row],[TYPE DE PIECE]],Tableau4[MATIERE],Tableau4[SHORT TYPE],"",0,1)</f>
        <v/>
      </c>
      <c r="N7704" t="str">
        <f>IF(ISERR(FIND("DECOUPE",Tableau1[[#This Row],[DESIGNATION]])),"","NEED REF")</f>
        <v/>
      </c>
    </row>
    <row r="7705" spans="2:14">
      <c r="B7705">
        <v>34406300</v>
      </c>
      <c r="C7705" s="2">
        <v>43018</v>
      </c>
      <c r="D7705" t="s">
        <v>745</v>
      </c>
      <c r="E7705" t="s">
        <v>5569</v>
      </c>
      <c r="F7705" t="s">
        <v>3871</v>
      </c>
      <c r="J7705" t="s">
        <v>17</v>
      </c>
      <c r="L7705" t="str">
        <f>_xlfn.XLOOKUP(Tableau1[[#This Row],[TYPE DE PIECE]],Tableau4[MATIERE],Tableau4[SHORT TYPE],"",0,1)</f>
        <v/>
      </c>
      <c r="N7705" t="str">
        <f>IF(ISERR(FIND("DECOUPE",Tableau1[[#This Row],[DESIGNATION]])),"","NEED REF")</f>
        <v/>
      </c>
    </row>
    <row r="7706" spans="2:14">
      <c r="B7706">
        <v>34406299</v>
      </c>
      <c r="C7706" s="2">
        <v>43018</v>
      </c>
      <c r="D7706" t="s">
        <v>745</v>
      </c>
      <c r="E7706" t="s">
        <v>5570</v>
      </c>
      <c r="F7706" t="s">
        <v>3871</v>
      </c>
      <c r="J7706" t="s">
        <v>17</v>
      </c>
      <c r="L7706" t="str">
        <f>_xlfn.XLOOKUP(Tableau1[[#This Row],[TYPE DE PIECE]],Tableau4[MATIERE],Tableau4[SHORT TYPE],"",0,1)</f>
        <v/>
      </c>
      <c r="N7706" t="str">
        <f>IF(ISERR(FIND("DECOUPE",Tableau1[[#This Row],[DESIGNATION]])),"","NEED REF")</f>
        <v/>
      </c>
    </row>
    <row r="7707" spans="2:14">
      <c r="B7707">
        <v>34406298</v>
      </c>
      <c r="C7707" s="2">
        <v>43018</v>
      </c>
      <c r="D7707" t="s">
        <v>745</v>
      </c>
      <c r="E7707" t="s">
        <v>5571</v>
      </c>
      <c r="F7707" t="s">
        <v>3871</v>
      </c>
      <c r="J7707" t="s">
        <v>17</v>
      </c>
      <c r="L7707" t="str">
        <f>_xlfn.XLOOKUP(Tableau1[[#This Row],[TYPE DE PIECE]],Tableau4[MATIERE],Tableau4[SHORT TYPE],"",0,1)</f>
        <v/>
      </c>
      <c r="N7707" t="str">
        <f>IF(ISERR(FIND("DECOUPE",Tableau1[[#This Row],[DESIGNATION]])),"","NEED REF")</f>
        <v/>
      </c>
    </row>
    <row r="7708" spans="2:14">
      <c r="B7708">
        <v>34406297</v>
      </c>
      <c r="C7708" s="2">
        <v>43018</v>
      </c>
      <c r="D7708" t="s">
        <v>745</v>
      </c>
      <c r="E7708" t="s">
        <v>5572</v>
      </c>
      <c r="F7708" t="s">
        <v>3871</v>
      </c>
      <c r="J7708" t="s">
        <v>17</v>
      </c>
      <c r="L7708" t="str">
        <f>_xlfn.XLOOKUP(Tableau1[[#This Row],[TYPE DE PIECE]],Tableau4[MATIERE],Tableau4[SHORT TYPE],"",0,1)</f>
        <v/>
      </c>
      <c r="N7708" t="str">
        <f>IF(ISERR(FIND("DECOUPE",Tableau1[[#This Row],[DESIGNATION]])),"","NEED REF")</f>
        <v/>
      </c>
    </row>
    <row r="7709" spans="2:14">
      <c r="B7709">
        <v>34406296</v>
      </c>
      <c r="C7709" s="2">
        <v>43018</v>
      </c>
      <c r="D7709" t="s">
        <v>745</v>
      </c>
      <c r="E7709" t="s">
        <v>5573</v>
      </c>
      <c r="F7709" t="s">
        <v>3871</v>
      </c>
      <c r="J7709" t="s">
        <v>17</v>
      </c>
      <c r="L7709" t="str">
        <f>_xlfn.XLOOKUP(Tableau1[[#This Row],[TYPE DE PIECE]],Tableau4[MATIERE],Tableau4[SHORT TYPE],"",0,1)</f>
        <v/>
      </c>
      <c r="N7709" t="str">
        <f>IF(ISERR(FIND("DECOUPE",Tableau1[[#This Row],[DESIGNATION]])),"","NEED REF")</f>
        <v/>
      </c>
    </row>
    <row r="7710" spans="2:14">
      <c r="B7710">
        <v>34406295</v>
      </c>
      <c r="C7710" s="2">
        <v>43018</v>
      </c>
      <c r="D7710" t="s">
        <v>745</v>
      </c>
      <c r="E7710" t="s">
        <v>5574</v>
      </c>
      <c r="F7710" t="s">
        <v>3871</v>
      </c>
      <c r="J7710" t="s">
        <v>17</v>
      </c>
      <c r="L7710" t="str">
        <f>_xlfn.XLOOKUP(Tableau1[[#This Row],[TYPE DE PIECE]],Tableau4[MATIERE],Tableau4[SHORT TYPE],"",0,1)</f>
        <v/>
      </c>
      <c r="N7710" t="str">
        <f>IF(ISERR(FIND("DECOUPE",Tableau1[[#This Row],[DESIGNATION]])),"","NEED REF")</f>
        <v/>
      </c>
    </row>
    <row r="7711" spans="2:14">
      <c r="B7711">
        <v>34406294</v>
      </c>
      <c r="C7711" s="2">
        <v>43018</v>
      </c>
      <c r="D7711" t="s">
        <v>745</v>
      </c>
      <c r="E7711" t="s">
        <v>5575</v>
      </c>
      <c r="F7711" t="s">
        <v>3871</v>
      </c>
      <c r="J7711" t="s">
        <v>17</v>
      </c>
      <c r="L7711" t="str">
        <f>_xlfn.XLOOKUP(Tableau1[[#This Row],[TYPE DE PIECE]],Tableau4[MATIERE],Tableau4[SHORT TYPE],"",0,1)</f>
        <v/>
      </c>
      <c r="N7711" t="str">
        <f>IF(ISERR(FIND("DECOUPE",Tableau1[[#This Row],[DESIGNATION]])),"","NEED REF")</f>
        <v/>
      </c>
    </row>
    <row r="7712" spans="2:14">
      <c r="B7712">
        <v>34406293</v>
      </c>
      <c r="C7712" s="2">
        <v>43018</v>
      </c>
      <c r="D7712" t="s">
        <v>13</v>
      </c>
      <c r="E7712" t="s">
        <v>5576</v>
      </c>
      <c r="F7712" t="s">
        <v>3871</v>
      </c>
      <c r="J7712" t="s">
        <v>17</v>
      </c>
      <c r="K7712" t="s">
        <v>22</v>
      </c>
      <c r="L7712" t="str">
        <f>_xlfn.XLOOKUP(Tableau1[[#This Row],[TYPE DE PIECE]],Tableau4[MATIERE],Tableau4[SHORT TYPE],"",0,1)</f>
        <v>COP</v>
      </c>
      <c r="N7712" t="str">
        <f>IF(ISERR(FIND("DECOUPE",Tableau1[[#This Row],[DESIGNATION]])),"","NEED REF")</f>
        <v/>
      </c>
    </row>
    <row r="7713" spans="2:14">
      <c r="B7713">
        <v>34406292</v>
      </c>
      <c r="C7713" s="2">
        <v>43018</v>
      </c>
      <c r="D7713" t="s">
        <v>13</v>
      </c>
      <c r="E7713" t="s">
        <v>5577</v>
      </c>
      <c r="F7713" t="s">
        <v>3871</v>
      </c>
      <c r="J7713" t="s">
        <v>17</v>
      </c>
      <c r="K7713" t="s">
        <v>22</v>
      </c>
      <c r="L7713" t="str">
        <f>_xlfn.XLOOKUP(Tableau1[[#This Row],[TYPE DE PIECE]],Tableau4[MATIERE],Tableau4[SHORT TYPE],"",0,1)</f>
        <v>COP</v>
      </c>
      <c r="N7713" t="str">
        <f>IF(ISERR(FIND("DECOUPE",Tableau1[[#This Row],[DESIGNATION]])),"","NEED REF")</f>
        <v/>
      </c>
    </row>
    <row r="7714" spans="2:14">
      <c r="B7714">
        <v>34406291</v>
      </c>
      <c r="C7714" s="2">
        <v>43018</v>
      </c>
      <c r="D7714" t="s">
        <v>13</v>
      </c>
      <c r="E7714" t="s">
        <v>5578</v>
      </c>
      <c r="F7714" t="s">
        <v>3871</v>
      </c>
      <c r="J7714" t="s">
        <v>17</v>
      </c>
      <c r="K7714" t="s">
        <v>22</v>
      </c>
      <c r="L7714" t="str">
        <f>_xlfn.XLOOKUP(Tableau1[[#This Row],[TYPE DE PIECE]],Tableau4[MATIERE],Tableau4[SHORT TYPE],"",0,1)</f>
        <v>COP</v>
      </c>
      <c r="N7714" t="str">
        <f>IF(ISERR(FIND("DECOUPE",Tableau1[[#This Row],[DESIGNATION]])),"","NEED REF")</f>
        <v/>
      </c>
    </row>
    <row r="7715" spans="2:14">
      <c r="B7715">
        <v>34406290</v>
      </c>
      <c r="C7715" s="2">
        <v>43018</v>
      </c>
      <c r="D7715" t="s">
        <v>13</v>
      </c>
      <c r="E7715" t="s">
        <v>5579</v>
      </c>
      <c r="F7715" t="s">
        <v>3871</v>
      </c>
      <c r="J7715" t="s">
        <v>17</v>
      </c>
      <c r="K7715" t="s">
        <v>22</v>
      </c>
      <c r="L7715" t="str">
        <f>_xlfn.XLOOKUP(Tableau1[[#This Row],[TYPE DE PIECE]],Tableau4[MATIERE],Tableau4[SHORT TYPE],"",0,1)</f>
        <v>COP</v>
      </c>
      <c r="N7715" t="str">
        <f>IF(ISERR(FIND("DECOUPE",Tableau1[[#This Row],[DESIGNATION]])),"","NEED REF")</f>
        <v/>
      </c>
    </row>
    <row r="7716" spans="2:14">
      <c r="B7716">
        <v>34406289</v>
      </c>
      <c r="C7716" s="2">
        <v>43010</v>
      </c>
      <c r="D7716" t="s">
        <v>13</v>
      </c>
      <c r="E7716" t="s">
        <v>5580</v>
      </c>
      <c r="F7716" t="s">
        <v>3871</v>
      </c>
      <c r="J7716" t="s">
        <v>17</v>
      </c>
      <c r="K7716" t="s">
        <v>25</v>
      </c>
      <c r="L7716" t="str">
        <f>_xlfn.XLOOKUP(Tableau1[[#This Row],[TYPE DE PIECE]],Tableau4[MATIERE],Tableau4[SHORT TYPE],"",0,1)</f>
        <v>SMT</v>
      </c>
      <c r="N7716" t="str">
        <f>IF(ISERR(FIND("DECOUPE",Tableau1[[#This Row],[DESIGNATION]])),"","NEED REF")</f>
        <v/>
      </c>
    </row>
    <row r="7717" spans="2:14">
      <c r="B7717">
        <v>34406288</v>
      </c>
      <c r="C7717" s="2">
        <v>43010</v>
      </c>
      <c r="D7717" t="s">
        <v>13</v>
      </c>
      <c r="E7717" t="s">
        <v>5581</v>
      </c>
      <c r="F7717" t="s">
        <v>5582</v>
      </c>
      <c r="J7717" t="s">
        <v>4048</v>
      </c>
      <c r="L7717" t="str">
        <f>_xlfn.XLOOKUP(Tableau1[[#This Row],[TYPE DE PIECE]],Tableau4[MATIERE],Tableau4[SHORT TYPE],"",0,1)</f>
        <v/>
      </c>
      <c r="N7717" t="str">
        <f>IF(ISERR(FIND("DECOUPE",Tableau1[[#This Row],[DESIGNATION]])),"","NEED REF")</f>
        <v/>
      </c>
    </row>
    <row r="7718" spans="2:14">
      <c r="B7718">
        <v>34406287</v>
      </c>
      <c r="C7718" s="2">
        <v>43010</v>
      </c>
      <c r="D7718" t="s">
        <v>13</v>
      </c>
      <c r="E7718" t="s">
        <v>5583</v>
      </c>
      <c r="F7718" t="s">
        <v>5582</v>
      </c>
      <c r="J7718" t="s">
        <v>4048</v>
      </c>
      <c r="L7718" t="str">
        <f>_xlfn.XLOOKUP(Tableau1[[#This Row],[TYPE DE PIECE]],Tableau4[MATIERE],Tableau4[SHORT TYPE],"",0,1)</f>
        <v/>
      </c>
      <c r="N7718" t="str">
        <f>IF(ISERR(FIND("DECOUPE",Tableau1[[#This Row],[DESIGNATION]])),"","NEED REF")</f>
        <v/>
      </c>
    </row>
    <row r="7719" spans="2:14">
      <c r="B7719">
        <v>34406286</v>
      </c>
      <c r="C7719" s="2">
        <v>43010</v>
      </c>
      <c r="D7719" t="s">
        <v>13</v>
      </c>
      <c r="E7719" t="s">
        <v>5584</v>
      </c>
      <c r="F7719" t="s">
        <v>5582</v>
      </c>
      <c r="J7719" t="s">
        <v>4048</v>
      </c>
      <c r="L7719" t="str">
        <f>_xlfn.XLOOKUP(Tableau1[[#This Row],[TYPE DE PIECE]],Tableau4[MATIERE],Tableau4[SHORT TYPE],"",0,1)</f>
        <v/>
      </c>
      <c r="N7719" t="str">
        <f>IF(ISERR(FIND("DECOUPE",Tableau1[[#This Row],[DESIGNATION]])),"","NEED REF")</f>
        <v/>
      </c>
    </row>
    <row r="7720" spans="2:14">
      <c r="B7720">
        <v>34406285</v>
      </c>
      <c r="C7720" s="2">
        <v>43010</v>
      </c>
      <c r="D7720" t="s">
        <v>13</v>
      </c>
      <c r="E7720" t="s">
        <v>5585</v>
      </c>
      <c r="F7720" t="s">
        <v>5582</v>
      </c>
      <c r="J7720" t="s">
        <v>4048</v>
      </c>
      <c r="L7720" t="str">
        <f>_xlfn.XLOOKUP(Tableau1[[#This Row],[TYPE DE PIECE]],Tableau4[MATIERE],Tableau4[SHORT TYPE],"",0,1)</f>
        <v/>
      </c>
      <c r="N7720" t="str">
        <f>IF(ISERR(FIND("DECOUPE",Tableau1[[#This Row],[DESIGNATION]])),"","NEED REF")</f>
        <v/>
      </c>
    </row>
    <row r="7721" spans="2:14">
      <c r="B7721">
        <v>34406284</v>
      </c>
      <c r="C7721" s="2">
        <v>43010</v>
      </c>
      <c r="D7721" t="s">
        <v>13</v>
      </c>
      <c r="E7721" t="s">
        <v>5586</v>
      </c>
      <c r="F7721" t="s">
        <v>5582</v>
      </c>
      <c r="J7721" t="s">
        <v>4048</v>
      </c>
      <c r="L7721" t="str">
        <f>_xlfn.XLOOKUP(Tableau1[[#This Row],[TYPE DE PIECE]],Tableau4[MATIERE],Tableau4[SHORT TYPE],"",0,1)</f>
        <v/>
      </c>
      <c r="N7721" t="str">
        <f>IF(ISERR(FIND("DECOUPE",Tableau1[[#This Row],[DESIGNATION]])),"","NEED REF")</f>
        <v/>
      </c>
    </row>
    <row r="7722" spans="2:14">
      <c r="B7722">
        <v>34406283</v>
      </c>
      <c r="C7722" s="2">
        <v>43010</v>
      </c>
      <c r="D7722" t="s">
        <v>13</v>
      </c>
      <c r="E7722" t="s">
        <v>5587</v>
      </c>
      <c r="F7722" t="s">
        <v>5582</v>
      </c>
      <c r="J7722" t="s">
        <v>4048</v>
      </c>
      <c r="L7722" t="str">
        <f>_xlfn.XLOOKUP(Tableau1[[#This Row],[TYPE DE PIECE]],Tableau4[MATIERE],Tableau4[SHORT TYPE],"",0,1)</f>
        <v/>
      </c>
      <c r="N7722" t="str">
        <f>IF(ISERR(FIND("DECOUPE",Tableau1[[#This Row],[DESIGNATION]])),"","NEED REF")</f>
        <v/>
      </c>
    </row>
    <row r="7723" spans="2:14">
      <c r="B7723">
        <v>34406282</v>
      </c>
      <c r="C7723" s="2">
        <v>43010</v>
      </c>
      <c r="D7723" t="s">
        <v>13</v>
      </c>
      <c r="E7723" t="s">
        <v>5588</v>
      </c>
      <c r="F7723" t="s">
        <v>5582</v>
      </c>
      <c r="J7723" t="s">
        <v>4048</v>
      </c>
      <c r="L7723" t="str">
        <f>_xlfn.XLOOKUP(Tableau1[[#This Row],[TYPE DE PIECE]],Tableau4[MATIERE],Tableau4[SHORT TYPE],"",0,1)</f>
        <v/>
      </c>
      <c r="N7723" t="str">
        <f>IF(ISERR(FIND("DECOUPE",Tableau1[[#This Row],[DESIGNATION]])),"","NEED REF")</f>
        <v/>
      </c>
    </row>
    <row r="7724" spans="2:14">
      <c r="B7724">
        <v>34406281</v>
      </c>
      <c r="C7724" s="2">
        <v>43010</v>
      </c>
      <c r="D7724" t="s">
        <v>13</v>
      </c>
      <c r="E7724" t="s">
        <v>5589</v>
      </c>
      <c r="F7724" t="s">
        <v>5582</v>
      </c>
      <c r="J7724" t="s">
        <v>4048</v>
      </c>
      <c r="L7724" t="str">
        <f>_xlfn.XLOOKUP(Tableau1[[#This Row],[TYPE DE PIECE]],Tableau4[MATIERE],Tableau4[SHORT TYPE],"",0,1)</f>
        <v/>
      </c>
      <c r="N7724" t="str">
        <f>IF(ISERR(FIND("DECOUPE",Tableau1[[#This Row],[DESIGNATION]])),"","NEED REF")</f>
        <v/>
      </c>
    </row>
    <row r="7725" spans="2:14">
      <c r="B7725">
        <v>34406280</v>
      </c>
      <c r="C7725" s="2">
        <v>43010</v>
      </c>
      <c r="D7725" t="s">
        <v>13</v>
      </c>
      <c r="E7725" t="s">
        <v>5590</v>
      </c>
      <c r="F7725" t="s">
        <v>5582</v>
      </c>
      <c r="J7725" t="s">
        <v>4048</v>
      </c>
      <c r="L7725" t="str">
        <f>_xlfn.XLOOKUP(Tableau1[[#This Row],[TYPE DE PIECE]],Tableau4[MATIERE],Tableau4[SHORT TYPE],"",0,1)</f>
        <v/>
      </c>
      <c r="N7725" t="str">
        <f>IF(ISERR(FIND("DECOUPE",Tableau1[[#This Row],[DESIGNATION]])),"","NEED REF")</f>
        <v/>
      </c>
    </row>
    <row r="7726" spans="2:14">
      <c r="B7726">
        <v>34406279</v>
      </c>
      <c r="C7726" s="2">
        <v>43007</v>
      </c>
      <c r="D7726" t="s">
        <v>13</v>
      </c>
      <c r="E7726" t="s">
        <v>4580</v>
      </c>
      <c r="F7726" t="s">
        <v>3871</v>
      </c>
      <c r="J7726" t="s">
        <v>17</v>
      </c>
      <c r="K7726" t="s">
        <v>2814</v>
      </c>
      <c r="L7726" t="str">
        <f>_xlfn.XLOOKUP(Tableau1[[#This Row],[TYPE DE PIECE]],Tableau4[MATIERE],Tableau4[SHORT TYPE],"",0,1)</f>
        <v/>
      </c>
      <c r="N7726" t="str">
        <f>IF(ISERR(FIND("DECOUPE",Tableau1[[#This Row],[DESIGNATION]])),"","NEED REF")</f>
        <v/>
      </c>
    </row>
    <row r="7727" spans="2:14">
      <c r="B7727">
        <v>34406278</v>
      </c>
      <c r="C7727" s="2">
        <v>43010</v>
      </c>
      <c r="D7727" t="s">
        <v>13</v>
      </c>
      <c r="E7727" t="s">
        <v>5591</v>
      </c>
      <c r="F7727" t="s">
        <v>5592</v>
      </c>
      <c r="J7727" t="s">
        <v>4048</v>
      </c>
      <c r="L7727" t="str">
        <f>_xlfn.XLOOKUP(Tableau1[[#This Row],[TYPE DE PIECE]],Tableau4[MATIERE],Tableau4[SHORT TYPE],"",0,1)</f>
        <v/>
      </c>
      <c r="N7727" t="str">
        <f>IF(ISERR(FIND("DECOUPE",Tableau1[[#This Row],[DESIGNATION]])),"","NEED REF")</f>
        <v/>
      </c>
    </row>
    <row r="7728" spans="2:14">
      <c r="B7728">
        <v>34406277</v>
      </c>
      <c r="C7728" s="2">
        <v>43010</v>
      </c>
      <c r="D7728" t="s">
        <v>13</v>
      </c>
      <c r="E7728" t="s">
        <v>5593</v>
      </c>
      <c r="F7728" t="s">
        <v>2455</v>
      </c>
      <c r="J7728" t="s">
        <v>4048</v>
      </c>
      <c r="L7728" t="str">
        <f>_xlfn.XLOOKUP(Tableau1[[#This Row],[TYPE DE PIECE]],Tableau4[MATIERE],Tableau4[SHORT TYPE],"",0,1)</f>
        <v/>
      </c>
      <c r="N7728" t="str">
        <f>IF(ISERR(FIND("DECOUPE",Tableau1[[#This Row],[DESIGNATION]])),"","NEED REF")</f>
        <v/>
      </c>
    </row>
    <row r="7729" spans="2:14">
      <c r="B7729">
        <v>34406276</v>
      </c>
      <c r="C7729" s="2">
        <v>43007</v>
      </c>
      <c r="D7729" t="s">
        <v>13</v>
      </c>
      <c r="E7729" t="s">
        <v>5559</v>
      </c>
      <c r="F7729" t="s">
        <v>3871</v>
      </c>
      <c r="J7729" t="s">
        <v>17</v>
      </c>
      <c r="K7729" t="s">
        <v>22</v>
      </c>
      <c r="L7729" t="str">
        <f>_xlfn.XLOOKUP(Tableau1[[#This Row],[TYPE DE PIECE]],Tableau4[MATIERE],Tableau4[SHORT TYPE],"",0,1)</f>
        <v>COP</v>
      </c>
      <c r="N7729" t="str">
        <f>IF(ISERR(FIND("DECOUPE",Tableau1[[#This Row],[DESIGNATION]])),"","NEED REF")</f>
        <v/>
      </c>
    </row>
    <row r="7730" spans="2:14">
      <c r="B7730">
        <v>34406275</v>
      </c>
      <c r="C7730" s="2">
        <v>43007</v>
      </c>
      <c r="D7730" t="s">
        <v>13</v>
      </c>
      <c r="E7730" t="s">
        <v>5567</v>
      </c>
      <c r="F7730" t="s">
        <v>3871</v>
      </c>
      <c r="J7730" t="s">
        <v>17</v>
      </c>
      <c r="L7730" t="str">
        <f>_xlfn.XLOOKUP(Tableau1[[#This Row],[TYPE DE PIECE]],Tableau4[MATIERE],Tableau4[SHORT TYPE],"",0,1)</f>
        <v/>
      </c>
      <c r="N7730" t="str">
        <f>IF(ISERR(FIND("DECOUPE",Tableau1[[#This Row],[DESIGNATION]])),"","NEED REF")</f>
        <v/>
      </c>
    </row>
    <row r="7731" spans="2:14">
      <c r="B7731">
        <v>34406274</v>
      </c>
      <c r="C7731" s="2">
        <v>43007</v>
      </c>
      <c r="D7731" t="s">
        <v>13</v>
      </c>
      <c r="E7731" t="s">
        <v>5444</v>
      </c>
      <c r="F7731" t="s">
        <v>3871</v>
      </c>
      <c r="J7731" t="s">
        <v>17</v>
      </c>
      <c r="K7731" t="s">
        <v>22</v>
      </c>
      <c r="L7731" t="str">
        <f>_xlfn.XLOOKUP(Tableau1[[#This Row],[TYPE DE PIECE]],Tableau4[MATIERE],Tableau4[SHORT TYPE],"",0,1)</f>
        <v>COP</v>
      </c>
      <c r="N7731" t="str">
        <f>IF(ISERR(FIND("DECOUPE",Tableau1[[#This Row],[DESIGNATION]])),"","NEED REF")</f>
        <v/>
      </c>
    </row>
    <row r="7732" spans="2:14">
      <c r="B7732">
        <v>34406273</v>
      </c>
      <c r="C7732" s="2">
        <v>43007</v>
      </c>
      <c r="D7732" t="s">
        <v>13</v>
      </c>
      <c r="E7732" t="s">
        <v>5594</v>
      </c>
      <c r="F7732" t="s">
        <v>3871</v>
      </c>
      <c r="J7732" t="s">
        <v>17</v>
      </c>
      <c r="K7732" t="s">
        <v>22</v>
      </c>
      <c r="L7732" t="str">
        <f>_xlfn.XLOOKUP(Tableau1[[#This Row],[TYPE DE PIECE]],Tableau4[MATIERE],Tableau4[SHORT TYPE],"",0,1)</f>
        <v>COP</v>
      </c>
      <c r="N7732" t="str">
        <f>IF(ISERR(FIND("DECOUPE",Tableau1[[#This Row],[DESIGNATION]])),"","NEED REF")</f>
        <v/>
      </c>
    </row>
    <row r="7733" spans="2:14">
      <c r="B7733">
        <v>34406272</v>
      </c>
      <c r="C7733" s="2">
        <v>43007</v>
      </c>
      <c r="D7733" t="s">
        <v>13</v>
      </c>
      <c r="E7733" t="s">
        <v>5595</v>
      </c>
      <c r="F7733" t="s">
        <v>3871</v>
      </c>
      <c r="J7733" t="s">
        <v>17</v>
      </c>
      <c r="K7733" t="s">
        <v>22</v>
      </c>
      <c r="L7733" t="str">
        <f>_xlfn.XLOOKUP(Tableau1[[#This Row],[TYPE DE PIECE]],Tableau4[MATIERE],Tableau4[SHORT TYPE],"",0,1)</f>
        <v>COP</v>
      </c>
      <c r="N7733" t="str">
        <f>IF(ISERR(FIND("DECOUPE",Tableau1[[#This Row],[DESIGNATION]])),"","NEED REF")</f>
        <v/>
      </c>
    </row>
    <row r="7734" spans="2:14">
      <c r="B7734">
        <v>34406271</v>
      </c>
      <c r="C7734" s="2">
        <v>43007</v>
      </c>
      <c r="D7734" t="s">
        <v>13</v>
      </c>
      <c r="E7734" t="s">
        <v>5596</v>
      </c>
      <c r="F7734" t="s">
        <v>3871</v>
      </c>
      <c r="J7734" t="s">
        <v>17</v>
      </c>
      <c r="K7734" t="s">
        <v>22</v>
      </c>
      <c r="L7734" t="str">
        <f>_xlfn.XLOOKUP(Tableau1[[#This Row],[TYPE DE PIECE]],Tableau4[MATIERE],Tableau4[SHORT TYPE],"",0,1)</f>
        <v>COP</v>
      </c>
      <c r="N7734" t="str">
        <f>IF(ISERR(FIND("DECOUPE",Tableau1[[#This Row],[DESIGNATION]])),"","NEED REF")</f>
        <v/>
      </c>
    </row>
    <row r="7735" spans="2:14">
      <c r="B7735">
        <v>34406270</v>
      </c>
      <c r="C7735" s="2">
        <v>43007</v>
      </c>
      <c r="D7735" t="s">
        <v>13</v>
      </c>
      <c r="E7735" t="s">
        <v>5597</v>
      </c>
      <c r="F7735" t="s">
        <v>3871</v>
      </c>
      <c r="J7735" t="s">
        <v>17</v>
      </c>
      <c r="K7735" t="s">
        <v>22</v>
      </c>
      <c r="L7735" t="str">
        <f>_xlfn.XLOOKUP(Tableau1[[#This Row],[TYPE DE PIECE]],Tableau4[MATIERE],Tableau4[SHORT TYPE],"",0,1)</f>
        <v>COP</v>
      </c>
      <c r="N7735" t="str">
        <f>IF(ISERR(FIND("DECOUPE",Tableau1[[#This Row],[DESIGNATION]])),"","NEED REF")</f>
        <v/>
      </c>
    </row>
    <row r="7736" spans="2:14">
      <c r="B7736">
        <v>34406269</v>
      </c>
      <c r="C7736" s="2">
        <v>42998</v>
      </c>
      <c r="D7736" t="s">
        <v>5598</v>
      </c>
      <c r="E7736" t="s">
        <v>5599</v>
      </c>
      <c r="F7736" t="s">
        <v>266</v>
      </c>
      <c r="J7736" t="s">
        <v>1944</v>
      </c>
      <c r="L7736" t="str">
        <f>_xlfn.XLOOKUP(Tableau1[[#This Row],[TYPE DE PIECE]],Tableau4[MATIERE],Tableau4[SHORT TYPE],"",0,1)</f>
        <v/>
      </c>
      <c r="N7736" t="str">
        <f>IF(ISERR(FIND("DECOUPE",Tableau1[[#This Row],[DESIGNATION]])),"","NEED REF")</f>
        <v/>
      </c>
    </row>
    <row r="7737" spans="2:14">
      <c r="B7737">
        <v>34406268</v>
      </c>
      <c r="C7737" s="2">
        <v>42998</v>
      </c>
      <c r="D7737" t="s">
        <v>13</v>
      </c>
      <c r="E7737" t="s">
        <v>5600</v>
      </c>
      <c r="F7737" t="s">
        <v>5601</v>
      </c>
      <c r="J7737" t="s">
        <v>17</v>
      </c>
      <c r="L7737" t="str">
        <f>_xlfn.XLOOKUP(Tableau1[[#This Row],[TYPE DE PIECE]],Tableau4[MATIERE],Tableau4[SHORT TYPE],"",0,1)</f>
        <v/>
      </c>
      <c r="N7737" t="str">
        <f>IF(ISERR(FIND("DECOUPE",Tableau1[[#This Row],[DESIGNATION]])),"","NEED REF")</f>
        <v/>
      </c>
    </row>
    <row r="7738" spans="2:14">
      <c r="B7738">
        <v>34406267</v>
      </c>
      <c r="C7738" s="2">
        <v>42998</v>
      </c>
      <c r="D7738" t="s">
        <v>13</v>
      </c>
      <c r="E7738" t="s">
        <v>5602</v>
      </c>
      <c r="F7738" t="s">
        <v>5601</v>
      </c>
      <c r="J7738" t="s">
        <v>17</v>
      </c>
      <c r="L7738" t="str">
        <f>_xlfn.XLOOKUP(Tableau1[[#This Row],[TYPE DE PIECE]],Tableau4[MATIERE],Tableau4[SHORT TYPE],"",0,1)</f>
        <v/>
      </c>
      <c r="N7738" t="str">
        <f>IF(ISERR(FIND("DECOUPE",Tableau1[[#This Row],[DESIGNATION]])),"","NEED REF")</f>
        <v/>
      </c>
    </row>
    <row r="7739" spans="2:14">
      <c r="B7739">
        <v>34406266</v>
      </c>
      <c r="C7739" s="2">
        <v>42998</v>
      </c>
      <c r="D7739" t="s">
        <v>13</v>
      </c>
      <c r="E7739" t="s">
        <v>5344</v>
      </c>
      <c r="F7739" t="s">
        <v>5601</v>
      </c>
      <c r="J7739" t="s">
        <v>17</v>
      </c>
      <c r="L7739" t="str">
        <f>_xlfn.XLOOKUP(Tableau1[[#This Row],[TYPE DE PIECE]],Tableau4[MATIERE],Tableau4[SHORT TYPE],"",0,1)</f>
        <v/>
      </c>
      <c r="N7739" t="str">
        <f>IF(ISERR(FIND("DECOUPE",Tableau1[[#This Row],[DESIGNATION]])),"","NEED REF")</f>
        <v/>
      </c>
    </row>
    <row r="7740" spans="2:14">
      <c r="B7740">
        <v>34406265</v>
      </c>
      <c r="C7740" s="2">
        <v>42998</v>
      </c>
      <c r="D7740" t="s">
        <v>13</v>
      </c>
      <c r="E7740" t="s">
        <v>5603</v>
      </c>
      <c r="F7740" t="s">
        <v>5601</v>
      </c>
      <c r="J7740" t="s">
        <v>17</v>
      </c>
      <c r="L7740" t="str">
        <f>_xlfn.XLOOKUP(Tableau1[[#This Row],[TYPE DE PIECE]],Tableau4[MATIERE],Tableau4[SHORT TYPE],"",0,1)</f>
        <v/>
      </c>
      <c r="N7740" t="str">
        <f>IF(ISERR(FIND("DECOUPE",Tableau1[[#This Row],[DESIGNATION]])),"","NEED REF")</f>
        <v/>
      </c>
    </row>
    <row r="7741" spans="2:14">
      <c r="B7741">
        <v>34406264</v>
      </c>
      <c r="C7741" s="2">
        <v>42998</v>
      </c>
      <c r="D7741" t="s">
        <v>13</v>
      </c>
      <c r="E7741" t="s">
        <v>5604</v>
      </c>
      <c r="F7741" t="s">
        <v>5601</v>
      </c>
      <c r="J7741" t="s">
        <v>17</v>
      </c>
      <c r="L7741" t="str">
        <f>_xlfn.XLOOKUP(Tableau1[[#This Row],[TYPE DE PIECE]],Tableau4[MATIERE],Tableau4[SHORT TYPE],"",0,1)</f>
        <v/>
      </c>
      <c r="N7741" t="str">
        <f>IF(ISERR(FIND("DECOUPE",Tableau1[[#This Row],[DESIGNATION]])),"","NEED REF")</f>
        <v/>
      </c>
    </row>
    <row r="7742" spans="2:14">
      <c r="B7742">
        <v>34406263</v>
      </c>
      <c r="C7742" s="2">
        <v>42998</v>
      </c>
      <c r="D7742" t="s">
        <v>13</v>
      </c>
      <c r="E7742" t="s">
        <v>5605</v>
      </c>
      <c r="F7742" t="s">
        <v>5601</v>
      </c>
      <c r="J7742" t="s">
        <v>17</v>
      </c>
      <c r="L7742" t="str">
        <f>_xlfn.XLOOKUP(Tableau1[[#This Row],[TYPE DE PIECE]],Tableau4[MATIERE],Tableau4[SHORT TYPE],"",0,1)</f>
        <v/>
      </c>
      <c r="N7742" t="str">
        <f>IF(ISERR(FIND("DECOUPE",Tableau1[[#This Row],[DESIGNATION]])),"","NEED REF")</f>
        <v/>
      </c>
    </row>
    <row r="7743" spans="2:14">
      <c r="B7743">
        <v>34406262</v>
      </c>
      <c r="C7743" s="2">
        <v>42993</v>
      </c>
      <c r="D7743" t="s">
        <v>13</v>
      </c>
      <c r="E7743" t="s">
        <v>5606</v>
      </c>
      <c r="F7743" t="s">
        <v>2269</v>
      </c>
      <c r="J7743" t="s">
        <v>17</v>
      </c>
      <c r="L7743" t="str">
        <f>_xlfn.XLOOKUP(Tableau1[[#This Row],[TYPE DE PIECE]],Tableau4[MATIERE],Tableau4[SHORT TYPE],"",0,1)</f>
        <v/>
      </c>
      <c r="N7743" t="str">
        <f>IF(ISERR(FIND("DECOUPE",Tableau1[[#This Row],[DESIGNATION]])),"","NEED REF")</f>
        <v/>
      </c>
    </row>
    <row r="7744" spans="2:14">
      <c r="B7744">
        <v>34406261</v>
      </c>
      <c r="C7744" s="2">
        <v>42993</v>
      </c>
      <c r="D7744" t="s">
        <v>13</v>
      </c>
      <c r="E7744" t="s">
        <v>5607</v>
      </c>
      <c r="F7744" t="s">
        <v>97</v>
      </c>
      <c r="J7744" t="s">
        <v>5608</v>
      </c>
      <c r="K7744" t="s">
        <v>25</v>
      </c>
      <c r="L7744" t="str">
        <f>_xlfn.XLOOKUP(Tableau1[[#This Row],[TYPE DE PIECE]],Tableau4[MATIERE],Tableau4[SHORT TYPE],"",0,1)</f>
        <v>SMT</v>
      </c>
      <c r="N7744" t="str">
        <f>IF(ISERR(FIND("DECOUPE",Tableau1[[#This Row],[DESIGNATION]])),"","NEED REF")</f>
        <v/>
      </c>
    </row>
    <row r="7745" spans="2:14">
      <c r="B7745">
        <v>34406260</v>
      </c>
      <c r="C7745" s="2">
        <v>42993</v>
      </c>
      <c r="D7745" t="s">
        <v>13</v>
      </c>
      <c r="E7745" t="s">
        <v>5609</v>
      </c>
      <c r="F7745" t="s">
        <v>97</v>
      </c>
      <c r="J7745" t="s">
        <v>5608</v>
      </c>
      <c r="K7745" t="s">
        <v>25</v>
      </c>
      <c r="L7745" t="str">
        <f>_xlfn.XLOOKUP(Tableau1[[#This Row],[TYPE DE PIECE]],Tableau4[MATIERE],Tableau4[SHORT TYPE],"",0,1)</f>
        <v>SMT</v>
      </c>
      <c r="N7745" t="str">
        <f>IF(ISERR(FIND("DECOUPE",Tableau1[[#This Row],[DESIGNATION]])),"","NEED REF")</f>
        <v/>
      </c>
    </row>
    <row r="7746" spans="2:14">
      <c r="B7746">
        <v>34406259</v>
      </c>
      <c r="C7746" s="2">
        <v>42993</v>
      </c>
      <c r="D7746" t="s">
        <v>13</v>
      </c>
      <c r="E7746" t="s">
        <v>5610</v>
      </c>
      <c r="F7746" t="s">
        <v>97</v>
      </c>
      <c r="J7746" t="s">
        <v>5608</v>
      </c>
      <c r="K7746" t="s">
        <v>25</v>
      </c>
      <c r="L7746" t="str">
        <f>_xlfn.XLOOKUP(Tableau1[[#This Row],[TYPE DE PIECE]],Tableau4[MATIERE],Tableau4[SHORT TYPE],"",0,1)</f>
        <v>SMT</v>
      </c>
      <c r="N7746" t="str">
        <f>IF(ISERR(FIND("DECOUPE",Tableau1[[#This Row],[DESIGNATION]])),"","NEED REF")</f>
        <v/>
      </c>
    </row>
    <row r="7747" spans="2:14">
      <c r="B7747">
        <v>34406258</v>
      </c>
      <c r="C7747" s="2">
        <v>42992</v>
      </c>
      <c r="D7747" t="s">
        <v>13</v>
      </c>
      <c r="E7747" t="s">
        <v>5611</v>
      </c>
      <c r="F7747" t="s">
        <v>266</v>
      </c>
      <c r="J7747" t="s">
        <v>17</v>
      </c>
      <c r="L7747" t="str">
        <f>_xlfn.XLOOKUP(Tableau1[[#This Row],[TYPE DE PIECE]],Tableau4[MATIERE],Tableau4[SHORT TYPE],"",0,1)</f>
        <v/>
      </c>
      <c r="N7747" t="str">
        <f>IF(ISERR(FIND("DECOUPE",Tableau1[[#This Row],[DESIGNATION]])),"","NEED REF")</f>
        <v/>
      </c>
    </row>
    <row r="7748" spans="2:14">
      <c r="B7748">
        <v>34406257</v>
      </c>
      <c r="C7748" s="2">
        <v>42992</v>
      </c>
      <c r="D7748" t="s">
        <v>13</v>
      </c>
      <c r="E7748" t="s">
        <v>5612</v>
      </c>
      <c r="F7748" t="s">
        <v>266</v>
      </c>
      <c r="J7748" t="s">
        <v>17</v>
      </c>
      <c r="L7748" t="str">
        <f>_xlfn.XLOOKUP(Tableau1[[#This Row],[TYPE DE PIECE]],Tableau4[MATIERE],Tableau4[SHORT TYPE],"",0,1)</f>
        <v/>
      </c>
      <c r="N7748" t="str">
        <f>IF(ISERR(FIND("DECOUPE",Tableau1[[#This Row],[DESIGNATION]])),"","NEED REF")</f>
        <v/>
      </c>
    </row>
    <row r="7749" spans="2:14">
      <c r="B7749">
        <v>34406256</v>
      </c>
      <c r="C7749" s="2">
        <v>42991</v>
      </c>
      <c r="D7749" t="s">
        <v>13</v>
      </c>
      <c r="E7749" t="s">
        <v>5613</v>
      </c>
      <c r="F7749" t="s">
        <v>2269</v>
      </c>
      <c r="J7749" t="s">
        <v>17</v>
      </c>
      <c r="L7749" t="str">
        <f>_xlfn.XLOOKUP(Tableau1[[#This Row],[TYPE DE PIECE]],Tableau4[MATIERE],Tableau4[SHORT TYPE],"",0,1)</f>
        <v/>
      </c>
      <c r="N7749" t="str">
        <f>IF(ISERR(FIND("DECOUPE",Tableau1[[#This Row],[DESIGNATION]])),"","NEED REF")</f>
        <v/>
      </c>
    </row>
    <row r="7750" spans="2:14">
      <c r="B7750">
        <v>34406255</v>
      </c>
      <c r="C7750" s="2">
        <v>42991</v>
      </c>
      <c r="D7750" t="s">
        <v>13</v>
      </c>
      <c r="E7750" t="s">
        <v>5614</v>
      </c>
      <c r="F7750" t="s">
        <v>2269</v>
      </c>
      <c r="J7750" t="s">
        <v>17</v>
      </c>
      <c r="L7750" t="str">
        <f>_xlfn.XLOOKUP(Tableau1[[#This Row],[TYPE DE PIECE]],Tableau4[MATIERE],Tableau4[SHORT TYPE],"",0,1)</f>
        <v/>
      </c>
      <c r="N7750" t="str">
        <f>IF(ISERR(FIND("DECOUPE",Tableau1[[#This Row],[DESIGNATION]])),"","NEED REF")</f>
        <v>NEED REF</v>
      </c>
    </row>
    <row r="7751" spans="2:14">
      <c r="B7751">
        <v>34406254</v>
      </c>
      <c r="C7751" s="2">
        <v>42984</v>
      </c>
      <c r="D7751" t="s">
        <v>13</v>
      </c>
      <c r="E7751" t="s">
        <v>5615</v>
      </c>
      <c r="F7751" t="s">
        <v>5601</v>
      </c>
      <c r="J7751" t="s">
        <v>17</v>
      </c>
      <c r="L7751" t="str">
        <f>_xlfn.XLOOKUP(Tableau1[[#This Row],[TYPE DE PIECE]],Tableau4[MATIERE],Tableau4[SHORT TYPE],"",0,1)</f>
        <v/>
      </c>
      <c r="N7751" t="str">
        <f>IF(ISERR(FIND("DECOUPE",Tableau1[[#This Row],[DESIGNATION]])),"","NEED REF")</f>
        <v/>
      </c>
    </row>
    <row r="7752" spans="2:14">
      <c r="B7752">
        <v>34406253</v>
      </c>
      <c r="C7752" s="2">
        <v>42984</v>
      </c>
      <c r="D7752" t="s">
        <v>13</v>
      </c>
      <c r="E7752" t="s">
        <v>5616</v>
      </c>
      <c r="F7752" t="s">
        <v>5601</v>
      </c>
      <c r="J7752" t="s">
        <v>17</v>
      </c>
      <c r="L7752" t="str">
        <f>_xlfn.XLOOKUP(Tableau1[[#This Row],[TYPE DE PIECE]],Tableau4[MATIERE],Tableau4[SHORT TYPE],"",0,1)</f>
        <v/>
      </c>
      <c r="N7752" t="str">
        <f>IF(ISERR(FIND("DECOUPE",Tableau1[[#This Row],[DESIGNATION]])),"","NEED REF")</f>
        <v/>
      </c>
    </row>
    <row r="7753" spans="2:14">
      <c r="B7753">
        <v>34406252</v>
      </c>
      <c r="C7753" s="2">
        <v>42984</v>
      </c>
      <c r="D7753" t="s">
        <v>13</v>
      </c>
      <c r="E7753" t="s">
        <v>5617</v>
      </c>
      <c r="F7753" t="s">
        <v>5601</v>
      </c>
      <c r="J7753" t="s">
        <v>17</v>
      </c>
      <c r="L7753" t="str">
        <f>_xlfn.XLOOKUP(Tableau1[[#This Row],[TYPE DE PIECE]],Tableau4[MATIERE],Tableau4[SHORT TYPE],"",0,1)</f>
        <v/>
      </c>
      <c r="N7753" t="str">
        <f>IF(ISERR(FIND("DECOUPE",Tableau1[[#This Row],[DESIGNATION]])),"","NEED REF")</f>
        <v/>
      </c>
    </row>
    <row r="7754" spans="2:14">
      <c r="B7754">
        <v>34406251</v>
      </c>
      <c r="C7754" s="2">
        <v>42984</v>
      </c>
      <c r="D7754" t="s">
        <v>13</v>
      </c>
      <c r="E7754" t="s">
        <v>2352</v>
      </c>
      <c r="F7754" t="s">
        <v>5601</v>
      </c>
      <c r="J7754" t="s">
        <v>17</v>
      </c>
      <c r="L7754" t="str">
        <f>_xlfn.XLOOKUP(Tableau1[[#This Row],[TYPE DE PIECE]],Tableau4[MATIERE],Tableau4[SHORT TYPE],"",0,1)</f>
        <v/>
      </c>
      <c r="N7754" t="str">
        <f>IF(ISERR(FIND("DECOUPE",Tableau1[[#This Row],[DESIGNATION]])),"","NEED REF")</f>
        <v/>
      </c>
    </row>
    <row r="7755" spans="2:14">
      <c r="B7755">
        <v>34406250</v>
      </c>
      <c r="C7755" s="2">
        <v>42977</v>
      </c>
      <c r="D7755" t="s">
        <v>13</v>
      </c>
      <c r="E7755" t="s">
        <v>5618</v>
      </c>
      <c r="F7755" t="s">
        <v>5601</v>
      </c>
      <c r="J7755" t="s">
        <v>17</v>
      </c>
      <c r="L7755" t="str">
        <f>_xlfn.XLOOKUP(Tableau1[[#This Row],[TYPE DE PIECE]],Tableau4[MATIERE],Tableau4[SHORT TYPE],"",0,1)</f>
        <v/>
      </c>
      <c r="N7755" t="str">
        <f>IF(ISERR(FIND("DECOUPE",Tableau1[[#This Row],[DESIGNATION]])),"","NEED REF")</f>
        <v/>
      </c>
    </row>
    <row r="7756" spans="2:14">
      <c r="B7756">
        <v>34406249</v>
      </c>
      <c r="C7756" s="2">
        <v>42977</v>
      </c>
      <c r="D7756" t="s">
        <v>13</v>
      </c>
      <c r="E7756" t="s">
        <v>5619</v>
      </c>
      <c r="F7756" t="s">
        <v>5601</v>
      </c>
      <c r="J7756" t="s">
        <v>17</v>
      </c>
      <c r="L7756" t="str">
        <f>_xlfn.XLOOKUP(Tableau1[[#This Row],[TYPE DE PIECE]],Tableau4[MATIERE],Tableau4[SHORT TYPE],"",0,1)</f>
        <v/>
      </c>
      <c r="N7756" t="str">
        <f>IF(ISERR(FIND("DECOUPE",Tableau1[[#This Row],[DESIGNATION]])),"","NEED REF")</f>
        <v/>
      </c>
    </row>
    <row r="7757" spans="2:14">
      <c r="B7757">
        <v>34406248</v>
      </c>
      <c r="C7757" s="2">
        <v>42977</v>
      </c>
      <c r="D7757" t="s">
        <v>13</v>
      </c>
      <c r="E7757" t="s">
        <v>2352</v>
      </c>
      <c r="F7757" t="s">
        <v>5601</v>
      </c>
      <c r="J7757" t="s">
        <v>17</v>
      </c>
      <c r="L7757" t="str">
        <f>_xlfn.XLOOKUP(Tableau1[[#This Row],[TYPE DE PIECE]],Tableau4[MATIERE],Tableau4[SHORT TYPE],"",0,1)</f>
        <v/>
      </c>
      <c r="N7757" t="str">
        <f>IF(ISERR(FIND("DECOUPE",Tableau1[[#This Row],[DESIGNATION]])),"","NEED REF")</f>
        <v/>
      </c>
    </row>
    <row r="7758" spans="2:14">
      <c r="B7758">
        <v>34406247</v>
      </c>
      <c r="C7758" s="2">
        <v>42977</v>
      </c>
      <c r="D7758" t="s">
        <v>13</v>
      </c>
      <c r="E7758" t="s">
        <v>5620</v>
      </c>
      <c r="J7758" t="s">
        <v>17</v>
      </c>
      <c r="L7758" t="str">
        <f>_xlfn.XLOOKUP(Tableau1[[#This Row],[TYPE DE PIECE]],Tableau4[MATIERE],Tableau4[SHORT TYPE],"",0,1)</f>
        <v/>
      </c>
      <c r="N7758" t="str">
        <f>IF(ISERR(FIND("DECOUPE",Tableau1[[#This Row],[DESIGNATION]])),"","NEED REF")</f>
        <v/>
      </c>
    </row>
    <row r="7759" spans="2:14">
      <c r="B7759">
        <v>34406246</v>
      </c>
      <c r="C7759" s="2">
        <v>42977</v>
      </c>
      <c r="D7759" t="s">
        <v>13</v>
      </c>
      <c r="E7759" t="s">
        <v>5621</v>
      </c>
      <c r="F7759" t="s">
        <v>5601</v>
      </c>
      <c r="J7759" t="s">
        <v>17</v>
      </c>
      <c r="L7759" t="str">
        <f>_xlfn.XLOOKUP(Tableau1[[#This Row],[TYPE DE PIECE]],Tableau4[MATIERE],Tableau4[SHORT TYPE],"",0,1)</f>
        <v/>
      </c>
      <c r="N7759" t="str">
        <f>IF(ISERR(FIND("DECOUPE",Tableau1[[#This Row],[DESIGNATION]])),"","NEED REF")</f>
        <v/>
      </c>
    </row>
    <row r="7760" spans="2:14">
      <c r="B7760">
        <v>34406245</v>
      </c>
      <c r="C7760" s="2">
        <v>42977</v>
      </c>
      <c r="D7760" t="s">
        <v>13</v>
      </c>
      <c r="E7760" t="s">
        <v>5622</v>
      </c>
      <c r="F7760" t="s">
        <v>5601</v>
      </c>
      <c r="J7760" t="s">
        <v>17</v>
      </c>
      <c r="L7760" t="str">
        <f>_xlfn.XLOOKUP(Tableau1[[#This Row],[TYPE DE PIECE]],Tableau4[MATIERE],Tableau4[SHORT TYPE],"",0,1)</f>
        <v/>
      </c>
      <c r="N7760" t="str">
        <f>IF(ISERR(FIND("DECOUPE",Tableau1[[#This Row],[DESIGNATION]])),"","NEED REF")</f>
        <v/>
      </c>
    </row>
    <row r="7761" spans="2:14">
      <c r="B7761">
        <v>34406244</v>
      </c>
      <c r="C7761" s="2">
        <v>42977</v>
      </c>
      <c r="D7761" t="s">
        <v>13</v>
      </c>
      <c r="E7761" t="s">
        <v>5623</v>
      </c>
      <c r="F7761" t="s">
        <v>5624</v>
      </c>
      <c r="J7761" t="s">
        <v>5625</v>
      </c>
      <c r="L7761" t="str">
        <f>_xlfn.XLOOKUP(Tableau1[[#This Row],[TYPE DE PIECE]],Tableau4[MATIERE],Tableau4[SHORT TYPE],"",0,1)</f>
        <v/>
      </c>
      <c r="N7761" t="str">
        <f>IF(ISERR(FIND("DECOUPE",Tableau1[[#This Row],[DESIGNATION]])),"","NEED REF")</f>
        <v/>
      </c>
    </row>
    <row r="7762" spans="2:14">
      <c r="B7762">
        <v>34406243</v>
      </c>
      <c r="C7762" s="2">
        <v>42977</v>
      </c>
      <c r="D7762" t="s">
        <v>13</v>
      </c>
      <c r="E7762" t="s">
        <v>5626</v>
      </c>
      <c r="F7762" t="s">
        <v>5624</v>
      </c>
      <c r="J7762" t="s">
        <v>5625</v>
      </c>
      <c r="L7762" t="str">
        <f>_xlfn.XLOOKUP(Tableau1[[#This Row],[TYPE DE PIECE]],Tableau4[MATIERE],Tableau4[SHORT TYPE],"",0,1)</f>
        <v/>
      </c>
      <c r="N7762" t="str">
        <f>IF(ISERR(FIND("DECOUPE",Tableau1[[#This Row],[DESIGNATION]])),"","NEED REF")</f>
        <v/>
      </c>
    </row>
    <row r="7763" spans="2:14">
      <c r="B7763">
        <v>34406242</v>
      </c>
      <c r="C7763" s="2">
        <v>42975</v>
      </c>
      <c r="D7763" t="s">
        <v>13</v>
      </c>
      <c r="E7763" t="s">
        <v>5627</v>
      </c>
      <c r="F7763" t="s">
        <v>5601</v>
      </c>
      <c r="J7763" t="s">
        <v>17</v>
      </c>
      <c r="L7763" t="str">
        <f>_xlfn.XLOOKUP(Tableau1[[#This Row],[TYPE DE PIECE]],Tableau4[MATIERE],Tableau4[SHORT TYPE],"",0,1)</f>
        <v/>
      </c>
      <c r="N7763" t="str">
        <f>IF(ISERR(FIND("DECOUPE",Tableau1[[#This Row],[DESIGNATION]])),"","NEED REF")</f>
        <v/>
      </c>
    </row>
    <row r="7764" spans="2:14">
      <c r="B7764">
        <v>34406241</v>
      </c>
      <c r="C7764" s="2">
        <v>42975</v>
      </c>
      <c r="D7764" t="s">
        <v>13</v>
      </c>
      <c r="E7764" t="s">
        <v>5628</v>
      </c>
      <c r="F7764" t="s">
        <v>5601</v>
      </c>
      <c r="J7764" t="s">
        <v>17</v>
      </c>
      <c r="L7764" t="str">
        <f>_xlfn.XLOOKUP(Tableau1[[#This Row],[TYPE DE PIECE]],Tableau4[MATIERE],Tableau4[SHORT TYPE],"",0,1)</f>
        <v/>
      </c>
      <c r="N7764" t="str">
        <f>IF(ISERR(FIND("DECOUPE",Tableau1[[#This Row],[DESIGNATION]])),"","NEED REF")</f>
        <v/>
      </c>
    </row>
    <row r="7765" spans="2:14">
      <c r="B7765">
        <v>34406240</v>
      </c>
      <c r="C7765" s="2">
        <v>42975</v>
      </c>
      <c r="D7765" t="s">
        <v>13</v>
      </c>
      <c r="E7765" t="s">
        <v>5629</v>
      </c>
      <c r="F7765" t="s">
        <v>5601</v>
      </c>
      <c r="J7765" t="s">
        <v>17</v>
      </c>
      <c r="L7765" t="str">
        <f>_xlfn.XLOOKUP(Tableau1[[#This Row],[TYPE DE PIECE]],Tableau4[MATIERE],Tableau4[SHORT TYPE],"",0,1)</f>
        <v/>
      </c>
      <c r="N7765" t="str">
        <f>IF(ISERR(FIND("DECOUPE",Tableau1[[#This Row],[DESIGNATION]])),"","NEED REF")</f>
        <v/>
      </c>
    </row>
    <row r="7766" spans="2:14">
      <c r="B7766">
        <v>34406239</v>
      </c>
      <c r="C7766" s="2">
        <v>42975</v>
      </c>
      <c r="D7766" t="s">
        <v>13</v>
      </c>
      <c r="E7766" t="s">
        <v>5630</v>
      </c>
      <c r="F7766" t="s">
        <v>5601</v>
      </c>
      <c r="J7766" t="s">
        <v>17</v>
      </c>
      <c r="L7766" t="str">
        <f>_xlfn.XLOOKUP(Tableau1[[#This Row],[TYPE DE PIECE]],Tableau4[MATIERE],Tableau4[SHORT TYPE],"",0,1)</f>
        <v/>
      </c>
      <c r="N7766" t="str">
        <f>IF(ISERR(FIND("DECOUPE",Tableau1[[#This Row],[DESIGNATION]])),"","NEED REF")</f>
        <v/>
      </c>
    </row>
    <row r="7767" spans="2:14">
      <c r="B7767">
        <v>34406238</v>
      </c>
      <c r="C7767" s="2">
        <v>42968</v>
      </c>
      <c r="D7767" t="s">
        <v>13</v>
      </c>
      <c r="E7767" t="s">
        <v>5631</v>
      </c>
      <c r="F7767" t="s">
        <v>1679</v>
      </c>
      <c r="L7767" t="str">
        <f>_xlfn.XLOOKUP(Tableau1[[#This Row],[TYPE DE PIECE]],Tableau4[MATIERE],Tableau4[SHORT TYPE],"",0,1)</f>
        <v/>
      </c>
      <c r="N7767" t="str">
        <f>IF(ISERR(FIND("DECOUPE",Tableau1[[#This Row],[DESIGNATION]])),"","NEED REF")</f>
        <v/>
      </c>
    </row>
    <row r="7768" spans="2:14">
      <c r="B7768">
        <v>34406237</v>
      </c>
      <c r="C7768" s="2">
        <v>42958</v>
      </c>
      <c r="D7768" t="s">
        <v>745</v>
      </c>
      <c r="E7768" t="s">
        <v>5632</v>
      </c>
      <c r="F7768" t="s">
        <v>3871</v>
      </c>
      <c r="J7768" t="s">
        <v>17</v>
      </c>
      <c r="L7768" t="str">
        <f>_xlfn.XLOOKUP(Tableau1[[#This Row],[TYPE DE PIECE]],Tableau4[MATIERE],Tableau4[SHORT TYPE],"",0,1)</f>
        <v/>
      </c>
      <c r="N7768" t="str">
        <f>IF(ISERR(FIND("DECOUPE",Tableau1[[#This Row],[DESIGNATION]])),"","NEED REF")</f>
        <v/>
      </c>
    </row>
    <row r="7769" spans="2:14">
      <c r="B7769">
        <v>34406236</v>
      </c>
      <c r="C7769" s="2">
        <v>42958</v>
      </c>
      <c r="D7769" t="s">
        <v>13</v>
      </c>
      <c r="E7769" t="s">
        <v>5633</v>
      </c>
      <c r="F7769" t="s">
        <v>97</v>
      </c>
      <c r="J7769" t="s">
        <v>5625</v>
      </c>
      <c r="L7769" t="str">
        <f>_xlfn.XLOOKUP(Tableau1[[#This Row],[TYPE DE PIECE]],Tableau4[MATIERE],Tableau4[SHORT TYPE],"",0,1)</f>
        <v/>
      </c>
      <c r="N7769" t="str">
        <f>IF(ISERR(FIND("DECOUPE",Tableau1[[#This Row],[DESIGNATION]])),"","NEED REF")</f>
        <v/>
      </c>
    </row>
    <row r="7770" spans="2:14">
      <c r="B7770">
        <v>34406235</v>
      </c>
      <c r="C7770" s="2">
        <v>42958</v>
      </c>
      <c r="D7770" t="s">
        <v>13</v>
      </c>
      <c r="E7770" t="s">
        <v>5634</v>
      </c>
      <c r="F7770" t="s">
        <v>97</v>
      </c>
      <c r="J7770" t="s">
        <v>5625</v>
      </c>
      <c r="L7770" t="str">
        <f>_xlfn.XLOOKUP(Tableau1[[#This Row],[TYPE DE PIECE]],Tableau4[MATIERE],Tableau4[SHORT TYPE],"",0,1)</f>
        <v/>
      </c>
      <c r="N7770" t="str">
        <f>IF(ISERR(FIND("DECOUPE",Tableau1[[#This Row],[DESIGNATION]])),"","NEED REF")</f>
        <v/>
      </c>
    </row>
    <row r="7771" spans="2:14">
      <c r="B7771">
        <v>34406234</v>
      </c>
      <c r="C7771" s="2">
        <v>42950</v>
      </c>
      <c r="D7771" t="s">
        <v>13</v>
      </c>
      <c r="E7771" t="s">
        <v>5635</v>
      </c>
      <c r="F7771" t="s">
        <v>5601</v>
      </c>
      <c r="J7771" t="s">
        <v>17</v>
      </c>
      <c r="L7771" t="str">
        <f>_xlfn.XLOOKUP(Tableau1[[#This Row],[TYPE DE PIECE]],Tableau4[MATIERE],Tableau4[SHORT TYPE],"",0,1)</f>
        <v/>
      </c>
      <c r="N7771" t="str">
        <f>IF(ISERR(FIND("DECOUPE",Tableau1[[#This Row],[DESIGNATION]])),"","NEED REF")</f>
        <v/>
      </c>
    </row>
    <row r="7772" spans="2:14">
      <c r="B7772">
        <v>34406233</v>
      </c>
      <c r="C7772" s="2">
        <v>42950</v>
      </c>
      <c r="D7772" t="s">
        <v>13</v>
      </c>
      <c r="E7772" t="s">
        <v>5636</v>
      </c>
      <c r="F7772" t="s">
        <v>5601</v>
      </c>
      <c r="J7772" t="s">
        <v>17</v>
      </c>
      <c r="L7772" t="str">
        <f>_xlfn.XLOOKUP(Tableau1[[#This Row],[TYPE DE PIECE]],Tableau4[MATIERE],Tableau4[SHORT TYPE],"",0,1)</f>
        <v/>
      </c>
      <c r="N7772" t="str">
        <f>IF(ISERR(FIND("DECOUPE",Tableau1[[#This Row],[DESIGNATION]])),"","NEED REF")</f>
        <v/>
      </c>
    </row>
    <row r="7773" spans="2:14">
      <c r="B7773">
        <v>34406232</v>
      </c>
      <c r="C7773" s="2">
        <v>42950</v>
      </c>
      <c r="D7773" t="s">
        <v>13</v>
      </c>
      <c r="E7773" t="s">
        <v>4201</v>
      </c>
      <c r="F7773" t="s">
        <v>5601</v>
      </c>
      <c r="J7773" t="s">
        <v>17</v>
      </c>
      <c r="L7773" t="str">
        <f>_xlfn.XLOOKUP(Tableau1[[#This Row],[TYPE DE PIECE]],Tableau4[MATIERE],Tableau4[SHORT TYPE],"",0,1)</f>
        <v/>
      </c>
      <c r="N7773" t="str">
        <f>IF(ISERR(FIND("DECOUPE",Tableau1[[#This Row],[DESIGNATION]])),"","NEED REF")</f>
        <v/>
      </c>
    </row>
    <row r="7774" spans="2:14">
      <c r="B7774">
        <v>34406231</v>
      </c>
      <c r="C7774" s="2">
        <v>42950</v>
      </c>
      <c r="D7774" t="s">
        <v>13</v>
      </c>
      <c r="E7774" t="s">
        <v>5637</v>
      </c>
      <c r="F7774" t="s">
        <v>5601</v>
      </c>
      <c r="J7774" t="s">
        <v>17</v>
      </c>
      <c r="L7774" t="str">
        <f>_xlfn.XLOOKUP(Tableau1[[#This Row],[TYPE DE PIECE]],Tableau4[MATIERE],Tableau4[SHORT TYPE],"",0,1)</f>
        <v/>
      </c>
      <c r="N7774" t="str">
        <f>IF(ISERR(FIND("DECOUPE",Tableau1[[#This Row],[DESIGNATION]])),"","NEED REF")</f>
        <v/>
      </c>
    </row>
    <row r="7775" spans="2:14">
      <c r="B7775">
        <v>34406230</v>
      </c>
      <c r="C7775" s="2">
        <v>42950</v>
      </c>
      <c r="D7775" t="s">
        <v>13</v>
      </c>
      <c r="E7775" t="s">
        <v>5637</v>
      </c>
      <c r="F7775" t="s">
        <v>5601</v>
      </c>
      <c r="J7775" t="s">
        <v>17</v>
      </c>
      <c r="L7775" t="str">
        <f>_xlfn.XLOOKUP(Tableau1[[#This Row],[TYPE DE PIECE]],Tableau4[MATIERE],Tableau4[SHORT TYPE],"",0,1)</f>
        <v/>
      </c>
      <c r="N7775" t="str">
        <f>IF(ISERR(FIND("DECOUPE",Tableau1[[#This Row],[DESIGNATION]])),"","NEED REF")</f>
        <v/>
      </c>
    </row>
    <row r="7776" spans="2:14">
      <c r="B7776">
        <v>34406229</v>
      </c>
      <c r="C7776" s="2">
        <v>42950</v>
      </c>
      <c r="D7776" t="s">
        <v>13</v>
      </c>
      <c r="E7776" t="s">
        <v>5638</v>
      </c>
      <c r="F7776" t="s">
        <v>5601</v>
      </c>
      <c r="J7776" t="s">
        <v>17</v>
      </c>
      <c r="L7776" t="str">
        <f>_xlfn.XLOOKUP(Tableau1[[#This Row],[TYPE DE PIECE]],Tableau4[MATIERE],Tableau4[SHORT TYPE],"",0,1)</f>
        <v/>
      </c>
      <c r="N7776" t="str">
        <f>IF(ISERR(FIND("DECOUPE",Tableau1[[#This Row],[DESIGNATION]])),"","NEED REF")</f>
        <v/>
      </c>
    </row>
    <row r="7777" spans="2:14">
      <c r="B7777">
        <v>34406228</v>
      </c>
      <c r="C7777" s="2">
        <v>42950</v>
      </c>
      <c r="D7777" t="s">
        <v>13</v>
      </c>
      <c r="E7777" t="s">
        <v>5639</v>
      </c>
      <c r="F7777" t="s">
        <v>5601</v>
      </c>
      <c r="J7777" t="s">
        <v>17</v>
      </c>
      <c r="L7777" t="str">
        <f>_xlfn.XLOOKUP(Tableau1[[#This Row],[TYPE DE PIECE]],Tableau4[MATIERE],Tableau4[SHORT TYPE],"",0,1)</f>
        <v/>
      </c>
      <c r="N7777" t="str">
        <f>IF(ISERR(FIND("DECOUPE",Tableau1[[#This Row],[DESIGNATION]])),"","NEED REF")</f>
        <v/>
      </c>
    </row>
    <row r="7778" spans="2:14">
      <c r="B7778">
        <v>34406227</v>
      </c>
      <c r="C7778" s="2">
        <v>42950</v>
      </c>
      <c r="D7778" t="s">
        <v>13</v>
      </c>
      <c r="E7778" t="s">
        <v>5640</v>
      </c>
      <c r="F7778" t="s">
        <v>5601</v>
      </c>
      <c r="J7778" t="s">
        <v>17</v>
      </c>
      <c r="L7778" t="str">
        <f>_xlfn.XLOOKUP(Tableau1[[#This Row],[TYPE DE PIECE]],Tableau4[MATIERE],Tableau4[SHORT TYPE],"",0,1)</f>
        <v/>
      </c>
      <c r="N7778" t="str">
        <f>IF(ISERR(FIND("DECOUPE",Tableau1[[#This Row],[DESIGNATION]])),"","NEED REF")</f>
        <v/>
      </c>
    </row>
    <row r="7779" spans="2:14">
      <c r="B7779">
        <v>34406226</v>
      </c>
      <c r="C7779" s="2">
        <v>42923</v>
      </c>
      <c r="E7779" t="s">
        <v>5641</v>
      </c>
      <c r="F7779" t="s">
        <v>1679</v>
      </c>
      <c r="J7779" t="s">
        <v>4048</v>
      </c>
      <c r="L7779" t="str">
        <f>_xlfn.XLOOKUP(Tableau1[[#This Row],[TYPE DE PIECE]],Tableau4[MATIERE],Tableau4[SHORT TYPE],"",0,1)</f>
        <v/>
      </c>
      <c r="N7779" t="str">
        <f>IF(ISERR(FIND("DECOUPE",Tableau1[[#This Row],[DESIGNATION]])),"","NEED REF")</f>
        <v/>
      </c>
    </row>
    <row r="7780" spans="2:14">
      <c r="B7780">
        <v>34406225</v>
      </c>
      <c r="C7780" s="2">
        <v>42950</v>
      </c>
      <c r="E7780" t="s">
        <v>5642</v>
      </c>
      <c r="F7780" t="s">
        <v>3158</v>
      </c>
      <c r="J7780" t="s">
        <v>17</v>
      </c>
      <c r="L7780" t="str">
        <f>_xlfn.XLOOKUP(Tableau1[[#This Row],[TYPE DE PIECE]],Tableau4[MATIERE],Tableau4[SHORT TYPE],"",0,1)</f>
        <v/>
      </c>
      <c r="N7780" t="str">
        <f>IF(ISERR(FIND("DECOUPE",Tableau1[[#This Row],[DESIGNATION]])),"","NEED REF")</f>
        <v/>
      </c>
    </row>
    <row r="7781" spans="2:14">
      <c r="B7781">
        <v>34406224</v>
      </c>
      <c r="C7781" s="2">
        <v>42950</v>
      </c>
      <c r="E7781" t="s">
        <v>5643</v>
      </c>
      <c r="F7781" t="s">
        <v>3158</v>
      </c>
      <c r="J7781" t="s">
        <v>17</v>
      </c>
      <c r="L7781" t="str">
        <f>_xlfn.XLOOKUP(Tableau1[[#This Row],[TYPE DE PIECE]],Tableau4[MATIERE],Tableau4[SHORT TYPE],"",0,1)</f>
        <v/>
      </c>
      <c r="N7781" t="str">
        <f>IF(ISERR(FIND("DECOUPE",Tableau1[[#This Row],[DESIGNATION]])),"","NEED REF")</f>
        <v/>
      </c>
    </row>
    <row r="7782" spans="2:14">
      <c r="B7782">
        <v>34406223</v>
      </c>
      <c r="C7782" s="2">
        <v>42950</v>
      </c>
      <c r="E7782" t="s">
        <v>5644</v>
      </c>
      <c r="F7782" t="s">
        <v>3158</v>
      </c>
      <c r="J7782" t="s">
        <v>17</v>
      </c>
      <c r="L7782" t="str">
        <f>_xlfn.XLOOKUP(Tableau1[[#This Row],[TYPE DE PIECE]],Tableau4[MATIERE],Tableau4[SHORT TYPE],"",0,1)</f>
        <v/>
      </c>
      <c r="N7782" t="str">
        <f>IF(ISERR(FIND("DECOUPE",Tableau1[[#This Row],[DESIGNATION]])),"","NEED REF")</f>
        <v/>
      </c>
    </row>
    <row r="7783" spans="2:14">
      <c r="B7783">
        <v>34406222</v>
      </c>
      <c r="C7783" s="2">
        <v>42943</v>
      </c>
      <c r="E7783" t="s">
        <v>5645</v>
      </c>
      <c r="F7783" t="s">
        <v>5646</v>
      </c>
      <c r="J7783" t="s">
        <v>5625</v>
      </c>
      <c r="L7783" t="str">
        <f>_xlfn.XLOOKUP(Tableau1[[#This Row],[TYPE DE PIECE]],Tableau4[MATIERE],Tableau4[SHORT TYPE],"",0,1)</f>
        <v/>
      </c>
      <c r="N7783" t="str">
        <f>IF(ISERR(FIND("DECOUPE",Tableau1[[#This Row],[DESIGNATION]])),"","NEED REF")</f>
        <v/>
      </c>
    </row>
    <row r="7784" spans="2:14">
      <c r="B7784">
        <v>34406221</v>
      </c>
      <c r="C7784" s="2">
        <v>42943</v>
      </c>
      <c r="E7784" t="s">
        <v>5647</v>
      </c>
      <c r="F7784" t="s">
        <v>5646</v>
      </c>
      <c r="J7784" t="s">
        <v>5625</v>
      </c>
      <c r="L7784" t="str">
        <f>_xlfn.XLOOKUP(Tableau1[[#This Row],[TYPE DE PIECE]],Tableau4[MATIERE],Tableau4[SHORT TYPE],"",0,1)</f>
        <v/>
      </c>
      <c r="N7784" t="str">
        <f>IF(ISERR(FIND("DECOUPE",Tableau1[[#This Row],[DESIGNATION]])),"","NEED REF")</f>
        <v/>
      </c>
    </row>
    <row r="7785" spans="2:14">
      <c r="B7785">
        <v>34406220</v>
      </c>
      <c r="C7785" s="2">
        <v>42943</v>
      </c>
      <c r="E7785" t="s">
        <v>5648</v>
      </c>
      <c r="F7785" t="s">
        <v>5646</v>
      </c>
      <c r="J7785" t="s">
        <v>5625</v>
      </c>
      <c r="L7785" t="str">
        <f>_xlfn.XLOOKUP(Tableau1[[#This Row],[TYPE DE PIECE]],Tableau4[MATIERE],Tableau4[SHORT TYPE],"",0,1)</f>
        <v/>
      </c>
      <c r="N7785" t="str">
        <f>IF(ISERR(FIND("DECOUPE",Tableau1[[#This Row],[DESIGNATION]])),"","NEED REF")</f>
        <v/>
      </c>
    </row>
    <row r="7786" spans="2:14">
      <c r="B7786">
        <v>34406219</v>
      </c>
      <c r="C7786" s="2">
        <v>42943</v>
      </c>
      <c r="E7786" t="s">
        <v>5649</v>
      </c>
      <c r="F7786" t="s">
        <v>5646</v>
      </c>
      <c r="J7786" t="s">
        <v>5625</v>
      </c>
      <c r="L7786" t="str">
        <f>_xlfn.XLOOKUP(Tableau1[[#This Row],[TYPE DE PIECE]],Tableau4[MATIERE],Tableau4[SHORT TYPE],"",0,1)</f>
        <v/>
      </c>
      <c r="N7786" t="str">
        <f>IF(ISERR(FIND("DECOUPE",Tableau1[[#This Row],[DESIGNATION]])),"","NEED REF")</f>
        <v/>
      </c>
    </row>
    <row r="7787" spans="2:14">
      <c r="B7787">
        <v>34406218</v>
      </c>
      <c r="C7787" s="2">
        <v>42943</v>
      </c>
      <c r="E7787" t="s">
        <v>5650</v>
      </c>
      <c r="F7787" t="s">
        <v>5646</v>
      </c>
      <c r="J7787" t="s">
        <v>5625</v>
      </c>
      <c r="L7787" t="str">
        <f>_xlfn.XLOOKUP(Tableau1[[#This Row],[TYPE DE PIECE]],Tableau4[MATIERE],Tableau4[SHORT TYPE],"",0,1)</f>
        <v/>
      </c>
      <c r="N7787" t="str">
        <f>IF(ISERR(FIND("DECOUPE",Tableau1[[#This Row],[DESIGNATION]])),"","NEED REF")</f>
        <v/>
      </c>
    </row>
    <row r="7788" spans="2:14">
      <c r="B7788">
        <v>34406217</v>
      </c>
      <c r="C7788" s="2">
        <v>42937</v>
      </c>
      <c r="E7788" t="s">
        <v>5651</v>
      </c>
      <c r="J7788" t="s">
        <v>17</v>
      </c>
      <c r="L7788" t="str">
        <f>_xlfn.XLOOKUP(Tableau1[[#This Row],[TYPE DE PIECE]],Tableau4[MATIERE],Tableau4[SHORT TYPE],"",0,1)</f>
        <v/>
      </c>
      <c r="N7788" t="str">
        <f>IF(ISERR(FIND("DECOUPE",Tableau1[[#This Row],[DESIGNATION]])),"","NEED REF")</f>
        <v/>
      </c>
    </row>
    <row r="7789" spans="2:14">
      <c r="B7789">
        <v>34406216</v>
      </c>
      <c r="C7789" s="2">
        <v>42936</v>
      </c>
      <c r="E7789" t="s">
        <v>5652</v>
      </c>
      <c r="F7789" t="s">
        <v>5653</v>
      </c>
      <c r="J7789" t="s">
        <v>5625</v>
      </c>
      <c r="L7789" t="str">
        <f>_xlfn.XLOOKUP(Tableau1[[#This Row],[TYPE DE PIECE]],Tableau4[MATIERE],Tableau4[SHORT TYPE],"",0,1)</f>
        <v/>
      </c>
      <c r="N7789" t="str">
        <f>IF(ISERR(FIND("DECOUPE",Tableau1[[#This Row],[DESIGNATION]])),"","NEED REF")</f>
        <v/>
      </c>
    </row>
    <row r="7790" spans="2:14">
      <c r="B7790">
        <v>34406215</v>
      </c>
      <c r="C7790" s="2">
        <v>42936</v>
      </c>
      <c r="E7790" t="s">
        <v>5654</v>
      </c>
      <c r="F7790" t="s">
        <v>4917</v>
      </c>
      <c r="J7790" t="s">
        <v>17</v>
      </c>
      <c r="L7790" t="str">
        <f>_xlfn.XLOOKUP(Tableau1[[#This Row],[TYPE DE PIECE]],Tableau4[MATIERE],Tableau4[SHORT TYPE],"",0,1)</f>
        <v/>
      </c>
      <c r="N7790" t="str">
        <f>IF(ISERR(FIND("DECOUPE",Tableau1[[#This Row],[DESIGNATION]])),"","NEED REF")</f>
        <v/>
      </c>
    </row>
    <row r="7791" spans="2:14">
      <c r="B7791">
        <v>34406214</v>
      </c>
      <c r="C7791" s="2">
        <v>42936</v>
      </c>
      <c r="F7791" t="s">
        <v>4917</v>
      </c>
      <c r="J7791" t="s">
        <v>17</v>
      </c>
      <c r="L7791" t="str">
        <f>_xlfn.XLOOKUP(Tableau1[[#This Row],[TYPE DE PIECE]],Tableau4[MATIERE],Tableau4[SHORT TYPE],"",0,1)</f>
        <v/>
      </c>
      <c r="N7791" t="str">
        <f>IF(ISERR(FIND("DECOUPE",Tableau1[[#This Row],[DESIGNATION]])),"","NEED REF")</f>
        <v/>
      </c>
    </row>
    <row r="7792" spans="2:14">
      <c r="B7792">
        <v>34406213</v>
      </c>
      <c r="C7792" s="2">
        <v>42936</v>
      </c>
      <c r="F7792" t="s">
        <v>4917</v>
      </c>
      <c r="J7792" t="s">
        <v>17</v>
      </c>
      <c r="L7792" t="str">
        <f>_xlfn.XLOOKUP(Tableau1[[#This Row],[TYPE DE PIECE]],Tableau4[MATIERE],Tableau4[SHORT TYPE],"",0,1)</f>
        <v/>
      </c>
      <c r="N7792" t="str">
        <f>IF(ISERR(FIND("DECOUPE",Tableau1[[#This Row],[DESIGNATION]])),"","NEED REF")</f>
        <v/>
      </c>
    </row>
    <row r="7793" spans="2:14">
      <c r="B7793">
        <v>34406212</v>
      </c>
      <c r="C7793" s="2">
        <v>42936</v>
      </c>
      <c r="F7793" t="s">
        <v>4917</v>
      </c>
      <c r="J7793" t="s">
        <v>17</v>
      </c>
      <c r="L7793" t="str">
        <f>_xlfn.XLOOKUP(Tableau1[[#This Row],[TYPE DE PIECE]],Tableau4[MATIERE],Tableau4[SHORT TYPE],"",0,1)</f>
        <v/>
      </c>
      <c r="N7793" t="str">
        <f>IF(ISERR(FIND("DECOUPE",Tableau1[[#This Row],[DESIGNATION]])),"","NEED REF")</f>
        <v/>
      </c>
    </row>
    <row r="7794" spans="2:14">
      <c r="B7794">
        <v>34406211</v>
      </c>
      <c r="C7794" s="2">
        <v>42936</v>
      </c>
      <c r="E7794" t="s">
        <v>5655</v>
      </c>
      <c r="F7794" t="s">
        <v>4917</v>
      </c>
      <c r="J7794" t="s">
        <v>17</v>
      </c>
      <c r="L7794" t="str">
        <f>_xlfn.XLOOKUP(Tableau1[[#This Row],[TYPE DE PIECE]],Tableau4[MATIERE],Tableau4[SHORT TYPE],"",0,1)</f>
        <v/>
      </c>
      <c r="N7794" t="str">
        <f>IF(ISERR(FIND("DECOUPE",Tableau1[[#This Row],[DESIGNATION]])),"","NEED REF")</f>
        <v/>
      </c>
    </row>
    <row r="7795" spans="2:14">
      <c r="B7795">
        <v>34406210</v>
      </c>
      <c r="C7795" s="2">
        <v>42936</v>
      </c>
      <c r="E7795" t="s">
        <v>4916</v>
      </c>
      <c r="F7795" t="s">
        <v>4917</v>
      </c>
      <c r="J7795" t="s">
        <v>17</v>
      </c>
      <c r="L7795" t="str">
        <f>_xlfn.XLOOKUP(Tableau1[[#This Row],[TYPE DE PIECE]],Tableau4[MATIERE],Tableau4[SHORT TYPE],"",0,1)</f>
        <v/>
      </c>
      <c r="N7795" t="str">
        <f>IF(ISERR(FIND("DECOUPE",Tableau1[[#This Row],[DESIGNATION]])),"","NEED REF")</f>
        <v/>
      </c>
    </row>
    <row r="7796" spans="2:14">
      <c r="B7796">
        <v>34406209</v>
      </c>
      <c r="C7796" s="2">
        <v>42926</v>
      </c>
      <c r="E7796" t="s">
        <v>5656</v>
      </c>
      <c r="F7796" t="s">
        <v>3871</v>
      </c>
      <c r="J7796" t="s">
        <v>17</v>
      </c>
      <c r="K7796" t="s">
        <v>25</v>
      </c>
      <c r="L7796" t="str">
        <f>_xlfn.XLOOKUP(Tableau1[[#This Row],[TYPE DE PIECE]],Tableau4[MATIERE],Tableau4[SHORT TYPE],"",0,1)</f>
        <v>SMT</v>
      </c>
      <c r="N7796" t="str">
        <f>IF(ISERR(FIND("DECOUPE",Tableau1[[#This Row],[DESIGNATION]])),"","NEED REF")</f>
        <v/>
      </c>
    </row>
    <row r="7797" spans="2:14">
      <c r="B7797">
        <v>34406208</v>
      </c>
      <c r="C7797" s="2">
        <v>42926</v>
      </c>
      <c r="E7797" t="s">
        <v>2409</v>
      </c>
      <c r="F7797" t="s">
        <v>3871</v>
      </c>
      <c r="J7797" t="s">
        <v>17</v>
      </c>
      <c r="K7797" t="s">
        <v>25</v>
      </c>
      <c r="L7797" t="str">
        <f>_xlfn.XLOOKUP(Tableau1[[#This Row],[TYPE DE PIECE]],Tableau4[MATIERE],Tableau4[SHORT TYPE],"",0,1)</f>
        <v>SMT</v>
      </c>
      <c r="N7797" t="str">
        <f>IF(ISERR(FIND("DECOUPE",Tableau1[[#This Row],[DESIGNATION]])),"","NEED REF")</f>
        <v>NEED REF</v>
      </c>
    </row>
    <row r="7798" spans="2:14">
      <c r="B7798">
        <v>34406207</v>
      </c>
      <c r="C7798" s="2">
        <v>42926</v>
      </c>
      <c r="E7798" t="s">
        <v>5657</v>
      </c>
      <c r="F7798" t="s">
        <v>3871</v>
      </c>
      <c r="J7798" t="s">
        <v>17</v>
      </c>
      <c r="K7798" t="s">
        <v>25</v>
      </c>
      <c r="L7798" t="str">
        <f>_xlfn.XLOOKUP(Tableau1[[#This Row],[TYPE DE PIECE]],Tableau4[MATIERE],Tableau4[SHORT TYPE],"",0,1)</f>
        <v>SMT</v>
      </c>
      <c r="N7798" t="str">
        <f>IF(ISERR(FIND("DECOUPE",Tableau1[[#This Row],[DESIGNATION]])),"","NEED REF")</f>
        <v/>
      </c>
    </row>
    <row r="7799" spans="2:14">
      <c r="B7799">
        <v>34406206</v>
      </c>
      <c r="C7799" s="2">
        <v>42926</v>
      </c>
      <c r="E7799" t="s">
        <v>5658</v>
      </c>
      <c r="F7799" t="s">
        <v>3871</v>
      </c>
      <c r="J7799" t="s">
        <v>17</v>
      </c>
      <c r="K7799" t="s">
        <v>25</v>
      </c>
      <c r="L7799" t="str">
        <f>_xlfn.XLOOKUP(Tableau1[[#This Row],[TYPE DE PIECE]],Tableau4[MATIERE],Tableau4[SHORT TYPE],"",0,1)</f>
        <v>SMT</v>
      </c>
      <c r="N7799" t="str">
        <f>IF(ISERR(FIND("DECOUPE",Tableau1[[#This Row],[DESIGNATION]])),"","NEED REF")</f>
        <v/>
      </c>
    </row>
    <row r="7800" spans="2:14">
      <c r="B7800">
        <v>34406205</v>
      </c>
      <c r="C7800" s="2">
        <v>42926</v>
      </c>
      <c r="E7800" t="s">
        <v>5659</v>
      </c>
      <c r="F7800" t="s">
        <v>3871</v>
      </c>
      <c r="J7800" t="s">
        <v>17</v>
      </c>
      <c r="K7800" t="s">
        <v>25</v>
      </c>
      <c r="L7800" t="str">
        <f>_xlfn.XLOOKUP(Tableau1[[#This Row],[TYPE DE PIECE]],Tableau4[MATIERE],Tableau4[SHORT TYPE],"",0,1)</f>
        <v>SMT</v>
      </c>
      <c r="N7800" t="str">
        <f>IF(ISERR(FIND("DECOUPE",Tableau1[[#This Row],[DESIGNATION]])),"","NEED REF")</f>
        <v/>
      </c>
    </row>
    <row r="7801" spans="2:14">
      <c r="B7801">
        <v>34406204</v>
      </c>
      <c r="C7801" s="2">
        <v>42926</v>
      </c>
      <c r="E7801" t="s">
        <v>5660</v>
      </c>
      <c r="F7801" t="s">
        <v>3871</v>
      </c>
      <c r="J7801" t="s">
        <v>17</v>
      </c>
      <c r="K7801" t="s">
        <v>25</v>
      </c>
      <c r="L7801" t="str">
        <f>_xlfn.XLOOKUP(Tableau1[[#This Row],[TYPE DE PIECE]],Tableau4[MATIERE],Tableau4[SHORT TYPE],"",0,1)</f>
        <v>SMT</v>
      </c>
      <c r="N7801" t="str">
        <f>IF(ISERR(FIND("DECOUPE",Tableau1[[#This Row],[DESIGNATION]])),"","NEED REF")</f>
        <v/>
      </c>
    </row>
    <row r="7802" spans="2:14">
      <c r="B7802">
        <v>34406203</v>
      </c>
      <c r="C7802" s="2">
        <v>42926</v>
      </c>
      <c r="F7802" t="s">
        <v>3871</v>
      </c>
      <c r="J7802" t="s">
        <v>17</v>
      </c>
      <c r="L7802" t="str">
        <f>_xlfn.XLOOKUP(Tableau1[[#This Row],[TYPE DE PIECE]],Tableau4[MATIERE],Tableau4[SHORT TYPE],"",0,1)</f>
        <v/>
      </c>
      <c r="N7802" t="str">
        <f>IF(ISERR(FIND("DECOUPE",Tableau1[[#This Row],[DESIGNATION]])),"","NEED REF")</f>
        <v/>
      </c>
    </row>
    <row r="7803" spans="2:14">
      <c r="B7803">
        <v>34406202</v>
      </c>
      <c r="C7803" s="2">
        <v>42926</v>
      </c>
      <c r="F7803" t="s">
        <v>3871</v>
      </c>
      <c r="J7803" t="s">
        <v>17</v>
      </c>
      <c r="L7803" t="str">
        <f>_xlfn.XLOOKUP(Tableau1[[#This Row],[TYPE DE PIECE]],Tableau4[MATIERE],Tableau4[SHORT TYPE],"",0,1)</f>
        <v/>
      </c>
      <c r="N7803" t="str">
        <f>IF(ISERR(FIND("DECOUPE",Tableau1[[#This Row],[DESIGNATION]])),"","NEED REF")</f>
        <v/>
      </c>
    </row>
    <row r="7804" spans="2:14">
      <c r="B7804">
        <v>34406201</v>
      </c>
      <c r="C7804" s="2">
        <v>42926</v>
      </c>
      <c r="E7804" t="s">
        <v>5661</v>
      </c>
      <c r="F7804" t="s">
        <v>3871</v>
      </c>
      <c r="J7804" t="s">
        <v>17</v>
      </c>
      <c r="K7804" t="s">
        <v>25</v>
      </c>
      <c r="L7804" t="str">
        <f>_xlfn.XLOOKUP(Tableau1[[#This Row],[TYPE DE PIECE]],Tableau4[MATIERE],Tableau4[SHORT TYPE],"",0,1)</f>
        <v>SMT</v>
      </c>
      <c r="N7804" t="str">
        <f>IF(ISERR(FIND("DECOUPE",Tableau1[[#This Row],[DESIGNATION]])),"","NEED REF")</f>
        <v/>
      </c>
    </row>
    <row r="7805" spans="2:14">
      <c r="B7805">
        <v>34406200</v>
      </c>
      <c r="C7805" s="2">
        <v>42926</v>
      </c>
      <c r="E7805" t="s">
        <v>5662</v>
      </c>
      <c r="F7805" t="s">
        <v>3871</v>
      </c>
      <c r="J7805" t="s">
        <v>17</v>
      </c>
      <c r="K7805" t="s">
        <v>25</v>
      </c>
      <c r="L7805" t="str">
        <f>_xlfn.XLOOKUP(Tableau1[[#This Row],[TYPE DE PIECE]],Tableau4[MATIERE],Tableau4[SHORT TYPE],"",0,1)</f>
        <v>SMT</v>
      </c>
      <c r="N7805" t="str">
        <f>IF(ISERR(FIND("DECOUPE",Tableau1[[#This Row],[DESIGNATION]])),"","NEED REF")</f>
        <v/>
      </c>
    </row>
    <row r="7806" spans="2:14">
      <c r="B7806">
        <v>34406199</v>
      </c>
      <c r="C7806" s="2">
        <v>42926</v>
      </c>
      <c r="E7806" t="s">
        <v>5663</v>
      </c>
      <c r="F7806" t="s">
        <v>3871</v>
      </c>
      <c r="J7806" t="s">
        <v>17</v>
      </c>
      <c r="K7806" t="s">
        <v>25</v>
      </c>
      <c r="L7806" t="str">
        <f>_xlfn.XLOOKUP(Tableau1[[#This Row],[TYPE DE PIECE]],Tableau4[MATIERE],Tableau4[SHORT TYPE],"",0,1)</f>
        <v>SMT</v>
      </c>
      <c r="N7806" t="str">
        <f>IF(ISERR(FIND("DECOUPE",Tableau1[[#This Row],[DESIGNATION]])),"","NEED REF")</f>
        <v/>
      </c>
    </row>
    <row r="7807" spans="2:14">
      <c r="B7807">
        <v>34406198</v>
      </c>
      <c r="C7807" s="2">
        <v>42926</v>
      </c>
      <c r="E7807" t="s">
        <v>5664</v>
      </c>
      <c r="F7807" t="s">
        <v>3871</v>
      </c>
      <c r="J7807" t="s">
        <v>17</v>
      </c>
      <c r="K7807" t="s">
        <v>25</v>
      </c>
      <c r="L7807" t="str">
        <f>_xlfn.XLOOKUP(Tableau1[[#This Row],[TYPE DE PIECE]],Tableau4[MATIERE],Tableau4[SHORT TYPE],"",0,1)</f>
        <v>SMT</v>
      </c>
      <c r="N7807" t="str">
        <f>IF(ISERR(FIND("DECOUPE",Tableau1[[#This Row],[DESIGNATION]])),"","NEED REF")</f>
        <v/>
      </c>
    </row>
    <row r="7808" spans="2:14">
      <c r="B7808">
        <v>34406197</v>
      </c>
      <c r="C7808" s="2">
        <v>42926</v>
      </c>
      <c r="E7808" t="s">
        <v>5665</v>
      </c>
      <c r="F7808" t="s">
        <v>3871</v>
      </c>
      <c r="J7808" t="s">
        <v>17</v>
      </c>
      <c r="K7808" t="s">
        <v>25</v>
      </c>
      <c r="L7808" t="str">
        <f>_xlfn.XLOOKUP(Tableau1[[#This Row],[TYPE DE PIECE]],Tableau4[MATIERE],Tableau4[SHORT TYPE],"",0,1)</f>
        <v>SMT</v>
      </c>
      <c r="N7808" t="str">
        <f>IF(ISERR(FIND("DECOUPE",Tableau1[[#This Row],[DESIGNATION]])),"","NEED REF")</f>
        <v/>
      </c>
    </row>
    <row r="7809" spans="2:14">
      <c r="B7809">
        <v>34406196</v>
      </c>
      <c r="C7809" s="2">
        <v>42926</v>
      </c>
      <c r="E7809" t="s">
        <v>5666</v>
      </c>
      <c r="F7809" t="s">
        <v>3871</v>
      </c>
      <c r="J7809" t="s">
        <v>17</v>
      </c>
      <c r="K7809" t="s">
        <v>25</v>
      </c>
      <c r="L7809" t="str">
        <f>_xlfn.XLOOKUP(Tableau1[[#This Row],[TYPE DE PIECE]],Tableau4[MATIERE],Tableau4[SHORT TYPE],"",0,1)</f>
        <v>SMT</v>
      </c>
      <c r="N7809" t="str">
        <f>IF(ISERR(FIND("DECOUPE",Tableau1[[#This Row],[DESIGNATION]])),"","NEED REF")</f>
        <v/>
      </c>
    </row>
    <row r="7810" spans="2:14">
      <c r="B7810">
        <v>34406195</v>
      </c>
      <c r="C7810" s="2">
        <v>42926</v>
      </c>
      <c r="F7810" t="s">
        <v>3871</v>
      </c>
      <c r="J7810" t="s">
        <v>17</v>
      </c>
      <c r="L7810" t="str">
        <f>_xlfn.XLOOKUP(Tableau1[[#This Row],[TYPE DE PIECE]],Tableau4[MATIERE],Tableau4[SHORT TYPE],"",0,1)</f>
        <v/>
      </c>
      <c r="N7810" t="str">
        <f>IF(ISERR(FIND("DECOUPE",Tableau1[[#This Row],[DESIGNATION]])),"","NEED REF")</f>
        <v/>
      </c>
    </row>
    <row r="7811" spans="2:14">
      <c r="B7811">
        <v>34406194</v>
      </c>
      <c r="C7811" s="2">
        <v>42926</v>
      </c>
      <c r="F7811" t="s">
        <v>3871</v>
      </c>
      <c r="J7811" t="s">
        <v>17</v>
      </c>
      <c r="L7811" t="str">
        <f>_xlfn.XLOOKUP(Tableau1[[#This Row],[TYPE DE PIECE]],Tableau4[MATIERE],Tableau4[SHORT TYPE],"",0,1)</f>
        <v/>
      </c>
      <c r="N7811" t="str">
        <f>IF(ISERR(FIND("DECOUPE",Tableau1[[#This Row],[DESIGNATION]])),"","NEED REF")</f>
        <v/>
      </c>
    </row>
    <row r="7812" spans="2:14">
      <c r="B7812">
        <v>34406193</v>
      </c>
      <c r="C7812" s="2">
        <v>42926</v>
      </c>
      <c r="D7812" t="s">
        <v>13</v>
      </c>
      <c r="E7812" t="s">
        <v>5667</v>
      </c>
      <c r="F7812" t="s">
        <v>3871</v>
      </c>
      <c r="J7812" t="s">
        <v>17</v>
      </c>
      <c r="K7812" t="s">
        <v>22</v>
      </c>
      <c r="L7812" t="str">
        <f>_xlfn.XLOOKUP(Tableau1[[#This Row],[TYPE DE PIECE]],Tableau4[MATIERE],Tableau4[SHORT TYPE],"",0,1)</f>
        <v>COP</v>
      </c>
      <c r="N7812" t="str">
        <f>IF(ISERR(FIND("DECOUPE",Tableau1[[#This Row],[DESIGNATION]])),"","NEED REF")</f>
        <v/>
      </c>
    </row>
    <row r="7813" spans="2:14">
      <c r="B7813">
        <v>34406192</v>
      </c>
      <c r="C7813" s="2">
        <v>42926</v>
      </c>
      <c r="D7813" t="s">
        <v>13</v>
      </c>
      <c r="E7813" t="s">
        <v>5668</v>
      </c>
      <c r="F7813" t="s">
        <v>3871</v>
      </c>
      <c r="J7813" t="s">
        <v>17</v>
      </c>
      <c r="K7813" t="s">
        <v>22</v>
      </c>
      <c r="L7813" t="str">
        <f>_xlfn.XLOOKUP(Tableau1[[#This Row],[TYPE DE PIECE]],Tableau4[MATIERE],Tableau4[SHORT TYPE],"",0,1)</f>
        <v>COP</v>
      </c>
      <c r="N7813" t="str">
        <f>IF(ISERR(FIND("DECOUPE",Tableau1[[#This Row],[DESIGNATION]])),"","NEED REF")</f>
        <v/>
      </c>
    </row>
    <row r="7814" spans="2:14">
      <c r="B7814">
        <v>34406191</v>
      </c>
      <c r="C7814" s="2">
        <v>42926</v>
      </c>
      <c r="D7814" t="s">
        <v>13</v>
      </c>
      <c r="E7814" t="s">
        <v>5669</v>
      </c>
      <c r="F7814" t="s">
        <v>3871</v>
      </c>
      <c r="J7814" t="s">
        <v>17</v>
      </c>
      <c r="K7814" t="s">
        <v>22</v>
      </c>
      <c r="L7814" t="str">
        <f>_xlfn.XLOOKUP(Tableau1[[#This Row],[TYPE DE PIECE]],Tableau4[MATIERE],Tableau4[SHORT TYPE],"",0,1)</f>
        <v>COP</v>
      </c>
      <c r="N7814" t="str">
        <f>IF(ISERR(FIND("DECOUPE",Tableau1[[#This Row],[DESIGNATION]])),"","NEED REF")</f>
        <v/>
      </c>
    </row>
    <row r="7815" spans="2:14">
      <c r="B7815">
        <v>34406190</v>
      </c>
      <c r="C7815" s="2">
        <v>42926</v>
      </c>
      <c r="D7815" t="s">
        <v>13</v>
      </c>
      <c r="E7815" t="s">
        <v>5670</v>
      </c>
      <c r="F7815" t="s">
        <v>3871</v>
      </c>
      <c r="J7815" t="s">
        <v>17</v>
      </c>
      <c r="K7815" t="s">
        <v>22</v>
      </c>
      <c r="L7815" t="str">
        <f>_xlfn.XLOOKUP(Tableau1[[#This Row],[TYPE DE PIECE]],Tableau4[MATIERE],Tableau4[SHORT TYPE],"",0,1)</f>
        <v>COP</v>
      </c>
      <c r="N7815" t="str">
        <f>IF(ISERR(FIND("DECOUPE",Tableau1[[#This Row],[DESIGNATION]])),"","NEED REF")</f>
        <v/>
      </c>
    </row>
    <row r="7816" spans="2:14">
      <c r="B7816">
        <v>34406189</v>
      </c>
      <c r="C7816" s="2">
        <v>42926</v>
      </c>
      <c r="F7816" t="s">
        <v>3871</v>
      </c>
      <c r="J7816" t="s">
        <v>17</v>
      </c>
      <c r="L7816" t="str">
        <f>_xlfn.XLOOKUP(Tableau1[[#This Row],[TYPE DE PIECE]],Tableau4[MATIERE],Tableau4[SHORT TYPE],"",0,1)</f>
        <v/>
      </c>
      <c r="N7816" t="str">
        <f>IF(ISERR(FIND("DECOUPE",Tableau1[[#This Row],[DESIGNATION]])),"","NEED REF")</f>
        <v/>
      </c>
    </row>
    <row r="7817" spans="2:14">
      <c r="B7817">
        <v>34406188</v>
      </c>
      <c r="C7817" s="2">
        <v>42926</v>
      </c>
      <c r="D7817" t="s">
        <v>13</v>
      </c>
      <c r="E7817" t="s">
        <v>2407</v>
      </c>
      <c r="F7817" t="s">
        <v>3871</v>
      </c>
      <c r="J7817" t="s">
        <v>17</v>
      </c>
      <c r="K7817" t="s">
        <v>25</v>
      </c>
      <c r="L7817" t="str">
        <f>_xlfn.XLOOKUP(Tableau1[[#This Row],[TYPE DE PIECE]],Tableau4[MATIERE],Tableau4[SHORT TYPE],"",0,1)</f>
        <v>SMT</v>
      </c>
      <c r="N7817" t="str">
        <f>IF(ISERR(FIND("DECOUPE",Tableau1[[#This Row],[DESIGNATION]])),"","NEED REF")</f>
        <v/>
      </c>
    </row>
    <row r="7818" spans="2:14">
      <c r="B7818">
        <v>34406187</v>
      </c>
      <c r="C7818" s="2">
        <v>42926</v>
      </c>
      <c r="D7818" t="s">
        <v>13</v>
      </c>
      <c r="E7818" t="s">
        <v>2408</v>
      </c>
      <c r="F7818" t="s">
        <v>3871</v>
      </c>
      <c r="J7818" t="s">
        <v>17</v>
      </c>
      <c r="K7818" t="s">
        <v>22</v>
      </c>
      <c r="L7818" t="str">
        <f>_xlfn.XLOOKUP(Tableau1[[#This Row],[TYPE DE PIECE]],Tableau4[MATIERE],Tableau4[SHORT TYPE],"",0,1)</f>
        <v>COP</v>
      </c>
      <c r="N7818" t="str">
        <f>IF(ISERR(FIND("DECOUPE",Tableau1[[#This Row],[DESIGNATION]])),"","NEED REF")</f>
        <v/>
      </c>
    </row>
    <row r="7819" spans="2:14">
      <c r="B7819">
        <v>34406186</v>
      </c>
      <c r="C7819" s="2">
        <v>42926</v>
      </c>
      <c r="E7819" t="s">
        <v>5671</v>
      </c>
      <c r="F7819" t="s">
        <v>3871</v>
      </c>
      <c r="J7819" t="s">
        <v>17</v>
      </c>
      <c r="K7819" t="s">
        <v>25</v>
      </c>
      <c r="L7819" t="str">
        <f>_xlfn.XLOOKUP(Tableau1[[#This Row],[TYPE DE PIECE]],Tableau4[MATIERE],Tableau4[SHORT TYPE],"",0,1)</f>
        <v>SMT</v>
      </c>
      <c r="N7819" t="str">
        <f>IF(ISERR(FIND("DECOUPE",Tableau1[[#This Row],[DESIGNATION]])),"","NEED REF")</f>
        <v/>
      </c>
    </row>
    <row r="7820" spans="2:14">
      <c r="B7820">
        <v>34406185</v>
      </c>
      <c r="C7820" s="2">
        <v>42926</v>
      </c>
      <c r="E7820" t="s">
        <v>5672</v>
      </c>
      <c r="F7820" t="s">
        <v>3871</v>
      </c>
      <c r="J7820" t="s">
        <v>17</v>
      </c>
      <c r="K7820" t="s">
        <v>25</v>
      </c>
      <c r="L7820" t="str">
        <f>_xlfn.XLOOKUP(Tableau1[[#This Row],[TYPE DE PIECE]],Tableau4[MATIERE],Tableau4[SHORT TYPE],"",0,1)</f>
        <v>SMT</v>
      </c>
      <c r="N7820" t="str">
        <f>IF(ISERR(FIND("DECOUPE",Tableau1[[#This Row],[DESIGNATION]])),"","NEED REF")</f>
        <v/>
      </c>
    </row>
    <row r="7821" spans="2:14">
      <c r="B7821">
        <v>34406184</v>
      </c>
      <c r="C7821" s="2">
        <v>42926</v>
      </c>
      <c r="E7821" t="s">
        <v>5673</v>
      </c>
      <c r="F7821" t="s">
        <v>3871</v>
      </c>
      <c r="J7821" t="s">
        <v>17</v>
      </c>
      <c r="K7821" t="s">
        <v>25</v>
      </c>
      <c r="L7821" t="str">
        <f>_xlfn.XLOOKUP(Tableau1[[#This Row],[TYPE DE PIECE]],Tableau4[MATIERE],Tableau4[SHORT TYPE],"",0,1)</f>
        <v>SMT</v>
      </c>
      <c r="N7821" t="str">
        <f>IF(ISERR(FIND("DECOUPE",Tableau1[[#This Row],[DESIGNATION]])),"","NEED REF")</f>
        <v/>
      </c>
    </row>
    <row r="7822" spans="2:14">
      <c r="B7822">
        <v>34406183</v>
      </c>
      <c r="C7822" s="2">
        <v>42926</v>
      </c>
      <c r="F7822" t="s">
        <v>3871</v>
      </c>
      <c r="J7822" t="s">
        <v>17</v>
      </c>
      <c r="L7822" t="str">
        <f>_xlfn.XLOOKUP(Tableau1[[#This Row],[TYPE DE PIECE]],Tableau4[MATIERE],Tableau4[SHORT TYPE],"",0,1)</f>
        <v/>
      </c>
      <c r="N7822" t="str">
        <f>IF(ISERR(FIND("DECOUPE",Tableau1[[#This Row],[DESIGNATION]])),"","NEED REF")</f>
        <v/>
      </c>
    </row>
    <row r="7823" spans="2:14">
      <c r="B7823">
        <v>34406182</v>
      </c>
      <c r="C7823" s="2">
        <v>42926</v>
      </c>
      <c r="E7823" t="s">
        <v>5674</v>
      </c>
      <c r="F7823" t="s">
        <v>5675</v>
      </c>
      <c r="J7823" t="s">
        <v>17</v>
      </c>
      <c r="L7823" t="str">
        <f>_xlfn.XLOOKUP(Tableau1[[#This Row],[TYPE DE PIECE]],Tableau4[MATIERE],Tableau4[SHORT TYPE],"",0,1)</f>
        <v/>
      </c>
      <c r="N7823" t="str">
        <f>IF(ISERR(FIND("DECOUPE",Tableau1[[#This Row],[DESIGNATION]])),"","NEED REF")</f>
        <v/>
      </c>
    </row>
    <row r="7824" spans="2:14">
      <c r="B7824">
        <v>34406181</v>
      </c>
      <c r="C7824" s="2">
        <v>42926</v>
      </c>
      <c r="E7824" t="s">
        <v>5676</v>
      </c>
      <c r="F7824" t="s">
        <v>5675</v>
      </c>
      <c r="J7824" t="s">
        <v>17</v>
      </c>
      <c r="L7824" t="str">
        <f>_xlfn.XLOOKUP(Tableau1[[#This Row],[TYPE DE PIECE]],Tableau4[MATIERE],Tableau4[SHORT TYPE],"",0,1)</f>
        <v/>
      </c>
      <c r="N7824" t="str">
        <f>IF(ISERR(FIND("DECOUPE",Tableau1[[#This Row],[DESIGNATION]])),"","NEED REF")</f>
        <v/>
      </c>
    </row>
    <row r="7825" spans="2:14">
      <c r="B7825">
        <v>34406180</v>
      </c>
      <c r="C7825" s="2">
        <v>42926</v>
      </c>
      <c r="E7825" t="s">
        <v>5677</v>
      </c>
      <c r="J7825" t="s">
        <v>4048</v>
      </c>
      <c r="L7825" t="str">
        <f>_xlfn.XLOOKUP(Tableau1[[#This Row],[TYPE DE PIECE]],Tableau4[MATIERE],Tableau4[SHORT TYPE],"",0,1)</f>
        <v/>
      </c>
      <c r="N7825" t="str">
        <f>IF(ISERR(FIND("DECOUPE",Tableau1[[#This Row],[DESIGNATION]])),"","NEED REF")</f>
        <v/>
      </c>
    </row>
    <row r="7826" spans="2:14">
      <c r="B7826">
        <v>34406179</v>
      </c>
      <c r="C7826" s="2">
        <v>42922</v>
      </c>
      <c r="D7826" t="s">
        <v>13</v>
      </c>
      <c r="E7826" t="s">
        <v>5678</v>
      </c>
      <c r="F7826" t="s">
        <v>5679</v>
      </c>
      <c r="J7826" t="s">
        <v>4048</v>
      </c>
      <c r="L7826" t="str">
        <f>_xlfn.XLOOKUP(Tableau1[[#This Row],[TYPE DE PIECE]],Tableau4[MATIERE],Tableau4[SHORT TYPE],"",0,1)</f>
        <v/>
      </c>
      <c r="N7826" t="str">
        <f>IF(ISERR(FIND("DECOUPE",Tableau1[[#This Row],[DESIGNATION]])),"","NEED REF")</f>
        <v/>
      </c>
    </row>
    <row r="7827" spans="2:14">
      <c r="B7827">
        <v>34406178</v>
      </c>
      <c r="C7827" s="2">
        <v>42922</v>
      </c>
      <c r="D7827" t="s">
        <v>13</v>
      </c>
      <c r="E7827" t="s">
        <v>5680</v>
      </c>
      <c r="F7827" t="s">
        <v>5679</v>
      </c>
      <c r="J7827" t="s">
        <v>4048</v>
      </c>
      <c r="L7827" t="str">
        <f>_xlfn.XLOOKUP(Tableau1[[#This Row],[TYPE DE PIECE]],Tableau4[MATIERE],Tableau4[SHORT TYPE],"",0,1)</f>
        <v/>
      </c>
      <c r="N7827" t="str">
        <f>IF(ISERR(FIND("DECOUPE",Tableau1[[#This Row],[DESIGNATION]])),"","NEED REF")</f>
        <v/>
      </c>
    </row>
    <row r="7828" spans="2:14">
      <c r="B7828">
        <v>34406177</v>
      </c>
      <c r="C7828" s="2">
        <v>42920</v>
      </c>
      <c r="D7828" t="s">
        <v>13</v>
      </c>
      <c r="E7828" t="s">
        <v>5681</v>
      </c>
      <c r="F7828" t="s">
        <v>4911</v>
      </c>
      <c r="J7828" t="s">
        <v>5625</v>
      </c>
      <c r="L7828" t="str">
        <f>_xlfn.XLOOKUP(Tableau1[[#This Row],[TYPE DE PIECE]],Tableau4[MATIERE],Tableau4[SHORT TYPE],"",0,1)</f>
        <v/>
      </c>
      <c r="N7828" t="str">
        <f>IF(ISERR(FIND("DECOUPE",Tableau1[[#This Row],[DESIGNATION]])),"","NEED REF")</f>
        <v/>
      </c>
    </row>
    <row r="7829" spans="2:14">
      <c r="B7829">
        <v>34406176</v>
      </c>
      <c r="C7829" s="2">
        <v>42920</v>
      </c>
      <c r="D7829" t="s">
        <v>13</v>
      </c>
      <c r="E7829" t="s">
        <v>5682</v>
      </c>
      <c r="F7829" t="s">
        <v>4911</v>
      </c>
      <c r="J7829" t="s">
        <v>5625</v>
      </c>
      <c r="L7829" t="str">
        <f>_xlfn.XLOOKUP(Tableau1[[#This Row],[TYPE DE PIECE]],Tableau4[MATIERE],Tableau4[SHORT TYPE],"",0,1)</f>
        <v/>
      </c>
      <c r="N7829" t="str">
        <f>IF(ISERR(FIND("DECOUPE",Tableau1[[#This Row],[DESIGNATION]])),"","NEED REF")</f>
        <v/>
      </c>
    </row>
    <row r="7830" spans="2:14">
      <c r="B7830">
        <v>34406175</v>
      </c>
      <c r="C7830" s="2">
        <v>42920</v>
      </c>
      <c r="D7830" t="s">
        <v>13</v>
      </c>
      <c r="E7830" t="s">
        <v>2984</v>
      </c>
      <c r="F7830" t="s">
        <v>5683</v>
      </c>
      <c r="J7830" t="s">
        <v>4048</v>
      </c>
      <c r="L7830" t="str">
        <f>_xlfn.XLOOKUP(Tableau1[[#This Row],[TYPE DE PIECE]],Tableau4[MATIERE],Tableau4[SHORT TYPE],"",0,1)</f>
        <v/>
      </c>
      <c r="N7830" t="str">
        <f>IF(ISERR(FIND("DECOUPE",Tableau1[[#This Row],[DESIGNATION]])),"","NEED REF")</f>
        <v/>
      </c>
    </row>
    <row r="7831" spans="2:14">
      <c r="B7831">
        <v>34406174</v>
      </c>
      <c r="C7831" s="2">
        <v>42920</v>
      </c>
      <c r="D7831" t="s">
        <v>13</v>
      </c>
      <c r="E7831" t="s">
        <v>5684</v>
      </c>
      <c r="F7831" t="s">
        <v>5683</v>
      </c>
      <c r="J7831" t="s">
        <v>4048</v>
      </c>
      <c r="L7831" t="str">
        <f>_xlfn.XLOOKUP(Tableau1[[#This Row],[TYPE DE PIECE]],Tableau4[MATIERE],Tableau4[SHORT TYPE],"",0,1)</f>
        <v/>
      </c>
      <c r="N7831" t="str">
        <f>IF(ISERR(FIND("DECOUPE",Tableau1[[#This Row],[DESIGNATION]])),"","NEED REF")</f>
        <v/>
      </c>
    </row>
    <row r="7832" spans="2:14">
      <c r="B7832">
        <v>34406173</v>
      </c>
      <c r="C7832" s="2">
        <v>42920</v>
      </c>
      <c r="D7832" t="s">
        <v>13</v>
      </c>
      <c r="E7832" t="s">
        <v>5685</v>
      </c>
      <c r="F7832" t="s">
        <v>5683</v>
      </c>
      <c r="J7832" t="s">
        <v>4048</v>
      </c>
      <c r="L7832" t="str">
        <f>_xlfn.XLOOKUP(Tableau1[[#This Row],[TYPE DE PIECE]],Tableau4[MATIERE],Tableau4[SHORT TYPE],"",0,1)</f>
        <v/>
      </c>
      <c r="N7832" t="str">
        <f>IF(ISERR(FIND("DECOUPE",Tableau1[[#This Row],[DESIGNATION]])),"","NEED REF")</f>
        <v/>
      </c>
    </row>
    <row r="7833" spans="2:14">
      <c r="B7833">
        <v>34406172</v>
      </c>
      <c r="C7833" s="2">
        <v>42914</v>
      </c>
      <c r="D7833" t="s">
        <v>13</v>
      </c>
      <c r="E7833" t="s">
        <v>5686</v>
      </c>
      <c r="F7833" t="s">
        <v>4911</v>
      </c>
      <c r="J7833" t="s">
        <v>17</v>
      </c>
      <c r="L7833" t="str">
        <f>_xlfn.XLOOKUP(Tableau1[[#This Row],[TYPE DE PIECE]],Tableau4[MATIERE],Tableau4[SHORT TYPE],"",0,1)</f>
        <v/>
      </c>
      <c r="N7833" t="str">
        <f>IF(ISERR(FIND("DECOUPE",Tableau1[[#This Row],[DESIGNATION]])),"","NEED REF")</f>
        <v/>
      </c>
    </row>
    <row r="7834" spans="2:14">
      <c r="B7834">
        <v>34406171</v>
      </c>
      <c r="C7834" s="2">
        <v>42913</v>
      </c>
      <c r="D7834" t="s">
        <v>13</v>
      </c>
      <c r="E7834" t="s">
        <v>5687</v>
      </c>
      <c r="F7834" t="s">
        <v>4911</v>
      </c>
      <c r="J7834" t="s">
        <v>5625</v>
      </c>
      <c r="K7834" t="s">
        <v>5688</v>
      </c>
      <c r="L7834" t="str">
        <f>_xlfn.XLOOKUP(Tableau1[[#This Row],[TYPE DE PIECE]],Tableau4[MATIERE],Tableau4[SHORT TYPE],"",0,1)</f>
        <v/>
      </c>
      <c r="N7834" t="str">
        <f>IF(ISERR(FIND("DECOUPE",Tableau1[[#This Row],[DESIGNATION]])),"","NEED REF")</f>
        <v/>
      </c>
    </row>
    <row r="7835" spans="2:14">
      <c r="B7835">
        <v>34406170</v>
      </c>
      <c r="C7835" s="2">
        <v>42913</v>
      </c>
      <c r="D7835" t="s">
        <v>13</v>
      </c>
      <c r="E7835" t="s">
        <v>5689</v>
      </c>
      <c r="F7835" t="s">
        <v>4911</v>
      </c>
      <c r="J7835" t="s">
        <v>5625</v>
      </c>
      <c r="K7835" t="s">
        <v>5688</v>
      </c>
      <c r="L7835" t="str">
        <f>_xlfn.XLOOKUP(Tableau1[[#This Row],[TYPE DE PIECE]],Tableau4[MATIERE],Tableau4[SHORT TYPE],"",0,1)</f>
        <v/>
      </c>
      <c r="N7835" t="str">
        <f>IF(ISERR(FIND("DECOUPE",Tableau1[[#This Row],[DESIGNATION]])),"","NEED REF")</f>
        <v/>
      </c>
    </row>
    <row r="7836" spans="2:14">
      <c r="B7836">
        <v>34406169</v>
      </c>
      <c r="C7836" s="2">
        <v>42913</v>
      </c>
      <c r="D7836" t="s">
        <v>13</v>
      </c>
      <c r="E7836" t="s">
        <v>5690</v>
      </c>
      <c r="F7836" t="s">
        <v>4911</v>
      </c>
      <c r="J7836" t="s">
        <v>5625</v>
      </c>
      <c r="K7836" t="s">
        <v>5688</v>
      </c>
      <c r="L7836" t="str">
        <f>_xlfn.XLOOKUP(Tableau1[[#This Row],[TYPE DE PIECE]],Tableau4[MATIERE],Tableau4[SHORT TYPE],"",0,1)</f>
        <v/>
      </c>
      <c r="N7836" t="str">
        <f>IF(ISERR(FIND("DECOUPE",Tableau1[[#This Row],[DESIGNATION]])),"","NEED REF")</f>
        <v/>
      </c>
    </row>
    <row r="7837" spans="2:14">
      <c r="B7837">
        <v>34406168</v>
      </c>
      <c r="C7837" s="2">
        <v>42912</v>
      </c>
      <c r="E7837" t="s">
        <v>5691</v>
      </c>
      <c r="F7837" t="s">
        <v>5692</v>
      </c>
      <c r="J7837" t="s">
        <v>17</v>
      </c>
      <c r="L7837" t="str">
        <f>_xlfn.XLOOKUP(Tableau1[[#This Row],[TYPE DE PIECE]],Tableau4[MATIERE],Tableau4[SHORT TYPE],"",0,1)</f>
        <v/>
      </c>
      <c r="N7837" t="str">
        <f>IF(ISERR(FIND("DECOUPE",Tableau1[[#This Row],[DESIGNATION]])),"","NEED REF")</f>
        <v/>
      </c>
    </row>
    <row r="7838" spans="2:14">
      <c r="B7838">
        <v>34406167</v>
      </c>
      <c r="C7838" s="2">
        <v>42905</v>
      </c>
      <c r="E7838" t="s">
        <v>5693</v>
      </c>
      <c r="F7838" t="s">
        <v>5694</v>
      </c>
      <c r="J7838" t="s">
        <v>4048</v>
      </c>
      <c r="L7838" t="str">
        <f>_xlfn.XLOOKUP(Tableau1[[#This Row],[TYPE DE PIECE]],Tableau4[MATIERE],Tableau4[SHORT TYPE],"",0,1)</f>
        <v/>
      </c>
      <c r="N7838" t="str">
        <f>IF(ISERR(FIND("DECOUPE",Tableau1[[#This Row],[DESIGNATION]])),"","NEED REF")</f>
        <v/>
      </c>
    </row>
    <row r="7839" spans="2:14">
      <c r="B7839">
        <v>34406166</v>
      </c>
      <c r="C7839" s="2">
        <v>42905</v>
      </c>
      <c r="E7839" t="s">
        <v>5695</v>
      </c>
      <c r="F7839" t="s">
        <v>5694</v>
      </c>
      <c r="J7839" t="s">
        <v>4048</v>
      </c>
      <c r="L7839" t="str">
        <f>_xlfn.XLOOKUP(Tableau1[[#This Row],[TYPE DE PIECE]],Tableau4[MATIERE],Tableau4[SHORT TYPE],"",0,1)</f>
        <v/>
      </c>
      <c r="N7839" t="str">
        <f>IF(ISERR(FIND("DECOUPE",Tableau1[[#This Row],[DESIGNATION]])),"","NEED REF")</f>
        <v/>
      </c>
    </row>
    <row r="7840" spans="2:14">
      <c r="B7840">
        <v>34406165</v>
      </c>
      <c r="C7840" s="2">
        <v>42898</v>
      </c>
      <c r="F7840" t="s">
        <v>3871</v>
      </c>
      <c r="J7840" t="s">
        <v>17</v>
      </c>
      <c r="L7840" t="str">
        <f>_xlfn.XLOOKUP(Tableau1[[#This Row],[TYPE DE PIECE]],Tableau4[MATIERE],Tableau4[SHORT TYPE],"",0,1)</f>
        <v/>
      </c>
      <c r="N7840" t="str">
        <f>IF(ISERR(FIND("DECOUPE",Tableau1[[#This Row],[DESIGNATION]])),"","NEED REF")</f>
        <v/>
      </c>
    </row>
    <row r="7841" spans="2:14">
      <c r="B7841">
        <v>34406164</v>
      </c>
      <c r="C7841" s="2">
        <v>42898</v>
      </c>
      <c r="E7841" t="s">
        <v>5696</v>
      </c>
      <c r="F7841" t="s">
        <v>3871</v>
      </c>
      <c r="J7841" t="s">
        <v>17</v>
      </c>
      <c r="K7841" t="s">
        <v>5697</v>
      </c>
      <c r="L7841" t="str">
        <f>_xlfn.XLOOKUP(Tableau1[[#This Row],[TYPE DE PIECE]],Tableau4[MATIERE],Tableau4[SHORT TYPE],"",0,1)</f>
        <v/>
      </c>
      <c r="N7841" t="str">
        <f>IF(ISERR(FIND("DECOUPE",Tableau1[[#This Row],[DESIGNATION]])),"","NEED REF")</f>
        <v/>
      </c>
    </row>
    <row r="7842" spans="2:14">
      <c r="B7842">
        <v>34406163</v>
      </c>
      <c r="C7842" s="2">
        <v>42898</v>
      </c>
      <c r="D7842" t="s">
        <v>13</v>
      </c>
      <c r="E7842" t="s">
        <v>5553</v>
      </c>
      <c r="F7842" t="s">
        <v>3871</v>
      </c>
      <c r="J7842" t="s">
        <v>17</v>
      </c>
      <c r="K7842" t="s">
        <v>22</v>
      </c>
      <c r="L7842" t="str">
        <f>_xlfn.XLOOKUP(Tableau1[[#This Row],[TYPE DE PIECE]],Tableau4[MATIERE],Tableau4[SHORT TYPE],"",0,1)</f>
        <v>COP</v>
      </c>
      <c r="N7842" t="str">
        <f>IF(ISERR(FIND("DECOUPE",Tableau1[[#This Row],[DESIGNATION]])),"","NEED REF")</f>
        <v/>
      </c>
    </row>
    <row r="7843" spans="2:14">
      <c r="B7843">
        <v>34406162</v>
      </c>
      <c r="C7843" s="2">
        <v>42898</v>
      </c>
      <c r="F7843" t="s">
        <v>3871</v>
      </c>
      <c r="J7843" t="s">
        <v>17</v>
      </c>
      <c r="L7843" t="str">
        <f>_xlfn.XLOOKUP(Tableau1[[#This Row],[TYPE DE PIECE]],Tableau4[MATIERE],Tableau4[SHORT TYPE],"",0,1)</f>
        <v/>
      </c>
      <c r="N7843" t="str">
        <f>IF(ISERR(FIND("DECOUPE",Tableau1[[#This Row],[DESIGNATION]])),"","NEED REF")</f>
        <v/>
      </c>
    </row>
    <row r="7844" spans="2:14">
      <c r="B7844">
        <v>34406161</v>
      </c>
      <c r="C7844" s="2">
        <v>42898</v>
      </c>
      <c r="E7844" t="s">
        <v>5213</v>
      </c>
      <c r="F7844" t="s">
        <v>3871</v>
      </c>
      <c r="J7844" t="s">
        <v>17</v>
      </c>
      <c r="K7844" t="s">
        <v>5697</v>
      </c>
      <c r="L7844" t="str">
        <f>_xlfn.XLOOKUP(Tableau1[[#This Row],[TYPE DE PIECE]],Tableau4[MATIERE],Tableau4[SHORT TYPE],"",0,1)</f>
        <v/>
      </c>
      <c r="N7844" t="str">
        <f>IF(ISERR(FIND("DECOUPE",Tableau1[[#This Row],[DESIGNATION]])),"","NEED REF")</f>
        <v/>
      </c>
    </row>
    <row r="7845" spans="2:14">
      <c r="B7845">
        <v>34406160</v>
      </c>
      <c r="C7845" s="2">
        <v>42898</v>
      </c>
      <c r="D7845" t="s">
        <v>13</v>
      </c>
      <c r="E7845" t="s">
        <v>5698</v>
      </c>
      <c r="F7845" t="s">
        <v>3871</v>
      </c>
      <c r="J7845" t="s">
        <v>17</v>
      </c>
      <c r="K7845" t="s">
        <v>25</v>
      </c>
      <c r="L7845" t="str">
        <f>_xlfn.XLOOKUP(Tableau1[[#This Row],[TYPE DE PIECE]],Tableau4[MATIERE],Tableau4[SHORT TYPE],"",0,1)</f>
        <v>SMT</v>
      </c>
      <c r="N7845" t="str">
        <f>IF(ISERR(FIND("DECOUPE",Tableau1[[#This Row],[DESIGNATION]])),"","NEED REF")</f>
        <v>NEED REF</v>
      </c>
    </row>
    <row r="7846" spans="2:14">
      <c r="B7846">
        <v>34406159</v>
      </c>
      <c r="C7846" s="2">
        <v>42898</v>
      </c>
      <c r="D7846" t="s">
        <v>13</v>
      </c>
      <c r="E7846" t="s">
        <v>5699</v>
      </c>
      <c r="F7846" t="s">
        <v>3871</v>
      </c>
      <c r="J7846" t="s">
        <v>17</v>
      </c>
      <c r="K7846" t="s">
        <v>22</v>
      </c>
      <c r="L7846" t="str">
        <f>_xlfn.XLOOKUP(Tableau1[[#This Row],[TYPE DE PIECE]],Tableau4[MATIERE],Tableau4[SHORT TYPE],"",0,1)</f>
        <v>COP</v>
      </c>
      <c r="N7846" t="str">
        <f>IF(ISERR(FIND("DECOUPE",Tableau1[[#This Row],[DESIGNATION]])),"","NEED REF")</f>
        <v/>
      </c>
    </row>
    <row r="7847" spans="2:14">
      <c r="B7847">
        <v>34406158</v>
      </c>
      <c r="C7847" s="2">
        <v>42898</v>
      </c>
      <c r="D7847" t="s">
        <v>13</v>
      </c>
      <c r="E7847" t="s">
        <v>5700</v>
      </c>
      <c r="F7847" t="s">
        <v>3871</v>
      </c>
      <c r="J7847" t="s">
        <v>17</v>
      </c>
      <c r="K7847" t="s">
        <v>22</v>
      </c>
      <c r="L7847" t="str">
        <f>_xlfn.XLOOKUP(Tableau1[[#This Row],[TYPE DE PIECE]],Tableau4[MATIERE],Tableau4[SHORT TYPE],"",0,1)</f>
        <v>COP</v>
      </c>
      <c r="N7847" t="str">
        <f>IF(ISERR(FIND("DECOUPE",Tableau1[[#This Row],[DESIGNATION]])),"","NEED REF")</f>
        <v/>
      </c>
    </row>
    <row r="7848" spans="2:14">
      <c r="B7848">
        <v>34406157</v>
      </c>
      <c r="C7848" s="2">
        <v>42898</v>
      </c>
      <c r="D7848" t="s">
        <v>13</v>
      </c>
      <c r="E7848" t="s">
        <v>5701</v>
      </c>
      <c r="F7848" t="s">
        <v>3871</v>
      </c>
      <c r="J7848" t="s">
        <v>17</v>
      </c>
      <c r="K7848" t="s">
        <v>22</v>
      </c>
      <c r="L7848" t="str">
        <f>_xlfn.XLOOKUP(Tableau1[[#This Row],[TYPE DE PIECE]],Tableau4[MATIERE],Tableau4[SHORT TYPE],"",0,1)</f>
        <v>COP</v>
      </c>
      <c r="N7848" t="str">
        <f>IF(ISERR(FIND("DECOUPE",Tableau1[[#This Row],[DESIGNATION]])),"","NEED REF")</f>
        <v/>
      </c>
    </row>
    <row r="7849" spans="2:14">
      <c r="B7849">
        <v>34406156</v>
      </c>
      <c r="C7849" s="2">
        <v>42898</v>
      </c>
      <c r="D7849" t="s">
        <v>13</v>
      </c>
      <c r="E7849" t="s">
        <v>5702</v>
      </c>
      <c r="F7849" t="s">
        <v>3871</v>
      </c>
      <c r="J7849" t="s">
        <v>17</v>
      </c>
      <c r="K7849" t="s">
        <v>22</v>
      </c>
      <c r="L7849" t="str">
        <f>_xlfn.XLOOKUP(Tableau1[[#This Row],[TYPE DE PIECE]],Tableau4[MATIERE],Tableau4[SHORT TYPE],"",0,1)</f>
        <v>COP</v>
      </c>
      <c r="N7849" t="str">
        <f>IF(ISERR(FIND("DECOUPE",Tableau1[[#This Row],[DESIGNATION]])),"","NEED REF")</f>
        <v/>
      </c>
    </row>
    <row r="7850" spans="2:14">
      <c r="B7850">
        <v>34406155</v>
      </c>
      <c r="C7850" s="2">
        <v>42898</v>
      </c>
      <c r="D7850" t="s">
        <v>13</v>
      </c>
      <c r="E7850" t="s">
        <v>5703</v>
      </c>
      <c r="F7850" t="s">
        <v>3871</v>
      </c>
      <c r="J7850" t="s">
        <v>17</v>
      </c>
      <c r="K7850" t="s">
        <v>22</v>
      </c>
      <c r="L7850" t="str">
        <f>_xlfn.XLOOKUP(Tableau1[[#This Row],[TYPE DE PIECE]],Tableau4[MATIERE],Tableau4[SHORT TYPE],"",0,1)</f>
        <v>COP</v>
      </c>
      <c r="N7850" t="str">
        <f>IF(ISERR(FIND("DECOUPE",Tableau1[[#This Row],[DESIGNATION]])),"","NEED REF")</f>
        <v/>
      </c>
    </row>
    <row r="7851" spans="2:14">
      <c r="B7851">
        <v>34406154</v>
      </c>
      <c r="C7851" s="2">
        <v>42898</v>
      </c>
      <c r="D7851" t="s">
        <v>13</v>
      </c>
      <c r="E7851" t="s">
        <v>5704</v>
      </c>
      <c r="F7851" t="s">
        <v>3871</v>
      </c>
      <c r="J7851" t="s">
        <v>17</v>
      </c>
      <c r="K7851" t="s">
        <v>25</v>
      </c>
      <c r="L7851" t="str">
        <f>_xlfn.XLOOKUP(Tableau1[[#This Row],[TYPE DE PIECE]],Tableau4[MATIERE],Tableau4[SHORT TYPE],"",0,1)</f>
        <v>SMT</v>
      </c>
      <c r="N7851" t="str">
        <f>IF(ISERR(FIND("DECOUPE",Tableau1[[#This Row],[DESIGNATION]])),"","NEED REF")</f>
        <v>NEED REF</v>
      </c>
    </row>
    <row r="7852" spans="2:14">
      <c r="B7852">
        <v>34406153</v>
      </c>
      <c r="C7852" s="2">
        <v>42898</v>
      </c>
      <c r="D7852" t="s">
        <v>13</v>
      </c>
      <c r="E7852" t="s">
        <v>5705</v>
      </c>
      <c r="F7852" t="s">
        <v>3871</v>
      </c>
      <c r="J7852" t="s">
        <v>17</v>
      </c>
      <c r="K7852" t="s">
        <v>25</v>
      </c>
      <c r="L7852" t="str">
        <f>_xlfn.XLOOKUP(Tableau1[[#This Row],[TYPE DE PIECE]],Tableau4[MATIERE],Tableau4[SHORT TYPE],"",0,1)</f>
        <v>SMT</v>
      </c>
      <c r="N7852" t="str">
        <f>IF(ISERR(FIND("DECOUPE",Tableau1[[#This Row],[DESIGNATION]])),"","NEED REF")</f>
        <v>NEED REF</v>
      </c>
    </row>
    <row r="7853" spans="2:14">
      <c r="B7853">
        <v>34406152</v>
      </c>
      <c r="C7853" s="2">
        <v>42898</v>
      </c>
      <c r="D7853" t="s">
        <v>13</v>
      </c>
      <c r="E7853" t="s">
        <v>5706</v>
      </c>
      <c r="F7853" t="s">
        <v>3871</v>
      </c>
      <c r="J7853" t="s">
        <v>17</v>
      </c>
      <c r="K7853" t="s">
        <v>22</v>
      </c>
      <c r="L7853" t="str">
        <f>_xlfn.XLOOKUP(Tableau1[[#This Row],[TYPE DE PIECE]],Tableau4[MATIERE],Tableau4[SHORT TYPE],"",0,1)</f>
        <v>COP</v>
      </c>
      <c r="N7853" t="str">
        <f>IF(ISERR(FIND("DECOUPE",Tableau1[[#This Row],[DESIGNATION]])),"","NEED REF")</f>
        <v/>
      </c>
    </row>
    <row r="7854" spans="2:14">
      <c r="B7854">
        <v>34406151</v>
      </c>
      <c r="C7854" s="2">
        <v>42898</v>
      </c>
      <c r="D7854" t="s">
        <v>13</v>
      </c>
      <c r="E7854" t="s">
        <v>5707</v>
      </c>
      <c r="F7854" t="s">
        <v>3871</v>
      </c>
      <c r="J7854" t="s">
        <v>17</v>
      </c>
      <c r="K7854" t="s">
        <v>22</v>
      </c>
      <c r="L7854" t="str">
        <f>_xlfn.XLOOKUP(Tableau1[[#This Row],[TYPE DE PIECE]],Tableau4[MATIERE],Tableau4[SHORT TYPE],"",0,1)</f>
        <v>COP</v>
      </c>
      <c r="N7854" t="str">
        <f>IF(ISERR(FIND("DECOUPE",Tableau1[[#This Row],[DESIGNATION]])),"","NEED REF")</f>
        <v/>
      </c>
    </row>
    <row r="7855" spans="2:14">
      <c r="B7855">
        <v>34406150</v>
      </c>
      <c r="C7855" s="2">
        <v>42898</v>
      </c>
      <c r="D7855" t="s">
        <v>13</v>
      </c>
      <c r="E7855" t="s">
        <v>5708</v>
      </c>
      <c r="F7855" t="s">
        <v>3871</v>
      </c>
      <c r="J7855" t="s">
        <v>17</v>
      </c>
      <c r="K7855" t="s">
        <v>22</v>
      </c>
      <c r="L7855" t="str">
        <f>_xlfn.XLOOKUP(Tableau1[[#This Row],[TYPE DE PIECE]],Tableau4[MATIERE],Tableau4[SHORT TYPE],"",0,1)</f>
        <v>COP</v>
      </c>
      <c r="N7855" t="str">
        <f>IF(ISERR(FIND("DECOUPE",Tableau1[[#This Row],[DESIGNATION]])),"","NEED REF")</f>
        <v/>
      </c>
    </row>
    <row r="7856" spans="2:14">
      <c r="B7856">
        <v>34406149</v>
      </c>
      <c r="C7856" s="2">
        <v>42898</v>
      </c>
      <c r="D7856" t="s">
        <v>13</v>
      </c>
      <c r="E7856" t="s">
        <v>5709</v>
      </c>
      <c r="F7856" t="s">
        <v>3871</v>
      </c>
      <c r="J7856" t="s">
        <v>17</v>
      </c>
      <c r="K7856" t="s">
        <v>22</v>
      </c>
      <c r="L7856" t="str">
        <f>_xlfn.XLOOKUP(Tableau1[[#This Row],[TYPE DE PIECE]],Tableau4[MATIERE],Tableau4[SHORT TYPE],"",0,1)</f>
        <v>COP</v>
      </c>
      <c r="N7856" t="str">
        <f>IF(ISERR(FIND("DECOUPE",Tableau1[[#This Row],[DESIGNATION]])),"","NEED REF")</f>
        <v/>
      </c>
    </row>
    <row r="7857" spans="2:14">
      <c r="B7857">
        <v>34406148</v>
      </c>
      <c r="C7857" s="2">
        <v>42898</v>
      </c>
      <c r="F7857" t="s">
        <v>3871</v>
      </c>
      <c r="J7857" t="s">
        <v>17</v>
      </c>
      <c r="L7857" t="str">
        <f>_xlfn.XLOOKUP(Tableau1[[#This Row],[TYPE DE PIECE]],Tableau4[MATIERE],Tableau4[SHORT TYPE],"",0,1)</f>
        <v/>
      </c>
      <c r="N7857" t="str">
        <f>IF(ISERR(FIND("DECOUPE",Tableau1[[#This Row],[DESIGNATION]])),"","NEED REF")</f>
        <v/>
      </c>
    </row>
    <row r="7858" spans="2:14">
      <c r="B7858">
        <v>34406147</v>
      </c>
      <c r="C7858" s="2">
        <v>42898</v>
      </c>
      <c r="F7858" t="s">
        <v>3871</v>
      </c>
      <c r="J7858" t="s">
        <v>17</v>
      </c>
      <c r="L7858" t="str">
        <f>_xlfn.XLOOKUP(Tableau1[[#This Row],[TYPE DE PIECE]],Tableau4[MATIERE],Tableau4[SHORT TYPE],"",0,1)</f>
        <v/>
      </c>
      <c r="N7858" t="str">
        <f>IF(ISERR(FIND("DECOUPE",Tableau1[[#This Row],[DESIGNATION]])),"","NEED REF")</f>
        <v/>
      </c>
    </row>
    <row r="7859" spans="2:14">
      <c r="B7859">
        <v>34406146</v>
      </c>
      <c r="C7859" s="2">
        <v>42898</v>
      </c>
      <c r="F7859" t="s">
        <v>3871</v>
      </c>
      <c r="J7859" t="s">
        <v>17</v>
      </c>
      <c r="L7859" t="str">
        <f>_xlfn.XLOOKUP(Tableau1[[#This Row],[TYPE DE PIECE]],Tableau4[MATIERE],Tableau4[SHORT TYPE],"",0,1)</f>
        <v/>
      </c>
      <c r="N7859" t="str">
        <f>IF(ISERR(FIND("DECOUPE",Tableau1[[#This Row],[DESIGNATION]])),"","NEED REF")</f>
        <v/>
      </c>
    </row>
    <row r="7860" spans="2:14">
      <c r="B7860">
        <v>34406145</v>
      </c>
      <c r="C7860" s="2">
        <v>42898</v>
      </c>
      <c r="F7860" t="s">
        <v>3871</v>
      </c>
      <c r="J7860" t="s">
        <v>17</v>
      </c>
      <c r="L7860" t="str">
        <f>_xlfn.XLOOKUP(Tableau1[[#This Row],[TYPE DE PIECE]],Tableau4[MATIERE],Tableau4[SHORT TYPE],"",0,1)</f>
        <v/>
      </c>
      <c r="N7860" t="str">
        <f>IF(ISERR(FIND("DECOUPE",Tableau1[[#This Row],[DESIGNATION]])),"","NEED REF")</f>
        <v/>
      </c>
    </row>
    <row r="7861" spans="2:14">
      <c r="B7861">
        <v>34406144</v>
      </c>
      <c r="C7861" s="2">
        <v>42898</v>
      </c>
      <c r="F7861" t="s">
        <v>3871</v>
      </c>
      <c r="J7861" t="s">
        <v>17</v>
      </c>
      <c r="L7861" t="str">
        <f>_xlfn.XLOOKUP(Tableau1[[#This Row],[TYPE DE PIECE]],Tableau4[MATIERE],Tableau4[SHORT TYPE],"",0,1)</f>
        <v/>
      </c>
      <c r="N7861" t="str">
        <f>IF(ISERR(FIND("DECOUPE",Tableau1[[#This Row],[DESIGNATION]])),"","NEED REF")</f>
        <v/>
      </c>
    </row>
    <row r="7862" spans="2:14">
      <c r="B7862">
        <v>34406143</v>
      </c>
      <c r="C7862" s="2">
        <v>42898</v>
      </c>
      <c r="F7862" t="s">
        <v>3871</v>
      </c>
      <c r="J7862" t="s">
        <v>17</v>
      </c>
      <c r="L7862" t="str">
        <f>_xlfn.XLOOKUP(Tableau1[[#This Row],[TYPE DE PIECE]],Tableau4[MATIERE],Tableau4[SHORT TYPE],"",0,1)</f>
        <v/>
      </c>
      <c r="N7862" t="str">
        <f>IF(ISERR(FIND("DECOUPE",Tableau1[[#This Row],[DESIGNATION]])),"","NEED REF")</f>
        <v/>
      </c>
    </row>
    <row r="7863" spans="2:14">
      <c r="B7863">
        <v>34406142</v>
      </c>
      <c r="C7863" s="2">
        <v>42898</v>
      </c>
      <c r="F7863" t="s">
        <v>3871</v>
      </c>
      <c r="J7863" t="s">
        <v>17</v>
      </c>
      <c r="L7863" t="str">
        <f>_xlfn.XLOOKUP(Tableau1[[#This Row],[TYPE DE PIECE]],Tableau4[MATIERE],Tableau4[SHORT TYPE],"",0,1)</f>
        <v/>
      </c>
      <c r="N7863" t="str">
        <f>IF(ISERR(FIND("DECOUPE",Tableau1[[#This Row],[DESIGNATION]])),"","NEED REF")</f>
        <v/>
      </c>
    </row>
    <row r="7864" spans="2:14">
      <c r="B7864">
        <v>34406141</v>
      </c>
      <c r="C7864" s="2">
        <v>42898</v>
      </c>
      <c r="F7864" t="s">
        <v>3871</v>
      </c>
      <c r="J7864" t="s">
        <v>17</v>
      </c>
      <c r="L7864" t="str">
        <f>_xlfn.XLOOKUP(Tableau1[[#This Row],[TYPE DE PIECE]],Tableau4[MATIERE],Tableau4[SHORT TYPE],"",0,1)</f>
        <v/>
      </c>
      <c r="N7864" t="str">
        <f>IF(ISERR(FIND("DECOUPE",Tableau1[[#This Row],[DESIGNATION]])),"","NEED REF")</f>
        <v/>
      </c>
    </row>
    <row r="7865" spans="2:14">
      <c r="B7865">
        <v>34406140</v>
      </c>
      <c r="C7865" s="2">
        <v>42898</v>
      </c>
      <c r="F7865" t="s">
        <v>3871</v>
      </c>
      <c r="J7865" t="s">
        <v>17</v>
      </c>
      <c r="L7865" t="str">
        <f>_xlfn.XLOOKUP(Tableau1[[#This Row],[TYPE DE PIECE]],Tableau4[MATIERE],Tableau4[SHORT TYPE],"",0,1)</f>
        <v/>
      </c>
      <c r="N7865" t="str">
        <f>IF(ISERR(FIND("DECOUPE",Tableau1[[#This Row],[DESIGNATION]])),"","NEED REF")</f>
        <v/>
      </c>
    </row>
    <row r="7866" spans="2:14">
      <c r="B7866">
        <v>34406139</v>
      </c>
      <c r="C7866" s="2">
        <v>42898</v>
      </c>
      <c r="F7866" t="s">
        <v>3871</v>
      </c>
      <c r="J7866" t="s">
        <v>17</v>
      </c>
      <c r="L7866" t="str">
        <f>_xlfn.XLOOKUP(Tableau1[[#This Row],[TYPE DE PIECE]],Tableau4[MATIERE],Tableau4[SHORT TYPE],"",0,1)</f>
        <v/>
      </c>
      <c r="N7866" t="str">
        <f>IF(ISERR(FIND("DECOUPE",Tableau1[[#This Row],[DESIGNATION]])),"","NEED REF")</f>
        <v/>
      </c>
    </row>
    <row r="7867" spans="2:14">
      <c r="B7867">
        <v>34406138</v>
      </c>
      <c r="C7867" s="2">
        <v>42898</v>
      </c>
      <c r="F7867" t="s">
        <v>3871</v>
      </c>
      <c r="J7867" t="s">
        <v>17</v>
      </c>
      <c r="L7867" t="str">
        <f>_xlfn.XLOOKUP(Tableau1[[#This Row],[TYPE DE PIECE]],Tableau4[MATIERE],Tableau4[SHORT TYPE],"",0,1)</f>
        <v/>
      </c>
      <c r="N7867" t="str">
        <f>IF(ISERR(FIND("DECOUPE",Tableau1[[#This Row],[DESIGNATION]])),"","NEED REF")</f>
        <v/>
      </c>
    </row>
    <row r="7868" spans="2:14">
      <c r="B7868">
        <v>34406137</v>
      </c>
      <c r="C7868" s="2">
        <v>42898</v>
      </c>
      <c r="F7868" t="s">
        <v>3871</v>
      </c>
      <c r="J7868" t="s">
        <v>17</v>
      </c>
      <c r="L7868" t="str">
        <f>_xlfn.XLOOKUP(Tableau1[[#This Row],[TYPE DE PIECE]],Tableau4[MATIERE],Tableau4[SHORT TYPE],"",0,1)</f>
        <v/>
      </c>
      <c r="N7868" t="str">
        <f>IF(ISERR(FIND("DECOUPE",Tableau1[[#This Row],[DESIGNATION]])),"","NEED REF")</f>
        <v/>
      </c>
    </row>
    <row r="7869" spans="2:14">
      <c r="B7869">
        <v>34406136</v>
      </c>
      <c r="C7869" s="2">
        <v>42898</v>
      </c>
      <c r="F7869" t="s">
        <v>3871</v>
      </c>
      <c r="J7869" t="s">
        <v>17</v>
      </c>
      <c r="L7869" t="str">
        <f>_xlfn.XLOOKUP(Tableau1[[#This Row],[TYPE DE PIECE]],Tableau4[MATIERE],Tableau4[SHORT TYPE],"",0,1)</f>
        <v/>
      </c>
      <c r="N7869" t="str">
        <f>IF(ISERR(FIND("DECOUPE",Tableau1[[#This Row],[DESIGNATION]])),"","NEED REF")</f>
        <v/>
      </c>
    </row>
    <row r="7870" spans="2:14">
      <c r="B7870">
        <v>34406135</v>
      </c>
      <c r="C7870" s="2">
        <v>42898</v>
      </c>
      <c r="E7870" t="s">
        <v>5710</v>
      </c>
      <c r="F7870" t="s">
        <v>3871</v>
      </c>
      <c r="J7870" t="s">
        <v>17</v>
      </c>
      <c r="K7870" t="s">
        <v>5697</v>
      </c>
      <c r="L7870" t="str">
        <f>_xlfn.XLOOKUP(Tableau1[[#This Row],[TYPE DE PIECE]],Tableau4[MATIERE],Tableau4[SHORT TYPE],"",0,1)</f>
        <v/>
      </c>
      <c r="N7870" t="str">
        <f>IF(ISERR(FIND("DECOUPE",Tableau1[[#This Row],[DESIGNATION]])),"","NEED REF")</f>
        <v/>
      </c>
    </row>
    <row r="7871" spans="2:14">
      <c r="B7871">
        <v>34406134</v>
      </c>
      <c r="C7871" s="2">
        <v>42898</v>
      </c>
      <c r="F7871" t="s">
        <v>3871</v>
      </c>
      <c r="J7871" t="s">
        <v>17</v>
      </c>
      <c r="L7871" t="str">
        <f>_xlfn.XLOOKUP(Tableau1[[#This Row],[TYPE DE PIECE]],Tableau4[MATIERE],Tableau4[SHORT TYPE],"",0,1)</f>
        <v/>
      </c>
      <c r="N7871" t="str">
        <f>IF(ISERR(FIND("DECOUPE",Tableau1[[#This Row],[DESIGNATION]])),"","NEED REF")</f>
        <v/>
      </c>
    </row>
    <row r="7872" spans="2:14">
      <c r="B7872">
        <v>34406133</v>
      </c>
      <c r="C7872" s="2">
        <v>42898</v>
      </c>
      <c r="F7872" t="s">
        <v>3871</v>
      </c>
      <c r="J7872" t="s">
        <v>17</v>
      </c>
      <c r="L7872" t="str">
        <f>_xlfn.XLOOKUP(Tableau1[[#This Row],[TYPE DE PIECE]],Tableau4[MATIERE],Tableau4[SHORT TYPE],"",0,1)</f>
        <v/>
      </c>
      <c r="N7872" t="str">
        <f>IF(ISERR(FIND("DECOUPE",Tableau1[[#This Row],[DESIGNATION]])),"","NEED REF")</f>
        <v/>
      </c>
    </row>
    <row r="7873" spans="2:14">
      <c r="B7873">
        <v>34406132</v>
      </c>
      <c r="C7873" s="2">
        <v>42898</v>
      </c>
      <c r="F7873" t="s">
        <v>3871</v>
      </c>
      <c r="J7873" t="s">
        <v>17</v>
      </c>
      <c r="L7873" t="str">
        <f>_xlfn.XLOOKUP(Tableau1[[#This Row],[TYPE DE PIECE]],Tableau4[MATIERE],Tableau4[SHORT TYPE],"",0,1)</f>
        <v/>
      </c>
      <c r="N7873" t="str">
        <f>IF(ISERR(FIND("DECOUPE",Tableau1[[#This Row],[DESIGNATION]])),"","NEED REF")</f>
        <v/>
      </c>
    </row>
    <row r="7874" spans="2:14">
      <c r="B7874">
        <v>34406131</v>
      </c>
      <c r="C7874" s="2">
        <v>42898</v>
      </c>
      <c r="F7874" t="s">
        <v>3871</v>
      </c>
      <c r="J7874" t="s">
        <v>17</v>
      </c>
      <c r="L7874" t="str">
        <f>_xlfn.XLOOKUP(Tableau1[[#This Row],[TYPE DE PIECE]],Tableau4[MATIERE],Tableau4[SHORT TYPE],"",0,1)</f>
        <v/>
      </c>
      <c r="N7874" t="str">
        <f>IF(ISERR(FIND("DECOUPE",Tableau1[[#This Row],[DESIGNATION]])),"","NEED REF")</f>
        <v/>
      </c>
    </row>
    <row r="7875" spans="2:14">
      <c r="B7875">
        <v>34406130</v>
      </c>
      <c r="C7875" s="2">
        <v>42898</v>
      </c>
      <c r="F7875" t="s">
        <v>3871</v>
      </c>
      <c r="J7875" t="s">
        <v>17</v>
      </c>
      <c r="L7875" t="str">
        <f>_xlfn.XLOOKUP(Tableau1[[#This Row],[TYPE DE PIECE]],Tableau4[MATIERE],Tableau4[SHORT TYPE],"",0,1)</f>
        <v/>
      </c>
      <c r="N7875" t="str">
        <f>IF(ISERR(FIND("DECOUPE",Tableau1[[#This Row],[DESIGNATION]])),"","NEED REF")</f>
        <v/>
      </c>
    </row>
    <row r="7876" spans="2:14">
      <c r="B7876">
        <v>34406129</v>
      </c>
      <c r="C7876" s="2">
        <v>42898</v>
      </c>
      <c r="F7876" t="s">
        <v>3871</v>
      </c>
      <c r="J7876" t="s">
        <v>17</v>
      </c>
      <c r="L7876" t="str">
        <f>_xlfn.XLOOKUP(Tableau1[[#This Row],[TYPE DE PIECE]],Tableau4[MATIERE],Tableau4[SHORT TYPE],"",0,1)</f>
        <v/>
      </c>
      <c r="N7876" t="str">
        <f>IF(ISERR(FIND("DECOUPE",Tableau1[[#This Row],[DESIGNATION]])),"","NEED REF")</f>
        <v/>
      </c>
    </row>
    <row r="7877" spans="2:14">
      <c r="B7877">
        <v>34406128</v>
      </c>
      <c r="C7877" s="2">
        <v>42898</v>
      </c>
      <c r="F7877" t="s">
        <v>3871</v>
      </c>
      <c r="J7877" t="s">
        <v>17</v>
      </c>
      <c r="L7877" t="str">
        <f>_xlfn.XLOOKUP(Tableau1[[#This Row],[TYPE DE PIECE]],Tableau4[MATIERE],Tableau4[SHORT TYPE],"",0,1)</f>
        <v/>
      </c>
      <c r="N7877" t="str">
        <f>IF(ISERR(FIND("DECOUPE",Tableau1[[#This Row],[DESIGNATION]])),"","NEED REF")</f>
        <v/>
      </c>
    </row>
    <row r="7878" spans="2:14">
      <c r="B7878">
        <v>34406127</v>
      </c>
      <c r="C7878" s="2">
        <v>42898</v>
      </c>
      <c r="F7878" t="s">
        <v>3871</v>
      </c>
      <c r="J7878" t="s">
        <v>17</v>
      </c>
      <c r="L7878" t="str">
        <f>_xlfn.XLOOKUP(Tableau1[[#This Row],[TYPE DE PIECE]],Tableau4[MATIERE],Tableau4[SHORT TYPE],"",0,1)</f>
        <v/>
      </c>
      <c r="N7878" t="str">
        <f>IF(ISERR(FIND("DECOUPE",Tableau1[[#This Row],[DESIGNATION]])),"","NEED REF")</f>
        <v/>
      </c>
    </row>
    <row r="7879" spans="2:14">
      <c r="B7879">
        <v>34406126</v>
      </c>
      <c r="C7879" s="2">
        <v>42898</v>
      </c>
      <c r="F7879" t="s">
        <v>3871</v>
      </c>
      <c r="J7879" t="s">
        <v>17</v>
      </c>
      <c r="L7879" t="str">
        <f>_xlfn.XLOOKUP(Tableau1[[#This Row],[TYPE DE PIECE]],Tableau4[MATIERE],Tableau4[SHORT TYPE],"",0,1)</f>
        <v/>
      </c>
      <c r="N7879" t="str">
        <f>IF(ISERR(FIND("DECOUPE",Tableau1[[#This Row],[DESIGNATION]])),"","NEED REF")</f>
        <v/>
      </c>
    </row>
    <row r="7880" spans="2:14">
      <c r="B7880">
        <v>34406125</v>
      </c>
      <c r="C7880" s="2">
        <v>42898</v>
      </c>
      <c r="F7880" t="s">
        <v>3871</v>
      </c>
      <c r="J7880" t="s">
        <v>17</v>
      </c>
      <c r="L7880" t="str">
        <f>_xlfn.XLOOKUP(Tableau1[[#This Row],[TYPE DE PIECE]],Tableau4[MATIERE],Tableau4[SHORT TYPE],"",0,1)</f>
        <v/>
      </c>
      <c r="N7880" t="str">
        <f>IF(ISERR(FIND("DECOUPE",Tableau1[[#This Row],[DESIGNATION]])),"","NEED REF")</f>
        <v/>
      </c>
    </row>
    <row r="7881" spans="2:14">
      <c r="B7881">
        <v>34406124</v>
      </c>
      <c r="C7881" s="2">
        <v>42898</v>
      </c>
      <c r="F7881" t="s">
        <v>3871</v>
      </c>
      <c r="J7881" t="s">
        <v>17</v>
      </c>
      <c r="L7881" t="str">
        <f>_xlfn.XLOOKUP(Tableau1[[#This Row],[TYPE DE PIECE]],Tableau4[MATIERE],Tableau4[SHORT TYPE],"",0,1)</f>
        <v/>
      </c>
      <c r="N7881" t="str">
        <f>IF(ISERR(FIND("DECOUPE",Tableau1[[#This Row],[DESIGNATION]])),"","NEED REF")</f>
        <v/>
      </c>
    </row>
    <row r="7882" spans="2:14">
      <c r="B7882">
        <v>34406123</v>
      </c>
      <c r="C7882" s="2">
        <v>42898</v>
      </c>
      <c r="F7882" t="s">
        <v>3871</v>
      </c>
      <c r="J7882" t="s">
        <v>17</v>
      </c>
      <c r="L7882" t="str">
        <f>_xlfn.XLOOKUP(Tableau1[[#This Row],[TYPE DE PIECE]],Tableau4[MATIERE],Tableau4[SHORT TYPE],"",0,1)</f>
        <v/>
      </c>
      <c r="N7882" t="str">
        <f>IF(ISERR(FIND("DECOUPE",Tableau1[[#This Row],[DESIGNATION]])),"","NEED REF")</f>
        <v/>
      </c>
    </row>
    <row r="7883" spans="2:14">
      <c r="B7883">
        <v>34406122</v>
      </c>
      <c r="C7883" s="2">
        <v>42898</v>
      </c>
      <c r="F7883" t="s">
        <v>3871</v>
      </c>
      <c r="J7883" t="s">
        <v>17</v>
      </c>
      <c r="L7883" t="str">
        <f>_xlfn.XLOOKUP(Tableau1[[#This Row],[TYPE DE PIECE]],Tableau4[MATIERE],Tableau4[SHORT TYPE],"",0,1)</f>
        <v/>
      </c>
      <c r="N7883" t="str">
        <f>IF(ISERR(FIND("DECOUPE",Tableau1[[#This Row],[DESIGNATION]])),"","NEED REF")</f>
        <v/>
      </c>
    </row>
    <row r="7884" spans="2:14">
      <c r="B7884">
        <v>34406121</v>
      </c>
      <c r="C7884" s="2">
        <v>42898</v>
      </c>
      <c r="F7884" t="s">
        <v>3871</v>
      </c>
      <c r="J7884" t="s">
        <v>17</v>
      </c>
      <c r="L7884" t="str">
        <f>_xlfn.XLOOKUP(Tableau1[[#This Row],[TYPE DE PIECE]],Tableau4[MATIERE],Tableau4[SHORT TYPE],"",0,1)</f>
        <v/>
      </c>
      <c r="N7884" t="str">
        <f>IF(ISERR(FIND("DECOUPE",Tableau1[[#This Row],[DESIGNATION]])),"","NEED REF")</f>
        <v/>
      </c>
    </row>
    <row r="7885" spans="2:14">
      <c r="B7885">
        <v>34406120</v>
      </c>
      <c r="C7885" s="2">
        <v>42898</v>
      </c>
      <c r="F7885" t="s">
        <v>3871</v>
      </c>
      <c r="J7885" t="s">
        <v>17</v>
      </c>
      <c r="L7885" t="str">
        <f>_xlfn.XLOOKUP(Tableau1[[#This Row],[TYPE DE PIECE]],Tableau4[MATIERE],Tableau4[SHORT TYPE],"",0,1)</f>
        <v/>
      </c>
      <c r="N7885" t="str">
        <f>IF(ISERR(FIND("DECOUPE",Tableau1[[#This Row],[DESIGNATION]])),"","NEED REF")</f>
        <v/>
      </c>
    </row>
    <row r="7886" spans="2:14">
      <c r="B7886">
        <v>34406119</v>
      </c>
      <c r="C7886" s="2">
        <v>42898</v>
      </c>
      <c r="F7886" t="s">
        <v>3871</v>
      </c>
      <c r="J7886" t="s">
        <v>17</v>
      </c>
      <c r="L7886" t="str">
        <f>_xlfn.XLOOKUP(Tableau1[[#This Row],[TYPE DE PIECE]],Tableau4[MATIERE],Tableau4[SHORT TYPE],"",0,1)</f>
        <v/>
      </c>
      <c r="N7886" t="str">
        <f>IF(ISERR(FIND("DECOUPE",Tableau1[[#This Row],[DESIGNATION]])),"","NEED REF")</f>
        <v/>
      </c>
    </row>
    <row r="7887" spans="2:14">
      <c r="B7887">
        <v>34406118</v>
      </c>
      <c r="C7887" s="2">
        <v>42898</v>
      </c>
      <c r="F7887" t="s">
        <v>3871</v>
      </c>
      <c r="J7887" t="s">
        <v>17</v>
      </c>
      <c r="L7887" t="str">
        <f>_xlfn.XLOOKUP(Tableau1[[#This Row],[TYPE DE PIECE]],Tableau4[MATIERE],Tableau4[SHORT TYPE],"",0,1)</f>
        <v/>
      </c>
      <c r="N7887" t="str">
        <f>IF(ISERR(FIND("DECOUPE",Tableau1[[#This Row],[DESIGNATION]])),"","NEED REF")</f>
        <v/>
      </c>
    </row>
    <row r="7888" spans="2:14">
      <c r="B7888">
        <v>34406117</v>
      </c>
      <c r="C7888" s="2">
        <v>42898</v>
      </c>
      <c r="D7888" t="s">
        <v>13</v>
      </c>
      <c r="E7888" t="s">
        <v>5552</v>
      </c>
      <c r="F7888" t="s">
        <v>3871</v>
      </c>
      <c r="J7888" t="s">
        <v>17</v>
      </c>
      <c r="K7888" t="s">
        <v>22</v>
      </c>
      <c r="L7888" t="str">
        <f>_xlfn.XLOOKUP(Tableau1[[#This Row],[TYPE DE PIECE]],Tableau4[MATIERE],Tableau4[SHORT TYPE],"",0,1)</f>
        <v>COP</v>
      </c>
      <c r="N7888" t="str">
        <f>IF(ISERR(FIND("DECOUPE",Tableau1[[#This Row],[DESIGNATION]])),"","NEED REF")</f>
        <v/>
      </c>
    </row>
    <row r="7889" spans="2:14">
      <c r="B7889">
        <v>34406116</v>
      </c>
      <c r="C7889" s="2">
        <v>42898</v>
      </c>
      <c r="F7889" t="s">
        <v>3871</v>
      </c>
      <c r="J7889" t="s">
        <v>17</v>
      </c>
      <c r="L7889" t="str">
        <f>_xlfn.XLOOKUP(Tableau1[[#This Row],[TYPE DE PIECE]],Tableau4[MATIERE],Tableau4[SHORT TYPE],"",0,1)</f>
        <v/>
      </c>
      <c r="N7889" t="str">
        <f>IF(ISERR(FIND("DECOUPE",Tableau1[[#This Row],[DESIGNATION]])),"","NEED REF")</f>
        <v/>
      </c>
    </row>
    <row r="7890" spans="2:14">
      <c r="B7890">
        <v>34406115</v>
      </c>
      <c r="C7890" s="2">
        <v>42898</v>
      </c>
      <c r="F7890" t="s">
        <v>3871</v>
      </c>
      <c r="J7890" t="s">
        <v>17</v>
      </c>
      <c r="L7890" t="str">
        <f>_xlfn.XLOOKUP(Tableau1[[#This Row],[TYPE DE PIECE]],Tableau4[MATIERE],Tableau4[SHORT TYPE],"",0,1)</f>
        <v/>
      </c>
      <c r="N7890" t="str">
        <f>IF(ISERR(FIND("DECOUPE",Tableau1[[#This Row],[DESIGNATION]])),"","NEED REF")</f>
        <v/>
      </c>
    </row>
    <row r="7891" spans="2:14">
      <c r="B7891">
        <v>34406114</v>
      </c>
      <c r="C7891" s="2">
        <v>42895</v>
      </c>
      <c r="E7891" t="s">
        <v>5711</v>
      </c>
      <c r="J7891" t="s">
        <v>5625</v>
      </c>
      <c r="L7891" t="str">
        <f>_xlfn.XLOOKUP(Tableau1[[#This Row],[TYPE DE PIECE]],Tableau4[MATIERE],Tableau4[SHORT TYPE],"",0,1)</f>
        <v/>
      </c>
      <c r="N7891" t="str">
        <f>IF(ISERR(FIND("DECOUPE",Tableau1[[#This Row],[DESIGNATION]])),"","NEED REF")</f>
        <v/>
      </c>
    </row>
    <row r="7892" spans="2:14">
      <c r="B7892">
        <v>34406113</v>
      </c>
      <c r="C7892" s="2">
        <v>42893</v>
      </c>
      <c r="E7892" t="s">
        <v>5712</v>
      </c>
      <c r="F7892" t="s">
        <v>97</v>
      </c>
      <c r="J7892" t="s">
        <v>5625</v>
      </c>
      <c r="L7892" t="str">
        <f>_xlfn.XLOOKUP(Tableau1[[#This Row],[TYPE DE PIECE]],Tableau4[MATIERE],Tableau4[SHORT TYPE],"",0,1)</f>
        <v/>
      </c>
      <c r="N7892" t="str">
        <f>IF(ISERR(FIND("DECOUPE",Tableau1[[#This Row],[DESIGNATION]])),"","NEED REF")</f>
        <v/>
      </c>
    </row>
    <row r="7893" spans="2:14">
      <c r="B7893">
        <v>34406112</v>
      </c>
      <c r="C7893" s="2">
        <v>42954</v>
      </c>
      <c r="E7893" t="s">
        <v>5713</v>
      </c>
      <c r="F7893" t="s">
        <v>97</v>
      </c>
      <c r="J7893" t="s">
        <v>5625</v>
      </c>
      <c r="L7893" t="str">
        <f>_xlfn.XLOOKUP(Tableau1[[#This Row],[TYPE DE PIECE]],Tableau4[MATIERE],Tableau4[SHORT TYPE],"",0,1)</f>
        <v/>
      </c>
      <c r="N7893" t="str">
        <f>IF(ISERR(FIND("DECOUPE",Tableau1[[#This Row],[DESIGNATION]])),"","NEED REF")</f>
        <v/>
      </c>
    </row>
    <row r="7894" spans="2:14">
      <c r="B7894">
        <v>34406111</v>
      </c>
      <c r="C7894" s="2">
        <v>42870</v>
      </c>
      <c r="D7894" t="s">
        <v>13</v>
      </c>
      <c r="E7894" t="s">
        <v>5714</v>
      </c>
      <c r="F7894" t="s">
        <v>5715</v>
      </c>
      <c r="J7894" t="s">
        <v>17</v>
      </c>
      <c r="L7894" t="str">
        <f>_xlfn.XLOOKUP(Tableau1[[#This Row],[TYPE DE PIECE]],Tableau4[MATIERE],Tableau4[SHORT TYPE],"",0,1)</f>
        <v/>
      </c>
      <c r="N7894" t="str">
        <f>IF(ISERR(FIND("DECOUPE",Tableau1[[#This Row],[DESIGNATION]])),"","NEED REF")</f>
        <v/>
      </c>
    </row>
    <row r="7895" spans="2:14">
      <c r="B7895">
        <v>34406110</v>
      </c>
      <c r="C7895" s="2">
        <v>42892</v>
      </c>
      <c r="D7895" t="s">
        <v>13</v>
      </c>
      <c r="E7895" t="s">
        <v>5716</v>
      </c>
      <c r="F7895" t="s">
        <v>5717</v>
      </c>
      <c r="J7895" t="s">
        <v>17</v>
      </c>
      <c r="K7895" t="s">
        <v>5697</v>
      </c>
      <c r="L7895" t="str">
        <f>_xlfn.XLOOKUP(Tableau1[[#This Row],[TYPE DE PIECE]],Tableau4[MATIERE],Tableau4[SHORT TYPE],"",0,1)</f>
        <v/>
      </c>
      <c r="N7895" t="str">
        <f>IF(ISERR(FIND("DECOUPE",Tableau1[[#This Row],[DESIGNATION]])),"","NEED REF")</f>
        <v/>
      </c>
    </row>
    <row r="7896" spans="2:14">
      <c r="B7896">
        <v>34406109</v>
      </c>
      <c r="C7896" s="2">
        <v>42892</v>
      </c>
      <c r="D7896" t="s">
        <v>13</v>
      </c>
      <c r="E7896" t="s">
        <v>5244</v>
      </c>
      <c r="F7896" t="s">
        <v>5717</v>
      </c>
      <c r="J7896" t="s">
        <v>17</v>
      </c>
      <c r="K7896" t="s">
        <v>5697</v>
      </c>
      <c r="L7896" t="str">
        <f>_xlfn.XLOOKUP(Tableau1[[#This Row],[TYPE DE PIECE]],Tableau4[MATIERE],Tableau4[SHORT TYPE],"",0,1)</f>
        <v/>
      </c>
      <c r="N7896" t="str">
        <f>IF(ISERR(FIND("DECOUPE",Tableau1[[#This Row],[DESIGNATION]])),"","NEED REF")</f>
        <v/>
      </c>
    </row>
    <row r="7897" spans="2:14">
      <c r="B7897">
        <v>34406108</v>
      </c>
      <c r="C7897" s="2">
        <v>42877</v>
      </c>
      <c r="D7897" t="s">
        <v>13</v>
      </c>
      <c r="E7897" t="s">
        <v>5718</v>
      </c>
      <c r="F7897" t="s">
        <v>5719</v>
      </c>
      <c r="J7897" t="s">
        <v>17</v>
      </c>
      <c r="L7897" t="str">
        <f>_xlfn.XLOOKUP(Tableau1[[#This Row],[TYPE DE PIECE]],Tableau4[MATIERE],Tableau4[SHORT TYPE],"",0,1)</f>
        <v/>
      </c>
      <c r="N7897" t="str">
        <f>IF(ISERR(FIND("DECOUPE",Tableau1[[#This Row],[DESIGNATION]])),"","NEED REF")</f>
        <v/>
      </c>
    </row>
    <row r="7898" spans="2:14">
      <c r="B7898">
        <v>34406107</v>
      </c>
      <c r="C7898" s="2">
        <v>42877</v>
      </c>
      <c r="D7898" t="s">
        <v>13</v>
      </c>
      <c r="E7898" t="s">
        <v>5720</v>
      </c>
      <c r="F7898" t="s">
        <v>5721</v>
      </c>
      <c r="J7898" t="s">
        <v>17</v>
      </c>
      <c r="L7898" t="str">
        <f>_xlfn.XLOOKUP(Tableau1[[#This Row],[TYPE DE PIECE]],Tableau4[MATIERE],Tableau4[SHORT TYPE],"",0,1)</f>
        <v/>
      </c>
      <c r="N7898" t="str">
        <f>IF(ISERR(FIND("DECOUPE",Tableau1[[#This Row],[DESIGNATION]])),"","NEED REF")</f>
        <v/>
      </c>
    </row>
    <row r="7899" spans="2:14">
      <c r="B7899">
        <v>34406106</v>
      </c>
      <c r="C7899" s="2">
        <v>42877</v>
      </c>
      <c r="D7899" t="s">
        <v>13</v>
      </c>
      <c r="E7899" t="s">
        <v>5722</v>
      </c>
      <c r="F7899" t="s">
        <v>5721</v>
      </c>
      <c r="J7899" t="s">
        <v>17</v>
      </c>
      <c r="L7899" t="str">
        <f>_xlfn.XLOOKUP(Tableau1[[#This Row],[TYPE DE PIECE]],Tableau4[MATIERE],Tableau4[SHORT TYPE],"",0,1)</f>
        <v/>
      </c>
      <c r="N7899" t="str">
        <f>IF(ISERR(FIND("DECOUPE",Tableau1[[#This Row],[DESIGNATION]])),"","NEED REF")</f>
        <v/>
      </c>
    </row>
    <row r="7900" spans="2:14">
      <c r="B7900">
        <v>34406105</v>
      </c>
      <c r="C7900" s="2">
        <v>42873</v>
      </c>
      <c r="D7900" t="s">
        <v>13</v>
      </c>
      <c r="E7900" t="s">
        <v>5723</v>
      </c>
      <c r="F7900" t="s">
        <v>5724</v>
      </c>
      <c r="J7900" t="s">
        <v>2245</v>
      </c>
      <c r="L7900" t="str">
        <f>_xlfn.XLOOKUP(Tableau1[[#This Row],[TYPE DE PIECE]],Tableau4[MATIERE],Tableau4[SHORT TYPE],"",0,1)</f>
        <v/>
      </c>
      <c r="N7900" t="str">
        <f>IF(ISERR(FIND("DECOUPE",Tableau1[[#This Row],[DESIGNATION]])),"","NEED REF")</f>
        <v/>
      </c>
    </row>
    <row r="7901" spans="2:14">
      <c r="B7901">
        <v>34406104</v>
      </c>
      <c r="C7901" s="2">
        <v>42873</v>
      </c>
      <c r="D7901" t="s">
        <v>13</v>
      </c>
      <c r="E7901" t="s">
        <v>5725</v>
      </c>
      <c r="F7901" t="s">
        <v>5724</v>
      </c>
      <c r="J7901" t="s">
        <v>2245</v>
      </c>
      <c r="L7901" t="str">
        <f>_xlfn.XLOOKUP(Tableau1[[#This Row],[TYPE DE PIECE]],Tableau4[MATIERE],Tableau4[SHORT TYPE],"",0,1)</f>
        <v/>
      </c>
      <c r="N7901" t="str">
        <f>IF(ISERR(FIND("DECOUPE",Tableau1[[#This Row],[DESIGNATION]])),"","NEED REF")</f>
        <v/>
      </c>
    </row>
    <row r="7902" spans="2:14">
      <c r="B7902">
        <v>34406103</v>
      </c>
      <c r="C7902" s="2">
        <v>42870</v>
      </c>
      <c r="D7902" t="s">
        <v>13</v>
      </c>
      <c r="E7902" t="s">
        <v>5244</v>
      </c>
      <c r="F7902" t="s">
        <v>5715</v>
      </c>
      <c r="L7902" t="str">
        <f>_xlfn.XLOOKUP(Tableau1[[#This Row],[TYPE DE PIECE]],Tableau4[MATIERE],Tableau4[SHORT TYPE],"",0,1)</f>
        <v/>
      </c>
      <c r="N7902" t="str">
        <f>IF(ISERR(FIND("DECOUPE",Tableau1[[#This Row],[DESIGNATION]])),"","NEED REF")</f>
        <v/>
      </c>
    </row>
    <row r="7903" spans="2:14">
      <c r="B7903">
        <v>34406102</v>
      </c>
      <c r="C7903" s="2">
        <v>42870</v>
      </c>
      <c r="D7903" t="s">
        <v>13</v>
      </c>
      <c r="E7903" t="s">
        <v>5726</v>
      </c>
      <c r="F7903" t="s">
        <v>5715</v>
      </c>
      <c r="L7903" t="str">
        <f>_xlfn.XLOOKUP(Tableau1[[#This Row],[TYPE DE PIECE]],Tableau4[MATIERE],Tableau4[SHORT TYPE],"",0,1)</f>
        <v/>
      </c>
      <c r="N7903" t="str">
        <f>IF(ISERR(FIND("DECOUPE",Tableau1[[#This Row],[DESIGNATION]])),"","NEED REF")</f>
        <v/>
      </c>
    </row>
    <row r="7904" spans="2:14">
      <c r="B7904">
        <v>34406101</v>
      </c>
      <c r="C7904" s="2">
        <v>42870</v>
      </c>
      <c r="D7904" t="s">
        <v>13</v>
      </c>
      <c r="E7904" t="s">
        <v>5714</v>
      </c>
      <c r="F7904" t="s">
        <v>5715</v>
      </c>
      <c r="L7904" t="str">
        <f>_xlfn.XLOOKUP(Tableau1[[#This Row],[TYPE DE PIECE]],Tableau4[MATIERE],Tableau4[SHORT TYPE],"",0,1)</f>
        <v/>
      </c>
      <c r="N7904" t="str">
        <f>IF(ISERR(FIND("DECOUPE",Tableau1[[#This Row],[DESIGNATION]])),"","NEED REF")</f>
        <v/>
      </c>
    </row>
    <row r="7905" spans="2:14">
      <c r="B7905">
        <v>34406100</v>
      </c>
      <c r="C7905" s="2">
        <v>42870</v>
      </c>
      <c r="D7905" t="s">
        <v>13</v>
      </c>
      <c r="E7905" t="s">
        <v>5727</v>
      </c>
      <c r="F7905" t="s">
        <v>5715</v>
      </c>
      <c r="L7905" t="str">
        <f>_xlfn.XLOOKUP(Tableau1[[#This Row],[TYPE DE PIECE]],Tableau4[MATIERE],Tableau4[SHORT TYPE],"",0,1)</f>
        <v/>
      </c>
      <c r="N7905" t="str">
        <f>IF(ISERR(FIND("DECOUPE",Tableau1[[#This Row],[DESIGNATION]])),"","NEED REF")</f>
        <v/>
      </c>
    </row>
    <row r="7906" spans="2:14">
      <c r="B7906">
        <v>34406099</v>
      </c>
      <c r="C7906" s="2">
        <v>42870</v>
      </c>
      <c r="D7906" t="s">
        <v>13</v>
      </c>
      <c r="E7906" t="s">
        <v>5728</v>
      </c>
      <c r="F7906" t="s">
        <v>5715</v>
      </c>
      <c r="J7906" t="s">
        <v>17</v>
      </c>
      <c r="L7906" t="str">
        <f>_xlfn.XLOOKUP(Tableau1[[#This Row],[TYPE DE PIECE]],Tableau4[MATIERE],Tableau4[SHORT TYPE],"",0,1)</f>
        <v/>
      </c>
      <c r="N7906" t="str">
        <f>IF(ISERR(FIND("DECOUPE",Tableau1[[#This Row],[DESIGNATION]])),"","NEED REF")</f>
        <v/>
      </c>
    </row>
    <row r="7907" spans="2:14">
      <c r="B7907">
        <v>34406098</v>
      </c>
      <c r="C7907" s="2">
        <v>42867</v>
      </c>
      <c r="E7907" t="s">
        <v>5729</v>
      </c>
      <c r="F7907" t="s">
        <v>5730</v>
      </c>
      <c r="J7907" t="s">
        <v>4048</v>
      </c>
      <c r="L7907" t="str">
        <f>_xlfn.XLOOKUP(Tableau1[[#This Row],[TYPE DE PIECE]],Tableau4[MATIERE],Tableau4[SHORT TYPE],"",0,1)</f>
        <v/>
      </c>
      <c r="N7907" t="str">
        <f>IF(ISERR(FIND("DECOUPE",Tableau1[[#This Row],[DESIGNATION]])),"","NEED REF")</f>
        <v/>
      </c>
    </row>
    <row r="7908" spans="2:14">
      <c r="B7908">
        <v>34406097</v>
      </c>
      <c r="C7908" s="2">
        <v>42867</v>
      </c>
      <c r="E7908" t="s">
        <v>5718</v>
      </c>
      <c r="F7908" t="s">
        <v>5731</v>
      </c>
      <c r="J7908" t="s">
        <v>17</v>
      </c>
      <c r="K7908" t="s">
        <v>154</v>
      </c>
      <c r="L7908" t="str">
        <f>_xlfn.XLOOKUP(Tableau1[[#This Row],[TYPE DE PIECE]],Tableau4[MATIERE],Tableau4[SHORT TYPE],"",0,1)</f>
        <v/>
      </c>
      <c r="N7908" t="str">
        <f>IF(ISERR(FIND("DECOUPE",Tableau1[[#This Row],[DESIGNATION]])),"","NEED REF")</f>
        <v/>
      </c>
    </row>
    <row r="7909" spans="2:14">
      <c r="B7909">
        <v>34406096</v>
      </c>
      <c r="C7909" s="2">
        <v>42867</v>
      </c>
      <c r="E7909" t="s">
        <v>5732</v>
      </c>
      <c r="F7909" t="s">
        <v>5733</v>
      </c>
      <c r="J7909" t="s">
        <v>1944</v>
      </c>
      <c r="L7909" t="str">
        <f>_xlfn.XLOOKUP(Tableau1[[#This Row],[TYPE DE PIECE]],Tableau4[MATIERE],Tableau4[SHORT TYPE],"",0,1)</f>
        <v/>
      </c>
      <c r="N7909" t="str">
        <f>IF(ISERR(FIND("DECOUPE",Tableau1[[#This Row],[DESIGNATION]])),"","NEED REF")</f>
        <v/>
      </c>
    </row>
    <row r="7910" spans="2:14">
      <c r="B7910">
        <v>34406095</v>
      </c>
      <c r="C7910" s="2">
        <v>39213</v>
      </c>
      <c r="E7910" t="s">
        <v>5734</v>
      </c>
      <c r="F7910" t="s">
        <v>5735</v>
      </c>
      <c r="J7910" t="s">
        <v>4048</v>
      </c>
      <c r="L7910" t="str">
        <f>_xlfn.XLOOKUP(Tableau1[[#This Row],[TYPE DE PIECE]],Tableau4[MATIERE],Tableau4[SHORT TYPE],"",0,1)</f>
        <v/>
      </c>
      <c r="N7910" t="str">
        <f>IF(ISERR(FIND("DECOUPE",Tableau1[[#This Row],[DESIGNATION]])),"","NEED REF")</f>
        <v/>
      </c>
    </row>
    <row r="7911" spans="2:14">
      <c r="B7911">
        <v>34406094</v>
      </c>
      <c r="C7911" s="2">
        <v>42866</v>
      </c>
      <c r="E7911" t="s">
        <v>5736</v>
      </c>
      <c r="F7911" t="s">
        <v>5719</v>
      </c>
      <c r="J7911" t="s">
        <v>5625</v>
      </c>
      <c r="L7911" t="str">
        <f>_xlfn.XLOOKUP(Tableau1[[#This Row],[TYPE DE PIECE]],Tableau4[MATIERE],Tableau4[SHORT TYPE],"",0,1)</f>
        <v/>
      </c>
      <c r="N7911" t="str">
        <f>IF(ISERR(FIND("DECOUPE",Tableau1[[#This Row],[DESIGNATION]])),"","NEED REF")</f>
        <v/>
      </c>
    </row>
    <row r="7912" spans="2:14">
      <c r="B7912">
        <v>34406093</v>
      </c>
      <c r="C7912" s="2">
        <v>42859</v>
      </c>
      <c r="E7912" t="s">
        <v>5737</v>
      </c>
      <c r="F7912" t="s">
        <v>2269</v>
      </c>
      <c r="J7912" t="s">
        <v>1944</v>
      </c>
      <c r="L7912" t="str">
        <f>_xlfn.XLOOKUP(Tableau1[[#This Row],[TYPE DE PIECE]],Tableau4[MATIERE],Tableau4[SHORT TYPE],"",0,1)</f>
        <v/>
      </c>
      <c r="N7912" t="str">
        <f>IF(ISERR(FIND("DECOUPE",Tableau1[[#This Row],[DESIGNATION]])),"","NEED REF")</f>
        <v/>
      </c>
    </row>
    <row r="7913" spans="2:14">
      <c r="B7913">
        <v>34406092</v>
      </c>
      <c r="C7913" s="2">
        <v>42857</v>
      </c>
      <c r="E7913" t="s">
        <v>5738</v>
      </c>
      <c r="F7913" t="s">
        <v>5719</v>
      </c>
      <c r="J7913" t="s">
        <v>5625</v>
      </c>
      <c r="L7913" t="str">
        <f>_xlfn.XLOOKUP(Tableau1[[#This Row],[TYPE DE PIECE]],Tableau4[MATIERE],Tableau4[SHORT TYPE],"",0,1)</f>
        <v/>
      </c>
      <c r="N7913" t="str">
        <f>IF(ISERR(FIND("DECOUPE",Tableau1[[#This Row],[DESIGNATION]])),"","NEED REF")</f>
        <v/>
      </c>
    </row>
    <row r="7914" spans="2:14">
      <c r="B7914">
        <v>34406091</v>
      </c>
      <c r="C7914" s="2">
        <v>42857</v>
      </c>
      <c r="E7914" t="s">
        <v>5739</v>
      </c>
      <c r="F7914" t="s">
        <v>5719</v>
      </c>
      <c r="J7914" t="s">
        <v>5625</v>
      </c>
      <c r="L7914" t="str">
        <f>_xlfn.XLOOKUP(Tableau1[[#This Row],[TYPE DE PIECE]],Tableau4[MATIERE],Tableau4[SHORT TYPE],"",0,1)</f>
        <v/>
      </c>
      <c r="N7914" t="str">
        <f>IF(ISERR(FIND("DECOUPE",Tableau1[[#This Row],[DESIGNATION]])),"","NEED REF")</f>
        <v/>
      </c>
    </row>
    <row r="7915" spans="2:14">
      <c r="B7915">
        <v>34406090</v>
      </c>
      <c r="C7915" s="2">
        <v>42857</v>
      </c>
      <c r="E7915" t="s">
        <v>5740</v>
      </c>
      <c r="F7915" t="s">
        <v>5719</v>
      </c>
      <c r="J7915" t="s">
        <v>5625</v>
      </c>
      <c r="L7915" t="str">
        <f>_xlfn.XLOOKUP(Tableau1[[#This Row],[TYPE DE PIECE]],Tableau4[MATIERE],Tableau4[SHORT TYPE],"",0,1)</f>
        <v/>
      </c>
      <c r="N7915" t="str">
        <f>IF(ISERR(FIND("DECOUPE",Tableau1[[#This Row],[DESIGNATION]])),"","NEED REF")</f>
        <v/>
      </c>
    </row>
    <row r="7916" spans="2:14">
      <c r="B7916">
        <v>34406089</v>
      </c>
      <c r="C7916" s="2">
        <v>42857</v>
      </c>
      <c r="E7916" t="s">
        <v>5741</v>
      </c>
      <c r="F7916" t="s">
        <v>5719</v>
      </c>
      <c r="J7916" t="s">
        <v>5625</v>
      </c>
      <c r="L7916" t="str">
        <f>_xlfn.XLOOKUP(Tableau1[[#This Row],[TYPE DE PIECE]],Tableau4[MATIERE],Tableau4[SHORT TYPE],"",0,1)</f>
        <v/>
      </c>
      <c r="N7916" t="str">
        <f>IF(ISERR(FIND("DECOUPE",Tableau1[[#This Row],[DESIGNATION]])),"","NEED REF")</f>
        <v/>
      </c>
    </row>
    <row r="7917" spans="2:14">
      <c r="B7917">
        <v>34406088</v>
      </c>
      <c r="C7917" s="2">
        <v>42857</v>
      </c>
      <c r="E7917" t="s">
        <v>5742</v>
      </c>
      <c r="F7917" t="s">
        <v>5719</v>
      </c>
      <c r="J7917" t="s">
        <v>5625</v>
      </c>
      <c r="L7917" t="str">
        <f>_xlfn.XLOOKUP(Tableau1[[#This Row],[TYPE DE PIECE]],Tableau4[MATIERE],Tableau4[SHORT TYPE],"",0,1)</f>
        <v/>
      </c>
      <c r="N7917" t="str">
        <f>IF(ISERR(FIND("DECOUPE",Tableau1[[#This Row],[DESIGNATION]])),"","NEED REF")</f>
        <v/>
      </c>
    </row>
    <row r="7918" spans="2:14">
      <c r="B7918">
        <v>34406087</v>
      </c>
      <c r="C7918" s="2">
        <v>42853</v>
      </c>
      <c r="E7918" t="s">
        <v>5743</v>
      </c>
      <c r="F7918" t="s">
        <v>2269</v>
      </c>
      <c r="J7918" t="s">
        <v>17</v>
      </c>
      <c r="K7918" t="s">
        <v>22</v>
      </c>
      <c r="L7918" t="str">
        <f>_xlfn.XLOOKUP(Tableau1[[#This Row],[TYPE DE PIECE]],Tableau4[MATIERE],Tableau4[SHORT TYPE],"",0,1)</f>
        <v>COP</v>
      </c>
      <c r="N7918" t="str">
        <f>IF(ISERR(FIND("DECOUPE",Tableau1[[#This Row],[DESIGNATION]])),"","NEED REF")</f>
        <v/>
      </c>
    </row>
    <row r="7919" spans="2:14">
      <c r="B7919">
        <v>34406086</v>
      </c>
      <c r="C7919" s="2">
        <v>42852</v>
      </c>
      <c r="E7919" t="s">
        <v>5744</v>
      </c>
      <c r="F7919" t="s">
        <v>5719</v>
      </c>
      <c r="J7919" t="s">
        <v>17</v>
      </c>
      <c r="K7919" t="s">
        <v>5697</v>
      </c>
      <c r="L7919" t="str">
        <f>_xlfn.XLOOKUP(Tableau1[[#This Row],[TYPE DE PIECE]],Tableau4[MATIERE],Tableau4[SHORT TYPE],"",0,1)</f>
        <v/>
      </c>
      <c r="N7919" t="str">
        <f>IF(ISERR(FIND("DECOUPE",Tableau1[[#This Row],[DESIGNATION]])),"","NEED REF")</f>
        <v/>
      </c>
    </row>
    <row r="7920" spans="2:14">
      <c r="B7920">
        <v>34406085</v>
      </c>
      <c r="C7920" s="2">
        <v>42852</v>
      </c>
      <c r="E7920" t="s">
        <v>5745</v>
      </c>
      <c r="F7920" t="s">
        <v>5719</v>
      </c>
      <c r="J7920" t="s">
        <v>17</v>
      </c>
      <c r="K7920" t="s">
        <v>5697</v>
      </c>
      <c r="L7920" t="str">
        <f>_xlfn.XLOOKUP(Tableau1[[#This Row],[TYPE DE PIECE]],Tableau4[MATIERE],Tableau4[SHORT TYPE],"",0,1)</f>
        <v/>
      </c>
      <c r="N7920" t="str">
        <f>IF(ISERR(FIND("DECOUPE",Tableau1[[#This Row],[DESIGNATION]])),"","NEED REF")</f>
        <v/>
      </c>
    </row>
    <row r="7921" spans="2:14">
      <c r="B7921">
        <v>34406084</v>
      </c>
      <c r="C7921" s="2">
        <v>42852</v>
      </c>
      <c r="E7921" t="s">
        <v>5746</v>
      </c>
      <c r="F7921" t="s">
        <v>5719</v>
      </c>
      <c r="J7921" t="s">
        <v>17</v>
      </c>
      <c r="K7921" t="s">
        <v>5697</v>
      </c>
      <c r="L7921" t="str">
        <f>_xlfn.XLOOKUP(Tableau1[[#This Row],[TYPE DE PIECE]],Tableau4[MATIERE],Tableau4[SHORT TYPE],"",0,1)</f>
        <v/>
      </c>
      <c r="N7921" t="str">
        <f>IF(ISERR(FIND("DECOUPE",Tableau1[[#This Row],[DESIGNATION]])),"","NEED REF")</f>
        <v/>
      </c>
    </row>
    <row r="7922" spans="2:14">
      <c r="B7922">
        <v>34406083</v>
      </c>
      <c r="C7922" s="2">
        <v>42852</v>
      </c>
      <c r="E7922" t="s">
        <v>5747</v>
      </c>
      <c r="F7922" t="s">
        <v>5719</v>
      </c>
      <c r="J7922" t="s">
        <v>17</v>
      </c>
      <c r="K7922" t="s">
        <v>5697</v>
      </c>
      <c r="L7922" t="str">
        <f>_xlfn.XLOOKUP(Tableau1[[#This Row],[TYPE DE PIECE]],Tableau4[MATIERE],Tableau4[SHORT TYPE],"",0,1)</f>
        <v/>
      </c>
      <c r="N7922" t="str">
        <f>IF(ISERR(FIND("DECOUPE",Tableau1[[#This Row],[DESIGNATION]])),"","NEED REF")</f>
        <v/>
      </c>
    </row>
    <row r="7923" spans="2:14">
      <c r="B7923">
        <v>34406082</v>
      </c>
      <c r="C7923" s="2">
        <v>42852</v>
      </c>
      <c r="E7923" t="s">
        <v>5748</v>
      </c>
      <c r="F7923" t="s">
        <v>5719</v>
      </c>
      <c r="J7923" t="s">
        <v>17</v>
      </c>
      <c r="K7923" t="s">
        <v>5697</v>
      </c>
      <c r="L7923" t="str">
        <f>_xlfn.XLOOKUP(Tableau1[[#This Row],[TYPE DE PIECE]],Tableau4[MATIERE],Tableau4[SHORT TYPE],"",0,1)</f>
        <v/>
      </c>
      <c r="N7923" t="str">
        <f>IF(ISERR(FIND("DECOUPE",Tableau1[[#This Row],[DESIGNATION]])),"","NEED REF")</f>
        <v/>
      </c>
    </row>
    <row r="7924" spans="2:14">
      <c r="B7924">
        <v>34406081</v>
      </c>
      <c r="C7924" s="2">
        <v>42852</v>
      </c>
      <c r="E7924" t="s">
        <v>5749</v>
      </c>
      <c r="F7924" t="s">
        <v>5719</v>
      </c>
      <c r="J7924" t="s">
        <v>17</v>
      </c>
      <c r="K7924" t="s">
        <v>5697</v>
      </c>
      <c r="L7924" t="str">
        <f>_xlfn.XLOOKUP(Tableau1[[#This Row],[TYPE DE PIECE]],Tableau4[MATIERE],Tableau4[SHORT TYPE],"",0,1)</f>
        <v/>
      </c>
      <c r="N7924" t="str">
        <f>IF(ISERR(FIND("DECOUPE",Tableau1[[#This Row],[DESIGNATION]])),"","NEED REF")</f>
        <v/>
      </c>
    </row>
    <row r="7925" spans="2:14">
      <c r="B7925">
        <v>34406080</v>
      </c>
      <c r="C7925" s="2">
        <v>42852</v>
      </c>
      <c r="E7925" t="s">
        <v>5750</v>
      </c>
      <c r="F7925" t="s">
        <v>5719</v>
      </c>
      <c r="J7925" t="s">
        <v>17</v>
      </c>
      <c r="K7925" t="s">
        <v>5697</v>
      </c>
      <c r="L7925" t="str">
        <f>_xlfn.XLOOKUP(Tableau1[[#This Row],[TYPE DE PIECE]],Tableau4[MATIERE],Tableau4[SHORT TYPE],"",0,1)</f>
        <v/>
      </c>
      <c r="N7925" t="str">
        <f>IF(ISERR(FIND("DECOUPE",Tableau1[[#This Row],[DESIGNATION]])),"","NEED REF")</f>
        <v/>
      </c>
    </row>
    <row r="7926" spans="2:14">
      <c r="B7926">
        <v>34406079</v>
      </c>
      <c r="C7926" s="2">
        <v>42852</v>
      </c>
      <c r="E7926" t="s">
        <v>5751</v>
      </c>
      <c r="F7926" t="s">
        <v>5719</v>
      </c>
      <c r="J7926" t="s">
        <v>17</v>
      </c>
      <c r="K7926" t="s">
        <v>5697</v>
      </c>
      <c r="L7926" t="str">
        <f>_xlfn.XLOOKUP(Tableau1[[#This Row],[TYPE DE PIECE]],Tableau4[MATIERE],Tableau4[SHORT TYPE],"",0,1)</f>
        <v/>
      </c>
      <c r="N7926" t="str">
        <f>IF(ISERR(FIND("DECOUPE",Tableau1[[#This Row],[DESIGNATION]])),"","NEED REF")</f>
        <v/>
      </c>
    </row>
    <row r="7927" spans="2:14">
      <c r="B7927">
        <v>34406078</v>
      </c>
      <c r="C7927" s="2">
        <v>42852</v>
      </c>
      <c r="E7927" t="s">
        <v>5718</v>
      </c>
      <c r="F7927" t="s">
        <v>5752</v>
      </c>
      <c r="J7927" t="s">
        <v>17</v>
      </c>
      <c r="K7927" t="s">
        <v>5697</v>
      </c>
      <c r="L7927" t="str">
        <f>_xlfn.XLOOKUP(Tableau1[[#This Row],[TYPE DE PIECE]],Tableau4[MATIERE],Tableau4[SHORT TYPE],"",0,1)</f>
        <v/>
      </c>
      <c r="N7927" t="str">
        <f>IF(ISERR(FIND("DECOUPE",Tableau1[[#This Row],[DESIGNATION]])),"","NEED REF")</f>
        <v/>
      </c>
    </row>
    <row r="7928" spans="2:14">
      <c r="B7928">
        <v>34406077</v>
      </c>
      <c r="C7928" s="2">
        <v>42852</v>
      </c>
      <c r="F7928" t="s">
        <v>5719</v>
      </c>
      <c r="J7928" t="s">
        <v>17</v>
      </c>
      <c r="K7928" t="s">
        <v>5697</v>
      </c>
      <c r="L7928" t="str">
        <f>_xlfn.XLOOKUP(Tableau1[[#This Row],[TYPE DE PIECE]],Tableau4[MATIERE],Tableau4[SHORT TYPE],"",0,1)</f>
        <v/>
      </c>
      <c r="N7928" t="str">
        <f>IF(ISERR(FIND("DECOUPE",Tableau1[[#This Row],[DESIGNATION]])),"","NEED REF")</f>
        <v/>
      </c>
    </row>
    <row r="7929" spans="2:14">
      <c r="B7929">
        <v>34406076</v>
      </c>
      <c r="C7929" s="2">
        <v>42851</v>
      </c>
      <c r="E7929" t="s">
        <v>3584</v>
      </c>
      <c r="F7929" t="s">
        <v>5717</v>
      </c>
      <c r="J7929" t="s">
        <v>17</v>
      </c>
      <c r="K7929" t="s">
        <v>5697</v>
      </c>
      <c r="L7929" t="str">
        <f>_xlfn.XLOOKUP(Tableau1[[#This Row],[TYPE DE PIECE]],Tableau4[MATIERE],Tableau4[SHORT TYPE],"",0,1)</f>
        <v/>
      </c>
      <c r="N7929" t="str">
        <f>IF(ISERR(FIND("DECOUPE",Tableau1[[#This Row],[DESIGNATION]])),"","NEED REF")</f>
        <v/>
      </c>
    </row>
    <row r="7930" spans="2:14">
      <c r="B7930">
        <v>34406075</v>
      </c>
      <c r="C7930" s="2">
        <v>42851</v>
      </c>
      <c r="E7930" t="s">
        <v>3584</v>
      </c>
      <c r="F7930" t="s">
        <v>5717</v>
      </c>
      <c r="J7930" t="s">
        <v>17</v>
      </c>
      <c r="K7930" t="s">
        <v>5697</v>
      </c>
      <c r="L7930" t="str">
        <f>_xlfn.XLOOKUP(Tableau1[[#This Row],[TYPE DE PIECE]],Tableau4[MATIERE],Tableau4[SHORT TYPE],"",0,1)</f>
        <v/>
      </c>
      <c r="N7930" t="str">
        <f>IF(ISERR(FIND("DECOUPE",Tableau1[[#This Row],[DESIGNATION]])),"","NEED REF")</f>
        <v/>
      </c>
    </row>
    <row r="7931" spans="2:14">
      <c r="B7931">
        <v>34406074</v>
      </c>
      <c r="C7931" s="2">
        <v>42851</v>
      </c>
      <c r="E7931" t="s">
        <v>3584</v>
      </c>
      <c r="F7931" t="s">
        <v>5717</v>
      </c>
      <c r="J7931" t="s">
        <v>17</v>
      </c>
      <c r="K7931" t="s">
        <v>5697</v>
      </c>
      <c r="L7931" t="str">
        <f>_xlfn.XLOOKUP(Tableau1[[#This Row],[TYPE DE PIECE]],Tableau4[MATIERE],Tableau4[SHORT TYPE],"",0,1)</f>
        <v/>
      </c>
      <c r="N7931" t="str">
        <f>IF(ISERR(FIND("DECOUPE",Tableau1[[#This Row],[DESIGNATION]])),"","NEED REF")</f>
        <v/>
      </c>
    </row>
    <row r="7932" spans="2:14">
      <c r="B7932">
        <v>34406073</v>
      </c>
      <c r="C7932" s="2">
        <v>42850</v>
      </c>
      <c r="E7932" t="s">
        <v>5753</v>
      </c>
      <c r="F7932" t="s">
        <v>5717</v>
      </c>
      <c r="J7932" t="s">
        <v>17</v>
      </c>
      <c r="K7932" t="s">
        <v>67</v>
      </c>
      <c r="L7932" t="str">
        <f>_xlfn.XLOOKUP(Tableau1[[#This Row],[TYPE DE PIECE]],Tableau4[MATIERE],Tableau4[SHORT TYPE],"",0,1)</f>
        <v/>
      </c>
      <c r="N7932" t="str">
        <f>IF(ISERR(FIND("DECOUPE",Tableau1[[#This Row],[DESIGNATION]])),"","NEED REF")</f>
        <v/>
      </c>
    </row>
    <row r="7933" spans="2:14">
      <c r="B7933">
        <v>34406072</v>
      </c>
      <c r="C7933" s="2">
        <v>42850</v>
      </c>
      <c r="E7933" t="s">
        <v>5754</v>
      </c>
      <c r="F7933" t="s">
        <v>5717</v>
      </c>
      <c r="J7933" t="s">
        <v>17</v>
      </c>
      <c r="K7933" t="s">
        <v>67</v>
      </c>
      <c r="L7933" t="str">
        <f>_xlfn.XLOOKUP(Tableau1[[#This Row],[TYPE DE PIECE]],Tableau4[MATIERE],Tableau4[SHORT TYPE],"",0,1)</f>
        <v/>
      </c>
      <c r="N7933" t="str">
        <f>IF(ISERR(FIND("DECOUPE",Tableau1[[#This Row],[DESIGNATION]])),"","NEED REF")</f>
        <v/>
      </c>
    </row>
    <row r="7934" spans="2:14">
      <c r="B7934">
        <v>34406071</v>
      </c>
      <c r="C7934" s="2">
        <v>42850</v>
      </c>
      <c r="E7934" t="s">
        <v>5755</v>
      </c>
      <c r="F7934" t="s">
        <v>5717</v>
      </c>
      <c r="J7934" t="s">
        <v>17</v>
      </c>
      <c r="K7934" t="s">
        <v>67</v>
      </c>
      <c r="L7934" t="str">
        <f>_xlfn.XLOOKUP(Tableau1[[#This Row],[TYPE DE PIECE]],Tableau4[MATIERE],Tableau4[SHORT TYPE],"",0,1)</f>
        <v/>
      </c>
      <c r="N7934" t="str">
        <f>IF(ISERR(FIND("DECOUPE",Tableau1[[#This Row],[DESIGNATION]])),"","NEED REF")</f>
        <v/>
      </c>
    </row>
    <row r="7935" spans="2:14">
      <c r="B7935">
        <v>34406070</v>
      </c>
      <c r="C7935" s="2">
        <v>42850</v>
      </c>
      <c r="E7935" t="s">
        <v>5756</v>
      </c>
      <c r="F7935" t="s">
        <v>5717</v>
      </c>
      <c r="J7935" t="s">
        <v>17</v>
      </c>
      <c r="K7935" t="s">
        <v>67</v>
      </c>
      <c r="L7935" t="str">
        <f>_xlfn.XLOOKUP(Tableau1[[#This Row],[TYPE DE PIECE]],Tableau4[MATIERE],Tableau4[SHORT TYPE],"",0,1)</f>
        <v/>
      </c>
      <c r="N7935" t="str">
        <f>IF(ISERR(FIND("DECOUPE",Tableau1[[#This Row],[DESIGNATION]])),"","NEED REF")</f>
        <v/>
      </c>
    </row>
    <row r="7936" spans="2:14">
      <c r="B7936">
        <v>34406069</v>
      </c>
      <c r="C7936" s="2">
        <v>42859</v>
      </c>
      <c r="F7936" t="s">
        <v>4680</v>
      </c>
      <c r="L7936" t="str">
        <f>_xlfn.XLOOKUP(Tableau1[[#This Row],[TYPE DE PIECE]],Tableau4[MATIERE],Tableau4[SHORT TYPE],"",0,1)</f>
        <v/>
      </c>
      <c r="N7936" t="str">
        <f>IF(ISERR(FIND("DECOUPE",Tableau1[[#This Row],[DESIGNATION]])),"","NEED REF")</f>
        <v/>
      </c>
    </row>
    <row r="7937" spans="2:14">
      <c r="B7937">
        <v>34406068</v>
      </c>
      <c r="C7937" s="2">
        <v>42859</v>
      </c>
      <c r="E7937" t="s">
        <v>5757</v>
      </c>
      <c r="F7937" t="s">
        <v>4680</v>
      </c>
      <c r="L7937" t="str">
        <f>_xlfn.XLOOKUP(Tableau1[[#This Row],[TYPE DE PIECE]],Tableau4[MATIERE],Tableau4[SHORT TYPE],"",0,1)</f>
        <v/>
      </c>
      <c r="N7937" t="str">
        <f>IF(ISERR(FIND("DECOUPE",Tableau1[[#This Row],[DESIGNATION]])),"","NEED REF")</f>
        <v/>
      </c>
    </row>
    <row r="7938" spans="2:14">
      <c r="B7938">
        <v>34406067</v>
      </c>
      <c r="C7938" s="2">
        <v>42859</v>
      </c>
      <c r="E7938" t="s">
        <v>5758</v>
      </c>
      <c r="F7938" t="s">
        <v>4680</v>
      </c>
      <c r="L7938" t="str">
        <f>_xlfn.XLOOKUP(Tableau1[[#This Row],[TYPE DE PIECE]],Tableau4[MATIERE],Tableau4[SHORT TYPE],"",0,1)</f>
        <v/>
      </c>
      <c r="N7938" t="str">
        <f>IF(ISERR(FIND("DECOUPE",Tableau1[[#This Row],[DESIGNATION]])),"","NEED REF")</f>
        <v/>
      </c>
    </row>
    <row r="7939" spans="2:14">
      <c r="B7939">
        <v>34406066</v>
      </c>
      <c r="C7939" s="2">
        <v>42859</v>
      </c>
      <c r="E7939" t="s">
        <v>5759</v>
      </c>
      <c r="F7939" t="s">
        <v>4680</v>
      </c>
      <c r="L7939" t="str">
        <f>_xlfn.XLOOKUP(Tableau1[[#This Row],[TYPE DE PIECE]],Tableau4[MATIERE],Tableau4[SHORT TYPE],"",0,1)</f>
        <v/>
      </c>
      <c r="N7939" t="str">
        <f>IF(ISERR(FIND("DECOUPE",Tableau1[[#This Row],[DESIGNATION]])),"","NEED REF")</f>
        <v/>
      </c>
    </row>
    <row r="7940" spans="2:14">
      <c r="B7940">
        <v>34406065</v>
      </c>
      <c r="C7940" s="2">
        <v>42859</v>
      </c>
      <c r="E7940" t="s">
        <v>5760</v>
      </c>
      <c r="F7940" t="s">
        <v>4680</v>
      </c>
      <c r="L7940" t="str">
        <f>_xlfn.XLOOKUP(Tableau1[[#This Row],[TYPE DE PIECE]],Tableau4[MATIERE],Tableau4[SHORT TYPE],"",0,1)</f>
        <v/>
      </c>
      <c r="N7940" t="str">
        <f>IF(ISERR(FIND("DECOUPE",Tableau1[[#This Row],[DESIGNATION]])),"","NEED REF")</f>
        <v/>
      </c>
    </row>
    <row r="7941" spans="2:14">
      <c r="B7941">
        <v>34406064</v>
      </c>
      <c r="C7941" s="2">
        <v>42858</v>
      </c>
      <c r="E7941" t="s">
        <v>5761</v>
      </c>
      <c r="F7941" t="s">
        <v>4680</v>
      </c>
      <c r="L7941" t="str">
        <f>_xlfn.XLOOKUP(Tableau1[[#This Row],[TYPE DE PIECE]],Tableau4[MATIERE],Tableau4[SHORT TYPE],"",0,1)</f>
        <v/>
      </c>
      <c r="N7941" t="str">
        <f>IF(ISERR(FIND("DECOUPE",Tableau1[[#This Row],[DESIGNATION]])),"","NEED REF")</f>
        <v/>
      </c>
    </row>
    <row r="7942" spans="2:14">
      <c r="B7942">
        <v>34406063</v>
      </c>
      <c r="C7942" s="2">
        <v>42858</v>
      </c>
      <c r="E7942" t="s">
        <v>5762</v>
      </c>
      <c r="F7942" t="s">
        <v>4680</v>
      </c>
      <c r="L7942" t="str">
        <f>_xlfn.XLOOKUP(Tableau1[[#This Row],[TYPE DE PIECE]],Tableau4[MATIERE],Tableau4[SHORT TYPE],"",0,1)</f>
        <v/>
      </c>
      <c r="N7942" t="str">
        <f>IF(ISERR(FIND("DECOUPE",Tableau1[[#This Row],[DESIGNATION]])),"","NEED REF")</f>
        <v/>
      </c>
    </row>
    <row r="7943" spans="2:14">
      <c r="B7943">
        <v>34406062</v>
      </c>
      <c r="C7943" s="2">
        <v>42858</v>
      </c>
      <c r="E7943" t="s">
        <v>5763</v>
      </c>
      <c r="F7943" t="s">
        <v>4680</v>
      </c>
      <c r="L7943" t="str">
        <f>_xlfn.XLOOKUP(Tableau1[[#This Row],[TYPE DE PIECE]],Tableau4[MATIERE],Tableau4[SHORT TYPE],"",0,1)</f>
        <v/>
      </c>
      <c r="N7943" t="str">
        <f>IF(ISERR(FIND("DECOUPE",Tableau1[[#This Row],[DESIGNATION]])),"","NEED REF")</f>
        <v/>
      </c>
    </row>
    <row r="7944" spans="2:14">
      <c r="B7944">
        <v>34406061</v>
      </c>
      <c r="C7944" s="2">
        <v>42846</v>
      </c>
      <c r="E7944" t="s">
        <v>5664</v>
      </c>
      <c r="F7944" t="s">
        <v>5717</v>
      </c>
      <c r="J7944" t="s">
        <v>17</v>
      </c>
      <c r="K7944" t="s">
        <v>5697</v>
      </c>
      <c r="L7944" t="str">
        <f>_xlfn.XLOOKUP(Tableau1[[#This Row],[TYPE DE PIECE]],Tableau4[MATIERE],Tableau4[SHORT TYPE],"",0,1)</f>
        <v/>
      </c>
      <c r="N7944" t="str">
        <f>IF(ISERR(FIND("DECOUPE",Tableau1[[#This Row],[DESIGNATION]])),"","NEED REF")</f>
        <v/>
      </c>
    </row>
    <row r="7945" spans="2:14">
      <c r="B7945">
        <v>34406060</v>
      </c>
      <c r="C7945" s="2">
        <v>42846</v>
      </c>
      <c r="E7945" t="s">
        <v>5764</v>
      </c>
      <c r="F7945" t="s">
        <v>5717</v>
      </c>
      <c r="J7945" t="s">
        <v>17</v>
      </c>
      <c r="K7945" t="s">
        <v>5765</v>
      </c>
      <c r="L7945" t="str">
        <f>_xlfn.XLOOKUP(Tableau1[[#This Row],[TYPE DE PIECE]],Tableau4[MATIERE],Tableau4[SHORT TYPE],"",0,1)</f>
        <v/>
      </c>
      <c r="N7945" t="str">
        <f>IF(ISERR(FIND("DECOUPE",Tableau1[[#This Row],[DESIGNATION]])),"","NEED REF")</f>
        <v/>
      </c>
    </row>
    <row r="7946" spans="2:14">
      <c r="B7946">
        <v>34406059</v>
      </c>
      <c r="C7946" s="2">
        <v>42846</v>
      </c>
      <c r="E7946" t="s">
        <v>5766</v>
      </c>
      <c r="F7946" t="s">
        <v>5717</v>
      </c>
      <c r="J7946" t="s">
        <v>17</v>
      </c>
      <c r="K7946" t="s">
        <v>5765</v>
      </c>
      <c r="L7946" t="str">
        <f>_xlfn.XLOOKUP(Tableau1[[#This Row],[TYPE DE PIECE]],Tableau4[MATIERE],Tableau4[SHORT TYPE],"",0,1)</f>
        <v/>
      </c>
      <c r="N7946" t="str">
        <f>IF(ISERR(FIND("DECOUPE",Tableau1[[#This Row],[DESIGNATION]])),"","NEED REF")</f>
        <v/>
      </c>
    </row>
    <row r="7947" spans="2:14">
      <c r="B7947">
        <v>34406058</v>
      </c>
      <c r="C7947" s="2">
        <v>42846</v>
      </c>
      <c r="E7947" t="s">
        <v>5767</v>
      </c>
      <c r="F7947" t="s">
        <v>5717</v>
      </c>
      <c r="J7947" t="s">
        <v>17</v>
      </c>
      <c r="K7947" t="s">
        <v>5765</v>
      </c>
      <c r="L7947" t="str">
        <f>_xlfn.XLOOKUP(Tableau1[[#This Row],[TYPE DE PIECE]],Tableau4[MATIERE],Tableau4[SHORT TYPE],"",0,1)</f>
        <v/>
      </c>
      <c r="N7947" t="str">
        <f>IF(ISERR(FIND("DECOUPE",Tableau1[[#This Row],[DESIGNATION]])),"","NEED REF")</f>
        <v/>
      </c>
    </row>
    <row r="7948" spans="2:14">
      <c r="B7948">
        <v>34406057</v>
      </c>
      <c r="C7948" s="2">
        <v>42846</v>
      </c>
      <c r="E7948" t="s">
        <v>5768</v>
      </c>
      <c r="F7948" t="s">
        <v>5717</v>
      </c>
      <c r="J7948" t="s">
        <v>17</v>
      </c>
      <c r="K7948" t="s">
        <v>5765</v>
      </c>
      <c r="L7948" t="str">
        <f>_xlfn.XLOOKUP(Tableau1[[#This Row],[TYPE DE PIECE]],Tableau4[MATIERE],Tableau4[SHORT TYPE],"",0,1)</f>
        <v/>
      </c>
      <c r="N7948" t="str">
        <f>IF(ISERR(FIND("DECOUPE",Tableau1[[#This Row],[DESIGNATION]])),"","NEED REF")</f>
        <v/>
      </c>
    </row>
    <row r="7949" spans="2:14">
      <c r="B7949">
        <v>34406056</v>
      </c>
      <c r="C7949" s="2">
        <v>42846</v>
      </c>
      <c r="E7949" t="s">
        <v>5769</v>
      </c>
      <c r="F7949" t="s">
        <v>5717</v>
      </c>
      <c r="J7949" t="s">
        <v>17</v>
      </c>
      <c r="K7949" t="s">
        <v>5765</v>
      </c>
      <c r="L7949" t="str">
        <f>_xlfn.XLOOKUP(Tableau1[[#This Row],[TYPE DE PIECE]],Tableau4[MATIERE],Tableau4[SHORT TYPE],"",0,1)</f>
        <v/>
      </c>
      <c r="N7949" t="str">
        <f>IF(ISERR(FIND("DECOUPE",Tableau1[[#This Row],[DESIGNATION]])),"","NEED REF")</f>
        <v/>
      </c>
    </row>
    <row r="7950" spans="2:14">
      <c r="B7950">
        <v>34406055</v>
      </c>
      <c r="C7950" s="2">
        <v>42846</v>
      </c>
      <c r="E7950" t="s">
        <v>5770</v>
      </c>
      <c r="F7950" t="s">
        <v>5717</v>
      </c>
      <c r="J7950" t="s">
        <v>17</v>
      </c>
      <c r="K7950" t="s">
        <v>5765</v>
      </c>
      <c r="L7950" t="str">
        <f>_xlfn.XLOOKUP(Tableau1[[#This Row],[TYPE DE PIECE]],Tableau4[MATIERE],Tableau4[SHORT TYPE],"",0,1)</f>
        <v/>
      </c>
      <c r="N7950" t="str">
        <f>IF(ISERR(FIND("DECOUPE",Tableau1[[#This Row],[DESIGNATION]])),"","NEED REF")</f>
        <v/>
      </c>
    </row>
    <row r="7951" spans="2:14">
      <c r="B7951">
        <v>34406054</v>
      </c>
      <c r="C7951" s="2">
        <v>42846</v>
      </c>
      <c r="E7951" t="s">
        <v>5771</v>
      </c>
      <c r="F7951" t="s">
        <v>5717</v>
      </c>
      <c r="J7951" t="s">
        <v>17</v>
      </c>
      <c r="K7951" t="s">
        <v>5765</v>
      </c>
      <c r="L7951" t="str">
        <f>_xlfn.XLOOKUP(Tableau1[[#This Row],[TYPE DE PIECE]],Tableau4[MATIERE],Tableau4[SHORT TYPE],"",0,1)</f>
        <v/>
      </c>
      <c r="N7951" t="str">
        <f>IF(ISERR(FIND("DECOUPE",Tableau1[[#This Row],[DESIGNATION]])),"","NEED REF")</f>
        <v/>
      </c>
    </row>
    <row r="7952" spans="2:14">
      <c r="B7952">
        <v>34406053</v>
      </c>
      <c r="C7952" s="2">
        <v>42846</v>
      </c>
      <c r="E7952" t="s">
        <v>5772</v>
      </c>
      <c r="F7952" t="s">
        <v>5717</v>
      </c>
      <c r="J7952" t="s">
        <v>17</v>
      </c>
      <c r="K7952" t="s">
        <v>5765</v>
      </c>
      <c r="L7952" t="str">
        <f>_xlfn.XLOOKUP(Tableau1[[#This Row],[TYPE DE PIECE]],Tableau4[MATIERE],Tableau4[SHORT TYPE],"",0,1)</f>
        <v/>
      </c>
      <c r="N7952" t="str">
        <f>IF(ISERR(FIND("DECOUPE",Tableau1[[#This Row],[DESIGNATION]])),"","NEED REF")</f>
        <v/>
      </c>
    </row>
    <row r="7953" spans="2:14">
      <c r="B7953">
        <v>34406052</v>
      </c>
      <c r="C7953" s="2">
        <v>42846</v>
      </c>
      <c r="E7953" t="s">
        <v>5773</v>
      </c>
      <c r="J7953" t="s">
        <v>5774</v>
      </c>
      <c r="L7953" t="str">
        <f>_xlfn.XLOOKUP(Tableau1[[#This Row],[TYPE DE PIECE]],Tableau4[MATIERE],Tableau4[SHORT TYPE],"",0,1)</f>
        <v/>
      </c>
      <c r="N7953" t="str">
        <f>IF(ISERR(FIND("DECOUPE",Tableau1[[#This Row],[DESIGNATION]])),"","NEED REF")</f>
        <v/>
      </c>
    </row>
    <row r="7954" spans="2:14">
      <c r="B7954">
        <v>34406051</v>
      </c>
      <c r="C7954" s="2">
        <v>42846</v>
      </c>
      <c r="F7954" t="s">
        <v>5719</v>
      </c>
      <c r="J7954" t="s">
        <v>17</v>
      </c>
      <c r="L7954" t="str">
        <f>_xlfn.XLOOKUP(Tableau1[[#This Row],[TYPE DE PIECE]],Tableau4[MATIERE],Tableau4[SHORT TYPE],"",0,1)</f>
        <v/>
      </c>
      <c r="N7954" t="str">
        <f>IF(ISERR(FIND("DECOUPE",Tableau1[[#This Row],[DESIGNATION]])),"","NEED REF")</f>
        <v/>
      </c>
    </row>
    <row r="7955" spans="2:14">
      <c r="B7955">
        <v>34406050</v>
      </c>
      <c r="C7955" s="2">
        <v>42846</v>
      </c>
      <c r="E7955" t="s">
        <v>5775</v>
      </c>
      <c r="F7955" t="s">
        <v>5719</v>
      </c>
      <c r="J7955" t="s">
        <v>5625</v>
      </c>
      <c r="L7955" t="str">
        <f>_xlfn.XLOOKUP(Tableau1[[#This Row],[TYPE DE PIECE]],Tableau4[MATIERE],Tableau4[SHORT TYPE],"",0,1)</f>
        <v/>
      </c>
      <c r="N7955" t="str">
        <f>IF(ISERR(FIND("DECOUPE",Tableau1[[#This Row],[DESIGNATION]])),"","NEED REF")</f>
        <v/>
      </c>
    </row>
    <row r="7956" spans="2:14">
      <c r="B7956">
        <v>34406049</v>
      </c>
      <c r="C7956" s="2">
        <v>42846</v>
      </c>
      <c r="E7956" t="s">
        <v>5775</v>
      </c>
      <c r="F7956" t="s">
        <v>5719</v>
      </c>
      <c r="J7956" t="s">
        <v>5625</v>
      </c>
      <c r="L7956" t="str">
        <f>_xlfn.XLOOKUP(Tableau1[[#This Row],[TYPE DE PIECE]],Tableau4[MATIERE],Tableau4[SHORT TYPE],"",0,1)</f>
        <v/>
      </c>
      <c r="N7956" t="str">
        <f>IF(ISERR(FIND("DECOUPE",Tableau1[[#This Row],[DESIGNATION]])),"","NEED REF")</f>
        <v/>
      </c>
    </row>
    <row r="7957" spans="2:14">
      <c r="B7957">
        <v>34406048</v>
      </c>
      <c r="C7957" s="2">
        <v>42846</v>
      </c>
      <c r="E7957" t="s">
        <v>5775</v>
      </c>
      <c r="F7957" t="s">
        <v>5719</v>
      </c>
      <c r="J7957" t="s">
        <v>5625</v>
      </c>
      <c r="L7957" t="str">
        <f>_xlfn.XLOOKUP(Tableau1[[#This Row],[TYPE DE PIECE]],Tableau4[MATIERE],Tableau4[SHORT TYPE],"",0,1)</f>
        <v/>
      </c>
      <c r="N7957" t="str">
        <f>IF(ISERR(FIND("DECOUPE",Tableau1[[#This Row],[DESIGNATION]])),"","NEED REF")</f>
        <v/>
      </c>
    </row>
    <row r="7958" spans="2:14">
      <c r="B7958">
        <v>34406047</v>
      </c>
      <c r="C7958" s="2">
        <v>42846</v>
      </c>
      <c r="E7958" t="s">
        <v>5775</v>
      </c>
      <c r="F7958" t="s">
        <v>5719</v>
      </c>
      <c r="J7958" t="s">
        <v>5625</v>
      </c>
      <c r="L7958" t="str">
        <f>_xlfn.XLOOKUP(Tableau1[[#This Row],[TYPE DE PIECE]],Tableau4[MATIERE],Tableau4[SHORT TYPE],"",0,1)</f>
        <v/>
      </c>
      <c r="N7958" t="str">
        <f>IF(ISERR(FIND("DECOUPE",Tableau1[[#This Row],[DESIGNATION]])),"","NEED REF")</f>
        <v/>
      </c>
    </row>
    <row r="7959" spans="2:14">
      <c r="B7959">
        <v>34406046</v>
      </c>
      <c r="C7959" s="2">
        <v>42846</v>
      </c>
      <c r="E7959" t="s">
        <v>5775</v>
      </c>
      <c r="F7959" t="s">
        <v>5719</v>
      </c>
      <c r="J7959" t="s">
        <v>5625</v>
      </c>
      <c r="L7959" t="str">
        <f>_xlfn.XLOOKUP(Tableau1[[#This Row],[TYPE DE PIECE]],Tableau4[MATIERE],Tableau4[SHORT TYPE],"",0,1)</f>
        <v/>
      </c>
      <c r="N7959" t="str">
        <f>IF(ISERR(FIND("DECOUPE",Tableau1[[#This Row],[DESIGNATION]])),"","NEED REF")</f>
        <v/>
      </c>
    </row>
    <row r="7960" spans="2:14">
      <c r="B7960">
        <v>34406045</v>
      </c>
      <c r="C7960" s="2">
        <v>42846</v>
      </c>
      <c r="E7960" t="s">
        <v>5775</v>
      </c>
      <c r="F7960" t="s">
        <v>5719</v>
      </c>
      <c r="J7960" t="s">
        <v>5625</v>
      </c>
      <c r="L7960" t="str">
        <f>_xlfn.XLOOKUP(Tableau1[[#This Row],[TYPE DE PIECE]],Tableau4[MATIERE],Tableau4[SHORT TYPE],"",0,1)</f>
        <v/>
      </c>
      <c r="N7960" t="str">
        <f>IF(ISERR(FIND("DECOUPE",Tableau1[[#This Row],[DESIGNATION]])),"","NEED REF")</f>
        <v/>
      </c>
    </row>
    <row r="7961" spans="2:14">
      <c r="B7961">
        <v>34406044</v>
      </c>
      <c r="C7961" s="2">
        <v>42846</v>
      </c>
      <c r="E7961" t="s">
        <v>5775</v>
      </c>
      <c r="F7961" t="s">
        <v>5719</v>
      </c>
      <c r="J7961" t="s">
        <v>5625</v>
      </c>
      <c r="L7961" t="str">
        <f>_xlfn.XLOOKUP(Tableau1[[#This Row],[TYPE DE PIECE]],Tableau4[MATIERE],Tableau4[SHORT TYPE],"",0,1)</f>
        <v/>
      </c>
      <c r="N7961" t="str">
        <f>IF(ISERR(FIND("DECOUPE",Tableau1[[#This Row],[DESIGNATION]])),"","NEED REF")</f>
        <v/>
      </c>
    </row>
    <row r="7962" spans="2:14">
      <c r="B7962">
        <v>34406043</v>
      </c>
      <c r="C7962" s="2">
        <v>42846</v>
      </c>
      <c r="E7962" t="s">
        <v>5775</v>
      </c>
      <c r="F7962" t="s">
        <v>5719</v>
      </c>
      <c r="J7962" t="s">
        <v>5625</v>
      </c>
      <c r="L7962" t="str">
        <f>_xlfn.XLOOKUP(Tableau1[[#This Row],[TYPE DE PIECE]],Tableau4[MATIERE],Tableau4[SHORT TYPE],"",0,1)</f>
        <v/>
      </c>
      <c r="N7962" t="str">
        <f>IF(ISERR(FIND("DECOUPE",Tableau1[[#This Row],[DESIGNATION]])),"","NEED REF")</f>
        <v/>
      </c>
    </row>
    <row r="7963" spans="2:14">
      <c r="B7963">
        <v>34406042</v>
      </c>
      <c r="C7963" s="2">
        <v>42846</v>
      </c>
      <c r="E7963" t="s">
        <v>5775</v>
      </c>
      <c r="F7963" t="s">
        <v>5719</v>
      </c>
      <c r="J7963" t="s">
        <v>5625</v>
      </c>
      <c r="L7963" t="str">
        <f>_xlfn.XLOOKUP(Tableau1[[#This Row],[TYPE DE PIECE]],Tableau4[MATIERE],Tableau4[SHORT TYPE],"",0,1)</f>
        <v/>
      </c>
      <c r="N7963" t="str">
        <f>IF(ISERR(FIND("DECOUPE",Tableau1[[#This Row],[DESIGNATION]])),"","NEED REF")</f>
        <v/>
      </c>
    </row>
    <row r="7964" spans="2:14">
      <c r="B7964">
        <v>34406041</v>
      </c>
      <c r="C7964" s="2">
        <v>42846</v>
      </c>
      <c r="E7964" t="s">
        <v>5775</v>
      </c>
      <c r="F7964" t="s">
        <v>5719</v>
      </c>
      <c r="J7964" t="s">
        <v>5625</v>
      </c>
      <c r="L7964" t="str">
        <f>_xlfn.XLOOKUP(Tableau1[[#This Row],[TYPE DE PIECE]],Tableau4[MATIERE],Tableau4[SHORT TYPE],"",0,1)</f>
        <v/>
      </c>
      <c r="N7964" t="str">
        <f>IF(ISERR(FIND("DECOUPE",Tableau1[[#This Row],[DESIGNATION]])),"","NEED REF")</f>
        <v/>
      </c>
    </row>
    <row r="7965" spans="2:14">
      <c r="B7965">
        <v>34406040</v>
      </c>
      <c r="C7965" s="2">
        <v>42846</v>
      </c>
      <c r="E7965" t="s">
        <v>5775</v>
      </c>
      <c r="F7965" t="s">
        <v>5719</v>
      </c>
      <c r="J7965" t="s">
        <v>5625</v>
      </c>
      <c r="L7965" t="str">
        <f>_xlfn.XLOOKUP(Tableau1[[#This Row],[TYPE DE PIECE]],Tableau4[MATIERE],Tableau4[SHORT TYPE],"",0,1)</f>
        <v/>
      </c>
      <c r="N7965" t="str">
        <f>IF(ISERR(FIND("DECOUPE",Tableau1[[#This Row],[DESIGNATION]])),"","NEED REF")</f>
        <v/>
      </c>
    </row>
    <row r="7966" spans="2:14">
      <c r="B7966">
        <v>34406039</v>
      </c>
      <c r="C7966" s="2">
        <v>42846</v>
      </c>
      <c r="E7966" t="s">
        <v>5775</v>
      </c>
      <c r="F7966" t="s">
        <v>5719</v>
      </c>
      <c r="J7966" t="s">
        <v>5625</v>
      </c>
      <c r="L7966" t="str">
        <f>_xlfn.XLOOKUP(Tableau1[[#This Row],[TYPE DE PIECE]],Tableau4[MATIERE],Tableau4[SHORT TYPE],"",0,1)</f>
        <v/>
      </c>
      <c r="N7966" t="str">
        <f>IF(ISERR(FIND("DECOUPE",Tableau1[[#This Row],[DESIGNATION]])),"","NEED REF")</f>
        <v/>
      </c>
    </row>
    <row r="7967" spans="2:14">
      <c r="B7967">
        <v>34406038</v>
      </c>
      <c r="C7967" s="2">
        <v>42846</v>
      </c>
      <c r="E7967" t="s">
        <v>5775</v>
      </c>
      <c r="F7967" t="s">
        <v>5719</v>
      </c>
      <c r="J7967" t="s">
        <v>5625</v>
      </c>
      <c r="L7967" t="str">
        <f>_xlfn.XLOOKUP(Tableau1[[#This Row],[TYPE DE PIECE]],Tableau4[MATIERE],Tableau4[SHORT TYPE],"",0,1)</f>
        <v/>
      </c>
      <c r="N7967" t="str">
        <f>IF(ISERR(FIND("DECOUPE",Tableau1[[#This Row],[DESIGNATION]])),"","NEED REF")</f>
        <v/>
      </c>
    </row>
    <row r="7968" spans="2:14">
      <c r="B7968">
        <v>34406037</v>
      </c>
      <c r="C7968" s="2">
        <v>42846</v>
      </c>
      <c r="E7968" t="s">
        <v>5775</v>
      </c>
      <c r="F7968" t="s">
        <v>5719</v>
      </c>
      <c r="J7968" t="s">
        <v>5625</v>
      </c>
      <c r="L7968" t="str">
        <f>_xlfn.XLOOKUP(Tableau1[[#This Row],[TYPE DE PIECE]],Tableau4[MATIERE],Tableau4[SHORT TYPE],"",0,1)</f>
        <v/>
      </c>
      <c r="N7968" t="str">
        <f>IF(ISERR(FIND("DECOUPE",Tableau1[[#This Row],[DESIGNATION]])),"","NEED REF")</f>
        <v/>
      </c>
    </row>
    <row r="7969" spans="2:14">
      <c r="B7969">
        <v>34406036</v>
      </c>
      <c r="C7969" s="2">
        <v>42846</v>
      </c>
      <c r="E7969" t="s">
        <v>5775</v>
      </c>
      <c r="F7969" t="s">
        <v>5719</v>
      </c>
      <c r="J7969" t="s">
        <v>5625</v>
      </c>
      <c r="L7969" t="str">
        <f>_xlfn.XLOOKUP(Tableau1[[#This Row],[TYPE DE PIECE]],Tableau4[MATIERE],Tableau4[SHORT TYPE],"",0,1)</f>
        <v/>
      </c>
      <c r="N7969" t="str">
        <f>IF(ISERR(FIND("DECOUPE",Tableau1[[#This Row],[DESIGNATION]])),"","NEED REF")</f>
        <v/>
      </c>
    </row>
    <row r="7970" spans="2:14">
      <c r="B7970">
        <v>34406035</v>
      </c>
      <c r="C7970" s="2">
        <v>42846</v>
      </c>
      <c r="E7970" t="s">
        <v>5775</v>
      </c>
      <c r="F7970" t="s">
        <v>5719</v>
      </c>
      <c r="J7970" t="s">
        <v>5625</v>
      </c>
      <c r="L7970" t="str">
        <f>_xlfn.XLOOKUP(Tableau1[[#This Row],[TYPE DE PIECE]],Tableau4[MATIERE],Tableau4[SHORT TYPE],"",0,1)</f>
        <v/>
      </c>
      <c r="N7970" t="str">
        <f>IF(ISERR(FIND("DECOUPE",Tableau1[[#This Row],[DESIGNATION]])),"","NEED REF")</f>
        <v/>
      </c>
    </row>
    <row r="7971" spans="2:14">
      <c r="B7971">
        <v>34406034</v>
      </c>
      <c r="C7971" s="2">
        <v>42846</v>
      </c>
      <c r="E7971" t="s">
        <v>5775</v>
      </c>
      <c r="F7971" t="s">
        <v>5719</v>
      </c>
      <c r="J7971" t="s">
        <v>5625</v>
      </c>
      <c r="L7971" t="str">
        <f>_xlfn.XLOOKUP(Tableau1[[#This Row],[TYPE DE PIECE]],Tableau4[MATIERE],Tableau4[SHORT TYPE],"",0,1)</f>
        <v/>
      </c>
      <c r="N7971" t="str">
        <f>IF(ISERR(FIND("DECOUPE",Tableau1[[#This Row],[DESIGNATION]])),"","NEED REF")</f>
        <v/>
      </c>
    </row>
    <row r="7972" spans="2:14">
      <c r="B7972">
        <v>34406033</v>
      </c>
      <c r="C7972" s="2">
        <v>42845</v>
      </c>
      <c r="D7972" t="s">
        <v>13</v>
      </c>
      <c r="E7972" t="s">
        <v>5776</v>
      </c>
      <c r="F7972" t="s">
        <v>5683</v>
      </c>
      <c r="J7972" t="s">
        <v>4048</v>
      </c>
      <c r="L7972" t="str">
        <f>_xlfn.XLOOKUP(Tableau1[[#This Row],[TYPE DE PIECE]],Tableau4[MATIERE],Tableau4[SHORT TYPE],"",0,1)</f>
        <v/>
      </c>
      <c r="N7972" t="str">
        <f>IF(ISERR(FIND("DECOUPE",Tableau1[[#This Row],[DESIGNATION]])),"","NEED REF")</f>
        <v/>
      </c>
    </row>
    <row r="7973" spans="2:14">
      <c r="B7973">
        <v>34406032</v>
      </c>
      <c r="C7973" s="2">
        <v>42845</v>
      </c>
      <c r="D7973" t="s">
        <v>13</v>
      </c>
      <c r="E7973" t="s">
        <v>5777</v>
      </c>
      <c r="F7973" t="s">
        <v>5683</v>
      </c>
      <c r="J7973" t="s">
        <v>4048</v>
      </c>
      <c r="L7973" t="str">
        <f>_xlfn.XLOOKUP(Tableau1[[#This Row],[TYPE DE PIECE]],Tableau4[MATIERE],Tableau4[SHORT TYPE],"",0,1)</f>
        <v/>
      </c>
      <c r="N7973" t="str">
        <f>IF(ISERR(FIND("DECOUPE",Tableau1[[#This Row],[DESIGNATION]])),"","NEED REF")</f>
        <v/>
      </c>
    </row>
    <row r="7974" spans="2:14">
      <c r="B7974">
        <v>34406031</v>
      </c>
      <c r="C7974" s="2">
        <v>42845</v>
      </c>
      <c r="D7974" t="s">
        <v>13</v>
      </c>
      <c r="E7974" t="s">
        <v>5778</v>
      </c>
      <c r="F7974" t="s">
        <v>5683</v>
      </c>
      <c r="J7974" t="s">
        <v>4048</v>
      </c>
      <c r="L7974" t="str">
        <f>_xlfn.XLOOKUP(Tableau1[[#This Row],[TYPE DE PIECE]],Tableau4[MATIERE],Tableau4[SHORT TYPE],"",0,1)</f>
        <v/>
      </c>
      <c r="N7974" t="str">
        <f>IF(ISERR(FIND("DECOUPE",Tableau1[[#This Row],[DESIGNATION]])),"","NEED REF")</f>
        <v/>
      </c>
    </row>
    <row r="7975" spans="2:14">
      <c r="B7975">
        <v>34406030</v>
      </c>
      <c r="C7975" s="2">
        <v>42845</v>
      </c>
      <c r="D7975" t="s">
        <v>13</v>
      </c>
      <c r="E7975" t="s">
        <v>5779</v>
      </c>
      <c r="F7975" t="s">
        <v>5683</v>
      </c>
      <c r="J7975" t="s">
        <v>4048</v>
      </c>
      <c r="L7975" t="str">
        <f>_xlfn.XLOOKUP(Tableau1[[#This Row],[TYPE DE PIECE]],Tableau4[MATIERE],Tableau4[SHORT TYPE],"",0,1)</f>
        <v/>
      </c>
      <c r="N7975" t="str">
        <f>IF(ISERR(FIND("DECOUPE",Tableau1[[#This Row],[DESIGNATION]])),"","NEED REF")</f>
        <v/>
      </c>
    </row>
    <row r="7976" spans="2:14">
      <c r="B7976">
        <v>34406029</v>
      </c>
      <c r="C7976" s="2">
        <v>42845</v>
      </c>
      <c r="D7976" t="s">
        <v>13</v>
      </c>
      <c r="E7976" t="s">
        <v>5780</v>
      </c>
      <c r="F7976" t="s">
        <v>5683</v>
      </c>
      <c r="J7976" t="s">
        <v>4048</v>
      </c>
      <c r="L7976" t="str">
        <f>_xlfn.XLOOKUP(Tableau1[[#This Row],[TYPE DE PIECE]],Tableau4[MATIERE],Tableau4[SHORT TYPE],"",0,1)</f>
        <v/>
      </c>
      <c r="N7976" t="str">
        <f>IF(ISERR(FIND("DECOUPE",Tableau1[[#This Row],[DESIGNATION]])),"","NEED REF")</f>
        <v/>
      </c>
    </row>
    <row r="7977" spans="2:14">
      <c r="B7977">
        <v>34406028</v>
      </c>
      <c r="C7977" s="2">
        <v>42845</v>
      </c>
      <c r="D7977" t="s">
        <v>13</v>
      </c>
      <c r="E7977" t="s">
        <v>5781</v>
      </c>
      <c r="F7977" t="s">
        <v>5683</v>
      </c>
      <c r="J7977" t="s">
        <v>4048</v>
      </c>
      <c r="L7977" t="str">
        <f>_xlfn.XLOOKUP(Tableau1[[#This Row],[TYPE DE PIECE]],Tableau4[MATIERE],Tableau4[SHORT TYPE],"",0,1)</f>
        <v/>
      </c>
      <c r="N7977" t="str">
        <f>IF(ISERR(FIND("DECOUPE",Tableau1[[#This Row],[DESIGNATION]])),"","NEED REF")</f>
        <v/>
      </c>
    </row>
    <row r="7978" spans="2:14">
      <c r="B7978">
        <v>34406027</v>
      </c>
      <c r="C7978" s="2">
        <v>42845</v>
      </c>
      <c r="D7978" t="s">
        <v>13</v>
      </c>
      <c r="E7978" t="s">
        <v>5782</v>
      </c>
      <c r="F7978" t="s">
        <v>5683</v>
      </c>
      <c r="J7978" t="s">
        <v>4048</v>
      </c>
      <c r="L7978" t="str">
        <f>_xlfn.XLOOKUP(Tableau1[[#This Row],[TYPE DE PIECE]],Tableau4[MATIERE],Tableau4[SHORT TYPE],"",0,1)</f>
        <v/>
      </c>
      <c r="N7978" t="str">
        <f>IF(ISERR(FIND("DECOUPE",Tableau1[[#This Row],[DESIGNATION]])),"","NEED REF")</f>
        <v/>
      </c>
    </row>
    <row r="7979" spans="2:14">
      <c r="B7979">
        <v>34406026</v>
      </c>
      <c r="C7979" s="2">
        <v>42845</v>
      </c>
      <c r="D7979" t="s">
        <v>13</v>
      </c>
      <c r="E7979" t="s">
        <v>5783</v>
      </c>
      <c r="F7979" t="s">
        <v>5683</v>
      </c>
      <c r="J7979" t="s">
        <v>4048</v>
      </c>
      <c r="L7979" t="str">
        <f>_xlfn.XLOOKUP(Tableau1[[#This Row],[TYPE DE PIECE]],Tableau4[MATIERE],Tableau4[SHORT TYPE],"",0,1)</f>
        <v/>
      </c>
      <c r="N7979" t="str">
        <f>IF(ISERR(FIND("DECOUPE",Tableau1[[#This Row],[DESIGNATION]])),"","NEED REF")</f>
        <v/>
      </c>
    </row>
    <row r="7980" spans="2:14">
      <c r="B7980">
        <v>34406025</v>
      </c>
      <c r="C7980" s="2">
        <v>42845</v>
      </c>
      <c r="D7980" t="s">
        <v>13</v>
      </c>
      <c r="E7980" t="s">
        <v>5784</v>
      </c>
      <c r="F7980" t="s">
        <v>5683</v>
      </c>
      <c r="J7980" t="s">
        <v>4048</v>
      </c>
      <c r="L7980" t="str">
        <f>_xlfn.XLOOKUP(Tableau1[[#This Row],[TYPE DE PIECE]],Tableau4[MATIERE],Tableau4[SHORT TYPE],"",0,1)</f>
        <v/>
      </c>
      <c r="N7980" t="str">
        <f>IF(ISERR(FIND("DECOUPE",Tableau1[[#This Row],[DESIGNATION]])),"","NEED REF")</f>
        <v/>
      </c>
    </row>
    <row r="7981" spans="2:14">
      <c r="B7981">
        <v>34406024</v>
      </c>
      <c r="C7981" s="2">
        <v>42845</v>
      </c>
      <c r="D7981" t="s">
        <v>13</v>
      </c>
      <c r="E7981" t="s">
        <v>5785</v>
      </c>
      <c r="F7981" t="s">
        <v>5683</v>
      </c>
      <c r="J7981" t="s">
        <v>4048</v>
      </c>
      <c r="L7981" t="str">
        <f>_xlfn.XLOOKUP(Tableau1[[#This Row],[TYPE DE PIECE]],Tableau4[MATIERE],Tableau4[SHORT TYPE],"",0,1)</f>
        <v/>
      </c>
      <c r="N7981" t="str">
        <f>IF(ISERR(FIND("DECOUPE",Tableau1[[#This Row],[DESIGNATION]])),"","NEED REF")</f>
        <v/>
      </c>
    </row>
    <row r="7982" spans="2:14">
      <c r="B7982">
        <v>34406023</v>
      </c>
      <c r="C7982" s="2">
        <v>42845</v>
      </c>
      <c r="D7982" t="s">
        <v>13</v>
      </c>
      <c r="E7982" t="s">
        <v>5786</v>
      </c>
      <c r="F7982" t="s">
        <v>5683</v>
      </c>
      <c r="J7982" t="s">
        <v>4048</v>
      </c>
      <c r="L7982" t="str">
        <f>_xlfn.XLOOKUP(Tableau1[[#This Row],[TYPE DE PIECE]],Tableau4[MATIERE],Tableau4[SHORT TYPE],"",0,1)</f>
        <v/>
      </c>
      <c r="N7982" t="str">
        <f>IF(ISERR(FIND("DECOUPE",Tableau1[[#This Row],[DESIGNATION]])),"","NEED REF")</f>
        <v/>
      </c>
    </row>
    <row r="7983" spans="2:14">
      <c r="B7983">
        <v>34406022</v>
      </c>
      <c r="C7983" s="2">
        <v>42845</v>
      </c>
      <c r="D7983" t="s">
        <v>13</v>
      </c>
      <c r="E7983" t="s">
        <v>5784</v>
      </c>
      <c r="F7983" t="s">
        <v>5683</v>
      </c>
      <c r="J7983" t="s">
        <v>4048</v>
      </c>
      <c r="L7983" t="str">
        <f>_xlfn.XLOOKUP(Tableau1[[#This Row],[TYPE DE PIECE]],Tableau4[MATIERE],Tableau4[SHORT TYPE],"",0,1)</f>
        <v/>
      </c>
      <c r="N7983" t="str">
        <f>IF(ISERR(FIND("DECOUPE",Tableau1[[#This Row],[DESIGNATION]])),"","NEED REF")</f>
        <v/>
      </c>
    </row>
    <row r="7984" spans="2:14">
      <c r="B7984">
        <v>34406021</v>
      </c>
      <c r="C7984" s="2">
        <v>42845</v>
      </c>
      <c r="D7984" t="s">
        <v>13</v>
      </c>
      <c r="E7984" t="s">
        <v>5787</v>
      </c>
      <c r="F7984" t="s">
        <v>5683</v>
      </c>
      <c r="J7984" t="s">
        <v>4048</v>
      </c>
      <c r="L7984" t="str">
        <f>_xlfn.XLOOKUP(Tableau1[[#This Row],[TYPE DE PIECE]],Tableau4[MATIERE],Tableau4[SHORT TYPE],"",0,1)</f>
        <v/>
      </c>
      <c r="N7984" t="str">
        <f>IF(ISERR(FIND("DECOUPE",Tableau1[[#This Row],[DESIGNATION]])),"","NEED REF")</f>
        <v/>
      </c>
    </row>
    <row r="7985" spans="2:14">
      <c r="B7985">
        <v>34406020</v>
      </c>
      <c r="C7985" s="2">
        <v>42845</v>
      </c>
      <c r="D7985" t="s">
        <v>13</v>
      </c>
      <c r="E7985" t="s">
        <v>5788</v>
      </c>
      <c r="F7985" t="s">
        <v>5683</v>
      </c>
      <c r="J7985" t="s">
        <v>4048</v>
      </c>
      <c r="L7985" t="str">
        <f>_xlfn.XLOOKUP(Tableau1[[#This Row],[TYPE DE PIECE]],Tableau4[MATIERE],Tableau4[SHORT TYPE],"",0,1)</f>
        <v/>
      </c>
      <c r="N7985" t="str">
        <f>IF(ISERR(FIND("DECOUPE",Tableau1[[#This Row],[DESIGNATION]])),"","NEED REF")</f>
        <v/>
      </c>
    </row>
    <row r="7986" spans="2:14">
      <c r="B7986">
        <v>34406019</v>
      </c>
      <c r="C7986" s="2">
        <v>42845</v>
      </c>
      <c r="D7986" t="s">
        <v>13</v>
      </c>
      <c r="E7986" t="s">
        <v>5789</v>
      </c>
      <c r="F7986" t="s">
        <v>5683</v>
      </c>
      <c r="J7986" t="s">
        <v>4048</v>
      </c>
      <c r="L7986" t="str">
        <f>_xlfn.XLOOKUP(Tableau1[[#This Row],[TYPE DE PIECE]],Tableau4[MATIERE],Tableau4[SHORT TYPE],"",0,1)</f>
        <v/>
      </c>
      <c r="N7986" t="str">
        <f>IF(ISERR(FIND("DECOUPE",Tableau1[[#This Row],[DESIGNATION]])),"","NEED REF")</f>
        <v/>
      </c>
    </row>
    <row r="7987" spans="2:14">
      <c r="B7987">
        <v>34406018</v>
      </c>
      <c r="C7987" s="2">
        <v>42845</v>
      </c>
      <c r="D7987" t="s">
        <v>13</v>
      </c>
      <c r="E7987" t="s">
        <v>5790</v>
      </c>
      <c r="F7987" t="s">
        <v>5683</v>
      </c>
      <c r="J7987" t="s">
        <v>4048</v>
      </c>
      <c r="L7987" t="str">
        <f>_xlfn.XLOOKUP(Tableau1[[#This Row],[TYPE DE PIECE]],Tableau4[MATIERE],Tableau4[SHORT TYPE],"",0,1)</f>
        <v/>
      </c>
      <c r="N7987" t="str">
        <f>IF(ISERR(FIND("DECOUPE",Tableau1[[#This Row],[DESIGNATION]])),"","NEED REF")</f>
        <v/>
      </c>
    </row>
    <row r="7988" spans="2:14">
      <c r="B7988">
        <v>34406017</v>
      </c>
      <c r="C7988" s="2">
        <v>42845</v>
      </c>
      <c r="D7988" t="s">
        <v>13</v>
      </c>
      <c r="E7988" t="s">
        <v>5791</v>
      </c>
      <c r="F7988" t="s">
        <v>5683</v>
      </c>
      <c r="J7988" t="s">
        <v>4048</v>
      </c>
      <c r="L7988" t="str">
        <f>_xlfn.XLOOKUP(Tableau1[[#This Row],[TYPE DE PIECE]],Tableau4[MATIERE],Tableau4[SHORT TYPE],"",0,1)</f>
        <v/>
      </c>
      <c r="N7988" t="str">
        <f>IF(ISERR(FIND("DECOUPE",Tableau1[[#This Row],[DESIGNATION]])),"","NEED REF")</f>
        <v/>
      </c>
    </row>
    <row r="7989" spans="2:14">
      <c r="B7989">
        <v>34406016</v>
      </c>
      <c r="C7989" s="2">
        <v>42845</v>
      </c>
      <c r="D7989" t="s">
        <v>13</v>
      </c>
      <c r="E7989" t="s">
        <v>5792</v>
      </c>
      <c r="F7989" t="s">
        <v>5683</v>
      </c>
      <c r="J7989" t="s">
        <v>4048</v>
      </c>
      <c r="L7989" t="str">
        <f>_xlfn.XLOOKUP(Tableau1[[#This Row],[TYPE DE PIECE]],Tableau4[MATIERE],Tableau4[SHORT TYPE],"",0,1)</f>
        <v/>
      </c>
      <c r="N7989" t="str">
        <f>IF(ISERR(FIND("DECOUPE",Tableau1[[#This Row],[DESIGNATION]])),"","NEED REF")</f>
        <v/>
      </c>
    </row>
    <row r="7990" spans="2:14">
      <c r="B7990">
        <v>34406015</v>
      </c>
      <c r="C7990" s="2">
        <v>42845</v>
      </c>
      <c r="D7990" t="s">
        <v>13</v>
      </c>
      <c r="E7990" t="s">
        <v>5793</v>
      </c>
      <c r="F7990" t="s">
        <v>5683</v>
      </c>
      <c r="J7990" t="s">
        <v>4048</v>
      </c>
      <c r="L7990" t="str">
        <f>_xlfn.XLOOKUP(Tableau1[[#This Row],[TYPE DE PIECE]],Tableau4[MATIERE],Tableau4[SHORT TYPE],"",0,1)</f>
        <v/>
      </c>
      <c r="N7990" t="str">
        <f>IF(ISERR(FIND("DECOUPE",Tableau1[[#This Row],[DESIGNATION]])),"","NEED REF")</f>
        <v/>
      </c>
    </row>
    <row r="7991" spans="2:14">
      <c r="B7991">
        <v>34406014</v>
      </c>
      <c r="C7991" s="2">
        <v>42845</v>
      </c>
      <c r="D7991" t="s">
        <v>13</v>
      </c>
      <c r="E7991" t="s">
        <v>5794</v>
      </c>
      <c r="F7991" t="s">
        <v>5683</v>
      </c>
      <c r="J7991" t="s">
        <v>4048</v>
      </c>
      <c r="L7991" t="str">
        <f>_xlfn.XLOOKUP(Tableau1[[#This Row],[TYPE DE PIECE]],Tableau4[MATIERE],Tableau4[SHORT TYPE],"",0,1)</f>
        <v/>
      </c>
      <c r="N7991" t="str">
        <f>IF(ISERR(FIND("DECOUPE",Tableau1[[#This Row],[DESIGNATION]])),"","NEED REF")</f>
        <v/>
      </c>
    </row>
    <row r="7992" spans="2:14">
      <c r="B7992">
        <v>34406013</v>
      </c>
      <c r="C7992" s="2">
        <v>42845</v>
      </c>
      <c r="D7992" t="s">
        <v>13</v>
      </c>
      <c r="E7992" t="s">
        <v>5795</v>
      </c>
      <c r="F7992" t="s">
        <v>5683</v>
      </c>
      <c r="J7992" t="s">
        <v>4048</v>
      </c>
      <c r="L7992" t="str">
        <f>_xlfn.XLOOKUP(Tableau1[[#This Row],[TYPE DE PIECE]],Tableau4[MATIERE],Tableau4[SHORT TYPE],"",0,1)</f>
        <v/>
      </c>
      <c r="N7992" t="str">
        <f>IF(ISERR(FIND("DECOUPE",Tableau1[[#This Row],[DESIGNATION]])),"","NEED REF")</f>
        <v/>
      </c>
    </row>
    <row r="7993" spans="2:14">
      <c r="B7993">
        <v>34406012</v>
      </c>
      <c r="C7993" s="2">
        <v>42844</v>
      </c>
      <c r="D7993" t="s">
        <v>13</v>
      </c>
      <c r="F7993" t="s">
        <v>5717</v>
      </c>
      <c r="J7993" t="s">
        <v>17</v>
      </c>
      <c r="L7993" t="str">
        <f>_xlfn.XLOOKUP(Tableau1[[#This Row],[TYPE DE PIECE]],Tableau4[MATIERE],Tableau4[SHORT TYPE],"",0,1)</f>
        <v/>
      </c>
      <c r="N7993" t="str">
        <f>IF(ISERR(FIND("DECOUPE",Tableau1[[#This Row],[DESIGNATION]])),"","NEED REF")</f>
        <v/>
      </c>
    </row>
    <row r="7994" spans="2:14">
      <c r="B7994">
        <v>34406011</v>
      </c>
      <c r="C7994" s="2">
        <v>42844</v>
      </c>
      <c r="D7994" t="s">
        <v>13</v>
      </c>
      <c r="F7994" t="s">
        <v>5717</v>
      </c>
      <c r="J7994" t="s">
        <v>17</v>
      </c>
      <c r="L7994" t="str">
        <f>_xlfn.XLOOKUP(Tableau1[[#This Row],[TYPE DE PIECE]],Tableau4[MATIERE],Tableau4[SHORT TYPE],"",0,1)</f>
        <v/>
      </c>
      <c r="N7994" t="str">
        <f>IF(ISERR(FIND("DECOUPE",Tableau1[[#This Row],[DESIGNATION]])),"","NEED REF")</f>
        <v/>
      </c>
    </row>
    <row r="7995" spans="2:14">
      <c r="B7995">
        <v>34406010</v>
      </c>
      <c r="C7995" s="2">
        <v>42844</v>
      </c>
      <c r="D7995" t="s">
        <v>13</v>
      </c>
      <c r="E7995" t="s">
        <v>5796</v>
      </c>
      <c r="F7995" t="s">
        <v>5717</v>
      </c>
      <c r="J7995" t="s">
        <v>17</v>
      </c>
      <c r="L7995" t="str">
        <f>_xlfn.XLOOKUP(Tableau1[[#This Row],[TYPE DE PIECE]],Tableau4[MATIERE],Tableau4[SHORT TYPE],"",0,1)</f>
        <v/>
      </c>
      <c r="N7995" t="str">
        <f>IF(ISERR(FIND("DECOUPE",Tableau1[[#This Row],[DESIGNATION]])),"","NEED REF")</f>
        <v/>
      </c>
    </row>
    <row r="7996" spans="2:14">
      <c r="B7996">
        <v>34406009</v>
      </c>
      <c r="C7996" s="2">
        <v>42844</v>
      </c>
      <c r="D7996" t="s">
        <v>13</v>
      </c>
      <c r="E7996" t="s">
        <v>5797</v>
      </c>
      <c r="F7996" t="s">
        <v>5717</v>
      </c>
      <c r="J7996" t="s">
        <v>17</v>
      </c>
      <c r="K7996" t="s">
        <v>5765</v>
      </c>
      <c r="L7996" t="str">
        <f>_xlfn.XLOOKUP(Tableau1[[#This Row],[TYPE DE PIECE]],Tableau4[MATIERE],Tableau4[SHORT TYPE],"",0,1)</f>
        <v/>
      </c>
      <c r="N7996" t="str">
        <f>IF(ISERR(FIND("DECOUPE",Tableau1[[#This Row],[DESIGNATION]])),"","NEED REF")</f>
        <v/>
      </c>
    </row>
    <row r="7997" spans="2:14">
      <c r="B7997">
        <v>34406008</v>
      </c>
      <c r="C7997" s="2">
        <v>42844</v>
      </c>
      <c r="D7997" t="s">
        <v>13</v>
      </c>
      <c r="E7997" t="s">
        <v>5798</v>
      </c>
      <c r="F7997" t="s">
        <v>5717</v>
      </c>
      <c r="J7997" t="s">
        <v>17</v>
      </c>
      <c r="K7997" t="s">
        <v>5765</v>
      </c>
      <c r="L7997" t="str">
        <f>_xlfn.XLOOKUP(Tableau1[[#This Row],[TYPE DE PIECE]],Tableau4[MATIERE],Tableau4[SHORT TYPE],"",0,1)</f>
        <v/>
      </c>
      <c r="N7997" t="str">
        <f>IF(ISERR(FIND("DECOUPE",Tableau1[[#This Row],[DESIGNATION]])),"","NEED REF")</f>
        <v/>
      </c>
    </row>
    <row r="7998" spans="2:14">
      <c r="B7998">
        <v>34406007</v>
      </c>
      <c r="C7998" s="2">
        <v>42844</v>
      </c>
      <c r="D7998" t="s">
        <v>13</v>
      </c>
      <c r="E7998" t="s">
        <v>5799</v>
      </c>
      <c r="F7998" t="s">
        <v>5717</v>
      </c>
      <c r="J7998" t="s">
        <v>17</v>
      </c>
      <c r="K7998" t="s">
        <v>5765</v>
      </c>
      <c r="L7998" t="str">
        <f>_xlfn.XLOOKUP(Tableau1[[#This Row],[TYPE DE PIECE]],Tableau4[MATIERE],Tableau4[SHORT TYPE],"",0,1)</f>
        <v/>
      </c>
      <c r="N7998" t="str">
        <f>IF(ISERR(FIND("DECOUPE",Tableau1[[#This Row],[DESIGNATION]])),"","NEED REF")</f>
        <v/>
      </c>
    </row>
    <row r="7999" spans="2:14">
      <c r="B7999">
        <v>34406006</v>
      </c>
      <c r="C7999" s="2">
        <v>42844</v>
      </c>
      <c r="D7999" t="s">
        <v>13</v>
      </c>
      <c r="E7999" t="s">
        <v>5800</v>
      </c>
      <c r="F7999" t="s">
        <v>5717</v>
      </c>
      <c r="J7999" t="s">
        <v>17</v>
      </c>
      <c r="K7999" t="s">
        <v>5765</v>
      </c>
      <c r="L7999" t="str">
        <f>_xlfn.XLOOKUP(Tableau1[[#This Row],[TYPE DE PIECE]],Tableau4[MATIERE],Tableau4[SHORT TYPE],"",0,1)</f>
        <v/>
      </c>
      <c r="N7999" t="str">
        <f>IF(ISERR(FIND("DECOUPE",Tableau1[[#This Row],[DESIGNATION]])),"","NEED REF")</f>
        <v/>
      </c>
    </row>
    <row r="8000" spans="2:14">
      <c r="B8000">
        <v>34406005</v>
      </c>
      <c r="C8000" s="2">
        <v>42844</v>
      </c>
      <c r="D8000" t="s">
        <v>13</v>
      </c>
      <c r="E8000" t="s">
        <v>5801</v>
      </c>
      <c r="F8000" t="s">
        <v>5717</v>
      </c>
      <c r="J8000" t="s">
        <v>17</v>
      </c>
      <c r="K8000" t="s">
        <v>5765</v>
      </c>
      <c r="L8000" t="str">
        <f>_xlfn.XLOOKUP(Tableau1[[#This Row],[TYPE DE PIECE]],Tableau4[MATIERE],Tableau4[SHORT TYPE],"",0,1)</f>
        <v/>
      </c>
      <c r="N8000" t="str">
        <f>IF(ISERR(FIND("DECOUPE",Tableau1[[#This Row],[DESIGNATION]])),"","NEED REF")</f>
        <v/>
      </c>
    </row>
    <row r="8001" spans="2:14">
      <c r="B8001">
        <v>34406004</v>
      </c>
      <c r="C8001" s="2">
        <v>42844</v>
      </c>
      <c r="D8001" t="s">
        <v>13</v>
      </c>
      <c r="E8001" t="s">
        <v>5802</v>
      </c>
      <c r="F8001" t="s">
        <v>5717</v>
      </c>
      <c r="J8001" t="s">
        <v>17</v>
      </c>
      <c r="K8001" t="s">
        <v>5765</v>
      </c>
      <c r="L8001" t="str">
        <f>_xlfn.XLOOKUP(Tableau1[[#This Row],[TYPE DE PIECE]],Tableau4[MATIERE],Tableau4[SHORT TYPE],"",0,1)</f>
        <v/>
      </c>
      <c r="N8001" t="str">
        <f>IF(ISERR(FIND("DECOUPE",Tableau1[[#This Row],[DESIGNATION]])),"","NEED REF")</f>
        <v/>
      </c>
    </row>
    <row r="8002" spans="2:14">
      <c r="B8002">
        <v>34406003</v>
      </c>
      <c r="C8002" s="2">
        <v>42844</v>
      </c>
      <c r="D8002" t="s">
        <v>13</v>
      </c>
      <c r="E8002" t="s">
        <v>5803</v>
      </c>
      <c r="F8002" t="s">
        <v>5717</v>
      </c>
      <c r="J8002" t="s">
        <v>17</v>
      </c>
      <c r="K8002" t="s">
        <v>5765</v>
      </c>
      <c r="L8002" t="str">
        <f>_xlfn.XLOOKUP(Tableau1[[#This Row],[TYPE DE PIECE]],Tableau4[MATIERE],Tableau4[SHORT TYPE],"",0,1)</f>
        <v/>
      </c>
      <c r="N8002" t="str">
        <f>IF(ISERR(FIND("DECOUPE",Tableau1[[#This Row],[DESIGNATION]])),"","NEED REF")</f>
        <v/>
      </c>
    </row>
    <row r="8003" spans="2:14">
      <c r="B8003">
        <v>34406002</v>
      </c>
      <c r="C8003" s="2">
        <v>42844</v>
      </c>
      <c r="D8003" t="s">
        <v>13</v>
      </c>
      <c r="E8003" t="s">
        <v>5804</v>
      </c>
      <c r="F8003" t="s">
        <v>5717</v>
      </c>
      <c r="J8003" t="s">
        <v>17</v>
      </c>
      <c r="K8003" t="s">
        <v>5765</v>
      </c>
      <c r="L8003" t="str">
        <f>_xlfn.XLOOKUP(Tableau1[[#This Row],[TYPE DE PIECE]],Tableau4[MATIERE],Tableau4[SHORT TYPE],"",0,1)</f>
        <v/>
      </c>
      <c r="N8003" t="str">
        <f>IF(ISERR(FIND("DECOUPE",Tableau1[[#This Row],[DESIGNATION]])),"","NEED REF")</f>
        <v/>
      </c>
    </row>
    <row r="8004" spans="2:14">
      <c r="B8004">
        <v>34406001</v>
      </c>
      <c r="C8004" s="2">
        <v>42844</v>
      </c>
      <c r="D8004" t="s">
        <v>13</v>
      </c>
      <c r="E8004" t="s">
        <v>5805</v>
      </c>
      <c r="F8004" t="s">
        <v>5717</v>
      </c>
      <c r="J8004" t="s">
        <v>17</v>
      </c>
      <c r="K8004" t="s">
        <v>5697</v>
      </c>
      <c r="L8004" t="str">
        <f>_xlfn.XLOOKUP(Tableau1[[#This Row],[TYPE DE PIECE]],Tableau4[MATIERE],Tableau4[SHORT TYPE],"",0,1)</f>
        <v/>
      </c>
      <c r="N8004" t="str">
        <f>IF(ISERR(FIND("DECOUPE",Tableau1[[#This Row],[DESIGNATION]])),"","NEED REF")</f>
        <v/>
      </c>
    </row>
    <row r="8005" spans="2:14">
      <c r="B8005">
        <v>34406000</v>
      </c>
      <c r="C8005" s="2">
        <v>42844</v>
      </c>
      <c r="D8005" t="s">
        <v>13</v>
      </c>
      <c r="E8005" t="s">
        <v>5805</v>
      </c>
      <c r="F8005" t="s">
        <v>5717</v>
      </c>
      <c r="J8005" t="s">
        <v>17</v>
      </c>
      <c r="K8005" t="s">
        <v>5697</v>
      </c>
      <c r="L8005" t="str">
        <f>_xlfn.XLOOKUP(Tableau1[[#This Row],[TYPE DE PIECE]],Tableau4[MATIERE],Tableau4[SHORT TYPE],"",0,1)</f>
        <v/>
      </c>
      <c r="N8005" t="str">
        <f>IF(ISERR(FIND("DECOUPE",Tableau1[[#This Row],[DESIGNATION]])),"","NEED REF")</f>
        <v/>
      </c>
    </row>
    <row r="8006" spans="2:14">
      <c r="B8006">
        <v>34405999</v>
      </c>
      <c r="C8006" s="2">
        <v>42844</v>
      </c>
      <c r="D8006" t="s">
        <v>13</v>
      </c>
      <c r="E8006" t="s">
        <v>5806</v>
      </c>
      <c r="F8006" t="s">
        <v>5717</v>
      </c>
      <c r="J8006" t="s">
        <v>17</v>
      </c>
      <c r="K8006" t="s">
        <v>5697</v>
      </c>
      <c r="L8006" t="str">
        <f>_xlfn.XLOOKUP(Tableau1[[#This Row],[TYPE DE PIECE]],Tableau4[MATIERE],Tableau4[SHORT TYPE],"",0,1)</f>
        <v/>
      </c>
      <c r="N8006" t="str">
        <f>IF(ISERR(FIND("DECOUPE",Tableau1[[#This Row],[DESIGNATION]])),"","NEED REF")</f>
        <v/>
      </c>
    </row>
    <row r="8007" spans="2:14">
      <c r="B8007">
        <v>34405998</v>
      </c>
      <c r="C8007" s="2">
        <v>42844</v>
      </c>
      <c r="D8007" t="s">
        <v>13</v>
      </c>
      <c r="E8007" t="s">
        <v>5807</v>
      </c>
      <c r="F8007" t="s">
        <v>5717</v>
      </c>
      <c r="J8007" t="s">
        <v>17</v>
      </c>
      <c r="K8007" t="s">
        <v>5697</v>
      </c>
      <c r="L8007" t="str">
        <f>_xlfn.XLOOKUP(Tableau1[[#This Row],[TYPE DE PIECE]],Tableau4[MATIERE],Tableau4[SHORT TYPE],"",0,1)</f>
        <v/>
      </c>
      <c r="N8007" t="str">
        <f>IF(ISERR(FIND("DECOUPE",Tableau1[[#This Row],[DESIGNATION]])),"","NEED REF")</f>
        <v/>
      </c>
    </row>
    <row r="8008" spans="2:14">
      <c r="B8008">
        <v>34405997</v>
      </c>
      <c r="C8008" s="2">
        <v>42844</v>
      </c>
      <c r="D8008" t="s">
        <v>13</v>
      </c>
      <c r="E8008" t="s">
        <v>5808</v>
      </c>
      <c r="F8008" t="s">
        <v>5717</v>
      </c>
      <c r="J8008" t="s">
        <v>17</v>
      </c>
      <c r="K8008" t="s">
        <v>5697</v>
      </c>
      <c r="L8008" t="str">
        <f>_xlfn.XLOOKUP(Tableau1[[#This Row],[TYPE DE PIECE]],Tableau4[MATIERE],Tableau4[SHORT TYPE],"",0,1)</f>
        <v/>
      </c>
      <c r="N8008" t="str">
        <f>IF(ISERR(FIND("DECOUPE",Tableau1[[#This Row],[DESIGNATION]])),"","NEED REF")</f>
        <v/>
      </c>
    </row>
    <row r="8009" spans="2:14">
      <c r="B8009">
        <v>34405996</v>
      </c>
      <c r="C8009" s="2">
        <v>42844</v>
      </c>
      <c r="D8009" t="s">
        <v>13</v>
      </c>
      <c r="F8009" t="s">
        <v>5717</v>
      </c>
      <c r="J8009" t="s">
        <v>17</v>
      </c>
      <c r="L8009" t="str">
        <f>_xlfn.XLOOKUP(Tableau1[[#This Row],[TYPE DE PIECE]],Tableau4[MATIERE],Tableau4[SHORT TYPE],"",0,1)</f>
        <v/>
      </c>
      <c r="N8009" t="str">
        <f>IF(ISERR(FIND("DECOUPE",Tableau1[[#This Row],[DESIGNATION]])),"","NEED REF")</f>
        <v/>
      </c>
    </row>
    <row r="8010" spans="2:14">
      <c r="B8010">
        <v>34405995</v>
      </c>
      <c r="C8010" s="2">
        <v>42844</v>
      </c>
      <c r="D8010" t="s">
        <v>13</v>
      </c>
      <c r="F8010" t="s">
        <v>5717</v>
      </c>
      <c r="J8010" t="s">
        <v>17</v>
      </c>
      <c r="L8010" t="str">
        <f>_xlfn.XLOOKUP(Tableau1[[#This Row],[TYPE DE PIECE]],Tableau4[MATIERE],Tableau4[SHORT TYPE],"",0,1)</f>
        <v/>
      </c>
      <c r="N8010" t="str">
        <f>IF(ISERR(FIND("DECOUPE",Tableau1[[#This Row],[DESIGNATION]])),"","NEED REF")</f>
        <v/>
      </c>
    </row>
    <row r="8011" spans="2:14">
      <c r="B8011">
        <v>34405994</v>
      </c>
      <c r="C8011" s="2">
        <v>42843</v>
      </c>
      <c r="D8011" t="s">
        <v>13</v>
      </c>
      <c r="E8011" t="s">
        <v>5809</v>
      </c>
      <c r="J8011" t="s">
        <v>5774</v>
      </c>
      <c r="L8011" t="str">
        <f>_xlfn.XLOOKUP(Tableau1[[#This Row],[TYPE DE PIECE]],Tableau4[MATIERE],Tableau4[SHORT TYPE],"",0,1)</f>
        <v/>
      </c>
      <c r="N8011" t="str">
        <f>IF(ISERR(FIND("DECOUPE",Tableau1[[#This Row],[DESIGNATION]])),"","NEED REF")</f>
        <v/>
      </c>
    </row>
    <row r="8012" spans="2:14">
      <c r="B8012">
        <v>34405993</v>
      </c>
      <c r="C8012" s="2">
        <v>42839</v>
      </c>
      <c r="D8012" t="s">
        <v>745</v>
      </c>
      <c r="E8012" t="s">
        <v>5810</v>
      </c>
      <c r="F8012" t="s">
        <v>5334</v>
      </c>
      <c r="J8012" t="s">
        <v>2245</v>
      </c>
      <c r="L8012" t="str">
        <f>_xlfn.XLOOKUP(Tableau1[[#This Row],[TYPE DE PIECE]],Tableau4[MATIERE],Tableau4[SHORT TYPE],"",0,1)</f>
        <v/>
      </c>
      <c r="N8012" t="str">
        <f>IF(ISERR(FIND("DECOUPE",Tableau1[[#This Row],[DESIGNATION]])),"","NEED REF")</f>
        <v/>
      </c>
    </row>
    <row r="8013" spans="2:14">
      <c r="B8013">
        <v>34405992</v>
      </c>
      <c r="C8013" s="2">
        <v>42839</v>
      </c>
      <c r="D8013" t="s">
        <v>745</v>
      </c>
      <c r="E8013" t="s">
        <v>5811</v>
      </c>
      <c r="F8013" t="s">
        <v>5334</v>
      </c>
      <c r="J8013" t="s">
        <v>2245</v>
      </c>
      <c r="L8013" t="str">
        <f>_xlfn.XLOOKUP(Tableau1[[#This Row],[TYPE DE PIECE]],Tableau4[MATIERE],Tableau4[SHORT TYPE],"",0,1)</f>
        <v/>
      </c>
      <c r="N8013" t="str">
        <f>IF(ISERR(FIND("DECOUPE",Tableau1[[#This Row],[DESIGNATION]])),"","NEED REF")</f>
        <v/>
      </c>
    </row>
    <row r="8014" spans="2:14">
      <c r="B8014">
        <v>34405991</v>
      </c>
      <c r="C8014" s="2">
        <v>42837</v>
      </c>
      <c r="D8014" t="s">
        <v>13</v>
      </c>
      <c r="E8014" t="s">
        <v>5812</v>
      </c>
      <c r="F8014" t="s">
        <v>5683</v>
      </c>
      <c r="J8014" t="s">
        <v>4048</v>
      </c>
      <c r="L8014" t="str">
        <f>_xlfn.XLOOKUP(Tableau1[[#This Row],[TYPE DE PIECE]],Tableau4[MATIERE],Tableau4[SHORT TYPE],"",0,1)</f>
        <v/>
      </c>
      <c r="N8014" t="str">
        <f>IF(ISERR(FIND("DECOUPE",Tableau1[[#This Row],[DESIGNATION]])),"","NEED REF")</f>
        <v/>
      </c>
    </row>
    <row r="8015" spans="2:14">
      <c r="B8015">
        <v>34405990</v>
      </c>
      <c r="C8015" s="2">
        <v>42837</v>
      </c>
      <c r="D8015" t="s">
        <v>13</v>
      </c>
      <c r="E8015" t="s">
        <v>5813</v>
      </c>
      <c r="F8015" t="s">
        <v>5683</v>
      </c>
      <c r="J8015" t="s">
        <v>4048</v>
      </c>
      <c r="L8015" t="str">
        <f>_xlfn.XLOOKUP(Tableau1[[#This Row],[TYPE DE PIECE]],Tableau4[MATIERE],Tableau4[SHORT TYPE],"",0,1)</f>
        <v/>
      </c>
      <c r="N8015" t="str">
        <f>IF(ISERR(FIND("DECOUPE",Tableau1[[#This Row],[DESIGNATION]])),"","NEED REF")</f>
        <v/>
      </c>
    </row>
    <row r="8016" spans="2:14">
      <c r="B8016">
        <v>34405989</v>
      </c>
      <c r="C8016" s="2">
        <v>42837</v>
      </c>
      <c r="D8016" t="s">
        <v>13</v>
      </c>
      <c r="E8016" t="s">
        <v>5814</v>
      </c>
      <c r="F8016" t="s">
        <v>5683</v>
      </c>
      <c r="J8016" t="s">
        <v>4048</v>
      </c>
      <c r="L8016" t="str">
        <f>_xlfn.XLOOKUP(Tableau1[[#This Row],[TYPE DE PIECE]],Tableau4[MATIERE],Tableau4[SHORT TYPE],"",0,1)</f>
        <v/>
      </c>
      <c r="N8016" t="str">
        <f>IF(ISERR(FIND("DECOUPE",Tableau1[[#This Row],[DESIGNATION]])),"","NEED REF")</f>
        <v/>
      </c>
    </row>
    <row r="8017" spans="2:14">
      <c r="B8017">
        <v>34405988</v>
      </c>
      <c r="C8017" s="2">
        <v>42837</v>
      </c>
      <c r="D8017" t="s">
        <v>13</v>
      </c>
      <c r="E8017" t="s">
        <v>5815</v>
      </c>
      <c r="F8017" t="s">
        <v>5683</v>
      </c>
      <c r="J8017" t="s">
        <v>4048</v>
      </c>
      <c r="L8017" t="str">
        <f>_xlfn.XLOOKUP(Tableau1[[#This Row],[TYPE DE PIECE]],Tableau4[MATIERE],Tableau4[SHORT TYPE],"",0,1)</f>
        <v/>
      </c>
      <c r="N8017" t="str">
        <f>IF(ISERR(FIND("DECOUPE",Tableau1[[#This Row],[DESIGNATION]])),"","NEED REF")</f>
        <v/>
      </c>
    </row>
    <row r="8018" spans="2:14">
      <c r="B8018">
        <v>34405987</v>
      </c>
      <c r="C8018" s="2">
        <v>42837</v>
      </c>
      <c r="D8018" t="s">
        <v>13</v>
      </c>
      <c r="E8018" t="s">
        <v>5816</v>
      </c>
      <c r="F8018" t="s">
        <v>5683</v>
      </c>
      <c r="J8018" t="s">
        <v>4048</v>
      </c>
      <c r="L8018" t="str">
        <f>_xlfn.XLOOKUP(Tableau1[[#This Row],[TYPE DE PIECE]],Tableau4[MATIERE],Tableau4[SHORT TYPE],"",0,1)</f>
        <v/>
      </c>
      <c r="N8018" t="str">
        <f>IF(ISERR(FIND("DECOUPE",Tableau1[[#This Row],[DESIGNATION]])),"","NEED REF")</f>
        <v/>
      </c>
    </row>
    <row r="8019" spans="2:14">
      <c r="B8019">
        <v>34405986</v>
      </c>
      <c r="C8019" s="2">
        <v>42837</v>
      </c>
      <c r="D8019" t="s">
        <v>13</v>
      </c>
      <c r="E8019" t="s">
        <v>5817</v>
      </c>
      <c r="F8019" t="s">
        <v>5683</v>
      </c>
      <c r="J8019" t="s">
        <v>4048</v>
      </c>
      <c r="L8019" t="str">
        <f>_xlfn.XLOOKUP(Tableau1[[#This Row],[TYPE DE PIECE]],Tableau4[MATIERE],Tableau4[SHORT TYPE],"",0,1)</f>
        <v/>
      </c>
      <c r="N8019" t="str">
        <f>IF(ISERR(FIND("DECOUPE",Tableau1[[#This Row],[DESIGNATION]])),"","NEED REF")</f>
        <v/>
      </c>
    </row>
    <row r="8020" spans="2:14">
      <c r="B8020">
        <v>34405985</v>
      </c>
      <c r="C8020" s="2">
        <v>42835</v>
      </c>
      <c r="D8020" t="s">
        <v>13</v>
      </c>
      <c r="E8020" t="s">
        <v>5818</v>
      </c>
      <c r="F8020" t="s">
        <v>5819</v>
      </c>
      <c r="J8020" t="s">
        <v>177</v>
      </c>
      <c r="L8020" t="str">
        <f>_xlfn.XLOOKUP(Tableau1[[#This Row],[TYPE DE PIECE]],Tableau4[MATIERE],Tableau4[SHORT TYPE],"",0,1)</f>
        <v/>
      </c>
      <c r="N8020" t="str">
        <f>IF(ISERR(FIND("DECOUPE",Tableau1[[#This Row],[DESIGNATION]])),"","NEED REF")</f>
        <v/>
      </c>
    </row>
    <row r="8021" spans="2:14">
      <c r="B8021">
        <v>34405984</v>
      </c>
      <c r="C8021" s="2">
        <v>42835</v>
      </c>
      <c r="D8021" t="s">
        <v>13</v>
      </c>
      <c r="E8021" t="s">
        <v>5820</v>
      </c>
      <c r="F8021" t="s">
        <v>5819</v>
      </c>
      <c r="J8021" t="s">
        <v>177</v>
      </c>
      <c r="L8021" t="str">
        <f>_xlfn.XLOOKUP(Tableau1[[#This Row],[TYPE DE PIECE]],Tableau4[MATIERE],Tableau4[SHORT TYPE],"",0,1)</f>
        <v/>
      </c>
      <c r="N8021" t="str">
        <f>IF(ISERR(FIND("DECOUPE",Tableau1[[#This Row],[DESIGNATION]])),"","NEED REF")</f>
        <v/>
      </c>
    </row>
    <row r="8022" spans="2:14">
      <c r="B8022">
        <v>34405983</v>
      </c>
      <c r="C8022" s="2">
        <v>42809</v>
      </c>
      <c r="D8022" t="s">
        <v>13</v>
      </c>
      <c r="E8022" t="s">
        <v>5821</v>
      </c>
      <c r="F8022" t="s">
        <v>5717</v>
      </c>
      <c r="J8022" t="s">
        <v>17</v>
      </c>
      <c r="K8022" t="s">
        <v>67</v>
      </c>
      <c r="L8022" t="str">
        <f>_xlfn.XLOOKUP(Tableau1[[#This Row],[TYPE DE PIECE]],Tableau4[MATIERE],Tableau4[SHORT TYPE],"",0,1)</f>
        <v/>
      </c>
      <c r="N8022" t="str">
        <f>IF(ISERR(FIND("DECOUPE",Tableau1[[#This Row],[DESIGNATION]])),"","NEED REF")</f>
        <v/>
      </c>
    </row>
    <row r="8023" spans="2:14">
      <c r="B8023">
        <v>34405982</v>
      </c>
      <c r="C8023" s="2">
        <v>42809</v>
      </c>
      <c r="D8023" t="s">
        <v>13</v>
      </c>
      <c r="E8023" t="s">
        <v>5822</v>
      </c>
      <c r="F8023" t="s">
        <v>5717</v>
      </c>
      <c r="J8023" t="s">
        <v>17</v>
      </c>
      <c r="K8023" t="s">
        <v>5823</v>
      </c>
      <c r="L8023" t="str">
        <f>_xlfn.XLOOKUP(Tableau1[[#This Row],[TYPE DE PIECE]],Tableau4[MATIERE],Tableau4[SHORT TYPE],"",0,1)</f>
        <v/>
      </c>
      <c r="N8023" t="str">
        <f>IF(ISERR(FIND("DECOUPE",Tableau1[[#This Row],[DESIGNATION]])),"","NEED REF")</f>
        <v/>
      </c>
    </row>
    <row r="8024" spans="2:14">
      <c r="B8024">
        <v>34405981</v>
      </c>
      <c r="C8024" s="2">
        <v>42809</v>
      </c>
      <c r="D8024" t="s">
        <v>13</v>
      </c>
      <c r="F8024" t="s">
        <v>5717</v>
      </c>
      <c r="J8024" t="s">
        <v>17</v>
      </c>
      <c r="L8024" t="str">
        <f>_xlfn.XLOOKUP(Tableau1[[#This Row],[TYPE DE PIECE]],Tableau4[MATIERE],Tableau4[SHORT TYPE],"",0,1)</f>
        <v/>
      </c>
      <c r="N8024" t="str">
        <f>IF(ISERR(FIND("DECOUPE",Tableau1[[#This Row],[DESIGNATION]])),"","NEED REF")</f>
        <v/>
      </c>
    </row>
    <row r="8025" spans="2:14">
      <c r="B8025">
        <v>34405980</v>
      </c>
      <c r="C8025" s="2">
        <v>42809</v>
      </c>
      <c r="D8025" t="s">
        <v>13</v>
      </c>
      <c r="F8025" t="s">
        <v>5717</v>
      </c>
      <c r="J8025" t="s">
        <v>17</v>
      </c>
      <c r="L8025" t="str">
        <f>_xlfn.XLOOKUP(Tableau1[[#This Row],[TYPE DE PIECE]],Tableau4[MATIERE],Tableau4[SHORT TYPE],"",0,1)</f>
        <v/>
      </c>
      <c r="N8025" t="str">
        <f>IF(ISERR(FIND("DECOUPE",Tableau1[[#This Row],[DESIGNATION]])),"","NEED REF")</f>
        <v/>
      </c>
    </row>
    <row r="8026" spans="2:14">
      <c r="B8026">
        <v>34405979</v>
      </c>
      <c r="C8026" s="2">
        <v>42809</v>
      </c>
      <c r="D8026" t="s">
        <v>13</v>
      </c>
      <c r="F8026" t="s">
        <v>5717</v>
      </c>
      <c r="J8026" t="s">
        <v>17</v>
      </c>
      <c r="L8026" t="str">
        <f>_xlfn.XLOOKUP(Tableau1[[#This Row],[TYPE DE PIECE]],Tableau4[MATIERE],Tableau4[SHORT TYPE],"",0,1)</f>
        <v/>
      </c>
      <c r="N8026" t="str">
        <f>IF(ISERR(FIND("DECOUPE",Tableau1[[#This Row],[DESIGNATION]])),"","NEED REF")</f>
        <v/>
      </c>
    </row>
    <row r="8027" spans="2:14">
      <c r="B8027">
        <v>34405978</v>
      </c>
      <c r="C8027" s="2">
        <v>42809</v>
      </c>
      <c r="D8027" t="s">
        <v>13</v>
      </c>
      <c r="F8027" t="s">
        <v>5717</v>
      </c>
      <c r="J8027" t="s">
        <v>17</v>
      </c>
      <c r="L8027" t="str">
        <f>_xlfn.XLOOKUP(Tableau1[[#This Row],[TYPE DE PIECE]],Tableau4[MATIERE],Tableau4[SHORT TYPE],"",0,1)</f>
        <v/>
      </c>
      <c r="N8027" t="str">
        <f>IF(ISERR(FIND("DECOUPE",Tableau1[[#This Row],[DESIGNATION]])),"","NEED REF")</f>
        <v/>
      </c>
    </row>
    <row r="8028" spans="2:14">
      <c r="B8028">
        <v>34405977</v>
      </c>
      <c r="C8028" s="2">
        <v>42809</v>
      </c>
      <c r="D8028" t="s">
        <v>13</v>
      </c>
      <c r="F8028" t="s">
        <v>5717</v>
      </c>
      <c r="J8028" t="s">
        <v>17</v>
      </c>
      <c r="L8028" t="str">
        <f>_xlfn.XLOOKUP(Tableau1[[#This Row],[TYPE DE PIECE]],Tableau4[MATIERE],Tableau4[SHORT TYPE],"",0,1)</f>
        <v/>
      </c>
      <c r="N8028" t="str">
        <f>IF(ISERR(FIND("DECOUPE",Tableau1[[#This Row],[DESIGNATION]])),"","NEED REF")</f>
        <v/>
      </c>
    </row>
    <row r="8029" spans="2:14">
      <c r="B8029">
        <v>34405976</v>
      </c>
      <c r="C8029" s="2">
        <v>42809</v>
      </c>
      <c r="D8029" t="s">
        <v>13</v>
      </c>
      <c r="F8029" t="s">
        <v>5717</v>
      </c>
      <c r="J8029" t="s">
        <v>17</v>
      </c>
      <c r="L8029" t="str">
        <f>_xlfn.XLOOKUP(Tableau1[[#This Row],[TYPE DE PIECE]],Tableau4[MATIERE],Tableau4[SHORT TYPE],"",0,1)</f>
        <v/>
      </c>
      <c r="N8029" t="str">
        <f>IF(ISERR(FIND("DECOUPE",Tableau1[[#This Row],[DESIGNATION]])),"","NEED REF")</f>
        <v/>
      </c>
    </row>
    <row r="8030" spans="2:14">
      <c r="B8030">
        <v>34405975</v>
      </c>
      <c r="C8030" s="2">
        <v>42809</v>
      </c>
      <c r="D8030" t="s">
        <v>13</v>
      </c>
      <c r="F8030" t="s">
        <v>5717</v>
      </c>
      <c r="J8030" t="s">
        <v>17</v>
      </c>
      <c r="L8030" t="str">
        <f>_xlfn.XLOOKUP(Tableau1[[#This Row],[TYPE DE PIECE]],Tableau4[MATIERE],Tableau4[SHORT TYPE],"",0,1)</f>
        <v/>
      </c>
      <c r="N8030" t="str">
        <f>IF(ISERR(FIND("DECOUPE",Tableau1[[#This Row],[DESIGNATION]])),"","NEED REF")</f>
        <v/>
      </c>
    </row>
    <row r="8031" spans="2:14">
      <c r="B8031">
        <v>34405974</v>
      </c>
      <c r="C8031" s="2">
        <v>42809</v>
      </c>
      <c r="D8031" t="s">
        <v>13</v>
      </c>
      <c r="F8031" t="s">
        <v>5717</v>
      </c>
      <c r="J8031" t="s">
        <v>17</v>
      </c>
      <c r="L8031" t="str">
        <f>_xlfn.XLOOKUP(Tableau1[[#This Row],[TYPE DE PIECE]],Tableau4[MATIERE],Tableau4[SHORT TYPE],"",0,1)</f>
        <v/>
      </c>
      <c r="N8031" t="str">
        <f>IF(ISERR(FIND("DECOUPE",Tableau1[[#This Row],[DESIGNATION]])),"","NEED REF")</f>
        <v/>
      </c>
    </row>
    <row r="8032" spans="2:14">
      <c r="B8032">
        <v>34405973</v>
      </c>
      <c r="C8032" s="2">
        <v>42809</v>
      </c>
      <c r="D8032" t="s">
        <v>13</v>
      </c>
      <c r="F8032" t="s">
        <v>5717</v>
      </c>
      <c r="J8032" t="s">
        <v>17</v>
      </c>
      <c r="L8032" t="str">
        <f>_xlfn.XLOOKUP(Tableau1[[#This Row],[TYPE DE PIECE]],Tableau4[MATIERE],Tableau4[SHORT TYPE],"",0,1)</f>
        <v/>
      </c>
      <c r="N8032" t="str">
        <f>IF(ISERR(FIND("DECOUPE",Tableau1[[#This Row],[DESIGNATION]])),"","NEED REF")</f>
        <v/>
      </c>
    </row>
    <row r="8033" spans="2:14">
      <c r="B8033">
        <v>34405972</v>
      </c>
      <c r="C8033" s="2">
        <v>42809</v>
      </c>
      <c r="D8033" t="s">
        <v>13</v>
      </c>
      <c r="F8033" t="s">
        <v>5717</v>
      </c>
      <c r="J8033" t="s">
        <v>17</v>
      </c>
      <c r="L8033" t="str">
        <f>_xlfn.XLOOKUP(Tableau1[[#This Row],[TYPE DE PIECE]],Tableau4[MATIERE],Tableau4[SHORT TYPE],"",0,1)</f>
        <v/>
      </c>
      <c r="N8033" t="str">
        <f>IF(ISERR(FIND("DECOUPE",Tableau1[[#This Row],[DESIGNATION]])),"","NEED REF")</f>
        <v/>
      </c>
    </row>
    <row r="8034" spans="2:14">
      <c r="B8034">
        <v>34405971</v>
      </c>
      <c r="C8034" s="2">
        <v>42809</v>
      </c>
      <c r="D8034" t="s">
        <v>13</v>
      </c>
      <c r="F8034" t="s">
        <v>5717</v>
      </c>
      <c r="J8034" t="s">
        <v>17</v>
      </c>
      <c r="L8034" t="str">
        <f>_xlfn.XLOOKUP(Tableau1[[#This Row],[TYPE DE PIECE]],Tableau4[MATIERE],Tableau4[SHORT TYPE],"",0,1)</f>
        <v/>
      </c>
      <c r="N8034" t="str">
        <f>IF(ISERR(FIND("DECOUPE",Tableau1[[#This Row],[DESIGNATION]])),"","NEED REF")</f>
        <v/>
      </c>
    </row>
    <row r="8035" spans="2:14">
      <c r="B8035">
        <v>34405970</v>
      </c>
      <c r="C8035" s="2">
        <v>42809</v>
      </c>
      <c r="D8035" t="s">
        <v>13</v>
      </c>
      <c r="F8035" t="s">
        <v>5717</v>
      </c>
      <c r="J8035" t="s">
        <v>17</v>
      </c>
      <c r="L8035" t="str">
        <f>_xlfn.XLOOKUP(Tableau1[[#This Row],[TYPE DE PIECE]],Tableau4[MATIERE],Tableau4[SHORT TYPE],"",0,1)</f>
        <v/>
      </c>
      <c r="N8035" t="str">
        <f>IF(ISERR(FIND("DECOUPE",Tableau1[[#This Row],[DESIGNATION]])),"","NEED REF")</f>
        <v/>
      </c>
    </row>
    <row r="8036" spans="2:14">
      <c r="B8036">
        <v>34405969</v>
      </c>
      <c r="C8036" s="2">
        <v>42809</v>
      </c>
      <c r="D8036" t="s">
        <v>13</v>
      </c>
      <c r="F8036" t="s">
        <v>5717</v>
      </c>
      <c r="J8036" t="s">
        <v>17</v>
      </c>
      <c r="L8036" t="str">
        <f>_xlfn.XLOOKUP(Tableau1[[#This Row],[TYPE DE PIECE]],Tableau4[MATIERE],Tableau4[SHORT TYPE],"",0,1)</f>
        <v/>
      </c>
      <c r="N8036" t="str">
        <f>IF(ISERR(FIND("DECOUPE",Tableau1[[#This Row],[DESIGNATION]])),"","NEED REF")</f>
        <v/>
      </c>
    </row>
    <row r="8037" spans="2:14">
      <c r="B8037">
        <v>34405968</v>
      </c>
      <c r="C8037" s="2">
        <v>42809</v>
      </c>
      <c r="D8037" t="s">
        <v>13</v>
      </c>
      <c r="F8037" t="s">
        <v>5717</v>
      </c>
      <c r="J8037" t="s">
        <v>17</v>
      </c>
      <c r="L8037" t="str">
        <f>_xlfn.XLOOKUP(Tableau1[[#This Row],[TYPE DE PIECE]],Tableau4[MATIERE],Tableau4[SHORT TYPE],"",0,1)</f>
        <v/>
      </c>
      <c r="N8037" t="str">
        <f>IF(ISERR(FIND("DECOUPE",Tableau1[[#This Row],[DESIGNATION]])),"","NEED REF")</f>
        <v/>
      </c>
    </row>
    <row r="8038" spans="2:14">
      <c r="B8038">
        <v>34405967</v>
      </c>
      <c r="C8038" s="2">
        <v>42809</v>
      </c>
      <c r="D8038" t="s">
        <v>13</v>
      </c>
      <c r="F8038" t="s">
        <v>5717</v>
      </c>
      <c r="J8038" t="s">
        <v>17</v>
      </c>
      <c r="L8038" t="str">
        <f>_xlfn.XLOOKUP(Tableau1[[#This Row],[TYPE DE PIECE]],Tableau4[MATIERE],Tableau4[SHORT TYPE],"",0,1)</f>
        <v/>
      </c>
      <c r="N8038" t="str">
        <f>IF(ISERR(FIND("DECOUPE",Tableau1[[#This Row],[DESIGNATION]])),"","NEED REF")</f>
        <v/>
      </c>
    </row>
    <row r="8039" spans="2:14">
      <c r="B8039">
        <v>34405966</v>
      </c>
      <c r="C8039" s="2">
        <v>42809</v>
      </c>
      <c r="D8039" t="s">
        <v>13</v>
      </c>
      <c r="F8039" t="s">
        <v>5717</v>
      </c>
      <c r="J8039" t="s">
        <v>17</v>
      </c>
      <c r="L8039" t="str">
        <f>_xlfn.XLOOKUP(Tableau1[[#This Row],[TYPE DE PIECE]],Tableau4[MATIERE],Tableau4[SHORT TYPE],"",0,1)</f>
        <v/>
      </c>
      <c r="N8039" t="str">
        <f>IF(ISERR(FIND("DECOUPE",Tableau1[[#This Row],[DESIGNATION]])),"","NEED REF")</f>
        <v/>
      </c>
    </row>
    <row r="8040" spans="2:14">
      <c r="B8040">
        <v>34405965</v>
      </c>
      <c r="C8040" s="2">
        <v>42809</v>
      </c>
      <c r="D8040" t="s">
        <v>13</v>
      </c>
      <c r="F8040" t="s">
        <v>5717</v>
      </c>
      <c r="J8040" t="s">
        <v>17</v>
      </c>
      <c r="L8040" t="str">
        <f>_xlfn.XLOOKUP(Tableau1[[#This Row],[TYPE DE PIECE]],Tableau4[MATIERE],Tableau4[SHORT TYPE],"",0,1)</f>
        <v/>
      </c>
      <c r="N8040" t="str">
        <f>IF(ISERR(FIND("DECOUPE",Tableau1[[#This Row],[DESIGNATION]])),"","NEED REF")</f>
        <v/>
      </c>
    </row>
    <row r="8041" spans="2:14">
      <c r="B8041">
        <v>34405964</v>
      </c>
      <c r="C8041" s="2">
        <v>42809</v>
      </c>
      <c r="D8041" t="s">
        <v>13</v>
      </c>
      <c r="E8041" t="s">
        <v>5824</v>
      </c>
      <c r="F8041" t="s">
        <v>5717</v>
      </c>
      <c r="J8041" t="s">
        <v>17</v>
      </c>
      <c r="L8041" t="str">
        <f>_xlfn.XLOOKUP(Tableau1[[#This Row],[TYPE DE PIECE]],Tableau4[MATIERE],Tableau4[SHORT TYPE],"",0,1)</f>
        <v/>
      </c>
      <c r="N8041" t="str">
        <f>IF(ISERR(FIND("DECOUPE",Tableau1[[#This Row],[DESIGNATION]])),"","NEED REF")</f>
        <v/>
      </c>
    </row>
    <row r="8042" spans="2:14">
      <c r="B8042">
        <v>34405963</v>
      </c>
      <c r="C8042" s="2">
        <v>42809</v>
      </c>
      <c r="D8042" t="s">
        <v>13</v>
      </c>
      <c r="E8042" t="s">
        <v>5825</v>
      </c>
      <c r="F8042" t="s">
        <v>5717</v>
      </c>
      <c r="J8042" t="s">
        <v>17</v>
      </c>
      <c r="L8042" t="str">
        <f>_xlfn.XLOOKUP(Tableau1[[#This Row],[TYPE DE PIECE]],Tableau4[MATIERE],Tableau4[SHORT TYPE],"",0,1)</f>
        <v/>
      </c>
      <c r="N8042" t="str">
        <f>IF(ISERR(FIND("DECOUPE",Tableau1[[#This Row],[DESIGNATION]])),"","NEED REF")</f>
        <v/>
      </c>
    </row>
    <row r="8043" spans="2:14">
      <c r="B8043">
        <v>34405962</v>
      </c>
      <c r="C8043" s="2">
        <v>42809</v>
      </c>
      <c r="D8043" t="s">
        <v>13</v>
      </c>
      <c r="F8043" t="s">
        <v>5717</v>
      </c>
      <c r="J8043" t="s">
        <v>17</v>
      </c>
      <c r="L8043" t="str">
        <f>_xlfn.XLOOKUP(Tableau1[[#This Row],[TYPE DE PIECE]],Tableau4[MATIERE],Tableau4[SHORT TYPE],"",0,1)</f>
        <v/>
      </c>
      <c r="N8043" t="str">
        <f>IF(ISERR(FIND("DECOUPE",Tableau1[[#This Row],[DESIGNATION]])),"","NEED REF")</f>
        <v/>
      </c>
    </row>
    <row r="8044" spans="2:14">
      <c r="B8044">
        <v>34405961</v>
      </c>
      <c r="C8044" s="2">
        <v>42809</v>
      </c>
      <c r="D8044" t="s">
        <v>13</v>
      </c>
      <c r="E8044" t="s">
        <v>5552</v>
      </c>
      <c r="F8044" t="s">
        <v>5717</v>
      </c>
      <c r="J8044" t="s">
        <v>17</v>
      </c>
      <c r="L8044" t="str">
        <f>_xlfn.XLOOKUP(Tableau1[[#This Row],[TYPE DE PIECE]],Tableau4[MATIERE],Tableau4[SHORT TYPE],"",0,1)</f>
        <v/>
      </c>
      <c r="N8044" t="str">
        <f>IF(ISERR(FIND("DECOUPE",Tableau1[[#This Row],[DESIGNATION]])),"","NEED REF")</f>
        <v/>
      </c>
    </row>
    <row r="8045" spans="2:14">
      <c r="B8045">
        <v>34405960</v>
      </c>
      <c r="C8045" s="2">
        <v>42809</v>
      </c>
      <c r="D8045" t="s">
        <v>13</v>
      </c>
      <c r="F8045" t="s">
        <v>5717</v>
      </c>
      <c r="J8045" t="s">
        <v>17</v>
      </c>
      <c r="L8045" t="str">
        <f>_xlfn.XLOOKUP(Tableau1[[#This Row],[TYPE DE PIECE]],Tableau4[MATIERE],Tableau4[SHORT TYPE],"",0,1)</f>
        <v/>
      </c>
      <c r="N8045" t="str">
        <f>IF(ISERR(FIND("DECOUPE",Tableau1[[#This Row],[DESIGNATION]])),"","NEED REF")</f>
        <v/>
      </c>
    </row>
    <row r="8046" spans="2:14">
      <c r="B8046">
        <v>34405959</v>
      </c>
      <c r="C8046" s="2">
        <v>42809</v>
      </c>
      <c r="D8046" t="s">
        <v>13</v>
      </c>
      <c r="F8046" t="s">
        <v>5717</v>
      </c>
      <c r="J8046" t="s">
        <v>17</v>
      </c>
      <c r="L8046" t="str">
        <f>_xlfn.XLOOKUP(Tableau1[[#This Row],[TYPE DE PIECE]],Tableau4[MATIERE],Tableau4[SHORT TYPE],"",0,1)</f>
        <v/>
      </c>
      <c r="N8046" t="str">
        <f>IF(ISERR(FIND("DECOUPE",Tableau1[[#This Row],[DESIGNATION]])),"","NEED REF")</f>
        <v/>
      </c>
    </row>
    <row r="8047" spans="2:14">
      <c r="B8047">
        <v>34405958</v>
      </c>
      <c r="C8047" s="2">
        <v>42809</v>
      </c>
      <c r="D8047" t="s">
        <v>13</v>
      </c>
      <c r="E8047" t="s">
        <v>5826</v>
      </c>
      <c r="F8047" t="s">
        <v>5717</v>
      </c>
      <c r="J8047" t="s">
        <v>17</v>
      </c>
      <c r="L8047" t="str">
        <f>_xlfn.XLOOKUP(Tableau1[[#This Row],[TYPE DE PIECE]],Tableau4[MATIERE],Tableau4[SHORT TYPE],"",0,1)</f>
        <v/>
      </c>
      <c r="N8047" t="str">
        <f>IF(ISERR(FIND("DECOUPE",Tableau1[[#This Row],[DESIGNATION]])),"","NEED REF")</f>
        <v/>
      </c>
    </row>
    <row r="8048" spans="2:14">
      <c r="B8048">
        <v>34405957</v>
      </c>
      <c r="C8048" s="2">
        <v>42809</v>
      </c>
      <c r="D8048" t="s">
        <v>13</v>
      </c>
      <c r="E8048" t="s">
        <v>5827</v>
      </c>
      <c r="F8048" t="s">
        <v>5717</v>
      </c>
      <c r="J8048" t="s">
        <v>17</v>
      </c>
      <c r="L8048" t="str">
        <f>_xlfn.XLOOKUP(Tableau1[[#This Row],[TYPE DE PIECE]],Tableau4[MATIERE],Tableau4[SHORT TYPE],"",0,1)</f>
        <v/>
      </c>
      <c r="N8048" t="str">
        <f>IF(ISERR(FIND("DECOUPE",Tableau1[[#This Row],[DESIGNATION]])),"","NEED REF")</f>
        <v/>
      </c>
    </row>
    <row r="8049" spans="2:14">
      <c r="B8049">
        <v>34405956</v>
      </c>
      <c r="C8049" s="2">
        <v>42809</v>
      </c>
      <c r="D8049" t="s">
        <v>13</v>
      </c>
      <c r="E8049" t="s">
        <v>5828</v>
      </c>
      <c r="F8049" t="s">
        <v>5717</v>
      </c>
      <c r="J8049" t="s">
        <v>17</v>
      </c>
      <c r="K8049" t="s">
        <v>5697</v>
      </c>
      <c r="L8049" t="str">
        <f>_xlfn.XLOOKUP(Tableau1[[#This Row],[TYPE DE PIECE]],Tableau4[MATIERE],Tableau4[SHORT TYPE],"",0,1)</f>
        <v/>
      </c>
      <c r="N8049" t="str">
        <f>IF(ISERR(FIND("DECOUPE",Tableau1[[#This Row],[DESIGNATION]])),"","NEED REF")</f>
        <v/>
      </c>
    </row>
    <row r="8050" spans="2:14">
      <c r="B8050">
        <v>34405955</v>
      </c>
      <c r="C8050" s="2">
        <v>42809</v>
      </c>
      <c r="D8050" t="s">
        <v>13</v>
      </c>
      <c r="E8050" t="s">
        <v>5829</v>
      </c>
      <c r="F8050" t="s">
        <v>5717</v>
      </c>
      <c r="J8050" t="s">
        <v>17</v>
      </c>
      <c r="L8050" t="str">
        <f>_xlfn.XLOOKUP(Tableau1[[#This Row],[TYPE DE PIECE]],Tableau4[MATIERE],Tableau4[SHORT TYPE],"",0,1)</f>
        <v/>
      </c>
      <c r="N8050" t="str">
        <f>IF(ISERR(FIND("DECOUPE",Tableau1[[#This Row],[DESIGNATION]])),"","NEED REF")</f>
        <v/>
      </c>
    </row>
    <row r="8051" spans="2:14">
      <c r="B8051">
        <v>34405954</v>
      </c>
      <c r="C8051" s="2">
        <v>42809</v>
      </c>
      <c r="D8051" t="s">
        <v>13</v>
      </c>
      <c r="E8051" t="s">
        <v>5665</v>
      </c>
      <c r="F8051" t="s">
        <v>5717</v>
      </c>
      <c r="J8051" t="s">
        <v>17</v>
      </c>
      <c r="K8051" t="s">
        <v>5697</v>
      </c>
      <c r="L8051" t="str">
        <f>_xlfn.XLOOKUP(Tableau1[[#This Row],[TYPE DE PIECE]],Tableau4[MATIERE],Tableau4[SHORT TYPE],"",0,1)</f>
        <v/>
      </c>
      <c r="N8051" t="str">
        <f>IF(ISERR(FIND("DECOUPE",Tableau1[[#This Row],[DESIGNATION]])),"","NEED REF")</f>
        <v/>
      </c>
    </row>
    <row r="8052" spans="2:14">
      <c r="B8052">
        <v>34405953</v>
      </c>
      <c r="C8052" s="2">
        <v>42809</v>
      </c>
      <c r="D8052" t="s">
        <v>13</v>
      </c>
      <c r="E8052" t="s">
        <v>5830</v>
      </c>
      <c r="F8052" t="s">
        <v>5717</v>
      </c>
      <c r="J8052" t="s">
        <v>17</v>
      </c>
      <c r="L8052" t="str">
        <f>_xlfn.XLOOKUP(Tableau1[[#This Row],[TYPE DE PIECE]],Tableau4[MATIERE],Tableau4[SHORT TYPE],"",0,1)</f>
        <v/>
      </c>
      <c r="N8052" t="str">
        <f>IF(ISERR(FIND("DECOUPE",Tableau1[[#This Row],[DESIGNATION]])),"","NEED REF")</f>
        <v/>
      </c>
    </row>
    <row r="8053" spans="2:14">
      <c r="B8053">
        <v>34405952</v>
      </c>
      <c r="C8053" s="2">
        <v>42809</v>
      </c>
      <c r="D8053" t="s">
        <v>13</v>
      </c>
      <c r="E8053" t="s">
        <v>5831</v>
      </c>
      <c r="F8053" t="s">
        <v>5717</v>
      </c>
      <c r="J8053" t="s">
        <v>17</v>
      </c>
      <c r="L8053" t="str">
        <f>_xlfn.XLOOKUP(Tableau1[[#This Row],[TYPE DE PIECE]],Tableau4[MATIERE],Tableau4[SHORT TYPE],"",0,1)</f>
        <v/>
      </c>
      <c r="N8053" t="str">
        <f>IF(ISERR(FIND("DECOUPE",Tableau1[[#This Row],[DESIGNATION]])),"","NEED REF")</f>
        <v/>
      </c>
    </row>
    <row r="8054" spans="2:14">
      <c r="B8054">
        <v>34405951</v>
      </c>
      <c r="C8054" s="2">
        <v>42809</v>
      </c>
      <c r="D8054" t="s">
        <v>13</v>
      </c>
      <c r="E8054" t="s">
        <v>5832</v>
      </c>
      <c r="F8054" t="s">
        <v>5717</v>
      </c>
      <c r="J8054" t="s">
        <v>17</v>
      </c>
      <c r="L8054" t="str">
        <f>_xlfn.XLOOKUP(Tableau1[[#This Row],[TYPE DE PIECE]],Tableau4[MATIERE],Tableau4[SHORT TYPE],"",0,1)</f>
        <v/>
      </c>
      <c r="N8054" t="str">
        <f>IF(ISERR(FIND("DECOUPE",Tableau1[[#This Row],[DESIGNATION]])),"","NEED REF")</f>
        <v/>
      </c>
    </row>
    <row r="8055" spans="2:14">
      <c r="B8055">
        <v>34405950</v>
      </c>
      <c r="C8055" s="2">
        <v>42809</v>
      </c>
      <c r="D8055" t="s">
        <v>13</v>
      </c>
      <c r="E8055" t="s">
        <v>5833</v>
      </c>
      <c r="F8055" t="s">
        <v>5717</v>
      </c>
      <c r="J8055" t="s">
        <v>17</v>
      </c>
      <c r="K8055" t="s">
        <v>5697</v>
      </c>
      <c r="L8055" t="str">
        <f>_xlfn.XLOOKUP(Tableau1[[#This Row],[TYPE DE PIECE]],Tableau4[MATIERE],Tableau4[SHORT TYPE],"",0,1)</f>
        <v/>
      </c>
      <c r="N8055" t="str">
        <f>IF(ISERR(FIND("DECOUPE",Tableau1[[#This Row],[DESIGNATION]])),"","NEED REF")</f>
        <v/>
      </c>
    </row>
    <row r="8056" spans="2:14">
      <c r="B8056">
        <v>34405949</v>
      </c>
      <c r="C8056" s="2">
        <v>42809</v>
      </c>
      <c r="D8056" t="s">
        <v>13</v>
      </c>
      <c r="E8056" t="s">
        <v>5834</v>
      </c>
      <c r="F8056" t="s">
        <v>5717</v>
      </c>
      <c r="J8056" t="s">
        <v>17</v>
      </c>
      <c r="L8056" t="str">
        <f>_xlfn.XLOOKUP(Tableau1[[#This Row],[TYPE DE PIECE]],Tableau4[MATIERE],Tableau4[SHORT TYPE],"",0,1)</f>
        <v/>
      </c>
      <c r="N8056" t="str">
        <f>IF(ISERR(FIND("DECOUPE",Tableau1[[#This Row],[DESIGNATION]])),"","NEED REF")</f>
        <v/>
      </c>
    </row>
    <row r="8057" spans="2:14">
      <c r="B8057">
        <v>34405948</v>
      </c>
      <c r="C8057" s="2">
        <v>42809</v>
      </c>
      <c r="D8057" t="s">
        <v>13</v>
      </c>
      <c r="E8057" t="s">
        <v>5835</v>
      </c>
      <c r="F8057" t="s">
        <v>5717</v>
      </c>
      <c r="J8057" t="s">
        <v>17</v>
      </c>
      <c r="L8057" t="str">
        <f>_xlfn.XLOOKUP(Tableau1[[#This Row],[TYPE DE PIECE]],Tableau4[MATIERE],Tableau4[SHORT TYPE],"",0,1)</f>
        <v/>
      </c>
      <c r="N8057" t="str">
        <f>IF(ISERR(FIND("DECOUPE",Tableau1[[#This Row],[DESIGNATION]])),"","NEED REF")</f>
        <v/>
      </c>
    </row>
    <row r="8058" spans="2:14">
      <c r="B8058">
        <v>34405947</v>
      </c>
      <c r="C8058" s="2">
        <v>42809</v>
      </c>
      <c r="D8058" t="s">
        <v>13</v>
      </c>
      <c r="E8058" t="s">
        <v>5836</v>
      </c>
      <c r="F8058" t="s">
        <v>5717</v>
      </c>
      <c r="J8058" t="s">
        <v>17</v>
      </c>
      <c r="L8058" t="str">
        <f>_xlfn.XLOOKUP(Tableau1[[#This Row],[TYPE DE PIECE]],Tableau4[MATIERE],Tableau4[SHORT TYPE],"",0,1)</f>
        <v/>
      </c>
      <c r="N8058" t="str">
        <f>IF(ISERR(FIND("DECOUPE",Tableau1[[#This Row],[DESIGNATION]])),"","NEED REF")</f>
        <v/>
      </c>
    </row>
    <row r="8059" spans="2:14">
      <c r="B8059">
        <v>34405946</v>
      </c>
      <c r="C8059" s="2">
        <v>42809</v>
      </c>
      <c r="D8059" t="s">
        <v>13</v>
      </c>
      <c r="E8059" t="s">
        <v>5837</v>
      </c>
      <c r="F8059" t="s">
        <v>5717</v>
      </c>
      <c r="J8059" t="s">
        <v>17</v>
      </c>
      <c r="L8059" t="str">
        <f>_xlfn.XLOOKUP(Tableau1[[#This Row],[TYPE DE PIECE]],Tableau4[MATIERE],Tableau4[SHORT TYPE],"",0,1)</f>
        <v/>
      </c>
      <c r="N8059" t="str">
        <f>IF(ISERR(FIND("DECOUPE",Tableau1[[#This Row],[DESIGNATION]])),"","NEED REF")</f>
        <v/>
      </c>
    </row>
    <row r="8060" spans="2:14">
      <c r="B8060">
        <v>34405945</v>
      </c>
      <c r="C8060" s="2">
        <v>42809</v>
      </c>
      <c r="D8060" t="s">
        <v>13</v>
      </c>
      <c r="E8060" t="s">
        <v>5838</v>
      </c>
      <c r="F8060" t="s">
        <v>5717</v>
      </c>
      <c r="J8060" t="s">
        <v>17</v>
      </c>
      <c r="L8060" t="str">
        <f>_xlfn.XLOOKUP(Tableau1[[#This Row],[TYPE DE PIECE]],Tableau4[MATIERE],Tableau4[SHORT TYPE],"",0,1)</f>
        <v/>
      </c>
      <c r="N8060" t="str">
        <f>IF(ISERR(FIND("DECOUPE",Tableau1[[#This Row],[DESIGNATION]])),"","NEED REF")</f>
        <v/>
      </c>
    </row>
    <row r="8061" spans="2:14">
      <c r="B8061">
        <v>34405944</v>
      </c>
      <c r="C8061" s="2">
        <v>42809</v>
      </c>
      <c r="D8061" t="s">
        <v>13</v>
      </c>
      <c r="E8061" t="s">
        <v>5839</v>
      </c>
      <c r="F8061" t="s">
        <v>5717</v>
      </c>
      <c r="J8061" t="s">
        <v>17</v>
      </c>
      <c r="L8061" t="str">
        <f>_xlfn.XLOOKUP(Tableau1[[#This Row],[TYPE DE PIECE]],Tableau4[MATIERE],Tableau4[SHORT TYPE],"",0,1)</f>
        <v/>
      </c>
      <c r="N8061" t="str">
        <f>IF(ISERR(FIND("DECOUPE",Tableau1[[#This Row],[DESIGNATION]])),"","NEED REF")</f>
        <v/>
      </c>
    </row>
    <row r="8062" spans="2:14">
      <c r="B8062">
        <v>34405943</v>
      </c>
      <c r="C8062" s="2">
        <v>42809</v>
      </c>
      <c r="D8062" t="s">
        <v>13</v>
      </c>
      <c r="E8062" t="s">
        <v>5840</v>
      </c>
      <c r="F8062" t="s">
        <v>5717</v>
      </c>
      <c r="J8062" t="s">
        <v>17</v>
      </c>
      <c r="L8062" t="str">
        <f>_xlfn.XLOOKUP(Tableau1[[#This Row],[TYPE DE PIECE]],Tableau4[MATIERE],Tableau4[SHORT TYPE],"",0,1)</f>
        <v/>
      </c>
      <c r="N8062" t="str">
        <f>IF(ISERR(FIND("DECOUPE",Tableau1[[#This Row],[DESIGNATION]])),"","NEED REF")</f>
        <v/>
      </c>
    </row>
    <row r="8063" spans="2:14">
      <c r="B8063">
        <v>34405942</v>
      </c>
      <c r="C8063" s="2">
        <v>42809</v>
      </c>
      <c r="D8063" t="s">
        <v>13</v>
      </c>
      <c r="F8063" t="s">
        <v>5717</v>
      </c>
      <c r="J8063" t="s">
        <v>17</v>
      </c>
      <c r="L8063" t="str">
        <f>_xlfn.XLOOKUP(Tableau1[[#This Row],[TYPE DE PIECE]],Tableau4[MATIERE],Tableau4[SHORT TYPE],"",0,1)</f>
        <v/>
      </c>
      <c r="N8063" t="str">
        <f>IF(ISERR(FIND("DECOUPE",Tableau1[[#This Row],[DESIGNATION]])),"","NEED REF")</f>
        <v/>
      </c>
    </row>
    <row r="8064" spans="2:14">
      <c r="B8064">
        <v>34405941</v>
      </c>
      <c r="C8064" s="2">
        <v>42809</v>
      </c>
      <c r="D8064" t="s">
        <v>13</v>
      </c>
      <c r="F8064" t="s">
        <v>5717</v>
      </c>
      <c r="J8064" t="s">
        <v>17</v>
      </c>
      <c r="L8064" t="str">
        <f>_xlfn.XLOOKUP(Tableau1[[#This Row],[TYPE DE PIECE]],Tableau4[MATIERE],Tableau4[SHORT TYPE],"",0,1)</f>
        <v/>
      </c>
      <c r="N8064" t="str">
        <f>IF(ISERR(FIND("DECOUPE",Tableau1[[#This Row],[DESIGNATION]])),"","NEED REF")</f>
        <v/>
      </c>
    </row>
    <row r="8065" spans="2:14">
      <c r="B8065">
        <v>34405940</v>
      </c>
      <c r="C8065" s="2">
        <v>42809</v>
      </c>
      <c r="D8065" t="s">
        <v>13</v>
      </c>
      <c r="E8065" t="s">
        <v>5841</v>
      </c>
      <c r="F8065" t="s">
        <v>5717</v>
      </c>
      <c r="J8065" t="s">
        <v>17</v>
      </c>
      <c r="L8065" t="str">
        <f>_xlfn.XLOOKUP(Tableau1[[#This Row],[TYPE DE PIECE]],Tableau4[MATIERE],Tableau4[SHORT TYPE],"",0,1)</f>
        <v/>
      </c>
      <c r="N8065" t="str">
        <f>IF(ISERR(FIND("DECOUPE",Tableau1[[#This Row],[DESIGNATION]])),"","NEED REF")</f>
        <v/>
      </c>
    </row>
    <row r="8066" spans="2:14">
      <c r="B8066">
        <v>34405939</v>
      </c>
      <c r="C8066" s="2">
        <v>42809</v>
      </c>
      <c r="D8066" t="s">
        <v>13</v>
      </c>
      <c r="E8066" t="s">
        <v>5842</v>
      </c>
      <c r="F8066" t="s">
        <v>5717</v>
      </c>
      <c r="J8066" t="s">
        <v>17</v>
      </c>
      <c r="L8066" t="str">
        <f>_xlfn.XLOOKUP(Tableau1[[#This Row],[TYPE DE PIECE]],Tableau4[MATIERE],Tableau4[SHORT TYPE],"",0,1)</f>
        <v/>
      </c>
      <c r="N8066" t="str">
        <f>IF(ISERR(FIND("DECOUPE",Tableau1[[#This Row],[DESIGNATION]])),"","NEED REF")</f>
        <v/>
      </c>
    </row>
    <row r="8067" spans="2:14">
      <c r="B8067">
        <v>34405938</v>
      </c>
      <c r="C8067" s="2">
        <v>42809</v>
      </c>
      <c r="D8067" t="s">
        <v>13</v>
      </c>
      <c r="E8067" t="s">
        <v>5843</v>
      </c>
      <c r="F8067" t="s">
        <v>5717</v>
      </c>
      <c r="J8067" t="s">
        <v>17</v>
      </c>
      <c r="K8067" t="s">
        <v>5697</v>
      </c>
      <c r="L8067" t="str">
        <f>_xlfn.XLOOKUP(Tableau1[[#This Row],[TYPE DE PIECE]],Tableau4[MATIERE],Tableau4[SHORT TYPE],"",0,1)</f>
        <v/>
      </c>
      <c r="N8067" t="str">
        <f>IF(ISERR(FIND("DECOUPE",Tableau1[[#This Row],[DESIGNATION]])),"","NEED REF")</f>
        <v/>
      </c>
    </row>
    <row r="8068" spans="2:14">
      <c r="B8068">
        <v>34405937</v>
      </c>
      <c r="C8068" s="2">
        <v>42809</v>
      </c>
      <c r="D8068" t="s">
        <v>13</v>
      </c>
      <c r="E8068" t="s">
        <v>5844</v>
      </c>
      <c r="F8068" t="s">
        <v>5717</v>
      </c>
      <c r="J8068" t="s">
        <v>17</v>
      </c>
      <c r="L8068" t="str">
        <f>_xlfn.XLOOKUP(Tableau1[[#This Row],[TYPE DE PIECE]],Tableau4[MATIERE],Tableau4[SHORT TYPE],"",0,1)</f>
        <v/>
      </c>
      <c r="N8068" t="str">
        <f>IF(ISERR(FIND("DECOUPE",Tableau1[[#This Row],[DESIGNATION]])),"","NEED REF")</f>
        <v/>
      </c>
    </row>
    <row r="8069" spans="2:14">
      <c r="B8069">
        <v>34405936</v>
      </c>
      <c r="C8069" s="2">
        <v>42809</v>
      </c>
      <c r="D8069" t="s">
        <v>13</v>
      </c>
      <c r="E8069" t="s">
        <v>5844</v>
      </c>
      <c r="F8069" t="s">
        <v>5717</v>
      </c>
      <c r="J8069" t="s">
        <v>17</v>
      </c>
      <c r="L8069" t="str">
        <f>_xlfn.XLOOKUP(Tableau1[[#This Row],[TYPE DE PIECE]],Tableau4[MATIERE],Tableau4[SHORT TYPE],"",0,1)</f>
        <v/>
      </c>
      <c r="N8069" t="str">
        <f>IF(ISERR(FIND("DECOUPE",Tableau1[[#This Row],[DESIGNATION]])),"","NEED REF")</f>
        <v/>
      </c>
    </row>
    <row r="8070" spans="2:14">
      <c r="B8070">
        <v>34405935</v>
      </c>
      <c r="C8070" s="2">
        <v>42809</v>
      </c>
      <c r="D8070" t="s">
        <v>13</v>
      </c>
      <c r="F8070" t="s">
        <v>5717</v>
      </c>
      <c r="J8070" t="s">
        <v>17</v>
      </c>
      <c r="L8070" t="str">
        <f>_xlfn.XLOOKUP(Tableau1[[#This Row],[TYPE DE PIECE]],Tableau4[MATIERE],Tableau4[SHORT TYPE],"",0,1)</f>
        <v/>
      </c>
      <c r="N8070" t="str">
        <f>IF(ISERR(FIND("DECOUPE",Tableau1[[#This Row],[DESIGNATION]])),"","NEED REF")</f>
        <v/>
      </c>
    </row>
    <row r="8071" spans="2:14">
      <c r="B8071">
        <v>34405934</v>
      </c>
      <c r="C8071" s="2">
        <v>42809</v>
      </c>
      <c r="D8071" t="s">
        <v>13</v>
      </c>
      <c r="F8071" t="s">
        <v>5717</v>
      </c>
      <c r="J8071" t="s">
        <v>17</v>
      </c>
      <c r="L8071" t="str">
        <f>_xlfn.XLOOKUP(Tableau1[[#This Row],[TYPE DE PIECE]],Tableau4[MATIERE],Tableau4[SHORT TYPE],"",0,1)</f>
        <v/>
      </c>
      <c r="N8071" t="str">
        <f>IF(ISERR(FIND("DECOUPE",Tableau1[[#This Row],[DESIGNATION]])),"","NEED REF")</f>
        <v/>
      </c>
    </row>
    <row r="8072" spans="2:14">
      <c r="B8072">
        <v>34405933</v>
      </c>
      <c r="C8072" s="2">
        <v>42809</v>
      </c>
      <c r="D8072" t="s">
        <v>13</v>
      </c>
      <c r="F8072" t="s">
        <v>5717</v>
      </c>
      <c r="J8072" t="s">
        <v>17</v>
      </c>
      <c r="L8072" t="str">
        <f>_xlfn.XLOOKUP(Tableau1[[#This Row],[TYPE DE PIECE]],Tableau4[MATIERE],Tableau4[SHORT TYPE],"",0,1)</f>
        <v/>
      </c>
      <c r="N8072" t="str">
        <f>IF(ISERR(FIND("DECOUPE",Tableau1[[#This Row],[DESIGNATION]])),"","NEED REF")</f>
        <v/>
      </c>
    </row>
    <row r="8073" spans="2:14">
      <c r="B8073">
        <v>34405932</v>
      </c>
      <c r="C8073" s="2">
        <v>42809</v>
      </c>
      <c r="D8073" t="s">
        <v>13</v>
      </c>
      <c r="F8073" t="s">
        <v>5717</v>
      </c>
      <c r="J8073" t="s">
        <v>17</v>
      </c>
      <c r="L8073" t="str">
        <f>_xlfn.XLOOKUP(Tableau1[[#This Row],[TYPE DE PIECE]],Tableau4[MATIERE],Tableau4[SHORT TYPE],"",0,1)</f>
        <v/>
      </c>
      <c r="N8073" t="str">
        <f>IF(ISERR(FIND("DECOUPE",Tableau1[[#This Row],[DESIGNATION]])),"","NEED REF")</f>
        <v/>
      </c>
    </row>
    <row r="8074" spans="2:14">
      <c r="B8074">
        <v>34405931</v>
      </c>
      <c r="C8074" s="2">
        <v>42809</v>
      </c>
      <c r="D8074" t="s">
        <v>13</v>
      </c>
      <c r="F8074" t="s">
        <v>5717</v>
      </c>
      <c r="J8074" t="s">
        <v>17</v>
      </c>
      <c r="L8074" t="str">
        <f>_xlfn.XLOOKUP(Tableau1[[#This Row],[TYPE DE PIECE]],Tableau4[MATIERE],Tableau4[SHORT TYPE],"",0,1)</f>
        <v/>
      </c>
      <c r="N8074" t="str">
        <f>IF(ISERR(FIND("DECOUPE",Tableau1[[#This Row],[DESIGNATION]])),"","NEED REF")</f>
        <v/>
      </c>
    </row>
    <row r="8075" spans="2:14">
      <c r="B8075">
        <v>34405930</v>
      </c>
      <c r="C8075" s="2">
        <v>42809</v>
      </c>
      <c r="D8075" t="s">
        <v>13</v>
      </c>
      <c r="F8075" t="s">
        <v>5717</v>
      </c>
      <c r="J8075" t="s">
        <v>17</v>
      </c>
      <c r="L8075" t="str">
        <f>_xlfn.XLOOKUP(Tableau1[[#This Row],[TYPE DE PIECE]],Tableau4[MATIERE],Tableau4[SHORT TYPE],"",0,1)</f>
        <v/>
      </c>
      <c r="N8075" t="str">
        <f>IF(ISERR(FIND("DECOUPE",Tableau1[[#This Row],[DESIGNATION]])),"","NEED REF")</f>
        <v/>
      </c>
    </row>
    <row r="8076" spans="2:14">
      <c r="B8076">
        <v>34405929</v>
      </c>
      <c r="C8076" s="2">
        <v>42809</v>
      </c>
      <c r="D8076" t="s">
        <v>13</v>
      </c>
      <c r="F8076" t="s">
        <v>5717</v>
      </c>
      <c r="J8076" t="s">
        <v>17</v>
      </c>
      <c r="L8076" t="str">
        <f>_xlfn.XLOOKUP(Tableau1[[#This Row],[TYPE DE PIECE]],Tableau4[MATIERE],Tableau4[SHORT TYPE],"",0,1)</f>
        <v/>
      </c>
      <c r="N8076" t="str">
        <f>IF(ISERR(FIND("DECOUPE",Tableau1[[#This Row],[DESIGNATION]])),"","NEED REF")</f>
        <v/>
      </c>
    </row>
    <row r="8077" spans="2:14">
      <c r="B8077">
        <v>34405928</v>
      </c>
      <c r="C8077" s="2">
        <v>42809</v>
      </c>
      <c r="D8077" t="s">
        <v>13</v>
      </c>
      <c r="F8077" t="s">
        <v>5717</v>
      </c>
      <c r="J8077" t="s">
        <v>17</v>
      </c>
      <c r="L8077" t="str">
        <f>_xlfn.XLOOKUP(Tableau1[[#This Row],[TYPE DE PIECE]],Tableau4[MATIERE],Tableau4[SHORT TYPE],"",0,1)</f>
        <v/>
      </c>
      <c r="N8077" t="str">
        <f>IF(ISERR(FIND("DECOUPE",Tableau1[[#This Row],[DESIGNATION]])),"","NEED REF")</f>
        <v/>
      </c>
    </row>
    <row r="8078" spans="2:14">
      <c r="B8078">
        <v>34405927</v>
      </c>
      <c r="C8078" s="2">
        <v>42809</v>
      </c>
      <c r="D8078" t="s">
        <v>13</v>
      </c>
      <c r="F8078" t="s">
        <v>5717</v>
      </c>
      <c r="J8078" t="s">
        <v>17</v>
      </c>
      <c r="L8078" t="str">
        <f>_xlfn.XLOOKUP(Tableau1[[#This Row],[TYPE DE PIECE]],Tableau4[MATIERE],Tableau4[SHORT TYPE],"",0,1)</f>
        <v/>
      </c>
      <c r="N8078" t="str">
        <f>IF(ISERR(FIND("DECOUPE",Tableau1[[#This Row],[DESIGNATION]])),"","NEED REF")</f>
        <v/>
      </c>
    </row>
    <row r="8079" spans="2:14">
      <c r="B8079">
        <v>34405926</v>
      </c>
      <c r="C8079" s="2">
        <v>42809</v>
      </c>
      <c r="D8079" t="s">
        <v>13</v>
      </c>
      <c r="E8079" t="s">
        <v>5845</v>
      </c>
      <c r="F8079" t="s">
        <v>5717</v>
      </c>
      <c r="J8079" t="s">
        <v>17</v>
      </c>
      <c r="K8079" t="s">
        <v>67</v>
      </c>
      <c r="L8079" t="str">
        <f>_xlfn.XLOOKUP(Tableau1[[#This Row],[TYPE DE PIECE]],Tableau4[MATIERE],Tableau4[SHORT TYPE],"",0,1)</f>
        <v/>
      </c>
      <c r="N8079" t="str">
        <f>IF(ISERR(FIND("DECOUPE",Tableau1[[#This Row],[DESIGNATION]])),"","NEED REF")</f>
        <v/>
      </c>
    </row>
    <row r="8080" spans="2:14">
      <c r="B8080">
        <v>34405925</v>
      </c>
      <c r="C8080" s="2">
        <v>42809</v>
      </c>
      <c r="D8080" t="s">
        <v>13</v>
      </c>
      <c r="F8080" t="s">
        <v>5717</v>
      </c>
      <c r="J8080" t="s">
        <v>17</v>
      </c>
      <c r="L8080" t="str">
        <f>_xlfn.XLOOKUP(Tableau1[[#This Row],[TYPE DE PIECE]],Tableau4[MATIERE],Tableau4[SHORT TYPE],"",0,1)</f>
        <v/>
      </c>
      <c r="N8080" t="str">
        <f>IF(ISERR(FIND("DECOUPE",Tableau1[[#This Row],[DESIGNATION]])),"","NEED REF")</f>
        <v/>
      </c>
    </row>
    <row r="8081" spans="2:14">
      <c r="B8081">
        <v>34405924</v>
      </c>
      <c r="C8081" s="2">
        <v>42809</v>
      </c>
      <c r="D8081" t="s">
        <v>13</v>
      </c>
      <c r="F8081" t="s">
        <v>5717</v>
      </c>
      <c r="J8081" t="s">
        <v>17</v>
      </c>
      <c r="L8081" t="str">
        <f>_xlfn.XLOOKUP(Tableau1[[#This Row],[TYPE DE PIECE]],Tableau4[MATIERE],Tableau4[SHORT TYPE],"",0,1)</f>
        <v/>
      </c>
      <c r="N8081" t="str">
        <f>IF(ISERR(FIND("DECOUPE",Tableau1[[#This Row],[DESIGNATION]])),"","NEED REF")</f>
        <v/>
      </c>
    </row>
    <row r="8082" spans="2:14">
      <c r="B8082">
        <v>34405923</v>
      </c>
      <c r="C8082" s="2">
        <v>42809</v>
      </c>
      <c r="D8082" t="s">
        <v>13</v>
      </c>
      <c r="E8082" t="s">
        <v>5846</v>
      </c>
      <c r="F8082" t="s">
        <v>5717</v>
      </c>
      <c r="J8082" t="s">
        <v>17</v>
      </c>
      <c r="K8082" t="s">
        <v>5823</v>
      </c>
      <c r="L8082" t="str">
        <f>_xlfn.XLOOKUP(Tableau1[[#This Row],[TYPE DE PIECE]],Tableau4[MATIERE],Tableau4[SHORT TYPE],"",0,1)</f>
        <v/>
      </c>
      <c r="N8082" t="str">
        <f>IF(ISERR(FIND("DECOUPE",Tableau1[[#This Row],[DESIGNATION]])),"","NEED REF")</f>
        <v/>
      </c>
    </row>
    <row r="8083" spans="2:14">
      <c r="B8083">
        <v>34405922</v>
      </c>
      <c r="C8083" s="2">
        <v>42809</v>
      </c>
      <c r="D8083" t="s">
        <v>13</v>
      </c>
      <c r="E8083" t="s">
        <v>5847</v>
      </c>
      <c r="F8083" t="s">
        <v>5717</v>
      </c>
      <c r="J8083" t="s">
        <v>17</v>
      </c>
      <c r="K8083" t="s">
        <v>5823</v>
      </c>
      <c r="L8083" t="str">
        <f>_xlfn.XLOOKUP(Tableau1[[#This Row],[TYPE DE PIECE]],Tableau4[MATIERE],Tableau4[SHORT TYPE],"",0,1)</f>
        <v/>
      </c>
      <c r="N8083" t="str">
        <f>IF(ISERR(FIND("DECOUPE",Tableau1[[#This Row],[DESIGNATION]])),"","NEED REF")</f>
        <v/>
      </c>
    </row>
    <row r="8084" spans="2:14">
      <c r="B8084">
        <v>34405921</v>
      </c>
      <c r="C8084" s="2">
        <v>42809</v>
      </c>
      <c r="D8084" t="s">
        <v>13</v>
      </c>
      <c r="E8084" t="s">
        <v>5848</v>
      </c>
      <c r="F8084" t="s">
        <v>5717</v>
      </c>
      <c r="J8084" t="s">
        <v>17</v>
      </c>
      <c r="K8084" t="s">
        <v>5823</v>
      </c>
      <c r="L8084" t="str">
        <f>_xlfn.XLOOKUP(Tableau1[[#This Row],[TYPE DE PIECE]],Tableau4[MATIERE],Tableau4[SHORT TYPE],"",0,1)</f>
        <v/>
      </c>
      <c r="N8084" t="str">
        <f>IF(ISERR(FIND("DECOUPE",Tableau1[[#This Row],[DESIGNATION]])),"","NEED REF")</f>
        <v/>
      </c>
    </row>
    <row r="8085" spans="2:14">
      <c r="B8085">
        <v>34405920</v>
      </c>
      <c r="C8085" s="2">
        <v>42809</v>
      </c>
      <c r="D8085" t="s">
        <v>13</v>
      </c>
      <c r="E8085" t="s">
        <v>5849</v>
      </c>
      <c r="F8085" t="s">
        <v>5717</v>
      </c>
      <c r="J8085" t="s">
        <v>17</v>
      </c>
      <c r="K8085" t="s">
        <v>5823</v>
      </c>
      <c r="L8085" t="str">
        <f>_xlfn.XLOOKUP(Tableau1[[#This Row],[TYPE DE PIECE]],Tableau4[MATIERE],Tableau4[SHORT TYPE],"",0,1)</f>
        <v/>
      </c>
      <c r="N8085" t="str">
        <f>IF(ISERR(FIND("DECOUPE",Tableau1[[#This Row],[DESIGNATION]])),"","NEED REF")</f>
        <v/>
      </c>
    </row>
    <row r="8086" spans="2:14">
      <c r="B8086">
        <v>34405919</v>
      </c>
      <c r="C8086" s="2">
        <v>42807</v>
      </c>
      <c r="D8086" t="s">
        <v>13</v>
      </c>
      <c r="F8086" t="s">
        <v>5850</v>
      </c>
      <c r="J8086" t="s">
        <v>2813</v>
      </c>
      <c r="L8086" t="str">
        <f>_xlfn.XLOOKUP(Tableau1[[#This Row],[TYPE DE PIECE]],Tableau4[MATIERE],Tableau4[SHORT TYPE],"",0,1)</f>
        <v/>
      </c>
      <c r="N8086" t="str">
        <f>IF(ISERR(FIND("DECOUPE",Tableau1[[#This Row],[DESIGNATION]])),"","NEED REF")</f>
        <v/>
      </c>
    </row>
    <row r="8087" spans="2:14">
      <c r="B8087">
        <v>34405918</v>
      </c>
      <c r="C8087" s="2">
        <v>42807</v>
      </c>
      <c r="D8087" t="s">
        <v>13</v>
      </c>
      <c r="F8087" t="s">
        <v>5850</v>
      </c>
      <c r="J8087" t="s">
        <v>2813</v>
      </c>
      <c r="L8087" t="str">
        <f>_xlfn.XLOOKUP(Tableau1[[#This Row],[TYPE DE PIECE]],Tableau4[MATIERE],Tableau4[SHORT TYPE],"",0,1)</f>
        <v/>
      </c>
      <c r="N8087" t="str">
        <f>IF(ISERR(FIND("DECOUPE",Tableau1[[#This Row],[DESIGNATION]])),"","NEED REF")</f>
        <v/>
      </c>
    </row>
    <row r="8088" spans="2:14">
      <c r="B8088">
        <v>34405917</v>
      </c>
      <c r="C8088" s="2">
        <v>42807</v>
      </c>
      <c r="D8088" t="s">
        <v>13</v>
      </c>
      <c r="F8088" t="s">
        <v>5850</v>
      </c>
      <c r="J8088" t="s">
        <v>2813</v>
      </c>
      <c r="L8088" t="str">
        <f>_xlfn.XLOOKUP(Tableau1[[#This Row],[TYPE DE PIECE]],Tableau4[MATIERE],Tableau4[SHORT TYPE],"",0,1)</f>
        <v/>
      </c>
      <c r="N8088" t="str">
        <f>IF(ISERR(FIND("DECOUPE",Tableau1[[#This Row],[DESIGNATION]])),"","NEED REF")</f>
        <v/>
      </c>
    </row>
    <row r="8089" spans="2:14">
      <c r="B8089">
        <v>34405916</v>
      </c>
      <c r="C8089" s="2">
        <v>42807</v>
      </c>
      <c r="D8089" t="s">
        <v>13</v>
      </c>
      <c r="F8089" t="s">
        <v>5850</v>
      </c>
      <c r="J8089" t="s">
        <v>2813</v>
      </c>
      <c r="L8089" t="str">
        <f>_xlfn.XLOOKUP(Tableau1[[#This Row],[TYPE DE PIECE]],Tableau4[MATIERE],Tableau4[SHORT TYPE],"",0,1)</f>
        <v/>
      </c>
      <c r="N8089" t="str">
        <f>IF(ISERR(FIND("DECOUPE",Tableau1[[#This Row],[DESIGNATION]])),"","NEED REF")</f>
        <v/>
      </c>
    </row>
    <row r="8090" spans="2:14">
      <c r="B8090">
        <v>34405915</v>
      </c>
      <c r="C8090" s="2">
        <v>42807</v>
      </c>
      <c r="D8090" t="s">
        <v>13</v>
      </c>
      <c r="F8090" t="s">
        <v>5850</v>
      </c>
      <c r="J8090" t="s">
        <v>2813</v>
      </c>
      <c r="L8090" t="str">
        <f>_xlfn.XLOOKUP(Tableau1[[#This Row],[TYPE DE PIECE]],Tableau4[MATIERE],Tableau4[SHORT TYPE],"",0,1)</f>
        <v/>
      </c>
      <c r="N8090" t="str">
        <f>IF(ISERR(FIND("DECOUPE",Tableau1[[#This Row],[DESIGNATION]])),"","NEED REF")</f>
        <v/>
      </c>
    </row>
    <row r="8091" spans="2:14">
      <c r="B8091">
        <v>34405914</v>
      </c>
      <c r="C8091" s="2">
        <v>42807</v>
      </c>
      <c r="D8091" t="s">
        <v>13</v>
      </c>
      <c r="F8091" t="s">
        <v>5850</v>
      </c>
      <c r="J8091" t="s">
        <v>2813</v>
      </c>
      <c r="L8091" t="str">
        <f>_xlfn.XLOOKUP(Tableau1[[#This Row],[TYPE DE PIECE]],Tableau4[MATIERE],Tableau4[SHORT TYPE],"",0,1)</f>
        <v/>
      </c>
      <c r="N8091" t="str">
        <f>IF(ISERR(FIND("DECOUPE",Tableau1[[#This Row],[DESIGNATION]])),"","NEED REF")</f>
        <v/>
      </c>
    </row>
    <row r="8092" spans="2:14">
      <c r="B8092">
        <v>34405913</v>
      </c>
      <c r="C8092" s="2">
        <v>42807</v>
      </c>
      <c r="D8092" t="s">
        <v>13</v>
      </c>
      <c r="F8092" t="s">
        <v>5850</v>
      </c>
      <c r="J8092" t="s">
        <v>2813</v>
      </c>
      <c r="L8092" t="str">
        <f>_xlfn.XLOOKUP(Tableau1[[#This Row],[TYPE DE PIECE]],Tableau4[MATIERE],Tableau4[SHORT TYPE],"",0,1)</f>
        <v/>
      </c>
      <c r="N8092" t="str">
        <f>IF(ISERR(FIND("DECOUPE",Tableau1[[#This Row],[DESIGNATION]])),"","NEED REF")</f>
        <v/>
      </c>
    </row>
    <row r="8093" spans="2:14">
      <c r="B8093">
        <v>34405912</v>
      </c>
      <c r="C8093" s="2">
        <v>42807</v>
      </c>
      <c r="D8093" t="s">
        <v>13</v>
      </c>
      <c r="F8093" t="s">
        <v>5850</v>
      </c>
      <c r="J8093" t="s">
        <v>2813</v>
      </c>
      <c r="L8093" t="str">
        <f>_xlfn.XLOOKUP(Tableau1[[#This Row],[TYPE DE PIECE]],Tableau4[MATIERE],Tableau4[SHORT TYPE],"",0,1)</f>
        <v/>
      </c>
      <c r="N8093" t="str">
        <f>IF(ISERR(FIND("DECOUPE",Tableau1[[#This Row],[DESIGNATION]])),"","NEED REF")</f>
        <v/>
      </c>
    </row>
    <row r="8094" spans="2:14">
      <c r="B8094">
        <v>34405911</v>
      </c>
      <c r="C8094" s="2">
        <v>42807</v>
      </c>
      <c r="D8094" t="s">
        <v>13</v>
      </c>
      <c r="F8094" t="s">
        <v>5850</v>
      </c>
      <c r="J8094" t="s">
        <v>2813</v>
      </c>
      <c r="L8094" t="str">
        <f>_xlfn.XLOOKUP(Tableau1[[#This Row],[TYPE DE PIECE]],Tableau4[MATIERE],Tableau4[SHORT TYPE],"",0,1)</f>
        <v/>
      </c>
      <c r="N8094" t="str">
        <f>IF(ISERR(FIND("DECOUPE",Tableau1[[#This Row],[DESIGNATION]])),"","NEED REF")</f>
        <v/>
      </c>
    </row>
    <row r="8095" spans="2:14">
      <c r="B8095">
        <v>34405910</v>
      </c>
      <c r="C8095" s="2">
        <v>42807</v>
      </c>
      <c r="D8095" t="s">
        <v>13</v>
      </c>
      <c r="F8095" t="s">
        <v>5850</v>
      </c>
      <c r="J8095" t="s">
        <v>2813</v>
      </c>
      <c r="L8095" t="str">
        <f>_xlfn.XLOOKUP(Tableau1[[#This Row],[TYPE DE PIECE]],Tableau4[MATIERE],Tableau4[SHORT TYPE],"",0,1)</f>
        <v/>
      </c>
      <c r="N8095" t="str">
        <f>IF(ISERR(FIND("DECOUPE",Tableau1[[#This Row],[DESIGNATION]])),"","NEED REF")</f>
        <v/>
      </c>
    </row>
    <row r="8096" spans="2:14">
      <c r="B8096">
        <v>34405909</v>
      </c>
      <c r="C8096" s="2">
        <v>42807</v>
      </c>
      <c r="D8096" t="s">
        <v>13</v>
      </c>
      <c r="F8096" t="s">
        <v>5850</v>
      </c>
      <c r="J8096" t="s">
        <v>2813</v>
      </c>
      <c r="L8096" t="str">
        <f>_xlfn.XLOOKUP(Tableau1[[#This Row],[TYPE DE PIECE]],Tableau4[MATIERE],Tableau4[SHORT TYPE],"",0,1)</f>
        <v/>
      </c>
      <c r="N8096" t="str">
        <f>IF(ISERR(FIND("DECOUPE",Tableau1[[#This Row],[DESIGNATION]])),"","NEED REF")</f>
        <v/>
      </c>
    </row>
    <row r="8097" spans="2:14">
      <c r="B8097">
        <v>34405908</v>
      </c>
      <c r="C8097" s="2">
        <v>42807</v>
      </c>
      <c r="D8097" t="s">
        <v>13</v>
      </c>
      <c r="F8097" t="s">
        <v>5850</v>
      </c>
      <c r="J8097" t="s">
        <v>2813</v>
      </c>
      <c r="L8097" t="str">
        <f>_xlfn.XLOOKUP(Tableau1[[#This Row],[TYPE DE PIECE]],Tableau4[MATIERE],Tableau4[SHORT TYPE],"",0,1)</f>
        <v/>
      </c>
      <c r="N8097" t="str">
        <f>IF(ISERR(FIND("DECOUPE",Tableau1[[#This Row],[DESIGNATION]])),"","NEED REF")</f>
        <v/>
      </c>
    </row>
    <row r="8098" spans="2:14">
      <c r="B8098">
        <v>34405907</v>
      </c>
      <c r="C8098" s="2">
        <v>42807</v>
      </c>
      <c r="D8098" t="s">
        <v>13</v>
      </c>
      <c r="F8098" t="s">
        <v>5850</v>
      </c>
      <c r="J8098" t="s">
        <v>2813</v>
      </c>
      <c r="L8098" t="str">
        <f>_xlfn.XLOOKUP(Tableau1[[#This Row],[TYPE DE PIECE]],Tableau4[MATIERE],Tableau4[SHORT TYPE],"",0,1)</f>
        <v/>
      </c>
      <c r="N8098" t="str">
        <f>IF(ISERR(FIND("DECOUPE",Tableau1[[#This Row],[DESIGNATION]])),"","NEED REF")</f>
        <v/>
      </c>
    </row>
    <row r="8099" spans="2:14">
      <c r="B8099">
        <v>34405906</v>
      </c>
      <c r="C8099" s="2">
        <v>42807</v>
      </c>
      <c r="D8099" t="s">
        <v>13</v>
      </c>
      <c r="F8099" t="s">
        <v>5850</v>
      </c>
      <c r="J8099" t="s">
        <v>2813</v>
      </c>
      <c r="L8099" t="str">
        <f>_xlfn.XLOOKUP(Tableau1[[#This Row],[TYPE DE PIECE]],Tableau4[MATIERE],Tableau4[SHORT TYPE],"",0,1)</f>
        <v/>
      </c>
      <c r="N8099" t="str">
        <f>IF(ISERR(FIND("DECOUPE",Tableau1[[#This Row],[DESIGNATION]])),"","NEED REF")</f>
        <v/>
      </c>
    </row>
    <row r="8100" spans="2:14">
      <c r="B8100">
        <v>34405905</v>
      </c>
      <c r="C8100" s="2">
        <v>42807</v>
      </c>
      <c r="D8100" t="s">
        <v>13</v>
      </c>
      <c r="F8100" t="s">
        <v>5850</v>
      </c>
      <c r="J8100" t="s">
        <v>2813</v>
      </c>
      <c r="L8100" t="str">
        <f>_xlfn.XLOOKUP(Tableau1[[#This Row],[TYPE DE PIECE]],Tableau4[MATIERE],Tableau4[SHORT TYPE],"",0,1)</f>
        <v/>
      </c>
      <c r="N8100" t="str">
        <f>IF(ISERR(FIND("DECOUPE",Tableau1[[#This Row],[DESIGNATION]])),"","NEED REF")</f>
        <v/>
      </c>
    </row>
    <row r="8101" spans="2:14">
      <c r="B8101">
        <v>34405904</v>
      </c>
      <c r="C8101" s="2">
        <v>42807</v>
      </c>
      <c r="D8101" t="s">
        <v>13</v>
      </c>
      <c r="F8101" t="s">
        <v>5850</v>
      </c>
      <c r="J8101" t="s">
        <v>2813</v>
      </c>
      <c r="L8101" t="str">
        <f>_xlfn.XLOOKUP(Tableau1[[#This Row],[TYPE DE PIECE]],Tableau4[MATIERE],Tableau4[SHORT TYPE],"",0,1)</f>
        <v/>
      </c>
      <c r="N8101" t="str">
        <f>IF(ISERR(FIND("DECOUPE",Tableau1[[#This Row],[DESIGNATION]])),"","NEED REF")</f>
        <v/>
      </c>
    </row>
    <row r="8102" spans="2:14">
      <c r="B8102">
        <v>34405903</v>
      </c>
      <c r="C8102" s="2">
        <v>42807</v>
      </c>
      <c r="D8102" t="s">
        <v>13</v>
      </c>
      <c r="F8102" t="s">
        <v>5850</v>
      </c>
      <c r="J8102" t="s">
        <v>2813</v>
      </c>
      <c r="L8102" t="str">
        <f>_xlfn.XLOOKUP(Tableau1[[#This Row],[TYPE DE PIECE]],Tableau4[MATIERE],Tableau4[SHORT TYPE],"",0,1)</f>
        <v/>
      </c>
      <c r="N8102" t="str">
        <f>IF(ISERR(FIND("DECOUPE",Tableau1[[#This Row],[DESIGNATION]])),"","NEED REF")</f>
        <v/>
      </c>
    </row>
    <row r="8103" spans="2:14">
      <c r="B8103">
        <v>34405902</v>
      </c>
      <c r="C8103" s="2">
        <v>42807</v>
      </c>
      <c r="D8103" t="s">
        <v>13</v>
      </c>
      <c r="F8103" t="s">
        <v>5850</v>
      </c>
      <c r="J8103" t="s">
        <v>2813</v>
      </c>
      <c r="L8103" t="str">
        <f>_xlfn.XLOOKUP(Tableau1[[#This Row],[TYPE DE PIECE]],Tableau4[MATIERE],Tableau4[SHORT TYPE],"",0,1)</f>
        <v/>
      </c>
      <c r="N8103" t="str">
        <f>IF(ISERR(FIND("DECOUPE",Tableau1[[#This Row],[DESIGNATION]])),"","NEED REF")</f>
        <v/>
      </c>
    </row>
    <row r="8104" spans="2:14">
      <c r="B8104">
        <v>34405901</v>
      </c>
      <c r="C8104" s="2">
        <v>42807</v>
      </c>
      <c r="D8104" t="s">
        <v>13</v>
      </c>
      <c r="F8104" t="s">
        <v>5850</v>
      </c>
      <c r="J8104" t="s">
        <v>2813</v>
      </c>
      <c r="L8104" t="str">
        <f>_xlfn.XLOOKUP(Tableau1[[#This Row],[TYPE DE PIECE]],Tableau4[MATIERE],Tableau4[SHORT TYPE],"",0,1)</f>
        <v/>
      </c>
      <c r="N8104" t="str">
        <f>IF(ISERR(FIND("DECOUPE",Tableau1[[#This Row],[DESIGNATION]])),"","NEED REF")</f>
        <v/>
      </c>
    </row>
    <row r="8105" spans="2:14">
      <c r="B8105">
        <v>34405900</v>
      </c>
      <c r="C8105" s="2">
        <v>42807</v>
      </c>
      <c r="D8105" t="s">
        <v>13</v>
      </c>
      <c r="F8105" t="s">
        <v>5850</v>
      </c>
      <c r="J8105" t="s">
        <v>2813</v>
      </c>
      <c r="L8105" t="str">
        <f>_xlfn.XLOOKUP(Tableau1[[#This Row],[TYPE DE PIECE]],Tableau4[MATIERE],Tableau4[SHORT TYPE],"",0,1)</f>
        <v/>
      </c>
      <c r="N8105" t="str">
        <f>IF(ISERR(FIND("DECOUPE",Tableau1[[#This Row],[DESIGNATION]])),"","NEED REF")</f>
        <v/>
      </c>
    </row>
    <row r="8106" spans="2:14">
      <c r="B8106">
        <v>34405899</v>
      </c>
      <c r="C8106" s="2">
        <v>42807</v>
      </c>
      <c r="D8106" t="s">
        <v>13</v>
      </c>
      <c r="F8106" t="s">
        <v>5850</v>
      </c>
      <c r="J8106" t="s">
        <v>2813</v>
      </c>
      <c r="L8106" t="str">
        <f>_xlfn.XLOOKUP(Tableau1[[#This Row],[TYPE DE PIECE]],Tableau4[MATIERE],Tableau4[SHORT TYPE],"",0,1)</f>
        <v/>
      </c>
      <c r="N8106" t="str">
        <f>IF(ISERR(FIND("DECOUPE",Tableau1[[#This Row],[DESIGNATION]])),"","NEED REF")</f>
        <v/>
      </c>
    </row>
    <row r="8107" spans="2:14">
      <c r="B8107">
        <v>34405898</v>
      </c>
      <c r="C8107" s="2">
        <v>42807</v>
      </c>
      <c r="D8107" t="s">
        <v>13</v>
      </c>
      <c r="F8107" t="s">
        <v>5850</v>
      </c>
      <c r="J8107" t="s">
        <v>2813</v>
      </c>
      <c r="L8107" t="str">
        <f>_xlfn.XLOOKUP(Tableau1[[#This Row],[TYPE DE PIECE]],Tableau4[MATIERE],Tableau4[SHORT TYPE],"",0,1)</f>
        <v/>
      </c>
      <c r="N8107" t="str">
        <f>IF(ISERR(FIND("DECOUPE",Tableau1[[#This Row],[DESIGNATION]])),"","NEED REF")</f>
        <v/>
      </c>
    </row>
    <row r="8108" spans="2:14">
      <c r="B8108">
        <v>34405897</v>
      </c>
      <c r="C8108" s="2">
        <v>42807</v>
      </c>
      <c r="D8108" t="s">
        <v>13</v>
      </c>
      <c r="F8108" t="s">
        <v>5850</v>
      </c>
      <c r="J8108" t="s">
        <v>2813</v>
      </c>
      <c r="L8108" t="str">
        <f>_xlfn.XLOOKUP(Tableau1[[#This Row],[TYPE DE PIECE]],Tableau4[MATIERE],Tableau4[SHORT TYPE],"",0,1)</f>
        <v/>
      </c>
      <c r="N8108" t="str">
        <f>IF(ISERR(FIND("DECOUPE",Tableau1[[#This Row],[DESIGNATION]])),"","NEED REF")</f>
        <v/>
      </c>
    </row>
    <row r="8109" spans="2:14">
      <c r="B8109">
        <v>34405896</v>
      </c>
      <c r="C8109" s="2">
        <v>42807</v>
      </c>
      <c r="D8109" t="s">
        <v>13</v>
      </c>
      <c r="F8109" t="s">
        <v>5850</v>
      </c>
      <c r="J8109" t="s">
        <v>2813</v>
      </c>
      <c r="L8109" t="str">
        <f>_xlfn.XLOOKUP(Tableau1[[#This Row],[TYPE DE PIECE]],Tableau4[MATIERE],Tableau4[SHORT TYPE],"",0,1)</f>
        <v/>
      </c>
      <c r="N8109" t="str">
        <f>IF(ISERR(FIND("DECOUPE",Tableau1[[#This Row],[DESIGNATION]])),"","NEED REF")</f>
        <v/>
      </c>
    </row>
    <row r="8110" spans="2:14">
      <c r="B8110">
        <v>34405895</v>
      </c>
      <c r="C8110" s="2">
        <v>42807</v>
      </c>
      <c r="D8110" t="s">
        <v>13</v>
      </c>
      <c r="F8110" t="s">
        <v>5850</v>
      </c>
      <c r="J8110" t="s">
        <v>2813</v>
      </c>
      <c r="L8110" t="str">
        <f>_xlfn.XLOOKUP(Tableau1[[#This Row],[TYPE DE PIECE]],Tableau4[MATIERE],Tableau4[SHORT TYPE],"",0,1)</f>
        <v/>
      </c>
      <c r="N8110" t="str">
        <f>IF(ISERR(FIND("DECOUPE",Tableau1[[#This Row],[DESIGNATION]])),"","NEED REF")</f>
        <v/>
      </c>
    </row>
    <row r="8111" spans="2:14">
      <c r="B8111">
        <v>34405894</v>
      </c>
      <c r="C8111" s="2">
        <v>42807</v>
      </c>
      <c r="D8111" t="s">
        <v>13</v>
      </c>
      <c r="F8111" t="s">
        <v>5850</v>
      </c>
      <c r="J8111" t="s">
        <v>2813</v>
      </c>
      <c r="L8111" t="str">
        <f>_xlfn.XLOOKUP(Tableau1[[#This Row],[TYPE DE PIECE]],Tableau4[MATIERE],Tableau4[SHORT TYPE],"",0,1)</f>
        <v/>
      </c>
      <c r="N8111" t="str">
        <f>IF(ISERR(FIND("DECOUPE",Tableau1[[#This Row],[DESIGNATION]])),"","NEED REF")</f>
        <v/>
      </c>
    </row>
    <row r="8112" spans="2:14">
      <c r="B8112">
        <v>34405893</v>
      </c>
      <c r="C8112" s="2">
        <v>42807</v>
      </c>
      <c r="D8112" t="s">
        <v>13</v>
      </c>
      <c r="F8112" t="s">
        <v>5850</v>
      </c>
      <c r="J8112" t="s">
        <v>2813</v>
      </c>
      <c r="L8112" t="str">
        <f>_xlfn.XLOOKUP(Tableau1[[#This Row],[TYPE DE PIECE]],Tableau4[MATIERE],Tableau4[SHORT TYPE],"",0,1)</f>
        <v/>
      </c>
      <c r="N8112" t="str">
        <f>IF(ISERR(FIND("DECOUPE",Tableau1[[#This Row],[DESIGNATION]])),"","NEED REF")</f>
        <v/>
      </c>
    </row>
    <row r="8113" spans="2:14">
      <c r="B8113">
        <v>34405892</v>
      </c>
      <c r="C8113" s="2">
        <v>42807</v>
      </c>
      <c r="D8113" t="s">
        <v>13</v>
      </c>
      <c r="F8113" t="s">
        <v>5850</v>
      </c>
      <c r="J8113" t="s">
        <v>2813</v>
      </c>
      <c r="L8113" t="str">
        <f>_xlfn.XLOOKUP(Tableau1[[#This Row],[TYPE DE PIECE]],Tableau4[MATIERE],Tableau4[SHORT TYPE],"",0,1)</f>
        <v/>
      </c>
      <c r="N8113" t="str">
        <f>IF(ISERR(FIND("DECOUPE",Tableau1[[#This Row],[DESIGNATION]])),"","NEED REF")</f>
        <v/>
      </c>
    </row>
    <row r="8114" spans="2:14">
      <c r="B8114">
        <v>34405891</v>
      </c>
      <c r="C8114" s="2">
        <v>42807</v>
      </c>
      <c r="D8114" t="s">
        <v>13</v>
      </c>
      <c r="F8114" t="s">
        <v>5850</v>
      </c>
      <c r="J8114" t="s">
        <v>2813</v>
      </c>
      <c r="L8114" t="str">
        <f>_xlfn.XLOOKUP(Tableau1[[#This Row],[TYPE DE PIECE]],Tableau4[MATIERE],Tableau4[SHORT TYPE],"",0,1)</f>
        <v/>
      </c>
      <c r="N8114" t="str">
        <f>IF(ISERR(FIND("DECOUPE",Tableau1[[#This Row],[DESIGNATION]])),"","NEED REF")</f>
        <v/>
      </c>
    </row>
    <row r="8115" spans="2:14">
      <c r="B8115">
        <v>34405890</v>
      </c>
      <c r="C8115" s="2">
        <v>42807</v>
      </c>
      <c r="D8115" t="s">
        <v>13</v>
      </c>
      <c r="F8115" t="s">
        <v>5850</v>
      </c>
      <c r="J8115" t="s">
        <v>2813</v>
      </c>
      <c r="L8115" t="str">
        <f>_xlfn.XLOOKUP(Tableau1[[#This Row],[TYPE DE PIECE]],Tableau4[MATIERE],Tableau4[SHORT TYPE],"",0,1)</f>
        <v/>
      </c>
      <c r="N8115" t="str">
        <f>IF(ISERR(FIND("DECOUPE",Tableau1[[#This Row],[DESIGNATION]])),"","NEED REF")</f>
        <v/>
      </c>
    </row>
    <row r="8116" spans="2:14">
      <c r="B8116">
        <v>34405889</v>
      </c>
      <c r="C8116" s="2">
        <v>42807</v>
      </c>
      <c r="D8116" t="s">
        <v>13</v>
      </c>
      <c r="F8116" t="s">
        <v>5850</v>
      </c>
      <c r="J8116" t="s">
        <v>2813</v>
      </c>
      <c r="L8116" t="str">
        <f>_xlfn.XLOOKUP(Tableau1[[#This Row],[TYPE DE PIECE]],Tableau4[MATIERE],Tableau4[SHORT TYPE],"",0,1)</f>
        <v/>
      </c>
      <c r="N8116" t="str">
        <f>IF(ISERR(FIND("DECOUPE",Tableau1[[#This Row],[DESIGNATION]])),"","NEED REF")</f>
        <v/>
      </c>
    </row>
    <row r="8117" spans="2:14">
      <c r="B8117">
        <v>34405888</v>
      </c>
      <c r="C8117" s="2">
        <v>42807</v>
      </c>
      <c r="D8117" t="s">
        <v>13</v>
      </c>
      <c r="F8117" t="s">
        <v>5850</v>
      </c>
      <c r="J8117" t="s">
        <v>2813</v>
      </c>
      <c r="L8117" t="str">
        <f>_xlfn.XLOOKUP(Tableau1[[#This Row],[TYPE DE PIECE]],Tableau4[MATIERE],Tableau4[SHORT TYPE],"",0,1)</f>
        <v/>
      </c>
      <c r="N8117" t="str">
        <f>IF(ISERR(FIND("DECOUPE",Tableau1[[#This Row],[DESIGNATION]])),"","NEED REF")</f>
        <v/>
      </c>
    </row>
    <row r="8118" spans="2:14">
      <c r="B8118">
        <v>34405887</v>
      </c>
      <c r="C8118" s="2">
        <v>42807</v>
      </c>
      <c r="D8118" t="s">
        <v>13</v>
      </c>
      <c r="F8118" t="s">
        <v>5850</v>
      </c>
      <c r="J8118" t="s">
        <v>2813</v>
      </c>
      <c r="L8118" t="str">
        <f>_xlfn.XLOOKUP(Tableau1[[#This Row],[TYPE DE PIECE]],Tableau4[MATIERE],Tableau4[SHORT TYPE],"",0,1)</f>
        <v/>
      </c>
      <c r="N8118" t="str">
        <f>IF(ISERR(FIND("DECOUPE",Tableau1[[#This Row],[DESIGNATION]])),"","NEED REF")</f>
        <v/>
      </c>
    </row>
    <row r="8119" spans="2:14">
      <c r="B8119">
        <v>34405886</v>
      </c>
      <c r="C8119" s="2">
        <v>42807</v>
      </c>
      <c r="D8119" t="s">
        <v>13</v>
      </c>
      <c r="F8119" t="s">
        <v>5850</v>
      </c>
      <c r="J8119" t="s">
        <v>2813</v>
      </c>
      <c r="L8119" t="str">
        <f>_xlfn.XLOOKUP(Tableau1[[#This Row],[TYPE DE PIECE]],Tableau4[MATIERE],Tableau4[SHORT TYPE],"",0,1)</f>
        <v/>
      </c>
      <c r="N8119" t="str">
        <f>IF(ISERR(FIND("DECOUPE",Tableau1[[#This Row],[DESIGNATION]])),"","NEED REF")</f>
        <v/>
      </c>
    </row>
    <row r="8120" spans="2:14">
      <c r="B8120">
        <v>34405885</v>
      </c>
      <c r="C8120" s="2">
        <v>42807</v>
      </c>
      <c r="D8120" t="s">
        <v>13</v>
      </c>
      <c r="F8120" t="s">
        <v>5850</v>
      </c>
      <c r="J8120" t="s">
        <v>2813</v>
      </c>
      <c r="L8120" t="str">
        <f>_xlfn.XLOOKUP(Tableau1[[#This Row],[TYPE DE PIECE]],Tableau4[MATIERE],Tableau4[SHORT TYPE],"",0,1)</f>
        <v/>
      </c>
      <c r="N8120" t="str">
        <f>IF(ISERR(FIND("DECOUPE",Tableau1[[#This Row],[DESIGNATION]])),"","NEED REF")</f>
        <v/>
      </c>
    </row>
    <row r="8121" spans="2:14">
      <c r="B8121">
        <v>34405884</v>
      </c>
      <c r="C8121" s="2">
        <v>42807</v>
      </c>
      <c r="D8121" t="s">
        <v>13</v>
      </c>
      <c r="F8121" t="s">
        <v>5850</v>
      </c>
      <c r="J8121" t="s">
        <v>2813</v>
      </c>
      <c r="L8121" t="str">
        <f>_xlfn.XLOOKUP(Tableau1[[#This Row],[TYPE DE PIECE]],Tableau4[MATIERE],Tableau4[SHORT TYPE],"",0,1)</f>
        <v/>
      </c>
      <c r="N8121" t="str">
        <f>IF(ISERR(FIND("DECOUPE",Tableau1[[#This Row],[DESIGNATION]])),"","NEED REF")</f>
        <v/>
      </c>
    </row>
    <row r="8122" spans="2:14">
      <c r="B8122">
        <v>34405883</v>
      </c>
      <c r="C8122" s="2">
        <v>42807</v>
      </c>
      <c r="D8122" t="s">
        <v>13</v>
      </c>
      <c r="F8122" t="s">
        <v>5850</v>
      </c>
      <c r="J8122" t="s">
        <v>2813</v>
      </c>
      <c r="L8122" t="str">
        <f>_xlfn.XLOOKUP(Tableau1[[#This Row],[TYPE DE PIECE]],Tableau4[MATIERE],Tableau4[SHORT TYPE],"",0,1)</f>
        <v/>
      </c>
      <c r="N8122" t="str">
        <f>IF(ISERR(FIND("DECOUPE",Tableau1[[#This Row],[DESIGNATION]])),"","NEED REF")</f>
        <v/>
      </c>
    </row>
    <row r="8123" spans="2:14">
      <c r="B8123">
        <v>34405882</v>
      </c>
      <c r="C8123" s="2">
        <v>42807</v>
      </c>
      <c r="D8123" t="s">
        <v>13</v>
      </c>
      <c r="F8123" t="s">
        <v>5850</v>
      </c>
      <c r="J8123" t="s">
        <v>2813</v>
      </c>
      <c r="L8123" t="str">
        <f>_xlfn.XLOOKUP(Tableau1[[#This Row],[TYPE DE PIECE]],Tableau4[MATIERE],Tableau4[SHORT TYPE],"",0,1)</f>
        <v/>
      </c>
      <c r="N8123" t="str">
        <f>IF(ISERR(FIND("DECOUPE",Tableau1[[#This Row],[DESIGNATION]])),"","NEED REF")</f>
        <v/>
      </c>
    </row>
    <row r="8124" spans="2:14">
      <c r="B8124">
        <v>34405881</v>
      </c>
      <c r="C8124" s="2">
        <v>42807</v>
      </c>
      <c r="D8124" t="s">
        <v>13</v>
      </c>
      <c r="F8124" t="s">
        <v>5850</v>
      </c>
      <c r="J8124" t="s">
        <v>2813</v>
      </c>
      <c r="L8124" t="str">
        <f>_xlfn.XLOOKUP(Tableau1[[#This Row],[TYPE DE PIECE]],Tableau4[MATIERE],Tableau4[SHORT TYPE],"",0,1)</f>
        <v/>
      </c>
      <c r="N8124" t="str">
        <f>IF(ISERR(FIND("DECOUPE",Tableau1[[#This Row],[DESIGNATION]])),"","NEED REF")</f>
        <v/>
      </c>
    </row>
    <row r="8125" spans="2:14">
      <c r="B8125">
        <v>34405880</v>
      </c>
      <c r="C8125" s="2">
        <v>42807</v>
      </c>
      <c r="D8125" t="s">
        <v>13</v>
      </c>
      <c r="F8125" t="s">
        <v>5850</v>
      </c>
      <c r="J8125" t="s">
        <v>2813</v>
      </c>
      <c r="L8125" t="str">
        <f>_xlfn.XLOOKUP(Tableau1[[#This Row],[TYPE DE PIECE]],Tableau4[MATIERE],Tableau4[SHORT TYPE],"",0,1)</f>
        <v/>
      </c>
      <c r="N8125" t="str">
        <f>IF(ISERR(FIND("DECOUPE",Tableau1[[#This Row],[DESIGNATION]])),"","NEED REF")</f>
        <v/>
      </c>
    </row>
    <row r="8126" spans="2:14">
      <c r="B8126">
        <v>34405879</v>
      </c>
      <c r="C8126" s="2">
        <v>42807</v>
      </c>
      <c r="D8126" t="s">
        <v>13</v>
      </c>
      <c r="F8126" t="s">
        <v>5850</v>
      </c>
      <c r="J8126" t="s">
        <v>2813</v>
      </c>
      <c r="L8126" t="str">
        <f>_xlfn.XLOOKUP(Tableau1[[#This Row],[TYPE DE PIECE]],Tableau4[MATIERE],Tableau4[SHORT TYPE],"",0,1)</f>
        <v/>
      </c>
      <c r="N8126" t="str">
        <f>IF(ISERR(FIND("DECOUPE",Tableau1[[#This Row],[DESIGNATION]])),"","NEED REF")</f>
        <v/>
      </c>
    </row>
    <row r="8127" spans="2:14">
      <c r="B8127">
        <v>34405878</v>
      </c>
      <c r="C8127" s="2">
        <v>42807</v>
      </c>
      <c r="D8127" t="s">
        <v>13</v>
      </c>
      <c r="F8127" t="s">
        <v>5850</v>
      </c>
      <c r="J8127" t="s">
        <v>2813</v>
      </c>
      <c r="L8127" t="str">
        <f>_xlfn.XLOOKUP(Tableau1[[#This Row],[TYPE DE PIECE]],Tableau4[MATIERE],Tableau4[SHORT TYPE],"",0,1)</f>
        <v/>
      </c>
      <c r="N8127" t="str">
        <f>IF(ISERR(FIND("DECOUPE",Tableau1[[#This Row],[DESIGNATION]])),"","NEED REF")</f>
        <v/>
      </c>
    </row>
    <row r="8128" spans="2:14">
      <c r="B8128">
        <v>34405877</v>
      </c>
      <c r="C8128" s="2">
        <v>42807</v>
      </c>
      <c r="D8128" t="s">
        <v>13</v>
      </c>
      <c r="F8128" t="s">
        <v>5850</v>
      </c>
      <c r="J8128" t="s">
        <v>2813</v>
      </c>
      <c r="L8128" t="str">
        <f>_xlfn.XLOOKUP(Tableau1[[#This Row],[TYPE DE PIECE]],Tableau4[MATIERE],Tableau4[SHORT TYPE],"",0,1)</f>
        <v/>
      </c>
      <c r="N8128" t="str">
        <f>IF(ISERR(FIND("DECOUPE",Tableau1[[#This Row],[DESIGNATION]])),"","NEED REF")</f>
        <v/>
      </c>
    </row>
    <row r="8129" spans="2:14">
      <c r="B8129">
        <v>34405876</v>
      </c>
      <c r="C8129" s="2">
        <v>42807</v>
      </c>
      <c r="D8129" t="s">
        <v>13</v>
      </c>
      <c r="F8129" t="s">
        <v>5850</v>
      </c>
      <c r="J8129" t="s">
        <v>2813</v>
      </c>
      <c r="L8129" t="str">
        <f>_xlfn.XLOOKUP(Tableau1[[#This Row],[TYPE DE PIECE]],Tableau4[MATIERE],Tableau4[SHORT TYPE],"",0,1)</f>
        <v/>
      </c>
      <c r="N8129" t="str">
        <f>IF(ISERR(FIND("DECOUPE",Tableau1[[#This Row],[DESIGNATION]])),"","NEED REF")</f>
        <v/>
      </c>
    </row>
    <row r="8130" spans="2:14">
      <c r="B8130">
        <v>34405875</v>
      </c>
      <c r="C8130" s="2">
        <v>42807</v>
      </c>
      <c r="D8130" t="s">
        <v>13</v>
      </c>
      <c r="F8130" t="s">
        <v>5850</v>
      </c>
      <c r="J8130" t="s">
        <v>2813</v>
      </c>
      <c r="L8130" t="str">
        <f>_xlfn.XLOOKUP(Tableau1[[#This Row],[TYPE DE PIECE]],Tableau4[MATIERE],Tableau4[SHORT TYPE],"",0,1)</f>
        <v/>
      </c>
      <c r="N8130" t="str">
        <f>IF(ISERR(FIND("DECOUPE",Tableau1[[#This Row],[DESIGNATION]])),"","NEED REF")</f>
        <v/>
      </c>
    </row>
    <row r="8131" spans="2:14">
      <c r="B8131">
        <v>34405874</v>
      </c>
      <c r="C8131" s="2">
        <v>42807</v>
      </c>
      <c r="D8131" t="s">
        <v>13</v>
      </c>
      <c r="F8131" t="s">
        <v>5850</v>
      </c>
      <c r="J8131" t="s">
        <v>2813</v>
      </c>
      <c r="L8131" t="str">
        <f>_xlfn.XLOOKUP(Tableau1[[#This Row],[TYPE DE PIECE]],Tableau4[MATIERE],Tableau4[SHORT TYPE],"",0,1)</f>
        <v/>
      </c>
      <c r="N8131" t="str">
        <f>IF(ISERR(FIND("DECOUPE",Tableau1[[#This Row],[DESIGNATION]])),"","NEED REF")</f>
        <v/>
      </c>
    </row>
    <row r="8132" spans="2:14">
      <c r="B8132">
        <v>34405873</v>
      </c>
      <c r="C8132" s="2">
        <v>42807</v>
      </c>
      <c r="D8132" t="s">
        <v>13</v>
      </c>
      <c r="F8132" t="s">
        <v>5850</v>
      </c>
      <c r="J8132" t="s">
        <v>2813</v>
      </c>
      <c r="L8132" t="str">
        <f>_xlfn.XLOOKUP(Tableau1[[#This Row],[TYPE DE PIECE]],Tableau4[MATIERE],Tableau4[SHORT TYPE],"",0,1)</f>
        <v/>
      </c>
      <c r="N8132" t="str">
        <f>IF(ISERR(FIND("DECOUPE",Tableau1[[#This Row],[DESIGNATION]])),"","NEED REF")</f>
        <v/>
      </c>
    </row>
    <row r="8133" spans="2:14">
      <c r="B8133">
        <v>34405872</v>
      </c>
      <c r="C8133" s="2">
        <v>42807</v>
      </c>
      <c r="D8133" t="s">
        <v>13</v>
      </c>
      <c r="F8133" t="s">
        <v>5850</v>
      </c>
      <c r="J8133" t="s">
        <v>2813</v>
      </c>
      <c r="L8133" t="str">
        <f>_xlfn.XLOOKUP(Tableau1[[#This Row],[TYPE DE PIECE]],Tableau4[MATIERE],Tableau4[SHORT TYPE],"",0,1)</f>
        <v/>
      </c>
      <c r="N8133" t="str">
        <f>IF(ISERR(FIND("DECOUPE",Tableau1[[#This Row],[DESIGNATION]])),"","NEED REF")</f>
        <v/>
      </c>
    </row>
    <row r="8134" spans="2:14">
      <c r="B8134">
        <v>34405871</v>
      </c>
      <c r="C8134" s="2">
        <v>42807</v>
      </c>
      <c r="D8134" t="s">
        <v>13</v>
      </c>
      <c r="F8134" t="s">
        <v>5850</v>
      </c>
      <c r="J8134" t="s">
        <v>2813</v>
      </c>
      <c r="L8134" t="str">
        <f>_xlfn.XLOOKUP(Tableau1[[#This Row],[TYPE DE PIECE]],Tableau4[MATIERE],Tableau4[SHORT TYPE],"",0,1)</f>
        <v/>
      </c>
      <c r="N8134" t="str">
        <f>IF(ISERR(FIND("DECOUPE",Tableau1[[#This Row],[DESIGNATION]])),"","NEED REF")</f>
        <v/>
      </c>
    </row>
    <row r="8135" spans="2:14">
      <c r="B8135">
        <v>34405870</v>
      </c>
      <c r="C8135" s="2">
        <v>42807</v>
      </c>
      <c r="D8135" t="s">
        <v>13</v>
      </c>
      <c r="F8135" t="s">
        <v>5850</v>
      </c>
      <c r="J8135" t="s">
        <v>2813</v>
      </c>
      <c r="L8135" t="str">
        <f>_xlfn.XLOOKUP(Tableau1[[#This Row],[TYPE DE PIECE]],Tableau4[MATIERE],Tableau4[SHORT TYPE],"",0,1)</f>
        <v/>
      </c>
      <c r="N8135" t="str">
        <f>IF(ISERR(FIND("DECOUPE",Tableau1[[#This Row],[DESIGNATION]])),"","NEED REF")</f>
        <v/>
      </c>
    </row>
    <row r="8136" spans="2:14">
      <c r="B8136">
        <v>34405869</v>
      </c>
      <c r="C8136" s="2">
        <v>42807</v>
      </c>
      <c r="D8136" t="s">
        <v>13</v>
      </c>
      <c r="F8136" t="s">
        <v>5850</v>
      </c>
      <c r="J8136" t="s">
        <v>2813</v>
      </c>
      <c r="L8136" t="str">
        <f>_xlfn.XLOOKUP(Tableau1[[#This Row],[TYPE DE PIECE]],Tableau4[MATIERE],Tableau4[SHORT TYPE],"",0,1)</f>
        <v/>
      </c>
      <c r="N8136" t="str">
        <f>IF(ISERR(FIND("DECOUPE",Tableau1[[#This Row],[DESIGNATION]])),"","NEED REF")</f>
        <v/>
      </c>
    </row>
    <row r="8137" spans="2:14">
      <c r="B8137">
        <v>34405868</v>
      </c>
      <c r="C8137" s="2">
        <v>42807</v>
      </c>
      <c r="D8137" t="s">
        <v>13</v>
      </c>
      <c r="F8137" t="s">
        <v>5850</v>
      </c>
      <c r="J8137" t="s">
        <v>2813</v>
      </c>
      <c r="L8137" t="str">
        <f>_xlfn.XLOOKUP(Tableau1[[#This Row],[TYPE DE PIECE]],Tableau4[MATIERE],Tableau4[SHORT TYPE],"",0,1)</f>
        <v/>
      </c>
      <c r="N8137" t="str">
        <f>IF(ISERR(FIND("DECOUPE",Tableau1[[#This Row],[DESIGNATION]])),"","NEED REF")</f>
        <v/>
      </c>
    </row>
    <row r="8138" spans="2:14">
      <c r="B8138">
        <v>34405867</v>
      </c>
      <c r="C8138" s="2">
        <v>42803</v>
      </c>
      <c r="D8138" t="s">
        <v>13</v>
      </c>
      <c r="E8138" t="s">
        <v>5851</v>
      </c>
      <c r="F8138" t="s">
        <v>5852</v>
      </c>
      <c r="J8138" t="s">
        <v>4048</v>
      </c>
      <c r="L8138" t="str">
        <f>_xlfn.XLOOKUP(Tableau1[[#This Row],[TYPE DE PIECE]],Tableau4[MATIERE],Tableau4[SHORT TYPE],"",0,1)</f>
        <v/>
      </c>
      <c r="N8138" t="str">
        <f>IF(ISERR(FIND("DECOUPE",Tableau1[[#This Row],[DESIGNATION]])),"","NEED REF")</f>
        <v/>
      </c>
    </row>
    <row r="8139" spans="2:14">
      <c r="B8139">
        <v>34405866</v>
      </c>
      <c r="C8139" s="2">
        <v>42803</v>
      </c>
      <c r="D8139" t="s">
        <v>13</v>
      </c>
      <c r="E8139" t="s">
        <v>5853</v>
      </c>
      <c r="F8139" t="s">
        <v>5852</v>
      </c>
      <c r="J8139" t="s">
        <v>4048</v>
      </c>
      <c r="L8139" t="str">
        <f>_xlfn.XLOOKUP(Tableau1[[#This Row],[TYPE DE PIECE]],Tableau4[MATIERE],Tableau4[SHORT TYPE],"",0,1)</f>
        <v/>
      </c>
      <c r="N8139" t="str">
        <f>IF(ISERR(FIND("DECOUPE",Tableau1[[#This Row],[DESIGNATION]])),"","NEED REF")</f>
        <v/>
      </c>
    </row>
    <row r="8140" spans="2:14">
      <c r="B8140">
        <v>34405865</v>
      </c>
      <c r="C8140" s="2">
        <v>42803</v>
      </c>
      <c r="D8140" t="s">
        <v>13</v>
      </c>
      <c r="E8140" t="s">
        <v>5854</v>
      </c>
      <c r="F8140" t="s">
        <v>5852</v>
      </c>
      <c r="J8140" t="s">
        <v>4048</v>
      </c>
      <c r="L8140" t="str">
        <f>_xlfn.XLOOKUP(Tableau1[[#This Row],[TYPE DE PIECE]],Tableau4[MATIERE],Tableau4[SHORT TYPE],"",0,1)</f>
        <v/>
      </c>
      <c r="N8140" t="str">
        <f>IF(ISERR(FIND("DECOUPE",Tableau1[[#This Row],[DESIGNATION]])),"","NEED REF")</f>
        <v/>
      </c>
    </row>
    <row r="8141" spans="2:14">
      <c r="B8141">
        <v>34405864</v>
      </c>
      <c r="C8141" s="2">
        <v>42803</v>
      </c>
      <c r="D8141" t="s">
        <v>13</v>
      </c>
      <c r="E8141" t="s">
        <v>5855</v>
      </c>
      <c r="F8141" t="s">
        <v>5852</v>
      </c>
      <c r="J8141" t="s">
        <v>4048</v>
      </c>
      <c r="L8141" t="str">
        <f>_xlfn.XLOOKUP(Tableau1[[#This Row],[TYPE DE PIECE]],Tableau4[MATIERE],Tableau4[SHORT TYPE],"",0,1)</f>
        <v/>
      </c>
      <c r="N8141" t="str">
        <f>IF(ISERR(FIND("DECOUPE",Tableau1[[#This Row],[DESIGNATION]])),"","NEED REF")</f>
        <v/>
      </c>
    </row>
    <row r="8142" spans="2:14">
      <c r="B8142">
        <v>34405863</v>
      </c>
      <c r="C8142" s="2">
        <v>42803</v>
      </c>
      <c r="D8142" t="s">
        <v>13</v>
      </c>
      <c r="E8142" t="s">
        <v>5856</v>
      </c>
      <c r="F8142" t="s">
        <v>5852</v>
      </c>
      <c r="J8142" t="s">
        <v>4048</v>
      </c>
      <c r="L8142" t="str">
        <f>_xlfn.XLOOKUP(Tableau1[[#This Row],[TYPE DE PIECE]],Tableau4[MATIERE],Tableau4[SHORT TYPE],"",0,1)</f>
        <v/>
      </c>
      <c r="N8142" t="str">
        <f>IF(ISERR(FIND("DECOUPE",Tableau1[[#This Row],[DESIGNATION]])),"","NEED REF")</f>
        <v/>
      </c>
    </row>
    <row r="8143" spans="2:14">
      <c r="B8143">
        <v>34405862</v>
      </c>
      <c r="C8143" s="2">
        <v>42796</v>
      </c>
      <c r="D8143" t="s">
        <v>13</v>
      </c>
      <c r="E8143" t="s">
        <v>5857</v>
      </c>
      <c r="F8143" t="s">
        <v>1871</v>
      </c>
      <c r="J8143" t="s">
        <v>17</v>
      </c>
      <c r="L8143" t="str">
        <f>_xlfn.XLOOKUP(Tableau1[[#This Row],[TYPE DE PIECE]],Tableau4[MATIERE],Tableau4[SHORT TYPE],"",0,1)</f>
        <v/>
      </c>
      <c r="N8143" t="str">
        <f>IF(ISERR(FIND("DECOUPE",Tableau1[[#This Row],[DESIGNATION]])),"","NEED REF")</f>
        <v/>
      </c>
    </row>
    <row r="8144" spans="2:14">
      <c r="B8144">
        <v>34405861</v>
      </c>
      <c r="C8144" s="2">
        <v>42796</v>
      </c>
      <c r="D8144" t="s">
        <v>13</v>
      </c>
      <c r="E8144" t="s">
        <v>5858</v>
      </c>
      <c r="F8144" t="s">
        <v>1871</v>
      </c>
      <c r="J8144" t="s">
        <v>17</v>
      </c>
      <c r="L8144" t="str">
        <f>_xlfn.XLOOKUP(Tableau1[[#This Row],[TYPE DE PIECE]],Tableau4[MATIERE],Tableau4[SHORT TYPE],"",0,1)</f>
        <v/>
      </c>
      <c r="N8144" t="str">
        <f>IF(ISERR(FIND("DECOUPE",Tableau1[[#This Row],[DESIGNATION]])),"","NEED REF")</f>
        <v/>
      </c>
    </row>
    <row r="8145" spans="2:14">
      <c r="B8145">
        <v>34405860</v>
      </c>
      <c r="C8145" s="2">
        <v>42796</v>
      </c>
      <c r="D8145" t="s">
        <v>13</v>
      </c>
      <c r="E8145" t="s">
        <v>5859</v>
      </c>
      <c r="F8145" t="s">
        <v>1871</v>
      </c>
      <c r="J8145" t="s">
        <v>17</v>
      </c>
      <c r="L8145" t="str">
        <f>_xlfn.XLOOKUP(Tableau1[[#This Row],[TYPE DE PIECE]],Tableau4[MATIERE],Tableau4[SHORT TYPE],"",0,1)</f>
        <v/>
      </c>
      <c r="N8145" t="str">
        <f>IF(ISERR(FIND("DECOUPE",Tableau1[[#This Row],[DESIGNATION]])),"","NEED REF")</f>
        <v/>
      </c>
    </row>
    <row r="8146" spans="2:14">
      <c r="B8146">
        <v>34405859</v>
      </c>
      <c r="C8146" s="2">
        <v>42796</v>
      </c>
      <c r="D8146" t="s">
        <v>13</v>
      </c>
      <c r="E8146" t="s">
        <v>5860</v>
      </c>
      <c r="F8146" t="s">
        <v>1871</v>
      </c>
      <c r="J8146" t="s">
        <v>17</v>
      </c>
      <c r="L8146" t="str">
        <f>_xlfn.XLOOKUP(Tableau1[[#This Row],[TYPE DE PIECE]],Tableau4[MATIERE],Tableau4[SHORT TYPE],"",0,1)</f>
        <v/>
      </c>
      <c r="N8146" t="str">
        <f>IF(ISERR(FIND("DECOUPE",Tableau1[[#This Row],[DESIGNATION]])),"","NEED REF")</f>
        <v/>
      </c>
    </row>
    <row r="8147" spans="2:14">
      <c r="B8147">
        <v>34405858</v>
      </c>
      <c r="C8147" s="2">
        <v>42796</v>
      </c>
      <c r="D8147" t="s">
        <v>13</v>
      </c>
      <c r="E8147" t="s">
        <v>5861</v>
      </c>
      <c r="F8147" t="s">
        <v>1871</v>
      </c>
      <c r="J8147" t="s">
        <v>17</v>
      </c>
      <c r="L8147" t="str">
        <f>_xlfn.XLOOKUP(Tableau1[[#This Row],[TYPE DE PIECE]],Tableau4[MATIERE],Tableau4[SHORT TYPE],"",0,1)</f>
        <v/>
      </c>
      <c r="N8147" t="str">
        <f>IF(ISERR(FIND("DECOUPE",Tableau1[[#This Row],[DESIGNATION]])),"","NEED REF")</f>
        <v/>
      </c>
    </row>
    <row r="8148" spans="2:14">
      <c r="B8148">
        <v>34405857</v>
      </c>
      <c r="C8148" s="2">
        <v>42796</v>
      </c>
      <c r="D8148" t="s">
        <v>13</v>
      </c>
      <c r="E8148" t="s">
        <v>5862</v>
      </c>
      <c r="F8148" t="s">
        <v>1871</v>
      </c>
      <c r="J8148" t="s">
        <v>17</v>
      </c>
      <c r="L8148" t="str">
        <f>_xlfn.XLOOKUP(Tableau1[[#This Row],[TYPE DE PIECE]],Tableau4[MATIERE],Tableau4[SHORT TYPE],"",0,1)</f>
        <v/>
      </c>
      <c r="N8148" t="str">
        <f>IF(ISERR(FIND("DECOUPE",Tableau1[[#This Row],[DESIGNATION]])),"","NEED REF")</f>
        <v/>
      </c>
    </row>
    <row r="8149" spans="2:14">
      <c r="B8149">
        <v>34405856</v>
      </c>
      <c r="C8149" s="2">
        <v>42796</v>
      </c>
      <c r="D8149" t="s">
        <v>13</v>
      </c>
      <c r="E8149" t="s">
        <v>5863</v>
      </c>
      <c r="F8149" t="s">
        <v>1871</v>
      </c>
      <c r="J8149" t="s">
        <v>17</v>
      </c>
      <c r="L8149" t="str">
        <f>_xlfn.XLOOKUP(Tableau1[[#This Row],[TYPE DE PIECE]],Tableau4[MATIERE],Tableau4[SHORT TYPE],"",0,1)</f>
        <v/>
      </c>
      <c r="N8149" t="str">
        <f>IF(ISERR(FIND("DECOUPE",Tableau1[[#This Row],[DESIGNATION]])),"","NEED REF")</f>
        <v/>
      </c>
    </row>
    <row r="8150" spans="2:14">
      <c r="B8150">
        <v>34405855</v>
      </c>
      <c r="C8150" s="2">
        <v>42796</v>
      </c>
      <c r="D8150" t="s">
        <v>13</v>
      </c>
      <c r="E8150" t="s">
        <v>5864</v>
      </c>
      <c r="F8150" t="s">
        <v>1871</v>
      </c>
      <c r="J8150" t="s">
        <v>17</v>
      </c>
      <c r="L8150" t="str">
        <f>_xlfn.XLOOKUP(Tableau1[[#This Row],[TYPE DE PIECE]],Tableau4[MATIERE],Tableau4[SHORT TYPE],"",0,1)</f>
        <v/>
      </c>
      <c r="N8150" t="str">
        <f>IF(ISERR(FIND("DECOUPE",Tableau1[[#This Row],[DESIGNATION]])),"","NEED REF")</f>
        <v/>
      </c>
    </row>
    <row r="8151" spans="2:14">
      <c r="B8151">
        <v>34405854</v>
      </c>
      <c r="C8151" s="2">
        <v>42796</v>
      </c>
      <c r="D8151" t="s">
        <v>13</v>
      </c>
      <c r="E8151" t="s">
        <v>5865</v>
      </c>
      <c r="F8151" t="s">
        <v>1871</v>
      </c>
      <c r="J8151" t="s">
        <v>17</v>
      </c>
      <c r="L8151" t="str">
        <f>_xlfn.XLOOKUP(Tableau1[[#This Row],[TYPE DE PIECE]],Tableau4[MATIERE],Tableau4[SHORT TYPE],"",0,1)</f>
        <v/>
      </c>
      <c r="N8151" t="str">
        <f>IF(ISERR(FIND("DECOUPE",Tableau1[[#This Row],[DESIGNATION]])),"","NEED REF")</f>
        <v/>
      </c>
    </row>
    <row r="8152" spans="2:14">
      <c r="B8152">
        <v>34405853</v>
      </c>
      <c r="C8152" s="2">
        <v>42796</v>
      </c>
      <c r="D8152" t="s">
        <v>13</v>
      </c>
      <c r="E8152" t="s">
        <v>5866</v>
      </c>
      <c r="F8152" t="s">
        <v>1871</v>
      </c>
      <c r="J8152" t="s">
        <v>17</v>
      </c>
      <c r="L8152" t="str">
        <f>_xlfn.XLOOKUP(Tableau1[[#This Row],[TYPE DE PIECE]],Tableau4[MATIERE],Tableau4[SHORT TYPE],"",0,1)</f>
        <v/>
      </c>
      <c r="N8152" t="str">
        <f>IF(ISERR(FIND("DECOUPE",Tableau1[[#This Row],[DESIGNATION]])),"","NEED REF")</f>
        <v/>
      </c>
    </row>
    <row r="8153" spans="2:14">
      <c r="B8153">
        <v>34405852</v>
      </c>
      <c r="C8153" s="2">
        <v>42796</v>
      </c>
      <c r="D8153" t="s">
        <v>13</v>
      </c>
      <c r="E8153" t="s">
        <v>5867</v>
      </c>
      <c r="F8153" t="s">
        <v>1871</v>
      </c>
      <c r="J8153" t="s">
        <v>17</v>
      </c>
      <c r="L8153" t="str">
        <f>_xlfn.XLOOKUP(Tableau1[[#This Row],[TYPE DE PIECE]],Tableau4[MATIERE],Tableau4[SHORT TYPE],"",0,1)</f>
        <v/>
      </c>
      <c r="N8153" t="str">
        <f>IF(ISERR(FIND("DECOUPE",Tableau1[[#This Row],[DESIGNATION]])),"","NEED REF")</f>
        <v/>
      </c>
    </row>
    <row r="8154" spans="2:14">
      <c r="B8154">
        <v>34405851</v>
      </c>
      <c r="C8154" s="2">
        <v>42796</v>
      </c>
      <c r="D8154" t="s">
        <v>13</v>
      </c>
      <c r="E8154" t="s">
        <v>5868</v>
      </c>
      <c r="F8154" t="s">
        <v>1871</v>
      </c>
      <c r="J8154" t="s">
        <v>17</v>
      </c>
      <c r="L8154" t="str">
        <f>_xlfn.XLOOKUP(Tableau1[[#This Row],[TYPE DE PIECE]],Tableau4[MATIERE],Tableau4[SHORT TYPE],"",0,1)</f>
        <v/>
      </c>
      <c r="N8154" t="str">
        <f>IF(ISERR(FIND("DECOUPE",Tableau1[[#This Row],[DESIGNATION]])),"","NEED REF")</f>
        <v/>
      </c>
    </row>
    <row r="8155" spans="2:14">
      <c r="B8155">
        <v>34405850</v>
      </c>
      <c r="C8155" s="2">
        <v>42796</v>
      </c>
      <c r="D8155" t="s">
        <v>13</v>
      </c>
      <c r="E8155" t="s">
        <v>5869</v>
      </c>
      <c r="F8155" t="s">
        <v>1871</v>
      </c>
      <c r="J8155" t="s">
        <v>17</v>
      </c>
      <c r="L8155" t="str">
        <f>_xlfn.XLOOKUP(Tableau1[[#This Row],[TYPE DE PIECE]],Tableau4[MATIERE],Tableau4[SHORT TYPE],"",0,1)</f>
        <v/>
      </c>
      <c r="N8155" t="str">
        <f>IF(ISERR(FIND("DECOUPE",Tableau1[[#This Row],[DESIGNATION]])),"","NEED REF")</f>
        <v/>
      </c>
    </row>
    <row r="8156" spans="2:14">
      <c r="B8156">
        <v>34405849</v>
      </c>
      <c r="C8156" s="2">
        <v>42796</v>
      </c>
      <c r="D8156" t="s">
        <v>13</v>
      </c>
      <c r="E8156" t="s">
        <v>5870</v>
      </c>
      <c r="F8156" t="s">
        <v>1871</v>
      </c>
      <c r="J8156" t="s">
        <v>17</v>
      </c>
      <c r="L8156" t="str">
        <f>_xlfn.XLOOKUP(Tableau1[[#This Row],[TYPE DE PIECE]],Tableau4[MATIERE],Tableau4[SHORT TYPE],"",0,1)</f>
        <v/>
      </c>
      <c r="N8156" t="str">
        <f>IF(ISERR(FIND("DECOUPE",Tableau1[[#This Row],[DESIGNATION]])),"","NEED REF")</f>
        <v/>
      </c>
    </row>
    <row r="8157" spans="2:14">
      <c r="B8157">
        <v>34405848</v>
      </c>
      <c r="C8157" s="2">
        <v>42796</v>
      </c>
      <c r="D8157" t="s">
        <v>13</v>
      </c>
      <c r="E8157" t="s">
        <v>5871</v>
      </c>
      <c r="F8157" t="s">
        <v>1871</v>
      </c>
      <c r="J8157" t="s">
        <v>17</v>
      </c>
      <c r="L8157" t="str">
        <f>_xlfn.XLOOKUP(Tableau1[[#This Row],[TYPE DE PIECE]],Tableau4[MATIERE],Tableau4[SHORT TYPE],"",0,1)</f>
        <v/>
      </c>
      <c r="N8157" t="str">
        <f>IF(ISERR(FIND("DECOUPE",Tableau1[[#This Row],[DESIGNATION]])),"","NEED REF")</f>
        <v/>
      </c>
    </row>
    <row r="8158" spans="2:14">
      <c r="B8158">
        <v>34405847</v>
      </c>
      <c r="C8158" s="2">
        <v>42796</v>
      </c>
      <c r="D8158" t="s">
        <v>13</v>
      </c>
      <c r="E8158" t="s">
        <v>5872</v>
      </c>
      <c r="F8158" t="s">
        <v>1871</v>
      </c>
      <c r="J8158" t="s">
        <v>17</v>
      </c>
      <c r="L8158" t="str">
        <f>_xlfn.XLOOKUP(Tableau1[[#This Row],[TYPE DE PIECE]],Tableau4[MATIERE],Tableau4[SHORT TYPE],"",0,1)</f>
        <v/>
      </c>
      <c r="N8158" t="str">
        <f>IF(ISERR(FIND("DECOUPE",Tableau1[[#This Row],[DESIGNATION]])),"","NEED REF")</f>
        <v/>
      </c>
    </row>
    <row r="8159" spans="2:14">
      <c r="B8159">
        <v>34405846</v>
      </c>
      <c r="C8159" s="2">
        <v>42796</v>
      </c>
      <c r="D8159" t="s">
        <v>13</v>
      </c>
      <c r="E8159" t="s">
        <v>5873</v>
      </c>
      <c r="F8159" t="s">
        <v>1871</v>
      </c>
      <c r="J8159" t="s">
        <v>17</v>
      </c>
      <c r="L8159" t="str">
        <f>_xlfn.XLOOKUP(Tableau1[[#This Row],[TYPE DE PIECE]],Tableau4[MATIERE],Tableau4[SHORT TYPE],"",0,1)</f>
        <v/>
      </c>
      <c r="N8159" t="str">
        <f>IF(ISERR(FIND("DECOUPE",Tableau1[[#This Row],[DESIGNATION]])),"","NEED REF")</f>
        <v/>
      </c>
    </row>
    <row r="8160" spans="2:14">
      <c r="B8160">
        <v>34405845</v>
      </c>
      <c r="C8160" s="2">
        <v>42796</v>
      </c>
      <c r="D8160" t="s">
        <v>13</v>
      </c>
      <c r="E8160" t="s">
        <v>5860</v>
      </c>
      <c r="F8160" t="s">
        <v>1871</v>
      </c>
      <c r="J8160" t="s">
        <v>17</v>
      </c>
      <c r="L8160" t="str">
        <f>_xlfn.XLOOKUP(Tableau1[[#This Row],[TYPE DE PIECE]],Tableau4[MATIERE],Tableau4[SHORT TYPE],"",0,1)</f>
        <v/>
      </c>
      <c r="N8160" t="str">
        <f>IF(ISERR(FIND("DECOUPE",Tableau1[[#This Row],[DESIGNATION]])),"","NEED REF")</f>
        <v/>
      </c>
    </row>
    <row r="8161" spans="2:14">
      <c r="B8161">
        <v>34405844</v>
      </c>
      <c r="C8161" s="2">
        <v>42793</v>
      </c>
      <c r="D8161" t="s">
        <v>13</v>
      </c>
      <c r="E8161" t="s">
        <v>5874</v>
      </c>
      <c r="F8161" t="s">
        <v>5875</v>
      </c>
      <c r="J8161" t="s">
        <v>4048</v>
      </c>
      <c r="L8161" t="str">
        <f>_xlfn.XLOOKUP(Tableau1[[#This Row],[TYPE DE PIECE]],Tableau4[MATIERE],Tableau4[SHORT TYPE],"",0,1)</f>
        <v/>
      </c>
      <c r="N8161" t="str">
        <f>IF(ISERR(FIND("DECOUPE",Tableau1[[#This Row],[DESIGNATION]])),"","NEED REF")</f>
        <v/>
      </c>
    </row>
    <row r="8162" spans="2:14">
      <c r="B8162">
        <v>34405843</v>
      </c>
      <c r="C8162" s="2">
        <v>42942</v>
      </c>
      <c r="D8162" t="s">
        <v>13</v>
      </c>
      <c r="E8162" t="s">
        <v>5876</v>
      </c>
      <c r="F8162" t="s">
        <v>5877</v>
      </c>
      <c r="J8162" t="s">
        <v>5625</v>
      </c>
      <c r="L8162" t="str">
        <f>_xlfn.XLOOKUP(Tableau1[[#This Row],[TYPE DE PIECE]],Tableau4[MATIERE],Tableau4[SHORT TYPE],"",0,1)</f>
        <v/>
      </c>
      <c r="N8162" t="str">
        <f>IF(ISERR(FIND("DECOUPE",Tableau1[[#This Row],[DESIGNATION]])),"","NEED REF")</f>
        <v/>
      </c>
    </row>
    <row r="8163" spans="2:14">
      <c r="B8163">
        <v>34405842</v>
      </c>
      <c r="C8163" s="2">
        <v>42941</v>
      </c>
      <c r="D8163" t="s">
        <v>13</v>
      </c>
      <c r="E8163" t="s">
        <v>5876</v>
      </c>
      <c r="F8163" t="s">
        <v>5877</v>
      </c>
      <c r="J8163" t="s">
        <v>5625</v>
      </c>
      <c r="L8163" t="str">
        <f>_xlfn.XLOOKUP(Tableau1[[#This Row],[TYPE DE PIECE]],Tableau4[MATIERE],Tableau4[SHORT TYPE],"",0,1)</f>
        <v/>
      </c>
      <c r="N8163" t="str">
        <f>IF(ISERR(FIND("DECOUPE",Tableau1[[#This Row],[DESIGNATION]])),"","NEED REF")</f>
        <v/>
      </c>
    </row>
    <row r="8164" spans="2:14">
      <c r="B8164">
        <v>34405841</v>
      </c>
      <c r="C8164" s="2">
        <v>42940</v>
      </c>
      <c r="D8164" t="s">
        <v>13</v>
      </c>
      <c r="E8164" t="s">
        <v>5878</v>
      </c>
      <c r="F8164" t="s">
        <v>5877</v>
      </c>
      <c r="J8164" t="s">
        <v>5625</v>
      </c>
      <c r="L8164" t="str">
        <f>_xlfn.XLOOKUP(Tableau1[[#This Row],[TYPE DE PIECE]],Tableau4[MATIERE],Tableau4[SHORT TYPE],"",0,1)</f>
        <v/>
      </c>
      <c r="N8164" t="str">
        <f>IF(ISERR(FIND("DECOUPE",Tableau1[[#This Row],[DESIGNATION]])),"","NEED REF")</f>
        <v/>
      </c>
    </row>
    <row r="8165" spans="2:14">
      <c r="B8165">
        <v>34405840</v>
      </c>
      <c r="C8165" s="2">
        <v>42939</v>
      </c>
      <c r="D8165" t="s">
        <v>13</v>
      </c>
      <c r="E8165" t="s">
        <v>5879</v>
      </c>
      <c r="F8165" t="s">
        <v>5875</v>
      </c>
      <c r="J8165" t="s">
        <v>4048</v>
      </c>
      <c r="L8165" t="str">
        <f>_xlfn.XLOOKUP(Tableau1[[#This Row],[TYPE DE PIECE]],Tableau4[MATIERE],Tableau4[SHORT TYPE],"",0,1)</f>
        <v/>
      </c>
      <c r="N8165" t="str">
        <f>IF(ISERR(FIND("DECOUPE",Tableau1[[#This Row],[DESIGNATION]])),"","NEED REF")</f>
        <v/>
      </c>
    </row>
    <row r="8166" spans="2:14">
      <c r="B8166">
        <v>34405839</v>
      </c>
      <c r="C8166" s="2">
        <v>42789</v>
      </c>
      <c r="D8166" t="s">
        <v>13</v>
      </c>
      <c r="E8166" t="s">
        <v>5880</v>
      </c>
      <c r="F8166" t="s">
        <v>5877</v>
      </c>
      <c r="J8166" t="s">
        <v>5625</v>
      </c>
      <c r="L8166" t="str">
        <f>_xlfn.XLOOKUP(Tableau1[[#This Row],[TYPE DE PIECE]],Tableau4[MATIERE],Tableau4[SHORT TYPE],"",0,1)</f>
        <v/>
      </c>
      <c r="N8166" t="str">
        <f>IF(ISERR(FIND("DECOUPE",Tableau1[[#This Row],[DESIGNATION]])),"","NEED REF")</f>
        <v/>
      </c>
    </row>
    <row r="8167" spans="2:14">
      <c r="B8167">
        <v>34405838</v>
      </c>
      <c r="C8167" s="2">
        <v>42789</v>
      </c>
      <c r="D8167" t="s">
        <v>13</v>
      </c>
      <c r="E8167" t="s">
        <v>5880</v>
      </c>
      <c r="F8167" t="s">
        <v>5877</v>
      </c>
      <c r="J8167" t="s">
        <v>5625</v>
      </c>
      <c r="L8167" t="str">
        <f>_xlfn.XLOOKUP(Tableau1[[#This Row],[TYPE DE PIECE]],Tableau4[MATIERE],Tableau4[SHORT TYPE],"",0,1)</f>
        <v/>
      </c>
      <c r="N8167" t="str">
        <f>IF(ISERR(FIND("DECOUPE",Tableau1[[#This Row],[DESIGNATION]])),"","NEED REF")</f>
        <v/>
      </c>
    </row>
    <row r="8168" spans="2:14">
      <c r="B8168">
        <v>34405837</v>
      </c>
      <c r="C8168" s="2">
        <v>42787</v>
      </c>
      <c r="D8168" t="s">
        <v>13</v>
      </c>
      <c r="E8168" t="s">
        <v>5881</v>
      </c>
      <c r="F8168" t="s">
        <v>239</v>
      </c>
      <c r="J8168" t="s">
        <v>17</v>
      </c>
      <c r="L8168" t="str">
        <f>_xlfn.XLOOKUP(Tableau1[[#This Row],[TYPE DE PIECE]],Tableau4[MATIERE],Tableau4[SHORT TYPE],"",0,1)</f>
        <v/>
      </c>
      <c r="N8168" t="str">
        <f>IF(ISERR(FIND("DECOUPE",Tableau1[[#This Row],[DESIGNATION]])),"","NEED REF")</f>
        <v/>
      </c>
    </row>
    <row r="8169" spans="2:14">
      <c r="B8169">
        <v>34405836</v>
      </c>
      <c r="C8169" s="2">
        <v>42787</v>
      </c>
      <c r="D8169" t="s">
        <v>13</v>
      </c>
      <c r="E8169" t="s">
        <v>5882</v>
      </c>
      <c r="F8169" t="s">
        <v>239</v>
      </c>
      <c r="J8169" t="s">
        <v>17</v>
      </c>
      <c r="L8169" t="str">
        <f>_xlfn.XLOOKUP(Tableau1[[#This Row],[TYPE DE PIECE]],Tableau4[MATIERE],Tableau4[SHORT TYPE],"",0,1)</f>
        <v/>
      </c>
      <c r="N8169" t="str">
        <f>IF(ISERR(FIND("DECOUPE",Tableau1[[#This Row],[DESIGNATION]])),"","NEED REF")</f>
        <v/>
      </c>
    </row>
    <row r="8170" spans="2:14">
      <c r="B8170">
        <v>34405835</v>
      </c>
      <c r="C8170" s="2">
        <v>42787</v>
      </c>
      <c r="D8170" t="s">
        <v>13</v>
      </c>
      <c r="E8170" t="s">
        <v>5883</v>
      </c>
      <c r="F8170" t="s">
        <v>239</v>
      </c>
      <c r="J8170" t="s">
        <v>17</v>
      </c>
      <c r="L8170" t="str">
        <f>_xlfn.XLOOKUP(Tableau1[[#This Row],[TYPE DE PIECE]],Tableau4[MATIERE],Tableau4[SHORT TYPE],"",0,1)</f>
        <v/>
      </c>
      <c r="N8170" t="str">
        <f>IF(ISERR(FIND("DECOUPE",Tableau1[[#This Row],[DESIGNATION]])),"","NEED REF")</f>
        <v/>
      </c>
    </row>
    <row r="8171" spans="2:14">
      <c r="B8171">
        <v>34405834</v>
      </c>
      <c r="C8171" s="2">
        <v>42787</v>
      </c>
      <c r="D8171" t="s">
        <v>13</v>
      </c>
      <c r="E8171" t="s">
        <v>5884</v>
      </c>
      <c r="F8171" t="s">
        <v>1871</v>
      </c>
      <c r="J8171" t="s">
        <v>17</v>
      </c>
      <c r="L8171" t="str">
        <f>_xlfn.XLOOKUP(Tableau1[[#This Row],[TYPE DE PIECE]],Tableau4[MATIERE],Tableau4[SHORT TYPE],"",0,1)</f>
        <v/>
      </c>
      <c r="N8171" t="str">
        <f>IF(ISERR(FIND("DECOUPE",Tableau1[[#This Row],[DESIGNATION]])),"","NEED REF")</f>
        <v/>
      </c>
    </row>
    <row r="8172" spans="2:14">
      <c r="B8172">
        <v>34405833</v>
      </c>
      <c r="C8172" s="2">
        <v>42787</v>
      </c>
      <c r="D8172" t="s">
        <v>13</v>
      </c>
      <c r="F8172" t="s">
        <v>239</v>
      </c>
      <c r="J8172" t="s">
        <v>17</v>
      </c>
      <c r="L8172" t="str">
        <f>_xlfn.XLOOKUP(Tableau1[[#This Row],[TYPE DE PIECE]],Tableau4[MATIERE],Tableau4[SHORT TYPE],"",0,1)</f>
        <v/>
      </c>
      <c r="N8172" t="str">
        <f>IF(ISERR(FIND("DECOUPE",Tableau1[[#This Row],[DESIGNATION]])),"","NEED REF")</f>
        <v/>
      </c>
    </row>
    <row r="8173" spans="2:14">
      <c r="B8173">
        <v>34405832</v>
      </c>
      <c r="C8173" s="2">
        <v>42787</v>
      </c>
      <c r="D8173" t="s">
        <v>13</v>
      </c>
      <c r="E8173" t="s">
        <v>5885</v>
      </c>
      <c r="F8173" t="s">
        <v>239</v>
      </c>
      <c r="J8173" t="s">
        <v>17</v>
      </c>
      <c r="L8173" t="str">
        <f>_xlfn.XLOOKUP(Tableau1[[#This Row],[TYPE DE PIECE]],Tableau4[MATIERE],Tableau4[SHORT TYPE],"",0,1)</f>
        <v/>
      </c>
      <c r="N8173" t="str">
        <f>IF(ISERR(FIND("DECOUPE",Tableau1[[#This Row],[DESIGNATION]])),"","NEED REF")</f>
        <v/>
      </c>
    </row>
    <row r="8174" spans="2:14">
      <c r="B8174">
        <v>34405831</v>
      </c>
      <c r="C8174" s="2">
        <v>42787</v>
      </c>
      <c r="D8174" t="s">
        <v>13</v>
      </c>
      <c r="E8174" t="s">
        <v>5886</v>
      </c>
      <c r="F8174" t="s">
        <v>239</v>
      </c>
      <c r="J8174" t="s">
        <v>17</v>
      </c>
      <c r="L8174" t="str">
        <f>_xlfn.XLOOKUP(Tableau1[[#This Row],[TYPE DE PIECE]],Tableau4[MATIERE],Tableau4[SHORT TYPE],"",0,1)</f>
        <v/>
      </c>
      <c r="N8174" t="str">
        <f>IF(ISERR(FIND("DECOUPE",Tableau1[[#This Row],[DESIGNATION]])),"","NEED REF")</f>
        <v/>
      </c>
    </row>
    <row r="8175" spans="2:14">
      <c r="B8175">
        <v>34405830</v>
      </c>
      <c r="C8175" s="2">
        <v>42787</v>
      </c>
      <c r="D8175" t="s">
        <v>13</v>
      </c>
      <c r="F8175" t="s">
        <v>239</v>
      </c>
      <c r="J8175" t="s">
        <v>17</v>
      </c>
      <c r="L8175" t="str">
        <f>_xlfn.XLOOKUP(Tableau1[[#This Row],[TYPE DE PIECE]],Tableau4[MATIERE],Tableau4[SHORT TYPE],"",0,1)</f>
        <v/>
      </c>
      <c r="N8175" t="str">
        <f>IF(ISERR(FIND("DECOUPE",Tableau1[[#This Row],[DESIGNATION]])),"","NEED REF")</f>
        <v/>
      </c>
    </row>
    <row r="8176" spans="2:14">
      <c r="B8176">
        <v>34405829</v>
      </c>
      <c r="C8176" s="2">
        <v>42787</v>
      </c>
      <c r="D8176" t="s">
        <v>13</v>
      </c>
      <c r="E8176" t="s">
        <v>5873</v>
      </c>
      <c r="F8176" t="s">
        <v>239</v>
      </c>
      <c r="J8176" t="s">
        <v>17</v>
      </c>
      <c r="L8176" t="str">
        <f>_xlfn.XLOOKUP(Tableau1[[#This Row],[TYPE DE PIECE]],Tableau4[MATIERE],Tableau4[SHORT TYPE],"",0,1)</f>
        <v/>
      </c>
      <c r="N8176" t="str">
        <f>IF(ISERR(FIND("DECOUPE",Tableau1[[#This Row],[DESIGNATION]])),"","NEED REF")</f>
        <v/>
      </c>
    </row>
    <row r="8177" spans="2:14">
      <c r="B8177">
        <v>34405828</v>
      </c>
      <c r="C8177" s="2">
        <v>42787</v>
      </c>
      <c r="D8177" t="s">
        <v>13</v>
      </c>
      <c r="E8177" t="s">
        <v>5873</v>
      </c>
      <c r="F8177" t="s">
        <v>239</v>
      </c>
      <c r="J8177" t="s">
        <v>17</v>
      </c>
      <c r="L8177" t="str">
        <f>_xlfn.XLOOKUP(Tableau1[[#This Row],[TYPE DE PIECE]],Tableau4[MATIERE],Tableau4[SHORT TYPE],"",0,1)</f>
        <v/>
      </c>
      <c r="N8177" t="str">
        <f>IF(ISERR(FIND("DECOUPE",Tableau1[[#This Row],[DESIGNATION]])),"","NEED REF")</f>
        <v/>
      </c>
    </row>
    <row r="8178" spans="2:14">
      <c r="B8178">
        <v>34405827</v>
      </c>
      <c r="C8178" s="2">
        <v>42787</v>
      </c>
      <c r="D8178" t="s">
        <v>13</v>
      </c>
      <c r="E8178" t="s">
        <v>5873</v>
      </c>
      <c r="F8178" t="s">
        <v>239</v>
      </c>
      <c r="J8178" t="s">
        <v>17</v>
      </c>
      <c r="L8178" t="str">
        <f>_xlfn.XLOOKUP(Tableau1[[#This Row],[TYPE DE PIECE]],Tableau4[MATIERE],Tableau4[SHORT TYPE],"",0,1)</f>
        <v/>
      </c>
      <c r="N8178" t="str">
        <f>IF(ISERR(FIND("DECOUPE",Tableau1[[#This Row],[DESIGNATION]])),"","NEED REF")</f>
        <v/>
      </c>
    </row>
    <row r="8179" spans="2:14">
      <c r="B8179">
        <v>34405826</v>
      </c>
      <c r="C8179" s="2">
        <v>42787</v>
      </c>
      <c r="D8179" t="s">
        <v>13</v>
      </c>
      <c r="E8179" t="s">
        <v>5881</v>
      </c>
      <c r="F8179" t="s">
        <v>239</v>
      </c>
      <c r="J8179" t="s">
        <v>17</v>
      </c>
      <c r="L8179" t="str">
        <f>_xlfn.XLOOKUP(Tableau1[[#This Row],[TYPE DE PIECE]],Tableau4[MATIERE],Tableau4[SHORT TYPE],"",0,1)</f>
        <v/>
      </c>
      <c r="N8179" t="str">
        <f>IF(ISERR(FIND("DECOUPE",Tableau1[[#This Row],[DESIGNATION]])),"","NEED REF")</f>
        <v/>
      </c>
    </row>
    <row r="8180" spans="2:14">
      <c r="B8180">
        <v>34405825</v>
      </c>
      <c r="C8180" s="2">
        <v>42787</v>
      </c>
      <c r="D8180" t="s">
        <v>13</v>
      </c>
      <c r="E8180" t="s">
        <v>5882</v>
      </c>
      <c r="F8180" t="s">
        <v>239</v>
      </c>
      <c r="J8180" t="s">
        <v>17</v>
      </c>
      <c r="L8180" t="str">
        <f>_xlfn.XLOOKUP(Tableau1[[#This Row],[TYPE DE PIECE]],Tableau4[MATIERE],Tableau4[SHORT TYPE],"",0,1)</f>
        <v/>
      </c>
      <c r="N8180" t="str">
        <f>IF(ISERR(FIND("DECOUPE",Tableau1[[#This Row],[DESIGNATION]])),"","NEED REF")</f>
        <v/>
      </c>
    </row>
    <row r="8181" spans="2:14">
      <c r="B8181">
        <v>34405824</v>
      </c>
      <c r="C8181" s="2">
        <v>42787</v>
      </c>
      <c r="D8181" t="s">
        <v>13</v>
      </c>
      <c r="E8181" t="s">
        <v>5887</v>
      </c>
      <c r="F8181" t="s">
        <v>239</v>
      </c>
      <c r="J8181" t="s">
        <v>17</v>
      </c>
      <c r="L8181" t="str">
        <f>_xlfn.XLOOKUP(Tableau1[[#This Row],[TYPE DE PIECE]],Tableau4[MATIERE],Tableau4[SHORT TYPE],"",0,1)</f>
        <v/>
      </c>
      <c r="N8181" t="str">
        <f>IF(ISERR(FIND("DECOUPE",Tableau1[[#This Row],[DESIGNATION]])),"","NEED REF")</f>
        <v/>
      </c>
    </row>
    <row r="8182" spans="2:14">
      <c r="B8182">
        <v>34405823</v>
      </c>
      <c r="C8182" s="2">
        <v>42787</v>
      </c>
      <c r="D8182" t="s">
        <v>13</v>
      </c>
      <c r="E8182" t="s">
        <v>5873</v>
      </c>
      <c r="F8182" t="s">
        <v>239</v>
      </c>
      <c r="J8182" t="s">
        <v>17</v>
      </c>
      <c r="L8182" t="str">
        <f>_xlfn.XLOOKUP(Tableau1[[#This Row],[TYPE DE PIECE]],Tableau4[MATIERE],Tableau4[SHORT TYPE],"",0,1)</f>
        <v/>
      </c>
      <c r="N8182" t="str">
        <f>IF(ISERR(FIND("DECOUPE",Tableau1[[#This Row],[DESIGNATION]])),"","NEED REF")</f>
        <v/>
      </c>
    </row>
    <row r="8183" spans="2:14">
      <c r="B8183">
        <v>34405822</v>
      </c>
      <c r="C8183" s="2">
        <v>42787</v>
      </c>
      <c r="D8183" t="s">
        <v>13</v>
      </c>
      <c r="E8183" t="s">
        <v>5873</v>
      </c>
      <c r="F8183" t="s">
        <v>239</v>
      </c>
      <c r="J8183" t="s">
        <v>17</v>
      </c>
      <c r="L8183" t="str">
        <f>_xlfn.XLOOKUP(Tableau1[[#This Row],[TYPE DE PIECE]],Tableau4[MATIERE],Tableau4[SHORT TYPE],"",0,1)</f>
        <v/>
      </c>
      <c r="N8183" t="str">
        <f>IF(ISERR(FIND("DECOUPE",Tableau1[[#This Row],[DESIGNATION]])),"","NEED REF")</f>
        <v/>
      </c>
    </row>
    <row r="8184" spans="2:14">
      <c r="B8184">
        <v>34405821</v>
      </c>
      <c r="C8184" s="2">
        <v>42787</v>
      </c>
      <c r="D8184" t="s">
        <v>13</v>
      </c>
      <c r="E8184" t="s">
        <v>5888</v>
      </c>
      <c r="F8184" t="s">
        <v>239</v>
      </c>
      <c r="J8184" t="s">
        <v>17</v>
      </c>
      <c r="L8184" t="str">
        <f>_xlfn.XLOOKUP(Tableau1[[#This Row],[TYPE DE PIECE]],Tableau4[MATIERE],Tableau4[SHORT TYPE],"",0,1)</f>
        <v/>
      </c>
      <c r="N8184" t="str">
        <f>IF(ISERR(FIND("DECOUPE",Tableau1[[#This Row],[DESIGNATION]])),"","NEED REF")</f>
        <v/>
      </c>
    </row>
    <row r="8185" spans="2:14">
      <c r="B8185">
        <v>34405820</v>
      </c>
      <c r="C8185" s="2">
        <v>42787</v>
      </c>
      <c r="D8185" t="s">
        <v>13</v>
      </c>
      <c r="E8185" t="s">
        <v>5873</v>
      </c>
      <c r="F8185" t="s">
        <v>239</v>
      </c>
      <c r="J8185" t="s">
        <v>17</v>
      </c>
      <c r="L8185" t="str">
        <f>_xlfn.XLOOKUP(Tableau1[[#This Row],[TYPE DE PIECE]],Tableau4[MATIERE],Tableau4[SHORT TYPE],"",0,1)</f>
        <v/>
      </c>
      <c r="N8185" t="str">
        <f>IF(ISERR(FIND("DECOUPE",Tableau1[[#This Row],[DESIGNATION]])),"","NEED REF")</f>
        <v/>
      </c>
    </row>
    <row r="8186" spans="2:14">
      <c r="B8186">
        <v>34405819</v>
      </c>
      <c r="C8186" s="2">
        <v>42787</v>
      </c>
      <c r="D8186" t="s">
        <v>13</v>
      </c>
      <c r="E8186" t="s">
        <v>5889</v>
      </c>
      <c r="F8186" t="s">
        <v>239</v>
      </c>
      <c r="J8186" t="s">
        <v>17</v>
      </c>
      <c r="L8186" t="str">
        <f>_xlfn.XLOOKUP(Tableau1[[#This Row],[TYPE DE PIECE]],Tableau4[MATIERE],Tableau4[SHORT TYPE],"",0,1)</f>
        <v/>
      </c>
      <c r="N8186" t="str">
        <f>IF(ISERR(FIND("DECOUPE",Tableau1[[#This Row],[DESIGNATION]])),"","NEED REF")</f>
        <v/>
      </c>
    </row>
    <row r="8187" spans="2:14">
      <c r="B8187">
        <v>34405818</v>
      </c>
      <c r="C8187" s="2">
        <v>42782</v>
      </c>
      <c r="D8187" t="s">
        <v>13</v>
      </c>
      <c r="E8187" t="s">
        <v>5890</v>
      </c>
      <c r="F8187" t="s">
        <v>5891</v>
      </c>
      <c r="J8187" t="s">
        <v>17</v>
      </c>
      <c r="L8187" t="str">
        <f>_xlfn.XLOOKUP(Tableau1[[#This Row],[TYPE DE PIECE]],Tableau4[MATIERE],Tableau4[SHORT TYPE],"",0,1)</f>
        <v/>
      </c>
      <c r="N8187" t="str">
        <f>IF(ISERR(FIND("DECOUPE",Tableau1[[#This Row],[DESIGNATION]])),"","NEED REF")</f>
        <v/>
      </c>
    </row>
    <row r="8188" spans="2:14">
      <c r="B8188">
        <v>34405817</v>
      </c>
      <c r="C8188" s="2">
        <v>42782</v>
      </c>
      <c r="D8188" t="s">
        <v>13</v>
      </c>
      <c r="E8188" t="s">
        <v>5892</v>
      </c>
      <c r="F8188" t="s">
        <v>5891</v>
      </c>
      <c r="J8188" t="s">
        <v>17</v>
      </c>
      <c r="L8188" t="str">
        <f>_xlfn.XLOOKUP(Tableau1[[#This Row],[TYPE DE PIECE]],Tableau4[MATIERE],Tableau4[SHORT TYPE],"",0,1)</f>
        <v/>
      </c>
      <c r="N8188" t="str">
        <f>IF(ISERR(FIND("DECOUPE",Tableau1[[#This Row],[DESIGNATION]])),"","NEED REF")</f>
        <v/>
      </c>
    </row>
    <row r="8189" spans="2:14">
      <c r="B8189">
        <v>34405816</v>
      </c>
      <c r="C8189" s="2">
        <v>42782</v>
      </c>
      <c r="D8189" t="s">
        <v>13</v>
      </c>
      <c r="E8189" t="s">
        <v>5873</v>
      </c>
      <c r="F8189" t="s">
        <v>5891</v>
      </c>
      <c r="J8189" t="s">
        <v>17</v>
      </c>
      <c r="L8189" t="str">
        <f>_xlfn.XLOOKUP(Tableau1[[#This Row],[TYPE DE PIECE]],Tableau4[MATIERE],Tableau4[SHORT TYPE],"",0,1)</f>
        <v/>
      </c>
      <c r="N8189" t="str">
        <f>IF(ISERR(FIND("DECOUPE",Tableau1[[#This Row],[DESIGNATION]])),"","NEED REF")</f>
        <v/>
      </c>
    </row>
    <row r="8190" spans="2:14">
      <c r="B8190">
        <v>34405815</v>
      </c>
      <c r="C8190" s="2">
        <v>42782</v>
      </c>
      <c r="D8190" t="s">
        <v>13</v>
      </c>
      <c r="E8190" t="s">
        <v>5893</v>
      </c>
      <c r="F8190" t="s">
        <v>5891</v>
      </c>
      <c r="J8190" t="s">
        <v>17</v>
      </c>
      <c r="L8190" t="str">
        <f>_xlfn.XLOOKUP(Tableau1[[#This Row],[TYPE DE PIECE]],Tableau4[MATIERE],Tableau4[SHORT TYPE],"",0,1)</f>
        <v/>
      </c>
      <c r="N8190" t="str">
        <f>IF(ISERR(FIND("DECOUPE",Tableau1[[#This Row],[DESIGNATION]])),"","NEED REF")</f>
        <v/>
      </c>
    </row>
    <row r="8191" spans="2:14">
      <c r="B8191">
        <v>34405814</v>
      </c>
      <c r="C8191" s="2">
        <v>42782</v>
      </c>
      <c r="D8191" t="s">
        <v>13</v>
      </c>
      <c r="E8191" t="s">
        <v>5894</v>
      </c>
      <c r="F8191" t="s">
        <v>5891</v>
      </c>
      <c r="J8191" t="s">
        <v>17</v>
      </c>
      <c r="L8191" t="str">
        <f>_xlfn.XLOOKUP(Tableau1[[#This Row],[TYPE DE PIECE]],Tableau4[MATIERE],Tableau4[SHORT TYPE],"",0,1)</f>
        <v/>
      </c>
      <c r="N8191" t="str">
        <f>IF(ISERR(FIND("DECOUPE",Tableau1[[#This Row],[DESIGNATION]])),"","NEED REF")</f>
        <v/>
      </c>
    </row>
    <row r="8192" spans="2:14">
      <c r="B8192">
        <v>34405813</v>
      </c>
      <c r="C8192" s="2">
        <v>42782</v>
      </c>
      <c r="D8192" t="s">
        <v>13</v>
      </c>
      <c r="E8192" t="s">
        <v>5895</v>
      </c>
      <c r="F8192" t="s">
        <v>5891</v>
      </c>
      <c r="J8192" t="s">
        <v>17</v>
      </c>
      <c r="L8192" t="str">
        <f>_xlfn.XLOOKUP(Tableau1[[#This Row],[TYPE DE PIECE]],Tableau4[MATIERE],Tableau4[SHORT TYPE],"",0,1)</f>
        <v/>
      </c>
      <c r="N8192" t="str">
        <f>IF(ISERR(FIND("DECOUPE",Tableau1[[#This Row],[DESIGNATION]])),"","NEED REF")</f>
        <v/>
      </c>
    </row>
    <row r="8193" spans="2:14">
      <c r="B8193">
        <v>34405812</v>
      </c>
      <c r="C8193" s="2">
        <v>42782</v>
      </c>
      <c r="D8193" t="s">
        <v>13</v>
      </c>
      <c r="E8193" t="s">
        <v>5896</v>
      </c>
      <c r="F8193" t="s">
        <v>5891</v>
      </c>
      <c r="J8193" t="s">
        <v>17</v>
      </c>
      <c r="L8193" t="str">
        <f>_xlfn.XLOOKUP(Tableau1[[#This Row],[TYPE DE PIECE]],Tableau4[MATIERE],Tableau4[SHORT TYPE],"",0,1)</f>
        <v/>
      </c>
      <c r="N8193" t="str">
        <f>IF(ISERR(FIND("DECOUPE",Tableau1[[#This Row],[DESIGNATION]])),"","NEED REF")</f>
        <v/>
      </c>
    </row>
    <row r="8194" spans="2:14">
      <c r="B8194">
        <v>34405811</v>
      </c>
      <c r="C8194" s="2">
        <v>42782</v>
      </c>
      <c r="D8194" t="s">
        <v>13</v>
      </c>
      <c r="E8194" t="s">
        <v>5260</v>
      </c>
      <c r="F8194" t="s">
        <v>5891</v>
      </c>
      <c r="J8194" t="s">
        <v>17</v>
      </c>
      <c r="L8194" t="str">
        <f>_xlfn.XLOOKUP(Tableau1[[#This Row],[TYPE DE PIECE]],Tableau4[MATIERE],Tableau4[SHORT TYPE],"",0,1)</f>
        <v/>
      </c>
      <c r="N8194" t="str">
        <f>IF(ISERR(FIND("DECOUPE",Tableau1[[#This Row],[DESIGNATION]])),"","NEED REF")</f>
        <v/>
      </c>
    </row>
    <row r="8195" spans="2:14">
      <c r="B8195">
        <v>34405810</v>
      </c>
      <c r="C8195" s="2">
        <v>42782</v>
      </c>
      <c r="D8195" t="s">
        <v>13</v>
      </c>
      <c r="E8195" t="s">
        <v>5897</v>
      </c>
      <c r="F8195" t="s">
        <v>5891</v>
      </c>
      <c r="J8195" t="s">
        <v>17</v>
      </c>
      <c r="L8195" t="str">
        <f>_xlfn.XLOOKUP(Tableau1[[#This Row],[TYPE DE PIECE]],Tableau4[MATIERE],Tableau4[SHORT TYPE],"",0,1)</f>
        <v/>
      </c>
      <c r="N8195" t="str">
        <f>IF(ISERR(FIND("DECOUPE",Tableau1[[#This Row],[DESIGNATION]])),"","NEED REF")</f>
        <v/>
      </c>
    </row>
    <row r="8196" spans="2:14">
      <c r="B8196">
        <v>34405809</v>
      </c>
      <c r="C8196" s="2">
        <v>42782</v>
      </c>
      <c r="D8196" t="s">
        <v>13</v>
      </c>
      <c r="E8196" t="s">
        <v>5898</v>
      </c>
      <c r="F8196" t="s">
        <v>5891</v>
      </c>
      <c r="J8196" t="s">
        <v>17</v>
      </c>
      <c r="L8196" t="str">
        <f>_xlfn.XLOOKUP(Tableau1[[#This Row],[TYPE DE PIECE]],Tableau4[MATIERE],Tableau4[SHORT TYPE],"",0,1)</f>
        <v/>
      </c>
      <c r="N8196" t="str">
        <f>IF(ISERR(FIND("DECOUPE",Tableau1[[#This Row],[DESIGNATION]])),"","NEED REF")</f>
        <v/>
      </c>
    </row>
    <row r="8197" spans="2:14">
      <c r="B8197">
        <v>34405808</v>
      </c>
      <c r="C8197" s="2">
        <v>42782</v>
      </c>
      <c r="D8197" t="s">
        <v>13</v>
      </c>
      <c r="E8197" t="s">
        <v>5899</v>
      </c>
      <c r="F8197" t="s">
        <v>5891</v>
      </c>
      <c r="J8197" t="s">
        <v>17</v>
      </c>
      <c r="L8197" t="str">
        <f>_xlfn.XLOOKUP(Tableau1[[#This Row],[TYPE DE PIECE]],Tableau4[MATIERE],Tableau4[SHORT TYPE],"",0,1)</f>
        <v/>
      </c>
      <c r="N8197" t="str">
        <f>IF(ISERR(FIND("DECOUPE",Tableau1[[#This Row],[DESIGNATION]])),"","NEED REF")</f>
        <v/>
      </c>
    </row>
    <row r="8198" spans="2:14">
      <c r="B8198">
        <v>34405807</v>
      </c>
      <c r="C8198" s="2">
        <v>42782</v>
      </c>
      <c r="D8198" t="s">
        <v>13</v>
      </c>
      <c r="E8198" t="s">
        <v>5110</v>
      </c>
      <c r="F8198" t="s">
        <v>5891</v>
      </c>
      <c r="J8198" t="s">
        <v>17</v>
      </c>
      <c r="L8198" t="str">
        <f>_xlfn.XLOOKUP(Tableau1[[#This Row],[TYPE DE PIECE]],Tableau4[MATIERE],Tableau4[SHORT TYPE],"",0,1)</f>
        <v/>
      </c>
      <c r="N8198" t="str">
        <f>IF(ISERR(FIND("DECOUPE",Tableau1[[#This Row],[DESIGNATION]])),"","NEED REF")</f>
        <v/>
      </c>
    </row>
    <row r="8199" spans="2:14">
      <c r="B8199">
        <v>34405806</v>
      </c>
      <c r="C8199" s="2">
        <v>42782</v>
      </c>
      <c r="D8199" t="s">
        <v>13</v>
      </c>
      <c r="E8199" t="s">
        <v>5900</v>
      </c>
      <c r="F8199" t="s">
        <v>5891</v>
      </c>
      <c r="J8199" t="s">
        <v>17</v>
      </c>
      <c r="L8199" t="str">
        <f>_xlfn.XLOOKUP(Tableau1[[#This Row],[TYPE DE PIECE]],Tableau4[MATIERE],Tableau4[SHORT TYPE],"",0,1)</f>
        <v/>
      </c>
      <c r="N8199" t="str">
        <f>IF(ISERR(FIND("DECOUPE",Tableau1[[#This Row],[DESIGNATION]])),"","NEED REF")</f>
        <v/>
      </c>
    </row>
    <row r="8200" spans="2:14">
      <c r="B8200">
        <v>34405805</v>
      </c>
      <c r="C8200" s="2">
        <v>42775</v>
      </c>
      <c r="D8200" t="s">
        <v>13</v>
      </c>
      <c r="E8200" t="s">
        <v>5901</v>
      </c>
      <c r="F8200" t="s">
        <v>239</v>
      </c>
      <c r="J8200" t="s">
        <v>17</v>
      </c>
      <c r="L8200" t="str">
        <f>_xlfn.XLOOKUP(Tableau1[[#This Row],[TYPE DE PIECE]],Tableau4[MATIERE],Tableau4[SHORT TYPE],"",0,1)</f>
        <v/>
      </c>
      <c r="N8200" t="str">
        <f>IF(ISERR(FIND("DECOUPE",Tableau1[[#This Row],[DESIGNATION]])),"","NEED REF")</f>
        <v/>
      </c>
    </row>
    <row r="8201" spans="2:14">
      <c r="B8201">
        <v>34405804</v>
      </c>
      <c r="C8201" s="2">
        <v>42775</v>
      </c>
      <c r="D8201" t="s">
        <v>13</v>
      </c>
      <c r="E8201" t="s">
        <v>5902</v>
      </c>
      <c r="F8201" t="s">
        <v>239</v>
      </c>
      <c r="J8201" t="s">
        <v>17</v>
      </c>
      <c r="L8201" t="str">
        <f>_xlfn.XLOOKUP(Tableau1[[#This Row],[TYPE DE PIECE]],Tableau4[MATIERE],Tableau4[SHORT TYPE],"",0,1)</f>
        <v/>
      </c>
      <c r="N8201" t="str">
        <f>IF(ISERR(FIND("DECOUPE",Tableau1[[#This Row],[DESIGNATION]])),"","NEED REF")</f>
        <v/>
      </c>
    </row>
    <row r="8202" spans="2:14">
      <c r="B8202">
        <v>34405803</v>
      </c>
      <c r="C8202" s="2">
        <v>42779</v>
      </c>
      <c r="D8202" t="s">
        <v>13</v>
      </c>
      <c r="E8202" t="s">
        <v>5903</v>
      </c>
      <c r="F8202" t="s">
        <v>5875</v>
      </c>
      <c r="J8202" t="s">
        <v>4048</v>
      </c>
      <c r="L8202" t="str">
        <f>_xlfn.XLOOKUP(Tableau1[[#This Row],[TYPE DE PIECE]],Tableau4[MATIERE],Tableau4[SHORT TYPE],"",0,1)</f>
        <v/>
      </c>
      <c r="N8202" t="str">
        <f>IF(ISERR(FIND("DECOUPE",Tableau1[[#This Row],[DESIGNATION]])),"","NEED REF")</f>
        <v/>
      </c>
    </row>
    <row r="8203" spans="2:14">
      <c r="B8203">
        <v>34405802</v>
      </c>
      <c r="C8203" s="2">
        <v>42775</v>
      </c>
      <c r="D8203" t="s">
        <v>13</v>
      </c>
      <c r="E8203" t="s">
        <v>5904</v>
      </c>
      <c r="F8203" t="s">
        <v>239</v>
      </c>
      <c r="J8203" t="s">
        <v>17</v>
      </c>
      <c r="L8203" t="str">
        <f>_xlfn.XLOOKUP(Tableau1[[#This Row],[TYPE DE PIECE]],Tableau4[MATIERE],Tableau4[SHORT TYPE],"",0,1)</f>
        <v/>
      </c>
      <c r="N8203" t="str">
        <f>IF(ISERR(FIND("DECOUPE",Tableau1[[#This Row],[DESIGNATION]])),"","NEED REF")</f>
        <v/>
      </c>
    </row>
    <row r="8204" spans="2:14">
      <c r="B8204">
        <v>34405801</v>
      </c>
      <c r="C8204" s="2">
        <v>42775</v>
      </c>
      <c r="D8204" t="s">
        <v>13</v>
      </c>
      <c r="E8204" t="s">
        <v>5905</v>
      </c>
      <c r="F8204" t="s">
        <v>239</v>
      </c>
      <c r="J8204" t="s">
        <v>17</v>
      </c>
      <c r="L8204" t="str">
        <f>_xlfn.XLOOKUP(Tableau1[[#This Row],[TYPE DE PIECE]],Tableau4[MATIERE],Tableau4[SHORT TYPE],"",0,1)</f>
        <v/>
      </c>
      <c r="N8204" t="str">
        <f>IF(ISERR(FIND("DECOUPE",Tableau1[[#This Row],[DESIGNATION]])),"","NEED REF")</f>
        <v/>
      </c>
    </row>
    <row r="8205" spans="2:14">
      <c r="B8205">
        <v>34405800</v>
      </c>
      <c r="C8205" s="2">
        <v>42775</v>
      </c>
      <c r="D8205" t="s">
        <v>13</v>
      </c>
      <c r="E8205" t="s">
        <v>5906</v>
      </c>
      <c r="F8205" t="s">
        <v>239</v>
      </c>
      <c r="J8205" t="s">
        <v>17</v>
      </c>
      <c r="L8205" t="str">
        <f>_xlfn.XLOOKUP(Tableau1[[#This Row],[TYPE DE PIECE]],Tableau4[MATIERE],Tableau4[SHORT TYPE],"",0,1)</f>
        <v/>
      </c>
      <c r="N8205" t="str">
        <f>IF(ISERR(FIND("DECOUPE",Tableau1[[#This Row],[DESIGNATION]])),"","NEED REF")</f>
        <v/>
      </c>
    </row>
    <row r="8206" spans="2:14">
      <c r="B8206">
        <v>34405799</v>
      </c>
      <c r="C8206" s="2">
        <v>42775</v>
      </c>
      <c r="D8206" t="s">
        <v>13</v>
      </c>
      <c r="E8206" t="s">
        <v>5907</v>
      </c>
      <c r="F8206" t="s">
        <v>239</v>
      </c>
      <c r="J8206" t="s">
        <v>17</v>
      </c>
      <c r="L8206" t="str">
        <f>_xlfn.XLOOKUP(Tableau1[[#This Row],[TYPE DE PIECE]],Tableau4[MATIERE],Tableau4[SHORT TYPE],"",0,1)</f>
        <v/>
      </c>
      <c r="N8206" t="str">
        <f>IF(ISERR(FIND("DECOUPE",Tableau1[[#This Row],[DESIGNATION]])),"","NEED REF")</f>
        <v/>
      </c>
    </row>
    <row r="8207" spans="2:14">
      <c r="B8207">
        <v>34405798</v>
      </c>
      <c r="C8207" s="2">
        <v>42775</v>
      </c>
      <c r="D8207" t="s">
        <v>13</v>
      </c>
      <c r="E8207" t="s">
        <v>5908</v>
      </c>
      <c r="F8207" t="s">
        <v>239</v>
      </c>
      <c r="J8207" t="s">
        <v>17</v>
      </c>
      <c r="L8207" t="str">
        <f>_xlfn.XLOOKUP(Tableau1[[#This Row],[TYPE DE PIECE]],Tableau4[MATIERE],Tableau4[SHORT TYPE],"",0,1)</f>
        <v/>
      </c>
      <c r="N8207" t="str">
        <f>IF(ISERR(FIND("DECOUPE",Tableau1[[#This Row],[DESIGNATION]])),"","NEED REF")</f>
        <v/>
      </c>
    </row>
    <row r="8208" spans="2:14">
      <c r="B8208">
        <v>34405797</v>
      </c>
      <c r="C8208" s="2">
        <v>42775</v>
      </c>
      <c r="D8208" t="s">
        <v>13</v>
      </c>
      <c r="E8208" t="s">
        <v>5909</v>
      </c>
      <c r="F8208" t="s">
        <v>239</v>
      </c>
      <c r="J8208" t="s">
        <v>17</v>
      </c>
      <c r="L8208" t="str">
        <f>_xlfn.XLOOKUP(Tableau1[[#This Row],[TYPE DE PIECE]],Tableau4[MATIERE],Tableau4[SHORT TYPE],"",0,1)</f>
        <v/>
      </c>
      <c r="N8208" t="str">
        <f>IF(ISERR(FIND("DECOUPE",Tableau1[[#This Row],[DESIGNATION]])),"","NEED REF")</f>
        <v/>
      </c>
    </row>
    <row r="8209" spans="2:14">
      <c r="B8209">
        <v>34405796</v>
      </c>
      <c r="C8209" s="2">
        <v>42775</v>
      </c>
      <c r="D8209" t="s">
        <v>13</v>
      </c>
      <c r="E8209" t="s">
        <v>5910</v>
      </c>
      <c r="F8209" t="s">
        <v>239</v>
      </c>
      <c r="J8209" t="s">
        <v>17</v>
      </c>
      <c r="L8209" t="str">
        <f>_xlfn.XLOOKUP(Tableau1[[#This Row],[TYPE DE PIECE]],Tableau4[MATIERE],Tableau4[SHORT TYPE],"",0,1)</f>
        <v/>
      </c>
      <c r="N8209" t="str">
        <f>IF(ISERR(FIND("DECOUPE",Tableau1[[#This Row],[DESIGNATION]])),"","NEED REF")</f>
        <v/>
      </c>
    </row>
    <row r="8210" spans="2:14">
      <c r="B8210">
        <v>34405795</v>
      </c>
      <c r="C8210" s="2">
        <v>42775</v>
      </c>
      <c r="D8210" t="s">
        <v>13</v>
      </c>
      <c r="E8210" t="s">
        <v>5879</v>
      </c>
      <c r="F8210" t="s">
        <v>239</v>
      </c>
      <c r="J8210" t="s">
        <v>17</v>
      </c>
      <c r="L8210" t="str">
        <f>_xlfn.XLOOKUP(Tableau1[[#This Row],[TYPE DE PIECE]],Tableau4[MATIERE],Tableau4[SHORT TYPE],"",0,1)</f>
        <v/>
      </c>
      <c r="N8210" t="str">
        <f>IF(ISERR(FIND("DECOUPE",Tableau1[[#This Row],[DESIGNATION]])),"","NEED REF")</f>
        <v/>
      </c>
    </row>
    <row r="8211" spans="2:14">
      <c r="B8211">
        <v>34405794</v>
      </c>
      <c r="C8211" s="2">
        <v>42775</v>
      </c>
      <c r="D8211" t="s">
        <v>13</v>
      </c>
      <c r="E8211" t="s">
        <v>5911</v>
      </c>
      <c r="F8211" t="s">
        <v>239</v>
      </c>
      <c r="J8211" t="s">
        <v>17</v>
      </c>
      <c r="L8211" t="str">
        <f>_xlfn.XLOOKUP(Tableau1[[#This Row],[TYPE DE PIECE]],Tableau4[MATIERE],Tableau4[SHORT TYPE],"",0,1)</f>
        <v/>
      </c>
      <c r="N8211" t="str">
        <f>IF(ISERR(FIND("DECOUPE",Tableau1[[#This Row],[DESIGNATION]])),"","NEED REF")</f>
        <v/>
      </c>
    </row>
    <row r="8212" spans="2:14">
      <c r="B8212">
        <v>34405793</v>
      </c>
      <c r="C8212" s="2">
        <v>42775</v>
      </c>
      <c r="D8212" t="s">
        <v>13</v>
      </c>
      <c r="E8212" t="s">
        <v>5912</v>
      </c>
      <c r="F8212" t="s">
        <v>239</v>
      </c>
      <c r="J8212" t="s">
        <v>17</v>
      </c>
      <c r="L8212" t="str">
        <f>_xlfn.XLOOKUP(Tableau1[[#This Row],[TYPE DE PIECE]],Tableau4[MATIERE],Tableau4[SHORT TYPE],"",0,1)</f>
        <v/>
      </c>
      <c r="N8212" t="str">
        <f>IF(ISERR(FIND("DECOUPE",Tableau1[[#This Row],[DESIGNATION]])),"","NEED REF")</f>
        <v/>
      </c>
    </row>
    <row r="8213" spans="2:14">
      <c r="B8213">
        <v>34405792</v>
      </c>
      <c r="C8213" s="2">
        <v>42775</v>
      </c>
      <c r="D8213" t="s">
        <v>13</v>
      </c>
      <c r="E8213" t="s">
        <v>5913</v>
      </c>
      <c r="F8213" t="s">
        <v>239</v>
      </c>
      <c r="J8213" t="s">
        <v>17</v>
      </c>
      <c r="L8213" t="str">
        <f>_xlfn.XLOOKUP(Tableau1[[#This Row],[TYPE DE PIECE]],Tableau4[MATIERE],Tableau4[SHORT TYPE],"",0,1)</f>
        <v/>
      </c>
      <c r="N8213" t="str">
        <f>IF(ISERR(FIND("DECOUPE",Tableau1[[#This Row],[DESIGNATION]])),"","NEED REF")</f>
        <v/>
      </c>
    </row>
    <row r="8214" spans="2:14">
      <c r="B8214">
        <v>34405791</v>
      </c>
      <c r="C8214" s="2">
        <v>42775</v>
      </c>
      <c r="D8214" t="s">
        <v>13</v>
      </c>
      <c r="E8214" t="s">
        <v>5914</v>
      </c>
      <c r="F8214" t="s">
        <v>239</v>
      </c>
      <c r="J8214" t="s">
        <v>17</v>
      </c>
      <c r="L8214" t="str">
        <f>_xlfn.XLOOKUP(Tableau1[[#This Row],[TYPE DE PIECE]],Tableau4[MATIERE],Tableau4[SHORT TYPE],"",0,1)</f>
        <v/>
      </c>
      <c r="N8214" t="str">
        <f>IF(ISERR(FIND("DECOUPE",Tableau1[[#This Row],[DESIGNATION]])),"","NEED REF")</f>
        <v/>
      </c>
    </row>
    <row r="8215" spans="2:14">
      <c r="B8215">
        <v>34405790</v>
      </c>
      <c r="C8215" s="2">
        <v>42773</v>
      </c>
      <c r="D8215" t="s">
        <v>5915</v>
      </c>
      <c r="E8215" t="s">
        <v>5916</v>
      </c>
      <c r="F8215" t="s">
        <v>5917</v>
      </c>
      <c r="J8215" t="s">
        <v>177</v>
      </c>
      <c r="L8215" t="str">
        <f>_xlfn.XLOOKUP(Tableau1[[#This Row],[TYPE DE PIECE]],Tableau4[MATIERE],Tableau4[SHORT TYPE],"",0,1)</f>
        <v/>
      </c>
      <c r="N8215" t="str">
        <f>IF(ISERR(FIND("DECOUPE",Tableau1[[#This Row],[DESIGNATION]])),"","NEED REF")</f>
        <v/>
      </c>
    </row>
    <row r="8216" spans="2:14">
      <c r="B8216">
        <v>34405789</v>
      </c>
      <c r="C8216" s="2">
        <v>42773</v>
      </c>
      <c r="D8216" t="s">
        <v>5915</v>
      </c>
      <c r="E8216" t="s">
        <v>5918</v>
      </c>
      <c r="F8216" t="s">
        <v>5917</v>
      </c>
      <c r="J8216" t="s">
        <v>177</v>
      </c>
      <c r="L8216" t="str">
        <f>_xlfn.XLOOKUP(Tableau1[[#This Row],[TYPE DE PIECE]],Tableau4[MATIERE],Tableau4[SHORT TYPE],"",0,1)</f>
        <v/>
      </c>
      <c r="N8216" t="str">
        <f>IF(ISERR(FIND("DECOUPE",Tableau1[[#This Row],[DESIGNATION]])),"","NEED REF")</f>
        <v/>
      </c>
    </row>
    <row r="8217" spans="2:14">
      <c r="B8217">
        <v>34405788</v>
      </c>
      <c r="C8217" s="2">
        <v>42773</v>
      </c>
      <c r="D8217" t="s">
        <v>13</v>
      </c>
      <c r="E8217" t="s">
        <v>5919</v>
      </c>
      <c r="F8217" t="s">
        <v>5917</v>
      </c>
      <c r="J8217" t="s">
        <v>177</v>
      </c>
      <c r="L8217" t="str">
        <f>_xlfn.XLOOKUP(Tableau1[[#This Row],[TYPE DE PIECE]],Tableau4[MATIERE],Tableau4[SHORT TYPE],"",0,1)</f>
        <v/>
      </c>
      <c r="N8217" t="str">
        <f>IF(ISERR(FIND("DECOUPE",Tableau1[[#This Row],[DESIGNATION]])),"","NEED REF")</f>
        <v/>
      </c>
    </row>
    <row r="8218" spans="2:14">
      <c r="B8218">
        <v>34405787</v>
      </c>
      <c r="C8218" s="2">
        <v>42773</v>
      </c>
      <c r="D8218" t="s">
        <v>5915</v>
      </c>
      <c r="E8218" t="s">
        <v>5920</v>
      </c>
      <c r="F8218" t="s">
        <v>5917</v>
      </c>
      <c r="J8218" t="s">
        <v>177</v>
      </c>
      <c r="L8218" t="str">
        <f>_xlfn.XLOOKUP(Tableau1[[#This Row],[TYPE DE PIECE]],Tableau4[MATIERE],Tableau4[SHORT TYPE],"",0,1)</f>
        <v/>
      </c>
      <c r="N8218" t="str">
        <f>IF(ISERR(FIND("DECOUPE",Tableau1[[#This Row],[DESIGNATION]])),"","NEED REF")</f>
        <v/>
      </c>
    </row>
    <row r="8219" spans="2:14">
      <c r="B8219">
        <v>34405786</v>
      </c>
      <c r="C8219" s="2">
        <v>42768</v>
      </c>
      <c r="D8219" t="s">
        <v>13</v>
      </c>
      <c r="E8219" t="s">
        <v>5921</v>
      </c>
      <c r="F8219" t="s">
        <v>5877</v>
      </c>
      <c r="J8219" t="s">
        <v>5625</v>
      </c>
      <c r="L8219" t="str">
        <f>_xlfn.XLOOKUP(Tableau1[[#This Row],[TYPE DE PIECE]],Tableau4[MATIERE],Tableau4[SHORT TYPE],"",0,1)</f>
        <v/>
      </c>
      <c r="N8219" t="str">
        <f>IF(ISERR(FIND("DECOUPE",Tableau1[[#This Row],[DESIGNATION]])),"","NEED REF")</f>
        <v/>
      </c>
    </row>
    <row r="8220" spans="2:14">
      <c r="B8220">
        <v>34405785</v>
      </c>
      <c r="C8220" s="2">
        <v>42768</v>
      </c>
      <c r="D8220" t="s">
        <v>13</v>
      </c>
      <c r="E8220" t="s">
        <v>5922</v>
      </c>
      <c r="F8220" t="s">
        <v>5877</v>
      </c>
      <c r="J8220" t="s">
        <v>5625</v>
      </c>
      <c r="L8220" t="str">
        <f>_xlfn.XLOOKUP(Tableau1[[#This Row],[TYPE DE PIECE]],Tableau4[MATIERE],Tableau4[SHORT TYPE],"",0,1)</f>
        <v/>
      </c>
      <c r="N8220" t="str">
        <f>IF(ISERR(FIND("DECOUPE",Tableau1[[#This Row],[DESIGNATION]])),"","NEED REF")</f>
        <v/>
      </c>
    </row>
    <row r="8221" spans="2:14">
      <c r="B8221">
        <v>34405784</v>
      </c>
      <c r="C8221" s="2">
        <v>42768</v>
      </c>
      <c r="D8221" t="s">
        <v>13</v>
      </c>
      <c r="E8221" t="s">
        <v>5923</v>
      </c>
      <c r="F8221" t="s">
        <v>5877</v>
      </c>
      <c r="J8221" t="s">
        <v>5625</v>
      </c>
      <c r="L8221" t="str">
        <f>_xlfn.XLOOKUP(Tableau1[[#This Row],[TYPE DE PIECE]],Tableau4[MATIERE],Tableau4[SHORT TYPE],"",0,1)</f>
        <v/>
      </c>
      <c r="N8221" t="str">
        <f>IF(ISERR(FIND("DECOUPE",Tableau1[[#This Row],[DESIGNATION]])),"","NEED REF")</f>
        <v/>
      </c>
    </row>
    <row r="8222" spans="2:14">
      <c r="B8222">
        <v>34405783</v>
      </c>
      <c r="C8222" s="2">
        <v>42768</v>
      </c>
      <c r="D8222" t="s">
        <v>13</v>
      </c>
      <c r="E8222" t="s">
        <v>5924</v>
      </c>
      <c r="F8222" t="s">
        <v>5877</v>
      </c>
      <c r="J8222" t="s">
        <v>5625</v>
      </c>
      <c r="L8222" t="str">
        <f>_xlfn.XLOOKUP(Tableau1[[#This Row],[TYPE DE PIECE]],Tableau4[MATIERE],Tableau4[SHORT TYPE],"",0,1)</f>
        <v/>
      </c>
      <c r="N8222" t="str">
        <f>IF(ISERR(FIND("DECOUPE",Tableau1[[#This Row],[DESIGNATION]])),"","NEED REF")</f>
        <v/>
      </c>
    </row>
    <row r="8223" spans="2:14">
      <c r="B8223">
        <v>34405782</v>
      </c>
      <c r="C8223" s="2">
        <v>42768</v>
      </c>
      <c r="D8223" t="s">
        <v>13</v>
      </c>
      <c r="E8223" t="s">
        <v>5647</v>
      </c>
      <c r="F8223" t="s">
        <v>5877</v>
      </c>
      <c r="J8223" t="s">
        <v>5625</v>
      </c>
      <c r="L8223" t="str">
        <f>_xlfn.XLOOKUP(Tableau1[[#This Row],[TYPE DE PIECE]],Tableau4[MATIERE],Tableau4[SHORT TYPE],"",0,1)</f>
        <v/>
      </c>
      <c r="N8223" t="str">
        <f>IF(ISERR(FIND("DECOUPE",Tableau1[[#This Row],[DESIGNATION]])),"","NEED REF")</f>
        <v/>
      </c>
    </row>
    <row r="8224" spans="2:14">
      <c r="B8224">
        <v>34405781</v>
      </c>
      <c r="C8224" s="2">
        <v>42768</v>
      </c>
      <c r="D8224" t="s">
        <v>13</v>
      </c>
      <c r="E8224" t="s">
        <v>5925</v>
      </c>
      <c r="F8224" t="s">
        <v>5877</v>
      </c>
      <c r="J8224" t="s">
        <v>5625</v>
      </c>
      <c r="L8224" t="str">
        <f>_xlfn.XLOOKUP(Tableau1[[#This Row],[TYPE DE PIECE]],Tableau4[MATIERE],Tableau4[SHORT TYPE],"",0,1)</f>
        <v/>
      </c>
      <c r="N8224" t="str">
        <f>IF(ISERR(FIND("DECOUPE",Tableau1[[#This Row],[DESIGNATION]])),"","NEED REF")</f>
        <v/>
      </c>
    </row>
    <row r="8225" spans="2:14">
      <c r="B8225">
        <v>34405780</v>
      </c>
      <c r="C8225" s="2">
        <v>42768</v>
      </c>
      <c r="D8225" t="s">
        <v>13</v>
      </c>
      <c r="E8225" t="s">
        <v>5926</v>
      </c>
      <c r="F8225" t="s">
        <v>5877</v>
      </c>
      <c r="J8225" t="s">
        <v>5625</v>
      </c>
      <c r="L8225" t="str">
        <f>_xlfn.XLOOKUP(Tableau1[[#This Row],[TYPE DE PIECE]],Tableau4[MATIERE],Tableau4[SHORT TYPE],"",0,1)</f>
        <v/>
      </c>
      <c r="N8225" t="str">
        <f>IF(ISERR(FIND("DECOUPE",Tableau1[[#This Row],[DESIGNATION]])),"","NEED REF")</f>
        <v/>
      </c>
    </row>
    <row r="8226" spans="2:14">
      <c r="B8226">
        <v>34405779</v>
      </c>
      <c r="C8226" s="2">
        <v>42768</v>
      </c>
      <c r="D8226" t="s">
        <v>13</v>
      </c>
      <c r="E8226" t="s">
        <v>5927</v>
      </c>
      <c r="F8226" t="s">
        <v>5877</v>
      </c>
      <c r="J8226" t="s">
        <v>5625</v>
      </c>
      <c r="L8226" t="str">
        <f>_xlfn.XLOOKUP(Tableau1[[#This Row],[TYPE DE PIECE]],Tableau4[MATIERE],Tableau4[SHORT TYPE],"",0,1)</f>
        <v/>
      </c>
      <c r="N8226" t="str">
        <f>IF(ISERR(FIND("DECOUPE",Tableau1[[#This Row],[DESIGNATION]])),"","NEED REF")</f>
        <v/>
      </c>
    </row>
    <row r="8227" spans="2:14">
      <c r="B8227">
        <v>34405778</v>
      </c>
      <c r="C8227" s="2">
        <v>42768</v>
      </c>
      <c r="D8227" t="s">
        <v>13</v>
      </c>
      <c r="E8227" t="s">
        <v>5928</v>
      </c>
      <c r="F8227" t="s">
        <v>5877</v>
      </c>
      <c r="J8227" t="s">
        <v>5625</v>
      </c>
      <c r="L8227" t="str">
        <f>_xlfn.XLOOKUP(Tableau1[[#This Row],[TYPE DE PIECE]],Tableau4[MATIERE],Tableau4[SHORT TYPE],"",0,1)</f>
        <v/>
      </c>
      <c r="N8227" t="str">
        <f>IF(ISERR(FIND("DECOUPE",Tableau1[[#This Row],[DESIGNATION]])),"","NEED REF")</f>
        <v/>
      </c>
    </row>
    <row r="8228" spans="2:14">
      <c r="B8228">
        <v>34405777</v>
      </c>
      <c r="C8228" s="2">
        <v>42768</v>
      </c>
      <c r="D8228" t="s">
        <v>13</v>
      </c>
      <c r="E8228" t="s">
        <v>5929</v>
      </c>
      <c r="F8228" t="s">
        <v>5877</v>
      </c>
      <c r="J8228" t="s">
        <v>5625</v>
      </c>
      <c r="L8228" t="str">
        <f>_xlfn.XLOOKUP(Tableau1[[#This Row],[TYPE DE PIECE]],Tableau4[MATIERE],Tableau4[SHORT TYPE],"",0,1)</f>
        <v/>
      </c>
      <c r="N8228" t="str">
        <f>IF(ISERR(FIND("DECOUPE",Tableau1[[#This Row],[DESIGNATION]])),"","NEED REF")</f>
        <v/>
      </c>
    </row>
    <row r="8229" spans="2:14">
      <c r="B8229">
        <v>34405776</v>
      </c>
      <c r="C8229" s="2">
        <v>42768</v>
      </c>
      <c r="D8229" t="s">
        <v>13</v>
      </c>
      <c r="E8229" t="s">
        <v>5930</v>
      </c>
      <c r="F8229" t="s">
        <v>5877</v>
      </c>
      <c r="J8229" t="s">
        <v>5625</v>
      </c>
      <c r="L8229" t="str">
        <f>_xlfn.XLOOKUP(Tableau1[[#This Row],[TYPE DE PIECE]],Tableau4[MATIERE],Tableau4[SHORT TYPE],"",0,1)</f>
        <v/>
      </c>
      <c r="N8229" t="str">
        <f>IF(ISERR(FIND("DECOUPE",Tableau1[[#This Row],[DESIGNATION]])),"","NEED REF")</f>
        <v/>
      </c>
    </row>
    <row r="8230" spans="2:14">
      <c r="B8230">
        <v>34405775</v>
      </c>
      <c r="C8230" s="2">
        <v>42768</v>
      </c>
      <c r="D8230" t="s">
        <v>13</v>
      </c>
      <c r="E8230" t="s">
        <v>5931</v>
      </c>
      <c r="F8230" t="s">
        <v>5877</v>
      </c>
      <c r="J8230" t="s">
        <v>5625</v>
      </c>
      <c r="L8230" t="str">
        <f>_xlfn.XLOOKUP(Tableau1[[#This Row],[TYPE DE PIECE]],Tableau4[MATIERE],Tableau4[SHORT TYPE],"",0,1)</f>
        <v/>
      </c>
      <c r="N8230" t="str">
        <f>IF(ISERR(FIND("DECOUPE",Tableau1[[#This Row],[DESIGNATION]])),"","NEED REF")</f>
        <v/>
      </c>
    </row>
    <row r="8231" spans="2:14">
      <c r="B8231">
        <v>34405774</v>
      </c>
      <c r="C8231" s="2">
        <v>42768</v>
      </c>
      <c r="D8231" t="s">
        <v>13</v>
      </c>
      <c r="E8231" t="s">
        <v>5932</v>
      </c>
      <c r="F8231" t="s">
        <v>5877</v>
      </c>
      <c r="J8231" t="s">
        <v>5625</v>
      </c>
      <c r="L8231" t="str">
        <f>_xlfn.XLOOKUP(Tableau1[[#This Row],[TYPE DE PIECE]],Tableau4[MATIERE],Tableau4[SHORT TYPE],"",0,1)</f>
        <v/>
      </c>
      <c r="N8231" t="str">
        <f>IF(ISERR(FIND("DECOUPE",Tableau1[[#This Row],[DESIGNATION]])),"","NEED REF")</f>
        <v/>
      </c>
    </row>
    <row r="8232" spans="2:14">
      <c r="B8232">
        <v>34405773</v>
      </c>
      <c r="C8232" s="2">
        <v>42768</v>
      </c>
      <c r="D8232" t="s">
        <v>13</v>
      </c>
      <c r="E8232" t="s">
        <v>5736</v>
      </c>
      <c r="F8232" t="s">
        <v>5877</v>
      </c>
      <c r="J8232" t="s">
        <v>5625</v>
      </c>
      <c r="L8232" t="str">
        <f>_xlfn.XLOOKUP(Tableau1[[#This Row],[TYPE DE PIECE]],Tableau4[MATIERE],Tableau4[SHORT TYPE],"",0,1)</f>
        <v/>
      </c>
      <c r="N8232" t="str">
        <f>IF(ISERR(FIND("DECOUPE",Tableau1[[#This Row],[DESIGNATION]])),"","NEED REF")</f>
        <v/>
      </c>
    </row>
    <row r="8233" spans="2:14">
      <c r="B8233">
        <v>34405772</v>
      </c>
      <c r="C8233" s="2">
        <v>42768</v>
      </c>
      <c r="D8233" t="s">
        <v>13</v>
      </c>
      <c r="E8233" t="s">
        <v>5933</v>
      </c>
      <c r="F8233" t="s">
        <v>5877</v>
      </c>
      <c r="J8233" t="s">
        <v>5625</v>
      </c>
      <c r="L8233" t="str">
        <f>_xlfn.XLOOKUP(Tableau1[[#This Row],[TYPE DE PIECE]],Tableau4[MATIERE],Tableau4[SHORT TYPE],"",0,1)</f>
        <v/>
      </c>
      <c r="N8233" t="str">
        <f>IF(ISERR(FIND("DECOUPE",Tableau1[[#This Row],[DESIGNATION]])),"","NEED REF")</f>
        <v/>
      </c>
    </row>
    <row r="8234" spans="2:14">
      <c r="B8234">
        <v>34405771</v>
      </c>
      <c r="C8234" s="2">
        <v>42768</v>
      </c>
      <c r="D8234" t="s">
        <v>13</v>
      </c>
      <c r="E8234" t="s">
        <v>5933</v>
      </c>
      <c r="F8234" t="s">
        <v>5877</v>
      </c>
      <c r="J8234" t="s">
        <v>5625</v>
      </c>
      <c r="L8234" t="str">
        <f>_xlfn.XLOOKUP(Tableau1[[#This Row],[TYPE DE PIECE]],Tableau4[MATIERE],Tableau4[SHORT TYPE],"",0,1)</f>
        <v/>
      </c>
      <c r="N8234" t="str">
        <f>IF(ISERR(FIND("DECOUPE",Tableau1[[#This Row],[DESIGNATION]])),"","NEED REF")</f>
        <v/>
      </c>
    </row>
    <row r="8235" spans="2:14">
      <c r="B8235">
        <v>34405770</v>
      </c>
      <c r="C8235" s="2">
        <v>42768</v>
      </c>
      <c r="D8235" t="s">
        <v>13</v>
      </c>
      <c r="E8235" t="s">
        <v>5933</v>
      </c>
      <c r="F8235" t="s">
        <v>5877</v>
      </c>
      <c r="J8235" t="s">
        <v>5625</v>
      </c>
      <c r="L8235" t="str">
        <f>_xlfn.XLOOKUP(Tableau1[[#This Row],[TYPE DE PIECE]],Tableau4[MATIERE],Tableau4[SHORT TYPE],"",0,1)</f>
        <v/>
      </c>
      <c r="N8235" t="str">
        <f>IF(ISERR(FIND("DECOUPE",Tableau1[[#This Row],[DESIGNATION]])),"","NEED REF")</f>
        <v/>
      </c>
    </row>
    <row r="8236" spans="2:14">
      <c r="B8236">
        <v>34405769</v>
      </c>
      <c r="C8236" s="2">
        <v>42768</v>
      </c>
      <c r="D8236" t="s">
        <v>13</v>
      </c>
      <c r="E8236" t="s">
        <v>5933</v>
      </c>
      <c r="F8236" t="s">
        <v>5877</v>
      </c>
      <c r="J8236" t="s">
        <v>5625</v>
      </c>
      <c r="L8236" t="str">
        <f>_xlfn.XLOOKUP(Tableau1[[#This Row],[TYPE DE PIECE]],Tableau4[MATIERE],Tableau4[SHORT TYPE],"",0,1)</f>
        <v/>
      </c>
      <c r="N8236" t="str">
        <f>IF(ISERR(FIND("DECOUPE",Tableau1[[#This Row],[DESIGNATION]])),"","NEED REF")</f>
        <v/>
      </c>
    </row>
    <row r="8237" spans="2:14">
      <c r="B8237">
        <v>34405768</v>
      </c>
      <c r="C8237" s="2">
        <v>42768</v>
      </c>
      <c r="D8237" t="s">
        <v>13</v>
      </c>
      <c r="E8237" t="s">
        <v>5934</v>
      </c>
      <c r="F8237" t="s">
        <v>5877</v>
      </c>
      <c r="J8237" t="s">
        <v>5625</v>
      </c>
      <c r="L8237" t="str">
        <f>_xlfn.XLOOKUP(Tableau1[[#This Row],[TYPE DE PIECE]],Tableau4[MATIERE],Tableau4[SHORT TYPE],"",0,1)</f>
        <v/>
      </c>
      <c r="N8237" t="str">
        <f>IF(ISERR(FIND("DECOUPE",Tableau1[[#This Row],[DESIGNATION]])),"","NEED REF")</f>
        <v/>
      </c>
    </row>
    <row r="8238" spans="2:14">
      <c r="B8238">
        <v>34405767</v>
      </c>
      <c r="C8238" s="2">
        <v>42768</v>
      </c>
      <c r="D8238" t="s">
        <v>13</v>
      </c>
      <c r="E8238" t="s">
        <v>5933</v>
      </c>
      <c r="F8238" t="s">
        <v>5877</v>
      </c>
      <c r="J8238" t="s">
        <v>5625</v>
      </c>
      <c r="L8238" t="str">
        <f>_xlfn.XLOOKUP(Tableau1[[#This Row],[TYPE DE PIECE]],Tableau4[MATIERE],Tableau4[SHORT TYPE],"",0,1)</f>
        <v/>
      </c>
      <c r="N8238" t="str">
        <f>IF(ISERR(FIND("DECOUPE",Tableau1[[#This Row],[DESIGNATION]])),"","NEED REF")</f>
        <v/>
      </c>
    </row>
    <row r="8239" spans="2:14">
      <c r="B8239">
        <v>34405766</v>
      </c>
      <c r="C8239" s="2">
        <v>42768</v>
      </c>
      <c r="D8239" t="s">
        <v>13</v>
      </c>
      <c r="E8239" t="s">
        <v>5933</v>
      </c>
      <c r="F8239" t="s">
        <v>5877</v>
      </c>
      <c r="J8239" t="s">
        <v>5625</v>
      </c>
      <c r="L8239" t="str">
        <f>_xlfn.XLOOKUP(Tableau1[[#This Row],[TYPE DE PIECE]],Tableau4[MATIERE],Tableau4[SHORT TYPE],"",0,1)</f>
        <v/>
      </c>
      <c r="N8239" t="str">
        <f>IF(ISERR(FIND("DECOUPE",Tableau1[[#This Row],[DESIGNATION]])),"","NEED REF")</f>
        <v/>
      </c>
    </row>
    <row r="8240" spans="2:14">
      <c r="B8240">
        <v>34405765</v>
      </c>
      <c r="C8240" s="2">
        <v>42768</v>
      </c>
      <c r="D8240" t="s">
        <v>13</v>
      </c>
      <c r="E8240" t="s">
        <v>5933</v>
      </c>
      <c r="F8240" t="s">
        <v>5877</v>
      </c>
      <c r="J8240" t="s">
        <v>5625</v>
      </c>
      <c r="L8240" t="str">
        <f>_xlfn.XLOOKUP(Tableau1[[#This Row],[TYPE DE PIECE]],Tableau4[MATIERE],Tableau4[SHORT TYPE],"",0,1)</f>
        <v/>
      </c>
      <c r="N8240" t="str">
        <f>IF(ISERR(FIND("DECOUPE",Tableau1[[#This Row],[DESIGNATION]])),"","NEED REF")</f>
        <v/>
      </c>
    </row>
    <row r="8241" spans="2:14">
      <c r="B8241">
        <v>34405764</v>
      </c>
      <c r="C8241" s="2">
        <v>42768</v>
      </c>
      <c r="D8241" t="s">
        <v>13</v>
      </c>
      <c r="E8241" t="s">
        <v>5933</v>
      </c>
      <c r="F8241" t="s">
        <v>5877</v>
      </c>
      <c r="J8241" t="s">
        <v>5625</v>
      </c>
      <c r="L8241" t="str">
        <f>_xlfn.XLOOKUP(Tableau1[[#This Row],[TYPE DE PIECE]],Tableau4[MATIERE],Tableau4[SHORT TYPE],"",0,1)</f>
        <v/>
      </c>
      <c r="N8241" t="str">
        <f>IF(ISERR(FIND("DECOUPE",Tableau1[[#This Row],[DESIGNATION]])),"","NEED REF")</f>
        <v/>
      </c>
    </row>
    <row r="8242" spans="2:14">
      <c r="B8242">
        <v>34405763</v>
      </c>
      <c r="C8242" s="2">
        <v>42768</v>
      </c>
      <c r="D8242" t="s">
        <v>13</v>
      </c>
      <c r="E8242" t="s">
        <v>5935</v>
      </c>
      <c r="F8242" t="s">
        <v>5877</v>
      </c>
      <c r="J8242" t="s">
        <v>5625</v>
      </c>
      <c r="L8242" t="str">
        <f>_xlfn.XLOOKUP(Tableau1[[#This Row],[TYPE DE PIECE]],Tableau4[MATIERE],Tableau4[SHORT TYPE],"",0,1)</f>
        <v/>
      </c>
      <c r="N8242" t="str">
        <f>IF(ISERR(FIND("DECOUPE",Tableau1[[#This Row],[DESIGNATION]])),"","NEED REF")</f>
        <v/>
      </c>
    </row>
    <row r="8243" spans="2:14">
      <c r="B8243">
        <v>34405762</v>
      </c>
      <c r="C8243" s="2">
        <v>42768</v>
      </c>
      <c r="D8243" t="s">
        <v>13</v>
      </c>
      <c r="E8243" t="s">
        <v>5933</v>
      </c>
      <c r="F8243" t="s">
        <v>5877</v>
      </c>
      <c r="J8243" t="s">
        <v>5625</v>
      </c>
      <c r="L8243" t="str">
        <f>_xlfn.XLOOKUP(Tableau1[[#This Row],[TYPE DE PIECE]],Tableau4[MATIERE],Tableau4[SHORT TYPE],"",0,1)</f>
        <v/>
      </c>
      <c r="N8243" t="str">
        <f>IF(ISERR(FIND("DECOUPE",Tableau1[[#This Row],[DESIGNATION]])),"","NEED REF")</f>
        <v/>
      </c>
    </row>
    <row r="8244" spans="2:14">
      <c r="B8244">
        <v>34405761</v>
      </c>
      <c r="C8244" s="2">
        <v>42768</v>
      </c>
      <c r="D8244" t="s">
        <v>13</v>
      </c>
      <c r="E8244" t="s">
        <v>5933</v>
      </c>
      <c r="F8244" t="s">
        <v>5877</v>
      </c>
      <c r="J8244" t="s">
        <v>5625</v>
      </c>
      <c r="L8244" t="str">
        <f>_xlfn.XLOOKUP(Tableau1[[#This Row],[TYPE DE PIECE]],Tableau4[MATIERE],Tableau4[SHORT TYPE],"",0,1)</f>
        <v/>
      </c>
      <c r="N8244" t="str">
        <f>IF(ISERR(FIND("DECOUPE",Tableau1[[#This Row],[DESIGNATION]])),"","NEED REF")</f>
        <v/>
      </c>
    </row>
    <row r="8245" spans="2:14">
      <c r="B8245">
        <v>34405760</v>
      </c>
      <c r="C8245" s="2">
        <v>42768</v>
      </c>
      <c r="D8245" t="s">
        <v>13</v>
      </c>
      <c r="E8245" t="s">
        <v>5936</v>
      </c>
      <c r="F8245" t="s">
        <v>5877</v>
      </c>
      <c r="J8245" t="s">
        <v>5625</v>
      </c>
      <c r="L8245" t="str">
        <f>_xlfn.XLOOKUP(Tableau1[[#This Row],[TYPE DE PIECE]],Tableau4[MATIERE],Tableau4[SHORT TYPE],"",0,1)</f>
        <v/>
      </c>
      <c r="N8245" t="str">
        <f>IF(ISERR(FIND("DECOUPE",Tableau1[[#This Row],[DESIGNATION]])),"","NEED REF")</f>
        <v/>
      </c>
    </row>
    <row r="8246" spans="2:14">
      <c r="B8246">
        <v>34405759</v>
      </c>
      <c r="C8246" s="2">
        <v>42767</v>
      </c>
      <c r="D8246" t="s">
        <v>13</v>
      </c>
      <c r="E8246" t="s">
        <v>5937</v>
      </c>
      <c r="F8246" t="s">
        <v>239</v>
      </c>
      <c r="J8246" t="s">
        <v>2245</v>
      </c>
      <c r="L8246" t="str">
        <f>_xlfn.XLOOKUP(Tableau1[[#This Row],[TYPE DE PIECE]],Tableau4[MATIERE],Tableau4[SHORT TYPE],"",0,1)</f>
        <v/>
      </c>
      <c r="N8246" t="str">
        <f>IF(ISERR(FIND("DECOUPE",Tableau1[[#This Row],[DESIGNATION]])),"","NEED REF")</f>
        <v/>
      </c>
    </row>
    <row r="8247" spans="2:14">
      <c r="B8247">
        <v>34405758</v>
      </c>
      <c r="C8247" s="2">
        <v>42759</v>
      </c>
      <c r="D8247" t="s">
        <v>13</v>
      </c>
      <c r="E8247" t="s">
        <v>5938</v>
      </c>
      <c r="F8247" t="s">
        <v>5334</v>
      </c>
      <c r="J8247" t="s">
        <v>2813</v>
      </c>
      <c r="L8247" t="str">
        <f>_xlfn.XLOOKUP(Tableau1[[#This Row],[TYPE DE PIECE]],Tableau4[MATIERE],Tableau4[SHORT TYPE],"",0,1)</f>
        <v/>
      </c>
      <c r="N8247" t="str">
        <f>IF(ISERR(FIND("DECOUPE",Tableau1[[#This Row],[DESIGNATION]])),"","NEED REF")</f>
        <v/>
      </c>
    </row>
    <row r="8248" spans="2:14">
      <c r="B8248">
        <v>34405757</v>
      </c>
      <c r="C8248" s="2">
        <v>42759</v>
      </c>
      <c r="D8248" t="s">
        <v>13</v>
      </c>
      <c r="E8248" t="s">
        <v>5939</v>
      </c>
      <c r="F8248" t="s">
        <v>5334</v>
      </c>
      <c r="J8248" t="s">
        <v>2813</v>
      </c>
      <c r="L8248" t="str">
        <f>_xlfn.XLOOKUP(Tableau1[[#This Row],[TYPE DE PIECE]],Tableau4[MATIERE],Tableau4[SHORT TYPE],"",0,1)</f>
        <v/>
      </c>
      <c r="N8248" t="str">
        <f>IF(ISERR(FIND("DECOUPE",Tableau1[[#This Row],[DESIGNATION]])),"","NEED REF")</f>
        <v/>
      </c>
    </row>
    <row r="8249" spans="2:14">
      <c r="B8249">
        <v>34405756</v>
      </c>
      <c r="C8249" s="2">
        <v>42759</v>
      </c>
      <c r="D8249" t="s">
        <v>13</v>
      </c>
      <c r="E8249" t="s">
        <v>5940</v>
      </c>
      <c r="F8249" t="s">
        <v>5334</v>
      </c>
      <c r="J8249" t="s">
        <v>2813</v>
      </c>
      <c r="L8249" t="str">
        <f>_xlfn.XLOOKUP(Tableau1[[#This Row],[TYPE DE PIECE]],Tableau4[MATIERE],Tableau4[SHORT TYPE],"",0,1)</f>
        <v/>
      </c>
      <c r="N8249" t="str">
        <f>IF(ISERR(FIND("DECOUPE",Tableau1[[#This Row],[DESIGNATION]])),"","NEED REF")</f>
        <v/>
      </c>
    </row>
    <row r="8250" spans="2:14">
      <c r="B8250">
        <v>34405755</v>
      </c>
      <c r="C8250" s="2">
        <v>42759</v>
      </c>
      <c r="D8250" t="s">
        <v>13</v>
      </c>
      <c r="E8250" t="s">
        <v>5941</v>
      </c>
      <c r="F8250" t="s">
        <v>5334</v>
      </c>
      <c r="J8250" t="s">
        <v>2245</v>
      </c>
      <c r="L8250" t="str">
        <f>_xlfn.XLOOKUP(Tableau1[[#This Row],[TYPE DE PIECE]],Tableau4[MATIERE],Tableau4[SHORT TYPE],"",0,1)</f>
        <v/>
      </c>
      <c r="N8250" t="str">
        <f>IF(ISERR(FIND("DECOUPE",Tableau1[[#This Row],[DESIGNATION]])),"","NEED REF")</f>
        <v/>
      </c>
    </row>
    <row r="8251" spans="2:14">
      <c r="B8251">
        <v>34405754</v>
      </c>
      <c r="C8251" s="2">
        <v>42759</v>
      </c>
      <c r="D8251" t="s">
        <v>13</v>
      </c>
      <c r="E8251" t="s">
        <v>5942</v>
      </c>
      <c r="F8251" t="s">
        <v>5334</v>
      </c>
      <c r="J8251" t="s">
        <v>2245</v>
      </c>
      <c r="L8251" t="str">
        <f>_xlfn.XLOOKUP(Tableau1[[#This Row],[TYPE DE PIECE]],Tableau4[MATIERE],Tableau4[SHORT TYPE],"",0,1)</f>
        <v/>
      </c>
      <c r="N8251" t="str">
        <f>IF(ISERR(FIND("DECOUPE",Tableau1[[#This Row],[DESIGNATION]])),"","NEED REF")</f>
        <v/>
      </c>
    </row>
    <row r="8252" spans="2:14">
      <c r="B8252">
        <v>34405753</v>
      </c>
      <c r="C8252" s="2">
        <v>42755</v>
      </c>
      <c r="D8252" t="s">
        <v>13</v>
      </c>
      <c r="E8252" t="s">
        <v>5943</v>
      </c>
      <c r="F8252" t="s">
        <v>5944</v>
      </c>
      <c r="J8252" t="s">
        <v>17</v>
      </c>
      <c r="L8252" t="str">
        <f>_xlfn.XLOOKUP(Tableau1[[#This Row],[TYPE DE PIECE]],Tableau4[MATIERE],Tableau4[SHORT TYPE],"",0,1)</f>
        <v/>
      </c>
      <c r="N8252" t="str">
        <f>IF(ISERR(FIND("DECOUPE",Tableau1[[#This Row],[DESIGNATION]])),"","NEED REF")</f>
        <v/>
      </c>
    </row>
    <row r="8253" spans="2:14">
      <c r="B8253">
        <v>34405752</v>
      </c>
      <c r="C8253" s="2">
        <v>42755</v>
      </c>
      <c r="D8253" t="s">
        <v>13</v>
      </c>
      <c r="E8253" t="s">
        <v>5945</v>
      </c>
      <c r="F8253" t="s">
        <v>5944</v>
      </c>
      <c r="J8253" t="s">
        <v>17</v>
      </c>
      <c r="L8253" t="str">
        <f>_xlfn.XLOOKUP(Tableau1[[#This Row],[TYPE DE PIECE]],Tableau4[MATIERE],Tableau4[SHORT TYPE],"",0,1)</f>
        <v/>
      </c>
      <c r="N8253" t="str">
        <f>IF(ISERR(FIND("DECOUPE",Tableau1[[#This Row],[DESIGNATION]])),"","NEED REF")</f>
        <v/>
      </c>
    </row>
    <row r="8254" spans="2:14">
      <c r="B8254">
        <v>34405751</v>
      </c>
      <c r="C8254" s="2">
        <v>42755</v>
      </c>
      <c r="D8254" t="s">
        <v>13</v>
      </c>
      <c r="E8254" t="s">
        <v>5946</v>
      </c>
      <c r="F8254" t="s">
        <v>5944</v>
      </c>
      <c r="J8254" t="s">
        <v>17</v>
      </c>
      <c r="L8254" t="str">
        <f>_xlfn.XLOOKUP(Tableau1[[#This Row],[TYPE DE PIECE]],Tableau4[MATIERE],Tableau4[SHORT TYPE],"",0,1)</f>
        <v/>
      </c>
      <c r="N8254" t="str">
        <f>IF(ISERR(FIND("DECOUPE",Tableau1[[#This Row],[DESIGNATION]])),"","NEED REF")</f>
        <v/>
      </c>
    </row>
    <row r="8255" spans="2:14">
      <c r="B8255">
        <v>34405750</v>
      </c>
      <c r="C8255" s="2">
        <v>42751</v>
      </c>
      <c r="D8255" t="s">
        <v>13</v>
      </c>
      <c r="E8255" t="s">
        <v>5947</v>
      </c>
      <c r="F8255" t="s">
        <v>5944</v>
      </c>
      <c r="J8255" t="s">
        <v>17</v>
      </c>
      <c r="L8255" t="str">
        <f>_xlfn.XLOOKUP(Tableau1[[#This Row],[TYPE DE PIECE]],Tableau4[MATIERE],Tableau4[SHORT TYPE],"",0,1)</f>
        <v/>
      </c>
      <c r="N8255" t="str">
        <f>IF(ISERR(FIND("DECOUPE",Tableau1[[#This Row],[DESIGNATION]])),"","NEED REF")</f>
        <v/>
      </c>
    </row>
    <row r="8256" spans="2:14">
      <c r="B8256">
        <v>34405749</v>
      </c>
      <c r="C8256" s="2">
        <v>42753</v>
      </c>
      <c r="D8256" t="s">
        <v>13</v>
      </c>
      <c r="E8256" t="s">
        <v>5948</v>
      </c>
      <c r="F8256" t="s">
        <v>5949</v>
      </c>
      <c r="J8256" t="s">
        <v>17</v>
      </c>
      <c r="L8256" t="str">
        <f>_xlfn.XLOOKUP(Tableau1[[#This Row],[TYPE DE PIECE]],Tableau4[MATIERE],Tableau4[SHORT TYPE],"",0,1)</f>
        <v/>
      </c>
      <c r="N8256" t="str">
        <f>IF(ISERR(FIND("DECOUPE",Tableau1[[#This Row],[DESIGNATION]])),"","NEED REF")</f>
        <v/>
      </c>
    </row>
    <row r="8257" spans="2:14">
      <c r="B8257">
        <v>34405748</v>
      </c>
      <c r="C8257" s="2">
        <v>42751</v>
      </c>
      <c r="D8257" t="s">
        <v>13</v>
      </c>
      <c r="E8257" t="s">
        <v>5950</v>
      </c>
      <c r="F8257" t="s">
        <v>5949</v>
      </c>
      <c r="J8257" t="s">
        <v>17</v>
      </c>
      <c r="L8257" t="str">
        <f>_xlfn.XLOOKUP(Tableau1[[#This Row],[TYPE DE PIECE]],Tableau4[MATIERE],Tableau4[SHORT TYPE],"",0,1)</f>
        <v/>
      </c>
      <c r="N8257" t="str">
        <f>IF(ISERR(FIND("DECOUPE",Tableau1[[#This Row],[DESIGNATION]])),"","NEED REF")</f>
        <v/>
      </c>
    </row>
    <row r="8258" spans="2:14">
      <c r="B8258">
        <v>34405747</v>
      </c>
      <c r="C8258" s="2">
        <v>42751</v>
      </c>
      <c r="D8258" t="s">
        <v>13</v>
      </c>
      <c r="E8258" t="s">
        <v>5951</v>
      </c>
      <c r="F8258" t="s">
        <v>5949</v>
      </c>
      <c r="J8258" t="s">
        <v>17</v>
      </c>
      <c r="L8258" t="str">
        <f>_xlfn.XLOOKUP(Tableau1[[#This Row],[TYPE DE PIECE]],Tableau4[MATIERE],Tableau4[SHORT TYPE],"",0,1)</f>
        <v/>
      </c>
      <c r="N8258" t="str">
        <f>IF(ISERR(FIND("DECOUPE",Tableau1[[#This Row],[DESIGNATION]])),"","NEED REF")</f>
        <v/>
      </c>
    </row>
    <row r="8259" spans="2:14">
      <c r="B8259">
        <v>34405746</v>
      </c>
      <c r="C8259" s="2">
        <v>42751</v>
      </c>
      <c r="D8259" t="s">
        <v>13</v>
      </c>
      <c r="E8259" t="s">
        <v>5950</v>
      </c>
      <c r="F8259" t="s">
        <v>5949</v>
      </c>
      <c r="J8259" t="s">
        <v>17</v>
      </c>
      <c r="L8259" t="str">
        <f>_xlfn.XLOOKUP(Tableau1[[#This Row],[TYPE DE PIECE]],Tableau4[MATIERE],Tableau4[SHORT TYPE],"",0,1)</f>
        <v/>
      </c>
      <c r="N8259" t="str">
        <f>IF(ISERR(FIND("DECOUPE",Tableau1[[#This Row],[DESIGNATION]])),"","NEED REF")</f>
        <v/>
      </c>
    </row>
    <row r="8260" spans="2:14">
      <c r="B8260">
        <v>34405745</v>
      </c>
      <c r="C8260" s="2">
        <v>42751</v>
      </c>
      <c r="D8260" t="s">
        <v>13</v>
      </c>
      <c r="E8260" t="s">
        <v>5952</v>
      </c>
      <c r="F8260" t="s">
        <v>5949</v>
      </c>
      <c r="J8260" t="s">
        <v>17</v>
      </c>
      <c r="L8260" t="str">
        <f>_xlfn.XLOOKUP(Tableau1[[#This Row],[TYPE DE PIECE]],Tableau4[MATIERE],Tableau4[SHORT TYPE],"",0,1)</f>
        <v/>
      </c>
      <c r="N8260" t="str">
        <f>IF(ISERR(FIND("DECOUPE",Tableau1[[#This Row],[DESIGNATION]])),"","NEED REF")</f>
        <v/>
      </c>
    </row>
    <row r="8261" spans="2:14">
      <c r="B8261">
        <v>34405744</v>
      </c>
      <c r="C8261" s="2">
        <v>42751</v>
      </c>
      <c r="D8261" t="s">
        <v>13</v>
      </c>
      <c r="E8261" t="s">
        <v>5953</v>
      </c>
      <c r="F8261" t="s">
        <v>5949</v>
      </c>
      <c r="J8261" t="s">
        <v>17</v>
      </c>
      <c r="L8261" t="str">
        <f>_xlfn.XLOOKUP(Tableau1[[#This Row],[TYPE DE PIECE]],Tableau4[MATIERE],Tableau4[SHORT TYPE],"",0,1)</f>
        <v/>
      </c>
      <c r="N8261" t="str">
        <f>IF(ISERR(FIND("DECOUPE",Tableau1[[#This Row],[DESIGNATION]])),"","NEED REF")</f>
        <v/>
      </c>
    </row>
    <row r="8262" spans="2:14">
      <c r="B8262">
        <v>34405743</v>
      </c>
      <c r="C8262" s="2">
        <v>42751</v>
      </c>
      <c r="D8262" t="s">
        <v>13</v>
      </c>
      <c r="E8262" t="s">
        <v>5954</v>
      </c>
      <c r="F8262" t="s">
        <v>5949</v>
      </c>
      <c r="J8262" t="s">
        <v>17</v>
      </c>
      <c r="L8262" t="str">
        <f>_xlfn.XLOOKUP(Tableau1[[#This Row],[TYPE DE PIECE]],Tableau4[MATIERE],Tableau4[SHORT TYPE],"",0,1)</f>
        <v/>
      </c>
      <c r="N8262" t="str">
        <f>IF(ISERR(FIND("DECOUPE",Tableau1[[#This Row],[DESIGNATION]])),"","NEED REF")</f>
        <v/>
      </c>
    </row>
    <row r="8263" spans="2:14">
      <c r="B8263">
        <v>34405742</v>
      </c>
      <c r="C8263" s="2">
        <v>42751</v>
      </c>
      <c r="D8263" t="s">
        <v>13</v>
      </c>
      <c r="E8263" t="s">
        <v>5955</v>
      </c>
      <c r="F8263" t="s">
        <v>5949</v>
      </c>
      <c r="J8263" t="s">
        <v>17</v>
      </c>
      <c r="L8263" t="str">
        <f>_xlfn.XLOOKUP(Tableau1[[#This Row],[TYPE DE PIECE]],Tableau4[MATIERE],Tableau4[SHORT TYPE],"",0,1)</f>
        <v/>
      </c>
      <c r="N8263" t="str">
        <f>IF(ISERR(FIND("DECOUPE",Tableau1[[#This Row],[DESIGNATION]])),"","NEED REF")</f>
        <v/>
      </c>
    </row>
    <row r="8264" spans="2:14">
      <c r="B8264">
        <v>34405741</v>
      </c>
      <c r="C8264" s="2">
        <v>42751</v>
      </c>
      <c r="D8264" t="s">
        <v>13</v>
      </c>
      <c r="E8264" t="s">
        <v>5956</v>
      </c>
      <c r="F8264" t="s">
        <v>5944</v>
      </c>
      <c r="J8264" t="s">
        <v>17</v>
      </c>
      <c r="L8264" t="str">
        <f>_xlfn.XLOOKUP(Tableau1[[#This Row],[TYPE DE PIECE]],Tableau4[MATIERE],Tableau4[SHORT TYPE],"",0,1)</f>
        <v/>
      </c>
      <c r="N8264" t="str">
        <f>IF(ISERR(FIND("DECOUPE",Tableau1[[#This Row],[DESIGNATION]])),"","NEED REF")</f>
        <v/>
      </c>
    </row>
    <row r="8265" spans="2:14">
      <c r="B8265">
        <v>34405740</v>
      </c>
      <c r="C8265" s="2">
        <v>42751</v>
      </c>
      <c r="D8265" t="s">
        <v>13</v>
      </c>
      <c r="E8265" t="s">
        <v>5957</v>
      </c>
      <c r="F8265" t="s">
        <v>5949</v>
      </c>
      <c r="J8265" t="s">
        <v>17</v>
      </c>
      <c r="L8265" t="str">
        <f>_xlfn.XLOOKUP(Tableau1[[#This Row],[TYPE DE PIECE]],Tableau4[MATIERE],Tableau4[SHORT TYPE],"",0,1)</f>
        <v/>
      </c>
      <c r="N8265" t="str">
        <f>IF(ISERR(FIND("DECOUPE",Tableau1[[#This Row],[DESIGNATION]])),"","NEED REF")</f>
        <v/>
      </c>
    </row>
    <row r="8266" spans="2:14">
      <c r="B8266">
        <v>34405739</v>
      </c>
      <c r="C8266" s="2">
        <v>42751</v>
      </c>
      <c r="D8266" t="s">
        <v>13</v>
      </c>
      <c r="E8266" t="s">
        <v>5958</v>
      </c>
      <c r="F8266" t="s">
        <v>5949</v>
      </c>
      <c r="J8266" t="s">
        <v>17</v>
      </c>
      <c r="L8266" t="str">
        <f>_xlfn.XLOOKUP(Tableau1[[#This Row],[TYPE DE PIECE]],Tableau4[MATIERE],Tableau4[SHORT TYPE],"",0,1)</f>
        <v/>
      </c>
      <c r="N8266" t="str">
        <f>IF(ISERR(FIND("DECOUPE",Tableau1[[#This Row],[DESIGNATION]])),"","NEED REF")</f>
        <v/>
      </c>
    </row>
    <row r="8267" spans="2:14">
      <c r="B8267">
        <v>34405738</v>
      </c>
      <c r="C8267" s="2">
        <v>42751</v>
      </c>
      <c r="D8267" t="s">
        <v>13</v>
      </c>
      <c r="E8267" t="s">
        <v>5959</v>
      </c>
      <c r="F8267" t="s">
        <v>5949</v>
      </c>
      <c r="J8267" t="s">
        <v>17</v>
      </c>
      <c r="L8267" t="str">
        <f>_xlfn.XLOOKUP(Tableau1[[#This Row],[TYPE DE PIECE]],Tableau4[MATIERE],Tableau4[SHORT TYPE],"",0,1)</f>
        <v/>
      </c>
      <c r="N8267" t="str">
        <f>IF(ISERR(FIND("DECOUPE",Tableau1[[#This Row],[DESIGNATION]])),"","NEED REF")</f>
        <v/>
      </c>
    </row>
    <row r="8268" spans="2:14">
      <c r="B8268">
        <v>34405737</v>
      </c>
      <c r="C8268" s="2">
        <v>42748</v>
      </c>
      <c r="D8268" t="s">
        <v>13</v>
      </c>
      <c r="E8268" t="s">
        <v>5960</v>
      </c>
      <c r="F8268" t="s">
        <v>481</v>
      </c>
      <c r="J8268" t="s">
        <v>17</v>
      </c>
      <c r="L8268" t="str">
        <f>_xlfn.XLOOKUP(Tableau1[[#This Row],[TYPE DE PIECE]],Tableau4[MATIERE],Tableau4[SHORT TYPE],"",0,1)</f>
        <v/>
      </c>
      <c r="N8268" t="str">
        <f>IF(ISERR(FIND("DECOUPE",Tableau1[[#This Row],[DESIGNATION]])),"","NEED REF")</f>
        <v/>
      </c>
    </row>
    <row r="8269" spans="2:14">
      <c r="B8269">
        <v>34405736</v>
      </c>
      <c r="C8269" s="2">
        <v>42726</v>
      </c>
      <c r="D8269" t="s">
        <v>13</v>
      </c>
      <c r="E8269" t="s">
        <v>5961</v>
      </c>
      <c r="F8269" t="s">
        <v>5944</v>
      </c>
      <c r="J8269" t="s">
        <v>17</v>
      </c>
      <c r="L8269" t="str">
        <f>_xlfn.XLOOKUP(Tableau1[[#This Row],[TYPE DE PIECE]],Tableau4[MATIERE],Tableau4[SHORT TYPE],"",0,1)</f>
        <v/>
      </c>
      <c r="N8269" t="str">
        <f>IF(ISERR(FIND("DECOUPE",Tableau1[[#This Row],[DESIGNATION]])),"","NEED REF")</f>
        <v/>
      </c>
    </row>
    <row r="8270" spans="2:14">
      <c r="B8270">
        <v>34405735</v>
      </c>
      <c r="C8270" s="2">
        <v>42726</v>
      </c>
      <c r="D8270" t="s">
        <v>13</v>
      </c>
      <c r="E8270" t="s">
        <v>5962</v>
      </c>
      <c r="F8270" t="s">
        <v>5944</v>
      </c>
      <c r="J8270" t="s">
        <v>17</v>
      </c>
      <c r="L8270" t="str">
        <f>_xlfn.XLOOKUP(Tableau1[[#This Row],[TYPE DE PIECE]],Tableau4[MATIERE],Tableau4[SHORT TYPE],"",0,1)</f>
        <v/>
      </c>
      <c r="N8270" t="str">
        <f>IF(ISERR(FIND("DECOUPE",Tableau1[[#This Row],[DESIGNATION]])),"","NEED REF")</f>
        <v/>
      </c>
    </row>
    <row r="8271" spans="2:14">
      <c r="B8271">
        <v>34405734</v>
      </c>
      <c r="C8271" s="2">
        <v>42726</v>
      </c>
      <c r="D8271" t="s">
        <v>13</v>
      </c>
      <c r="E8271" t="s">
        <v>5963</v>
      </c>
      <c r="F8271" t="s">
        <v>5944</v>
      </c>
      <c r="J8271" t="s">
        <v>17</v>
      </c>
      <c r="L8271" t="str">
        <f>_xlfn.XLOOKUP(Tableau1[[#This Row],[TYPE DE PIECE]],Tableau4[MATIERE],Tableau4[SHORT TYPE],"",0,1)</f>
        <v/>
      </c>
      <c r="N8271" t="str">
        <f>IF(ISERR(FIND("DECOUPE",Tableau1[[#This Row],[DESIGNATION]])),"","NEED REF")</f>
        <v/>
      </c>
    </row>
    <row r="8272" spans="2:14">
      <c r="B8272">
        <v>34405733</v>
      </c>
      <c r="C8272" s="2">
        <v>42731</v>
      </c>
      <c r="D8272" t="s">
        <v>13</v>
      </c>
      <c r="E8272" t="s">
        <v>5964</v>
      </c>
      <c r="F8272" t="s">
        <v>5877</v>
      </c>
      <c r="J8272" t="s">
        <v>5625</v>
      </c>
      <c r="L8272" t="str">
        <f>_xlfn.XLOOKUP(Tableau1[[#This Row],[TYPE DE PIECE]],Tableau4[MATIERE],Tableau4[SHORT TYPE],"",0,1)</f>
        <v/>
      </c>
      <c r="N8272" t="str">
        <f>IF(ISERR(FIND("DECOUPE",Tableau1[[#This Row],[DESIGNATION]])),"","NEED REF")</f>
        <v/>
      </c>
    </row>
    <row r="8273" spans="2:14">
      <c r="B8273">
        <v>34405732</v>
      </c>
      <c r="C8273" s="2">
        <v>42731</v>
      </c>
      <c r="D8273" t="s">
        <v>13</v>
      </c>
      <c r="E8273" t="s">
        <v>5965</v>
      </c>
      <c r="F8273" t="s">
        <v>5877</v>
      </c>
      <c r="J8273" t="s">
        <v>5625</v>
      </c>
      <c r="L8273" t="str">
        <f>_xlfn.XLOOKUP(Tableau1[[#This Row],[TYPE DE PIECE]],Tableau4[MATIERE],Tableau4[SHORT TYPE],"",0,1)</f>
        <v/>
      </c>
      <c r="N8273" t="str">
        <f>IF(ISERR(FIND("DECOUPE",Tableau1[[#This Row],[DESIGNATION]])),"","NEED REF")</f>
        <v/>
      </c>
    </row>
    <row r="8274" spans="2:14">
      <c r="B8274">
        <v>34405731</v>
      </c>
      <c r="C8274" s="2">
        <v>42731</v>
      </c>
      <c r="D8274" t="s">
        <v>13</v>
      </c>
      <c r="E8274" t="s">
        <v>5966</v>
      </c>
      <c r="F8274" t="s">
        <v>239</v>
      </c>
      <c r="J8274" t="s">
        <v>2245</v>
      </c>
      <c r="L8274" t="str">
        <f>_xlfn.XLOOKUP(Tableau1[[#This Row],[TYPE DE PIECE]],Tableau4[MATIERE],Tableau4[SHORT TYPE],"",0,1)</f>
        <v/>
      </c>
      <c r="N8274" t="str">
        <f>IF(ISERR(FIND("DECOUPE",Tableau1[[#This Row],[DESIGNATION]])),"","NEED REF")</f>
        <v/>
      </c>
    </row>
    <row r="8275" spans="2:14">
      <c r="B8275">
        <v>34405730</v>
      </c>
      <c r="C8275" s="2">
        <v>42731</v>
      </c>
      <c r="D8275" t="s">
        <v>13</v>
      </c>
      <c r="E8275" t="s">
        <v>5967</v>
      </c>
      <c r="F8275" t="s">
        <v>239</v>
      </c>
      <c r="J8275" t="s">
        <v>2245</v>
      </c>
      <c r="L8275" t="str">
        <f>_xlfn.XLOOKUP(Tableau1[[#This Row],[TYPE DE PIECE]],Tableau4[MATIERE],Tableau4[SHORT TYPE],"",0,1)</f>
        <v/>
      </c>
      <c r="N8275" t="str">
        <f>IF(ISERR(FIND("DECOUPE",Tableau1[[#This Row],[DESIGNATION]])),"","NEED REF")</f>
        <v/>
      </c>
    </row>
    <row r="8276" spans="2:14">
      <c r="B8276">
        <v>34405729</v>
      </c>
      <c r="C8276" s="2">
        <v>42731</v>
      </c>
      <c r="D8276" t="s">
        <v>13</v>
      </c>
      <c r="E8276" t="s">
        <v>5968</v>
      </c>
      <c r="F8276" t="s">
        <v>239</v>
      </c>
      <c r="J8276" t="s">
        <v>2245</v>
      </c>
      <c r="L8276" t="str">
        <f>_xlfn.XLOOKUP(Tableau1[[#This Row],[TYPE DE PIECE]],Tableau4[MATIERE],Tableau4[SHORT TYPE],"",0,1)</f>
        <v/>
      </c>
      <c r="N8276" t="str">
        <f>IF(ISERR(FIND("DECOUPE",Tableau1[[#This Row],[DESIGNATION]])),"","NEED REF")</f>
        <v/>
      </c>
    </row>
    <row r="8277" spans="2:14">
      <c r="B8277">
        <v>34405728</v>
      </c>
      <c r="C8277" s="2">
        <v>42731</v>
      </c>
      <c r="D8277" t="s">
        <v>13</v>
      </c>
      <c r="E8277" t="s">
        <v>5969</v>
      </c>
      <c r="F8277" t="s">
        <v>239</v>
      </c>
      <c r="J8277" t="s">
        <v>2245</v>
      </c>
      <c r="L8277" t="str">
        <f>_xlfn.XLOOKUP(Tableau1[[#This Row],[TYPE DE PIECE]],Tableau4[MATIERE],Tableau4[SHORT TYPE],"",0,1)</f>
        <v/>
      </c>
      <c r="N8277" t="str">
        <f>IF(ISERR(FIND("DECOUPE",Tableau1[[#This Row],[DESIGNATION]])),"","NEED REF")</f>
        <v/>
      </c>
    </row>
    <row r="8278" spans="2:14">
      <c r="B8278">
        <v>34405727</v>
      </c>
      <c r="C8278" s="2">
        <v>42726</v>
      </c>
      <c r="D8278" t="s">
        <v>13</v>
      </c>
      <c r="E8278" t="s">
        <v>5970</v>
      </c>
      <c r="F8278" t="s">
        <v>5944</v>
      </c>
      <c r="J8278" t="s">
        <v>17</v>
      </c>
      <c r="L8278" t="str">
        <f>_xlfn.XLOOKUP(Tableau1[[#This Row],[TYPE DE PIECE]],Tableau4[MATIERE],Tableau4[SHORT TYPE],"",0,1)</f>
        <v/>
      </c>
      <c r="N8278" t="str">
        <f>IF(ISERR(FIND("DECOUPE",Tableau1[[#This Row],[DESIGNATION]])),"","NEED REF")</f>
        <v/>
      </c>
    </row>
    <row r="8279" spans="2:14">
      <c r="B8279">
        <v>34405726</v>
      </c>
      <c r="C8279" s="2">
        <v>42726</v>
      </c>
      <c r="D8279" t="s">
        <v>13</v>
      </c>
      <c r="E8279" t="s">
        <v>5971</v>
      </c>
      <c r="F8279" t="s">
        <v>5944</v>
      </c>
      <c r="J8279" t="s">
        <v>17</v>
      </c>
      <c r="L8279" t="str">
        <f>_xlfn.XLOOKUP(Tableau1[[#This Row],[TYPE DE PIECE]],Tableau4[MATIERE],Tableau4[SHORT TYPE],"",0,1)</f>
        <v/>
      </c>
      <c r="N8279" t="str">
        <f>IF(ISERR(FIND("DECOUPE",Tableau1[[#This Row],[DESIGNATION]])),"","NEED REF")</f>
        <v/>
      </c>
    </row>
    <row r="8280" spans="2:14">
      <c r="B8280">
        <v>34405725</v>
      </c>
      <c r="C8280" s="2">
        <v>42726</v>
      </c>
      <c r="D8280" t="s">
        <v>13</v>
      </c>
      <c r="E8280" t="s">
        <v>5972</v>
      </c>
      <c r="F8280" t="s">
        <v>5944</v>
      </c>
      <c r="J8280" t="s">
        <v>17</v>
      </c>
      <c r="L8280" t="str">
        <f>_xlfn.XLOOKUP(Tableau1[[#This Row],[TYPE DE PIECE]],Tableau4[MATIERE],Tableau4[SHORT TYPE],"",0,1)</f>
        <v/>
      </c>
      <c r="N8280" t="str">
        <f>IF(ISERR(FIND("DECOUPE",Tableau1[[#This Row],[DESIGNATION]])),"","NEED REF")</f>
        <v/>
      </c>
    </row>
    <row r="8281" spans="2:14">
      <c r="B8281">
        <v>34405724</v>
      </c>
      <c r="C8281" s="2">
        <v>42726</v>
      </c>
      <c r="D8281" t="s">
        <v>5973</v>
      </c>
      <c r="E8281" t="s">
        <v>5974</v>
      </c>
      <c r="F8281" t="s">
        <v>5944</v>
      </c>
      <c r="J8281" t="s">
        <v>17</v>
      </c>
      <c r="L8281" t="str">
        <f>_xlfn.XLOOKUP(Tableau1[[#This Row],[TYPE DE PIECE]],Tableau4[MATIERE],Tableau4[SHORT TYPE],"",0,1)</f>
        <v/>
      </c>
      <c r="N8281" t="str">
        <f>IF(ISERR(FIND("DECOUPE",Tableau1[[#This Row],[DESIGNATION]])),"","NEED REF")</f>
        <v/>
      </c>
    </row>
    <row r="8282" spans="2:14">
      <c r="B8282">
        <v>34405723</v>
      </c>
      <c r="C8282" s="2">
        <v>42726</v>
      </c>
      <c r="D8282" t="s">
        <v>5973</v>
      </c>
      <c r="E8282" t="s">
        <v>5975</v>
      </c>
      <c r="F8282" t="s">
        <v>5944</v>
      </c>
      <c r="J8282" t="s">
        <v>17</v>
      </c>
      <c r="L8282" t="str">
        <f>_xlfn.XLOOKUP(Tableau1[[#This Row],[TYPE DE PIECE]],Tableau4[MATIERE],Tableau4[SHORT TYPE],"",0,1)</f>
        <v/>
      </c>
      <c r="N8282" t="str">
        <f>IF(ISERR(FIND("DECOUPE",Tableau1[[#This Row],[DESIGNATION]])),"","NEED REF")</f>
        <v/>
      </c>
    </row>
    <row r="8283" spans="2:14">
      <c r="B8283">
        <v>34405722</v>
      </c>
      <c r="C8283" s="2">
        <v>42726</v>
      </c>
      <c r="D8283" t="s">
        <v>13</v>
      </c>
      <c r="E8283" t="s">
        <v>5976</v>
      </c>
      <c r="F8283" t="s">
        <v>5944</v>
      </c>
      <c r="J8283" t="s">
        <v>17</v>
      </c>
      <c r="L8283" t="str">
        <f>_xlfn.XLOOKUP(Tableau1[[#This Row],[TYPE DE PIECE]],Tableau4[MATIERE],Tableau4[SHORT TYPE],"",0,1)</f>
        <v/>
      </c>
      <c r="N8283" t="str">
        <f>IF(ISERR(FIND("DECOUPE",Tableau1[[#This Row],[DESIGNATION]])),"","NEED REF")</f>
        <v/>
      </c>
    </row>
    <row r="8284" spans="2:14">
      <c r="B8284">
        <v>34405721</v>
      </c>
      <c r="C8284" s="2">
        <v>42726</v>
      </c>
      <c r="D8284" t="s">
        <v>13</v>
      </c>
      <c r="E8284" t="s">
        <v>5977</v>
      </c>
      <c r="F8284" t="s">
        <v>5944</v>
      </c>
      <c r="J8284" t="s">
        <v>17</v>
      </c>
      <c r="L8284" t="str">
        <f>_xlfn.XLOOKUP(Tableau1[[#This Row],[TYPE DE PIECE]],Tableau4[MATIERE],Tableau4[SHORT TYPE],"",0,1)</f>
        <v/>
      </c>
      <c r="N8284" t="str">
        <f>IF(ISERR(FIND("DECOUPE",Tableau1[[#This Row],[DESIGNATION]])),"","NEED REF")</f>
        <v/>
      </c>
    </row>
    <row r="8285" spans="2:14">
      <c r="B8285">
        <v>34405720</v>
      </c>
      <c r="C8285" s="2">
        <v>42726</v>
      </c>
      <c r="D8285" t="s">
        <v>13</v>
      </c>
      <c r="E8285" t="s">
        <v>5978</v>
      </c>
      <c r="F8285" t="s">
        <v>5944</v>
      </c>
      <c r="J8285" t="s">
        <v>17</v>
      </c>
      <c r="L8285" t="str">
        <f>_xlfn.XLOOKUP(Tableau1[[#This Row],[TYPE DE PIECE]],Tableau4[MATIERE],Tableau4[SHORT TYPE],"",0,1)</f>
        <v/>
      </c>
      <c r="N8285" t="str">
        <f>IF(ISERR(FIND("DECOUPE",Tableau1[[#This Row],[DESIGNATION]])),"","NEED REF")</f>
        <v/>
      </c>
    </row>
    <row r="8286" spans="2:14">
      <c r="B8286">
        <v>34405719</v>
      </c>
      <c r="C8286" s="2">
        <v>42726</v>
      </c>
      <c r="D8286" t="s">
        <v>13</v>
      </c>
      <c r="E8286" t="s">
        <v>5979</v>
      </c>
      <c r="F8286" t="s">
        <v>5944</v>
      </c>
      <c r="J8286" t="s">
        <v>17</v>
      </c>
      <c r="L8286" t="str">
        <f>_xlfn.XLOOKUP(Tableau1[[#This Row],[TYPE DE PIECE]],Tableau4[MATIERE],Tableau4[SHORT TYPE],"",0,1)</f>
        <v/>
      </c>
      <c r="N8286" t="str">
        <f>IF(ISERR(FIND("DECOUPE",Tableau1[[#This Row],[DESIGNATION]])),"","NEED REF")</f>
        <v/>
      </c>
    </row>
    <row r="8287" spans="2:14">
      <c r="B8287">
        <v>34405718</v>
      </c>
      <c r="C8287" s="2">
        <v>42726</v>
      </c>
      <c r="D8287" t="s">
        <v>13</v>
      </c>
      <c r="E8287" t="s">
        <v>5980</v>
      </c>
      <c r="F8287" t="s">
        <v>5944</v>
      </c>
      <c r="J8287" t="s">
        <v>17</v>
      </c>
      <c r="L8287" t="str">
        <f>_xlfn.XLOOKUP(Tableau1[[#This Row],[TYPE DE PIECE]],Tableau4[MATIERE],Tableau4[SHORT TYPE],"",0,1)</f>
        <v/>
      </c>
      <c r="N8287" t="str">
        <f>IF(ISERR(FIND("DECOUPE",Tableau1[[#This Row],[DESIGNATION]])),"","NEED REF")</f>
        <v/>
      </c>
    </row>
    <row r="8288" spans="2:14">
      <c r="B8288">
        <v>34405717</v>
      </c>
      <c r="C8288" s="2">
        <v>42726</v>
      </c>
      <c r="D8288" t="s">
        <v>13</v>
      </c>
      <c r="E8288" t="s">
        <v>5981</v>
      </c>
      <c r="F8288" t="s">
        <v>5944</v>
      </c>
      <c r="J8288" t="s">
        <v>17</v>
      </c>
      <c r="L8288" t="str">
        <f>_xlfn.XLOOKUP(Tableau1[[#This Row],[TYPE DE PIECE]],Tableau4[MATIERE],Tableau4[SHORT TYPE],"",0,1)</f>
        <v/>
      </c>
      <c r="N8288" t="str">
        <f>IF(ISERR(FIND("DECOUPE",Tableau1[[#This Row],[DESIGNATION]])),"","NEED REF")</f>
        <v/>
      </c>
    </row>
    <row r="8289" spans="2:14">
      <c r="B8289">
        <v>34405716</v>
      </c>
      <c r="C8289" s="2">
        <v>42726</v>
      </c>
      <c r="D8289" t="s">
        <v>13</v>
      </c>
      <c r="E8289" t="s">
        <v>5982</v>
      </c>
      <c r="F8289" t="s">
        <v>5944</v>
      </c>
      <c r="J8289" t="s">
        <v>17</v>
      </c>
      <c r="L8289" t="str">
        <f>_xlfn.XLOOKUP(Tableau1[[#This Row],[TYPE DE PIECE]],Tableau4[MATIERE],Tableau4[SHORT TYPE],"",0,1)</f>
        <v/>
      </c>
      <c r="N8289" t="str">
        <f>IF(ISERR(FIND("DECOUPE",Tableau1[[#This Row],[DESIGNATION]])),"","NEED REF")</f>
        <v/>
      </c>
    </row>
    <row r="8290" spans="2:14">
      <c r="B8290">
        <v>34405715</v>
      </c>
      <c r="C8290" s="2">
        <v>42726</v>
      </c>
      <c r="D8290" t="s">
        <v>13</v>
      </c>
      <c r="E8290" t="s">
        <v>5983</v>
      </c>
      <c r="F8290" t="s">
        <v>5944</v>
      </c>
      <c r="J8290" t="s">
        <v>17</v>
      </c>
      <c r="L8290" t="str">
        <f>_xlfn.XLOOKUP(Tableau1[[#This Row],[TYPE DE PIECE]],Tableau4[MATIERE],Tableau4[SHORT TYPE],"",0,1)</f>
        <v/>
      </c>
      <c r="N8290" t="str">
        <f>IF(ISERR(FIND("DECOUPE",Tableau1[[#This Row],[DESIGNATION]])),"","NEED REF")</f>
        <v/>
      </c>
    </row>
    <row r="8291" spans="2:14">
      <c r="B8291">
        <v>34405714</v>
      </c>
      <c r="C8291" s="2">
        <v>42726</v>
      </c>
      <c r="D8291" t="s">
        <v>13</v>
      </c>
      <c r="E8291" t="s">
        <v>5984</v>
      </c>
      <c r="F8291" t="s">
        <v>5944</v>
      </c>
      <c r="J8291" t="s">
        <v>17</v>
      </c>
      <c r="L8291" t="str">
        <f>_xlfn.XLOOKUP(Tableau1[[#This Row],[TYPE DE PIECE]],Tableau4[MATIERE],Tableau4[SHORT TYPE],"",0,1)</f>
        <v/>
      </c>
      <c r="N8291" t="str">
        <f>IF(ISERR(FIND("DECOUPE",Tableau1[[#This Row],[DESIGNATION]])),"","NEED REF")</f>
        <v/>
      </c>
    </row>
    <row r="8292" spans="2:14">
      <c r="B8292">
        <v>34405713</v>
      </c>
      <c r="C8292" s="2">
        <v>42726</v>
      </c>
      <c r="D8292" t="s">
        <v>13</v>
      </c>
      <c r="E8292" t="s">
        <v>5985</v>
      </c>
      <c r="F8292" t="s">
        <v>5944</v>
      </c>
      <c r="J8292" t="s">
        <v>17</v>
      </c>
      <c r="L8292" t="str">
        <f>_xlfn.XLOOKUP(Tableau1[[#This Row],[TYPE DE PIECE]],Tableau4[MATIERE],Tableau4[SHORT TYPE],"",0,1)</f>
        <v/>
      </c>
      <c r="N8292" t="str">
        <f>IF(ISERR(FIND("DECOUPE",Tableau1[[#This Row],[DESIGNATION]])),"","NEED REF")</f>
        <v/>
      </c>
    </row>
    <row r="8293" spans="2:14">
      <c r="B8293">
        <v>34405712</v>
      </c>
      <c r="C8293" s="2">
        <v>42726</v>
      </c>
      <c r="D8293" t="s">
        <v>13</v>
      </c>
      <c r="E8293" t="s">
        <v>5986</v>
      </c>
      <c r="F8293" t="s">
        <v>5944</v>
      </c>
      <c r="J8293" t="s">
        <v>17</v>
      </c>
      <c r="L8293" t="str">
        <f>_xlfn.XLOOKUP(Tableau1[[#This Row],[TYPE DE PIECE]],Tableau4[MATIERE],Tableau4[SHORT TYPE],"",0,1)</f>
        <v/>
      </c>
      <c r="N8293" t="str">
        <f>IF(ISERR(FIND("DECOUPE",Tableau1[[#This Row],[DESIGNATION]])),"","NEED REF")</f>
        <v/>
      </c>
    </row>
    <row r="8294" spans="2:14">
      <c r="B8294">
        <v>34405711</v>
      </c>
      <c r="C8294" s="2">
        <v>42726</v>
      </c>
      <c r="D8294" t="s">
        <v>13</v>
      </c>
      <c r="E8294" t="s">
        <v>5987</v>
      </c>
      <c r="F8294" t="s">
        <v>5944</v>
      </c>
      <c r="J8294" t="s">
        <v>17</v>
      </c>
      <c r="L8294" t="str">
        <f>_xlfn.XLOOKUP(Tableau1[[#This Row],[TYPE DE PIECE]],Tableau4[MATIERE],Tableau4[SHORT TYPE],"",0,1)</f>
        <v/>
      </c>
      <c r="N8294" t="str">
        <f>IF(ISERR(FIND("DECOUPE",Tableau1[[#This Row],[DESIGNATION]])),"","NEED REF")</f>
        <v/>
      </c>
    </row>
    <row r="8295" spans="2:14">
      <c r="B8295">
        <v>34405710</v>
      </c>
      <c r="C8295" s="2">
        <v>42726</v>
      </c>
      <c r="D8295" t="s">
        <v>13</v>
      </c>
      <c r="E8295" t="s">
        <v>5988</v>
      </c>
      <c r="F8295" t="s">
        <v>5944</v>
      </c>
      <c r="J8295" t="s">
        <v>17</v>
      </c>
      <c r="L8295" t="str">
        <f>_xlfn.XLOOKUP(Tableau1[[#This Row],[TYPE DE PIECE]],Tableau4[MATIERE],Tableau4[SHORT TYPE],"",0,1)</f>
        <v/>
      </c>
      <c r="N8295" t="str">
        <f>IF(ISERR(FIND("DECOUPE",Tableau1[[#This Row],[DESIGNATION]])),"","NEED REF")</f>
        <v/>
      </c>
    </row>
    <row r="8296" spans="2:14">
      <c r="B8296">
        <v>34405709</v>
      </c>
      <c r="C8296" s="2">
        <v>42726</v>
      </c>
      <c r="D8296" t="s">
        <v>13</v>
      </c>
      <c r="E8296" t="s">
        <v>5989</v>
      </c>
      <c r="F8296" t="s">
        <v>5944</v>
      </c>
      <c r="J8296" t="s">
        <v>17</v>
      </c>
      <c r="L8296" t="str">
        <f>_xlfn.XLOOKUP(Tableau1[[#This Row],[TYPE DE PIECE]],Tableau4[MATIERE],Tableau4[SHORT TYPE],"",0,1)</f>
        <v/>
      </c>
      <c r="N8296" t="str">
        <f>IF(ISERR(FIND("DECOUPE",Tableau1[[#This Row],[DESIGNATION]])),"","NEED REF")</f>
        <v/>
      </c>
    </row>
    <row r="8297" spans="2:14">
      <c r="B8297">
        <v>34405708</v>
      </c>
      <c r="C8297" s="2">
        <v>42726</v>
      </c>
      <c r="D8297" t="s">
        <v>13</v>
      </c>
      <c r="E8297" t="s">
        <v>5990</v>
      </c>
      <c r="F8297" t="s">
        <v>5944</v>
      </c>
      <c r="J8297" t="s">
        <v>17</v>
      </c>
      <c r="L8297" t="str">
        <f>_xlfn.XLOOKUP(Tableau1[[#This Row],[TYPE DE PIECE]],Tableau4[MATIERE],Tableau4[SHORT TYPE],"",0,1)</f>
        <v/>
      </c>
      <c r="N8297" t="str">
        <f>IF(ISERR(FIND("DECOUPE",Tableau1[[#This Row],[DESIGNATION]])),"","NEED REF")</f>
        <v/>
      </c>
    </row>
    <row r="8298" spans="2:14">
      <c r="B8298">
        <v>34405707</v>
      </c>
      <c r="C8298" s="2">
        <v>42726</v>
      </c>
      <c r="D8298" t="s">
        <v>13</v>
      </c>
      <c r="E8298" t="s">
        <v>5991</v>
      </c>
      <c r="F8298" t="s">
        <v>5944</v>
      </c>
      <c r="J8298" t="s">
        <v>17</v>
      </c>
      <c r="L8298" t="str">
        <f>_xlfn.XLOOKUP(Tableau1[[#This Row],[TYPE DE PIECE]],Tableau4[MATIERE],Tableau4[SHORT TYPE],"",0,1)</f>
        <v/>
      </c>
      <c r="N8298" t="str">
        <f>IF(ISERR(FIND("DECOUPE",Tableau1[[#This Row],[DESIGNATION]])),"","NEED REF")</f>
        <v/>
      </c>
    </row>
    <row r="8299" spans="2:14">
      <c r="B8299">
        <v>34405706</v>
      </c>
      <c r="C8299" s="2">
        <v>42726</v>
      </c>
      <c r="D8299" t="s">
        <v>13</v>
      </c>
      <c r="E8299" t="s">
        <v>5992</v>
      </c>
      <c r="F8299" t="s">
        <v>5944</v>
      </c>
      <c r="J8299" t="s">
        <v>17</v>
      </c>
      <c r="L8299" t="str">
        <f>_xlfn.XLOOKUP(Tableau1[[#This Row],[TYPE DE PIECE]],Tableau4[MATIERE],Tableau4[SHORT TYPE],"",0,1)</f>
        <v/>
      </c>
      <c r="N8299" t="str">
        <f>IF(ISERR(FIND("DECOUPE",Tableau1[[#This Row],[DESIGNATION]])),"","NEED REF")</f>
        <v/>
      </c>
    </row>
    <row r="8300" spans="2:14">
      <c r="B8300">
        <v>34405705</v>
      </c>
      <c r="C8300" s="2">
        <v>42726</v>
      </c>
      <c r="D8300" t="s">
        <v>13</v>
      </c>
      <c r="E8300" t="s">
        <v>5993</v>
      </c>
      <c r="F8300" t="s">
        <v>5944</v>
      </c>
      <c r="J8300" t="s">
        <v>17</v>
      </c>
      <c r="L8300" t="str">
        <f>_xlfn.XLOOKUP(Tableau1[[#This Row],[TYPE DE PIECE]],Tableau4[MATIERE],Tableau4[SHORT TYPE],"",0,1)</f>
        <v/>
      </c>
      <c r="N8300" t="str">
        <f>IF(ISERR(FIND("DECOUPE",Tableau1[[#This Row],[DESIGNATION]])),"","NEED REF")</f>
        <v/>
      </c>
    </row>
    <row r="8301" spans="2:14">
      <c r="B8301">
        <v>34405704</v>
      </c>
      <c r="C8301" s="2">
        <v>42726</v>
      </c>
      <c r="D8301" t="s">
        <v>13</v>
      </c>
      <c r="E8301" t="s">
        <v>5994</v>
      </c>
      <c r="F8301" t="s">
        <v>5944</v>
      </c>
      <c r="J8301" t="s">
        <v>17</v>
      </c>
      <c r="L8301" t="str">
        <f>_xlfn.XLOOKUP(Tableau1[[#This Row],[TYPE DE PIECE]],Tableau4[MATIERE],Tableau4[SHORT TYPE],"",0,1)</f>
        <v/>
      </c>
      <c r="N8301" t="str">
        <f>IF(ISERR(FIND("DECOUPE",Tableau1[[#This Row],[DESIGNATION]])),"","NEED REF")</f>
        <v/>
      </c>
    </row>
    <row r="8302" spans="2:14">
      <c r="B8302">
        <v>34405703</v>
      </c>
      <c r="C8302" s="2">
        <v>42726</v>
      </c>
      <c r="D8302" t="s">
        <v>13</v>
      </c>
      <c r="E8302" t="s">
        <v>5995</v>
      </c>
      <c r="F8302" t="s">
        <v>5944</v>
      </c>
      <c r="J8302" t="s">
        <v>17</v>
      </c>
      <c r="L8302" t="str">
        <f>_xlfn.XLOOKUP(Tableau1[[#This Row],[TYPE DE PIECE]],Tableau4[MATIERE],Tableau4[SHORT TYPE],"",0,1)</f>
        <v/>
      </c>
      <c r="N8302" t="str">
        <f>IF(ISERR(FIND("DECOUPE",Tableau1[[#This Row],[DESIGNATION]])),"","NEED REF")</f>
        <v/>
      </c>
    </row>
    <row r="8303" spans="2:14">
      <c r="B8303">
        <v>34405702</v>
      </c>
      <c r="C8303" s="2">
        <v>42726</v>
      </c>
      <c r="D8303" t="s">
        <v>13</v>
      </c>
      <c r="E8303" t="s">
        <v>5994</v>
      </c>
      <c r="F8303" t="s">
        <v>5944</v>
      </c>
      <c r="J8303" t="s">
        <v>17</v>
      </c>
      <c r="L8303" t="str">
        <f>_xlfn.XLOOKUP(Tableau1[[#This Row],[TYPE DE PIECE]],Tableau4[MATIERE],Tableau4[SHORT TYPE],"",0,1)</f>
        <v/>
      </c>
      <c r="N8303" t="str">
        <f>IF(ISERR(FIND("DECOUPE",Tableau1[[#This Row],[DESIGNATION]])),"","NEED REF")</f>
        <v/>
      </c>
    </row>
    <row r="8304" spans="2:14">
      <c r="B8304">
        <v>34405701</v>
      </c>
      <c r="C8304" s="2">
        <v>42726</v>
      </c>
      <c r="D8304" t="s">
        <v>5996</v>
      </c>
      <c r="E8304" t="s">
        <v>5997</v>
      </c>
      <c r="F8304" t="s">
        <v>5944</v>
      </c>
      <c r="J8304" t="s">
        <v>17</v>
      </c>
      <c r="L8304" t="str">
        <f>_xlfn.XLOOKUP(Tableau1[[#This Row],[TYPE DE PIECE]],Tableau4[MATIERE],Tableau4[SHORT TYPE],"",0,1)</f>
        <v/>
      </c>
      <c r="N8304" t="str">
        <f>IF(ISERR(FIND("DECOUPE",Tableau1[[#This Row],[DESIGNATION]])),"","NEED REF")</f>
        <v/>
      </c>
    </row>
    <row r="8305" spans="2:14">
      <c r="B8305">
        <v>34405700</v>
      </c>
      <c r="C8305" s="2">
        <v>42726</v>
      </c>
      <c r="D8305" t="s">
        <v>5996</v>
      </c>
      <c r="E8305" t="s">
        <v>5997</v>
      </c>
      <c r="F8305" t="s">
        <v>5944</v>
      </c>
      <c r="J8305" t="s">
        <v>17</v>
      </c>
      <c r="L8305" t="str">
        <f>_xlfn.XLOOKUP(Tableau1[[#This Row],[TYPE DE PIECE]],Tableau4[MATIERE],Tableau4[SHORT TYPE],"",0,1)</f>
        <v/>
      </c>
      <c r="N8305" t="str">
        <f>IF(ISERR(FIND("DECOUPE",Tableau1[[#This Row],[DESIGNATION]])),"","NEED REF")</f>
        <v/>
      </c>
    </row>
    <row r="8306" spans="2:14">
      <c r="B8306">
        <v>34405699</v>
      </c>
      <c r="C8306" s="2">
        <v>42726</v>
      </c>
      <c r="D8306" t="s">
        <v>5996</v>
      </c>
      <c r="E8306" t="s">
        <v>5997</v>
      </c>
      <c r="F8306" t="s">
        <v>5944</v>
      </c>
      <c r="J8306" t="s">
        <v>17</v>
      </c>
      <c r="L8306" t="str">
        <f>_xlfn.XLOOKUP(Tableau1[[#This Row],[TYPE DE PIECE]],Tableau4[MATIERE],Tableau4[SHORT TYPE],"",0,1)</f>
        <v/>
      </c>
      <c r="N8306" t="str">
        <f>IF(ISERR(FIND("DECOUPE",Tableau1[[#This Row],[DESIGNATION]])),"","NEED REF")</f>
        <v/>
      </c>
    </row>
    <row r="8307" spans="2:14">
      <c r="B8307">
        <v>34405698</v>
      </c>
      <c r="C8307" s="2">
        <v>42726</v>
      </c>
      <c r="D8307" t="s">
        <v>5996</v>
      </c>
      <c r="E8307" t="s">
        <v>5997</v>
      </c>
      <c r="F8307" t="s">
        <v>5944</v>
      </c>
      <c r="J8307" t="s">
        <v>17</v>
      </c>
      <c r="L8307" t="str">
        <f>_xlfn.XLOOKUP(Tableau1[[#This Row],[TYPE DE PIECE]],Tableau4[MATIERE],Tableau4[SHORT TYPE],"",0,1)</f>
        <v/>
      </c>
      <c r="N8307" t="str">
        <f>IF(ISERR(FIND("DECOUPE",Tableau1[[#This Row],[DESIGNATION]])),"","NEED REF")</f>
        <v/>
      </c>
    </row>
    <row r="8308" spans="2:14">
      <c r="B8308">
        <v>34405697</v>
      </c>
      <c r="C8308" s="2">
        <v>42726</v>
      </c>
      <c r="D8308" t="s">
        <v>13</v>
      </c>
      <c r="E8308" t="s">
        <v>5998</v>
      </c>
      <c r="F8308" t="s">
        <v>5944</v>
      </c>
      <c r="J8308" t="s">
        <v>17</v>
      </c>
      <c r="L8308" t="str">
        <f>_xlfn.XLOOKUP(Tableau1[[#This Row],[TYPE DE PIECE]],Tableau4[MATIERE],Tableau4[SHORT TYPE],"",0,1)</f>
        <v/>
      </c>
      <c r="N8308" t="str">
        <f>IF(ISERR(FIND("DECOUPE",Tableau1[[#This Row],[DESIGNATION]])),"","NEED REF")</f>
        <v/>
      </c>
    </row>
    <row r="8309" spans="2:14">
      <c r="B8309">
        <v>34405696</v>
      </c>
      <c r="C8309" s="2">
        <v>42726</v>
      </c>
      <c r="D8309" t="s">
        <v>13</v>
      </c>
      <c r="E8309" t="s">
        <v>5999</v>
      </c>
      <c r="F8309" t="s">
        <v>5944</v>
      </c>
      <c r="J8309" t="s">
        <v>17</v>
      </c>
      <c r="L8309" t="str">
        <f>_xlfn.XLOOKUP(Tableau1[[#This Row],[TYPE DE PIECE]],Tableau4[MATIERE],Tableau4[SHORT TYPE],"",0,1)</f>
        <v/>
      </c>
      <c r="N8309" t="str">
        <f>IF(ISERR(FIND("DECOUPE",Tableau1[[#This Row],[DESIGNATION]])),"","NEED REF")</f>
        <v/>
      </c>
    </row>
    <row r="8310" spans="2:14">
      <c r="B8310">
        <v>34405695</v>
      </c>
      <c r="C8310" s="2">
        <v>42726</v>
      </c>
      <c r="D8310" t="s">
        <v>13</v>
      </c>
      <c r="E8310" t="s">
        <v>6000</v>
      </c>
      <c r="F8310" t="s">
        <v>5944</v>
      </c>
      <c r="J8310" t="s">
        <v>17</v>
      </c>
      <c r="L8310" t="str">
        <f>_xlfn.XLOOKUP(Tableau1[[#This Row],[TYPE DE PIECE]],Tableau4[MATIERE],Tableau4[SHORT TYPE],"",0,1)</f>
        <v/>
      </c>
      <c r="N8310" t="str">
        <f>IF(ISERR(FIND("DECOUPE",Tableau1[[#This Row],[DESIGNATION]])),"","NEED REF")</f>
        <v/>
      </c>
    </row>
    <row r="8311" spans="2:14">
      <c r="B8311">
        <v>34405694</v>
      </c>
      <c r="C8311" s="2">
        <v>42726</v>
      </c>
      <c r="D8311" t="s">
        <v>4906</v>
      </c>
      <c r="E8311" t="s">
        <v>6001</v>
      </c>
      <c r="F8311" t="s">
        <v>5944</v>
      </c>
      <c r="J8311" t="s">
        <v>17</v>
      </c>
      <c r="L8311" t="str">
        <f>_xlfn.XLOOKUP(Tableau1[[#This Row],[TYPE DE PIECE]],Tableau4[MATIERE],Tableau4[SHORT TYPE],"",0,1)</f>
        <v/>
      </c>
      <c r="N8311" t="str">
        <f>IF(ISERR(FIND("DECOUPE",Tableau1[[#This Row],[DESIGNATION]])),"","NEED REF")</f>
        <v/>
      </c>
    </row>
    <row r="8312" spans="2:14">
      <c r="B8312">
        <v>34405693</v>
      </c>
      <c r="C8312" s="2">
        <v>42726</v>
      </c>
      <c r="D8312" t="s">
        <v>4906</v>
      </c>
      <c r="E8312" t="s">
        <v>6002</v>
      </c>
      <c r="F8312" t="s">
        <v>5944</v>
      </c>
      <c r="J8312" t="s">
        <v>17</v>
      </c>
      <c r="L8312" t="str">
        <f>_xlfn.XLOOKUP(Tableau1[[#This Row],[TYPE DE PIECE]],Tableau4[MATIERE],Tableau4[SHORT TYPE],"",0,1)</f>
        <v/>
      </c>
      <c r="N8312" t="str">
        <f>IF(ISERR(FIND("DECOUPE",Tableau1[[#This Row],[DESIGNATION]])),"","NEED REF")</f>
        <v/>
      </c>
    </row>
    <row r="8313" spans="2:14">
      <c r="B8313">
        <v>34405692</v>
      </c>
      <c r="C8313" s="2">
        <v>42726</v>
      </c>
      <c r="D8313" t="s">
        <v>13</v>
      </c>
      <c r="E8313" t="s">
        <v>5883</v>
      </c>
      <c r="F8313" t="s">
        <v>5944</v>
      </c>
      <c r="J8313" t="s">
        <v>17</v>
      </c>
      <c r="L8313" t="str">
        <f>_xlfn.XLOOKUP(Tableau1[[#This Row],[TYPE DE PIECE]],Tableau4[MATIERE],Tableau4[SHORT TYPE],"",0,1)</f>
        <v/>
      </c>
      <c r="N8313" t="str">
        <f>IF(ISERR(FIND("DECOUPE",Tableau1[[#This Row],[DESIGNATION]])),"","NEED REF")</f>
        <v/>
      </c>
    </row>
    <row r="8314" spans="2:14">
      <c r="B8314">
        <v>34405691</v>
      </c>
      <c r="C8314" s="2">
        <v>42726</v>
      </c>
      <c r="D8314" t="s">
        <v>13</v>
      </c>
      <c r="E8314" t="s">
        <v>5887</v>
      </c>
      <c r="F8314" t="s">
        <v>5944</v>
      </c>
      <c r="J8314" t="s">
        <v>17</v>
      </c>
      <c r="L8314" t="str">
        <f>_xlfn.XLOOKUP(Tableau1[[#This Row],[TYPE DE PIECE]],Tableau4[MATIERE],Tableau4[SHORT TYPE],"",0,1)</f>
        <v/>
      </c>
      <c r="N8314" t="str">
        <f>IF(ISERR(FIND("DECOUPE",Tableau1[[#This Row],[DESIGNATION]])),"","NEED REF")</f>
        <v/>
      </c>
    </row>
    <row r="8315" spans="2:14">
      <c r="B8315">
        <v>34405690</v>
      </c>
      <c r="C8315" s="2">
        <v>42726</v>
      </c>
      <c r="D8315" t="s">
        <v>13</v>
      </c>
      <c r="E8315" t="s">
        <v>6003</v>
      </c>
      <c r="F8315" t="s">
        <v>5944</v>
      </c>
      <c r="J8315" t="s">
        <v>17</v>
      </c>
      <c r="L8315" t="str">
        <f>_xlfn.XLOOKUP(Tableau1[[#This Row],[TYPE DE PIECE]],Tableau4[MATIERE],Tableau4[SHORT TYPE],"",0,1)</f>
        <v/>
      </c>
      <c r="N8315" t="str">
        <f>IF(ISERR(FIND("DECOUPE",Tableau1[[#This Row],[DESIGNATION]])),"","NEED REF")</f>
        <v/>
      </c>
    </row>
    <row r="8316" spans="2:14">
      <c r="B8316">
        <v>34405689</v>
      </c>
      <c r="C8316" s="2">
        <v>42726</v>
      </c>
      <c r="D8316" t="s">
        <v>13</v>
      </c>
      <c r="E8316" t="s">
        <v>6004</v>
      </c>
      <c r="F8316" t="s">
        <v>5944</v>
      </c>
      <c r="J8316" t="s">
        <v>17</v>
      </c>
      <c r="L8316" t="str">
        <f>_xlfn.XLOOKUP(Tableau1[[#This Row],[TYPE DE PIECE]],Tableau4[MATIERE],Tableau4[SHORT TYPE],"",0,1)</f>
        <v/>
      </c>
      <c r="N8316" t="str">
        <f>IF(ISERR(FIND("DECOUPE",Tableau1[[#This Row],[DESIGNATION]])),"","NEED REF")</f>
        <v/>
      </c>
    </row>
    <row r="8317" spans="2:14">
      <c r="B8317">
        <v>34405688</v>
      </c>
      <c r="C8317" s="2">
        <v>42726</v>
      </c>
      <c r="D8317" t="s">
        <v>13</v>
      </c>
      <c r="E8317" t="s">
        <v>5881</v>
      </c>
      <c r="F8317" t="s">
        <v>5944</v>
      </c>
      <c r="J8317" t="s">
        <v>17</v>
      </c>
      <c r="L8317" t="str">
        <f>_xlfn.XLOOKUP(Tableau1[[#This Row],[TYPE DE PIECE]],Tableau4[MATIERE],Tableau4[SHORT TYPE],"",0,1)</f>
        <v/>
      </c>
      <c r="N8317" t="str">
        <f>IF(ISERR(FIND("DECOUPE",Tableau1[[#This Row],[DESIGNATION]])),"","NEED REF")</f>
        <v/>
      </c>
    </row>
    <row r="8318" spans="2:14">
      <c r="B8318">
        <v>34405687</v>
      </c>
      <c r="C8318" s="2">
        <v>42726</v>
      </c>
      <c r="D8318" t="s">
        <v>13</v>
      </c>
      <c r="E8318" t="s">
        <v>5882</v>
      </c>
      <c r="F8318" t="s">
        <v>5944</v>
      </c>
      <c r="J8318" t="s">
        <v>17</v>
      </c>
      <c r="L8318" t="str">
        <f>_xlfn.XLOOKUP(Tableau1[[#This Row],[TYPE DE PIECE]],Tableau4[MATIERE],Tableau4[SHORT TYPE],"",0,1)</f>
        <v/>
      </c>
      <c r="N8318" t="str">
        <f>IF(ISERR(FIND("DECOUPE",Tableau1[[#This Row],[DESIGNATION]])),"","NEED REF")</f>
        <v/>
      </c>
    </row>
    <row r="8319" spans="2:14">
      <c r="B8319">
        <v>34405686</v>
      </c>
      <c r="C8319" s="2">
        <v>42726</v>
      </c>
      <c r="D8319" t="s">
        <v>13</v>
      </c>
      <c r="E8319" t="s">
        <v>5883</v>
      </c>
      <c r="F8319" t="s">
        <v>5944</v>
      </c>
      <c r="J8319" t="s">
        <v>17</v>
      </c>
      <c r="L8319" t="str">
        <f>_xlfn.XLOOKUP(Tableau1[[#This Row],[TYPE DE PIECE]],Tableau4[MATIERE],Tableau4[SHORT TYPE],"",0,1)</f>
        <v/>
      </c>
      <c r="N8319" t="str">
        <f>IF(ISERR(FIND("DECOUPE",Tableau1[[#This Row],[DESIGNATION]])),"","NEED REF")</f>
        <v/>
      </c>
    </row>
    <row r="8320" spans="2:14">
      <c r="B8320">
        <v>34405685</v>
      </c>
      <c r="C8320" s="2">
        <v>42726</v>
      </c>
      <c r="D8320" t="s">
        <v>13</v>
      </c>
      <c r="E8320" t="s">
        <v>5884</v>
      </c>
      <c r="F8320" t="s">
        <v>5944</v>
      </c>
      <c r="J8320" t="s">
        <v>17</v>
      </c>
      <c r="L8320" t="str">
        <f>_xlfn.XLOOKUP(Tableau1[[#This Row],[TYPE DE PIECE]],Tableau4[MATIERE],Tableau4[SHORT TYPE],"",0,1)</f>
        <v/>
      </c>
      <c r="N8320" t="str">
        <f>IF(ISERR(FIND("DECOUPE",Tableau1[[#This Row],[DESIGNATION]])),"","NEED REF")</f>
        <v/>
      </c>
    </row>
    <row r="8321" spans="2:14">
      <c r="B8321">
        <v>34405684</v>
      </c>
      <c r="C8321" s="2">
        <v>42726</v>
      </c>
      <c r="D8321" t="s">
        <v>13</v>
      </c>
      <c r="E8321" t="s">
        <v>6005</v>
      </c>
      <c r="F8321" t="s">
        <v>5944</v>
      </c>
      <c r="J8321" t="s">
        <v>17</v>
      </c>
      <c r="L8321" t="str">
        <f>_xlfn.XLOOKUP(Tableau1[[#This Row],[TYPE DE PIECE]],Tableau4[MATIERE],Tableau4[SHORT TYPE],"",0,1)</f>
        <v/>
      </c>
      <c r="N8321" t="str">
        <f>IF(ISERR(FIND("DECOUPE",Tableau1[[#This Row],[DESIGNATION]])),"","NEED REF")</f>
        <v/>
      </c>
    </row>
    <row r="8322" spans="2:14">
      <c r="B8322">
        <v>34405683</v>
      </c>
      <c r="C8322" s="2">
        <v>42726</v>
      </c>
      <c r="D8322" t="s">
        <v>13</v>
      </c>
      <c r="E8322" t="s">
        <v>3528</v>
      </c>
      <c r="F8322" t="s">
        <v>5944</v>
      </c>
      <c r="J8322" t="s">
        <v>17</v>
      </c>
      <c r="L8322" t="str">
        <f>_xlfn.XLOOKUP(Tableau1[[#This Row],[TYPE DE PIECE]],Tableau4[MATIERE],Tableau4[SHORT TYPE],"",0,1)</f>
        <v/>
      </c>
      <c r="N8322" t="str">
        <f>IF(ISERR(FIND("DECOUPE",Tableau1[[#This Row],[DESIGNATION]])),"","NEED REF")</f>
        <v/>
      </c>
    </row>
    <row r="8323" spans="2:14">
      <c r="B8323">
        <v>34405682</v>
      </c>
      <c r="C8323" s="2">
        <v>42726</v>
      </c>
      <c r="D8323" t="s">
        <v>13</v>
      </c>
      <c r="E8323" t="s">
        <v>6006</v>
      </c>
      <c r="F8323" t="s">
        <v>5944</v>
      </c>
      <c r="J8323" t="s">
        <v>17</v>
      </c>
      <c r="L8323" t="str">
        <f>_xlfn.XLOOKUP(Tableau1[[#This Row],[TYPE DE PIECE]],Tableau4[MATIERE],Tableau4[SHORT TYPE],"",0,1)</f>
        <v/>
      </c>
      <c r="N8323" t="str">
        <f>IF(ISERR(FIND("DECOUPE",Tableau1[[#This Row],[DESIGNATION]])),"","NEED REF")</f>
        <v/>
      </c>
    </row>
    <row r="8324" spans="2:14">
      <c r="B8324">
        <v>34405681</v>
      </c>
      <c r="C8324" s="2">
        <v>42726</v>
      </c>
      <c r="D8324" t="s">
        <v>13</v>
      </c>
      <c r="E8324" t="s">
        <v>6007</v>
      </c>
      <c r="F8324" t="s">
        <v>5944</v>
      </c>
      <c r="J8324" t="s">
        <v>17</v>
      </c>
      <c r="L8324" t="str">
        <f>_xlfn.XLOOKUP(Tableau1[[#This Row],[TYPE DE PIECE]],Tableau4[MATIERE],Tableau4[SHORT TYPE],"",0,1)</f>
        <v/>
      </c>
      <c r="N8324" t="str">
        <f>IF(ISERR(FIND("DECOUPE",Tableau1[[#This Row],[DESIGNATION]])),"","NEED REF")</f>
        <v/>
      </c>
    </row>
    <row r="8325" spans="2:14">
      <c r="B8325">
        <v>34405680</v>
      </c>
      <c r="C8325" s="2">
        <v>42726</v>
      </c>
      <c r="D8325" t="s">
        <v>13</v>
      </c>
      <c r="E8325" t="s">
        <v>6008</v>
      </c>
      <c r="F8325" t="s">
        <v>5944</v>
      </c>
      <c r="J8325" t="s">
        <v>17</v>
      </c>
      <c r="L8325" t="str">
        <f>_xlfn.XLOOKUP(Tableau1[[#This Row],[TYPE DE PIECE]],Tableau4[MATIERE],Tableau4[SHORT TYPE],"",0,1)</f>
        <v/>
      </c>
      <c r="N8325" t="str">
        <f>IF(ISERR(FIND("DECOUPE",Tableau1[[#This Row],[DESIGNATION]])),"","NEED REF")</f>
        <v/>
      </c>
    </row>
    <row r="8326" spans="2:14">
      <c r="B8326">
        <v>34405679</v>
      </c>
      <c r="C8326" s="2">
        <v>42726</v>
      </c>
      <c r="D8326" t="s">
        <v>13</v>
      </c>
      <c r="E8326" t="s">
        <v>6009</v>
      </c>
      <c r="F8326" t="s">
        <v>5944</v>
      </c>
      <c r="J8326" t="s">
        <v>17</v>
      </c>
      <c r="L8326" t="str">
        <f>_xlfn.XLOOKUP(Tableau1[[#This Row],[TYPE DE PIECE]],Tableau4[MATIERE],Tableau4[SHORT TYPE],"",0,1)</f>
        <v/>
      </c>
      <c r="N8326" t="str">
        <f>IF(ISERR(FIND("DECOUPE",Tableau1[[#This Row],[DESIGNATION]])),"","NEED REF")</f>
        <v/>
      </c>
    </row>
    <row r="8327" spans="2:14">
      <c r="B8327">
        <v>34405678</v>
      </c>
      <c r="C8327" s="2">
        <v>42726</v>
      </c>
      <c r="D8327" t="s">
        <v>13</v>
      </c>
      <c r="E8327" t="s">
        <v>6010</v>
      </c>
      <c r="F8327" t="s">
        <v>5944</v>
      </c>
      <c r="J8327" t="s">
        <v>17</v>
      </c>
      <c r="L8327" t="str">
        <f>_xlfn.XLOOKUP(Tableau1[[#This Row],[TYPE DE PIECE]],Tableau4[MATIERE],Tableau4[SHORT TYPE],"",0,1)</f>
        <v/>
      </c>
      <c r="N8327" t="str">
        <f>IF(ISERR(FIND("DECOUPE",Tableau1[[#This Row],[DESIGNATION]])),"","NEED REF")</f>
        <v/>
      </c>
    </row>
    <row r="8328" spans="2:14">
      <c r="B8328">
        <v>34405677</v>
      </c>
      <c r="C8328" s="2">
        <v>42726</v>
      </c>
      <c r="D8328" t="s">
        <v>13</v>
      </c>
      <c r="E8328" t="s">
        <v>6011</v>
      </c>
      <c r="F8328" t="s">
        <v>5944</v>
      </c>
      <c r="J8328" t="s">
        <v>17</v>
      </c>
      <c r="L8328" t="str">
        <f>_xlfn.XLOOKUP(Tableau1[[#This Row],[TYPE DE PIECE]],Tableau4[MATIERE],Tableau4[SHORT TYPE],"",0,1)</f>
        <v/>
      </c>
      <c r="N8328" t="str">
        <f>IF(ISERR(FIND("DECOUPE",Tableau1[[#This Row],[DESIGNATION]])),"","NEED REF")</f>
        <v/>
      </c>
    </row>
    <row r="8329" spans="2:14">
      <c r="B8329">
        <v>34405676</v>
      </c>
      <c r="C8329" s="2">
        <v>42726</v>
      </c>
      <c r="D8329" t="s">
        <v>13</v>
      </c>
      <c r="E8329" t="s">
        <v>6012</v>
      </c>
      <c r="F8329" t="s">
        <v>5944</v>
      </c>
      <c r="J8329" t="s">
        <v>17</v>
      </c>
      <c r="L8329" t="str">
        <f>_xlfn.XLOOKUP(Tableau1[[#This Row],[TYPE DE PIECE]],Tableau4[MATIERE],Tableau4[SHORT TYPE],"",0,1)</f>
        <v/>
      </c>
      <c r="N8329" t="str">
        <f>IF(ISERR(FIND("DECOUPE",Tableau1[[#This Row],[DESIGNATION]])),"","NEED REF")</f>
        <v/>
      </c>
    </row>
    <row r="8330" spans="2:14">
      <c r="B8330">
        <v>34405675</v>
      </c>
      <c r="C8330" s="2">
        <v>42726</v>
      </c>
      <c r="D8330" t="s">
        <v>13</v>
      </c>
      <c r="E8330" t="s">
        <v>6013</v>
      </c>
      <c r="F8330" t="s">
        <v>5944</v>
      </c>
      <c r="J8330" t="s">
        <v>17</v>
      </c>
      <c r="L8330" t="str">
        <f>_xlfn.XLOOKUP(Tableau1[[#This Row],[TYPE DE PIECE]],Tableau4[MATIERE],Tableau4[SHORT TYPE],"",0,1)</f>
        <v/>
      </c>
      <c r="N8330" t="str">
        <f>IF(ISERR(FIND("DECOUPE",Tableau1[[#This Row],[DESIGNATION]])),"","NEED REF")</f>
        <v/>
      </c>
    </row>
    <row r="8331" spans="2:14">
      <c r="B8331">
        <v>34405674</v>
      </c>
      <c r="C8331" s="2">
        <v>42726</v>
      </c>
      <c r="D8331" t="s">
        <v>13</v>
      </c>
      <c r="E8331" t="s">
        <v>6014</v>
      </c>
      <c r="F8331" t="s">
        <v>5944</v>
      </c>
      <c r="J8331" t="s">
        <v>17</v>
      </c>
      <c r="L8331" t="str">
        <f>_xlfn.XLOOKUP(Tableau1[[#This Row],[TYPE DE PIECE]],Tableau4[MATIERE],Tableau4[SHORT TYPE],"",0,1)</f>
        <v/>
      </c>
      <c r="N8331" t="str">
        <f>IF(ISERR(FIND("DECOUPE",Tableau1[[#This Row],[DESIGNATION]])),"","NEED REF")</f>
        <v/>
      </c>
    </row>
    <row r="8332" spans="2:14">
      <c r="B8332">
        <v>34405673</v>
      </c>
      <c r="C8332" s="2">
        <v>42726</v>
      </c>
      <c r="D8332" t="s">
        <v>13</v>
      </c>
      <c r="E8332" t="s">
        <v>6015</v>
      </c>
      <c r="F8332" t="s">
        <v>5944</v>
      </c>
      <c r="J8332" t="s">
        <v>17</v>
      </c>
      <c r="L8332" t="str">
        <f>_xlfn.XLOOKUP(Tableau1[[#This Row],[TYPE DE PIECE]],Tableau4[MATIERE],Tableau4[SHORT TYPE],"",0,1)</f>
        <v/>
      </c>
      <c r="N8332" t="str">
        <f>IF(ISERR(FIND("DECOUPE",Tableau1[[#This Row],[DESIGNATION]])),"","NEED REF")</f>
        <v/>
      </c>
    </row>
    <row r="8333" spans="2:14">
      <c r="B8333">
        <v>34405672</v>
      </c>
      <c r="C8333" s="2">
        <v>42726</v>
      </c>
      <c r="D8333" t="s">
        <v>13</v>
      </c>
      <c r="E8333" t="s">
        <v>6016</v>
      </c>
      <c r="F8333" t="s">
        <v>5944</v>
      </c>
      <c r="J8333" t="s">
        <v>17</v>
      </c>
      <c r="L8333" t="str">
        <f>_xlfn.XLOOKUP(Tableau1[[#This Row],[TYPE DE PIECE]],Tableau4[MATIERE],Tableau4[SHORT TYPE],"",0,1)</f>
        <v/>
      </c>
      <c r="N8333" t="str">
        <f>IF(ISERR(FIND("DECOUPE",Tableau1[[#This Row],[DESIGNATION]])),"","NEED REF")</f>
        <v/>
      </c>
    </row>
    <row r="8334" spans="2:14">
      <c r="B8334">
        <v>34405671</v>
      </c>
      <c r="C8334" s="2">
        <v>42726</v>
      </c>
      <c r="D8334" t="s">
        <v>13</v>
      </c>
      <c r="E8334" t="s">
        <v>6017</v>
      </c>
      <c r="F8334" t="s">
        <v>5944</v>
      </c>
      <c r="J8334" t="s">
        <v>17</v>
      </c>
      <c r="L8334" t="str">
        <f>_xlfn.XLOOKUP(Tableau1[[#This Row],[TYPE DE PIECE]],Tableau4[MATIERE],Tableau4[SHORT TYPE],"",0,1)</f>
        <v/>
      </c>
      <c r="N8334" t="str">
        <f>IF(ISERR(FIND("DECOUPE",Tableau1[[#This Row],[DESIGNATION]])),"","NEED REF")</f>
        <v/>
      </c>
    </row>
    <row r="8335" spans="2:14">
      <c r="B8335">
        <v>34405670</v>
      </c>
      <c r="C8335" s="2">
        <v>42726</v>
      </c>
      <c r="D8335" t="s">
        <v>13</v>
      </c>
      <c r="E8335" t="s">
        <v>6018</v>
      </c>
      <c r="F8335" t="s">
        <v>5944</v>
      </c>
      <c r="J8335" t="s">
        <v>17</v>
      </c>
      <c r="L8335" t="str">
        <f>_xlfn.XLOOKUP(Tableau1[[#This Row],[TYPE DE PIECE]],Tableau4[MATIERE],Tableau4[SHORT TYPE],"",0,1)</f>
        <v/>
      </c>
      <c r="N8335" t="str">
        <f>IF(ISERR(FIND("DECOUPE",Tableau1[[#This Row],[DESIGNATION]])),"","NEED REF")</f>
        <v/>
      </c>
    </row>
    <row r="8336" spans="2:14">
      <c r="B8336">
        <v>34405669</v>
      </c>
      <c r="C8336" s="2">
        <v>42726</v>
      </c>
      <c r="D8336" t="s">
        <v>13</v>
      </c>
      <c r="E8336" t="s">
        <v>6019</v>
      </c>
      <c r="F8336" t="s">
        <v>5944</v>
      </c>
      <c r="J8336" t="s">
        <v>17</v>
      </c>
      <c r="L8336" t="str">
        <f>_xlfn.XLOOKUP(Tableau1[[#This Row],[TYPE DE PIECE]],Tableau4[MATIERE],Tableau4[SHORT TYPE],"",0,1)</f>
        <v/>
      </c>
      <c r="N8336" t="str">
        <f>IF(ISERR(FIND("DECOUPE",Tableau1[[#This Row],[DESIGNATION]])),"","NEED REF")</f>
        <v/>
      </c>
    </row>
    <row r="8337" spans="2:14">
      <c r="B8337">
        <v>34405668</v>
      </c>
      <c r="C8337" s="2">
        <v>42726</v>
      </c>
      <c r="D8337" t="s">
        <v>13</v>
      </c>
      <c r="E8337" t="s">
        <v>6020</v>
      </c>
      <c r="F8337" t="s">
        <v>5944</v>
      </c>
      <c r="J8337" t="s">
        <v>17</v>
      </c>
      <c r="L8337" t="str">
        <f>_xlfn.XLOOKUP(Tableau1[[#This Row],[TYPE DE PIECE]],Tableau4[MATIERE],Tableau4[SHORT TYPE],"",0,1)</f>
        <v/>
      </c>
      <c r="N8337" t="str">
        <f>IF(ISERR(FIND("DECOUPE",Tableau1[[#This Row],[DESIGNATION]])),"","NEED REF")</f>
        <v/>
      </c>
    </row>
    <row r="8338" spans="2:14">
      <c r="B8338">
        <v>34405667</v>
      </c>
      <c r="C8338" s="2">
        <v>42730</v>
      </c>
      <c r="D8338" t="s">
        <v>13</v>
      </c>
      <c r="F8338" t="s">
        <v>6021</v>
      </c>
      <c r="J8338" t="s">
        <v>4048</v>
      </c>
      <c r="L8338" t="str">
        <f>_xlfn.XLOOKUP(Tableau1[[#This Row],[TYPE DE PIECE]],Tableau4[MATIERE],Tableau4[SHORT TYPE],"",0,1)</f>
        <v/>
      </c>
      <c r="N8338" t="str">
        <f>IF(ISERR(FIND("DECOUPE",Tableau1[[#This Row],[DESIGNATION]])),"","NEED REF")</f>
        <v/>
      </c>
    </row>
    <row r="8339" spans="2:14">
      <c r="B8339">
        <v>34405666</v>
      </c>
      <c r="C8339" s="2">
        <v>42730</v>
      </c>
      <c r="D8339" t="s">
        <v>13</v>
      </c>
      <c r="F8339" t="s">
        <v>6021</v>
      </c>
      <c r="J8339" t="s">
        <v>4048</v>
      </c>
      <c r="L8339" t="str">
        <f>_xlfn.XLOOKUP(Tableau1[[#This Row],[TYPE DE PIECE]],Tableau4[MATIERE],Tableau4[SHORT TYPE],"",0,1)</f>
        <v/>
      </c>
      <c r="N8339" t="str">
        <f>IF(ISERR(FIND("DECOUPE",Tableau1[[#This Row],[DESIGNATION]])),"","NEED REF")</f>
        <v/>
      </c>
    </row>
    <row r="8340" spans="2:14">
      <c r="B8340">
        <v>34405665</v>
      </c>
      <c r="C8340" s="2">
        <v>42730</v>
      </c>
      <c r="D8340" t="s">
        <v>13</v>
      </c>
      <c r="E8340" t="s">
        <v>6022</v>
      </c>
      <c r="F8340" t="s">
        <v>6021</v>
      </c>
      <c r="J8340" t="s">
        <v>4048</v>
      </c>
      <c r="L8340" t="str">
        <f>_xlfn.XLOOKUP(Tableau1[[#This Row],[TYPE DE PIECE]],Tableau4[MATIERE],Tableau4[SHORT TYPE],"",0,1)</f>
        <v/>
      </c>
      <c r="N8340" t="str">
        <f>IF(ISERR(FIND("DECOUPE",Tableau1[[#This Row],[DESIGNATION]])),"","NEED REF")</f>
        <v/>
      </c>
    </row>
    <row r="8341" spans="2:14">
      <c r="B8341">
        <v>34405664</v>
      </c>
      <c r="C8341" s="2">
        <v>42730</v>
      </c>
      <c r="D8341" t="s">
        <v>13</v>
      </c>
      <c r="E8341" t="s">
        <v>6023</v>
      </c>
      <c r="F8341" t="s">
        <v>6021</v>
      </c>
      <c r="J8341" t="s">
        <v>4048</v>
      </c>
      <c r="L8341" t="str">
        <f>_xlfn.XLOOKUP(Tableau1[[#This Row],[TYPE DE PIECE]],Tableau4[MATIERE],Tableau4[SHORT TYPE],"",0,1)</f>
        <v/>
      </c>
      <c r="N8341" t="str">
        <f>IF(ISERR(FIND("DECOUPE",Tableau1[[#This Row],[DESIGNATION]])),"","NEED REF")</f>
        <v/>
      </c>
    </row>
    <row r="8342" spans="2:14">
      <c r="B8342">
        <v>34405663</v>
      </c>
      <c r="C8342" s="2">
        <v>42730</v>
      </c>
      <c r="D8342" t="s">
        <v>13</v>
      </c>
      <c r="E8342" t="s">
        <v>6024</v>
      </c>
      <c r="F8342" t="s">
        <v>6021</v>
      </c>
      <c r="J8342" t="s">
        <v>4048</v>
      </c>
      <c r="L8342" t="str">
        <f>_xlfn.XLOOKUP(Tableau1[[#This Row],[TYPE DE PIECE]],Tableau4[MATIERE],Tableau4[SHORT TYPE],"",0,1)</f>
        <v/>
      </c>
      <c r="N8342" t="str">
        <f>IF(ISERR(FIND("DECOUPE",Tableau1[[#This Row],[DESIGNATION]])),"","NEED REF")</f>
        <v/>
      </c>
    </row>
    <row r="8343" spans="2:14">
      <c r="B8343">
        <v>34405662</v>
      </c>
      <c r="C8343" s="2">
        <v>42730</v>
      </c>
      <c r="D8343" t="s">
        <v>13</v>
      </c>
      <c r="E8343" t="s">
        <v>6025</v>
      </c>
      <c r="F8343" t="s">
        <v>6021</v>
      </c>
      <c r="J8343" t="s">
        <v>4048</v>
      </c>
      <c r="L8343" t="str">
        <f>_xlfn.XLOOKUP(Tableau1[[#This Row],[TYPE DE PIECE]],Tableau4[MATIERE],Tableau4[SHORT TYPE],"",0,1)</f>
        <v/>
      </c>
      <c r="N8343" t="str">
        <f>IF(ISERR(FIND("DECOUPE",Tableau1[[#This Row],[DESIGNATION]])),"","NEED REF")</f>
        <v/>
      </c>
    </row>
    <row r="8344" spans="2:14">
      <c r="B8344">
        <v>34405661</v>
      </c>
      <c r="C8344" s="2">
        <v>42730</v>
      </c>
      <c r="D8344" t="s">
        <v>13</v>
      </c>
      <c r="E8344" t="s">
        <v>6026</v>
      </c>
      <c r="F8344" t="s">
        <v>6021</v>
      </c>
      <c r="J8344" t="s">
        <v>4048</v>
      </c>
      <c r="L8344" t="str">
        <f>_xlfn.XLOOKUP(Tableau1[[#This Row],[TYPE DE PIECE]],Tableau4[MATIERE],Tableau4[SHORT TYPE],"",0,1)</f>
        <v/>
      </c>
      <c r="N8344" t="str">
        <f>IF(ISERR(FIND("DECOUPE",Tableau1[[#This Row],[DESIGNATION]])),"","NEED REF")</f>
        <v/>
      </c>
    </row>
    <row r="8345" spans="2:14">
      <c r="B8345">
        <v>34405660</v>
      </c>
      <c r="C8345" s="2">
        <v>42730</v>
      </c>
      <c r="D8345" t="s">
        <v>13</v>
      </c>
      <c r="E8345" t="s">
        <v>6027</v>
      </c>
      <c r="F8345" t="s">
        <v>6021</v>
      </c>
      <c r="J8345" t="s">
        <v>4048</v>
      </c>
      <c r="L8345" t="str">
        <f>_xlfn.XLOOKUP(Tableau1[[#This Row],[TYPE DE PIECE]],Tableau4[MATIERE],Tableau4[SHORT TYPE],"",0,1)</f>
        <v/>
      </c>
      <c r="N8345" t="str">
        <f>IF(ISERR(FIND("DECOUPE",Tableau1[[#This Row],[DESIGNATION]])),"","NEED REF")</f>
        <v/>
      </c>
    </row>
    <row r="8346" spans="2:14">
      <c r="B8346">
        <v>34405659</v>
      </c>
      <c r="C8346" s="2">
        <v>42730</v>
      </c>
      <c r="D8346" t="s">
        <v>13</v>
      </c>
      <c r="E8346" t="s">
        <v>6028</v>
      </c>
      <c r="F8346" t="s">
        <v>6021</v>
      </c>
      <c r="J8346" t="s">
        <v>4048</v>
      </c>
      <c r="L8346" t="str">
        <f>_xlfn.XLOOKUP(Tableau1[[#This Row],[TYPE DE PIECE]],Tableau4[MATIERE],Tableau4[SHORT TYPE],"",0,1)</f>
        <v/>
      </c>
      <c r="N8346" t="str">
        <f>IF(ISERR(FIND("DECOUPE",Tableau1[[#This Row],[DESIGNATION]])),"","NEED REF")</f>
        <v/>
      </c>
    </row>
    <row r="8347" spans="2:14">
      <c r="B8347">
        <v>34405658</v>
      </c>
      <c r="C8347" s="2">
        <v>42730</v>
      </c>
      <c r="D8347" t="s">
        <v>13</v>
      </c>
      <c r="E8347" t="s">
        <v>5065</v>
      </c>
      <c r="F8347" t="s">
        <v>6021</v>
      </c>
      <c r="J8347" t="s">
        <v>4048</v>
      </c>
      <c r="L8347" t="str">
        <f>_xlfn.XLOOKUP(Tableau1[[#This Row],[TYPE DE PIECE]],Tableau4[MATIERE],Tableau4[SHORT TYPE],"",0,1)</f>
        <v/>
      </c>
      <c r="N8347" t="str">
        <f>IF(ISERR(FIND("DECOUPE",Tableau1[[#This Row],[DESIGNATION]])),"","NEED REF")</f>
        <v/>
      </c>
    </row>
    <row r="8348" spans="2:14">
      <c r="B8348">
        <v>34405657</v>
      </c>
      <c r="C8348" s="2">
        <v>42730</v>
      </c>
      <c r="D8348" t="s">
        <v>13</v>
      </c>
      <c r="E8348" t="s">
        <v>6029</v>
      </c>
      <c r="F8348" t="s">
        <v>6021</v>
      </c>
      <c r="J8348" t="s">
        <v>4048</v>
      </c>
      <c r="L8348" t="str">
        <f>_xlfn.XLOOKUP(Tableau1[[#This Row],[TYPE DE PIECE]],Tableau4[MATIERE],Tableau4[SHORT TYPE],"",0,1)</f>
        <v/>
      </c>
      <c r="N8348" t="str">
        <f>IF(ISERR(FIND("DECOUPE",Tableau1[[#This Row],[DESIGNATION]])),"","NEED REF")</f>
        <v/>
      </c>
    </row>
    <row r="8349" spans="2:14">
      <c r="B8349">
        <v>34405656</v>
      </c>
      <c r="C8349" s="2">
        <v>42730</v>
      </c>
      <c r="D8349" t="s">
        <v>13</v>
      </c>
      <c r="E8349" t="s">
        <v>6030</v>
      </c>
      <c r="F8349" t="s">
        <v>6021</v>
      </c>
      <c r="J8349" t="s">
        <v>4048</v>
      </c>
      <c r="L8349" t="str">
        <f>_xlfn.XLOOKUP(Tableau1[[#This Row],[TYPE DE PIECE]],Tableau4[MATIERE],Tableau4[SHORT TYPE],"",0,1)</f>
        <v/>
      </c>
      <c r="N8349" t="str">
        <f>IF(ISERR(FIND("DECOUPE",Tableau1[[#This Row],[DESIGNATION]])),"","NEED REF")</f>
        <v/>
      </c>
    </row>
    <row r="8350" spans="2:14">
      <c r="B8350">
        <v>34405655</v>
      </c>
      <c r="C8350" s="2">
        <v>42730</v>
      </c>
      <c r="D8350" t="s">
        <v>13</v>
      </c>
      <c r="E8350" t="s">
        <v>6031</v>
      </c>
      <c r="F8350" t="s">
        <v>6021</v>
      </c>
      <c r="J8350" t="s">
        <v>4048</v>
      </c>
      <c r="L8350" t="str">
        <f>_xlfn.XLOOKUP(Tableau1[[#This Row],[TYPE DE PIECE]],Tableau4[MATIERE],Tableau4[SHORT TYPE],"",0,1)</f>
        <v/>
      </c>
      <c r="N8350" t="str">
        <f>IF(ISERR(FIND("DECOUPE",Tableau1[[#This Row],[DESIGNATION]])),"","NEED REF")</f>
        <v/>
      </c>
    </row>
    <row r="8351" spans="2:14">
      <c r="B8351">
        <v>34405654</v>
      </c>
      <c r="C8351" s="2">
        <v>42730</v>
      </c>
      <c r="D8351" t="s">
        <v>13</v>
      </c>
      <c r="E8351" t="s">
        <v>6032</v>
      </c>
      <c r="F8351" t="s">
        <v>6021</v>
      </c>
      <c r="J8351" t="s">
        <v>4048</v>
      </c>
      <c r="L8351" t="str">
        <f>_xlfn.XLOOKUP(Tableau1[[#This Row],[TYPE DE PIECE]],Tableau4[MATIERE],Tableau4[SHORT TYPE],"",0,1)</f>
        <v/>
      </c>
      <c r="N8351" t="str">
        <f>IF(ISERR(FIND("DECOUPE",Tableau1[[#This Row],[DESIGNATION]])),"","NEED REF")</f>
        <v/>
      </c>
    </row>
    <row r="8352" spans="2:14">
      <c r="B8352">
        <v>34405653</v>
      </c>
      <c r="C8352" s="2">
        <v>42730</v>
      </c>
      <c r="D8352" t="s">
        <v>13</v>
      </c>
      <c r="E8352" t="s">
        <v>6033</v>
      </c>
      <c r="F8352" t="s">
        <v>6021</v>
      </c>
      <c r="J8352" t="s">
        <v>4048</v>
      </c>
      <c r="L8352" t="str">
        <f>_xlfn.XLOOKUP(Tableau1[[#This Row],[TYPE DE PIECE]],Tableau4[MATIERE],Tableau4[SHORT TYPE],"",0,1)</f>
        <v/>
      </c>
      <c r="N8352" t="str">
        <f>IF(ISERR(FIND("DECOUPE",Tableau1[[#This Row],[DESIGNATION]])),"","NEED REF")</f>
        <v/>
      </c>
    </row>
    <row r="8353" spans="2:14">
      <c r="B8353">
        <v>34405652</v>
      </c>
      <c r="C8353" s="2">
        <v>42724</v>
      </c>
      <c r="D8353" t="s">
        <v>13</v>
      </c>
      <c r="E8353" t="s">
        <v>6034</v>
      </c>
      <c r="F8353" t="s">
        <v>6021</v>
      </c>
      <c r="J8353" t="s">
        <v>4048</v>
      </c>
      <c r="L8353" t="str">
        <f>_xlfn.XLOOKUP(Tableau1[[#This Row],[TYPE DE PIECE]],Tableau4[MATIERE],Tableau4[SHORT TYPE],"",0,1)</f>
        <v/>
      </c>
      <c r="N8353" t="str">
        <f>IF(ISERR(FIND("DECOUPE",Tableau1[[#This Row],[DESIGNATION]])),"","NEED REF")</f>
        <v/>
      </c>
    </row>
    <row r="8354" spans="2:14">
      <c r="B8354">
        <v>34405651</v>
      </c>
      <c r="C8354" s="2">
        <v>42723</v>
      </c>
      <c r="D8354" t="s">
        <v>13</v>
      </c>
      <c r="E8354" t="s">
        <v>6035</v>
      </c>
      <c r="F8354" t="s">
        <v>6021</v>
      </c>
      <c r="J8354" t="s">
        <v>4048</v>
      </c>
      <c r="L8354" t="str">
        <f>_xlfn.XLOOKUP(Tableau1[[#This Row],[TYPE DE PIECE]],Tableau4[MATIERE],Tableau4[SHORT TYPE],"",0,1)</f>
        <v/>
      </c>
      <c r="N8354" t="str">
        <f>IF(ISERR(FIND("DECOUPE",Tableau1[[#This Row],[DESIGNATION]])),"","NEED REF")</f>
        <v/>
      </c>
    </row>
    <row r="8355" spans="2:14">
      <c r="B8355">
        <v>34405650</v>
      </c>
      <c r="C8355" s="2">
        <v>42723</v>
      </c>
      <c r="D8355" t="s">
        <v>13</v>
      </c>
      <c r="E8355" t="s">
        <v>6036</v>
      </c>
      <c r="F8355" t="s">
        <v>6021</v>
      </c>
      <c r="J8355" t="s">
        <v>4048</v>
      </c>
      <c r="L8355" t="str">
        <f>_xlfn.XLOOKUP(Tableau1[[#This Row],[TYPE DE PIECE]],Tableau4[MATIERE],Tableau4[SHORT TYPE],"",0,1)</f>
        <v/>
      </c>
      <c r="N8355" t="str">
        <f>IF(ISERR(FIND("DECOUPE",Tableau1[[#This Row],[DESIGNATION]])),"","NEED REF")</f>
        <v/>
      </c>
    </row>
    <row r="8356" spans="2:14">
      <c r="B8356">
        <v>34405649</v>
      </c>
      <c r="C8356" s="2">
        <v>42723</v>
      </c>
      <c r="D8356" t="s">
        <v>13</v>
      </c>
      <c r="E8356" t="s">
        <v>6037</v>
      </c>
      <c r="F8356" t="s">
        <v>6021</v>
      </c>
      <c r="J8356" t="s">
        <v>4048</v>
      </c>
      <c r="L8356" t="str">
        <f>_xlfn.XLOOKUP(Tableau1[[#This Row],[TYPE DE PIECE]],Tableau4[MATIERE],Tableau4[SHORT TYPE],"",0,1)</f>
        <v/>
      </c>
      <c r="N8356" t="str">
        <f>IF(ISERR(FIND("DECOUPE",Tableau1[[#This Row],[DESIGNATION]])),"","NEED REF")</f>
        <v/>
      </c>
    </row>
    <row r="8357" spans="2:14">
      <c r="B8357">
        <v>34405648</v>
      </c>
      <c r="C8357" s="2">
        <v>42723</v>
      </c>
      <c r="D8357" t="s">
        <v>13</v>
      </c>
      <c r="E8357" t="s">
        <v>6038</v>
      </c>
      <c r="F8357" t="s">
        <v>6021</v>
      </c>
      <c r="J8357" t="s">
        <v>4048</v>
      </c>
      <c r="L8357" t="str">
        <f>_xlfn.XLOOKUP(Tableau1[[#This Row],[TYPE DE PIECE]],Tableau4[MATIERE],Tableau4[SHORT TYPE],"",0,1)</f>
        <v/>
      </c>
      <c r="N8357" t="str">
        <f>IF(ISERR(FIND("DECOUPE",Tableau1[[#This Row],[DESIGNATION]])),"","NEED REF")</f>
        <v/>
      </c>
    </row>
    <row r="8358" spans="2:14">
      <c r="B8358">
        <v>34405647</v>
      </c>
      <c r="C8358" s="2">
        <v>42723</v>
      </c>
      <c r="D8358" t="s">
        <v>13</v>
      </c>
      <c r="E8358" t="s">
        <v>6039</v>
      </c>
      <c r="F8358" t="s">
        <v>6021</v>
      </c>
      <c r="J8358" t="s">
        <v>4048</v>
      </c>
      <c r="L8358" t="str">
        <f>_xlfn.XLOOKUP(Tableau1[[#This Row],[TYPE DE PIECE]],Tableau4[MATIERE],Tableau4[SHORT TYPE],"",0,1)</f>
        <v/>
      </c>
      <c r="N8358" t="str">
        <f>IF(ISERR(FIND("DECOUPE",Tableau1[[#This Row],[DESIGNATION]])),"","NEED REF")</f>
        <v/>
      </c>
    </row>
    <row r="8359" spans="2:14">
      <c r="B8359">
        <v>34405646</v>
      </c>
      <c r="C8359" s="2">
        <v>42723</v>
      </c>
      <c r="D8359" t="s">
        <v>13</v>
      </c>
      <c r="E8359" t="s">
        <v>6039</v>
      </c>
      <c r="F8359" t="s">
        <v>6021</v>
      </c>
      <c r="J8359" t="s">
        <v>4048</v>
      </c>
      <c r="L8359" t="str">
        <f>_xlfn.XLOOKUP(Tableau1[[#This Row],[TYPE DE PIECE]],Tableau4[MATIERE],Tableau4[SHORT TYPE],"",0,1)</f>
        <v/>
      </c>
      <c r="N8359" t="str">
        <f>IF(ISERR(FIND("DECOUPE",Tableau1[[#This Row],[DESIGNATION]])),"","NEED REF")</f>
        <v/>
      </c>
    </row>
    <row r="8360" spans="2:14">
      <c r="B8360">
        <v>34405645</v>
      </c>
      <c r="C8360" s="2">
        <v>42723</v>
      </c>
      <c r="D8360" t="s">
        <v>13</v>
      </c>
      <c r="E8360" t="s">
        <v>6040</v>
      </c>
      <c r="F8360" t="s">
        <v>6021</v>
      </c>
      <c r="J8360" t="s">
        <v>4048</v>
      </c>
      <c r="L8360" t="str">
        <f>_xlfn.XLOOKUP(Tableau1[[#This Row],[TYPE DE PIECE]],Tableau4[MATIERE],Tableau4[SHORT TYPE],"",0,1)</f>
        <v/>
      </c>
      <c r="N8360" t="str">
        <f>IF(ISERR(FIND("DECOUPE",Tableau1[[#This Row],[DESIGNATION]])),"","NEED REF")</f>
        <v/>
      </c>
    </row>
    <row r="8361" spans="2:14">
      <c r="B8361">
        <v>34405644</v>
      </c>
      <c r="C8361" s="2">
        <v>42723</v>
      </c>
      <c r="D8361" t="s">
        <v>13</v>
      </c>
      <c r="E8361" t="s">
        <v>6041</v>
      </c>
      <c r="F8361" t="s">
        <v>6021</v>
      </c>
      <c r="J8361" t="s">
        <v>4048</v>
      </c>
      <c r="L8361" t="str">
        <f>_xlfn.XLOOKUP(Tableau1[[#This Row],[TYPE DE PIECE]],Tableau4[MATIERE],Tableau4[SHORT TYPE],"",0,1)</f>
        <v/>
      </c>
      <c r="N8361" t="str">
        <f>IF(ISERR(FIND("DECOUPE",Tableau1[[#This Row],[DESIGNATION]])),"","NEED REF")</f>
        <v/>
      </c>
    </row>
    <row r="8362" spans="2:14">
      <c r="B8362">
        <v>34405643</v>
      </c>
      <c r="C8362" s="2">
        <v>42723</v>
      </c>
      <c r="D8362" t="s">
        <v>13</v>
      </c>
      <c r="E8362" t="s">
        <v>6042</v>
      </c>
      <c r="F8362" t="s">
        <v>6021</v>
      </c>
      <c r="J8362" t="s">
        <v>4048</v>
      </c>
      <c r="L8362" t="str">
        <f>_xlfn.XLOOKUP(Tableau1[[#This Row],[TYPE DE PIECE]],Tableau4[MATIERE],Tableau4[SHORT TYPE],"",0,1)</f>
        <v/>
      </c>
      <c r="N8362" t="str">
        <f>IF(ISERR(FIND("DECOUPE",Tableau1[[#This Row],[DESIGNATION]])),"","NEED REF")</f>
        <v/>
      </c>
    </row>
    <row r="8363" spans="2:14">
      <c r="B8363">
        <v>34405642</v>
      </c>
      <c r="C8363" s="2">
        <v>42723</v>
      </c>
      <c r="D8363" t="s">
        <v>13</v>
      </c>
      <c r="E8363" t="s">
        <v>6043</v>
      </c>
      <c r="F8363" t="s">
        <v>6021</v>
      </c>
      <c r="J8363" t="s">
        <v>4048</v>
      </c>
      <c r="L8363" t="str">
        <f>_xlfn.XLOOKUP(Tableau1[[#This Row],[TYPE DE PIECE]],Tableau4[MATIERE],Tableau4[SHORT TYPE],"",0,1)</f>
        <v/>
      </c>
      <c r="N8363" t="str">
        <f>IF(ISERR(FIND("DECOUPE",Tableau1[[#This Row],[DESIGNATION]])),"","NEED REF")</f>
        <v/>
      </c>
    </row>
    <row r="8364" spans="2:14">
      <c r="B8364">
        <v>34405641</v>
      </c>
      <c r="C8364" s="2">
        <v>42723</v>
      </c>
      <c r="D8364" t="s">
        <v>13</v>
      </c>
      <c r="E8364" t="s">
        <v>6044</v>
      </c>
      <c r="F8364" t="s">
        <v>6021</v>
      </c>
      <c r="J8364" t="s">
        <v>4048</v>
      </c>
      <c r="L8364" t="str">
        <f>_xlfn.XLOOKUP(Tableau1[[#This Row],[TYPE DE PIECE]],Tableau4[MATIERE],Tableau4[SHORT TYPE],"",0,1)</f>
        <v/>
      </c>
      <c r="N8364" t="str">
        <f>IF(ISERR(FIND("DECOUPE",Tableau1[[#This Row],[DESIGNATION]])),"","NEED REF")</f>
        <v/>
      </c>
    </row>
    <row r="8365" spans="2:14">
      <c r="B8365">
        <v>34405640</v>
      </c>
      <c r="C8365" s="2">
        <v>42723</v>
      </c>
      <c r="D8365" t="s">
        <v>13</v>
      </c>
      <c r="E8365" t="s">
        <v>6045</v>
      </c>
      <c r="F8365" t="s">
        <v>6021</v>
      </c>
      <c r="J8365" t="s">
        <v>4048</v>
      </c>
      <c r="L8365" t="str">
        <f>_xlfn.XLOOKUP(Tableau1[[#This Row],[TYPE DE PIECE]],Tableau4[MATIERE],Tableau4[SHORT TYPE],"",0,1)</f>
        <v/>
      </c>
      <c r="N8365" t="str">
        <f>IF(ISERR(FIND("DECOUPE",Tableau1[[#This Row],[DESIGNATION]])),"","NEED REF")</f>
        <v/>
      </c>
    </row>
    <row r="8366" spans="2:14">
      <c r="B8366">
        <v>34405639</v>
      </c>
      <c r="C8366" s="2">
        <v>42723</v>
      </c>
      <c r="D8366" t="s">
        <v>13</v>
      </c>
      <c r="E8366" t="s">
        <v>6046</v>
      </c>
      <c r="F8366" t="s">
        <v>6021</v>
      </c>
      <c r="J8366" t="s">
        <v>4048</v>
      </c>
      <c r="L8366" t="str">
        <f>_xlfn.XLOOKUP(Tableau1[[#This Row],[TYPE DE PIECE]],Tableau4[MATIERE],Tableau4[SHORT TYPE],"",0,1)</f>
        <v/>
      </c>
      <c r="N8366" t="str">
        <f>IF(ISERR(FIND("DECOUPE",Tableau1[[#This Row],[DESIGNATION]])),"","NEED REF")</f>
        <v/>
      </c>
    </row>
    <row r="8367" spans="2:14">
      <c r="B8367">
        <v>34405638</v>
      </c>
      <c r="C8367" s="2">
        <v>42723</v>
      </c>
      <c r="D8367" t="s">
        <v>13</v>
      </c>
      <c r="E8367" t="s">
        <v>6047</v>
      </c>
      <c r="F8367" t="s">
        <v>6021</v>
      </c>
      <c r="J8367" t="s">
        <v>4048</v>
      </c>
      <c r="L8367" t="str">
        <f>_xlfn.XLOOKUP(Tableau1[[#This Row],[TYPE DE PIECE]],Tableau4[MATIERE],Tableau4[SHORT TYPE],"",0,1)</f>
        <v/>
      </c>
      <c r="N8367" t="str">
        <f>IF(ISERR(FIND("DECOUPE",Tableau1[[#This Row],[DESIGNATION]])),"","NEED REF")</f>
        <v/>
      </c>
    </row>
    <row r="8368" spans="2:14">
      <c r="B8368">
        <v>34405637</v>
      </c>
      <c r="C8368" s="2">
        <v>42723</v>
      </c>
      <c r="D8368" t="s">
        <v>13</v>
      </c>
      <c r="E8368" t="s">
        <v>6048</v>
      </c>
      <c r="F8368" t="s">
        <v>6021</v>
      </c>
      <c r="J8368" t="s">
        <v>4048</v>
      </c>
      <c r="L8368" t="str">
        <f>_xlfn.XLOOKUP(Tableau1[[#This Row],[TYPE DE PIECE]],Tableau4[MATIERE],Tableau4[SHORT TYPE],"",0,1)</f>
        <v/>
      </c>
      <c r="N8368" t="str">
        <f>IF(ISERR(FIND("DECOUPE",Tableau1[[#This Row],[DESIGNATION]])),"","NEED REF")</f>
        <v/>
      </c>
    </row>
    <row r="8369" spans="2:14">
      <c r="B8369">
        <v>34405636</v>
      </c>
      <c r="C8369" s="2" t="s">
        <v>6049</v>
      </c>
      <c r="D8369" t="s">
        <v>13</v>
      </c>
      <c r="E8369" t="s">
        <v>6050</v>
      </c>
      <c r="F8369" t="s">
        <v>6051</v>
      </c>
      <c r="J8369" t="s">
        <v>1944</v>
      </c>
      <c r="L8369" t="str">
        <f>_xlfn.XLOOKUP(Tableau1[[#This Row],[TYPE DE PIECE]],Tableau4[MATIERE],Tableau4[SHORT TYPE],"",0,1)</f>
        <v/>
      </c>
      <c r="N8369" t="str">
        <f>IF(ISERR(FIND("DECOUPE",Tableau1[[#This Row],[DESIGNATION]])),"","NEED REF")</f>
        <v/>
      </c>
    </row>
    <row r="8370" spans="2:14">
      <c r="B8370">
        <v>34405635</v>
      </c>
      <c r="C8370" s="2">
        <v>42713</v>
      </c>
      <c r="D8370" t="s">
        <v>13</v>
      </c>
      <c r="E8370" t="s">
        <v>6052</v>
      </c>
      <c r="F8370" t="s">
        <v>5877</v>
      </c>
      <c r="J8370" t="s">
        <v>5625</v>
      </c>
      <c r="L8370" t="str">
        <f>_xlfn.XLOOKUP(Tableau1[[#This Row],[TYPE DE PIECE]],Tableau4[MATIERE],Tableau4[SHORT TYPE],"",0,1)</f>
        <v/>
      </c>
      <c r="N8370" t="str">
        <f>IF(ISERR(FIND("DECOUPE",Tableau1[[#This Row],[DESIGNATION]])),"","NEED REF")</f>
        <v/>
      </c>
    </row>
    <row r="8371" spans="2:14">
      <c r="B8371">
        <v>34405634</v>
      </c>
      <c r="C8371" s="2">
        <v>42713</v>
      </c>
      <c r="D8371" t="s">
        <v>13</v>
      </c>
      <c r="E8371" t="s">
        <v>6053</v>
      </c>
      <c r="F8371" t="s">
        <v>5877</v>
      </c>
      <c r="J8371" t="s">
        <v>5625</v>
      </c>
      <c r="L8371" t="str">
        <f>_xlfn.XLOOKUP(Tableau1[[#This Row],[TYPE DE PIECE]],Tableau4[MATIERE],Tableau4[SHORT TYPE],"",0,1)</f>
        <v/>
      </c>
      <c r="N8371" t="str">
        <f>IF(ISERR(FIND("DECOUPE",Tableau1[[#This Row],[DESIGNATION]])),"","NEED REF")</f>
        <v/>
      </c>
    </row>
    <row r="8372" spans="2:14">
      <c r="B8372">
        <v>34405633</v>
      </c>
      <c r="C8372" s="2">
        <v>42713</v>
      </c>
      <c r="D8372" t="s">
        <v>13</v>
      </c>
      <c r="E8372" t="s">
        <v>6054</v>
      </c>
      <c r="F8372" t="s">
        <v>5877</v>
      </c>
      <c r="J8372" t="s">
        <v>5625</v>
      </c>
      <c r="L8372" t="str">
        <f>_xlfn.XLOOKUP(Tableau1[[#This Row],[TYPE DE PIECE]],Tableau4[MATIERE],Tableau4[SHORT TYPE],"",0,1)</f>
        <v/>
      </c>
      <c r="N8372" t="str">
        <f>IF(ISERR(FIND("DECOUPE",Tableau1[[#This Row],[DESIGNATION]])),"","NEED REF")</f>
        <v/>
      </c>
    </row>
    <row r="8373" spans="2:14">
      <c r="B8373">
        <v>34405632</v>
      </c>
      <c r="C8373" s="2">
        <v>42713</v>
      </c>
      <c r="D8373" t="s">
        <v>13</v>
      </c>
      <c r="E8373" t="s">
        <v>6055</v>
      </c>
      <c r="F8373" t="s">
        <v>5877</v>
      </c>
      <c r="J8373" t="s">
        <v>5625</v>
      </c>
      <c r="L8373" t="str">
        <f>_xlfn.XLOOKUP(Tableau1[[#This Row],[TYPE DE PIECE]],Tableau4[MATIERE],Tableau4[SHORT TYPE],"",0,1)</f>
        <v/>
      </c>
      <c r="N8373" t="str">
        <f>IF(ISERR(FIND("DECOUPE",Tableau1[[#This Row],[DESIGNATION]])),"","NEED REF")</f>
        <v/>
      </c>
    </row>
    <row r="8374" spans="2:14">
      <c r="B8374">
        <v>34405631</v>
      </c>
      <c r="C8374" s="2">
        <v>42713</v>
      </c>
      <c r="D8374" t="s">
        <v>13</v>
      </c>
      <c r="E8374" t="s">
        <v>6056</v>
      </c>
      <c r="F8374" t="s">
        <v>5877</v>
      </c>
      <c r="J8374" t="s">
        <v>5625</v>
      </c>
      <c r="L8374" t="str">
        <f>_xlfn.XLOOKUP(Tableau1[[#This Row],[TYPE DE PIECE]],Tableau4[MATIERE],Tableau4[SHORT TYPE],"",0,1)</f>
        <v/>
      </c>
      <c r="N8374" t="str">
        <f>IF(ISERR(FIND("DECOUPE",Tableau1[[#This Row],[DESIGNATION]])),"","NEED REF")</f>
        <v/>
      </c>
    </row>
    <row r="8375" spans="2:14">
      <c r="B8375">
        <v>34405630</v>
      </c>
      <c r="C8375" s="2">
        <v>42713</v>
      </c>
      <c r="D8375" t="s">
        <v>13</v>
      </c>
      <c r="E8375" t="s">
        <v>6057</v>
      </c>
      <c r="F8375" t="s">
        <v>5877</v>
      </c>
      <c r="J8375" t="s">
        <v>5625</v>
      </c>
      <c r="L8375" t="str">
        <f>_xlfn.XLOOKUP(Tableau1[[#This Row],[TYPE DE PIECE]],Tableau4[MATIERE],Tableau4[SHORT TYPE],"",0,1)</f>
        <v/>
      </c>
      <c r="N8375" t="str">
        <f>IF(ISERR(FIND("DECOUPE",Tableau1[[#This Row],[DESIGNATION]])),"","NEED REF")</f>
        <v/>
      </c>
    </row>
    <row r="8376" spans="2:14">
      <c r="B8376">
        <v>34405629</v>
      </c>
      <c r="C8376" s="2">
        <v>42713</v>
      </c>
      <c r="D8376" t="s">
        <v>13</v>
      </c>
      <c r="E8376" t="s">
        <v>6058</v>
      </c>
      <c r="F8376" t="s">
        <v>5877</v>
      </c>
      <c r="J8376" t="s">
        <v>5625</v>
      </c>
      <c r="L8376" t="str">
        <f>_xlfn.XLOOKUP(Tableau1[[#This Row],[TYPE DE PIECE]],Tableau4[MATIERE],Tableau4[SHORT TYPE],"",0,1)</f>
        <v/>
      </c>
      <c r="N8376" t="str">
        <f>IF(ISERR(FIND("DECOUPE",Tableau1[[#This Row],[DESIGNATION]])),"","NEED REF")</f>
        <v/>
      </c>
    </row>
    <row r="8377" spans="2:14">
      <c r="B8377">
        <v>34405628</v>
      </c>
      <c r="C8377" s="2">
        <v>42713</v>
      </c>
      <c r="D8377" t="s">
        <v>13</v>
      </c>
      <c r="E8377" t="s">
        <v>6059</v>
      </c>
      <c r="F8377" t="s">
        <v>5877</v>
      </c>
      <c r="J8377" t="s">
        <v>5625</v>
      </c>
      <c r="L8377" t="str">
        <f>_xlfn.XLOOKUP(Tableau1[[#This Row],[TYPE DE PIECE]],Tableau4[MATIERE],Tableau4[SHORT TYPE],"",0,1)</f>
        <v/>
      </c>
      <c r="N8377" t="str">
        <f>IF(ISERR(FIND("DECOUPE",Tableau1[[#This Row],[DESIGNATION]])),"","NEED REF")</f>
        <v/>
      </c>
    </row>
    <row r="8378" spans="2:14">
      <c r="B8378">
        <v>34405627</v>
      </c>
      <c r="C8378" s="2">
        <v>42713</v>
      </c>
      <c r="D8378" t="s">
        <v>13</v>
      </c>
      <c r="E8378" t="s">
        <v>6060</v>
      </c>
      <c r="F8378" t="s">
        <v>5877</v>
      </c>
      <c r="J8378" t="s">
        <v>5625</v>
      </c>
      <c r="L8378" t="str">
        <f>_xlfn.XLOOKUP(Tableau1[[#This Row],[TYPE DE PIECE]],Tableau4[MATIERE],Tableau4[SHORT TYPE],"",0,1)</f>
        <v/>
      </c>
      <c r="N8378" t="str">
        <f>IF(ISERR(FIND("DECOUPE",Tableau1[[#This Row],[DESIGNATION]])),"","NEED REF")</f>
        <v/>
      </c>
    </row>
    <row r="8379" spans="2:14">
      <c r="B8379">
        <v>34405626</v>
      </c>
      <c r="C8379" s="2">
        <v>42713</v>
      </c>
      <c r="D8379" t="s">
        <v>13</v>
      </c>
      <c r="E8379" t="s">
        <v>6061</v>
      </c>
      <c r="F8379" t="s">
        <v>5877</v>
      </c>
      <c r="J8379" t="s">
        <v>5625</v>
      </c>
      <c r="L8379" t="str">
        <f>_xlfn.XLOOKUP(Tableau1[[#This Row],[TYPE DE PIECE]],Tableau4[MATIERE],Tableau4[SHORT TYPE],"",0,1)</f>
        <v/>
      </c>
      <c r="N8379" t="str">
        <f>IF(ISERR(FIND("DECOUPE",Tableau1[[#This Row],[DESIGNATION]])),"","NEED REF")</f>
        <v/>
      </c>
    </row>
    <row r="8380" spans="2:14">
      <c r="B8380">
        <v>34405625</v>
      </c>
      <c r="C8380" s="2">
        <v>42713</v>
      </c>
      <c r="D8380" t="s">
        <v>13</v>
      </c>
      <c r="E8380" t="s">
        <v>6062</v>
      </c>
      <c r="F8380" t="s">
        <v>5877</v>
      </c>
      <c r="J8380" t="s">
        <v>5625</v>
      </c>
      <c r="L8380" t="str">
        <f>_xlfn.XLOOKUP(Tableau1[[#This Row],[TYPE DE PIECE]],Tableau4[MATIERE],Tableau4[SHORT TYPE],"",0,1)</f>
        <v/>
      </c>
      <c r="N8380" t="str">
        <f>IF(ISERR(FIND("DECOUPE",Tableau1[[#This Row],[DESIGNATION]])),"","NEED REF")</f>
        <v/>
      </c>
    </row>
    <row r="8381" spans="2:14">
      <c r="B8381">
        <v>34405624</v>
      </c>
      <c r="C8381" s="2">
        <v>42713</v>
      </c>
      <c r="D8381" t="s">
        <v>13</v>
      </c>
      <c r="E8381" t="s">
        <v>6063</v>
      </c>
      <c r="F8381" t="s">
        <v>5877</v>
      </c>
      <c r="J8381" t="s">
        <v>5625</v>
      </c>
      <c r="L8381" t="str">
        <f>_xlfn.XLOOKUP(Tableau1[[#This Row],[TYPE DE PIECE]],Tableau4[MATIERE],Tableau4[SHORT TYPE],"",0,1)</f>
        <v/>
      </c>
      <c r="N8381" t="str">
        <f>IF(ISERR(FIND("DECOUPE",Tableau1[[#This Row],[DESIGNATION]])),"","NEED REF")</f>
        <v/>
      </c>
    </row>
    <row r="8382" spans="2:14">
      <c r="B8382">
        <v>34405623</v>
      </c>
      <c r="C8382" s="2">
        <v>42713</v>
      </c>
      <c r="D8382" t="s">
        <v>13</v>
      </c>
      <c r="E8382" t="s">
        <v>6064</v>
      </c>
      <c r="F8382" t="s">
        <v>5877</v>
      </c>
      <c r="J8382" t="s">
        <v>5625</v>
      </c>
      <c r="L8382" t="str">
        <f>_xlfn.XLOOKUP(Tableau1[[#This Row],[TYPE DE PIECE]],Tableau4[MATIERE],Tableau4[SHORT TYPE],"",0,1)</f>
        <v/>
      </c>
      <c r="N8382" t="str">
        <f>IF(ISERR(FIND("DECOUPE",Tableau1[[#This Row],[DESIGNATION]])),"","NEED REF")</f>
        <v/>
      </c>
    </row>
    <row r="8383" spans="2:14">
      <c r="B8383">
        <v>34405622</v>
      </c>
      <c r="C8383" s="2">
        <v>42713</v>
      </c>
      <c r="D8383" t="s">
        <v>13</v>
      </c>
      <c r="E8383" t="s">
        <v>6065</v>
      </c>
      <c r="F8383" t="s">
        <v>266</v>
      </c>
      <c r="J8383" t="s">
        <v>17</v>
      </c>
      <c r="L8383" t="str">
        <f>_xlfn.XLOOKUP(Tableau1[[#This Row],[TYPE DE PIECE]],Tableau4[MATIERE],Tableau4[SHORT TYPE],"",0,1)</f>
        <v/>
      </c>
      <c r="N8383" t="str">
        <f>IF(ISERR(FIND("DECOUPE",Tableau1[[#This Row],[DESIGNATION]])),"","NEED REF")</f>
        <v/>
      </c>
    </row>
    <row r="8384" spans="2:14">
      <c r="B8384">
        <v>34405621</v>
      </c>
      <c r="C8384" s="2">
        <v>42713</v>
      </c>
      <c r="D8384" t="s">
        <v>13</v>
      </c>
      <c r="E8384" t="s">
        <v>6066</v>
      </c>
      <c r="F8384" t="s">
        <v>266</v>
      </c>
      <c r="J8384" t="s">
        <v>17</v>
      </c>
      <c r="L8384" t="str">
        <f>_xlfn.XLOOKUP(Tableau1[[#This Row],[TYPE DE PIECE]],Tableau4[MATIERE],Tableau4[SHORT TYPE],"",0,1)</f>
        <v/>
      </c>
      <c r="N8384" t="str">
        <f>IF(ISERR(FIND("DECOUPE",Tableau1[[#This Row],[DESIGNATION]])),"","NEED REF")</f>
        <v/>
      </c>
    </row>
    <row r="8385" spans="2:14">
      <c r="B8385">
        <v>34405620</v>
      </c>
      <c r="C8385" s="2">
        <v>42710</v>
      </c>
      <c r="D8385" t="s">
        <v>13</v>
      </c>
      <c r="E8385" t="s">
        <v>6067</v>
      </c>
      <c r="F8385" t="s">
        <v>266</v>
      </c>
      <c r="J8385" t="s">
        <v>1944</v>
      </c>
      <c r="L8385" t="str">
        <f>_xlfn.XLOOKUP(Tableau1[[#This Row],[TYPE DE PIECE]],Tableau4[MATIERE],Tableau4[SHORT TYPE],"",0,1)</f>
        <v/>
      </c>
      <c r="N8385" t="str">
        <f>IF(ISERR(FIND("DECOUPE",Tableau1[[#This Row],[DESIGNATION]])),"","NEED REF")</f>
        <v/>
      </c>
    </row>
    <row r="8386" spans="2:14">
      <c r="B8386">
        <v>34405619</v>
      </c>
      <c r="C8386" s="2">
        <v>42710</v>
      </c>
      <c r="D8386" t="s">
        <v>13</v>
      </c>
      <c r="E8386" t="s">
        <v>6068</v>
      </c>
      <c r="F8386" t="s">
        <v>266</v>
      </c>
      <c r="J8386" t="s">
        <v>1944</v>
      </c>
      <c r="L8386" t="str">
        <f>_xlfn.XLOOKUP(Tableau1[[#This Row],[TYPE DE PIECE]],Tableau4[MATIERE],Tableau4[SHORT TYPE],"",0,1)</f>
        <v/>
      </c>
      <c r="N8386" t="str">
        <f>IF(ISERR(FIND("DECOUPE",Tableau1[[#This Row],[DESIGNATION]])),"","NEED REF")</f>
        <v/>
      </c>
    </row>
    <row r="8387" spans="2:14">
      <c r="B8387">
        <v>34405618</v>
      </c>
      <c r="C8387" s="2">
        <v>42710</v>
      </c>
      <c r="D8387" t="s">
        <v>13</v>
      </c>
      <c r="E8387" t="s">
        <v>6069</v>
      </c>
      <c r="F8387" t="s">
        <v>266</v>
      </c>
      <c r="J8387" t="s">
        <v>1944</v>
      </c>
      <c r="L8387" t="str">
        <f>_xlfn.XLOOKUP(Tableau1[[#This Row],[TYPE DE PIECE]],Tableau4[MATIERE],Tableau4[SHORT TYPE],"",0,1)</f>
        <v/>
      </c>
      <c r="N8387" t="str">
        <f>IF(ISERR(FIND("DECOUPE",Tableau1[[#This Row],[DESIGNATION]])),"","NEED REF")</f>
        <v/>
      </c>
    </row>
    <row r="8388" spans="2:14">
      <c r="B8388">
        <v>34405617</v>
      </c>
      <c r="C8388" s="2">
        <v>42710</v>
      </c>
      <c r="D8388" t="s">
        <v>6070</v>
      </c>
      <c r="E8388" t="s">
        <v>6071</v>
      </c>
      <c r="F8388" t="s">
        <v>6072</v>
      </c>
      <c r="J8388" t="s">
        <v>177</v>
      </c>
      <c r="L8388" t="str">
        <f>_xlfn.XLOOKUP(Tableau1[[#This Row],[TYPE DE PIECE]],Tableau4[MATIERE],Tableau4[SHORT TYPE],"",0,1)</f>
        <v/>
      </c>
      <c r="N8388" t="str">
        <f>IF(ISERR(FIND("DECOUPE",Tableau1[[#This Row],[DESIGNATION]])),"","NEED REF")</f>
        <v/>
      </c>
    </row>
    <row r="8389" spans="2:14">
      <c r="B8389">
        <v>34405616</v>
      </c>
      <c r="C8389" s="2">
        <v>42709</v>
      </c>
      <c r="D8389" t="s">
        <v>13</v>
      </c>
      <c r="E8389" t="s">
        <v>6073</v>
      </c>
      <c r="F8389" t="s">
        <v>6074</v>
      </c>
      <c r="J8389" t="s">
        <v>2245</v>
      </c>
      <c r="L8389" t="str">
        <f>_xlfn.XLOOKUP(Tableau1[[#This Row],[TYPE DE PIECE]],Tableau4[MATIERE],Tableau4[SHORT TYPE],"",0,1)</f>
        <v/>
      </c>
      <c r="N8389" t="str">
        <f>IF(ISERR(FIND("DECOUPE",Tableau1[[#This Row],[DESIGNATION]])),"","NEED REF")</f>
        <v/>
      </c>
    </row>
    <row r="8390" spans="2:14">
      <c r="B8390">
        <v>34405615</v>
      </c>
      <c r="C8390" s="2">
        <v>42709</v>
      </c>
      <c r="D8390" t="s">
        <v>13</v>
      </c>
      <c r="E8390" t="s">
        <v>6075</v>
      </c>
      <c r="F8390" t="s">
        <v>6076</v>
      </c>
      <c r="J8390" t="s">
        <v>177</v>
      </c>
      <c r="L8390" t="str">
        <f>_xlfn.XLOOKUP(Tableau1[[#This Row],[TYPE DE PIECE]],Tableau4[MATIERE],Tableau4[SHORT TYPE],"",0,1)</f>
        <v/>
      </c>
      <c r="N8390" t="str">
        <f>IF(ISERR(FIND("DECOUPE",Tableau1[[#This Row],[DESIGNATION]])),"","NEED REF")</f>
        <v/>
      </c>
    </row>
    <row r="8391" spans="2:14">
      <c r="B8391">
        <v>34405614</v>
      </c>
      <c r="C8391" s="2">
        <v>42709</v>
      </c>
      <c r="D8391" t="s">
        <v>13</v>
      </c>
      <c r="E8391" t="s">
        <v>6077</v>
      </c>
      <c r="F8391" t="s">
        <v>6076</v>
      </c>
      <c r="J8391" t="s">
        <v>177</v>
      </c>
      <c r="L8391" t="str">
        <f>_xlfn.XLOOKUP(Tableau1[[#This Row],[TYPE DE PIECE]],Tableau4[MATIERE],Tableau4[SHORT TYPE],"",0,1)</f>
        <v/>
      </c>
      <c r="N8391" t="str">
        <f>IF(ISERR(FIND("DECOUPE",Tableau1[[#This Row],[DESIGNATION]])),"","NEED REF")</f>
        <v/>
      </c>
    </row>
    <row r="8392" spans="2:14">
      <c r="B8392">
        <v>34405613</v>
      </c>
      <c r="C8392" s="2">
        <v>42709</v>
      </c>
      <c r="D8392" t="s">
        <v>13</v>
      </c>
      <c r="E8392" t="s">
        <v>6078</v>
      </c>
      <c r="F8392" t="s">
        <v>6076</v>
      </c>
      <c r="J8392" t="s">
        <v>177</v>
      </c>
      <c r="L8392" t="str">
        <f>_xlfn.XLOOKUP(Tableau1[[#This Row],[TYPE DE PIECE]],Tableau4[MATIERE],Tableau4[SHORT TYPE],"",0,1)</f>
        <v/>
      </c>
      <c r="N8392" t="str">
        <f>IF(ISERR(FIND("DECOUPE",Tableau1[[#This Row],[DESIGNATION]])),"","NEED REF")</f>
        <v/>
      </c>
    </row>
    <row r="8393" spans="2:14">
      <c r="B8393">
        <v>34405612</v>
      </c>
      <c r="C8393" s="2">
        <v>42709</v>
      </c>
      <c r="D8393" t="s">
        <v>13</v>
      </c>
      <c r="E8393" t="s">
        <v>6079</v>
      </c>
      <c r="F8393" t="s">
        <v>6076</v>
      </c>
      <c r="J8393" t="s">
        <v>177</v>
      </c>
      <c r="L8393" t="str">
        <f>_xlfn.XLOOKUP(Tableau1[[#This Row],[TYPE DE PIECE]],Tableau4[MATIERE],Tableau4[SHORT TYPE],"",0,1)</f>
        <v/>
      </c>
      <c r="N8393" t="str">
        <f>IF(ISERR(FIND("DECOUPE",Tableau1[[#This Row],[DESIGNATION]])),"","NEED REF")</f>
        <v/>
      </c>
    </row>
    <row r="8394" spans="2:14">
      <c r="B8394">
        <v>34405611</v>
      </c>
      <c r="C8394" s="2"/>
      <c r="E8394" t="s">
        <v>6080</v>
      </c>
      <c r="F8394" t="s">
        <v>6081</v>
      </c>
      <c r="J8394" t="s">
        <v>2813</v>
      </c>
      <c r="L8394" t="str">
        <f>_xlfn.XLOOKUP(Tableau1[[#This Row],[TYPE DE PIECE]],Tableau4[MATIERE],Tableau4[SHORT TYPE],"",0,1)</f>
        <v/>
      </c>
      <c r="N8394" t="str">
        <f>IF(ISERR(FIND("DECOUPE",Tableau1[[#This Row],[DESIGNATION]])),"","NEED REF")</f>
        <v/>
      </c>
    </row>
    <row r="8395" spans="2:14">
      <c r="B8395">
        <v>34405610</v>
      </c>
      <c r="C8395" s="2"/>
      <c r="E8395" t="s">
        <v>6082</v>
      </c>
      <c r="F8395" t="s">
        <v>6081</v>
      </c>
      <c r="J8395" t="s">
        <v>2813</v>
      </c>
      <c r="L8395" t="str">
        <f>_xlfn.XLOOKUP(Tableau1[[#This Row],[TYPE DE PIECE]],Tableau4[MATIERE],Tableau4[SHORT TYPE],"",0,1)</f>
        <v/>
      </c>
      <c r="N8395" t="str">
        <f>IF(ISERR(FIND("DECOUPE",Tableau1[[#This Row],[DESIGNATION]])),"","NEED REF")</f>
        <v/>
      </c>
    </row>
    <row r="8396" spans="2:14">
      <c r="B8396">
        <v>34405609</v>
      </c>
      <c r="C8396" s="2">
        <v>42704</v>
      </c>
      <c r="E8396" t="s">
        <v>6083</v>
      </c>
      <c r="F8396" t="s">
        <v>5877</v>
      </c>
      <c r="J8396" t="s">
        <v>5625</v>
      </c>
      <c r="L8396" t="str">
        <f>_xlfn.XLOOKUP(Tableau1[[#This Row],[TYPE DE PIECE]],Tableau4[MATIERE],Tableau4[SHORT TYPE],"",0,1)</f>
        <v/>
      </c>
      <c r="N8396" t="str">
        <f>IF(ISERR(FIND("DECOUPE",Tableau1[[#This Row],[DESIGNATION]])),"","NEED REF")</f>
        <v/>
      </c>
    </row>
    <row r="8397" spans="2:14">
      <c r="B8397">
        <v>34405608</v>
      </c>
      <c r="C8397" s="2">
        <v>42703</v>
      </c>
      <c r="E8397" t="s">
        <v>6084</v>
      </c>
      <c r="F8397" t="s">
        <v>5877</v>
      </c>
      <c r="J8397" t="s">
        <v>5625</v>
      </c>
      <c r="L8397" t="str">
        <f>_xlfn.XLOOKUP(Tableau1[[#This Row],[TYPE DE PIECE]],Tableau4[MATIERE],Tableau4[SHORT TYPE],"",0,1)</f>
        <v/>
      </c>
      <c r="N8397" t="str">
        <f>IF(ISERR(FIND("DECOUPE",Tableau1[[#This Row],[DESIGNATION]])),"","NEED REF")</f>
        <v/>
      </c>
    </row>
    <row r="8398" spans="2:14">
      <c r="B8398">
        <v>34405607</v>
      </c>
      <c r="C8398" s="2">
        <v>42703</v>
      </c>
      <c r="E8398" t="s">
        <v>6085</v>
      </c>
      <c r="F8398" t="s">
        <v>5877</v>
      </c>
      <c r="J8398" t="s">
        <v>5625</v>
      </c>
      <c r="L8398" t="str">
        <f>_xlfn.XLOOKUP(Tableau1[[#This Row],[TYPE DE PIECE]],Tableau4[MATIERE],Tableau4[SHORT TYPE],"",0,1)</f>
        <v/>
      </c>
      <c r="N8398" t="str">
        <f>IF(ISERR(FIND("DECOUPE",Tableau1[[#This Row],[DESIGNATION]])),"","NEED REF")</f>
        <v/>
      </c>
    </row>
    <row r="8399" spans="2:14">
      <c r="B8399">
        <v>34405606</v>
      </c>
      <c r="C8399" s="2">
        <v>42703</v>
      </c>
      <c r="E8399" t="s">
        <v>6086</v>
      </c>
      <c r="F8399" t="s">
        <v>5877</v>
      </c>
      <c r="J8399" t="s">
        <v>5625</v>
      </c>
      <c r="L8399" t="str">
        <f>_xlfn.XLOOKUP(Tableau1[[#This Row],[TYPE DE PIECE]],Tableau4[MATIERE],Tableau4[SHORT TYPE],"",0,1)</f>
        <v/>
      </c>
      <c r="N8399" t="str">
        <f>IF(ISERR(FIND("DECOUPE",Tableau1[[#This Row],[DESIGNATION]])),"","NEED REF")</f>
        <v/>
      </c>
    </row>
    <row r="8400" spans="2:14">
      <c r="B8400">
        <v>34405605</v>
      </c>
      <c r="C8400" s="2">
        <v>42703</v>
      </c>
      <c r="E8400" t="s">
        <v>6087</v>
      </c>
      <c r="F8400" t="s">
        <v>5877</v>
      </c>
      <c r="J8400" t="s">
        <v>5625</v>
      </c>
      <c r="L8400" t="str">
        <f>_xlfn.XLOOKUP(Tableau1[[#This Row],[TYPE DE PIECE]],Tableau4[MATIERE],Tableau4[SHORT TYPE],"",0,1)</f>
        <v/>
      </c>
      <c r="N8400" t="str">
        <f>IF(ISERR(FIND("DECOUPE",Tableau1[[#This Row],[DESIGNATION]])),"","NEED REF")</f>
        <v/>
      </c>
    </row>
    <row r="8401" spans="2:14">
      <c r="B8401">
        <v>34405604</v>
      </c>
      <c r="C8401" s="2">
        <v>42703</v>
      </c>
      <c r="E8401" t="s">
        <v>6088</v>
      </c>
      <c r="F8401" t="s">
        <v>5877</v>
      </c>
      <c r="J8401" t="s">
        <v>5625</v>
      </c>
      <c r="L8401" t="str">
        <f>_xlfn.XLOOKUP(Tableau1[[#This Row],[TYPE DE PIECE]],Tableau4[MATIERE],Tableau4[SHORT TYPE],"",0,1)</f>
        <v/>
      </c>
      <c r="N8401" t="str">
        <f>IF(ISERR(FIND("DECOUPE",Tableau1[[#This Row],[DESIGNATION]])),"","NEED REF")</f>
        <v/>
      </c>
    </row>
    <row r="8402" spans="2:14">
      <c r="B8402">
        <v>34405603</v>
      </c>
      <c r="C8402" s="2">
        <v>42703</v>
      </c>
      <c r="E8402" t="s">
        <v>5927</v>
      </c>
      <c r="F8402" t="s">
        <v>5877</v>
      </c>
      <c r="J8402" t="s">
        <v>5625</v>
      </c>
      <c r="L8402" t="str">
        <f>_xlfn.XLOOKUP(Tableau1[[#This Row],[TYPE DE PIECE]],Tableau4[MATIERE],Tableau4[SHORT TYPE],"",0,1)</f>
        <v/>
      </c>
      <c r="N8402" t="str">
        <f>IF(ISERR(FIND("DECOUPE",Tableau1[[#This Row],[DESIGNATION]])),"","NEED REF")</f>
        <v/>
      </c>
    </row>
    <row r="8403" spans="2:14">
      <c r="B8403">
        <v>34405602</v>
      </c>
      <c r="C8403" s="2">
        <v>42703</v>
      </c>
      <c r="E8403" t="s">
        <v>6089</v>
      </c>
      <c r="F8403" t="s">
        <v>5877</v>
      </c>
      <c r="J8403" t="s">
        <v>5625</v>
      </c>
      <c r="L8403" t="str">
        <f>_xlfn.XLOOKUP(Tableau1[[#This Row],[TYPE DE PIECE]],Tableau4[MATIERE],Tableau4[SHORT TYPE],"",0,1)</f>
        <v/>
      </c>
      <c r="N8403" t="str">
        <f>IF(ISERR(FIND("DECOUPE",Tableau1[[#This Row],[DESIGNATION]])),"","NEED REF")</f>
        <v/>
      </c>
    </row>
    <row r="8404" spans="2:14">
      <c r="B8404">
        <v>34405601</v>
      </c>
      <c r="C8404" s="2">
        <v>42703</v>
      </c>
      <c r="E8404" t="s">
        <v>5928</v>
      </c>
      <c r="F8404" t="s">
        <v>5877</v>
      </c>
      <c r="J8404" t="s">
        <v>5625</v>
      </c>
      <c r="L8404" t="str">
        <f>_xlfn.XLOOKUP(Tableau1[[#This Row],[TYPE DE PIECE]],Tableau4[MATIERE],Tableau4[SHORT TYPE],"",0,1)</f>
        <v/>
      </c>
      <c r="N8404" t="str">
        <f>IF(ISERR(FIND("DECOUPE",Tableau1[[#This Row],[DESIGNATION]])),"","NEED REF")</f>
        <v/>
      </c>
    </row>
    <row r="8405" spans="2:14">
      <c r="B8405">
        <v>34405600</v>
      </c>
      <c r="C8405" s="2">
        <v>42703</v>
      </c>
      <c r="E8405" t="s">
        <v>5929</v>
      </c>
      <c r="F8405" t="s">
        <v>5877</v>
      </c>
      <c r="J8405" t="s">
        <v>5625</v>
      </c>
      <c r="L8405" t="str">
        <f>_xlfn.XLOOKUP(Tableau1[[#This Row],[TYPE DE PIECE]],Tableau4[MATIERE],Tableau4[SHORT TYPE],"",0,1)</f>
        <v/>
      </c>
      <c r="N8405" t="str">
        <f>IF(ISERR(FIND("DECOUPE",Tableau1[[#This Row],[DESIGNATION]])),"","NEED REF")</f>
        <v/>
      </c>
    </row>
    <row r="8406" spans="2:14">
      <c r="B8406">
        <v>34405599</v>
      </c>
      <c r="C8406" s="2">
        <v>42703</v>
      </c>
      <c r="E8406" t="s">
        <v>5930</v>
      </c>
      <c r="F8406" t="s">
        <v>5877</v>
      </c>
      <c r="J8406" t="s">
        <v>5625</v>
      </c>
      <c r="L8406" t="str">
        <f>_xlfn.XLOOKUP(Tableau1[[#This Row],[TYPE DE PIECE]],Tableau4[MATIERE],Tableau4[SHORT TYPE],"",0,1)</f>
        <v/>
      </c>
      <c r="N8406" t="str">
        <f>IF(ISERR(FIND("DECOUPE",Tableau1[[#This Row],[DESIGNATION]])),"","NEED REF")</f>
        <v/>
      </c>
    </row>
    <row r="8407" spans="2:14">
      <c r="B8407">
        <v>34405598</v>
      </c>
      <c r="C8407" s="2">
        <v>42703</v>
      </c>
      <c r="E8407" t="s">
        <v>6090</v>
      </c>
      <c r="F8407" t="s">
        <v>5877</v>
      </c>
      <c r="J8407" t="s">
        <v>5625</v>
      </c>
      <c r="L8407" t="str">
        <f>_xlfn.XLOOKUP(Tableau1[[#This Row],[TYPE DE PIECE]],Tableau4[MATIERE],Tableau4[SHORT TYPE],"",0,1)</f>
        <v/>
      </c>
      <c r="N8407" t="str">
        <f>IF(ISERR(FIND("DECOUPE",Tableau1[[#This Row],[DESIGNATION]])),"","NEED REF")</f>
        <v/>
      </c>
    </row>
    <row r="8408" spans="2:14">
      <c r="B8408">
        <v>34405597</v>
      </c>
      <c r="C8408" s="2">
        <v>42703</v>
      </c>
      <c r="E8408" t="s">
        <v>6091</v>
      </c>
      <c r="F8408" t="s">
        <v>5877</v>
      </c>
      <c r="J8408" t="s">
        <v>5625</v>
      </c>
      <c r="L8408" t="str">
        <f>_xlfn.XLOOKUP(Tableau1[[#This Row],[TYPE DE PIECE]],Tableau4[MATIERE],Tableau4[SHORT TYPE],"",0,1)</f>
        <v/>
      </c>
      <c r="N8408" t="str">
        <f>IF(ISERR(FIND("DECOUPE",Tableau1[[#This Row],[DESIGNATION]])),"","NEED REF")</f>
        <v/>
      </c>
    </row>
    <row r="8409" spans="2:14">
      <c r="B8409">
        <v>34405596</v>
      </c>
      <c r="C8409" s="2">
        <v>42703</v>
      </c>
      <c r="F8409" t="s">
        <v>5877</v>
      </c>
      <c r="J8409" t="s">
        <v>5625</v>
      </c>
      <c r="L8409" t="str">
        <f>_xlfn.XLOOKUP(Tableau1[[#This Row],[TYPE DE PIECE]],Tableau4[MATIERE],Tableau4[SHORT TYPE],"",0,1)</f>
        <v/>
      </c>
      <c r="N8409" t="str">
        <f>IF(ISERR(FIND("DECOUPE",Tableau1[[#This Row],[DESIGNATION]])),"","NEED REF")</f>
        <v/>
      </c>
    </row>
    <row r="8410" spans="2:14">
      <c r="B8410">
        <v>34405595</v>
      </c>
      <c r="C8410" s="2">
        <v>42703</v>
      </c>
      <c r="F8410" t="s">
        <v>5877</v>
      </c>
      <c r="J8410" t="s">
        <v>5625</v>
      </c>
      <c r="L8410" t="str">
        <f>_xlfn.XLOOKUP(Tableau1[[#This Row],[TYPE DE PIECE]],Tableau4[MATIERE],Tableau4[SHORT TYPE],"",0,1)</f>
        <v/>
      </c>
      <c r="N8410" t="str">
        <f>IF(ISERR(FIND("DECOUPE",Tableau1[[#This Row],[DESIGNATION]])),"","NEED REF")</f>
        <v/>
      </c>
    </row>
    <row r="8411" spans="2:14">
      <c r="B8411">
        <v>34405594</v>
      </c>
      <c r="C8411" s="2">
        <v>42703</v>
      </c>
      <c r="E8411" t="s">
        <v>6092</v>
      </c>
      <c r="F8411" t="s">
        <v>5877</v>
      </c>
      <c r="J8411" t="s">
        <v>5625</v>
      </c>
      <c r="L8411" t="str">
        <f>_xlfn.XLOOKUP(Tableau1[[#This Row],[TYPE DE PIECE]],Tableau4[MATIERE],Tableau4[SHORT TYPE],"",0,1)</f>
        <v/>
      </c>
      <c r="N8411" t="str">
        <f>IF(ISERR(FIND("DECOUPE",Tableau1[[#This Row],[DESIGNATION]])),"","NEED REF")</f>
        <v/>
      </c>
    </row>
    <row r="8412" spans="2:14">
      <c r="B8412">
        <v>34405593</v>
      </c>
      <c r="C8412" s="2">
        <v>42703</v>
      </c>
      <c r="E8412" t="s">
        <v>6092</v>
      </c>
      <c r="F8412" t="s">
        <v>5877</v>
      </c>
      <c r="J8412" t="s">
        <v>5625</v>
      </c>
      <c r="L8412" t="str">
        <f>_xlfn.XLOOKUP(Tableau1[[#This Row],[TYPE DE PIECE]],Tableau4[MATIERE],Tableau4[SHORT TYPE],"",0,1)</f>
        <v/>
      </c>
      <c r="N8412" t="str">
        <f>IF(ISERR(FIND("DECOUPE",Tableau1[[#This Row],[DESIGNATION]])),"","NEED REF")</f>
        <v/>
      </c>
    </row>
    <row r="8413" spans="2:14">
      <c r="B8413">
        <v>34405592</v>
      </c>
      <c r="C8413" s="2">
        <v>42703</v>
      </c>
      <c r="E8413" t="s">
        <v>6093</v>
      </c>
      <c r="F8413" t="s">
        <v>5877</v>
      </c>
      <c r="J8413" t="s">
        <v>5625</v>
      </c>
      <c r="L8413" t="str">
        <f>_xlfn.XLOOKUP(Tableau1[[#This Row],[TYPE DE PIECE]],Tableau4[MATIERE],Tableau4[SHORT TYPE],"",0,1)</f>
        <v/>
      </c>
      <c r="N8413" t="str">
        <f>IF(ISERR(FIND("DECOUPE",Tableau1[[#This Row],[DESIGNATION]])),"","NEED REF")</f>
        <v/>
      </c>
    </row>
    <row r="8414" spans="2:14">
      <c r="B8414">
        <v>34405591</v>
      </c>
      <c r="C8414" s="2">
        <v>42703</v>
      </c>
      <c r="E8414" t="s">
        <v>6094</v>
      </c>
      <c r="F8414" t="s">
        <v>5877</v>
      </c>
      <c r="J8414" t="s">
        <v>5625</v>
      </c>
      <c r="L8414" t="str">
        <f>_xlfn.XLOOKUP(Tableau1[[#This Row],[TYPE DE PIECE]],Tableau4[MATIERE],Tableau4[SHORT TYPE],"",0,1)</f>
        <v/>
      </c>
      <c r="N8414" t="str">
        <f>IF(ISERR(FIND("DECOUPE",Tableau1[[#This Row],[DESIGNATION]])),"","NEED REF")</f>
        <v/>
      </c>
    </row>
    <row r="8415" spans="2:14">
      <c r="B8415">
        <v>34405590</v>
      </c>
      <c r="C8415" s="2">
        <v>42703</v>
      </c>
      <c r="E8415" t="s">
        <v>6095</v>
      </c>
      <c r="F8415" t="s">
        <v>5877</v>
      </c>
      <c r="J8415" t="s">
        <v>5625</v>
      </c>
      <c r="L8415" t="str">
        <f>_xlfn.XLOOKUP(Tableau1[[#This Row],[TYPE DE PIECE]],Tableau4[MATIERE],Tableau4[SHORT TYPE],"",0,1)</f>
        <v/>
      </c>
      <c r="N8415" t="str">
        <f>IF(ISERR(FIND("DECOUPE",Tableau1[[#This Row],[DESIGNATION]])),"","NEED REF")</f>
        <v/>
      </c>
    </row>
    <row r="8416" spans="2:14">
      <c r="B8416">
        <v>34405589</v>
      </c>
      <c r="C8416" s="2">
        <v>42703</v>
      </c>
      <c r="E8416" t="s">
        <v>6096</v>
      </c>
      <c r="F8416" t="s">
        <v>5877</v>
      </c>
      <c r="J8416" t="s">
        <v>5625</v>
      </c>
      <c r="L8416" t="str">
        <f>_xlfn.XLOOKUP(Tableau1[[#This Row],[TYPE DE PIECE]],Tableau4[MATIERE],Tableau4[SHORT TYPE],"",0,1)</f>
        <v/>
      </c>
      <c r="N8416" t="str">
        <f>IF(ISERR(FIND("DECOUPE",Tableau1[[#This Row],[DESIGNATION]])),"","NEED REF")</f>
        <v/>
      </c>
    </row>
    <row r="8417" spans="2:14">
      <c r="B8417">
        <v>34405588</v>
      </c>
      <c r="C8417" s="2">
        <v>42703</v>
      </c>
      <c r="E8417" t="s">
        <v>6097</v>
      </c>
      <c r="F8417" t="s">
        <v>5877</v>
      </c>
      <c r="J8417" t="s">
        <v>5625</v>
      </c>
      <c r="L8417" t="str">
        <f>_xlfn.XLOOKUP(Tableau1[[#This Row],[TYPE DE PIECE]],Tableau4[MATIERE],Tableau4[SHORT TYPE],"",0,1)</f>
        <v/>
      </c>
      <c r="N8417" t="str">
        <f>IF(ISERR(FIND("DECOUPE",Tableau1[[#This Row],[DESIGNATION]])),"","NEED REF")</f>
        <v/>
      </c>
    </row>
    <row r="8418" spans="2:14">
      <c r="B8418">
        <v>34405587</v>
      </c>
      <c r="C8418" s="2">
        <v>42703</v>
      </c>
      <c r="E8418" t="s">
        <v>6098</v>
      </c>
      <c r="F8418" t="s">
        <v>5877</v>
      </c>
      <c r="J8418" t="s">
        <v>5625</v>
      </c>
      <c r="L8418" t="str">
        <f>_xlfn.XLOOKUP(Tableau1[[#This Row],[TYPE DE PIECE]],Tableau4[MATIERE],Tableau4[SHORT TYPE],"",0,1)</f>
        <v/>
      </c>
      <c r="N8418" t="str">
        <f>IF(ISERR(FIND("DECOUPE",Tableau1[[#This Row],[DESIGNATION]])),"","NEED REF")</f>
        <v/>
      </c>
    </row>
    <row r="8419" spans="2:14">
      <c r="B8419">
        <v>34405586</v>
      </c>
      <c r="C8419" s="2">
        <v>42703</v>
      </c>
      <c r="E8419" t="s">
        <v>6099</v>
      </c>
      <c r="F8419" t="s">
        <v>5877</v>
      </c>
      <c r="J8419" t="s">
        <v>5625</v>
      </c>
      <c r="L8419" t="str">
        <f>_xlfn.XLOOKUP(Tableau1[[#This Row],[TYPE DE PIECE]],Tableau4[MATIERE],Tableau4[SHORT TYPE],"",0,1)</f>
        <v/>
      </c>
      <c r="N8419" t="str">
        <f>IF(ISERR(FIND("DECOUPE",Tableau1[[#This Row],[DESIGNATION]])),"","NEED REF")</f>
        <v/>
      </c>
    </row>
    <row r="8420" spans="2:14">
      <c r="B8420">
        <v>34405585</v>
      </c>
      <c r="C8420" s="2">
        <v>42703</v>
      </c>
      <c r="E8420" t="s">
        <v>6099</v>
      </c>
      <c r="F8420" t="s">
        <v>5877</v>
      </c>
      <c r="J8420" t="s">
        <v>5625</v>
      </c>
      <c r="L8420" t="str">
        <f>_xlfn.XLOOKUP(Tableau1[[#This Row],[TYPE DE PIECE]],Tableau4[MATIERE],Tableau4[SHORT TYPE],"",0,1)</f>
        <v/>
      </c>
      <c r="N8420" t="str">
        <f>IF(ISERR(FIND("DECOUPE",Tableau1[[#This Row],[DESIGNATION]])),"","NEED REF")</f>
        <v/>
      </c>
    </row>
    <row r="8421" spans="2:14">
      <c r="B8421">
        <v>34405584</v>
      </c>
      <c r="C8421" s="2">
        <v>42703</v>
      </c>
      <c r="E8421" t="s">
        <v>6100</v>
      </c>
      <c r="F8421" t="s">
        <v>5877</v>
      </c>
      <c r="J8421" t="s">
        <v>5625</v>
      </c>
      <c r="L8421" t="str">
        <f>_xlfn.XLOOKUP(Tableau1[[#This Row],[TYPE DE PIECE]],Tableau4[MATIERE],Tableau4[SHORT TYPE],"",0,1)</f>
        <v/>
      </c>
      <c r="N8421" t="str">
        <f>IF(ISERR(FIND("DECOUPE",Tableau1[[#This Row],[DESIGNATION]])),"","NEED REF")</f>
        <v/>
      </c>
    </row>
    <row r="8422" spans="2:14">
      <c r="B8422">
        <v>34405583</v>
      </c>
      <c r="C8422" s="2">
        <v>42703</v>
      </c>
      <c r="E8422" t="s">
        <v>6100</v>
      </c>
      <c r="F8422" t="s">
        <v>5877</v>
      </c>
      <c r="J8422" t="s">
        <v>5625</v>
      </c>
      <c r="L8422" t="str">
        <f>_xlfn.XLOOKUP(Tableau1[[#This Row],[TYPE DE PIECE]],Tableau4[MATIERE],Tableau4[SHORT TYPE],"",0,1)</f>
        <v/>
      </c>
      <c r="N8422" t="str">
        <f>IF(ISERR(FIND("DECOUPE",Tableau1[[#This Row],[DESIGNATION]])),"","NEED REF")</f>
        <v/>
      </c>
    </row>
    <row r="8423" spans="2:14">
      <c r="B8423">
        <v>34405582</v>
      </c>
      <c r="C8423" s="2">
        <v>42703</v>
      </c>
      <c r="E8423" t="s">
        <v>6101</v>
      </c>
      <c r="F8423" t="s">
        <v>5877</v>
      </c>
      <c r="J8423" t="s">
        <v>5625</v>
      </c>
      <c r="L8423" t="str">
        <f>_xlfn.XLOOKUP(Tableau1[[#This Row],[TYPE DE PIECE]],Tableau4[MATIERE],Tableau4[SHORT TYPE],"",0,1)</f>
        <v/>
      </c>
      <c r="N8423" t="str">
        <f>IF(ISERR(FIND("DECOUPE",Tableau1[[#This Row],[DESIGNATION]])),"","NEED REF")</f>
        <v/>
      </c>
    </row>
    <row r="8424" spans="2:14">
      <c r="B8424">
        <v>34405581</v>
      </c>
      <c r="C8424" s="2">
        <v>42703</v>
      </c>
      <c r="E8424" t="s">
        <v>6101</v>
      </c>
      <c r="F8424" t="s">
        <v>5877</v>
      </c>
      <c r="J8424" t="s">
        <v>5625</v>
      </c>
      <c r="L8424" t="str">
        <f>_xlfn.XLOOKUP(Tableau1[[#This Row],[TYPE DE PIECE]],Tableau4[MATIERE],Tableau4[SHORT TYPE],"",0,1)</f>
        <v/>
      </c>
      <c r="N8424" t="str">
        <f>IF(ISERR(FIND("DECOUPE",Tableau1[[#This Row],[DESIGNATION]])),"","NEED REF")</f>
        <v/>
      </c>
    </row>
    <row r="8425" spans="2:14">
      <c r="B8425">
        <v>34405580</v>
      </c>
      <c r="C8425" s="2">
        <v>42703</v>
      </c>
      <c r="E8425" t="s">
        <v>6102</v>
      </c>
      <c r="F8425" t="s">
        <v>5877</v>
      </c>
      <c r="J8425" t="s">
        <v>5625</v>
      </c>
      <c r="L8425" t="str">
        <f>_xlfn.XLOOKUP(Tableau1[[#This Row],[TYPE DE PIECE]],Tableau4[MATIERE],Tableau4[SHORT TYPE],"",0,1)</f>
        <v/>
      </c>
      <c r="N8425" t="str">
        <f>IF(ISERR(FIND("DECOUPE",Tableau1[[#This Row],[DESIGNATION]])),"","NEED REF")</f>
        <v/>
      </c>
    </row>
    <row r="8426" spans="2:14">
      <c r="B8426">
        <v>34405579</v>
      </c>
      <c r="C8426" s="2">
        <v>42703</v>
      </c>
      <c r="E8426" t="s">
        <v>6102</v>
      </c>
      <c r="F8426" t="s">
        <v>5877</v>
      </c>
      <c r="J8426" t="s">
        <v>5625</v>
      </c>
      <c r="L8426" t="str">
        <f>_xlfn.XLOOKUP(Tableau1[[#This Row],[TYPE DE PIECE]],Tableau4[MATIERE],Tableau4[SHORT TYPE],"",0,1)</f>
        <v/>
      </c>
      <c r="N8426" t="str">
        <f>IF(ISERR(FIND("DECOUPE",Tableau1[[#This Row],[DESIGNATION]])),"","NEED REF")</f>
        <v/>
      </c>
    </row>
    <row r="8427" spans="2:14">
      <c r="B8427">
        <v>34405578</v>
      </c>
      <c r="C8427" s="2">
        <v>42702</v>
      </c>
      <c r="D8427" t="s">
        <v>13</v>
      </c>
      <c r="E8427" t="s">
        <v>4986</v>
      </c>
      <c r="F8427" t="s">
        <v>6103</v>
      </c>
      <c r="J8427" t="s">
        <v>4048</v>
      </c>
      <c r="L8427" t="str">
        <f>_xlfn.XLOOKUP(Tableau1[[#This Row],[TYPE DE PIECE]],Tableau4[MATIERE],Tableau4[SHORT TYPE],"",0,1)</f>
        <v/>
      </c>
      <c r="N8427" t="str">
        <f>IF(ISERR(FIND("DECOUPE",Tableau1[[#This Row],[DESIGNATION]])),"","NEED REF")</f>
        <v/>
      </c>
    </row>
    <row r="8428" spans="2:14">
      <c r="B8428">
        <v>34405577</v>
      </c>
      <c r="C8428" s="2">
        <v>42692</v>
      </c>
      <c r="D8428">
        <v>99</v>
      </c>
      <c r="E8428" t="s">
        <v>6104</v>
      </c>
      <c r="F8428" t="s">
        <v>6105</v>
      </c>
      <c r="J8428" t="s">
        <v>5625</v>
      </c>
      <c r="L8428" t="str">
        <f>_xlfn.XLOOKUP(Tableau1[[#This Row],[TYPE DE PIECE]],Tableau4[MATIERE],Tableau4[SHORT TYPE],"",0,1)</f>
        <v/>
      </c>
      <c r="N8428" t="str">
        <f>IF(ISERR(FIND("DECOUPE",Tableau1[[#This Row],[DESIGNATION]])),"","NEED REF")</f>
        <v/>
      </c>
    </row>
    <row r="8429" spans="2:14">
      <c r="B8429">
        <v>34405576</v>
      </c>
      <c r="C8429" s="2">
        <v>42692</v>
      </c>
      <c r="D8429">
        <v>98</v>
      </c>
      <c r="E8429" t="s">
        <v>5757</v>
      </c>
      <c r="F8429" t="s">
        <v>6105</v>
      </c>
      <c r="J8429" t="s">
        <v>5625</v>
      </c>
      <c r="L8429" t="str">
        <f>_xlfn.XLOOKUP(Tableau1[[#This Row],[TYPE DE PIECE]],Tableau4[MATIERE],Tableau4[SHORT TYPE],"",0,1)</f>
        <v/>
      </c>
      <c r="N8429" t="str">
        <f>IF(ISERR(FIND("DECOUPE",Tableau1[[#This Row],[DESIGNATION]])),"","NEED REF")</f>
        <v/>
      </c>
    </row>
    <row r="8430" spans="2:14">
      <c r="B8430">
        <v>34405575</v>
      </c>
      <c r="C8430" s="2">
        <v>42692</v>
      </c>
      <c r="E8430" t="s">
        <v>6106</v>
      </c>
      <c r="F8430" t="s">
        <v>6107</v>
      </c>
      <c r="J8430" t="s">
        <v>2813</v>
      </c>
      <c r="L8430" t="str">
        <f>_xlfn.XLOOKUP(Tableau1[[#This Row],[TYPE DE PIECE]],Tableau4[MATIERE],Tableau4[SHORT TYPE],"",0,1)</f>
        <v/>
      </c>
      <c r="N8430" t="str">
        <f>IF(ISERR(FIND("DECOUPE",Tableau1[[#This Row],[DESIGNATION]])),"","NEED REF")</f>
        <v/>
      </c>
    </row>
    <row r="8431" spans="2:14">
      <c r="B8431">
        <v>34405574</v>
      </c>
      <c r="C8431" s="2">
        <v>42692</v>
      </c>
      <c r="E8431" t="s">
        <v>6106</v>
      </c>
      <c r="F8431" t="s">
        <v>6107</v>
      </c>
      <c r="J8431" t="s">
        <v>2813</v>
      </c>
      <c r="L8431" t="str">
        <f>_xlfn.XLOOKUP(Tableau1[[#This Row],[TYPE DE PIECE]],Tableau4[MATIERE],Tableau4[SHORT TYPE],"",0,1)</f>
        <v/>
      </c>
      <c r="N8431" t="str">
        <f>IF(ISERR(FIND("DECOUPE",Tableau1[[#This Row],[DESIGNATION]])),"","NEED REF")</f>
        <v/>
      </c>
    </row>
    <row r="8432" spans="2:14">
      <c r="B8432">
        <v>34405573</v>
      </c>
      <c r="C8432" s="2">
        <v>42692</v>
      </c>
      <c r="D8432" t="s">
        <v>13</v>
      </c>
      <c r="E8432" t="s">
        <v>6108</v>
      </c>
      <c r="F8432" t="s">
        <v>6109</v>
      </c>
      <c r="J8432" t="s">
        <v>1944</v>
      </c>
      <c r="L8432" t="str">
        <f>_xlfn.XLOOKUP(Tableau1[[#This Row],[TYPE DE PIECE]],Tableau4[MATIERE],Tableau4[SHORT TYPE],"",0,1)</f>
        <v/>
      </c>
      <c r="N8432" t="str">
        <f>IF(ISERR(FIND("DECOUPE",Tableau1[[#This Row],[DESIGNATION]])),"","NEED REF")</f>
        <v/>
      </c>
    </row>
    <row r="8433" spans="2:14">
      <c r="B8433">
        <v>34405572</v>
      </c>
      <c r="C8433" s="2"/>
      <c r="E8433" t="s">
        <v>6110</v>
      </c>
      <c r="L8433" t="str">
        <f>_xlfn.XLOOKUP(Tableau1[[#This Row],[TYPE DE PIECE]],Tableau4[MATIERE],Tableau4[SHORT TYPE],"",0,1)</f>
        <v/>
      </c>
      <c r="N8433" t="str">
        <f>IF(ISERR(FIND("DECOUPE",Tableau1[[#This Row],[DESIGNATION]])),"","NEED REF")</f>
        <v/>
      </c>
    </row>
    <row r="8434" spans="2:14">
      <c r="B8434">
        <v>34405571</v>
      </c>
      <c r="C8434" s="2">
        <v>42688</v>
      </c>
      <c r="D8434">
        <v>97</v>
      </c>
      <c r="E8434" t="s">
        <v>6111</v>
      </c>
      <c r="F8434" t="s">
        <v>6105</v>
      </c>
      <c r="J8434" t="s">
        <v>5625</v>
      </c>
      <c r="L8434" t="str">
        <f>_xlfn.XLOOKUP(Tableau1[[#This Row],[TYPE DE PIECE]],Tableau4[MATIERE],Tableau4[SHORT TYPE],"",0,1)</f>
        <v/>
      </c>
      <c r="N8434" t="str">
        <f>IF(ISERR(FIND("DECOUPE",Tableau1[[#This Row],[DESIGNATION]])),"","NEED REF")</f>
        <v/>
      </c>
    </row>
    <row r="8435" spans="2:14">
      <c r="B8435">
        <v>34405570</v>
      </c>
      <c r="C8435" s="2">
        <v>42688</v>
      </c>
      <c r="D8435">
        <v>96</v>
      </c>
      <c r="E8435" t="s">
        <v>6112</v>
      </c>
      <c r="F8435" t="s">
        <v>6105</v>
      </c>
      <c r="J8435" t="s">
        <v>5625</v>
      </c>
      <c r="L8435" t="str">
        <f>_xlfn.XLOOKUP(Tableau1[[#This Row],[TYPE DE PIECE]],Tableau4[MATIERE],Tableau4[SHORT TYPE],"",0,1)</f>
        <v/>
      </c>
      <c r="N8435" t="str">
        <f>IF(ISERR(FIND("DECOUPE",Tableau1[[#This Row],[DESIGNATION]])),"","NEED REF")</f>
        <v/>
      </c>
    </row>
    <row r="8436" spans="2:14">
      <c r="B8436">
        <v>34405569</v>
      </c>
      <c r="C8436" s="2">
        <v>42688</v>
      </c>
      <c r="D8436">
        <v>95</v>
      </c>
      <c r="E8436" t="s">
        <v>6113</v>
      </c>
      <c r="F8436" t="s">
        <v>6105</v>
      </c>
      <c r="J8436" t="s">
        <v>5625</v>
      </c>
      <c r="L8436" t="str">
        <f>_xlfn.XLOOKUP(Tableau1[[#This Row],[TYPE DE PIECE]],Tableau4[MATIERE],Tableau4[SHORT TYPE],"",0,1)</f>
        <v/>
      </c>
      <c r="N8436" t="str">
        <f>IF(ISERR(FIND("DECOUPE",Tableau1[[#This Row],[DESIGNATION]])),"","NEED REF")</f>
        <v/>
      </c>
    </row>
    <row r="8437" spans="2:14">
      <c r="B8437">
        <v>34405568</v>
      </c>
      <c r="C8437" s="2">
        <v>42688</v>
      </c>
      <c r="D8437">
        <v>94</v>
      </c>
      <c r="E8437" t="s">
        <v>6114</v>
      </c>
      <c r="F8437" t="s">
        <v>6105</v>
      </c>
      <c r="J8437" t="s">
        <v>5625</v>
      </c>
      <c r="L8437" t="str">
        <f>_xlfn.XLOOKUP(Tableau1[[#This Row],[TYPE DE PIECE]],Tableau4[MATIERE],Tableau4[SHORT TYPE],"",0,1)</f>
        <v/>
      </c>
      <c r="N8437" t="str">
        <f>IF(ISERR(FIND("DECOUPE",Tableau1[[#This Row],[DESIGNATION]])),"","NEED REF")</f>
        <v/>
      </c>
    </row>
    <row r="8438" spans="2:14">
      <c r="B8438">
        <v>34405567</v>
      </c>
      <c r="C8438" s="2">
        <v>42688</v>
      </c>
      <c r="D8438">
        <v>93</v>
      </c>
      <c r="E8438" t="s">
        <v>6115</v>
      </c>
      <c r="F8438" t="s">
        <v>6105</v>
      </c>
      <c r="J8438" t="s">
        <v>5625</v>
      </c>
      <c r="L8438" t="str">
        <f>_xlfn.XLOOKUP(Tableau1[[#This Row],[TYPE DE PIECE]],Tableau4[MATIERE],Tableau4[SHORT TYPE],"",0,1)</f>
        <v/>
      </c>
      <c r="N8438" t="str">
        <f>IF(ISERR(FIND("DECOUPE",Tableau1[[#This Row],[DESIGNATION]])),"","NEED REF")</f>
        <v/>
      </c>
    </row>
    <row r="8439" spans="2:14">
      <c r="B8439">
        <v>34405566</v>
      </c>
      <c r="C8439" s="2">
        <v>42688</v>
      </c>
      <c r="D8439">
        <v>92</v>
      </c>
      <c r="E8439" t="s">
        <v>6115</v>
      </c>
      <c r="F8439" t="s">
        <v>6105</v>
      </c>
      <c r="J8439" t="s">
        <v>5625</v>
      </c>
      <c r="L8439" t="str">
        <f>_xlfn.XLOOKUP(Tableau1[[#This Row],[TYPE DE PIECE]],Tableau4[MATIERE],Tableau4[SHORT TYPE],"",0,1)</f>
        <v/>
      </c>
      <c r="N8439" t="str">
        <f>IF(ISERR(FIND("DECOUPE",Tableau1[[#This Row],[DESIGNATION]])),"","NEED REF")</f>
        <v/>
      </c>
    </row>
    <row r="8440" spans="2:14">
      <c r="B8440">
        <v>34405565</v>
      </c>
      <c r="C8440" s="2">
        <v>42688</v>
      </c>
      <c r="D8440">
        <v>91</v>
      </c>
      <c r="E8440" t="s">
        <v>6114</v>
      </c>
      <c r="F8440" t="s">
        <v>6105</v>
      </c>
      <c r="J8440" t="s">
        <v>5625</v>
      </c>
      <c r="L8440" t="str">
        <f>_xlfn.XLOOKUP(Tableau1[[#This Row],[TYPE DE PIECE]],Tableau4[MATIERE],Tableau4[SHORT TYPE],"",0,1)</f>
        <v/>
      </c>
      <c r="N8440" t="str">
        <f>IF(ISERR(FIND("DECOUPE",Tableau1[[#This Row],[DESIGNATION]])),"","NEED REF")</f>
        <v/>
      </c>
    </row>
    <row r="8441" spans="2:14">
      <c r="B8441">
        <v>34405564</v>
      </c>
      <c r="C8441" s="2">
        <v>42688</v>
      </c>
      <c r="D8441">
        <v>90</v>
      </c>
      <c r="E8441" t="s">
        <v>6116</v>
      </c>
      <c r="F8441" t="s">
        <v>6105</v>
      </c>
      <c r="J8441" t="s">
        <v>5625</v>
      </c>
      <c r="L8441" t="str">
        <f>_xlfn.XLOOKUP(Tableau1[[#This Row],[TYPE DE PIECE]],Tableau4[MATIERE],Tableau4[SHORT TYPE],"",0,1)</f>
        <v/>
      </c>
      <c r="N8441" t="str">
        <f>IF(ISERR(FIND("DECOUPE",Tableau1[[#This Row],[DESIGNATION]])),"","NEED REF")</f>
        <v/>
      </c>
    </row>
    <row r="8442" spans="2:14">
      <c r="B8442">
        <v>34405563</v>
      </c>
      <c r="C8442" s="2">
        <v>42688</v>
      </c>
      <c r="D8442">
        <v>89</v>
      </c>
      <c r="E8442" t="s">
        <v>6117</v>
      </c>
      <c r="F8442" t="s">
        <v>6105</v>
      </c>
      <c r="J8442" t="s">
        <v>5625</v>
      </c>
      <c r="L8442" t="str">
        <f>_xlfn.XLOOKUP(Tableau1[[#This Row],[TYPE DE PIECE]],Tableau4[MATIERE],Tableau4[SHORT TYPE],"",0,1)</f>
        <v/>
      </c>
      <c r="N8442" t="str">
        <f>IF(ISERR(FIND("DECOUPE",Tableau1[[#This Row],[DESIGNATION]])),"","NEED REF")</f>
        <v/>
      </c>
    </row>
    <row r="8443" spans="2:14">
      <c r="B8443">
        <v>34405562</v>
      </c>
      <c r="C8443" s="2">
        <v>42688</v>
      </c>
      <c r="D8443">
        <v>88</v>
      </c>
      <c r="E8443" t="s">
        <v>6117</v>
      </c>
      <c r="F8443" t="s">
        <v>6105</v>
      </c>
      <c r="J8443" t="s">
        <v>5625</v>
      </c>
      <c r="L8443" t="str">
        <f>_xlfn.XLOOKUP(Tableau1[[#This Row],[TYPE DE PIECE]],Tableau4[MATIERE],Tableau4[SHORT TYPE],"",0,1)</f>
        <v/>
      </c>
      <c r="N8443" t="str">
        <f>IF(ISERR(FIND("DECOUPE",Tableau1[[#This Row],[DESIGNATION]])),"","NEED REF")</f>
        <v/>
      </c>
    </row>
    <row r="8444" spans="2:14">
      <c r="B8444">
        <v>34405561</v>
      </c>
      <c r="C8444" s="2">
        <v>42688</v>
      </c>
      <c r="D8444">
        <v>87</v>
      </c>
      <c r="E8444" t="s">
        <v>6118</v>
      </c>
      <c r="F8444" t="s">
        <v>6105</v>
      </c>
      <c r="J8444" t="s">
        <v>5625</v>
      </c>
      <c r="L8444" t="str">
        <f>_xlfn.XLOOKUP(Tableau1[[#This Row],[TYPE DE PIECE]],Tableau4[MATIERE],Tableau4[SHORT TYPE],"",0,1)</f>
        <v/>
      </c>
      <c r="N8444" t="str">
        <f>IF(ISERR(FIND("DECOUPE",Tableau1[[#This Row],[DESIGNATION]])),"","NEED REF")</f>
        <v/>
      </c>
    </row>
    <row r="8445" spans="2:14">
      <c r="B8445">
        <v>34405560</v>
      </c>
      <c r="C8445" s="2">
        <v>42688</v>
      </c>
      <c r="D8445">
        <v>86</v>
      </c>
      <c r="E8445" t="s">
        <v>6119</v>
      </c>
      <c r="F8445" t="s">
        <v>6105</v>
      </c>
      <c r="J8445" t="s">
        <v>5625</v>
      </c>
      <c r="L8445" t="str">
        <f>_xlfn.XLOOKUP(Tableau1[[#This Row],[TYPE DE PIECE]],Tableau4[MATIERE],Tableau4[SHORT TYPE],"",0,1)</f>
        <v/>
      </c>
      <c r="N8445" t="str">
        <f>IF(ISERR(FIND("DECOUPE",Tableau1[[#This Row],[DESIGNATION]])),"","NEED REF")</f>
        <v/>
      </c>
    </row>
    <row r="8446" spans="2:14">
      <c r="B8446">
        <v>34405559</v>
      </c>
      <c r="C8446" s="2">
        <v>42684</v>
      </c>
      <c r="D8446" t="s">
        <v>13</v>
      </c>
      <c r="E8446" t="s">
        <v>6120</v>
      </c>
      <c r="F8446" t="s">
        <v>6121</v>
      </c>
      <c r="J8446" t="s">
        <v>4048</v>
      </c>
      <c r="L8446" t="str">
        <f>_xlfn.XLOOKUP(Tableau1[[#This Row],[TYPE DE PIECE]],Tableau4[MATIERE],Tableau4[SHORT TYPE],"",0,1)</f>
        <v/>
      </c>
      <c r="N8446" t="str">
        <f>IF(ISERR(FIND("DECOUPE",Tableau1[[#This Row],[DESIGNATION]])),"","NEED REF")</f>
        <v/>
      </c>
    </row>
    <row r="8447" spans="2:14">
      <c r="B8447">
        <v>34405558</v>
      </c>
      <c r="C8447" s="2">
        <v>42684</v>
      </c>
      <c r="D8447" t="s">
        <v>13</v>
      </c>
      <c r="E8447" t="s">
        <v>6122</v>
      </c>
      <c r="F8447" t="s">
        <v>6121</v>
      </c>
      <c r="J8447" t="s">
        <v>4048</v>
      </c>
      <c r="L8447" t="str">
        <f>_xlfn.XLOOKUP(Tableau1[[#This Row],[TYPE DE PIECE]],Tableau4[MATIERE],Tableau4[SHORT TYPE],"",0,1)</f>
        <v/>
      </c>
      <c r="N8447" t="str">
        <f>IF(ISERR(FIND("DECOUPE",Tableau1[[#This Row],[DESIGNATION]])),"","NEED REF")</f>
        <v/>
      </c>
    </row>
    <row r="8448" spans="2:14">
      <c r="B8448">
        <v>34405557</v>
      </c>
      <c r="C8448" s="2">
        <v>42682</v>
      </c>
      <c r="D8448">
        <v>85</v>
      </c>
      <c r="E8448" t="s">
        <v>6123</v>
      </c>
      <c r="F8448" t="s">
        <v>6105</v>
      </c>
      <c r="J8448" t="s">
        <v>5625</v>
      </c>
      <c r="L8448" t="str">
        <f>_xlfn.XLOOKUP(Tableau1[[#This Row],[TYPE DE PIECE]],Tableau4[MATIERE],Tableau4[SHORT TYPE],"",0,1)</f>
        <v/>
      </c>
      <c r="N8448" t="str">
        <f>IF(ISERR(FIND("DECOUPE",Tableau1[[#This Row],[DESIGNATION]])),"","NEED REF")</f>
        <v/>
      </c>
    </row>
    <row r="8449" spans="2:14">
      <c r="B8449">
        <v>34405556</v>
      </c>
      <c r="C8449" s="2"/>
      <c r="D8449">
        <v>84</v>
      </c>
      <c r="J8449" t="s">
        <v>5625</v>
      </c>
      <c r="L8449" t="str">
        <f>_xlfn.XLOOKUP(Tableau1[[#This Row],[TYPE DE PIECE]],Tableau4[MATIERE],Tableau4[SHORT TYPE],"",0,1)</f>
        <v/>
      </c>
      <c r="N8449" t="str">
        <f>IF(ISERR(FIND("DECOUPE",Tableau1[[#This Row],[DESIGNATION]])),"","NEED REF")</f>
        <v/>
      </c>
    </row>
    <row r="8450" spans="2:14">
      <c r="B8450">
        <v>34405555</v>
      </c>
      <c r="C8450" s="2"/>
      <c r="D8450">
        <v>83</v>
      </c>
      <c r="J8450" t="s">
        <v>5625</v>
      </c>
      <c r="L8450" t="str">
        <f>_xlfn.XLOOKUP(Tableau1[[#This Row],[TYPE DE PIECE]],Tableau4[MATIERE],Tableau4[SHORT TYPE],"",0,1)</f>
        <v/>
      </c>
      <c r="N8450" t="str">
        <f>IF(ISERR(FIND("DECOUPE",Tableau1[[#This Row],[DESIGNATION]])),"","NEED REF")</f>
        <v/>
      </c>
    </row>
    <row r="8451" spans="2:14">
      <c r="B8451">
        <v>34405554</v>
      </c>
      <c r="C8451" s="2">
        <v>42682</v>
      </c>
      <c r="D8451">
        <v>82</v>
      </c>
      <c r="E8451" t="s">
        <v>6123</v>
      </c>
      <c r="F8451" t="s">
        <v>6105</v>
      </c>
      <c r="J8451" t="s">
        <v>5625</v>
      </c>
      <c r="L8451" t="str">
        <f>_xlfn.XLOOKUP(Tableau1[[#This Row],[TYPE DE PIECE]],Tableau4[MATIERE],Tableau4[SHORT TYPE],"",0,1)</f>
        <v/>
      </c>
      <c r="N8451" t="str">
        <f>IF(ISERR(FIND("DECOUPE",Tableau1[[#This Row],[DESIGNATION]])),"","NEED REF")</f>
        <v/>
      </c>
    </row>
    <row r="8452" spans="2:14">
      <c r="B8452">
        <v>34405553</v>
      </c>
      <c r="C8452" s="2">
        <v>42682</v>
      </c>
      <c r="D8452">
        <v>81</v>
      </c>
      <c r="E8452" t="s">
        <v>6123</v>
      </c>
      <c r="F8452" t="s">
        <v>6105</v>
      </c>
      <c r="J8452" t="s">
        <v>5625</v>
      </c>
      <c r="L8452" t="str">
        <f>_xlfn.XLOOKUP(Tableau1[[#This Row],[TYPE DE PIECE]],Tableau4[MATIERE],Tableau4[SHORT TYPE],"",0,1)</f>
        <v/>
      </c>
      <c r="N8452" t="str">
        <f>IF(ISERR(FIND("DECOUPE",Tableau1[[#This Row],[DESIGNATION]])),"","NEED REF")</f>
        <v/>
      </c>
    </row>
    <row r="8453" spans="2:14">
      <c r="B8453">
        <v>34405552</v>
      </c>
      <c r="C8453" s="2">
        <v>42682</v>
      </c>
      <c r="D8453">
        <v>80</v>
      </c>
      <c r="E8453" t="s">
        <v>6123</v>
      </c>
      <c r="F8453" t="s">
        <v>6105</v>
      </c>
      <c r="J8453" t="s">
        <v>5625</v>
      </c>
      <c r="L8453" t="str">
        <f>_xlfn.XLOOKUP(Tableau1[[#This Row],[TYPE DE PIECE]],Tableau4[MATIERE],Tableau4[SHORT TYPE],"",0,1)</f>
        <v/>
      </c>
      <c r="N8453" t="str">
        <f>IF(ISERR(FIND("DECOUPE",Tableau1[[#This Row],[DESIGNATION]])),"","NEED REF")</f>
        <v/>
      </c>
    </row>
    <row r="8454" spans="2:14">
      <c r="B8454">
        <v>34405551</v>
      </c>
      <c r="C8454" s="2">
        <v>42682</v>
      </c>
      <c r="D8454">
        <v>79</v>
      </c>
      <c r="E8454" t="s">
        <v>6123</v>
      </c>
      <c r="F8454" t="s">
        <v>6105</v>
      </c>
      <c r="J8454" t="s">
        <v>5625</v>
      </c>
      <c r="L8454" t="str">
        <f>_xlfn.XLOOKUP(Tableau1[[#This Row],[TYPE DE PIECE]],Tableau4[MATIERE],Tableau4[SHORT TYPE],"",0,1)</f>
        <v/>
      </c>
      <c r="N8454" t="str">
        <f>IF(ISERR(FIND("DECOUPE",Tableau1[[#This Row],[DESIGNATION]])),"","NEED REF")</f>
        <v/>
      </c>
    </row>
    <row r="8455" spans="2:14">
      <c r="B8455">
        <v>34405550</v>
      </c>
      <c r="C8455" s="2">
        <v>42682</v>
      </c>
      <c r="D8455">
        <v>78</v>
      </c>
      <c r="E8455" t="s">
        <v>6123</v>
      </c>
      <c r="F8455" t="s">
        <v>6105</v>
      </c>
      <c r="J8455" t="s">
        <v>5625</v>
      </c>
      <c r="L8455" t="str">
        <f>_xlfn.XLOOKUP(Tableau1[[#This Row],[TYPE DE PIECE]],Tableau4[MATIERE],Tableau4[SHORT TYPE],"",0,1)</f>
        <v/>
      </c>
      <c r="N8455" t="str">
        <f>IF(ISERR(FIND("DECOUPE",Tableau1[[#This Row],[DESIGNATION]])),"","NEED REF")</f>
        <v/>
      </c>
    </row>
    <row r="8456" spans="2:14">
      <c r="B8456">
        <v>34405549</v>
      </c>
      <c r="C8456" s="2">
        <v>42682</v>
      </c>
      <c r="D8456">
        <v>77</v>
      </c>
      <c r="E8456" t="s">
        <v>6123</v>
      </c>
      <c r="F8456" t="s">
        <v>6105</v>
      </c>
      <c r="J8456" t="s">
        <v>5625</v>
      </c>
      <c r="L8456" t="str">
        <f>_xlfn.XLOOKUP(Tableau1[[#This Row],[TYPE DE PIECE]],Tableau4[MATIERE],Tableau4[SHORT TYPE],"",0,1)</f>
        <v/>
      </c>
      <c r="N8456" t="str">
        <f>IF(ISERR(FIND("DECOUPE",Tableau1[[#This Row],[DESIGNATION]])),"","NEED REF")</f>
        <v/>
      </c>
    </row>
    <row r="8457" spans="2:14">
      <c r="B8457">
        <v>34405548</v>
      </c>
      <c r="C8457" s="2">
        <v>42682</v>
      </c>
      <c r="D8457">
        <v>76</v>
      </c>
      <c r="E8457" t="s">
        <v>6124</v>
      </c>
      <c r="F8457" t="s">
        <v>6105</v>
      </c>
      <c r="J8457" t="s">
        <v>5625</v>
      </c>
      <c r="L8457" t="str">
        <f>_xlfn.XLOOKUP(Tableau1[[#This Row],[TYPE DE PIECE]],Tableau4[MATIERE],Tableau4[SHORT TYPE],"",0,1)</f>
        <v/>
      </c>
      <c r="N8457" t="str">
        <f>IF(ISERR(FIND("DECOUPE",Tableau1[[#This Row],[DESIGNATION]])),"","NEED REF")</f>
        <v/>
      </c>
    </row>
    <row r="8458" spans="2:14">
      <c r="B8458">
        <v>34405547</v>
      </c>
      <c r="C8458" s="2">
        <v>42682</v>
      </c>
      <c r="D8458">
        <v>75</v>
      </c>
      <c r="E8458" t="s">
        <v>6125</v>
      </c>
      <c r="F8458" t="s">
        <v>6105</v>
      </c>
      <c r="J8458" t="s">
        <v>5625</v>
      </c>
      <c r="L8458" t="str">
        <f>_xlfn.XLOOKUP(Tableau1[[#This Row],[TYPE DE PIECE]],Tableau4[MATIERE],Tableau4[SHORT TYPE],"",0,1)</f>
        <v/>
      </c>
      <c r="N8458" t="str">
        <f>IF(ISERR(FIND("DECOUPE",Tableau1[[#This Row],[DESIGNATION]])),"","NEED REF")</f>
        <v/>
      </c>
    </row>
    <row r="8459" spans="2:14">
      <c r="B8459">
        <v>34405546</v>
      </c>
      <c r="C8459" s="2">
        <v>42682</v>
      </c>
      <c r="D8459">
        <v>74</v>
      </c>
      <c r="E8459" t="s">
        <v>6126</v>
      </c>
      <c r="F8459" t="s">
        <v>6105</v>
      </c>
      <c r="J8459" t="s">
        <v>5625</v>
      </c>
      <c r="L8459" t="str">
        <f>_xlfn.XLOOKUP(Tableau1[[#This Row],[TYPE DE PIECE]],Tableau4[MATIERE],Tableau4[SHORT TYPE],"",0,1)</f>
        <v/>
      </c>
      <c r="N8459" t="str">
        <f>IF(ISERR(FIND("DECOUPE",Tableau1[[#This Row],[DESIGNATION]])),"","NEED REF")</f>
        <v/>
      </c>
    </row>
    <row r="8460" spans="2:14">
      <c r="B8460">
        <v>34405545</v>
      </c>
      <c r="C8460" s="2">
        <v>42682</v>
      </c>
      <c r="D8460">
        <v>73</v>
      </c>
      <c r="E8460" t="s">
        <v>6127</v>
      </c>
      <c r="F8460" t="s">
        <v>6105</v>
      </c>
      <c r="J8460" t="s">
        <v>5625</v>
      </c>
      <c r="L8460" t="str">
        <f>_xlfn.XLOOKUP(Tableau1[[#This Row],[TYPE DE PIECE]],Tableau4[MATIERE],Tableau4[SHORT TYPE],"",0,1)</f>
        <v/>
      </c>
      <c r="N8460" t="str">
        <f>IF(ISERR(FIND("DECOUPE",Tableau1[[#This Row],[DESIGNATION]])),"","NEED REF")</f>
        <v/>
      </c>
    </row>
    <row r="8461" spans="2:14">
      <c r="B8461">
        <v>34405544</v>
      </c>
      <c r="C8461" s="2">
        <v>42682</v>
      </c>
      <c r="D8461">
        <v>72</v>
      </c>
      <c r="E8461" t="s">
        <v>6128</v>
      </c>
      <c r="F8461" t="s">
        <v>6105</v>
      </c>
      <c r="J8461" t="s">
        <v>5625</v>
      </c>
      <c r="L8461" t="str">
        <f>_xlfn.XLOOKUP(Tableau1[[#This Row],[TYPE DE PIECE]],Tableau4[MATIERE],Tableau4[SHORT TYPE],"",0,1)</f>
        <v/>
      </c>
      <c r="N8461" t="str">
        <f>IF(ISERR(FIND("DECOUPE",Tableau1[[#This Row],[DESIGNATION]])),"","NEED REF")</f>
        <v/>
      </c>
    </row>
    <row r="8462" spans="2:14">
      <c r="B8462">
        <v>34405543</v>
      </c>
      <c r="C8462" s="2">
        <v>42682</v>
      </c>
      <c r="D8462">
        <v>71</v>
      </c>
      <c r="E8462" t="s">
        <v>6129</v>
      </c>
      <c r="F8462" t="s">
        <v>6105</v>
      </c>
      <c r="J8462" t="s">
        <v>5625</v>
      </c>
      <c r="L8462" t="str">
        <f>_xlfn.XLOOKUP(Tableau1[[#This Row],[TYPE DE PIECE]],Tableau4[MATIERE],Tableau4[SHORT TYPE],"",0,1)</f>
        <v/>
      </c>
      <c r="N8462" t="str">
        <f>IF(ISERR(FIND("DECOUPE",Tableau1[[#This Row],[DESIGNATION]])),"","NEED REF")</f>
        <v/>
      </c>
    </row>
    <row r="8463" spans="2:14">
      <c r="B8463">
        <v>34405542</v>
      </c>
      <c r="C8463" s="2">
        <v>42682</v>
      </c>
      <c r="D8463">
        <v>70</v>
      </c>
      <c r="E8463" t="s">
        <v>6130</v>
      </c>
      <c r="F8463" t="s">
        <v>6105</v>
      </c>
      <c r="J8463" t="s">
        <v>5625</v>
      </c>
      <c r="L8463" t="str">
        <f>_xlfn.XLOOKUP(Tableau1[[#This Row],[TYPE DE PIECE]],Tableau4[MATIERE],Tableau4[SHORT TYPE],"",0,1)</f>
        <v/>
      </c>
      <c r="N8463" t="str">
        <f>IF(ISERR(FIND("DECOUPE",Tableau1[[#This Row],[DESIGNATION]])),"","NEED REF")</f>
        <v/>
      </c>
    </row>
    <row r="8464" spans="2:14">
      <c r="B8464">
        <v>34405541</v>
      </c>
      <c r="C8464" s="2">
        <v>42682</v>
      </c>
      <c r="D8464">
        <v>69</v>
      </c>
      <c r="E8464" t="s">
        <v>6131</v>
      </c>
      <c r="F8464" t="s">
        <v>6105</v>
      </c>
      <c r="J8464" t="s">
        <v>5625</v>
      </c>
      <c r="L8464" t="str">
        <f>_xlfn.XLOOKUP(Tableau1[[#This Row],[TYPE DE PIECE]],Tableau4[MATIERE],Tableau4[SHORT TYPE],"",0,1)</f>
        <v/>
      </c>
      <c r="N8464" t="str">
        <f>IF(ISERR(FIND("DECOUPE",Tableau1[[#This Row],[DESIGNATION]])),"","NEED REF")</f>
        <v/>
      </c>
    </row>
    <row r="8465" spans="2:14">
      <c r="B8465">
        <v>34405540</v>
      </c>
      <c r="C8465" s="2">
        <v>42682</v>
      </c>
      <c r="D8465">
        <v>68</v>
      </c>
      <c r="E8465" t="s">
        <v>6132</v>
      </c>
      <c r="F8465" t="s">
        <v>6105</v>
      </c>
      <c r="J8465" t="s">
        <v>5625</v>
      </c>
      <c r="L8465" t="str">
        <f>_xlfn.XLOOKUP(Tableau1[[#This Row],[TYPE DE PIECE]],Tableau4[MATIERE],Tableau4[SHORT TYPE],"",0,1)</f>
        <v/>
      </c>
      <c r="N8465" t="str">
        <f>IF(ISERR(FIND("DECOUPE",Tableau1[[#This Row],[DESIGNATION]])),"","NEED REF")</f>
        <v/>
      </c>
    </row>
    <row r="8466" spans="2:14">
      <c r="B8466">
        <v>34405539</v>
      </c>
      <c r="C8466" s="2">
        <v>42682</v>
      </c>
      <c r="D8466">
        <v>67</v>
      </c>
      <c r="E8466" t="s">
        <v>6133</v>
      </c>
      <c r="F8466" t="s">
        <v>6105</v>
      </c>
      <c r="J8466" t="s">
        <v>5625</v>
      </c>
      <c r="L8466" t="str">
        <f>_xlfn.XLOOKUP(Tableau1[[#This Row],[TYPE DE PIECE]],Tableau4[MATIERE],Tableau4[SHORT TYPE],"",0,1)</f>
        <v/>
      </c>
      <c r="N8466" t="str">
        <f>IF(ISERR(FIND("DECOUPE",Tableau1[[#This Row],[DESIGNATION]])),"","NEED REF")</f>
        <v/>
      </c>
    </row>
    <row r="8467" spans="2:14">
      <c r="B8467">
        <v>34405538</v>
      </c>
      <c r="C8467" s="2">
        <v>42682</v>
      </c>
      <c r="D8467">
        <v>66</v>
      </c>
      <c r="E8467" t="s">
        <v>6110</v>
      </c>
      <c r="F8467" t="s">
        <v>6105</v>
      </c>
      <c r="J8467" t="s">
        <v>5625</v>
      </c>
      <c r="L8467" t="str">
        <f>_xlfn.XLOOKUP(Tableau1[[#This Row],[TYPE DE PIECE]],Tableau4[MATIERE],Tableau4[SHORT TYPE],"",0,1)</f>
        <v/>
      </c>
      <c r="N8467" t="str">
        <f>IF(ISERR(FIND("DECOUPE",Tableau1[[#This Row],[DESIGNATION]])),"","NEED REF")</f>
        <v/>
      </c>
    </row>
    <row r="8468" spans="2:14">
      <c r="B8468">
        <v>34405537</v>
      </c>
      <c r="C8468" s="2">
        <v>42682</v>
      </c>
      <c r="D8468">
        <v>65</v>
      </c>
      <c r="E8468" t="s">
        <v>6134</v>
      </c>
      <c r="F8468" t="s">
        <v>6105</v>
      </c>
      <c r="J8468" t="s">
        <v>5625</v>
      </c>
      <c r="L8468" t="str">
        <f>_xlfn.XLOOKUP(Tableau1[[#This Row],[TYPE DE PIECE]],Tableau4[MATIERE],Tableau4[SHORT TYPE],"",0,1)</f>
        <v/>
      </c>
      <c r="N8468" t="str">
        <f>IF(ISERR(FIND("DECOUPE",Tableau1[[#This Row],[DESIGNATION]])),"","NEED REF")</f>
        <v/>
      </c>
    </row>
    <row r="8469" spans="2:14">
      <c r="B8469">
        <v>34405536</v>
      </c>
      <c r="C8469" s="2">
        <v>42682</v>
      </c>
      <c r="D8469">
        <v>64</v>
      </c>
      <c r="E8469" t="s">
        <v>6135</v>
      </c>
      <c r="F8469" t="s">
        <v>6105</v>
      </c>
      <c r="J8469" t="s">
        <v>5625</v>
      </c>
      <c r="L8469" t="str">
        <f>_xlfn.XLOOKUP(Tableau1[[#This Row],[TYPE DE PIECE]],Tableau4[MATIERE],Tableau4[SHORT TYPE],"",0,1)</f>
        <v/>
      </c>
      <c r="N8469" t="str">
        <f>IF(ISERR(FIND("DECOUPE",Tableau1[[#This Row],[DESIGNATION]])),"","NEED REF")</f>
        <v/>
      </c>
    </row>
    <row r="8470" spans="2:14">
      <c r="B8470">
        <v>34405535</v>
      </c>
      <c r="C8470" s="2">
        <v>42682</v>
      </c>
      <c r="D8470">
        <v>63</v>
      </c>
      <c r="E8470" t="s">
        <v>6135</v>
      </c>
      <c r="F8470" t="s">
        <v>6105</v>
      </c>
      <c r="J8470" t="s">
        <v>5625</v>
      </c>
      <c r="L8470" t="str">
        <f>_xlfn.XLOOKUP(Tableau1[[#This Row],[TYPE DE PIECE]],Tableau4[MATIERE],Tableau4[SHORT TYPE],"",0,1)</f>
        <v/>
      </c>
      <c r="N8470" t="str">
        <f>IF(ISERR(FIND("DECOUPE",Tableau1[[#This Row],[DESIGNATION]])),"","NEED REF")</f>
        <v/>
      </c>
    </row>
    <row r="8471" spans="2:14">
      <c r="B8471">
        <v>34405534</v>
      </c>
      <c r="C8471" s="2">
        <v>42682</v>
      </c>
      <c r="D8471">
        <v>62</v>
      </c>
      <c r="E8471" t="s">
        <v>6136</v>
      </c>
      <c r="F8471" t="s">
        <v>6105</v>
      </c>
      <c r="J8471" t="s">
        <v>5625</v>
      </c>
      <c r="L8471" t="str">
        <f>_xlfn.XLOOKUP(Tableau1[[#This Row],[TYPE DE PIECE]],Tableau4[MATIERE],Tableau4[SHORT TYPE],"",0,1)</f>
        <v/>
      </c>
      <c r="N8471" t="str">
        <f>IF(ISERR(FIND("DECOUPE",Tableau1[[#This Row],[DESIGNATION]])),"","NEED REF")</f>
        <v/>
      </c>
    </row>
    <row r="8472" spans="2:14">
      <c r="B8472">
        <v>34405533</v>
      </c>
      <c r="C8472" s="2">
        <v>42682</v>
      </c>
      <c r="D8472">
        <v>61</v>
      </c>
      <c r="E8472" t="s">
        <v>6136</v>
      </c>
      <c r="F8472" t="s">
        <v>6105</v>
      </c>
      <c r="J8472" t="s">
        <v>5625</v>
      </c>
      <c r="L8472" t="str">
        <f>_xlfn.XLOOKUP(Tableau1[[#This Row],[TYPE DE PIECE]],Tableau4[MATIERE],Tableau4[SHORT TYPE],"",0,1)</f>
        <v/>
      </c>
      <c r="N8472" t="str">
        <f>IF(ISERR(FIND("DECOUPE",Tableau1[[#This Row],[DESIGNATION]])),"","NEED REF")</f>
        <v/>
      </c>
    </row>
    <row r="8473" spans="2:14">
      <c r="B8473">
        <v>34405532</v>
      </c>
      <c r="C8473" s="2">
        <v>42682</v>
      </c>
      <c r="D8473">
        <v>60</v>
      </c>
      <c r="E8473" t="s">
        <v>6137</v>
      </c>
      <c r="F8473" t="s">
        <v>6105</v>
      </c>
      <c r="J8473" t="s">
        <v>5625</v>
      </c>
      <c r="L8473" t="str">
        <f>_xlfn.XLOOKUP(Tableau1[[#This Row],[TYPE DE PIECE]],Tableau4[MATIERE],Tableau4[SHORT TYPE],"",0,1)</f>
        <v/>
      </c>
      <c r="N8473" t="str">
        <f>IF(ISERR(FIND("DECOUPE",Tableau1[[#This Row],[DESIGNATION]])),"","NEED REF")</f>
        <v/>
      </c>
    </row>
    <row r="8474" spans="2:14">
      <c r="B8474">
        <v>34405531</v>
      </c>
      <c r="C8474" s="2">
        <v>42682</v>
      </c>
      <c r="D8474">
        <v>59</v>
      </c>
      <c r="E8474" t="s">
        <v>6137</v>
      </c>
      <c r="F8474" t="s">
        <v>6105</v>
      </c>
      <c r="J8474" t="s">
        <v>5625</v>
      </c>
      <c r="L8474" t="str">
        <f>_xlfn.XLOOKUP(Tableau1[[#This Row],[TYPE DE PIECE]],Tableau4[MATIERE],Tableau4[SHORT TYPE],"",0,1)</f>
        <v/>
      </c>
      <c r="N8474" t="str">
        <f>IF(ISERR(FIND("DECOUPE",Tableau1[[#This Row],[DESIGNATION]])),"","NEED REF")</f>
        <v/>
      </c>
    </row>
    <row r="8475" spans="2:14">
      <c r="B8475">
        <v>34405530</v>
      </c>
      <c r="C8475" s="2">
        <v>42682</v>
      </c>
      <c r="D8475">
        <v>58</v>
      </c>
      <c r="E8475" t="s">
        <v>6138</v>
      </c>
      <c r="F8475" t="s">
        <v>6105</v>
      </c>
      <c r="J8475" t="s">
        <v>5625</v>
      </c>
      <c r="L8475" t="str">
        <f>_xlfn.XLOOKUP(Tableau1[[#This Row],[TYPE DE PIECE]],Tableau4[MATIERE],Tableau4[SHORT TYPE],"",0,1)</f>
        <v/>
      </c>
      <c r="N8475" t="str">
        <f>IF(ISERR(FIND("DECOUPE",Tableau1[[#This Row],[DESIGNATION]])),"","NEED REF")</f>
        <v/>
      </c>
    </row>
    <row r="8476" spans="2:14">
      <c r="B8476">
        <v>34405529</v>
      </c>
      <c r="C8476" s="2">
        <v>42682</v>
      </c>
      <c r="D8476">
        <v>57</v>
      </c>
      <c r="E8476" t="s">
        <v>6138</v>
      </c>
      <c r="F8476" t="s">
        <v>6105</v>
      </c>
      <c r="J8476" t="s">
        <v>5625</v>
      </c>
      <c r="L8476" t="str">
        <f>_xlfn.XLOOKUP(Tableau1[[#This Row],[TYPE DE PIECE]],Tableau4[MATIERE],Tableau4[SHORT TYPE],"",0,1)</f>
        <v/>
      </c>
      <c r="N8476" t="str">
        <f>IF(ISERR(FIND("DECOUPE",Tableau1[[#This Row],[DESIGNATION]])),"","NEED REF")</f>
        <v/>
      </c>
    </row>
    <row r="8477" spans="2:14">
      <c r="B8477">
        <v>34405528</v>
      </c>
      <c r="C8477" s="2">
        <v>42682</v>
      </c>
      <c r="D8477">
        <v>56</v>
      </c>
      <c r="E8477" t="s">
        <v>6139</v>
      </c>
      <c r="F8477" t="s">
        <v>6105</v>
      </c>
      <c r="J8477" t="s">
        <v>5625</v>
      </c>
      <c r="L8477" t="str">
        <f>_xlfn.XLOOKUP(Tableau1[[#This Row],[TYPE DE PIECE]],Tableau4[MATIERE],Tableau4[SHORT TYPE],"",0,1)</f>
        <v/>
      </c>
      <c r="N8477" t="str">
        <f>IF(ISERR(FIND("DECOUPE",Tableau1[[#This Row],[DESIGNATION]])),"","NEED REF")</f>
        <v/>
      </c>
    </row>
    <row r="8478" spans="2:14">
      <c r="B8478">
        <v>34405527</v>
      </c>
      <c r="C8478" s="2">
        <v>42682</v>
      </c>
      <c r="D8478">
        <v>55</v>
      </c>
      <c r="E8478" t="s">
        <v>6139</v>
      </c>
      <c r="F8478" t="s">
        <v>6105</v>
      </c>
      <c r="J8478" t="s">
        <v>5625</v>
      </c>
      <c r="L8478" t="str">
        <f>_xlfn.XLOOKUP(Tableau1[[#This Row],[TYPE DE PIECE]],Tableau4[MATIERE],Tableau4[SHORT TYPE],"",0,1)</f>
        <v/>
      </c>
      <c r="N8478" t="str">
        <f>IF(ISERR(FIND("DECOUPE",Tableau1[[#This Row],[DESIGNATION]])),"","NEED REF")</f>
        <v/>
      </c>
    </row>
    <row r="8479" spans="2:14">
      <c r="B8479">
        <v>34405526</v>
      </c>
      <c r="C8479" s="2">
        <v>42682</v>
      </c>
      <c r="D8479">
        <v>54</v>
      </c>
      <c r="E8479" t="s">
        <v>6140</v>
      </c>
      <c r="F8479" t="s">
        <v>6105</v>
      </c>
      <c r="J8479" t="s">
        <v>5625</v>
      </c>
      <c r="L8479" t="str">
        <f>_xlfn.XLOOKUP(Tableau1[[#This Row],[TYPE DE PIECE]],Tableau4[MATIERE],Tableau4[SHORT TYPE],"",0,1)</f>
        <v/>
      </c>
      <c r="N8479" t="str">
        <f>IF(ISERR(FIND("DECOUPE",Tableau1[[#This Row],[DESIGNATION]])),"","NEED REF")</f>
        <v/>
      </c>
    </row>
    <row r="8480" spans="2:14">
      <c r="B8480">
        <v>34405525</v>
      </c>
      <c r="C8480" s="2">
        <v>42682</v>
      </c>
      <c r="D8480">
        <v>53</v>
      </c>
      <c r="E8480" t="s">
        <v>6140</v>
      </c>
      <c r="F8480" t="s">
        <v>6105</v>
      </c>
      <c r="J8480" t="s">
        <v>5625</v>
      </c>
      <c r="L8480" t="str">
        <f>_xlfn.XLOOKUP(Tableau1[[#This Row],[TYPE DE PIECE]],Tableau4[MATIERE],Tableau4[SHORT TYPE],"",0,1)</f>
        <v/>
      </c>
      <c r="N8480" t="str">
        <f>IF(ISERR(FIND("DECOUPE",Tableau1[[#This Row],[DESIGNATION]])),"","NEED REF")</f>
        <v/>
      </c>
    </row>
    <row r="8481" spans="2:14">
      <c r="B8481">
        <v>34405524</v>
      </c>
      <c r="C8481" s="2">
        <v>42682</v>
      </c>
      <c r="D8481">
        <v>52</v>
      </c>
      <c r="E8481" t="s">
        <v>6141</v>
      </c>
      <c r="F8481" t="s">
        <v>6105</v>
      </c>
      <c r="J8481" t="s">
        <v>5625</v>
      </c>
      <c r="L8481" t="str">
        <f>_xlfn.XLOOKUP(Tableau1[[#This Row],[TYPE DE PIECE]],Tableau4[MATIERE],Tableau4[SHORT TYPE],"",0,1)</f>
        <v/>
      </c>
      <c r="N8481" t="str">
        <f>IF(ISERR(FIND("DECOUPE",Tableau1[[#This Row],[DESIGNATION]])),"","NEED REF")</f>
        <v/>
      </c>
    </row>
    <row r="8482" spans="2:14">
      <c r="B8482">
        <v>34405523</v>
      </c>
      <c r="C8482" s="2">
        <v>42682</v>
      </c>
      <c r="D8482">
        <v>51</v>
      </c>
      <c r="E8482" t="s">
        <v>6141</v>
      </c>
      <c r="F8482" t="s">
        <v>6105</v>
      </c>
      <c r="J8482" t="s">
        <v>5625</v>
      </c>
      <c r="L8482" t="str">
        <f>_xlfn.XLOOKUP(Tableau1[[#This Row],[TYPE DE PIECE]],Tableau4[MATIERE],Tableau4[SHORT TYPE],"",0,1)</f>
        <v/>
      </c>
      <c r="N8482" t="str">
        <f>IF(ISERR(FIND("DECOUPE",Tableau1[[#This Row],[DESIGNATION]])),"","NEED REF")</f>
        <v/>
      </c>
    </row>
    <row r="8483" spans="2:14">
      <c r="B8483">
        <v>34405522</v>
      </c>
      <c r="C8483" s="2">
        <v>42682</v>
      </c>
      <c r="D8483">
        <v>50</v>
      </c>
      <c r="E8483" t="s">
        <v>6142</v>
      </c>
      <c r="F8483" t="s">
        <v>6105</v>
      </c>
      <c r="J8483" t="s">
        <v>5625</v>
      </c>
      <c r="L8483" t="str">
        <f>_xlfn.XLOOKUP(Tableau1[[#This Row],[TYPE DE PIECE]],Tableau4[MATIERE],Tableau4[SHORT TYPE],"",0,1)</f>
        <v/>
      </c>
      <c r="N8483" t="str">
        <f>IF(ISERR(FIND("DECOUPE",Tableau1[[#This Row],[DESIGNATION]])),"","NEED REF")</f>
        <v/>
      </c>
    </row>
    <row r="8484" spans="2:14">
      <c r="B8484">
        <v>34405521</v>
      </c>
      <c r="C8484" s="2">
        <v>42682</v>
      </c>
      <c r="D8484">
        <v>49</v>
      </c>
      <c r="E8484" t="s">
        <v>6142</v>
      </c>
      <c r="F8484" t="s">
        <v>6105</v>
      </c>
      <c r="J8484" t="s">
        <v>5625</v>
      </c>
      <c r="L8484" t="str">
        <f>_xlfn.XLOOKUP(Tableau1[[#This Row],[TYPE DE PIECE]],Tableau4[MATIERE],Tableau4[SHORT TYPE],"",0,1)</f>
        <v/>
      </c>
      <c r="N8484" t="str">
        <f>IF(ISERR(FIND("DECOUPE",Tableau1[[#This Row],[DESIGNATION]])),"","NEED REF")</f>
        <v/>
      </c>
    </row>
    <row r="8485" spans="2:14">
      <c r="B8485">
        <v>34405520</v>
      </c>
      <c r="C8485" s="2">
        <v>42682</v>
      </c>
      <c r="D8485">
        <v>48</v>
      </c>
      <c r="E8485" t="s">
        <v>6143</v>
      </c>
      <c r="F8485" t="s">
        <v>6105</v>
      </c>
      <c r="J8485" t="s">
        <v>5625</v>
      </c>
      <c r="L8485" t="str">
        <f>_xlfn.XLOOKUP(Tableau1[[#This Row],[TYPE DE PIECE]],Tableau4[MATIERE],Tableau4[SHORT TYPE],"",0,1)</f>
        <v/>
      </c>
      <c r="N8485" t="str">
        <f>IF(ISERR(FIND("DECOUPE",Tableau1[[#This Row],[DESIGNATION]])),"","NEED REF")</f>
        <v/>
      </c>
    </row>
    <row r="8486" spans="2:14">
      <c r="B8486">
        <v>34405519</v>
      </c>
      <c r="C8486" s="2">
        <v>42682</v>
      </c>
      <c r="D8486">
        <v>47</v>
      </c>
      <c r="E8486" t="s">
        <v>6143</v>
      </c>
      <c r="F8486" t="s">
        <v>6105</v>
      </c>
      <c r="J8486" t="s">
        <v>5625</v>
      </c>
      <c r="L8486" t="str">
        <f>_xlfn.XLOOKUP(Tableau1[[#This Row],[TYPE DE PIECE]],Tableau4[MATIERE],Tableau4[SHORT TYPE],"",0,1)</f>
        <v/>
      </c>
      <c r="N8486" t="str">
        <f>IF(ISERR(FIND("DECOUPE",Tableau1[[#This Row],[DESIGNATION]])),"","NEED REF")</f>
        <v/>
      </c>
    </row>
    <row r="8487" spans="2:14">
      <c r="B8487">
        <v>34405518</v>
      </c>
      <c r="C8487" s="2">
        <v>42682</v>
      </c>
      <c r="D8487">
        <v>46</v>
      </c>
      <c r="E8487" t="s">
        <v>6144</v>
      </c>
      <c r="F8487" t="s">
        <v>6105</v>
      </c>
      <c r="J8487" t="s">
        <v>5625</v>
      </c>
      <c r="L8487" t="str">
        <f>_xlfn.XLOOKUP(Tableau1[[#This Row],[TYPE DE PIECE]],Tableau4[MATIERE],Tableau4[SHORT TYPE],"",0,1)</f>
        <v/>
      </c>
      <c r="N8487" t="str">
        <f>IF(ISERR(FIND("DECOUPE",Tableau1[[#This Row],[DESIGNATION]])),"","NEED REF")</f>
        <v/>
      </c>
    </row>
    <row r="8488" spans="2:14">
      <c r="B8488">
        <v>34405517</v>
      </c>
      <c r="C8488" s="2">
        <v>42682</v>
      </c>
      <c r="D8488">
        <v>45</v>
      </c>
      <c r="E8488" t="s">
        <v>6144</v>
      </c>
      <c r="F8488" t="s">
        <v>6105</v>
      </c>
      <c r="J8488" t="s">
        <v>5625</v>
      </c>
      <c r="L8488" t="str">
        <f>_xlfn.XLOOKUP(Tableau1[[#This Row],[TYPE DE PIECE]],Tableau4[MATIERE],Tableau4[SHORT TYPE],"",0,1)</f>
        <v/>
      </c>
      <c r="N8488" t="str">
        <f>IF(ISERR(FIND("DECOUPE",Tableau1[[#This Row],[DESIGNATION]])),"","NEED REF")</f>
        <v/>
      </c>
    </row>
    <row r="8489" spans="2:14">
      <c r="B8489">
        <v>34405516</v>
      </c>
      <c r="C8489" s="2">
        <v>42682</v>
      </c>
      <c r="D8489">
        <v>44</v>
      </c>
      <c r="E8489" t="s">
        <v>6145</v>
      </c>
      <c r="F8489" t="s">
        <v>6105</v>
      </c>
      <c r="J8489" t="s">
        <v>5625</v>
      </c>
      <c r="L8489" t="str">
        <f>_xlfn.XLOOKUP(Tableau1[[#This Row],[TYPE DE PIECE]],Tableau4[MATIERE],Tableau4[SHORT TYPE],"",0,1)</f>
        <v/>
      </c>
      <c r="N8489" t="str">
        <f>IF(ISERR(FIND("DECOUPE",Tableau1[[#This Row],[DESIGNATION]])),"","NEED REF")</f>
        <v/>
      </c>
    </row>
    <row r="8490" spans="2:14">
      <c r="B8490">
        <v>34405515</v>
      </c>
      <c r="C8490" s="2">
        <v>42682</v>
      </c>
      <c r="D8490">
        <v>43</v>
      </c>
      <c r="E8490" t="s">
        <v>6145</v>
      </c>
      <c r="F8490" t="s">
        <v>6105</v>
      </c>
      <c r="J8490" t="s">
        <v>5625</v>
      </c>
      <c r="L8490" t="str">
        <f>_xlfn.XLOOKUP(Tableau1[[#This Row],[TYPE DE PIECE]],Tableau4[MATIERE],Tableau4[SHORT TYPE],"",0,1)</f>
        <v/>
      </c>
      <c r="N8490" t="str">
        <f>IF(ISERR(FIND("DECOUPE",Tableau1[[#This Row],[DESIGNATION]])),"","NEED REF")</f>
        <v/>
      </c>
    </row>
    <row r="8491" spans="2:14">
      <c r="B8491">
        <v>34405514</v>
      </c>
      <c r="C8491" s="2">
        <v>42682</v>
      </c>
      <c r="D8491">
        <v>42</v>
      </c>
      <c r="E8491" t="s">
        <v>6146</v>
      </c>
      <c r="F8491" t="s">
        <v>6105</v>
      </c>
      <c r="J8491" t="s">
        <v>5625</v>
      </c>
      <c r="L8491" t="str">
        <f>_xlfn.XLOOKUP(Tableau1[[#This Row],[TYPE DE PIECE]],Tableau4[MATIERE],Tableau4[SHORT TYPE],"",0,1)</f>
        <v/>
      </c>
      <c r="N8491" t="str">
        <f>IF(ISERR(FIND("DECOUPE",Tableau1[[#This Row],[DESIGNATION]])),"","NEED REF")</f>
        <v/>
      </c>
    </row>
    <row r="8492" spans="2:14">
      <c r="B8492">
        <v>34405513</v>
      </c>
      <c r="C8492" s="2">
        <v>42682</v>
      </c>
      <c r="D8492">
        <v>41</v>
      </c>
      <c r="E8492" t="s">
        <v>6146</v>
      </c>
      <c r="F8492" t="s">
        <v>6105</v>
      </c>
      <c r="J8492" t="s">
        <v>5625</v>
      </c>
      <c r="L8492" t="str">
        <f>_xlfn.XLOOKUP(Tableau1[[#This Row],[TYPE DE PIECE]],Tableau4[MATIERE],Tableau4[SHORT TYPE],"",0,1)</f>
        <v/>
      </c>
      <c r="N8492" t="str">
        <f>IF(ISERR(FIND("DECOUPE",Tableau1[[#This Row],[DESIGNATION]])),"","NEED REF")</f>
        <v/>
      </c>
    </row>
    <row r="8493" spans="2:14">
      <c r="B8493">
        <v>34405512</v>
      </c>
      <c r="C8493" s="2">
        <v>42682</v>
      </c>
      <c r="D8493">
        <v>40</v>
      </c>
      <c r="E8493" t="s">
        <v>6147</v>
      </c>
      <c r="F8493" t="s">
        <v>6105</v>
      </c>
      <c r="J8493" t="s">
        <v>5625</v>
      </c>
      <c r="L8493" t="str">
        <f>_xlfn.XLOOKUP(Tableau1[[#This Row],[TYPE DE PIECE]],Tableau4[MATIERE],Tableau4[SHORT TYPE],"",0,1)</f>
        <v/>
      </c>
      <c r="N8493" t="str">
        <f>IF(ISERR(FIND("DECOUPE",Tableau1[[#This Row],[DESIGNATION]])),"","NEED REF")</f>
        <v/>
      </c>
    </row>
    <row r="8494" spans="2:14">
      <c r="B8494">
        <v>34405511</v>
      </c>
      <c r="C8494" s="2">
        <v>42682</v>
      </c>
      <c r="D8494">
        <v>39</v>
      </c>
      <c r="E8494" t="s">
        <v>6147</v>
      </c>
      <c r="F8494" t="s">
        <v>6105</v>
      </c>
      <c r="J8494" t="s">
        <v>5625</v>
      </c>
      <c r="L8494" t="str">
        <f>_xlfn.XLOOKUP(Tableau1[[#This Row],[TYPE DE PIECE]],Tableau4[MATIERE],Tableau4[SHORT TYPE],"",0,1)</f>
        <v/>
      </c>
      <c r="N8494" t="str">
        <f>IF(ISERR(FIND("DECOUPE",Tableau1[[#This Row],[DESIGNATION]])),"","NEED REF")</f>
        <v/>
      </c>
    </row>
    <row r="8495" spans="2:14">
      <c r="B8495">
        <v>34405510</v>
      </c>
      <c r="C8495" s="2">
        <v>42682</v>
      </c>
      <c r="D8495">
        <v>38</v>
      </c>
      <c r="E8495" t="s">
        <v>6148</v>
      </c>
      <c r="F8495" t="s">
        <v>6105</v>
      </c>
      <c r="J8495" t="s">
        <v>5625</v>
      </c>
      <c r="L8495" t="str">
        <f>_xlfn.XLOOKUP(Tableau1[[#This Row],[TYPE DE PIECE]],Tableau4[MATIERE],Tableau4[SHORT TYPE],"",0,1)</f>
        <v/>
      </c>
      <c r="N8495" t="str">
        <f>IF(ISERR(FIND("DECOUPE",Tableau1[[#This Row],[DESIGNATION]])),"","NEED REF")</f>
        <v/>
      </c>
    </row>
    <row r="8496" spans="2:14">
      <c r="B8496">
        <v>34405509</v>
      </c>
      <c r="C8496" s="2">
        <v>42682</v>
      </c>
      <c r="D8496">
        <v>37</v>
      </c>
      <c r="E8496" t="s">
        <v>6148</v>
      </c>
      <c r="F8496" t="s">
        <v>6105</v>
      </c>
      <c r="J8496" t="s">
        <v>5625</v>
      </c>
      <c r="L8496" t="str">
        <f>_xlfn.XLOOKUP(Tableau1[[#This Row],[TYPE DE PIECE]],Tableau4[MATIERE],Tableau4[SHORT TYPE],"",0,1)</f>
        <v/>
      </c>
      <c r="N8496" t="str">
        <f>IF(ISERR(FIND("DECOUPE",Tableau1[[#This Row],[DESIGNATION]])),"","NEED REF")</f>
        <v/>
      </c>
    </row>
    <row r="8497" spans="2:14">
      <c r="B8497">
        <v>34405508</v>
      </c>
      <c r="C8497" s="2">
        <v>42682</v>
      </c>
      <c r="D8497">
        <v>36</v>
      </c>
      <c r="E8497" t="s">
        <v>6149</v>
      </c>
      <c r="F8497" t="s">
        <v>6105</v>
      </c>
      <c r="J8497" t="s">
        <v>5625</v>
      </c>
      <c r="L8497" t="str">
        <f>_xlfn.XLOOKUP(Tableau1[[#This Row],[TYPE DE PIECE]],Tableau4[MATIERE],Tableau4[SHORT TYPE],"",0,1)</f>
        <v/>
      </c>
      <c r="N8497" t="str">
        <f>IF(ISERR(FIND("DECOUPE",Tableau1[[#This Row],[DESIGNATION]])),"","NEED REF")</f>
        <v/>
      </c>
    </row>
    <row r="8498" spans="2:14">
      <c r="B8498">
        <v>34405507</v>
      </c>
      <c r="C8498" s="2">
        <v>42682</v>
      </c>
      <c r="D8498">
        <v>35</v>
      </c>
      <c r="E8498" t="s">
        <v>6149</v>
      </c>
      <c r="F8498" t="s">
        <v>6105</v>
      </c>
      <c r="J8498" t="s">
        <v>5625</v>
      </c>
      <c r="L8498" t="str">
        <f>_xlfn.XLOOKUP(Tableau1[[#This Row],[TYPE DE PIECE]],Tableau4[MATIERE],Tableau4[SHORT TYPE],"",0,1)</f>
        <v/>
      </c>
      <c r="N8498" t="str">
        <f>IF(ISERR(FIND("DECOUPE",Tableau1[[#This Row],[DESIGNATION]])),"","NEED REF")</f>
        <v/>
      </c>
    </row>
    <row r="8499" spans="2:14">
      <c r="B8499">
        <v>34405506</v>
      </c>
      <c r="C8499" s="2">
        <v>42682</v>
      </c>
      <c r="D8499">
        <v>34</v>
      </c>
      <c r="E8499" t="s">
        <v>6150</v>
      </c>
      <c r="F8499" t="s">
        <v>6105</v>
      </c>
      <c r="J8499" t="s">
        <v>5625</v>
      </c>
      <c r="L8499" t="str">
        <f>_xlfn.XLOOKUP(Tableau1[[#This Row],[TYPE DE PIECE]],Tableau4[MATIERE],Tableau4[SHORT TYPE],"",0,1)</f>
        <v/>
      </c>
      <c r="N8499" t="str">
        <f>IF(ISERR(FIND("DECOUPE",Tableau1[[#This Row],[DESIGNATION]])),"","NEED REF")</f>
        <v/>
      </c>
    </row>
    <row r="8500" spans="2:14">
      <c r="B8500">
        <v>34405505</v>
      </c>
      <c r="C8500" s="2">
        <v>42682</v>
      </c>
      <c r="D8500">
        <v>33</v>
      </c>
      <c r="E8500" t="s">
        <v>6150</v>
      </c>
      <c r="F8500" t="s">
        <v>6105</v>
      </c>
      <c r="J8500" t="s">
        <v>5625</v>
      </c>
      <c r="L8500" t="str">
        <f>_xlfn.XLOOKUP(Tableau1[[#This Row],[TYPE DE PIECE]],Tableau4[MATIERE],Tableau4[SHORT TYPE],"",0,1)</f>
        <v/>
      </c>
      <c r="N8500" t="str">
        <f>IF(ISERR(FIND("DECOUPE",Tableau1[[#This Row],[DESIGNATION]])),"","NEED REF")</f>
        <v/>
      </c>
    </row>
    <row r="8501" spans="2:14">
      <c r="B8501">
        <v>34405504</v>
      </c>
      <c r="C8501" s="2">
        <v>42682</v>
      </c>
      <c r="D8501">
        <v>32</v>
      </c>
      <c r="E8501" t="s">
        <v>6151</v>
      </c>
      <c r="F8501" t="s">
        <v>6105</v>
      </c>
      <c r="J8501" t="s">
        <v>5625</v>
      </c>
      <c r="L8501" t="str">
        <f>_xlfn.XLOOKUP(Tableau1[[#This Row],[TYPE DE PIECE]],Tableau4[MATIERE],Tableau4[SHORT TYPE],"",0,1)</f>
        <v/>
      </c>
      <c r="N8501" t="str">
        <f>IF(ISERR(FIND("DECOUPE",Tableau1[[#This Row],[DESIGNATION]])),"","NEED REF")</f>
        <v/>
      </c>
    </row>
    <row r="8502" spans="2:14">
      <c r="B8502">
        <v>34405503</v>
      </c>
      <c r="C8502" s="2">
        <v>42682</v>
      </c>
      <c r="D8502">
        <v>31</v>
      </c>
      <c r="E8502" t="s">
        <v>6151</v>
      </c>
      <c r="F8502" t="s">
        <v>6105</v>
      </c>
      <c r="J8502" t="s">
        <v>5625</v>
      </c>
      <c r="L8502" t="str">
        <f>_xlfn.XLOOKUP(Tableau1[[#This Row],[TYPE DE PIECE]],Tableau4[MATIERE],Tableau4[SHORT TYPE],"",0,1)</f>
        <v/>
      </c>
      <c r="N8502" t="str">
        <f>IF(ISERR(FIND("DECOUPE",Tableau1[[#This Row],[DESIGNATION]])),"","NEED REF")</f>
        <v/>
      </c>
    </row>
    <row r="8503" spans="2:14">
      <c r="B8503">
        <v>34405502</v>
      </c>
      <c r="C8503" s="2">
        <v>42682</v>
      </c>
      <c r="D8503">
        <v>30</v>
      </c>
      <c r="E8503" t="s">
        <v>6152</v>
      </c>
      <c r="F8503" t="s">
        <v>6105</v>
      </c>
      <c r="J8503" t="s">
        <v>5625</v>
      </c>
      <c r="L8503" t="str">
        <f>_xlfn.XLOOKUP(Tableau1[[#This Row],[TYPE DE PIECE]],Tableau4[MATIERE],Tableau4[SHORT TYPE],"",0,1)</f>
        <v/>
      </c>
      <c r="N8503" t="str">
        <f>IF(ISERR(FIND("DECOUPE",Tableau1[[#This Row],[DESIGNATION]])),"","NEED REF")</f>
        <v/>
      </c>
    </row>
    <row r="8504" spans="2:14">
      <c r="B8504">
        <v>34405501</v>
      </c>
      <c r="C8504" s="2">
        <v>42682</v>
      </c>
      <c r="D8504">
        <v>29</v>
      </c>
      <c r="E8504" t="s">
        <v>6152</v>
      </c>
      <c r="F8504" t="s">
        <v>6105</v>
      </c>
      <c r="J8504" t="s">
        <v>5625</v>
      </c>
      <c r="L8504" t="str">
        <f>_xlfn.XLOOKUP(Tableau1[[#This Row],[TYPE DE PIECE]],Tableau4[MATIERE],Tableau4[SHORT TYPE],"",0,1)</f>
        <v/>
      </c>
      <c r="N8504" t="str">
        <f>IF(ISERR(FIND("DECOUPE",Tableau1[[#This Row],[DESIGNATION]])),"","NEED REF")</f>
        <v/>
      </c>
    </row>
    <row r="8505" spans="2:14">
      <c r="B8505">
        <v>34405500</v>
      </c>
      <c r="C8505" s="2">
        <v>42682</v>
      </c>
      <c r="D8505">
        <v>28</v>
      </c>
      <c r="E8505" t="s">
        <v>6153</v>
      </c>
      <c r="F8505" t="s">
        <v>6105</v>
      </c>
      <c r="J8505" t="s">
        <v>5625</v>
      </c>
      <c r="L8505" t="str">
        <f>_xlfn.XLOOKUP(Tableau1[[#This Row],[TYPE DE PIECE]],Tableau4[MATIERE],Tableau4[SHORT TYPE],"",0,1)</f>
        <v/>
      </c>
      <c r="N8505" t="str">
        <f>IF(ISERR(FIND("DECOUPE",Tableau1[[#This Row],[DESIGNATION]])),"","NEED REF")</f>
        <v/>
      </c>
    </row>
    <row r="8506" spans="2:14">
      <c r="B8506">
        <v>34405499</v>
      </c>
      <c r="C8506" s="2">
        <v>42682</v>
      </c>
      <c r="D8506">
        <v>27</v>
      </c>
      <c r="E8506" t="s">
        <v>6153</v>
      </c>
      <c r="F8506" t="s">
        <v>6105</v>
      </c>
      <c r="J8506" t="s">
        <v>5625</v>
      </c>
      <c r="L8506" t="str">
        <f>_xlfn.XLOOKUP(Tableau1[[#This Row],[TYPE DE PIECE]],Tableau4[MATIERE],Tableau4[SHORT TYPE],"",0,1)</f>
        <v/>
      </c>
      <c r="N8506" t="str">
        <f>IF(ISERR(FIND("DECOUPE",Tableau1[[#This Row],[DESIGNATION]])),"","NEED REF")</f>
        <v/>
      </c>
    </row>
    <row r="8507" spans="2:14">
      <c r="B8507">
        <v>34405498</v>
      </c>
      <c r="C8507" s="2">
        <v>42682</v>
      </c>
      <c r="D8507">
        <v>26</v>
      </c>
      <c r="E8507" t="s">
        <v>6154</v>
      </c>
      <c r="F8507" t="s">
        <v>6105</v>
      </c>
      <c r="J8507" t="s">
        <v>5625</v>
      </c>
      <c r="L8507" t="str">
        <f>_xlfn.XLOOKUP(Tableau1[[#This Row],[TYPE DE PIECE]],Tableau4[MATIERE],Tableau4[SHORT TYPE],"",0,1)</f>
        <v/>
      </c>
      <c r="N8507" t="str">
        <f>IF(ISERR(FIND("DECOUPE",Tableau1[[#This Row],[DESIGNATION]])),"","NEED REF")</f>
        <v/>
      </c>
    </row>
    <row r="8508" spans="2:14">
      <c r="B8508">
        <v>34405497</v>
      </c>
      <c r="C8508" s="2">
        <v>42682</v>
      </c>
      <c r="D8508">
        <v>25</v>
      </c>
      <c r="E8508" t="s">
        <v>6154</v>
      </c>
      <c r="F8508" t="s">
        <v>6105</v>
      </c>
      <c r="J8508" t="s">
        <v>5625</v>
      </c>
      <c r="L8508" t="str">
        <f>_xlfn.XLOOKUP(Tableau1[[#This Row],[TYPE DE PIECE]],Tableau4[MATIERE],Tableau4[SHORT TYPE],"",0,1)</f>
        <v/>
      </c>
      <c r="N8508" t="str">
        <f>IF(ISERR(FIND("DECOUPE",Tableau1[[#This Row],[DESIGNATION]])),"","NEED REF")</f>
        <v/>
      </c>
    </row>
    <row r="8509" spans="2:14">
      <c r="B8509">
        <v>34405496</v>
      </c>
      <c r="C8509" s="2">
        <v>42682</v>
      </c>
      <c r="D8509">
        <v>24</v>
      </c>
      <c r="E8509" t="s">
        <v>6155</v>
      </c>
      <c r="F8509" t="s">
        <v>6105</v>
      </c>
      <c r="J8509" t="s">
        <v>5625</v>
      </c>
      <c r="L8509" t="str">
        <f>_xlfn.XLOOKUP(Tableau1[[#This Row],[TYPE DE PIECE]],Tableau4[MATIERE],Tableau4[SHORT TYPE],"",0,1)</f>
        <v/>
      </c>
      <c r="N8509" t="str">
        <f>IF(ISERR(FIND("DECOUPE",Tableau1[[#This Row],[DESIGNATION]])),"","NEED REF")</f>
        <v/>
      </c>
    </row>
    <row r="8510" spans="2:14">
      <c r="B8510">
        <v>34405495</v>
      </c>
      <c r="C8510" s="2">
        <v>42682</v>
      </c>
      <c r="D8510">
        <v>23</v>
      </c>
      <c r="E8510" t="s">
        <v>6155</v>
      </c>
      <c r="F8510" t="s">
        <v>6105</v>
      </c>
      <c r="J8510" t="s">
        <v>5625</v>
      </c>
      <c r="L8510" t="str">
        <f>_xlfn.XLOOKUP(Tableau1[[#This Row],[TYPE DE PIECE]],Tableau4[MATIERE],Tableau4[SHORT TYPE],"",0,1)</f>
        <v/>
      </c>
      <c r="N8510" t="str">
        <f>IF(ISERR(FIND("DECOUPE",Tableau1[[#This Row],[DESIGNATION]])),"","NEED REF")</f>
        <v/>
      </c>
    </row>
    <row r="8511" spans="2:14">
      <c r="B8511">
        <v>34405494</v>
      </c>
      <c r="C8511" s="2">
        <v>42682</v>
      </c>
      <c r="D8511">
        <v>22</v>
      </c>
      <c r="E8511" t="s">
        <v>6156</v>
      </c>
      <c r="F8511" t="s">
        <v>6105</v>
      </c>
      <c r="J8511" t="s">
        <v>5625</v>
      </c>
      <c r="L8511" t="str">
        <f>_xlfn.XLOOKUP(Tableau1[[#This Row],[TYPE DE PIECE]],Tableau4[MATIERE],Tableau4[SHORT TYPE],"",0,1)</f>
        <v/>
      </c>
      <c r="N8511" t="str">
        <f>IF(ISERR(FIND("DECOUPE",Tableau1[[#This Row],[DESIGNATION]])),"","NEED REF")</f>
        <v/>
      </c>
    </row>
    <row r="8512" spans="2:14">
      <c r="B8512">
        <v>34405493</v>
      </c>
      <c r="C8512" s="2">
        <v>42682</v>
      </c>
      <c r="D8512">
        <v>21</v>
      </c>
      <c r="E8512" t="s">
        <v>6156</v>
      </c>
      <c r="F8512" t="s">
        <v>6105</v>
      </c>
      <c r="J8512" t="s">
        <v>5625</v>
      </c>
      <c r="L8512" t="str">
        <f>_xlfn.XLOOKUP(Tableau1[[#This Row],[TYPE DE PIECE]],Tableau4[MATIERE],Tableau4[SHORT TYPE],"",0,1)</f>
        <v/>
      </c>
      <c r="N8512" t="str">
        <f>IF(ISERR(FIND("DECOUPE",Tableau1[[#This Row],[DESIGNATION]])),"","NEED REF")</f>
        <v/>
      </c>
    </row>
    <row r="8513" spans="2:14">
      <c r="B8513">
        <v>34405492</v>
      </c>
      <c r="C8513" s="2">
        <v>42682</v>
      </c>
      <c r="D8513">
        <v>20</v>
      </c>
      <c r="E8513" t="s">
        <v>6157</v>
      </c>
      <c r="F8513" t="s">
        <v>6105</v>
      </c>
      <c r="J8513" t="s">
        <v>5625</v>
      </c>
      <c r="L8513" t="str">
        <f>_xlfn.XLOOKUP(Tableau1[[#This Row],[TYPE DE PIECE]],Tableau4[MATIERE],Tableau4[SHORT TYPE],"",0,1)</f>
        <v/>
      </c>
      <c r="N8513" t="str">
        <f>IF(ISERR(FIND("DECOUPE",Tableau1[[#This Row],[DESIGNATION]])),"","NEED REF")</f>
        <v/>
      </c>
    </row>
    <row r="8514" spans="2:14">
      <c r="B8514">
        <v>34405491</v>
      </c>
      <c r="C8514" s="2">
        <v>42682</v>
      </c>
      <c r="D8514">
        <v>19</v>
      </c>
      <c r="E8514" t="s">
        <v>6157</v>
      </c>
      <c r="F8514" t="s">
        <v>6105</v>
      </c>
      <c r="J8514" t="s">
        <v>5625</v>
      </c>
      <c r="L8514" t="str">
        <f>_xlfn.XLOOKUP(Tableau1[[#This Row],[TYPE DE PIECE]],Tableau4[MATIERE],Tableau4[SHORT TYPE],"",0,1)</f>
        <v/>
      </c>
      <c r="N8514" t="str">
        <f>IF(ISERR(FIND("DECOUPE",Tableau1[[#This Row],[DESIGNATION]])),"","NEED REF")</f>
        <v/>
      </c>
    </row>
    <row r="8515" spans="2:14">
      <c r="B8515">
        <v>34405490</v>
      </c>
      <c r="C8515" s="2">
        <v>42682</v>
      </c>
      <c r="D8515">
        <v>18</v>
      </c>
      <c r="E8515" t="s">
        <v>6158</v>
      </c>
      <c r="F8515" t="s">
        <v>6105</v>
      </c>
      <c r="J8515" t="s">
        <v>5625</v>
      </c>
      <c r="L8515" t="str">
        <f>_xlfn.XLOOKUP(Tableau1[[#This Row],[TYPE DE PIECE]],Tableau4[MATIERE],Tableau4[SHORT TYPE],"",0,1)</f>
        <v/>
      </c>
      <c r="N8515" t="str">
        <f>IF(ISERR(FIND("DECOUPE",Tableau1[[#This Row],[DESIGNATION]])),"","NEED REF")</f>
        <v/>
      </c>
    </row>
    <row r="8516" spans="2:14">
      <c r="B8516">
        <v>34405489</v>
      </c>
      <c r="C8516" s="2">
        <v>42682</v>
      </c>
      <c r="D8516">
        <v>17</v>
      </c>
      <c r="E8516" t="s">
        <v>6158</v>
      </c>
      <c r="F8516" t="s">
        <v>6105</v>
      </c>
      <c r="J8516" t="s">
        <v>5625</v>
      </c>
      <c r="L8516" t="str">
        <f>_xlfn.XLOOKUP(Tableau1[[#This Row],[TYPE DE PIECE]],Tableau4[MATIERE],Tableau4[SHORT TYPE],"",0,1)</f>
        <v/>
      </c>
      <c r="N8516" t="str">
        <f>IF(ISERR(FIND("DECOUPE",Tableau1[[#This Row],[DESIGNATION]])),"","NEED REF")</f>
        <v/>
      </c>
    </row>
    <row r="8517" spans="2:14">
      <c r="B8517">
        <v>34405488</v>
      </c>
      <c r="C8517" s="2">
        <v>42682</v>
      </c>
      <c r="D8517">
        <v>16</v>
      </c>
      <c r="E8517" t="s">
        <v>6159</v>
      </c>
      <c r="F8517" t="s">
        <v>6105</v>
      </c>
      <c r="J8517" t="s">
        <v>5625</v>
      </c>
      <c r="L8517" t="str">
        <f>_xlfn.XLOOKUP(Tableau1[[#This Row],[TYPE DE PIECE]],Tableau4[MATIERE],Tableau4[SHORT TYPE],"",0,1)</f>
        <v/>
      </c>
      <c r="N8517" t="str">
        <f>IF(ISERR(FIND("DECOUPE",Tableau1[[#This Row],[DESIGNATION]])),"","NEED REF")</f>
        <v/>
      </c>
    </row>
    <row r="8518" spans="2:14">
      <c r="B8518">
        <v>34405487</v>
      </c>
      <c r="C8518" s="2">
        <v>42682</v>
      </c>
      <c r="D8518">
        <v>15</v>
      </c>
      <c r="E8518" t="s">
        <v>6159</v>
      </c>
      <c r="F8518" t="s">
        <v>6105</v>
      </c>
      <c r="J8518" t="s">
        <v>5625</v>
      </c>
      <c r="L8518" t="str">
        <f>_xlfn.XLOOKUP(Tableau1[[#This Row],[TYPE DE PIECE]],Tableau4[MATIERE],Tableau4[SHORT TYPE],"",0,1)</f>
        <v/>
      </c>
      <c r="N8518" t="str">
        <f>IF(ISERR(FIND("DECOUPE",Tableau1[[#This Row],[DESIGNATION]])),"","NEED REF")</f>
        <v/>
      </c>
    </row>
    <row r="8519" spans="2:14">
      <c r="B8519">
        <v>34405486</v>
      </c>
      <c r="C8519" s="2">
        <v>42682</v>
      </c>
      <c r="D8519">
        <v>14</v>
      </c>
      <c r="E8519" t="s">
        <v>6160</v>
      </c>
      <c r="F8519" t="s">
        <v>6105</v>
      </c>
      <c r="J8519" t="s">
        <v>5625</v>
      </c>
      <c r="L8519" t="str">
        <f>_xlfn.XLOOKUP(Tableau1[[#This Row],[TYPE DE PIECE]],Tableau4[MATIERE],Tableau4[SHORT TYPE],"",0,1)</f>
        <v/>
      </c>
      <c r="N8519" t="str">
        <f>IF(ISERR(FIND("DECOUPE",Tableau1[[#This Row],[DESIGNATION]])),"","NEED REF")</f>
        <v/>
      </c>
    </row>
    <row r="8520" spans="2:14">
      <c r="B8520">
        <v>34405485</v>
      </c>
      <c r="C8520" s="2">
        <v>42682</v>
      </c>
      <c r="D8520">
        <v>13</v>
      </c>
      <c r="E8520" t="s">
        <v>6160</v>
      </c>
      <c r="F8520" t="s">
        <v>6105</v>
      </c>
      <c r="J8520" t="s">
        <v>5625</v>
      </c>
      <c r="L8520" t="str">
        <f>_xlfn.XLOOKUP(Tableau1[[#This Row],[TYPE DE PIECE]],Tableau4[MATIERE],Tableau4[SHORT TYPE],"",0,1)</f>
        <v/>
      </c>
      <c r="N8520" t="str">
        <f>IF(ISERR(FIND("DECOUPE",Tableau1[[#This Row],[DESIGNATION]])),"","NEED REF")</f>
        <v/>
      </c>
    </row>
    <row r="8521" spans="2:14">
      <c r="B8521">
        <v>34405484</v>
      </c>
      <c r="C8521" s="2">
        <v>42682</v>
      </c>
      <c r="D8521">
        <v>12</v>
      </c>
      <c r="E8521" t="s">
        <v>6161</v>
      </c>
      <c r="F8521" t="s">
        <v>6105</v>
      </c>
      <c r="J8521" t="s">
        <v>5625</v>
      </c>
      <c r="L8521" t="str">
        <f>_xlfn.XLOOKUP(Tableau1[[#This Row],[TYPE DE PIECE]],Tableau4[MATIERE],Tableau4[SHORT TYPE],"",0,1)</f>
        <v/>
      </c>
      <c r="N8521" t="str">
        <f>IF(ISERR(FIND("DECOUPE",Tableau1[[#This Row],[DESIGNATION]])),"","NEED REF")</f>
        <v/>
      </c>
    </row>
    <row r="8522" spans="2:14">
      <c r="B8522">
        <v>34405483</v>
      </c>
      <c r="C8522" s="2">
        <v>42682</v>
      </c>
      <c r="D8522">
        <v>11</v>
      </c>
      <c r="E8522" t="s">
        <v>6161</v>
      </c>
      <c r="F8522" t="s">
        <v>6105</v>
      </c>
      <c r="J8522" t="s">
        <v>5625</v>
      </c>
      <c r="L8522" t="str">
        <f>_xlfn.XLOOKUP(Tableau1[[#This Row],[TYPE DE PIECE]],Tableau4[MATIERE],Tableau4[SHORT TYPE],"",0,1)</f>
        <v/>
      </c>
      <c r="N8522" t="str">
        <f>IF(ISERR(FIND("DECOUPE",Tableau1[[#This Row],[DESIGNATION]])),"","NEED REF")</f>
        <v/>
      </c>
    </row>
    <row r="8523" spans="2:14">
      <c r="B8523">
        <v>34405482</v>
      </c>
      <c r="C8523" s="2">
        <v>42682</v>
      </c>
      <c r="D8523">
        <v>10</v>
      </c>
      <c r="E8523" t="s">
        <v>6162</v>
      </c>
      <c r="F8523" t="s">
        <v>6105</v>
      </c>
      <c r="J8523" t="s">
        <v>5625</v>
      </c>
      <c r="L8523" t="str">
        <f>_xlfn.XLOOKUP(Tableau1[[#This Row],[TYPE DE PIECE]],Tableau4[MATIERE],Tableau4[SHORT TYPE],"",0,1)</f>
        <v/>
      </c>
      <c r="N8523" t="str">
        <f>IF(ISERR(FIND("DECOUPE",Tableau1[[#This Row],[DESIGNATION]])),"","NEED REF")</f>
        <v/>
      </c>
    </row>
    <row r="8524" spans="2:14">
      <c r="B8524">
        <v>34405481</v>
      </c>
      <c r="C8524" s="2">
        <v>42682</v>
      </c>
      <c r="D8524">
        <v>9</v>
      </c>
      <c r="E8524" t="s">
        <v>6162</v>
      </c>
      <c r="F8524" t="s">
        <v>6105</v>
      </c>
      <c r="J8524" t="s">
        <v>5625</v>
      </c>
      <c r="L8524" t="str">
        <f>_xlfn.XLOOKUP(Tableau1[[#This Row],[TYPE DE PIECE]],Tableau4[MATIERE],Tableau4[SHORT TYPE],"",0,1)</f>
        <v/>
      </c>
      <c r="N8524" t="str">
        <f>IF(ISERR(FIND("DECOUPE",Tableau1[[#This Row],[DESIGNATION]])),"","NEED REF")</f>
        <v/>
      </c>
    </row>
    <row r="8525" spans="2:14">
      <c r="B8525">
        <v>34405480</v>
      </c>
      <c r="C8525" s="2">
        <v>42682</v>
      </c>
      <c r="D8525">
        <v>8</v>
      </c>
      <c r="E8525" t="s">
        <v>6163</v>
      </c>
      <c r="F8525" t="s">
        <v>6105</v>
      </c>
      <c r="J8525" t="s">
        <v>5625</v>
      </c>
      <c r="L8525" t="str">
        <f>_xlfn.XLOOKUP(Tableau1[[#This Row],[TYPE DE PIECE]],Tableau4[MATIERE],Tableau4[SHORT TYPE],"",0,1)</f>
        <v/>
      </c>
      <c r="N8525" t="str">
        <f>IF(ISERR(FIND("DECOUPE",Tableau1[[#This Row],[DESIGNATION]])),"","NEED REF")</f>
        <v/>
      </c>
    </row>
    <row r="8526" spans="2:14">
      <c r="B8526">
        <v>34405479</v>
      </c>
      <c r="C8526" s="2">
        <v>42682</v>
      </c>
      <c r="D8526">
        <v>7</v>
      </c>
      <c r="E8526" t="s">
        <v>6163</v>
      </c>
      <c r="F8526" t="s">
        <v>6105</v>
      </c>
      <c r="J8526" t="s">
        <v>5625</v>
      </c>
      <c r="L8526" t="str">
        <f>_xlfn.XLOOKUP(Tableau1[[#This Row],[TYPE DE PIECE]],Tableau4[MATIERE],Tableau4[SHORT TYPE],"",0,1)</f>
        <v/>
      </c>
      <c r="N8526" t="str">
        <f>IF(ISERR(FIND("DECOUPE",Tableau1[[#This Row],[DESIGNATION]])),"","NEED REF")</f>
        <v/>
      </c>
    </row>
    <row r="8527" spans="2:14">
      <c r="B8527">
        <v>34405478</v>
      </c>
      <c r="C8527" s="2">
        <v>42682</v>
      </c>
      <c r="D8527">
        <v>6</v>
      </c>
      <c r="E8527" t="s">
        <v>6164</v>
      </c>
      <c r="F8527" t="s">
        <v>6105</v>
      </c>
      <c r="J8527" t="s">
        <v>5625</v>
      </c>
      <c r="L8527" t="str">
        <f>_xlfn.XLOOKUP(Tableau1[[#This Row],[TYPE DE PIECE]],Tableau4[MATIERE],Tableau4[SHORT TYPE],"",0,1)</f>
        <v/>
      </c>
      <c r="N8527" t="str">
        <f>IF(ISERR(FIND("DECOUPE",Tableau1[[#This Row],[DESIGNATION]])),"","NEED REF")</f>
        <v/>
      </c>
    </row>
    <row r="8528" spans="2:14">
      <c r="B8528">
        <v>34405477</v>
      </c>
      <c r="C8528" s="2">
        <v>42682</v>
      </c>
      <c r="D8528">
        <v>5</v>
      </c>
      <c r="E8528" t="s">
        <v>6164</v>
      </c>
      <c r="F8528" t="s">
        <v>6105</v>
      </c>
      <c r="J8528" t="s">
        <v>5625</v>
      </c>
      <c r="L8528" t="str">
        <f>_xlfn.XLOOKUP(Tableau1[[#This Row],[TYPE DE PIECE]],Tableau4[MATIERE],Tableau4[SHORT TYPE],"",0,1)</f>
        <v/>
      </c>
      <c r="N8528" t="str">
        <f>IF(ISERR(FIND("DECOUPE",Tableau1[[#This Row],[DESIGNATION]])),"","NEED REF")</f>
        <v/>
      </c>
    </row>
    <row r="8529" spans="2:14">
      <c r="B8529">
        <v>34405476</v>
      </c>
      <c r="C8529" s="2">
        <v>42682</v>
      </c>
      <c r="D8529">
        <v>4</v>
      </c>
      <c r="E8529" t="s">
        <v>6165</v>
      </c>
      <c r="F8529" t="s">
        <v>6105</v>
      </c>
      <c r="J8529" t="s">
        <v>5625</v>
      </c>
      <c r="L8529" t="str">
        <f>_xlfn.XLOOKUP(Tableau1[[#This Row],[TYPE DE PIECE]],Tableau4[MATIERE],Tableau4[SHORT TYPE],"",0,1)</f>
        <v/>
      </c>
      <c r="N8529" t="str">
        <f>IF(ISERR(FIND("DECOUPE",Tableau1[[#This Row],[DESIGNATION]])),"","NEED REF")</f>
        <v/>
      </c>
    </row>
    <row r="8530" spans="2:14">
      <c r="B8530">
        <v>34405475</v>
      </c>
      <c r="C8530" s="2">
        <v>42682</v>
      </c>
      <c r="D8530">
        <v>3</v>
      </c>
      <c r="E8530" t="s">
        <v>6165</v>
      </c>
      <c r="F8530" t="s">
        <v>6105</v>
      </c>
      <c r="J8530" t="s">
        <v>5625</v>
      </c>
      <c r="L8530" t="str">
        <f>_xlfn.XLOOKUP(Tableau1[[#This Row],[TYPE DE PIECE]],Tableau4[MATIERE],Tableau4[SHORT TYPE],"",0,1)</f>
        <v/>
      </c>
      <c r="N8530" t="str">
        <f>IF(ISERR(FIND("DECOUPE",Tableau1[[#This Row],[DESIGNATION]])),"","NEED REF")</f>
        <v/>
      </c>
    </row>
    <row r="8531" spans="2:14">
      <c r="B8531">
        <v>34405474</v>
      </c>
      <c r="C8531" s="2">
        <v>42682</v>
      </c>
      <c r="D8531">
        <v>2</v>
      </c>
      <c r="E8531" t="s">
        <v>6166</v>
      </c>
      <c r="F8531" t="s">
        <v>6105</v>
      </c>
      <c r="J8531" t="s">
        <v>5625</v>
      </c>
      <c r="L8531" t="str">
        <f>_xlfn.XLOOKUP(Tableau1[[#This Row],[TYPE DE PIECE]],Tableau4[MATIERE],Tableau4[SHORT TYPE],"",0,1)</f>
        <v/>
      </c>
      <c r="N8531" t="str">
        <f>IF(ISERR(FIND("DECOUPE",Tableau1[[#This Row],[DESIGNATION]])),"","NEED REF")</f>
        <v/>
      </c>
    </row>
    <row r="8532" spans="2:14">
      <c r="B8532">
        <v>34405473</v>
      </c>
      <c r="C8532" s="2">
        <v>42682</v>
      </c>
      <c r="D8532">
        <v>1</v>
      </c>
      <c r="E8532" t="s">
        <v>6166</v>
      </c>
      <c r="F8532" t="s">
        <v>6105</v>
      </c>
      <c r="J8532" t="s">
        <v>5625</v>
      </c>
      <c r="L8532" t="str">
        <f>_xlfn.XLOOKUP(Tableau1[[#This Row],[TYPE DE PIECE]],Tableau4[MATIERE],Tableau4[SHORT TYPE],"",0,1)</f>
        <v/>
      </c>
      <c r="N8532" t="str">
        <f>IF(ISERR(FIND("DECOUPE",Tableau1[[#This Row],[DESIGNATION]])),"","NEED REF")</f>
        <v/>
      </c>
    </row>
    <row r="8533" spans="2:14">
      <c r="B8533">
        <v>34405472</v>
      </c>
      <c r="C8533" s="2">
        <v>42676</v>
      </c>
      <c r="D8533" t="s">
        <v>13</v>
      </c>
      <c r="E8533" t="s">
        <v>6167</v>
      </c>
      <c r="F8533" t="s">
        <v>6168</v>
      </c>
      <c r="J8533" t="s">
        <v>1944</v>
      </c>
      <c r="K8533" t="s">
        <v>25</v>
      </c>
      <c r="L8533" t="str">
        <f>_xlfn.XLOOKUP(Tableau1[[#This Row],[TYPE DE PIECE]],Tableau4[MATIERE],Tableau4[SHORT TYPE],"",0,1)</f>
        <v>SMT</v>
      </c>
      <c r="N8533" t="str">
        <f>IF(ISERR(FIND("DECOUPE",Tableau1[[#This Row],[DESIGNATION]])),"","NEED REF")</f>
        <v/>
      </c>
    </row>
    <row r="8534" spans="2:14">
      <c r="B8534">
        <v>34405471</v>
      </c>
      <c r="C8534" s="2">
        <v>42677</v>
      </c>
      <c r="D8534" t="s">
        <v>13</v>
      </c>
      <c r="E8534" t="s">
        <v>6169</v>
      </c>
      <c r="F8534" t="s">
        <v>6170</v>
      </c>
      <c r="J8534" t="s">
        <v>17</v>
      </c>
      <c r="K8534" t="s">
        <v>25</v>
      </c>
      <c r="L8534" t="str">
        <f>_xlfn.XLOOKUP(Tableau1[[#This Row],[TYPE DE PIECE]],Tableau4[MATIERE],Tableau4[SHORT TYPE],"",0,1)</f>
        <v>SMT</v>
      </c>
      <c r="N8534" t="str">
        <f>IF(ISERR(FIND("DECOUPE",Tableau1[[#This Row],[DESIGNATION]])),"","NEED REF")</f>
        <v/>
      </c>
    </row>
    <row r="8535" spans="2:14">
      <c r="B8535">
        <v>34405470</v>
      </c>
      <c r="C8535" s="2">
        <v>42677</v>
      </c>
      <c r="D8535" t="s">
        <v>13</v>
      </c>
      <c r="E8535" t="s">
        <v>6171</v>
      </c>
      <c r="F8535" t="s">
        <v>6170</v>
      </c>
      <c r="J8535" t="s">
        <v>17</v>
      </c>
      <c r="K8535" t="s">
        <v>25</v>
      </c>
      <c r="L8535" t="str">
        <f>_xlfn.XLOOKUP(Tableau1[[#This Row],[TYPE DE PIECE]],Tableau4[MATIERE],Tableau4[SHORT TYPE],"",0,1)</f>
        <v>SMT</v>
      </c>
      <c r="N8535" t="str">
        <f>IF(ISERR(FIND("DECOUPE",Tableau1[[#This Row],[DESIGNATION]])),"","NEED REF")</f>
        <v/>
      </c>
    </row>
    <row r="8536" spans="2:14">
      <c r="B8536">
        <v>34405469</v>
      </c>
      <c r="C8536" s="2">
        <v>42677</v>
      </c>
      <c r="D8536" t="s">
        <v>13</v>
      </c>
      <c r="E8536" t="s">
        <v>6172</v>
      </c>
      <c r="F8536" t="s">
        <v>6170</v>
      </c>
      <c r="J8536" t="s">
        <v>17</v>
      </c>
      <c r="K8536" t="s">
        <v>25</v>
      </c>
      <c r="L8536" t="str">
        <f>_xlfn.XLOOKUP(Tableau1[[#This Row],[TYPE DE PIECE]],Tableau4[MATIERE],Tableau4[SHORT TYPE],"",0,1)</f>
        <v>SMT</v>
      </c>
      <c r="N8536" t="str">
        <f>IF(ISERR(FIND("DECOUPE",Tableau1[[#This Row],[DESIGNATION]])),"","NEED REF")</f>
        <v/>
      </c>
    </row>
    <row r="8537" spans="2:14">
      <c r="B8537">
        <v>34405468</v>
      </c>
      <c r="C8537" s="2">
        <v>42677</v>
      </c>
      <c r="D8537" t="s">
        <v>13</v>
      </c>
      <c r="E8537" t="s">
        <v>6173</v>
      </c>
      <c r="F8537" t="s">
        <v>6170</v>
      </c>
      <c r="J8537" t="s">
        <v>17</v>
      </c>
      <c r="K8537" t="s">
        <v>25</v>
      </c>
      <c r="L8537" t="str">
        <f>_xlfn.XLOOKUP(Tableau1[[#This Row],[TYPE DE PIECE]],Tableau4[MATIERE],Tableau4[SHORT TYPE],"",0,1)</f>
        <v>SMT</v>
      </c>
      <c r="N8537" t="str">
        <f>IF(ISERR(FIND("DECOUPE",Tableau1[[#This Row],[DESIGNATION]])),"","NEED REF")</f>
        <v/>
      </c>
    </row>
    <row r="8538" spans="2:14">
      <c r="B8538">
        <v>34405467</v>
      </c>
      <c r="C8538" s="2">
        <v>42677</v>
      </c>
      <c r="D8538" t="s">
        <v>13</v>
      </c>
      <c r="E8538" t="s">
        <v>6174</v>
      </c>
      <c r="F8538" t="s">
        <v>6170</v>
      </c>
      <c r="J8538" t="s">
        <v>17</v>
      </c>
      <c r="K8538" t="s">
        <v>25</v>
      </c>
      <c r="L8538" t="str">
        <f>_xlfn.XLOOKUP(Tableau1[[#This Row],[TYPE DE PIECE]],Tableau4[MATIERE],Tableau4[SHORT TYPE],"",0,1)</f>
        <v>SMT</v>
      </c>
      <c r="N8538" t="str">
        <f>IF(ISERR(FIND("DECOUPE",Tableau1[[#This Row],[DESIGNATION]])),"","NEED REF")</f>
        <v/>
      </c>
    </row>
    <row r="8539" spans="2:14">
      <c r="B8539">
        <v>34405466</v>
      </c>
      <c r="C8539" s="2">
        <v>42789</v>
      </c>
      <c r="D8539" t="s">
        <v>745</v>
      </c>
      <c r="E8539" t="s">
        <v>6175</v>
      </c>
      <c r="F8539" t="s">
        <v>6175</v>
      </c>
      <c r="J8539" t="s">
        <v>17</v>
      </c>
      <c r="L8539" t="str">
        <f>_xlfn.XLOOKUP(Tableau1[[#This Row],[TYPE DE PIECE]],Tableau4[MATIERE],Tableau4[SHORT TYPE],"",0,1)</f>
        <v/>
      </c>
      <c r="N8539" t="str">
        <f>IF(ISERR(FIND("DECOUPE",Tableau1[[#This Row],[DESIGNATION]])),"","NEED REF")</f>
        <v/>
      </c>
    </row>
    <row r="8540" spans="2:14">
      <c r="B8540">
        <v>34405465</v>
      </c>
      <c r="C8540" s="2">
        <v>42670</v>
      </c>
      <c r="D8540" t="s">
        <v>13</v>
      </c>
      <c r="E8540" t="s">
        <v>6176</v>
      </c>
      <c r="F8540" t="s">
        <v>6177</v>
      </c>
      <c r="J8540" t="s">
        <v>17</v>
      </c>
      <c r="L8540" t="str">
        <f>_xlfn.XLOOKUP(Tableau1[[#This Row],[TYPE DE PIECE]],Tableau4[MATIERE],Tableau4[SHORT TYPE],"",0,1)</f>
        <v/>
      </c>
      <c r="N8540" t="str">
        <f>IF(ISERR(FIND("DECOUPE",Tableau1[[#This Row],[DESIGNATION]])),"","NEED REF")</f>
        <v/>
      </c>
    </row>
    <row r="8541" spans="2:14">
      <c r="B8541">
        <v>34405464</v>
      </c>
      <c r="C8541" s="2">
        <v>42670</v>
      </c>
      <c r="D8541" t="s">
        <v>13</v>
      </c>
      <c r="E8541" t="s">
        <v>6176</v>
      </c>
      <c r="F8541" t="s">
        <v>6177</v>
      </c>
      <c r="J8541" t="s">
        <v>17</v>
      </c>
      <c r="L8541" t="str">
        <f>_xlfn.XLOOKUP(Tableau1[[#This Row],[TYPE DE PIECE]],Tableau4[MATIERE],Tableau4[SHORT TYPE],"",0,1)</f>
        <v/>
      </c>
      <c r="N8541" t="str">
        <f>IF(ISERR(FIND("DECOUPE",Tableau1[[#This Row],[DESIGNATION]])),"","NEED REF")</f>
        <v/>
      </c>
    </row>
    <row r="8542" spans="2:14">
      <c r="B8542">
        <v>34405463</v>
      </c>
      <c r="C8542" s="2">
        <v>42670</v>
      </c>
      <c r="D8542" t="s">
        <v>13</v>
      </c>
      <c r="E8542" t="s">
        <v>6178</v>
      </c>
      <c r="F8542" t="s">
        <v>6177</v>
      </c>
      <c r="J8542" t="s">
        <v>17</v>
      </c>
      <c r="K8542" t="s">
        <v>25</v>
      </c>
      <c r="L8542" t="str">
        <f>_xlfn.XLOOKUP(Tableau1[[#This Row],[TYPE DE PIECE]],Tableau4[MATIERE],Tableau4[SHORT TYPE],"",0,1)</f>
        <v>SMT</v>
      </c>
      <c r="N8542" t="str">
        <f>IF(ISERR(FIND("DECOUPE",Tableau1[[#This Row],[DESIGNATION]])),"","NEED REF")</f>
        <v/>
      </c>
    </row>
    <row r="8543" spans="2:14">
      <c r="B8543">
        <v>34405462</v>
      </c>
      <c r="C8543" s="2">
        <v>42670</v>
      </c>
      <c r="D8543" t="s">
        <v>13</v>
      </c>
      <c r="E8543" t="s">
        <v>6176</v>
      </c>
      <c r="F8543" t="s">
        <v>6177</v>
      </c>
      <c r="J8543" t="s">
        <v>17</v>
      </c>
      <c r="L8543" t="str">
        <f>_xlfn.XLOOKUP(Tableau1[[#This Row],[TYPE DE PIECE]],Tableau4[MATIERE],Tableau4[SHORT TYPE],"",0,1)</f>
        <v/>
      </c>
      <c r="N8543" t="str">
        <f>IF(ISERR(FIND("DECOUPE",Tableau1[[#This Row],[DESIGNATION]])),"","NEED REF")</f>
        <v/>
      </c>
    </row>
    <row r="8544" spans="2:14">
      <c r="B8544">
        <v>34405461</v>
      </c>
      <c r="C8544" s="2">
        <v>42670</v>
      </c>
      <c r="D8544" t="s">
        <v>13</v>
      </c>
      <c r="E8544" t="s">
        <v>6179</v>
      </c>
      <c r="F8544" t="s">
        <v>6177</v>
      </c>
      <c r="J8544" t="s">
        <v>17</v>
      </c>
      <c r="K8544" t="s">
        <v>25</v>
      </c>
      <c r="L8544" t="str">
        <f>_xlfn.XLOOKUP(Tableau1[[#This Row],[TYPE DE PIECE]],Tableau4[MATIERE],Tableau4[SHORT TYPE],"",0,1)</f>
        <v>SMT</v>
      </c>
      <c r="N8544" t="str">
        <f>IF(ISERR(FIND("DECOUPE",Tableau1[[#This Row],[DESIGNATION]])),"","NEED REF")</f>
        <v/>
      </c>
    </row>
    <row r="8545" spans="2:14">
      <c r="B8545">
        <v>34405460</v>
      </c>
      <c r="C8545" s="2">
        <v>42670</v>
      </c>
      <c r="D8545" t="s">
        <v>13</v>
      </c>
      <c r="E8545" t="s">
        <v>6180</v>
      </c>
      <c r="F8545" t="s">
        <v>6177</v>
      </c>
      <c r="J8545" t="s">
        <v>17</v>
      </c>
      <c r="K8545" t="s">
        <v>25</v>
      </c>
      <c r="L8545" t="str">
        <f>_xlfn.XLOOKUP(Tableau1[[#This Row],[TYPE DE PIECE]],Tableau4[MATIERE],Tableau4[SHORT TYPE],"",0,1)</f>
        <v>SMT</v>
      </c>
      <c r="N8545" t="str">
        <f>IF(ISERR(FIND("DECOUPE",Tableau1[[#This Row],[DESIGNATION]])),"","NEED REF")</f>
        <v/>
      </c>
    </row>
    <row r="8546" spans="2:14">
      <c r="B8546">
        <v>34405459</v>
      </c>
      <c r="C8546" s="2">
        <v>42670</v>
      </c>
      <c r="D8546" t="s">
        <v>13</v>
      </c>
      <c r="E8546" t="s">
        <v>6176</v>
      </c>
      <c r="F8546" t="s">
        <v>6177</v>
      </c>
      <c r="J8546" t="s">
        <v>17</v>
      </c>
      <c r="L8546" t="str">
        <f>_xlfn.XLOOKUP(Tableau1[[#This Row],[TYPE DE PIECE]],Tableau4[MATIERE],Tableau4[SHORT TYPE],"",0,1)</f>
        <v/>
      </c>
      <c r="N8546" t="str">
        <f>IF(ISERR(FIND("DECOUPE",Tableau1[[#This Row],[DESIGNATION]])),"","NEED REF")</f>
        <v/>
      </c>
    </row>
    <row r="8547" spans="2:14">
      <c r="B8547">
        <v>34405458</v>
      </c>
      <c r="C8547" s="2">
        <v>42670</v>
      </c>
      <c r="D8547" t="s">
        <v>13</v>
      </c>
      <c r="E8547" t="s">
        <v>6176</v>
      </c>
      <c r="F8547" t="s">
        <v>6177</v>
      </c>
      <c r="J8547" t="s">
        <v>17</v>
      </c>
      <c r="L8547" t="str">
        <f>_xlfn.XLOOKUP(Tableau1[[#This Row],[TYPE DE PIECE]],Tableau4[MATIERE],Tableau4[SHORT TYPE],"",0,1)</f>
        <v/>
      </c>
      <c r="N8547" t="str">
        <f>IF(ISERR(FIND("DECOUPE",Tableau1[[#This Row],[DESIGNATION]])),"","NEED REF")</f>
        <v/>
      </c>
    </row>
    <row r="8548" spans="2:14">
      <c r="B8548">
        <v>34405457</v>
      </c>
      <c r="C8548" s="2">
        <v>42670</v>
      </c>
      <c r="D8548" t="s">
        <v>13</v>
      </c>
      <c r="E8548" t="s">
        <v>6176</v>
      </c>
      <c r="F8548" t="s">
        <v>6177</v>
      </c>
      <c r="J8548" t="s">
        <v>17</v>
      </c>
      <c r="L8548" t="str">
        <f>_xlfn.XLOOKUP(Tableau1[[#This Row],[TYPE DE PIECE]],Tableau4[MATIERE],Tableau4[SHORT TYPE],"",0,1)</f>
        <v/>
      </c>
      <c r="N8548" t="str">
        <f>IF(ISERR(FIND("DECOUPE",Tableau1[[#This Row],[DESIGNATION]])),"","NEED REF")</f>
        <v/>
      </c>
    </row>
    <row r="8549" spans="2:14">
      <c r="B8549">
        <v>34405456</v>
      </c>
      <c r="C8549" s="2">
        <v>42670</v>
      </c>
      <c r="D8549" t="s">
        <v>13</v>
      </c>
      <c r="E8549" t="s">
        <v>6181</v>
      </c>
      <c r="F8549" t="s">
        <v>6177</v>
      </c>
      <c r="J8549" t="s">
        <v>17</v>
      </c>
      <c r="K8549" t="s">
        <v>25</v>
      </c>
      <c r="L8549" t="str">
        <f>_xlfn.XLOOKUP(Tableau1[[#This Row],[TYPE DE PIECE]],Tableau4[MATIERE],Tableau4[SHORT TYPE],"",0,1)</f>
        <v>SMT</v>
      </c>
      <c r="N8549" t="str">
        <f>IF(ISERR(FIND("DECOUPE",Tableau1[[#This Row],[DESIGNATION]])),"","NEED REF")</f>
        <v/>
      </c>
    </row>
    <row r="8550" spans="2:14">
      <c r="B8550">
        <v>34405455</v>
      </c>
      <c r="C8550" s="2">
        <v>42670</v>
      </c>
      <c r="D8550" t="s">
        <v>13</v>
      </c>
      <c r="E8550" t="s">
        <v>6176</v>
      </c>
      <c r="F8550" t="s">
        <v>6177</v>
      </c>
      <c r="J8550" t="s">
        <v>17</v>
      </c>
      <c r="L8550" t="str">
        <f>_xlfn.XLOOKUP(Tableau1[[#This Row],[TYPE DE PIECE]],Tableau4[MATIERE],Tableau4[SHORT TYPE],"",0,1)</f>
        <v/>
      </c>
      <c r="N8550" t="str">
        <f>IF(ISERR(FIND("DECOUPE",Tableau1[[#This Row],[DESIGNATION]])),"","NEED REF")</f>
        <v/>
      </c>
    </row>
    <row r="8551" spans="2:14">
      <c r="B8551">
        <v>34405454</v>
      </c>
      <c r="C8551" s="2">
        <v>42670</v>
      </c>
      <c r="D8551" t="s">
        <v>13</v>
      </c>
      <c r="E8551" t="s">
        <v>6176</v>
      </c>
      <c r="F8551" t="s">
        <v>6177</v>
      </c>
      <c r="J8551" t="s">
        <v>17</v>
      </c>
      <c r="L8551" t="str">
        <f>_xlfn.XLOOKUP(Tableau1[[#This Row],[TYPE DE PIECE]],Tableau4[MATIERE],Tableau4[SHORT TYPE],"",0,1)</f>
        <v/>
      </c>
      <c r="N8551" t="str">
        <f>IF(ISERR(FIND("DECOUPE",Tableau1[[#This Row],[DESIGNATION]])),"","NEED REF")</f>
        <v/>
      </c>
    </row>
    <row r="8552" spans="2:14">
      <c r="B8552">
        <v>34405453</v>
      </c>
      <c r="C8552" s="2">
        <v>42670</v>
      </c>
      <c r="D8552" t="s">
        <v>13</v>
      </c>
      <c r="E8552" t="s">
        <v>6176</v>
      </c>
      <c r="F8552" t="s">
        <v>6177</v>
      </c>
      <c r="J8552" t="s">
        <v>17</v>
      </c>
      <c r="L8552" t="str">
        <f>_xlfn.XLOOKUP(Tableau1[[#This Row],[TYPE DE PIECE]],Tableau4[MATIERE],Tableau4[SHORT TYPE],"",0,1)</f>
        <v/>
      </c>
      <c r="N8552" t="str">
        <f>IF(ISERR(FIND("DECOUPE",Tableau1[[#This Row],[DESIGNATION]])),"","NEED REF")</f>
        <v/>
      </c>
    </row>
    <row r="8553" spans="2:14">
      <c r="B8553">
        <v>34405452</v>
      </c>
      <c r="C8553" s="2">
        <v>42670</v>
      </c>
      <c r="D8553" t="s">
        <v>13</v>
      </c>
      <c r="E8553" t="s">
        <v>6182</v>
      </c>
      <c r="F8553" t="s">
        <v>6177</v>
      </c>
      <c r="J8553" t="s">
        <v>17</v>
      </c>
      <c r="K8553" t="s">
        <v>22</v>
      </c>
      <c r="L8553" t="str">
        <f>_xlfn.XLOOKUP(Tableau1[[#This Row],[TYPE DE PIECE]],Tableau4[MATIERE],Tableau4[SHORT TYPE],"",0,1)</f>
        <v>COP</v>
      </c>
      <c r="N8553" t="str">
        <f>IF(ISERR(FIND("DECOUPE",Tableau1[[#This Row],[DESIGNATION]])),"","NEED REF")</f>
        <v/>
      </c>
    </row>
    <row r="8554" spans="2:14">
      <c r="B8554">
        <v>34405451</v>
      </c>
      <c r="C8554" s="2">
        <v>42670</v>
      </c>
      <c r="D8554" t="s">
        <v>13</v>
      </c>
      <c r="E8554" t="s">
        <v>6183</v>
      </c>
      <c r="F8554" t="s">
        <v>6177</v>
      </c>
      <c r="J8554" t="s">
        <v>17</v>
      </c>
      <c r="K8554" t="s">
        <v>22</v>
      </c>
      <c r="L8554" t="str">
        <f>_xlfn.XLOOKUP(Tableau1[[#This Row],[TYPE DE PIECE]],Tableau4[MATIERE],Tableau4[SHORT TYPE],"",0,1)</f>
        <v>COP</v>
      </c>
      <c r="N8554" t="str">
        <f>IF(ISERR(FIND("DECOUPE",Tableau1[[#This Row],[DESIGNATION]])),"","NEED REF")</f>
        <v/>
      </c>
    </row>
    <row r="8555" spans="2:14">
      <c r="B8555">
        <v>34405450</v>
      </c>
      <c r="C8555" s="2">
        <v>42670</v>
      </c>
      <c r="D8555" t="s">
        <v>13</v>
      </c>
      <c r="E8555" t="s">
        <v>6184</v>
      </c>
      <c r="F8555" t="s">
        <v>6177</v>
      </c>
      <c r="J8555" t="s">
        <v>17</v>
      </c>
      <c r="K8555" t="s">
        <v>22</v>
      </c>
      <c r="L8555" t="str">
        <f>_xlfn.XLOOKUP(Tableau1[[#This Row],[TYPE DE PIECE]],Tableau4[MATIERE],Tableau4[SHORT TYPE],"",0,1)</f>
        <v>COP</v>
      </c>
      <c r="N8555" t="str">
        <f>IF(ISERR(FIND("DECOUPE",Tableau1[[#This Row],[DESIGNATION]])),"","NEED REF")</f>
        <v/>
      </c>
    </row>
    <row r="8556" spans="2:14">
      <c r="B8556">
        <v>34405449</v>
      </c>
      <c r="C8556" s="2">
        <v>42670</v>
      </c>
      <c r="D8556" t="s">
        <v>13</v>
      </c>
      <c r="E8556" t="s">
        <v>6185</v>
      </c>
      <c r="F8556" t="s">
        <v>6177</v>
      </c>
      <c r="J8556" t="s">
        <v>17</v>
      </c>
      <c r="K8556" t="s">
        <v>22</v>
      </c>
      <c r="L8556" t="str">
        <f>_xlfn.XLOOKUP(Tableau1[[#This Row],[TYPE DE PIECE]],Tableau4[MATIERE],Tableau4[SHORT TYPE],"",0,1)</f>
        <v>COP</v>
      </c>
      <c r="N8556" t="str">
        <f>IF(ISERR(FIND("DECOUPE",Tableau1[[#This Row],[DESIGNATION]])),"","NEED REF")</f>
        <v/>
      </c>
    </row>
    <row r="8557" spans="2:14">
      <c r="B8557">
        <v>34405448</v>
      </c>
      <c r="C8557" s="2">
        <v>42670</v>
      </c>
      <c r="D8557" t="s">
        <v>13</v>
      </c>
      <c r="E8557" t="s">
        <v>6176</v>
      </c>
      <c r="F8557" t="s">
        <v>6177</v>
      </c>
      <c r="J8557" t="s">
        <v>17</v>
      </c>
      <c r="L8557" t="str">
        <f>_xlfn.XLOOKUP(Tableau1[[#This Row],[TYPE DE PIECE]],Tableau4[MATIERE],Tableau4[SHORT TYPE],"",0,1)</f>
        <v/>
      </c>
      <c r="N8557" t="str">
        <f>IF(ISERR(FIND("DECOUPE",Tableau1[[#This Row],[DESIGNATION]])),"","NEED REF")</f>
        <v/>
      </c>
    </row>
    <row r="8558" spans="2:14">
      <c r="B8558">
        <v>34405447</v>
      </c>
      <c r="C8558" s="2">
        <v>42670</v>
      </c>
      <c r="D8558" t="s">
        <v>13</v>
      </c>
      <c r="E8558" t="s">
        <v>6186</v>
      </c>
      <c r="F8558" t="s">
        <v>6177</v>
      </c>
      <c r="J8558" t="s">
        <v>17</v>
      </c>
      <c r="K8558" t="s">
        <v>22</v>
      </c>
      <c r="L8558" t="str">
        <f>_xlfn.XLOOKUP(Tableau1[[#This Row],[TYPE DE PIECE]],Tableau4[MATIERE],Tableau4[SHORT TYPE],"",0,1)</f>
        <v>COP</v>
      </c>
      <c r="N8558" t="str">
        <f>IF(ISERR(FIND("DECOUPE",Tableau1[[#This Row],[DESIGNATION]])),"","NEED REF")</f>
        <v/>
      </c>
    </row>
    <row r="8559" spans="2:14">
      <c r="B8559">
        <v>34405446</v>
      </c>
      <c r="C8559" s="2">
        <v>42670</v>
      </c>
      <c r="D8559" t="s">
        <v>13</v>
      </c>
      <c r="E8559" t="s">
        <v>6187</v>
      </c>
      <c r="F8559" t="s">
        <v>6177</v>
      </c>
      <c r="J8559" t="s">
        <v>17</v>
      </c>
      <c r="K8559" t="s">
        <v>22</v>
      </c>
      <c r="L8559" t="str">
        <f>_xlfn.XLOOKUP(Tableau1[[#This Row],[TYPE DE PIECE]],Tableau4[MATIERE],Tableau4[SHORT TYPE],"",0,1)</f>
        <v>COP</v>
      </c>
      <c r="N8559" t="str">
        <f>IF(ISERR(FIND("DECOUPE",Tableau1[[#This Row],[DESIGNATION]])),"","NEED REF")</f>
        <v/>
      </c>
    </row>
    <row r="8560" spans="2:14">
      <c r="B8560">
        <v>34405445</v>
      </c>
      <c r="C8560" s="2">
        <v>42670</v>
      </c>
      <c r="D8560" t="s">
        <v>13</v>
      </c>
      <c r="E8560" t="s">
        <v>6188</v>
      </c>
      <c r="F8560" t="s">
        <v>6177</v>
      </c>
      <c r="J8560" t="s">
        <v>17</v>
      </c>
      <c r="K8560" t="s">
        <v>22</v>
      </c>
      <c r="L8560" t="str">
        <f>_xlfn.XLOOKUP(Tableau1[[#This Row],[TYPE DE PIECE]],Tableau4[MATIERE],Tableau4[SHORT TYPE],"",0,1)</f>
        <v>COP</v>
      </c>
      <c r="N8560" t="str">
        <f>IF(ISERR(FIND("DECOUPE",Tableau1[[#This Row],[DESIGNATION]])),"","NEED REF")</f>
        <v/>
      </c>
    </row>
    <row r="8561" spans="2:14">
      <c r="B8561">
        <v>34405444</v>
      </c>
      <c r="C8561" s="2">
        <v>42670</v>
      </c>
      <c r="D8561" t="s">
        <v>13</v>
      </c>
      <c r="E8561" t="s">
        <v>6176</v>
      </c>
      <c r="F8561" t="s">
        <v>6177</v>
      </c>
      <c r="J8561" t="s">
        <v>17</v>
      </c>
      <c r="L8561" t="str">
        <f>_xlfn.XLOOKUP(Tableau1[[#This Row],[TYPE DE PIECE]],Tableau4[MATIERE],Tableau4[SHORT TYPE],"",0,1)</f>
        <v/>
      </c>
      <c r="N8561" t="str">
        <f>IF(ISERR(FIND("DECOUPE",Tableau1[[#This Row],[DESIGNATION]])),"","NEED REF")</f>
        <v/>
      </c>
    </row>
    <row r="8562" spans="2:14">
      <c r="B8562">
        <v>34405443</v>
      </c>
      <c r="C8562" s="2">
        <v>42670</v>
      </c>
      <c r="D8562" t="s">
        <v>13</v>
      </c>
      <c r="E8562" t="s">
        <v>6176</v>
      </c>
      <c r="F8562" t="s">
        <v>6177</v>
      </c>
      <c r="J8562" t="s">
        <v>17</v>
      </c>
      <c r="L8562" t="str">
        <f>_xlfn.XLOOKUP(Tableau1[[#This Row],[TYPE DE PIECE]],Tableau4[MATIERE],Tableau4[SHORT TYPE],"",0,1)</f>
        <v/>
      </c>
      <c r="N8562" t="str">
        <f>IF(ISERR(FIND("DECOUPE",Tableau1[[#This Row],[DESIGNATION]])),"","NEED REF")</f>
        <v/>
      </c>
    </row>
    <row r="8563" spans="2:14">
      <c r="B8563">
        <v>34405442</v>
      </c>
      <c r="C8563" s="2">
        <v>42670</v>
      </c>
      <c r="D8563" t="s">
        <v>13</v>
      </c>
      <c r="E8563" t="s">
        <v>6176</v>
      </c>
      <c r="F8563" t="s">
        <v>6177</v>
      </c>
      <c r="J8563" t="s">
        <v>17</v>
      </c>
      <c r="L8563" t="str">
        <f>_xlfn.XLOOKUP(Tableau1[[#This Row],[TYPE DE PIECE]],Tableau4[MATIERE],Tableau4[SHORT TYPE],"",0,1)</f>
        <v/>
      </c>
      <c r="N8563" t="str">
        <f>IF(ISERR(FIND("DECOUPE",Tableau1[[#This Row],[DESIGNATION]])),"","NEED REF")</f>
        <v/>
      </c>
    </row>
    <row r="8564" spans="2:14">
      <c r="B8564">
        <v>34405441</v>
      </c>
      <c r="C8564" s="2">
        <v>42670</v>
      </c>
      <c r="D8564" t="s">
        <v>13</v>
      </c>
      <c r="E8564" t="s">
        <v>6176</v>
      </c>
      <c r="F8564" t="s">
        <v>6177</v>
      </c>
      <c r="J8564" t="s">
        <v>17</v>
      </c>
      <c r="L8564" t="str">
        <f>_xlfn.XLOOKUP(Tableau1[[#This Row],[TYPE DE PIECE]],Tableau4[MATIERE],Tableau4[SHORT TYPE],"",0,1)</f>
        <v/>
      </c>
      <c r="N8564" t="str">
        <f>IF(ISERR(FIND("DECOUPE",Tableau1[[#This Row],[DESIGNATION]])),"","NEED REF")</f>
        <v/>
      </c>
    </row>
    <row r="8565" spans="2:14">
      <c r="B8565">
        <v>34405440</v>
      </c>
      <c r="C8565" s="2">
        <v>42670</v>
      </c>
      <c r="D8565" t="s">
        <v>13</v>
      </c>
      <c r="E8565" t="s">
        <v>6176</v>
      </c>
      <c r="F8565" t="s">
        <v>6177</v>
      </c>
      <c r="J8565" t="s">
        <v>17</v>
      </c>
      <c r="L8565" t="str">
        <f>_xlfn.XLOOKUP(Tableau1[[#This Row],[TYPE DE PIECE]],Tableau4[MATIERE],Tableau4[SHORT TYPE],"",0,1)</f>
        <v/>
      </c>
      <c r="N8565" t="str">
        <f>IF(ISERR(FIND("DECOUPE",Tableau1[[#This Row],[DESIGNATION]])),"","NEED REF")</f>
        <v/>
      </c>
    </row>
    <row r="8566" spans="2:14">
      <c r="B8566">
        <v>34405439</v>
      </c>
      <c r="C8566" s="2">
        <v>42670</v>
      </c>
      <c r="D8566" t="s">
        <v>13</v>
      </c>
      <c r="E8566" t="s">
        <v>6189</v>
      </c>
      <c r="F8566" t="s">
        <v>6177</v>
      </c>
      <c r="J8566" t="s">
        <v>17</v>
      </c>
      <c r="K8566" t="s">
        <v>22</v>
      </c>
      <c r="L8566" t="str">
        <f>_xlfn.XLOOKUP(Tableau1[[#This Row],[TYPE DE PIECE]],Tableau4[MATIERE],Tableau4[SHORT TYPE],"",0,1)</f>
        <v>COP</v>
      </c>
      <c r="N8566" t="str">
        <f>IF(ISERR(FIND("DECOUPE",Tableau1[[#This Row],[DESIGNATION]])),"","NEED REF")</f>
        <v/>
      </c>
    </row>
    <row r="8567" spans="2:14">
      <c r="B8567">
        <v>34405438</v>
      </c>
      <c r="C8567" s="2">
        <v>42670</v>
      </c>
      <c r="D8567" t="s">
        <v>13</v>
      </c>
      <c r="E8567" t="s">
        <v>6176</v>
      </c>
      <c r="F8567" t="s">
        <v>6177</v>
      </c>
      <c r="J8567" t="s">
        <v>17</v>
      </c>
      <c r="L8567" t="str">
        <f>_xlfn.XLOOKUP(Tableau1[[#This Row],[TYPE DE PIECE]],Tableau4[MATIERE],Tableau4[SHORT TYPE],"",0,1)</f>
        <v/>
      </c>
      <c r="N8567" t="str">
        <f>IF(ISERR(FIND("DECOUPE",Tableau1[[#This Row],[DESIGNATION]])),"","NEED REF")</f>
        <v/>
      </c>
    </row>
    <row r="8568" spans="2:14">
      <c r="B8568">
        <v>34405437</v>
      </c>
      <c r="C8568" s="2">
        <v>42670</v>
      </c>
      <c r="D8568" t="s">
        <v>13</v>
      </c>
      <c r="E8568" t="s">
        <v>6176</v>
      </c>
      <c r="F8568" t="s">
        <v>6177</v>
      </c>
      <c r="J8568" t="s">
        <v>17</v>
      </c>
      <c r="L8568" t="str">
        <f>_xlfn.XLOOKUP(Tableau1[[#This Row],[TYPE DE PIECE]],Tableau4[MATIERE],Tableau4[SHORT TYPE],"",0,1)</f>
        <v/>
      </c>
      <c r="N8568" t="str">
        <f>IF(ISERR(FIND("DECOUPE",Tableau1[[#This Row],[DESIGNATION]])),"","NEED REF")</f>
        <v/>
      </c>
    </row>
    <row r="8569" spans="2:14">
      <c r="B8569">
        <v>34405436</v>
      </c>
      <c r="C8569" s="2">
        <v>42670</v>
      </c>
      <c r="D8569" t="s">
        <v>13</v>
      </c>
      <c r="E8569" t="s">
        <v>6190</v>
      </c>
      <c r="F8569" t="s">
        <v>6177</v>
      </c>
      <c r="J8569" t="s">
        <v>17</v>
      </c>
      <c r="K8569" t="s">
        <v>22</v>
      </c>
      <c r="L8569" t="str">
        <f>_xlfn.XLOOKUP(Tableau1[[#This Row],[TYPE DE PIECE]],Tableau4[MATIERE],Tableau4[SHORT TYPE],"",0,1)</f>
        <v>COP</v>
      </c>
      <c r="N8569" t="str">
        <f>IF(ISERR(FIND("DECOUPE",Tableau1[[#This Row],[DESIGNATION]])),"","NEED REF")</f>
        <v/>
      </c>
    </row>
    <row r="8570" spans="2:14">
      <c r="B8570">
        <v>34405435</v>
      </c>
      <c r="C8570" s="2">
        <v>42670</v>
      </c>
      <c r="D8570" t="s">
        <v>13</v>
      </c>
      <c r="E8570" t="s">
        <v>6191</v>
      </c>
      <c r="F8570" t="s">
        <v>6177</v>
      </c>
      <c r="J8570" t="s">
        <v>17</v>
      </c>
      <c r="K8570" t="s">
        <v>22</v>
      </c>
      <c r="L8570" t="str">
        <f>_xlfn.XLOOKUP(Tableau1[[#This Row],[TYPE DE PIECE]],Tableau4[MATIERE],Tableau4[SHORT TYPE],"",0,1)</f>
        <v>COP</v>
      </c>
      <c r="N8570" t="str">
        <f>IF(ISERR(FIND("DECOUPE",Tableau1[[#This Row],[DESIGNATION]])),"","NEED REF")</f>
        <v/>
      </c>
    </row>
    <row r="8571" spans="2:14">
      <c r="B8571">
        <v>34405434</v>
      </c>
      <c r="C8571" s="2">
        <v>42670</v>
      </c>
      <c r="D8571" t="s">
        <v>13</v>
      </c>
      <c r="E8571" t="s">
        <v>6192</v>
      </c>
      <c r="F8571" t="s">
        <v>6177</v>
      </c>
      <c r="J8571" t="s">
        <v>17</v>
      </c>
      <c r="K8571" t="s">
        <v>22</v>
      </c>
      <c r="L8571" t="str">
        <f>_xlfn.XLOOKUP(Tableau1[[#This Row],[TYPE DE PIECE]],Tableau4[MATIERE],Tableau4[SHORT TYPE],"",0,1)</f>
        <v>COP</v>
      </c>
      <c r="N8571" t="str">
        <f>IF(ISERR(FIND("DECOUPE",Tableau1[[#This Row],[DESIGNATION]])),"","NEED REF")</f>
        <v/>
      </c>
    </row>
    <row r="8572" spans="2:14">
      <c r="B8572">
        <v>34405433</v>
      </c>
      <c r="C8572" s="2">
        <v>42670</v>
      </c>
      <c r="D8572" t="s">
        <v>13</v>
      </c>
      <c r="E8572" t="s">
        <v>6193</v>
      </c>
      <c r="F8572" t="s">
        <v>6177</v>
      </c>
      <c r="J8572" t="s">
        <v>17</v>
      </c>
      <c r="K8572" t="s">
        <v>22</v>
      </c>
      <c r="L8572" t="str">
        <f>_xlfn.XLOOKUP(Tableau1[[#This Row],[TYPE DE PIECE]],Tableau4[MATIERE],Tableau4[SHORT TYPE],"",0,1)</f>
        <v>COP</v>
      </c>
      <c r="N8572" t="str">
        <f>IF(ISERR(FIND("DECOUPE",Tableau1[[#This Row],[DESIGNATION]])),"","NEED REF")</f>
        <v/>
      </c>
    </row>
    <row r="8573" spans="2:14">
      <c r="B8573">
        <v>34405432</v>
      </c>
      <c r="C8573" s="2">
        <v>42662</v>
      </c>
      <c r="D8573" t="s">
        <v>13</v>
      </c>
      <c r="E8573" t="s">
        <v>6194</v>
      </c>
      <c r="L8573" t="str">
        <f>_xlfn.XLOOKUP(Tableau1[[#This Row],[TYPE DE PIECE]],Tableau4[MATIERE],Tableau4[SHORT TYPE],"",0,1)</f>
        <v/>
      </c>
      <c r="N8573" t="str">
        <f>IF(ISERR(FIND("DECOUPE",Tableau1[[#This Row],[DESIGNATION]])),"","NEED REF")</f>
        <v/>
      </c>
    </row>
    <row r="8574" spans="2:14">
      <c r="B8574">
        <v>34405431</v>
      </c>
      <c r="C8574" s="2">
        <v>42662</v>
      </c>
      <c r="D8574" t="s">
        <v>13</v>
      </c>
      <c r="E8574" t="s">
        <v>6195</v>
      </c>
      <c r="L8574" t="str">
        <f>_xlfn.XLOOKUP(Tableau1[[#This Row],[TYPE DE PIECE]],Tableau4[MATIERE],Tableau4[SHORT TYPE],"",0,1)</f>
        <v/>
      </c>
      <c r="N8574" t="str">
        <f>IF(ISERR(FIND("DECOUPE",Tableau1[[#This Row],[DESIGNATION]])),"","NEED REF")</f>
        <v/>
      </c>
    </row>
    <row r="8575" spans="2:14">
      <c r="B8575">
        <v>34405430</v>
      </c>
      <c r="C8575" s="2">
        <v>42662</v>
      </c>
      <c r="D8575" t="s">
        <v>13</v>
      </c>
      <c r="E8575" t="s">
        <v>6196</v>
      </c>
      <c r="L8575" t="str">
        <f>_xlfn.XLOOKUP(Tableau1[[#This Row],[TYPE DE PIECE]],Tableau4[MATIERE],Tableau4[SHORT TYPE],"",0,1)</f>
        <v/>
      </c>
      <c r="N8575" t="str">
        <f>IF(ISERR(FIND("DECOUPE",Tableau1[[#This Row],[DESIGNATION]])),"","NEED REF")</f>
        <v/>
      </c>
    </row>
    <row r="8576" spans="2:14">
      <c r="B8576">
        <v>34405429</v>
      </c>
      <c r="C8576" s="2">
        <v>42657</v>
      </c>
      <c r="D8576" t="s">
        <v>13</v>
      </c>
      <c r="E8576" t="s">
        <v>6197</v>
      </c>
      <c r="F8576" t="s">
        <v>6121</v>
      </c>
      <c r="J8576" t="s">
        <v>4048</v>
      </c>
      <c r="K8576" t="s">
        <v>22</v>
      </c>
      <c r="L8576" t="str">
        <f>_xlfn.XLOOKUP(Tableau1[[#This Row],[TYPE DE PIECE]],Tableau4[MATIERE],Tableau4[SHORT TYPE],"",0,1)</f>
        <v>COP</v>
      </c>
      <c r="N8576" t="str">
        <f>IF(ISERR(FIND("DECOUPE",Tableau1[[#This Row],[DESIGNATION]])),"","NEED REF")</f>
        <v/>
      </c>
    </row>
    <row r="8577" spans="2:14">
      <c r="B8577">
        <v>34405428</v>
      </c>
      <c r="C8577" s="2">
        <v>42656</v>
      </c>
      <c r="D8577" t="s">
        <v>13</v>
      </c>
      <c r="E8577" t="s">
        <v>6198</v>
      </c>
      <c r="F8577" t="s">
        <v>6103</v>
      </c>
      <c r="J8577" t="s">
        <v>4048</v>
      </c>
      <c r="L8577" t="str">
        <f>_xlfn.XLOOKUP(Tableau1[[#This Row],[TYPE DE PIECE]],Tableau4[MATIERE],Tableau4[SHORT TYPE],"",0,1)</f>
        <v/>
      </c>
      <c r="N8577" t="str">
        <f>IF(ISERR(FIND("DECOUPE",Tableau1[[#This Row],[DESIGNATION]])),"","NEED REF")</f>
        <v/>
      </c>
    </row>
    <row r="8578" spans="2:14">
      <c r="B8578">
        <v>34405427</v>
      </c>
      <c r="C8578" s="2">
        <v>42654</v>
      </c>
      <c r="D8578" t="s">
        <v>13</v>
      </c>
      <c r="E8578" t="s">
        <v>6199</v>
      </c>
      <c r="F8578" t="s">
        <v>6200</v>
      </c>
      <c r="J8578" t="s">
        <v>1944</v>
      </c>
      <c r="L8578" t="str">
        <f>_xlfn.XLOOKUP(Tableau1[[#This Row],[TYPE DE PIECE]],Tableau4[MATIERE],Tableau4[SHORT TYPE],"",0,1)</f>
        <v/>
      </c>
      <c r="N8578" t="str">
        <f>IF(ISERR(FIND("DECOUPE",Tableau1[[#This Row],[DESIGNATION]])),"","NEED REF")</f>
        <v/>
      </c>
    </row>
    <row r="8579" spans="2:14">
      <c r="B8579">
        <v>34405426</v>
      </c>
      <c r="C8579" s="2">
        <v>42653</v>
      </c>
      <c r="D8579" t="s">
        <v>13</v>
      </c>
      <c r="E8579" t="s">
        <v>6201</v>
      </c>
      <c r="F8579" t="s">
        <v>6121</v>
      </c>
      <c r="J8579" t="s">
        <v>4048</v>
      </c>
      <c r="K8579" t="s">
        <v>25</v>
      </c>
      <c r="L8579" t="str">
        <f>_xlfn.XLOOKUP(Tableau1[[#This Row],[TYPE DE PIECE]],Tableau4[MATIERE],Tableau4[SHORT TYPE],"",0,1)</f>
        <v>SMT</v>
      </c>
      <c r="N8579" t="str">
        <f>IF(ISERR(FIND("DECOUPE",Tableau1[[#This Row],[DESIGNATION]])),"","NEED REF")</f>
        <v/>
      </c>
    </row>
    <row r="8580" spans="2:14">
      <c r="B8580">
        <v>34405425</v>
      </c>
      <c r="C8580" s="2">
        <v>42649</v>
      </c>
      <c r="D8580" t="s">
        <v>13</v>
      </c>
      <c r="E8580" t="s">
        <v>6202</v>
      </c>
      <c r="F8580" t="s">
        <v>6121</v>
      </c>
      <c r="J8580" t="s">
        <v>4048</v>
      </c>
      <c r="K8580" t="s">
        <v>25</v>
      </c>
      <c r="L8580" t="str">
        <f>_xlfn.XLOOKUP(Tableau1[[#This Row],[TYPE DE PIECE]],Tableau4[MATIERE],Tableau4[SHORT TYPE],"",0,1)</f>
        <v>SMT</v>
      </c>
      <c r="N8580" t="str">
        <f>IF(ISERR(FIND("DECOUPE",Tableau1[[#This Row],[DESIGNATION]])),"","NEED REF")</f>
        <v/>
      </c>
    </row>
    <row r="8581" spans="2:14">
      <c r="B8581">
        <v>34405424</v>
      </c>
      <c r="C8581" s="2">
        <v>42649</v>
      </c>
      <c r="D8581" t="s">
        <v>13</v>
      </c>
      <c r="E8581" t="s">
        <v>6203</v>
      </c>
      <c r="F8581" t="s">
        <v>6121</v>
      </c>
      <c r="J8581" t="s">
        <v>4048</v>
      </c>
      <c r="K8581" t="s">
        <v>25</v>
      </c>
      <c r="L8581" t="str">
        <f>_xlfn.XLOOKUP(Tableau1[[#This Row],[TYPE DE PIECE]],Tableau4[MATIERE],Tableau4[SHORT TYPE],"",0,1)</f>
        <v>SMT</v>
      </c>
      <c r="N8581" t="str">
        <f>IF(ISERR(FIND("DECOUPE",Tableau1[[#This Row],[DESIGNATION]])),"","NEED REF")</f>
        <v/>
      </c>
    </row>
    <row r="8582" spans="2:14">
      <c r="B8582">
        <v>34405423</v>
      </c>
      <c r="C8582" s="2">
        <v>42649</v>
      </c>
      <c r="D8582" t="s">
        <v>13</v>
      </c>
      <c r="E8582" t="s">
        <v>5244</v>
      </c>
      <c r="F8582" t="s">
        <v>6121</v>
      </c>
      <c r="J8582" t="s">
        <v>4048</v>
      </c>
      <c r="K8582" t="s">
        <v>25</v>
      </c>
      <c r="L8582" t="str">
        <f>_xlfn.XLOOKUP(Tableau1[[#This Row],[TYPE DE PIECE]],Tableau4[MATIERE],Tableau4[SHORT TYPE],"",0,1)</f>
        <v>SMT</v>
      </c>
      <c r="N8582" t="str">
        <f>IF(ISERR(FIND("DECOUPE",Tableau1[[#This Row],[DESIGNATION]])),"","NEED REF")</f>
        <v/>
      </c>
    </row>
    <row r="8583" spans="2:14">
      <c r="B8583">
        <v>34405422</v>
      </c>
      <c r="C8583" s="2">
        <v>42646</v>
      </c>
      <c r="D8583" t="s">
        <v>13</v>
      </c>
      <c r="E8583" t="s">
        <v>6204</v>
      </c>
      <c r="F8583" t="s">
        <v>4104</v>
      </c>
      <c r="J8583" t="s">
        <v>17</v>
      </c>
      <c r="K8583" t="s">
        <v>25</v>
      </c>
      <c r="L8583" t="str">
        <f>_xlfn.XLOOKUP(Tableau1[[#This Row],[TYPE DE PIECE]],Tableau4[MATIERE],Tableau4[SHORT TYPE],"",0,1)</f>
        <v>SMT</v>
      </c>
      <c r="N8583" t="str">
        <f>IF(ISERR(FIND("DECOUPE",Tableau1[[#This Row],[DESIGNATION]])),"","NEED REF")</f>
        <v/>
      </c>
    </row>
    <row r="8584" spans="2:14">
      <c r="B8584">
        <v>34405421</v>
      </c>
      <c r="C8584" s="2">
        <v>42646</v>
      </c>
      <c r="D8584" t="s">
        <v>13</v>
      </c>
      <c r="E8584" t="s">
        <v>3561</v>
      </c>
      <c r="F8584" t="s">
        <v>4104</v>
      </c>
      <c r="J8584" t="s">
        <v>17</v>
      </c>
      <c r="K8584" t="s">
        <v>25</v>
      </c>
      <c r="L8584" t="str">
        <f>_xlfn.XLOOKUP(Tableau1[[#This Row],[TYPE DE PIECE]],Tableau4[MATIERE],Tableau4[SHORT TYPE],"",0,1)</f>
        <v>SMT</v>
      </c>
      <c r="N8584" t="str">
        <f>IF(ISERR(FIND("DECOUPE",Tableau1[[#This Row],[DESIGNATION]])),"","NEED REF")</f>
        <v/>
      </c>
    </row>
    <row r="8585" spans="2:14">
      <c r="B8585">
        <v>34405420</v>
      </c>
      <c r="C8585" s="2">
        <v>42646</v>
      </c>
      <c r="D8585" t="s">
        <v>13</v>
      </c>
      <c r="E8585" t="s">
        <v>6205</v>
      </c>
      <c r="F8585" t="s">
        <v>4104</v>
      </c>
      <c r="J8585" t="s">
        <v>17</v>
      </c>
      <c r="K8585" t="s">
        <v>25</v>
      </c>
      <c r="L8585" t="str">
        <f>_xlfn.XLOOKUP(Tableau1[[#This Row],[TYPE DE PIECE]],Tableau4[MATIERE],Tableau4[SHORT TYPE],"",0,1)</f>
        <v>SMT</v>
      </c>
      <c r="N8585" t="str">
        <f>IF(ISERR(FIND("DECOUPE",Tableau1[[#This Row],[DESIGNATION]])),"","NEED REF")</f>
        <v/>
      </c>
    </row>
    <row r="8586" spans="2:14">
      <c r="B8586">
        <v>34405419</v>
      </c>
      <c r="C8586" s="2">
        <v>42646</v>
      </c>
      <c r="D8586" t="s">
        <v>13</v>
      </c>
      <c r="E8586" t="s">
        <v>3528</v>
      </c>
      <c r="F8586" t="s">
        <v>4104</v>
      </c>
      <c r="J8586" t="s">
        <v>17</v>
      </c>
      <c r="K8586" t="s">
        <v>25</v>
      </c>
      <c r="L8586" t="str">
        <f>_xlfn.XLOOKUP(Tableau1[[#This Row],[TYPE DE PIECE]],Tableau4[MATIERE],Tableau4[SHORT TYPE],"",0,1)</f>
        <v>SMT</v>
      </c>
      <c r="N8586" t="str">
        <f>IF(ISERR(FIND("DECOUPE",Tableau1[[#This Row],[DESIGNATION]])),"","NEED REF")</f>
        <v/>
      </c>
    </row>
    <row r="8587" spans="2:14">
      <c r="B8587">
        <v>34405418</v>
      </c>
      <c r="C8587" s="2">
        <v>42646</v>
      </c>
      <c r="D8587" t="s">
        <v>13</v>
      </c>
      <c r="E8587" t="s">
        <v>6206</v>
      </c>
      <c r="F8587" t="s">
        <v>4104</v>
      </c>
      <c r="J8587" t="s">
        <v>17</v>
      </c>
      <c r="K8587" t="s">
        <v>25</v>
      </c>
      <c r="L8587" t="str">
        <f>_xlfn.XLOOKUP(Tableau1[[#This Row],[TYPE DE PIECE]],Tableau4[MATIERE],Tableau4[SHORT TYPE],"",0,1)</f>
        <v>SMT</v>
      </c>
      <c r="N8587" t="str">
        <f>IF(ISERR(FIND("DECOUPE",Tableau1[[#This Row],[DESIGNATION]])),"","NEED REF")</f>
        <v/>
      </c>
    </row>
    <row r="8588" spans="2:14">
      <c r="B8588">
        <v>34405417</v>
      </c>
      <c r="C8588" s="2">
        <v>42646</v>
      </c>
      <c r="D8588" t="s">
        <v>13</v>
      </c>
      <c r="E8588" t="s">
        <v>6207</v>
      </c>
      <c r="F8588" t="s">
        <v>4104</v>
      </c>
      <c r="J8588" t="s">
        <v>17</v>
      </c>
      <c r="K8588" t="s">
        <v>25</v>
      </c>
      <c r="L8588" t="str">
        <f>_xlfn.XLOOKUP(Tableau1[[#This Row],[TYPE DE PIECE]],Tableau4[MATIERE],Tableau4[SHORT TYPE],"",0,1)</f>
        <v>SMT</v>
      </c>
      <c r="N8588" t="str">
        <f>IF(ISERR(FIND("DECOUPE",Tableau1[[#This Row],[DESIGNATION]])),"","NEED REF")</f>
        <v/>
      </c>
    </row>
    <row r="8589" spans="2:14">
      <c r="B8589">
        <v>34405416</v>
      </c>
      <c r="C8589" s="2">
        <v>42646</v>
      </c>
      <c r="D8589" t="s">
        <v>13</v>
      </c>
      <c r="E8589" t="s">
        <v>6208</v>
      </c>
      <c r="F8589" t="s">
        <v>4104</v>
      </c>
      <c r="J8589" t="s">
        <v>17</v>
      </c>
      <c r="K8589" t="s">
        <v>25</v>
      </c>
      <c r="L8589" t="str">
        <f>_xlfn.XLOOKUP(Tableau1[[#This Row],[TYPE DE PIECE]],Tableau4[MATIERE],Tableau4[SHORT TYPE],"",0,1)</f>
        <v>SMT</v>
      </c>
      <c r="N8589" t="str">
        <f>IF(ISERR(FIND("DECOUPE",Tableau1[[#This Row],[DESIGNATION]])),"","NEED REF")</f>
        <v/>
      </c>
    </row>
    <row r="8590" spans="2:14">
      <c r="B8590">
        <v>34405415</v>
      </c>
      <c r="C8590" s="2">
        <v>42646</v>
      </c>
      <c r="D8590" t="s">
        <v>13</v>
      </c>
      <c r="E8590" t="s">
        <v>3564</v>
      </c>
      <c r="F8590" t="s">
        <v>4104</v>
      </c>
      <c r="J8590" t="s">
        <v>17</v>
      </c>
      <c r="K8590" t="s">
        <v>25</v>
      </c>
      <c r="L8590" t="str">
        <f>_xlfn.XLOOKUP(Tableau1[[#This Row],[TYPE DE PIECE]],Tableau4[MATIERE],Tableau4[SHORT TYPE],"",0,1)</f>
        <v>SMT</v>
      </c>
      <c r="N8590" t="str">
        <f>IF(ISERR(FIND("DECOUPE",Tableau1[[#This Row],[DESIGNATION]])),"","NEED REF")</f>
        <v/>
      </c>
    </row>
    <row r="8591" spans="2:14">
      <c r="B8591">
        <v>34405414</v>
      </c>
      <c r="C8591" s="2">
        <v>42646</v>
      </c>
      <c r="D8591" t="s">
        <v>13</v>
      </c>
      <c r="E8591" t="s">
        <v>6209</v>
      </c>
      <c r="F8591" t="s">
        <v>4104</v>
      </c>
      <c r="J8591" t="s">
        <v>17</v>
      </c>
      <c r="K8591" t="s">
        <v>25</v>
      </c>
      <c r="L8591" t="str">
        <f>_xlfn.XLOOKUP(Tableau1[[#This Row],[TYPE DE PIECE]],Tableau4[MATIERE],Tableau4[SHORT TYPE],"",0,1)</f>
        <v>SMT</v>
      </c>
      <c r="N8591" t="str">
        <f>IF(ISERR(FIND("DECOUPE",Tableau1[[#This Row],[DESIGNATION]])),"","NEED REF")</f>
        <v/>
      </c>
    </row>
    <row r="8592" spans="2:14">
      <c r="B8592">
        <v>34405413</v>
      </c>
      <c r="C8592" s="2">
        <v>42643</v>
      </c>
      <c r="D8592" t="s">
        <v>13</v>
      </c>
      <c r="E8592" t="s">
        <v>5141</v>
      </c>
      <c r="F8592" t="s">
        <v>6210</v>
      </c>
      <c r="J8592" t="s">
        <v>4048</v>
      </c>
      <c r="K8592" t="s">
        <v>22</v>
      </c>
      <c r="L8592" t="str">
        <f>_xlfn.XLOOKUP(Tableau1[[#This Row],[TYPE DE PIECE]],Tableau4[MATIERE],Tableau4[SHORT TYPE],"",0,1)</f>
        <v>COP</v>
      </c>
      <c r="N8592" t="str">
        <f>IF(ISERR(FIND("DECOUPE",Tableau1[[#This Row],[DESIGNATION]])),"","NEED REF")</f>
        <v/>
      </c>
    </row>
    <row r="8593" spans="2:14">
      <c r="B8593">
        <v>34405412</v>
      </c>
      <c r="C8593" s="2">
        <v>42643</v>
      </c>
      <c r="D8593" t="s">
        <v>13</v>
      </c>
      <c r="E8593" t="s">
        <v>5142</v>
      </c>
      <c r="F8593" t="s">
        <v>6210</v>
      </c>
      <c r="J8593" t="s">
        <v>4048</v>
      </c>
      <c r="K8593" t="s">
        <v>22</v>
      </c>
      <c r="L8593" t="str">
        <f>_xlfn.XLOOKUP(Tableau1[[#This Row],[TYPE DE PIECE]],Tableau4[MATIERE],Tableau4[SHORT TYPE],"",0,1)</f>
        <v>COP</v>
      </c>
      <c r="N8593" t="str">
        <f>IF(ISERR(FIND("DECOUPE",Tableau1[[#This Row],[DESIGNATION]])),"","NEED REF")</f>
        <v/>
      </c>
    </row>
    <row r="8594" spans="2:14">
      <c r="B8594">
        <v>34405411</v>
      </c>
      <c r="C8594" s="2">
        <v>42643</v>
      </c>
      <c r="D8594" t="s">
        <v>13</v>
      </c>
      <c r="E8594" t="s">
        <v>5143</v>
      </c>
      <c r="F8594" t="s">
        <v>6210</v>
      </c>
      <c r="J8594" t="s">
        <v>4048</v>
      </c>
      <c r="K8594" t="s">
        <v>22</v>
      </c>
      <c r="L8594" t="str">
        <f>_xlfn.XLOOKUP(Tableau1[[#This Row],[TYPE DE PIECE]],Tableau4[MATIERE],Tableau4[SHORT TYPE],"",0,1)</f>
        <v>COP</v>
      </c>
      <c r="N8594" t="str">
        <f>IF(ISERR(FIND("DECOUPE",Tableau1[[#This Row],[DESIGNATION]])),"","NEED REF")</f>
        <v/>
      </c>
    </row>
    <row r="8595" spans="2:14">
      <c r="B8595">
        <v>34405410</v>
      </c>
      <c r="C8595" s="2">
        <v>42643</v>
      </c>
      <c r="D8595" t="s">
        <v>13</v>
      </c>
      <c r="E8595" t="s">
        <v>5323</v>
      </c>
      <c r="F8595" t="s">
        <v>6210</v>
      </c>
      <c r="J8595" t="s">
        <v>4048</v>
      </c>
      <c r="K8595" t="s">
        <v>22</v>
      </c>
      <c r="L8595" t="str">
        <f>_xlfn.XLOOKUP(Tableau1[[#This Row],[TYPE DE PIECE]],Tableau4[MATIERE],Tableau4[SHORT TYPE],"",0,1)</f>
        <v>COP</v>
      </c>
      <c r="N8595" t="str">
        <f>IF(ISERR(FIND("DECOUPE",Tableau1[[#This Row],[DESIGNATION]])),"","NEED REF")</f>
        <v/>
      </c>
    </row>
    <row r="8596" spans="2:14">
      <c r="B8596">
        <v>34405409</v>
      </c>
      <c r="C8596" s="2">
        <v>42643</v>
      </c>
      <c r="D8596" t="s">
        <v>13</v>
      </c>
      <c r="E8596" t="s">
        <v>6211</v>
      </c>
      <c r="F8596" t="s">
        <v>6210</v>
      </c>
      <c r="J8596" t="s">
        <v>4048</v>
      </c>
      <c r="K8596" t="s">
        <v>25</v>
      </c>
      <c r="L8596" t="str">
        <f>_xlfn.XLOOKUP(Tableau1[[#This Row],[TYPE DE PIECE]],Tableau4[MATIERE],Tableau4[SHORT TYPE],"",0,1)</f>
        <v>SMT</v>
      </c>
      <c r="N8596" t="str">
        <f>IF(ISERR(FIND("DECOUPE",Tableau1[[#This Row],[DESIGNATION]])),"","NEED REF")</f>
        <v/>
      </c>
    </row>
    <row r="8597" spans="2:14">
      <c r="B8597">
        <v>34405408</v>
      </c>
      <c r="C8597" s="2">
        <v>42643</v>
      </c>
      <c r="D8597" t="s">
        <v>13</v>
      </c>
      <c r="E8597" t="s">
        <v>6212</v>
      </c>
      <c r="F8597" t="s">
        <v>6210</v>
      </c>
      <c r="J8597" t="s">
        <v>4048</v>
      </c>
      <c r="K8597" t="s">
        <v>25</v>
      </c>
      <c r="L8597" t="str">
        <f>_xlfn.XLOOKUP(Tableau1[[#This Row],[TYPE DE PIECE]],Tableau4[MATIERE],Tableau4[SHORT TYPE],"",0,1)</f>
        <v>SMT</v>
      </c>
      <c r="N8597" t="str">
        <f>IF(ISERR(FIND("DECOUPE",Tableau1[[#This Row],[DESIGNATION]])),"","NEED REF")</f>
        <v/>
      </c>
    </row>
    <row r="8598" spans="2:14">
      <c r="B8598">
        <v>34405407</v>
      </c>
      <c r="C8598" s="2">
        <v>42643</v>
      </c>
      <c r="D8598" t="s">
        <v>13</v>
      </c>
      <c r="E8598" t="s">
        <v>3570</v>
      </c>
      <c r="F8598" t="s">
        <v>6210</v>
      </c>
      <c r="J8598" t="s">
        <v>4048</v>
      </c>
      <c r="K8598" t="s">
        <v>25</v>
      </c>
      <c r="L8598" t="str">
        <f>_xlfn.XLOOKUP(Tableau1[[#This Row],[TYPE DE PIECE]],Tableau4[MATIERE],Tableau4[SHORT TYPE],"",0,1)</f>
        <v>SMT</v>
      </c>
      <c r="N8598" t="str">
        <f>IF(ISERR(FIND("DECOUPE",Tableau1[[#This Row],[DESIGNATION]])),"","NEED REF")</f>
        <v/>
      </c>
    </row>
    <row r="8599" spans="2:14">
      <c r="B8599">
        <v>34405406</v>
      </c>
      <c r="C8599" s="2">
        <v>42643</v>
      </c>
      <c r="D8599" t="s">
        <v>13</v>
      </c>
      <c r="E8599" t="s">
        <v>6213</v>
      </c>
      <c r="F8599" t="s">
        <v>6210</v>
      </c>
      <c r="J8599" t="s">
        <v>4048</v>
      </c>
      <c r="K8599" t="s">
        <v>25</v>
      </c>
      <c r="L8599" t="str">
        <f>_xlfn.XLOOKUP(Tableau1[[#This Row],[TYPE DE PIECE]],Tableau4[MATIERE],Tableau4[SHORT TYPE],"",0,1)</f>
        <v>SMT</v>
      </c>
      <c r="N8599" t="str">
        <f>IF(ISERR(FIND("DECOUPE",Tableau1[[#This Row],[DESIGNATION]])),"","NEED REF")</f>
        <v/>
      </c>
    </row>
    <row r="8600" spans="2:14">
      <c r="B8600">
        <v>34405405</v>
      </c>
      <c r="C8600" s="2">
        <v>42643</v>
      </c>
      <c r="D8600" t="s">
        <v>13</v>
      </c>
      <c r="E8600" t="s">
        <v>3569</v>
      </c>
      <c r="F8600" t="s">
        <v>6210</v>
      </c>
      <c r="J8600" t="s">
        <v>4048</v>
      </c>
      <c r="K8600" t="s">
        <v>25</v>
      </c>
      <c r="L8600" t="str">
        <f>_xlfn.XLOOKUP(Tableau1[[#This Row],[TYPE DE PIECE]],Tableau4[MATIERE],Tableau4[SHORT TYPE],"",0,1)</f>
        <v>SMT</v>
      </c>
      <c r="N8600" t="str">
        <f>IF(ISERR(FIND("DECOUPE",Tableau1[[#This Row],[DESIGNATION]])),"","NEED REF")</f>
        <v/>
      </c>
    </row>
    <row r="8601" spans="2:14">
      <c r="B8601">
        <v>34405404</v>
      </c>
      <c r="C8601" s="2">
        <v>42642</v>
      </c>
      <c r="D8601" t="s">
        <v>745</v>
      </c>
      <c r="E8601" t="s">
        <v>6214</v>
      </c>
      <c r="F8601" t="s">
        <v>6215</v>
      </c>
      <c r="J8601" t="s">
        <v>1944</v>
      </c>
      <c r="L8601" t="str">
        <f>_xlfn.XLOOKUP(Tableau1[[#This Row],[TYPE DE PIECE]],Tableau4[MATIERE],Tableau4[SHORT TYPE],"",0,1)</f>
        <v/>
      </c>
      <c r="N8601" t="str">
        <f>IF(ISERR(FIND("DECOUPE",Tableau1[[#This Row],[DESIGNATION]])),"","NEED REF")</f>
        <v/>
      </c>
    </row>
    <row r="8602" spans="2:14">
      <c r="B8602">
        <v>34405403</v>
      </c>
      <c r="C8602" s="2">
        <v>42640</v>
      </c>
      <c r="D8602" t="s">
        <v>13</v>
      </c>
      <c r="E8602" t="s">
        <v>6216</v>
      </c>
      <c r="F8602" t="s">
        <v>6217</v>
      </c>
      <c r="J8602" t="s">
        <v>17</v>
      </c>
      <c r="K8602" t="s">
        <v>22</v>
      </c>
      <c r="L8602" t="str">
        <f>_xlfn.XLOOKUP(Tableau1[[#This Row],[TYPE DE PIECE]],Tableau4[MATIERE],Tableau4[SHORT TYPE],"",0,1)</f>
        <v>COP</v>
      </c>
      <c r="N8602" t="str">
        <f>IF(ISERR(FIND("DECOUPE",Tableau1[[#This Row],[DESIGNATION]])),"","NEED REF")</f>
        <v/>
      </c>
    </row>
    <row r="8603" spans="2:14">
      <c r="B8603">
        <v>34405402</v>
      </c>
      <c r="C8603" s="2">
        <v>42640</v>
      </c>
      <c r="D8603" t="s">
        <v>13</v>
      </c>
      <c r="E8603" t="s">
        <v>6218</v>
      </c>
      <c r="F8603" t="s">
        <v>6217</v>
      </c>
      <c r="J8603" t="s">
        <v>17</v>
      </c>
      <c r="K8603" t="s">
        <v>25</v>
      </c>
      <c r="L8603" t="str">
        <f>_xlfn.XLOOKUP(Tableau1[[#This Row],[TYPE DE PIECE]],Tableau4[MATIERE],Tableau4[SHORT TYPE],"",0,1)</f>
        <v>SMT</v>
      </c>
      <c r="N8603" t="str">
        <f>IF(ISERR(FIND("DECOUPE",Tableau1[[#This Row],[DESIGNATION]])),"","NEED REF")</f>
        <v/>
      </c>
    </row>
    <row r="8604" spans="2:14">
      <c r="B8604">
        <v>34405401</v>
      </c>
      <c r="C8604" s="2">
        <v>42640</v>
      </c>
      <c r="D8604" t="s">
        <v>13</v>
      </c>
      <c r="E8604" t="s">
        <v>6219</v>
      </c>
      <c r="F8604" t="s">
        <v>6217</v>
      </c>
      <c r="J8604" t="s">
        <v>17</v>
      </c>
      <c r="K8604" t="s">
        <v>25</v>
      </c>
      <c r="L8604" t="str">
        <f>_xlfn.XLOOKUP(Tableau1[[#This Row],[TYPE DE PIECE]],Tableau4[MATIERE],Tableau4[SHORT TYPE],"",0,1)</f>
        <v>SMT</v>
      </c>
      <c r="N8604" t="str">
        <f>IF(ISERR(FIND("DECOUPE",Tableau1[[#This Row],[DESIGNATION]])),"","NEED REF")</f>
        <v/>
      </c>
    </row>
    <row r="8605" spans="2:14">
      <c r="B8605">
        <v>34405400</v>
      </c>
      <c r="C8605" s="2">
        <v>42640</v>
      </c>
      <c r="D8605" t="s">
        <v>13</v>
      </c>
      <c r="E8605" t="s">
        <v>6220</v>
      </c>
      <c r="F8605" t="s">
        <v>6217</v>
      </c>
      <c r="J8605" t="s">
        <v>17</v>
      </c>
      <c r="K8605" t="s">
        <v>25</v>
      </c>
      <c r="L8605" t="str">
        <f>_xlfn.XLOOKUP(Tableau1[[#This Row],[TYPE DE PIECE]],Tableau4[MATIERE],Tableau4[SHORT TYPE],"",0,1)</f>
        <v>SMT</v>
      </c>
      <c r="N8605" t="str">
        <f>IF(ISERR(FIND("DECOUPE",Tableau1[[#This Row],[DESIGNATION]])),"","NEED REF")</f>
        <v/>
      </c>
    </row>
    <row r="8606" spans="2:14">
      <c r="B8606">
        <v>34405399</v>
      </c>
      <c r="C8606" s="2">
        <v>42640</v>
      </c>
      <c r="D8606" t="s">
        <v>13</v>
      </c>
      <c r="E8606" t="s">
        <v>6221</v>
      </c>
      <c r="F8606" t="s">
        <v>6217</v>
      </c>
      <c r="J8606" t="s">
        <v>17</v>
      </c>
      <c r="K8606" t="s">
        <v>25</v>
      </c>
      <c r="L8606" t="str">
        <f>_xlfn.XLOOKUP(Tableau1[[#This Row],[TYPE DE PIECE]],Tableau4[MATIERE],Tableau4[SHORT TYPE],"",0,1)</f>
        <v>SMT</v>
      </c>
      <c r="N8606" t="str">
        <f>IF(ISERR(FIND("DECOUPE",Tableau1[[#This Row],[DESIGNATION]])),"","NEED REF")</f>
        <v/>
      </c>
    </row>
    <row r="8607" spans="2:14">
      <c r="B8607">
        <v>34405398</v>
      </c>
      <c r="C8607" s="2">
        <v>42640</v>
      </c>
      <c r="D8607" t="s">
        <v>13</v>
      </c>
      <c r="E8607" t="s">
        <v>6222</v>
      </c>
      <c r="F8607" t="s">
        <v>6217</v>
      </c>
      <c r="J8607" t="s">
        <v>17</v>
      </c>
      <c r="K8607" t="s">
        <v>22</v>
      </c>
      <c r="L8607" t="str">
        <f>_xlfn.XLOOKUP(Tableau1[[#This Row],[TYPE DE PIECE]],Tableau4[MATIERE],Tableau4[SHORT TYPE],"",0,1)</f>
        <v>COP</v>
      </c>
      <c r="N8607" t="str">
        <f>IF(ISERR(FIND("DECOUPE",Tableau1[[#This Row],[DESIGNATION]])),"","NEED REF")</f>
        <v/>
      </c>
    </row>
    <row r="8608" spans="2:14">
      <c r="B8608">
        <v>34405397</v>
      </c>
      <c r="C8608" s="2">
        <v>42635</v>
      </c>
      <c r="D8608" t="s">
        <v>13</v>
      </c>
      <c r="E8608" t="s">
        <v>6223</v>
      </c>
      <c r="F8608" t="s">
        <v>6224</v>
      </c>
      <c r="J8608" t="s">
        <v>17</v>
      </c>
      <c r="K8608" t="s">
        <v>22</v>
      </c>
      <c r="L8608" t="str">
        <f>_xlfn.XLOOKUP(Tableau1[[#This Row],[TYPE DE PIECE]],Tableau4[MATIERE],Tableau4[SHORT TYPE],"",0,1)</f>
        <v>COP</v>
      </c>
      <c r="N8608" t="str">
        <f>IF(ISERR(FIND("DECOUPE",Tableau1[[#This Row],[DESIGNATION]])),"","NEED REF")</f>
        <v/>
      </c>
    </row>
    <row r="8609" spans="2:14">
      <c r="B8609">
        <v>34405396</v>
      </c>
      <c r="C8609" s="2">
        <v>42635</v>
      </c>
      <c r="D8609" t="s">
        <v>13</v>
      </c>
      <c r="E8609" t="s">
        <v>6225</v>
      </c>
      <c r="F8609" t="s">
        <v>6224</v>
      </c>
      <c r="J8609" t="s">
        <v>17</v>
      </c>
      <c r="K8609" t="s">
        <v>22</v>
      </c>
      <c r="L8609" t="str">
        <f>_xlfn.XLOOKUP(Tableau1[[#This Row],[TYPE DE PIECE]],Tableau4[MATIERE],Tableau4[SHORT TYPE],"",0,1)</f>
        <v>COP</v>
      </c>
      <c r="N8609" t="str">
        <f>IF(ISERR(FIND("DECOUPE",Tableau1[[#This Row],[DESIGNATION]])),"","NEED REF")</f>
        <v/>
      </c>
    </row>
    <row r="8610" spans="2:14">
      <c r="B8610">
        <v>34405395</v>
      </c>
      <c r="C8610" s="2">
        <v>42635</v>
      </c>
      <c r="D8610" t="s">
        <v>13</v>
      </c>
      <c r="E8610" t="s">
        <v>6226</v>
      </c>
      <c r="F8610" t="s">
        <v>6224</v>
      </c>
      <c r="J8610" t="s">
        <v>17</v>
      </c>
      <c r="K8610" t="s">
        <v>22</v>
      </c>
      <c r="L8610" t="str">
        <f>_xlfn.XLOOKUP(Tableau1[[#This Row],[TYPE DE PIECE]],Tableau4[MATIERE],Tableau4[SHORT TYPE],"",0,1)</f>
        <v>COP</v>
      </c>
      <c r="N8610" t="str">
        <f>IF(ISERR(FIND("DECOUPE",Tableau1[[#This Row],[DESIGNATION]])),"","NEED REF")</f>
        <v/>
      </c>
    </row>
    <row r="8611" spans="2:14">
      <c r="B8611">
        <v>34405394</v>
      </c>
      <c r="C8611" s="2">
        <v>42635</v>
      </c>
      <c r="D8611" t="s">
        <v>13</v>
      </c>
      <c r="E8611" t="s">
        <v>6227</v>
      </c>
      <c r="F8611" t="s">
        <v>6224</v>
      </c>
      <c r="J8611" t="s">
        <v>17</v>
      </c>
      <c r="K8611" t="s">
        <v>22</v>
      </c>
      <c r="L8611" t="str">
        <f>_xlfn.XLOOKUP(Tableau1[[#This Row],[TYPE DE PIECE]],Tableau4[MATIERE],Tableau4[SHORT TYPE],"",0,1)</f>
        <v>COP</v>
      </c>
      <c r="N8611" t="str">
        <f>IF(ISERR(FIND("DECOUPE",Tableau1[[#This Row],[DESIGNATION]])),"","NEED REF")</f>
        <v/>
      </c>
    </row>
    <row r="8612" spans="2:14">
      <c r="B8612">
        <v>34405393</v>
      </c>
      <c r="C8612" s="2">
        <v>42635</v>
      </c>
      <c r="D8612" t="s">
        <v>13</v>
      </c>
      <c r="E8612" t="s">
        <v>6228</v>
      </c>
      <c r="F8612" t="s">
        <v>6224</v>
      </c>
      <c r="J8612" t="s">
        <v>17</v>
      </c>
      <c r="K8612" t="s">
        <v>22</v>
      </c>
      <c r="L8612" t="str">
        <f>_xlfn.XLOOKUP(Tableau1[[#This Row],[TYPE DE PIECE]],Tableau4[MATIERE],Tableau4[SHORT TYPE],"",0,1)</f>
        <v>COP</v>
      </c>
      <c r="N8612" t="str">
        <f>IF(ISERR(FIND("DECOUPE",Tableau1[[#This Row],[DESIGNATION]])),"","NEED REF")</f>
        <v/>
      </c>
    </row>
    <row r="8613" spans="2:14">
      <c r="B8613">
        <v>34405392</v>
      </c>
      <c r="C8613" s="2">
        <v>42632</v>
      </c>
      <c r="D8613" t="s">
        <v>13</v>
      </c>
      <c r="E8613" t="s">
        <v>6229</v>
      </c>
      <c r="F8613" t="s">
        <v>6230</v>
      </c>
      <c r="J8613" t="s">
        <v>4048</v>
      </c>
      <c r="K8613" t="s">
        <v>25</v>
      </c>
      <c r="L8613" t="str">
        <f>_xlfn.XLOOKUP(Tableau1[[#This Row],[TYPE DE PIECE]],Tableau4[MATIERE],Tableau4[SHORT TYPE],"",0,1)</f>
        <v>SMT</v>
      </c>
      <c r="N8613" t="str">
        <f>IF(ISERR(FIND("DECOUPE",Tableau1[[#This Row],[DESIGNATION]])),"","NEED REF")</f>
        <v/>
      </c>
    </row>
    <row r="8614" spans="2:14">
      <c r="B8614">
        <v>34405391</v>
      </c>
      <c r="C8614" s="2">
        <v>42632</v>
      </c>
      <c r="D8614" t="s">
        <v>13</v>
      </c>
      <c r="E8614" t="s">
        <v>6212</v>
      </c>
      <c r="F8614" t="s">
        <v>6230</v>
      </c>
      <c r="J8614" t="s">
        <v>4048</v>
      </c>
      <c r="K8614" t="s">
        <v>6231</v>
      </c>
      <c r="L8614" t="str">
        <f>_xlfn.XLOOKUP(Tableau1[[#This Row],[TYPE DE PIECE]],Tableau4[MATIERE],Tableau4[SHORT TYPE],"",0,1)</f>
        <v/>
      </c>
      <c r="N8614" t="str">
        <f>IF(ISERR(FIND("DECOUPE",Tableau1[[#This Row],[DESIGNATION]])),"","NEED REF")</f>
        <v/>
      </c>
    </row>
    <row r="8615" spans="2:14">
      <c r="B8615">
        <v>34405390</v>
      </c>
      <c r="C8615" s="2">
        <v>42629</v>
      </c>
      <c r="D8615" t="s">
        <v>13</v>
      </c>
      <c r="E8615" t="s">
        <v>6232</v>
      </c>
      <c r="F8615" t="s">
        <v>6224</v>
      </c>
      <c r="J8615" t="s">
        <v>17</v>
      </c>
      <c r="K8615" t="s">
        <v>22</v>
      </c>
      <c r="L8615" t="str">
        <f>_xlfn.XLOOKUP(Tableau1[[#This Row],[TYPE DE PIECE]],Tableau4[MATIERE],Tableau4[SHORT TYPE],"",0,1)</f>
        <v>COP</v>
      </c>
      <c r="N8615" t="str">
        <f>IF(ISERR(FIND("DECOUPE",Tableau1[[#This Row],[DESIGNATION]])),"","NEED REF")</f>
        <v/>
      </c>
    </row>
    <row r="8616" spans="2:14">
      <c r="B8616">
        <v>34405389</v>
      </c>
      <c r="C8616" s="2">
        <v>42629</v>
      </c>
      <c r="D8616" t="s">
        <v>13</v>
      </c>
      <c r="E8616" t="s">
        <v>6233</v>
      </c>
      <c r="F8616" t="s">
        <v>6224</v>
      </c>
      <c r="J8616" t="s">
        <v>17</v>
      </c>
      <c r="K8616" t="s">
        <v>22</v>
      </c>
      <c r="L8616" t="str">
        <f>_xlfn.XLOOKUP(Tableau1[[#This Row],[TYPE DE PIECE]],Tableau4[MATIERE],Tableau4[SHORT TYPE],"",0,1)</f>
        <v>COP</v>
      </c>
      <c r="N8616" t="str">
        <f>IF(ISERR(FIND("DECOUPE",Tableau1[[#This Row],[DESIGNATION]])),"","NEED REF")</f>
        <v/>
      </c>
    </row>
    <row r="8617" spans="2:14">
      <c r="B8617">
        <v>34405388</v>
      </c>
      <c r="C8617" s="2">
        <v>42625</v>
      </c>
      <c r="D8617" t="s">
        <v>13</v>
      </c>
      <c r="E8617" t="s">
        <v>2430</v>
      </c>
      <c r="F8617" t="s">
        <v>4104</v>
      </c>
      <c r="J8617" t="s">
        <v>17</v>
      </c>
      <c r="K8617" t="s">
        <v>2430</v>
      </c>
      <c r="L8617" t="str">
        <f>_xlfn.XLOOKUP(Tableau1[[#This Row],[TYPE DE PIECE]],Tableau4[MATIERE],Tableau4[SHORT TYPE],"",0,1)</f>
        <v>WOOD</v>
      </c>
      <c r="N8617" t="str">
        <f>IF(ISERR(FIND("DECOUPE",Tableau1[[#This Row],[DESIGNATION]])),"","NEED REF")</f>
        <v/>
      </c>
    </row>
    <row r="8618" spans="2:14">
      <c r="B8618">
        <v>34405387</v>
      </c>
      <c r="C8618" s="2">
        <v>42625</v>
      </c>
      <c r="D8618" t="s">
        <v>13</v>
      </c>
      <c r="E8618" t="s">
        <v>6234</v>
      </c>
      <c r="F8618" t="s">
        <v>4104</v>
      </c>
      <c r="J8618" t="s">
        <v>17</v>
      </c>
      <c r="K8618" t="s">
        <v>25</v>
      </c>
      <c r="L8618" t="str">
        <f>_xlfn.XLOOKUP(Tableau1[[#This Row],[TYPE DE PIECE]],Tableau4[MATIERE],Tableau4[SHORT TYPE],"",0,1)</f>
        <v>SMT</v>
      </c>
      <c r="N8618" t="str">
        <f>IF(ISERR(FIND("DECOUPE",Tableau1[[#This Row],[DESIGNATION]])),"","NEED REF")</f>
        <v/>
      </c>
    </row>
    <row r="8619" spans="2:14">
      <c r="B8619">
        <v>34405386</v>
      </c>
      <c r="C8619" s="2">
        <v>42625</v>
      </c>
      <c r="D8619" t="s">
        <v>13</v>
      </c>
      <c r="E8619" t="s">
        <v>6235</v>
      </c>
      <c r="F8619" t="s">
        <v>4104</v>
      </c>
      <c r="J8619" t="s">
        <v>17</v>
      </c>
      <c r="K8619" t="s">
        <v>307</v>
      </c>
      <c r="L8619" t="str">
        <f>_xlfn.XLOOKUP(Tableau1[[#This Row],[TYPE DE PIECE]],Tableau4[MATIERE],Tableau4[SHORT TYPE],"",0,1)</f>
        <v/>
      </c>
      <c r="N8619" t="str">
        <f>IF(ISERR(FIND("DECOUPE",Tableau1[[#This Row],[DESIGNATION]])),"","NEED REF")</f>
        <v/>
      </c>
    </row>
    <row r="8620" spans="2:14">
      <c r="B8620">
        <v>34405385</v>
      </c>
      <c r="C8620" s="2">
        <v>42625</v>
      </c>
      <c r="D8620" t="s">
        <v>13</v>
      </c>
      <c r="E8620" t="s">
        <v>6236</v>
      </c>
      <c r="F8620" t="s">
        <v>4104</v>
      </c>
      <c r="J8620" t="s">
        <v>17</v>
      </c>
      <c r="K8620" t="s">
        <v>25</v>
      </c>
      <c r="L8620" t="str">
        <f>_xlfn.XLOOKUP(Tableau1[[#This Row],[TYPE DE PIECE]],Tableau4[MATIERE],Tableau4[SHORT TYPE],"",0,1)</f>
        <v>SMT</v>
      </c>
      <c r="N8620" t="str">
        <f>IF(ISERR(FIND("DECOUPE",Tableau1[[#This Row],[DESIGNATION]])),"","NEED REF")</f>
        <v/>
      </c>
    </row>
    <row r="8621" spans="2:14">
      <c r="B8621">
        <v>34405384</v>
      </c>
      <c r="C8621" s="2">
        <v>42625</v>
      </c>
      <c r="D8621" t="s">
        <v>13</v>
      </c>
      <c r="E8621" t="s">
        <v>6237</v>
      </c>
      <c r="F8621" t="s">
        <v>4104</v>
      </c>
      <c r="J8621" t="s">
        <v>17</v>
      </c>
      <c r="K8621" t="s">
        <v>25</v>
      </c>
      <c r="L8621" t="str">
        <f>_xlfn.XLOOKUP(Tableau1[[#This Row],[TYPE DE PIECE]],Tableau4[MATIERE],Tableau4[SHORT TYPE],"",0,1)</f>
        <v>SMT</v>
      </c>
      <c r="N8621" t="str">
        <f>IF(ISERR(FIND("DECOUPE",Tableau1[[#This Row],[DESIGNATION]])),"","NEED REF")</f>
        <v/>
      </c>
    </row>
    <row r="8622" spans="2:14">
      <c r="B8622">
        <v>34405383</v>
      </c>
      <c r="C8622" s="2">
        <v>42625</v>
      </c>
      <c r="D8622" t="s">
        <v>13</v>
      </c>
      <c r="E8622" t="s">
        <v>6205</v>
      </c>
      <c r="F8622" t="s">
        <v>4104</v>
      </c>
      <c r="J8622" t="s">
        <v>17</v>
      </c>
      <c r="K8622" t="s">
        <v>25</v>
      </c>
      <c r="L8622" t="str">
        <f>_xlfn.XLOOKUP(Tableau1[[#This Row],[TYPE DE PIECE]],Tableau4[MATIERE],Tableau4[SHORT TYPE],"",0,1)</f>
        <v>SMT</v>
      </c>
      <c r="N8622" t="str">
        <f>IF(ISERR(FIND("DECOUPE",Tableau1[[#This Row],[DESIGNATION]])),"","NEED REF")</f>
        <v/>
      </c>
    </row>
    <row r="8623" spans="2:14">
      <c r="B8623">
        <v>34405382</v>
      </c>
      <c r="C8623" s="2">
        <v>42625</v>
      </c>
      <c r="D8623" t="s">
        <v>13</v>
      </c>
      <c r="E8623" t="s">
        <v>3564</v>
      </c>
      <c r="F8623" t="s">
        <v>4104</v>
      </c>
      <c r="J8623" t="s">
        <v>17</v>
      </c>
      <c r="K8623" t="s">
        <v>25</v>
      </c>
      <c r="L8623" t="str">
        <f>_xlfn.XLOOKUP(Tableau1[[#This Row],[TYPE DE PIECE]],Tableau4[MATIERE],Tableau4[SHORT TYPE],"",0,1)</f>
        <v>SMT</v>
      </c>
      <c r="N8623" t="str">
        <f>IF(ISERR(FIND("DECOUPE",Tableau1[[#This Row],[DESIGNATION]])),"","NEED REF")</f>
        <v/>
      </c>
    </row>
    <row r="8624" spans="2:14">
      <c r="B8624">
        <v>34405381</v>
      </c>
      <c r="C8624" s="2">
        <v>42622</v>
      </c>
      <c r="D8624" t="s">
        <v>13</v>
      </c>
      <c r="E8624" t="s">
        <v>6238</v>
      </c>
      <c r="F8624" t="s">
        <v>6239</v>
      </c>
      <c r="J8624" t="s">
        <v>2245</v>
      </c>
      <c r="L8624" t="str">
        <f>_xlfn.XLOOKUP(Tableau1[[#This Row],[TYPE DE PIECE]],Tableau4[MATIERE],Tableau4[SHORT TYPE],"",0,1)</f>
        <v/>
      </c>
      <c r="N8624" t="str">
        <f>IF(ISERR(FIND("DECOUPE",Tableau1[[#This Row],[DESIGNATION]])),"","NEED REF")</f>
        <v/>
      </c>
    </row>
    <row r="8625" spans="2:14">
      <c r="B8625">
        <v>34405380</v>
      </c>
      <c r="C8625" s="2">
        <v>42620</v>
      </c>
      <c r="D8625" t="s">
        <v>13</v>
      </c>
      <c r="E8625" t="s">
        <v>6240</v>
      </c>
      <c r="F8625" t="s">
        <v>4104</v>
      </c>
      <c r="J8625" t="s">
        <v>17</v>
      </c>
      <c r="K8625" t="s">
        <v>22</v>
      </c>
      <c r="L8625" t="str">
        <f>_xlfn.XLOOKUP(Tableau1[[#This Row],[TYPE DE PIECE]],Tableau4[MATIERE],Tableau4[SHORT TYPE],"",0,1)</f>
        <v>COP</v>
      </c>
      <c r="N8625" t="str">
        <f>IF(ISERR(FIND("DECOUPE",Tableau1[[#This Row],[DESIGNATION]])),"","NEED REF")</f>
        <v/>
      </c>
    </row>
    <row r="8626" spans="2:14">
      <c r="B8626">
        <v>34405379</v>
      </c>
      <c r="C8626" s="2">
        <v>42620</v>
      </c>
      <c r="D8626" t="s">
        <v>13</v>
      </c>
      <c r="E8626" t="s">
        <v>6241</v>
      </c>
      <c r="F8626" t="s">
        <v>4104</v>
      </c>
      <c r="J8626" t="s">
        <v>17</v>
      </c>
      <c r="K8626" t="s">
        <v>22</v>
      </c>
      <c r="L8626" t="str">
        <f>_xlfn.XLOOKUP(Tableau1[[#This Row],[TYPE DE PIECE]],Tableau4[MATIERE],Tableau4[SHORT TYPE],"",0,1)</f>
        <v>COP</v>
      </c>
      <c r="N8626" t="str">
        <f>IF(ISERR(FIND("DECOUPE",Tableau1[[#This Row],[DESIGNATION]])),"","NEED REF")</f>
        <v/>
      </c>
    </row>
    <row r="8627" spans="2:14">
      <c r="B8627">
        <v>34405378</v>
      </c>
      <c r="C8627" s="2">
        <v>42620</v>
      </c>
      <c r="D8627" t="s">
        <v>13</v>
      </c>
      <c r="E8627" t="s">
        <v>6242</v>
      </c>
      <c r="F8627" t="s">
        <v>4104</v>
      </c>
      <c r="J8627" t="s">
        <v>17</v>
      </c>
      <c r="K8627" t="s">
        <v>22</v>
      </c>
      <c r="L8627" t="str">
        <f>_xlfn.XLOOKUP(Tableau1[[#This Row],[TYPE DE PIECE]],Tableau4[MATIERE],Tableau4[SHORT TYPE],"",0,1)</f>
        <v>COP</v>
      </c>
      <c r="N8627" t="str">
        <f>IF(ISERR(FIND("DECOUPE",Tableau1[[#This Row],[DESIGNATION]])),"","NEED REF")</f>
        <v/>
      </c>
    </row>
    <row r="8628" spans="2:14">
      <c r="B8628">
        <v>34405377</v>
      </c>
      <c r="C8628" s="2">
        <v>42620</v>
      </c>
      <c r="D8628" t="s">
        <v>13</v>
      </c>
      <c r="E8628" t="s">
        <v>3561</v>
      </c>
      <c r="F8628" t="s">
        <v>4104</v>
      </c>
      <c r="J8628" t="s">
        <v>17</v>
      </c>
      <c r="K8628" t="s">
        <v>25</v>
      </c>
      <c r="L8628" t="str">
        <f>_xlfn.XLOOKUP(Tableau1[[#This Row],[TYPE DE PIECE]],Tableau4[MATIERE],Tableau4[SHORT TYPE],"",0,1)</f>
        <v>SMT</v>
      </c>
      <c r="N8628" t="str">
        <f>IF(ISERR(FIND("DECOUPE",Tableau1[[#This Row],[DESIGNATION]])),"","NEED REF")</f>
        <v/>
      </c>
    </row>
    <row r="8629" spans="2:14">
      <c r="B8629">
        <v>34405376</v>
      </c>
      <c r="C8629" s="2">
        <v>42620</v>
      </c>
      <c r="D8629" t="s">
        <v>13</v>
      </c>
      <c r="E8629" t="s">
        <v>6243</v>
      </c>
      <c r="F8629" t="s">
        <v>4104</v>
      </c>
      <c r="J8629" t="s">
        <v>17</v>
      </c>
      <c r="K8629" t="s">
        <v>25</v>
      </c>
      <c r="L8629" t="str">
        <f>_xlfn.XLOOKUP(Tableau1[[#This Row],[TYPE DE PIECE]],Tableau4[MATIERE],Tableau4[SHORT TYPE],"",0,1)</f>
        <v>SMT</v>
      </c>
      <c r="N8629" t="str">
        <f>IF(ISERR(FIND("DECOUPE",Tableau1[[#This Row],[DESIGNATION]])),"","NEED REF")</f>
        <v/>
      </c>
    </row>
    <row r="8630" spans="2:14">
      <c r="B8630">
        <v>34405375</v>
      </c>
      <c r="C8630" s="2">
        <v>42620</v>
      </c>
      <c r="D8630" t="s">
        <v>13</v>
      </c>
      <c r="E8630" t="s">
        <v>3562</v>
      </c>
      <c r="F8630" t="s">
        <v>4104</v>
      </c>
      <c r="J8630" t="s">
        <v>17</v>
      </c>
      <c r="K8630" t="s">
        <v>22</v>
      </c>
      <c r="L8630" t="str">
        <f>_xlfn.XLOOKUP(Tableau1[[#This Row],[TYPE DE PIECE]],Tableau4[MATIERE],Tableau4[SHORT TYPE],"",0,1)</f>
        <v>COP</v>
      </c>
      <c r="N8630" t="str">
        <f>IF(ISERR(FIND("DECOUPE",Tableau1[[#This Row],[DESIGNATION]])),"","NEED REF")</f>
        <v/>
      </c>
    </row>
    <row r="8631" spans="2:14">
      <c r="B8631">
        <v>34405374</v>
      </c>
      <c r="C8631" s="2">
        <v>42620</v>
      </c>
      <c r="D8631" t="s">
        <v>13</v>
      </c>
      <c r="E8631" t="s">
        <v>6244</v>
      </c>
      <c r="F8631" t="s">
        <v>4104</v>
      </c>
      <c r="J8631" t="s">
        <v>17</v>
      </c>
      <c r="K8631" t="s">
        <v>22</v>
      </c>
      <c r="L8631" t="str">
        <f>_xlfn.XLOOKUP(Tableau1[[#This Row],[TYPE DE PIECE]],Tableau4[MATIERE],Tableau4[SHORT TYPE],"",0,1)</f>
        <v>COP</v>
      </c>
      <c r="N8631" t="str">
        <f>IF(ISERR(FIND("DECOUPE",Tableau1[[#This Row],[DESIGNATION]])),"","NEED REF")</f>
        <v/>
      </c>
    </row>
    <row r="8632" spans="2:14">
      <c r="B8632">
        <v>34405373</v>
      </c>
      <c r="C8632" s="2">
        <v>42620</v>
      </c>
      <c r="D8632" t="s">
        <v>13</v>
      </c>
      <c r="E8632" t="s">
        <v>6245</v>
      </c>
      <c r="F8632" t="s">
        <v>4104</v>
      </c>
      <c r="J8632" t="s">
        <v>17</v>
      </c>
      <c r="K8632" t="s">
        <v>25</v>
      </c>
      <c r="L8632" t="str">
        <f>_xlfn.XLOOKUP(Tableau1[[#This Row],[TYPE DE PIECE]],Tableau4[MATIERE],Tableau4[SHORT TYPE],"",0,1)</f>
        <v>SMT</v>
      </c>
      <c r="N8632" t="str">
        <f>IF(ISERR(FIND("DECOUPE",Tableau1[[#This Row],[DESIGNATION]])),"","NEED REF")</f>
        <v/>
      </c>
    </row>
    <row r="8633" spans="2:14">
      <c r="B8633">
        <v>34405372</v>
      </c>
      <c r="C8633" s="2">
        <v>42620</v>
      </c>
      <c r="D8633" t="s">
        <v>13</v>
      </c>
      <c r="E8633" t="s">
        <v>6246</v>
      </c>
      <c r="F8633" t="s">
        <v>4104</v>
      </c>
      <c r="J8633" t="s">
        <v>17</v>
      </c>
      <c r="K8633" t="s">
        <v>25</v>
      </c>
      <c r="L8633" t="str">
        <f>_xlfn.XLOOKUP(Tableau1[[#This Row],[TYPE DE PIECE]],Tableau4[MATIERE],Tableau4[SHORT TYPE],"",0,1)</f>
        <v>SMT</v>
      </c>
      <c r="N8633" t="str">
        <f>IF(ISERR(FIND("DECOUPE",Tableau1[[#This Row],[DESIGNATION]])),"","NEED REF")</f>
        <v/>
      </c>
    </row>
    <row r="8634" spans="2:14">
      <c r="B8634">
        <v>34405371</v>
      </c>
      <c r="C8634" s="2">
        <v>42620</v>
      </c>
      <c r="D8634" t="s">
        <v>13</v>
      </c>
      <c r="E8634" t="s">
        <v>6247</v>
      </c>
      <c r="F8634" t="s">
        <v>4104</v>
      </c>
      <c r="J8634" t="s">
        <v>17</v>
      </c>
      <c r="K8634" t="s">
        <v>25</v>
      </c>
      <c r="L8634" t="str">
        <f>_xlfn.XLOOKUP(Tableau1[[#This Row],[TYPE DE PIECE]],Tableau4[MATIERE],Tableau4[SHORT TYPE],"",0,1)</f>
        <v>SMT</v>
      </c>
      <c r="N8634" t="str">
        <f>IF(ISERR(FIND("DECOUPE",Tableau1[[#This Row],[DESIGNATION]])),"","NEED REF")</f>
        <v/>
      </c>
    </row>
    <row r="8635" spans="2:14">
      <c r="B8635">
        <v>34405370</v>
      </c>
      <c r="C8635" s="2">
        <v>42620</v>
      </c>
      <c r="E8635" t="s">
        <v>3415</v>
      </c>
      <c r="F8635" t="s">
        <v>4104</v>
      </c>
      <c r="J8635" t="s">
        <v>17</v>
      </c>
      <c r="L8635" t="str">
        <f>_xlfn.XLOOKUP(Tableau1[[#This Row],[TYPE DE PIECE]],Tableau4[MATIERE],Tableau4[SHORT TYPE],"",0,1)</f>
        <v/>
      </c>
      <c r="N8635" t="str">
        <f>IF(ISERR(FIND("DECOUPE",Tableau1[[#This Row],[DESIGNATION]])),"","NEED REF")</f>
        <v/>
      </c>
    </row>
    <row r="8636" spans="2:14">
      <c r="B8636">
        <v>34405369</v>
      </c>
      <c r="C8636" s="2">
        <v>42618</v>
      </c>
      <c r="D8636" t="s">
        <v>13</v>
      </c>
      <c r="E8636" t="s">
        <v>6248</v>
      </c>
      <c r="F8636" t="s">
        <v>5334</v>
      </c>
      <c r="J8636" t="s">
        <v>17</v>
      </c>
      <c r="K8636" t="s">
        <v>25</v>
      </c>
      <c r="L8636" t="str">
        <f>_xlfn.XLOOKUP(Tableau1[[#This Row],[TYPE DE PIECE]],Tableau4[MATIERE],Tableau4[SHORT TYPE],"",0,1)</f>
        <v>SMT</v>
      </c>
      <c r="N8636" t="str">
        <f>IF(ISERR(FIND("DECOUPE",Tableau1[[#This Row],[DESIGNATION]])),"","NEED REF")</f>
        <v/>
      </c>
    </row>
    <row r="8637" spans="2:14">
      <c r="B8637">
        <v>34405368</v>
      </c>
      <c r="C8637" s="2">
        <v>42614</v>
      </c>
      <c r="D8637" t="s">
        <v>13</v>
      </c>
      <c r="E8637" t="s">
        <v>6249</v>
      </c>
      <c r="F8637" t="s">
        <v>6103</v>
      </c>
      <c r="J8637" t="s">
        <v>4048</v>
      </c>
      <c r="K8637" t="s">
        <v>22</v>
      </c>
      <c r="L8637" t="str">
        <f>_xlfn.XLOOKUP(Tableau1[[#This Row],[TYPE DE PIECE]],Tableau4[MATIERE],Tableau4[SHORT TYPE],"",0,1)</f>
        <v>COP</v>
      </c>
      <c r="N8637" t="str">
        <f>IF(ISERR(FIND("DECOUPE",Tableau1[[#This Row],[DESIGNATION]])),"","NEED REF")</f>
        <v/>
      </c>
    </row>
    <row r="8638" spans="2:14">
      <c r="B8638">
        <v>34405367</v>
      </c>
      <c r="C8638" s="2">
        <v>42614</v>
      </c>
      <c r="D8638" t="s">
        <v>13</v>
      </c>
      <c r="E8638" t="s">
        <v>6250</v>
      </c>
      <c r="F8638" t="s">
        <v>6251</v>
      </c>
      <c r="J8638" t="s">
        <v>5625</v>
      </c>
      <c r="K8638" t="s">
        <v>25</v>
      </c>
      <c r="L8638" t="str">
        <f>_xlfn.XLOOKUP(Tableau1[[#This Row],[TYPE DE PIECE]],Tableau4[MATIERE],Tableau4[SHORT TYPE],"",0,1)</f>
        <v>SMT</v>
      </c>
      <c r="N8638" t="str">
        <f>IF(ISERR(FIND("DECOUPE",Tableau1[[#This Row],[DESIGNATION]])),"","NEED REF")</f>
        <v/>
      </c>
    </row>
    <row r="8639" spans="2:14">
      <c r="B8639">
        <v>34405366</v>
      </c>
      <c r="C8639" s="2">
        <v>42614</v>
      </c>
      <c r="D8639" t="s">
        <v>13</v>
      </c>
      <c r="E8639" t="s">
        <v>6252</v>
      </c>
      <c r="F8639" t="s">
        <v>6251</v>
      </c>
      <c r="J8639" t="s">
        <v>5625</v>
      </c>
      <c r="K8639" t="s">
        <v>25</v>
      </c>
      <c r="L8639" t="str">
        <f>_xlfn.XLOOKUP(Tableau1[[#This Row],[TYPE DE PIECE]],Tableau4[MATIERE],Tableau4[SHORT TYPE],"",0,1)</f>
        <v>SMT</v>
      </c>
      <c r="N8639" t="str">
        <f>IF(ISERR(FIND("DECOUPE",Tableau1[[#This Row],[DESIGNATION]])),"","NEED REF")</f>
        <v/>
      </c>
    </row>
    <row r="8640" spans="2:14">
      <c r="B8640">
        <v>34405365</v>
      </c>
      <c r="C8640" s="2">
        <v>42614</v>
      </c>
      <c r="D8640" t="s">
        <v>13</v>
      </c>
      <c r="E8640" t="s">
        <v>6253</v>
      </c>
      <c r="F8640" t="s">
        <v>6251</v>
      </c>
      <c r="J8640" t="s">
        <v>5625</v>
      </c>
      <c r="K8640" t="s">
        <v>25</v>
      </c>
      <c r="L8640" t="str">
        <f>_xlfn.XLOOKUP(Tableau1[[#This Row],[TYPE DE PIECE]],Tableau4[MATIERE],Tableau4[SHORT TYPE],"",0,1)</f>
        <v>SMT</v>
      </c>
      <c r="N8640" t="str">
        <f>IF(ISERR(FIND("DECOUPE",Tableau1[[#This Row],[DESIGNATION]])),"","NEED REF")</f>
        <v/>
      </c>
    </row>
    <row r="8641" spans="2:14">
      <c r="B8641">
        <v>34405364</v>
      </c>
      <c r="C8641" s="2">
        <v>42614</v>
      </c>
      <c r="D8641" t="s">
        <v>13</v>
      </c>
      <c r="E8641" t="s">
        <v>6254</v>
      </c>
      <c r="F8641" t="s">
        <v>6251</v>
      </c>
      <c r="J8641" t="s">
        <v>5625</v>
      </c>
      <c r="K8641" t="s">
        <v>25</v>
      </c>
      <c r="L8641" t="str">
        <f>_xlfn.XLOOKUP(Tableau1[[#This Row],[TYPE DE PIECE]],Tableau4[MATIERE],Tableau4[SHORT TYPE],"",0,1)</f>
        <v>SMT</v>
      </c>
      <c r="N8641" t="str">
        <f>IF(ISERR(FIND("DECOUPE",Tableau1[[#This Row],[DESIGNATION]])),"","NEED REF")</f>
        <v/>
      </c>
    </row>
    <row r="8642" spans="2:14">
      <c r="B8642">
        <v>34405363</v>
      </c>
      <c r="C8642" s="2">
        <v>42614</v>
      </c>
      <c r="D8642" t="s">
        <v>13</v>
      </c>
      <c r="E8642" t="s">
        <v>6255</v>
      </c>
      <c r="F8642" t="s">
        <v>6251</v>
      </c>
      <c r="J8642" t="s">
        <v>5625</v>
      </c>
      <c r="K8642" t="s">
        <v>25</v>
      </c>
      <c r="L8642" t="str">
        <f>_xlfn.XLOOKUP(Tableau1[[#This Row],[TYPE DE PIECE]],Tableau4[MATIERE],Tableau4[SHORT TYPE],"",0,1)</f>
        <v>SMT</v>
      </c>
      <c r="N8642" t="str">
        <f>IF(ISERR(FIND("DECOUPE",Tableau1[[#This Row],[DESIGNATION]])),"","NEED REF")</f>
        <v/>
      </c>
    </row>
    <row r="8643" spans="2:14">
      <c r="B8643">
        <v>34405362</v>
      </c>
      <c r="C8643" s="2">
        <v>42614</v>
      </c>
      <c r="D8643" t="s">
        <v>13</v>
      </c>
      <c r="E8643" t="s">
        <v>6256</v>
      </c>
      <c r="F8643" t="s">
        <v>6251</v>
      </c>
      <c r="J8643" t="s">
        <v>5625</v>
      </c>
      <c r="K8643" t="s">
        <v>25</v>
      </c>
      <c r="L8643" t="str">
        <f>_xlfn.XLOOKUP(Tableau1[[#This Row],[TYPE DE PIECE]],Tableau4[MATIERE],Tableau4[SHORT TYPE],"",0,1)</f>
        <v>SMT</v>
      </c>
      <c r="N8643" t="str">
        <f>IF(ISERR(FIND("DECOUPE",Tableau1[[#This Row],[DESIGNATION]])),"","NEED REF")</f>
        <v/>
      </c>
    </row>
    <row r="8644" spans="2:14">
      <c r="B8644">
        <v>34405361</v>
      </c>
      <c r="C8644" s="2">
        <v>42613</v>
      </c>
      <c r="D8644" t="s">
        <v>13</v>
      </c>
      <c r="E8644" t="s">
        <v>6257</v>
      </c>
      <c r="F8644" t="s">
        <v>6103</v>
      </c>
      <c r="J8644" t="s">
        <v>4048</v>
      </c>
      <c r="L8644" t="str">
        <f>_xlfn.XLOOKUP(Tableau1[[#This Row],[TYPE DE PIECE]],Tableau4[MATIERE],Tableau4[SHORT TYPE],"",0,1)</f>
        <v/>
      </c>
      <c r="N8644" t="str">
        <f>IF(ISERR(FIND("DECOUPE",Tableau1[[#This Row],[DESIGNATION]])),"","NEED REF")</f>
        <v/>
      </c>
    </row>
    <row r="8645" spans="2:14">
      <c r="B8645">
        <v>34405360</v>
      </c>
      <c r="C8645" s="2">
        <v>42613</v>
      </c>
      <c r="D8645" t="s">
        <v>13</v>
      </c>
      <c r="E8645" t="s">
        <v>6258</v>
      </c>
      <c r="F8645" t="s">
        <v>6103</v>
      </c>
      <c r="J8645" t="s">
        <v>4048</v>
      </c>
      <c r="L8645" t="str">
        <f>_xlfn.XLOOKUP(Tableau1[[#This Row],[TYPE DE PIECE]],Tableau4[MATIERE],Tableau4[SHORT TYPE],"",0,1)</f>
        <v/>
      </c>
      <c r="N8645" t="str">
        <f>IF(ISERR(FIND("DECOUPE",Tableau1[[#This Row],[DESIGNATION]])),"","NEED REF")</f>
        <v/>
      </c>
    </row>
    <row r="8646" spans="2:14">
      <c r="B8646">
        <v>34405359</v>
      </c>
      <c r="C8646" s="2">
        <v>42613</v>
      </c>
      <c r="D8646" t="s">
        <v>13</v>
      </c>
      <c r="E8646" t="s">
        <v>6259</v>
      </c>
      <c r="F8646" t="s">
        <v>6103</v>
      </c>
      <c r="J8646" t="s">
        <v>4048</v>
      </c>
      <c r="L8646" t="str">
        <f>_xlfn.XLOOKUP(Tableau1[[#This Row],[TYPE DE PIECE]],Tableau4[MATIERE],Tableau4[SHORT TYPE],"",0,1)</f>
        <v/>
      </c>
      <c r="N8646" t="str">
        <f>IF(ISERR(FIND("DECOUPE",Tableau1[[#This Row],[DESIGNATION]])),"","NEED REF")</f>
        <v/>
      </c>
    </row>
    <row r="8647" spans="2:14">
      <c r="B8647">
        <v>34405358</v>
      </c>
      <c r="C8647" s="2">
        <v>42613</v>
      </c>
      <c r="D8647" t="s">
        <v>13</v>
      </c>
      <c r="E8647" t="s">
        <v>2984</v>
      </c>
      <c r="F8647" t="s">
        <v>6103</v>
      </c>
      <c r="J8647" t="s">
        <v>4048</v>
      </c>
      <c r="L8647" t="str">
        <f>_xlfn.XLOOKUP(Tableau1[[#This Row],[TYPE DE PIECE]],Tableau4[MATIERE],Tableau4[SHORT TYPE],"",0,1)</f>
        <v/>
      </c>
      <c r="N8647" t="str">
        <f>IF(ISERR(FIND("DECOUPE",Tableau1[[#This Row],[DESIGNATION]])),"","NEED REF")</f>
        <v/>
      </c>
    </row>
    <row r="8648" spans="2:14">
      <c r="B8648">
        <v>34405357</v>
      </c>
      <c r="C8648" s="2">
        <v>42613</v>
      </c>
      <c r="D8648" t="s">
        <v>13</v>
      </c>
      <c r="E8648" t="s">
        <v>6260</v>
      </c>
      <c r="F8648" t="s">
        <v>6103</v>
      </c>
      <c r="J8648" t="s">
        <v>4048</v>
      </c>
      <c r="L8648" t="str">
        <f>_xlfn.XLOOKUP(Tableau1[[#This Row],[TYPE DE PIECE]],Tableau4[MATIERE],Tableau4[SHORT TYPE],"",0,1)</f>
        <v/>
      </c>
      <c r="N8648" t="str">
        <f>IF(ISERR(FIND("DECOUPE",Tableau1[[#This Row],[DESIGNATION]])),"","NEED REF")</f>
        <v/>
      </c>
    </row>
    <row r="8649" spans="2:14">
      <c r="B8649">
        <v>34405356</v>
      </c>
      <c r="C8649" s="2">
        <v>42613</v>
      </c>
      <c r="D8649" t="s">
        <v>13</v>
      </c>
      <c r="E8649" t="s">
        <v>6261</v>
      </c>
      <c r="F8649" t="s">
        <v>6103</v>
      </c>
      <c r="J8649" t="s">
        <v>4048</v>
      </c>
      <c r="K8649" t="s">
        <v>25</v>
      </c>
      <c r="L8649" t="str">
        <f>_xlfn.XLOOKUP(Tableau1[[#This Row],[TYPE DE PIECE]],Tableau4[MATIERE],Tableau4[SHORT TYPE],"",0,1)</f>
        <v>SMT</v>
      </c>
      <c r="N8649" t="str">
        <f>IF(ISERR(FIND("DECOUPE",Tableau1[[#This Row],[DESIGNATION]])),"","NEED REF")</f>
        <v/>
      </c>
    </row>
    <row r="8650" spans="2:14">
      <c r="B8650">
        <v>34405355</v>
      </c>
      <c r="C8650" s="2">
        <v>42613</v>
      </c>
      <c r="D8650" t="s">
        <v>13</v>
      </c>
      <c r="E8650" t="s">
        <v>6262</v>
      </c>
      <c r="F8650" t="s">
        <v>6103</v>
      </c>
      <c r="J8650" t="s">
        <v>4048</v>
      </c>
      <c r="K8650" t="s">
        <v>25</v>
      </c>
      <c r="L8650" t="str">
        <f>_xlfn.XLOOKUP(Tableau1[[#This Row],[TYPE DE PIECE]],Tableau4[MATIERE],Tableau4[SHORT TYPE],"",0,1)</f>
        <v>SMT</v>
      </c>
      <c r="N8650" t="str">
        <f>IF(ISERR(FIND("DECOUPE",Tableau1[[#This Row],[DESIGNATION]])),"","NEED REF")</f>
        <v/>
      </c>
    </row>
    <row r="8651" spans="2:14">
      <c r="B8651">
        <v>34405354</v>
      </c>
      <c r="C8651" s="2">
        <v>42613</v>
      </c>
      <c r="D8651" t="s">
        <v>13</v>
      </c>
      <c r="E8651" t="s">
        <v>5853</v>
      </c>
      <c r="F8651" t="s">
        <v>6103</v>
      </c>
      <c r="J8651" t="s">
        <v>4048</v>
      </c>
      <c r="K8651" t="s">
        <v>25</v>
      </c>
      <c r="L8651" t="str">
        <f>_xlfn.XLOOKUP(Tableau1[[#This Row],[TYPE DE PIECE]],Tableau4[MATIERE],Tableau4[SHORT TYPE],"",0,1)</f>
        <v>SMT</v>
      </c>
      <c r="N8651" t="str">
        <f>IF(ISERR(FIND("DECOUPE",Tableau1[[#This Row],[DESIGNATION]])),"","NEED REF")</f>
        <v/>
      </c>
    </row>
    <row r="8652" spans="2:14">
      <c r="B8652">
        <v>34405353</v>
      </c>
      <c r="C8652" s="2">
        <v>42613</v>
      </c>
      <c r="D8652" t="s">
        <v>13</v>
      </c>
      <c r="E8652" t="s">
        <v>6263</v>
      </c>
      <c r="F8652" t="s">
        <v>6103</v>
      </c>
      <c r="J8652" t="s">
        <v>4048</v>
      </c>
      <c r="K8652" t="s">
        <v>25</v>
      </c>
      <c r="L8652" t="str">
        <f>_xlfn.XLOOKUP(Tableau1[[#This Row],[TYPE DE PIECE]],Tableau4[MATIERE],Tableau4[SHORT TYPE],"",0,1)</f>
        <v>SMT</v>
      </c>
      <c r="N8652" t="str">
        <f>IF(ISERR(FIND("DECOUPE",Tableau1[[#This Row],[DESIGNATION]])),"","NEED REF")</f>
        <v/>
      </c>
    </row>
    <row r="8653" spans="2:14">
      <c r="B8653">
        <v>34405352</v>
      </c>
      <c r="C8653" s="2">
        <v>42608</v>
      </c>
      <c r="D8653" t="s">
        <v>13</v>
      </c>
      <c r="E8653" t="s">
        <v>6264</v>
      </c>
      <c r="F8653" t="s">
        <v>6265</v>
      </c>
      <c r="J8653" t="s">
        <v>5625</v>
      </c>
      <c r="K8653" t="s">
        <v>6266</v>
      </c>
      <c r="L8653" t="str">
        <f>_xlfn.XLOOKUP(Tableau1[[#This Row],[TYPE DE PIECE]],Tableau4[MATIERE],Tableau4[SHORT TYPE],"",0,1)</f>
        <v/>
      </c>
      <c r="N8653" t="str">
        <f>IF(ISERR(FIND("DECOUPE",Tableau1[[#This Row],[DESIGNATION]])),"","NEED REF")</f>
        <v/>
      </c>
    </row>
    <row r="8654" spans="2:14">
      <c r="B8654">
        <v>34405351</v>
      </c>
      <c r="C8654" s="2">
        <v>42607</v>
      </c>
      <c r="D8654" t="s">
        <v>13</v>
      </c>
      <c r="E8654" t="s">
        <v>6264</v>
      </c>
      <c r="F8654" t="s">
        <v>6265</v>
      </c>
      <c r="J8654" t="s">
        <v>5625</v>
      </c>
      <c r="K8654" t="s">
        <v>6266</v>
      </c>
      <c r="L8654" t="str">
        <f>_xlfn.XLOOKUP(Tableau1[[#This Row],[TYPE DE PIECE]],Tableau4[MATIERE],Tableau4[SHORT TYPE],"",0,1)</f>
        <v/>
      </c>
      <c r="N8654" t="str">
        <f>IF(ISERR(FIND("DECOUPE",Tableau1[[#This Row],[DESIGNATION]])),"","NEED REF")</f>
        <v/>
      </c>
    </row>
    <row r="8655" spans="2:14">
      <c r="B8655">
        <v>34405350</v>
      </c>
      <c r="C8655" s="2">
        <v>42606</v>
      </c>
      <c r="D8655" t="s">
        <v>13</v>
      </c>
      <c r="E8655" t="s">
        <v>6267</v>
      </c>
      <c r="F8655" t="s">
        <v>5731</v>
      </c>
      <c r="J8655" t="s">
        <v>17</v>
      </c>
      <c r="K8655" t="s">
        <v>25</v>
      </c>
      <c r="L8655" t="str">
        <f>_xlfn.XLOOKUP(Tableau1[[#This Row],[TYPE DE PIECE]],Tableau4[MATIERE],Tableau4[SHORT TYPE],"",0,1)</f>
        <v>SMT</v>
      </c>
      <c r="N8655" t="str">
        <f>IF(ISERR(FIND("DECOUPE",Tableau1[[#This Row],[DESIGNATION]])),"","NEED REF")</f>
        <v/>
      </c>
    </row>
    <row r="8656" spans="2:14">
      <c r="B8656">
        <v>34405349</v>
      </c>
      <c r="C8656" s="2">
        <v>42606</v>
      </c>
      <c r="D8656" t="s">
        <v>13</v>
      </c>
      <c r="E8656" t="s">
        <v>6268</v>
      </c>
      <c r="F8656" t="s">
        <v>6251</v>
      </c>
      <c r="J8656" t="s">
        <v>2813</v>
      </c>
      <c r="K8656" t="s">
        <v>6266</v>
      </c>
      <c r="L8656" t="str">
        <f>_xlfn.XLOOKUP(Tableau1[[#This Row],[TYPE DE PIECE]],Tableau4[MATIERE],Tableau4[SHORT TYPE],"",0,1)</f>
        <v/>
      </c>
      <c r="N8656" t="str">
        <f>IF(ISERR(FIND("DECOUPE",Tableau1[[#This Row],[DESIGNATION]])),"","NEED REF")</f>
        <v/>
      </c>
    </row>
    <row r="8657" spans="2:14">
      <c r="B8657">
        <v>34405348</v>
      </c>
      <c r="C8657" s="2">
        <v>42606</v>
      </c>
      <c r="D8657" t="s">
        <v>13</v>
      </c>
      <c r="E8657" t="s">
        <v>6268</v>
      </c>
      <c r="F8657" t="s">
        <v>6251</v>
      </c>
      <c r="J8657" t="s">
        <v>2813</v>
      </c>
      <c r="K8657" t="s">
        <v>6266</v>
      </c>
      <c r="L8657" t="str">
        <f>_xlfn.XLOOKUP(Tableau1[[#This Row],[TYPE DE PIECE]],Tableau4[MATIERE],Tableau4[SHORT TYPE],"",0,1)</f>
        <v/>
      </c>
      <c r="N8657" t="str">
        <f>IF(ISERR(FIND("DECOUPE",Tableau1[[#This Row],[DESIGNATION]])),"","NEED REF")</f>
        <v/>
      </c>
    </row>
    <row r="8658" spans="2:14">
      <c r="B8658">
        <v>34405347</v>
      </c>
      <c r="C8658" s="2">
        <v>42606</v>
      </c>
      <c r="E8658" t="s">
        <v>6269</v>
      </c>
      <c r="F8658" t="s">
        <v>6270</v>
      </c>
      <c r="J8658" t="s">
        <v>5625</v>
      </c>
      <c r="L8658" t="str">
        <f>_xlfn.XLOOKUP(Tableau1[[#This Row],[TYPE DE PIECE]],Tableau4[MATIERE],Tableau4[SHORT TYPE],"",0,1)</f>
        <v/>
      </c>
      <c r="N8658" t="str">
        <f>IF(ISERR(FIND("DECOUPE",Tableau1[[#This Row],[DESIGNATION]])),"","NEED REF")</f>
        <v/>
      </c>
    </row>
    <row r="8659" spans="2:14">
      <c r="B8659">
        <v>34405346</v>
      </c>
      <c r="C8659" s="2">
        <v>42605</v>
      </c>
      <c r="E8659" t="s">
        <v>5692</v>
      </c>
      <c r="F8659" t="s">
        <v>6251</v>
      </c>
      <c r="J8659" t="s">
        <v>5625</v>
      </c>
      <c r="L8659" t="str">
        <f>_xlfn.XLOOKUP(Tableau1[[#This Row],[TYPE DE PIECE]],Tableau4[MATIERE],Tableau4[SHORT TYPE],"",0,1)</f>
        <v/>
      </c>
      <c r="N8659" t="str">
        <f>IF(ISERR(FIND("DECOUPE",Tableau1[[#This Row],[DESIGNATION]])),"","NEED REF")</f>
        <v/>
      </c>
    </row>
    <row r="8660" spans="2:14">
      <c r="B8660">
        <v>34405345</v>
      </c>
      <c r="C8660" s="2">
        <v>42605</v>
      </c>
      <c r="E8660" t="s">
        <v>6271</v>
      </c>
      <c r="F8660" t="s">
        <v>6251</v>
      </c>
      <c r="J8660" t="s">
        <v>5625</v>
      </c>
      <c r="L8660" t="str">
        <f>_xlfn.XLOOKUP(Tableau1[[#This Row],[TYPE DE PIECE]],Tableau4[MATIERE],Tableau4[SHORT TYPE],"",0,1)</f>
        <v/>
      </c>
      <c r="N8660" t="str">
        <f>IF(ISERR(FIND("DECOUPE",Tableau1[[#This Row],[DESIGNATION]])),"","NEED REF")</f>
        <v/>
      </c>
    </row>
    <row r="8661" spans="2:14">
      <c r="B8661">
        <v>34405344</v>
      </c>
      <c r="C8661" s="2">
        <v>42604</v>
      </c>
      <c r="D8661" t="s">
        <v>6272</v>
      </c>
      <c r="E8661" t="s">
        <v>6273</v>
      </c>
      <c r="F8661" t="s">
        <v>6274</v>
      </c>
      <c r="J8661" t="s">
        <v>4048</v>
      </c>
      <c r="L8661" t="str">
        <f>_xlfn.XLOOKUP(Tableau1[[#This Row],[TYPE DE PIECE]],Tableau4[MATIERE],Tableau4[SHORT TYPE],"",0,1)</f>
        <v/>
      </c>
      <c r="N8661" t="str">
        <f>IF(ISERR(FIND("DECOUPE",Tableau1[[#This Row],[DESIGNATION]])),"","NEED REF")</f>
        <v/>
      </c>
    </row>
    <row r="8662" spans="2:14">
      <c r="B8662">
        <v>34405343</v>
      </c>
      <c r="C8662" s="2">
        <v>42600</v>
      </c>
      <c r="D8662" t="s">
        <v>13</v>
      </c>
      <c r="E8662" t="s">
        <v>6268</v>
      </c>
      <c r="F8662" t="s">
        <v>6251</v>
      </c>
      <c r="J8662" t="s">
        <v>2813</v>
      </c>
      <c r="K8662" t="s">
        <v>6266</v>
      </c>
      <c r="L8662" t="str">
        <f>_xlfn.XLOOKUP(Tableau1[[#This Row],[TYPE DE PIECE]],Tableau4[MATIERE],Tableau4[SHORT TYPE],"",0,1)</f>
        <v/>
      </c>
      <c r="N8662" t="str">
        <f>IF(ISERR(FIND("DECOUPE",Tableau1[[#This Row],[DESIGNATION]])),"","NEED REF")</f>
        <v/>
      </c>
    </row>
    <row r="8663" spans="2:14">
      <c r="B8663">
        <v>34405342</v>
      </c>
      <c r="C8663" s="2">
        <v>42600</v>
      </c>
      <c r="D8663" t="s">
        <v>13</v>
      </c>
      <c r="E8663" t="s">
        <v>6268</v>
      </c>
      <c r="F8663" t="s">
        <v>6251</v>
      </c>
      <c r="J8663" t="s">
        <v>2813</v>
      </c>
      <c r="K8663" t="s">
        <v>6266</v>
      </c>
      <c r="L8663" t="str">
        <f>_xlfn.XLOOKUP(Tableau1[[#This Row],[TYPE DE PIECE]],Tableau4[MATIERE],Tableau4[SHORT TYPE],"",0,1)</f>
        <v/>
      </c>
      <c r="N8663" t="str">
        <f>IF(ISERR(FIND("DECOUPE",Tableau1[[#This Row],[DESIGNATION]])),"","NEED REF")</f>
        <v/>
      </c>
    </row>
    <row r="8664" spans="2:14">
      <c r="B8664">
        <v>34405341</v>
      </c>
      <c r="C8664" s="2">
        <v>42600</v>
      </c>
      <c r="D8664" t="s">
        <v>13</v>
      </c>
      <c r="E8664" t="s">
        <v>6268</v>
      </c>
      <c r="F8664" t="s">
        <v>6251</v>
      </c>
      <c r="J8664" t="s">
        <v>2813</v>
      </c>
      <c r="K8664" t="s">
        <v>6266</v>
      </c>
      <c r="L8664" t="str">
        <f>_xlfn.XLOOKUP(Tableau1[[#This Row],[TYPE DE PIECE]],Tableau4[MATIERE],Tableau4[SHORT TYPE],"",0,1)</f>
        <v/>
      </c>
      <c r="N8664" t="str">
        <f>IF(ISERR(FIND("DECOUPE",Tableau1[[#This Row],[DESIGNATION]])),"","NEED REF")</f>
        <v/>
      </c>
    </row>
    <row r="8665" spans="2:14">
      <c r="B8665">
        <v>34405340</v>
      </c>
      <c r="C8665" s="2">
        <v>42600</v>
      </c>
      <c r="D8665" t="s">
        <v>13</v>
      </c>
      <c r="E8665" t="s">
        <v>6268</v>
      </c>
      <c r="F8665" t="s">
        <v>6251</v>
      </c>
      <c r="J8665" t="s">
        <v>2813</v>
      </c>
      <c r="K8665" t="s">
        <v>6266</v>
      </c>
      <c r="L8665" t="str">
        <f>_xlfn.XLOOKUP(Tableau1[[#This Row],[TYPE DE PIECE]],Tableau4[MATIERE],Tableau4[SHORT TYPE],"",0,1)</f>
        <v/>
      </c>
      <c r="N8665" t="str">
        <f>IF(ISERR(FIND("DECOUPE",Tableau1[[#This Row],[DESIGNATION]])),"","NEED REF")</f>
        <v/>
      </c>
    </row>
    <row r="8666" spans="2:14">
      <c r="B8666">
        <v>34405339</v>
      </c>
      <c r="C8666" s="2">
        <v>42598</v>
      </c>
      <c r="D8666" t="s">
        <v>13</v>
      </c>
      <c r="E8666" t="s">
        <v>6275</v>
      </c>
      <c r="F8666" t="s">
        <v>6276</v>
      </c>
      <c r="J8666" t="s">
        <v>5159</v>
      </c>
      <c r="K8666" t="s">
        <v>6277</v>
      </c>
      <c r="L8666" t="str">
        <f>_xlfn.XLOOKUP(Tableau1[[#This Row],[TYPE DE PIECE]],Tableau4[MATIERE],Tableau4[SHORT TYPE],"",0,1)</f>
        <v/>
      </c>
      <c r="N8666" t="str">
        <f>IF(ISERR(FIND("DECOUPE",Tableau1[[#This Row],[DESIGNATION]])),"","NEED REF")</f>
        <v/>
      </c>
    </row>
    <row r="8667" spans="2:14">
      <c r="B8667">
        <v>34405338</v>
      </c>
      <c r="C8667" s="2">
        <v>42598</v>
      </c>
      <c r="D8667" t="s">
        <v>13</v>
      </c>
      <c r="E8667" t="s">
        <v>6268</v>
      </c>
      <c r="F8667" t="s">
        <v>6251</v>
      </c>
      <c r="J8667" t="s">
        <v>2813</v>
      </c>
      <c r="K8667" t="s">
        <v>6266</v>
      </c>
      <c r="L8667" t="str">
        <f>_xlfn.XLOOKUP(Tableau1[[#This Row],[TYPE DE PIECE]],Tableau4[MATIERE],Tableau4[SHORT TYPE],"",0,1)</f>
        <v/>
      </c>
      <c r="N8667" t="str">
        <f>IF(ISERR(FIND("DECOUPE",Tableau1[[#This Row],[DESIGNATION]])),"","NEED REF")</f>
        <v/>
      </c>
    </row>
    <row r="8668" spans="2:14">
      <c r="B8668">
        <v>34405337</v>
      </c>
      <c r="C8668" s="2">
        <v>42598</v>
      </c>
      <c r="D8668" t="s">
        <v>13</v>
      </c>
      <c r="E8668" t="s">
        <v>6268</v>
      </c>
      <c r="F8668" t="s">
        <v>6251</v>
      </c>
      <c r="J8668" t="s">
        <v>2813</v>
      </c>
      <c r="K8668" t="s">
        <v>6266</v>
      </c>
      <c r="L8668" t="str">
        <f>_xlfn.XLOOKUP(Tableau1[[#This Row],[TYPE DE PIECE]],Tableau4[MATIERE],Tableau4[SHORT TYPE],"",0,1)</f>
        <v/>
      </c>
      <c r="N8668" t="str">
        <f>IF(ISERR(FIND("DECOUPE",Tableau1[[#This Row],[DESIGNATION]])),"","NEED REF")</f>
        <v/>
      </c>
    </row>
    <row r="8669" spans="2:14">
      <c r="B8669">
        <v>34405336</v>
      </c>
      <c r="C8669" s="2">
        <v>42598</v>
      </c>
      <c r="D8669" t="s">
        <v>13</v>
      </c>
      <c r="E8669" t="s">
        <v>6268</v>
      </c>
      <c r="F8669" t="s">
        <v>6251</v>
      </c>
      <c r="J8669" t="s">
        <v>2813</v>
      </c>
      <c r="K8669" t="s">
        <v>6266</v>
      </c>
      <c r="L8669" t="str">
        <f>_xlfn.XLOOKUP(Tableau1[[#This Row],[TYPE DE PIECE]],Tableau4[MATIERE],Tableau4[SHORT TYPE],"",0,1)</f>
        <v/>
      </c>
      <c r="N8669" t="str">
        <f>IF(ISERR(FIND("DECOUPE",Tableau1[[#This Row],[DESIGNATION]])),"","NEED REF")</f>
        <v/>
      </c>
    </row>
    <row r="8670" spans="2:14">
      <c r="B8670">
        <v>34405335</v>
      </c>
      <c r="C8670" s="2">
        <v>42598</v>
      </c>
      <c r="D8670" t="s">
        <v>13</v>
      </c>
      <c r="E8670" t="s">
        <v>6268</v>
      </c>
      <c r="F8670" t="s">
        <v>6251</v>
      </c>
      <c r="J8670" t="s">
        <v>2813</v>
      </c>
      <c r="K8670" t="s">
        <v>6266</v>
      </c>
      <c r="L8670" t="str">
        <f>_xlfn.XLOOKUP(Tableau1[[#This Row],[TYPE DE PIECE]],Tableau4[MATIERE],Tableau4[SHORT TYPE],"",0,1)</f>
        <v/>
      </c>
      <c r="N8670" t="str">
        <f>IF(ISERR(FIND("DECOUPE",Tableau1[[#This Row],[DESIGNATION]])),"","NEED REF")</f>
        <v/>
      </c>
    </row>
    <row r="8671" spans="2:14">
      <c r="B8671">
        <v>34405334</v>
      </c>
      <c r="C8671" s="2">
        <v>42598</v>
      </c>
      <c r="D8671" t="s">
        <v>13</v>
      </c>
      <c r="E8671" t="s">
        <v>6268</v>
      </c>
      <c r="F8671" t="s">
        <v>6251</v>
      </c>
      <c r="J8671" t="s">
        <v>2813</v>
      </c>
      <c r="K8671" t="s">
        <v>6266</v>
      </c>
      <c r="L8671" t="str">
        <f>_xlfn.XLOOKUP(Tableau1[[#This Row],[TYPE DE PIECE]],Tableau4[MATIERE],Tableau4[SHORT TYPE],"",0,1)</f>
        <v/>
      </c>
      <c r="N8671" t="str">
        <f>IF(ISERR(FIND("DECOUPE",Tableau1[[#This Row],[DESIGNATION]])),"","NEED REF")</f>
        <v/>
      </c>
    </row>
    <row r="8672" spans="2:14">
      <c r="B8672">
        <v>34405333</v>
      </c>
      <c r="C8672" s="2">
        <v>42594</v>
      </c>
      <c r="D8672" t="s">
        <v>13</v>
      </c>
      <c r="E8672" t="s">
        <v>6268</v>
      </c>
      <c r="F8672" t="s">
        <v>6251</v>
      </c>
      <c r="J8672" t="s">
        <v>2813</v>
      </c>
      <c r="K8672" t="s">
        <v>6266</v>
      </c>
      <c r="L8672" t="str">
        <f>_xlfn.XLOOKUP(Tableau1[[#This Row],[TYPE DE PIECE]],Tableau4[MATIERE],Tableau4[SHORT TYPE],"",0,1)</f>
        <v/>
      </c>
      <c r="N8672" t="str">
        <f>IF(ISERR(FIND("DECOUPE",Tableau1[[#This Row],[DESIGNATION]])),"","NEED REF")</f>
        <v/>
      </c>
    </row>
    <row r="8673" spans="2:14">
      <c r="B8673">
        <v>34405332</v>
      </c>
      <c r="C8673" s="2">
        <v>42594</v>
      </c>
      <c r="D8673" t="s">
        <v>13</v>
      </c>
      <c r="E8673" t="s">
        <v>6268</v>
      </c>
      <c r="F8673" t="s">
        <v>6251</v>
      </c>
      <c r="J8673" t="s">
        <v>2813</v>
      </c>
      <c r="K8673" t="s">
        <v>6266</v>
      </c>
      <c r="L8673" t="str">
        <f>_xlfn.XLOOKUP(Tableau1[[#This Row],[TYPE DE PIECE]],Tableau4[MATIERE],Tableau4[SHORT TYPE],"",0,1)</f>
        <v/>
      </c>
      <c r="N8673" t="str">
        <f>IF(ISERR(FIND("DECOUPE",Tableau1[[#This Row],[DESIGNATION]])),"","NEED REF")</f>
        <v/>
      </c>
    </row>
    <row r="8674" spans="2:14">
      <c r="B8674">
        <v>34405331</v>
      </c>
      <c r="C8674" s="2">
        <v>42594</v>
      </c>
      <c r="D8674" t="s">
        <v>13</v>
      </c>
      <c r="E8674" t="s">
        <v>6268</v>
      </c>
      <c r="F8674" t="s">
        <v>6251</v>
      </c>
      <c r="J8674" t="s">
        <v>2813</v>
      </c>
      <c r="K8674" t="s">
        <v>6266</v>
      </c>
      <c r="L8674" t="str">
        <f>_xlfn.XLOOKUP(Tableau1[[#This Row],[TYPE DE PIECE]],Tableau4[MATIERE],Tableau4[SHORT TYPE],"",0,1)</f>
        <v/>
      </c>
      <c r="N8674" t="str">
        <f>IF(ISERR(FIND("DECOUPE",Tableau1[[#This Row],[DESIGNATION]])),"","NEED REF")</f>
        <v/>
      </c>
    </row>
    <row r="8675" spans="2:14">
      <c r="B8675">
        <v>34405330</v>
      </c>
      <c r="C8675" s="2">
        <v>42594</v>
      </c>
      <c r="D8675" t="s">
        <v>13</v>
      </c>
      <c r="E8675" t="s">
        <v>6268</v>
      </c>
      <c r="F8675" t="s">
        <v>6251</v>
      </c>
      <c r="J8675" t="s">
        <v>2813</v>
      </c>
      <c r="K8675" t="s">
        <v>6266</v>
      </c>
      <c r="L8675" t="str">
        <f>_xlfn.XLOOKUP(Tableau1[[#This Row],[TYPE DE PIECE]],Tableau4[MATIERE],Tableau4[SHORT TYPE],"",0,1)</f>
        <v/>
      </c>
      <c r="N8675" t="str">
        <f>IF(ISERR(FIND("DECOUPE",Tableau1[[#This Row],[DESIGNATION]])),"","NEED REF")</f>
        <v/>
      </c>
    </row>
    <row r="8676" spans="2:14">
      <c r="B8676">
        <v>34405329</v>
      </c>
      <c r="C8676" s="2">
        <v>42594</v>
      </c>
      <c r="D8676" t="s">
        <v>13</v>
      </c>
      <c r="E8676" t="s">
        <v>6268</v>
      </c>
      <c r="F8676" t="s">
        <v>6251</v>
      </c>
      <c r="J8676" t="s">
        <v>2813</v>
      </c>
      <c r="K8676" t="s">
        <v>6266</v>
      </c>
      <c r="L8676" t="str">
        <f>_xlfn.XLOOKUP(Tableau1[[#This Row],[TYPE DE PIECE]],Tableau4[MATIERE],Tableau4[SHORT TYPE],"",0,1)</f>
        <v/>
      </c>
      <c r="N8676" t="str">
        <f>IF(ISERR(FIND("DECOUPE",Tableau1[[#This Row],[DESIGNATION]])),"","NEED REF")</f>
        <v/>
      </c>
    </row>
    <row r="8677" spans="2:14">
      <c r="B8677">
        <v>34405328</v>
      </c>
      <c r="C8677" s="2">
        <v>42594</v>
      </c>
      <c r="D8677" t="s">
        <v>13</v>
      </c>
      <c r="E8677" t="s">
        <v>5878</v>
      </c>
      <c r="F8677" t="s">
        <v>6265</v>
      </c>
      <c r="J8677" t="s">
        <v>5625</v>
      </c>
      <c r="K8677" t="s">
        <v>6278</v>
      </c>
      <c r="L8677" t="str">
        <f>_xlfn.XLOOKUP(Tableau1[[#This Row],[TYPE DE PIECE]],Tableau4[MATIERE],Tableau4[SHORT TYPE],"",0,1)</f>
        <v>SMT</v>
      </c>
      <c r="N8677" t="str">
        <f>IF(ISERR(FIND("DECOUPE",Tableau1[[#This Row],[DESIGNATION]])),"","NEED REF")</f>
        <v/>
      </c>
    </row>
    <row r="8678" spans="2:14">
      <c r="B8678">
        <v>34405327</v>
      </c>
      <c r="C8678" s="2">
        <v>42594</v>
      </c>
      <c r="D8678" t="s">
        <v>13</v>
      </c>
      <c r="E8678" t="s">
        <v>5878</v>
      </c>
      <c r="F8678" t="s">
        <v>6265</v>
      </c>
      <c r="J8678" t="s">
        <v>5625</v>
      </c>
      <c r="K8678" t="s">
        <v>6278</v>
      </c>
      <c r="L8678" t="str">
        <f>_xlfn.XLOOKUP(Tableau1[[#This Row],[TYPE DE PIECE]],Tableau4[MATIERE],Tableau4[SHORT TYPE],"",0,1)</f>
        <v>SMT</v>
      </c>
      <c r="N8678" t="str">
        <f>IF(ISERR(FIND("DECOUPE",Tableau1[[#This Row],[DESIGNATION]])),"","NEED REF")</f>
        <v/>
      </c>
    </row>
    <row r="8679" spans="2:14">
      <c r="B8679">
        <v>34405326</v>
      </c>
      <c r="C8679" s="2">
        <v>42594</v>
      </c>
      <c r="D8679" t="s">
        <v>13</v>
      </c>
      <c r="E8679" t="s">
        <v>5878</v>
      </c>
      <c r="F8679" t="s">
        <v>6265</v>
      </c>
      <c r="J8679" t="s">
        <v>5625</v>
      </c>
      <c r="K8679" t="s">
        <v>6278</v>
      </c>
      <c r="L8679" t="str">
        <f>_xlfn.XLOOKUP(Tableau1[[#This Row],[TYPE DE PIECE]],Tableau4[MATIERE],Tableau4[SHORT TYPE],"",0,1)</f>
        <v>SMT</v>
      </c>
      <c r="N8679" t="str">
        <f>IF(ISERR(FIND("DECOUPE",Tableau1[[#This Row],[DESIGNATION]])),"","NEED REF")</f>
        <v/>
      </c>
    </row>
    <row r="8680" spans="2:14">
      <c r="B8680">
        <v>34405325</v>
      </c>
      <c r="C8680" s="2">
        <v>42594</v>
      </c>
      <c r="D8680" t="s">
        <v>13</v>
      </c>
      <c r="E8680" t="s">
        <v>5878</v>
      </c>
      <c r="F8680" t="s">
        <v>6265</v>
      </c>
      <c r="J8680" t="s">
        <v>5625</v>
      </c>
      <c r="K8680" t="s">
        <v>6278</v>
      </c>
      <c r="L8680" t="str">
        <f>_xlfn.XLOOKUP(Tableau1[[#This Row],[TYPE DE PIECE]],Tableau4[MATIERE],Tableau4[SHORT TYPE],"",0,1)</f>
        <v>SMT</v>
      </c>
      <c r="N8680" t="str">
        <f>IF(ISERR(FIND("DECOUPE",Tableau1[[#This Row],[DESIGNATION]])),"","NEED REF")</f>
        <v/>
      </c>
    </row>
    <row r="8681" spans="2:14">
      <c r="B8681">
        <v>34405324</v>
      </c>
      <c r="C8681" s="2">
        <v>42594</v>
      </c>
      <c r="D8681" t="s">
        <v>13</v>
      </c>
      <c r="E8681" t="s">
        <v>5878</v>
      </c>
      <c r="F8681" t="s">
        <v>6265</v>
      </c>
      <c r="J8681" t="s">
        <v>5625</v>
      </c>
      <c r="K8681" t="s">
        <v>6278</v>
      </c>
      <c r="L8681" t="str">
        <f>_xlfn.XLOOKUP(Tableau1[[#This Row],[TYPE DE PIECE]],Tableau4[MATIERE],Tableau4[SHORT TYPE],"",0,1)</f>
        <v>SMT</v>
      </c>
      <c r="N8681" t="str">
        <f>IF(ISERR(FIND("DECOUPE",Tableau1[[#This Row],[DESIGNATION]])),"","NEED REF")</f>
        <v/>
      </c>
    </row>
    <row r="8682" spans="2:14">
      <c r="B8682">
        <v>34405323</v>
      </c>
      <c r="C8682" s="2">
        <v>42594</v>
      </c>
      <c r="D8682" t="s">
        <v>13</v>
      </c>
      <c r="E8682" t="s">
        <v>5878</v>
      </c>
      <c r="F8682" t="s">
        <v>6265</v>
      </c>
      <c r="J8682" t="s">
        <v>5625</v>
      </c>
      <c r="K8682" t="s">
        <v>6278</v>
      </c>
      <c r="L8682" t="str">
        <f>_xlfn.XLOOKUP(Tableau1[[#This Row],[TYPE DE PIECE]],Tableau4[MATIERE],Tableau4[SHORT TYPE],"",0,1)</f>
        <v>SMT</v>
      </c>
      <c r="N8682" t="str">
        <f>IF(ISERR(FIND("DECOUPE",Tableau1[[#This Row],[DESIGNATION]])),"","NEED REF")</f>
        <v/>
      </c>
    </row>
    <row r="8683" spans="2:14">
      <c r="B8683">
        <v>34405322</v>
      </c>
      <c r="C8683" s="2">
        <v>42594</v>
      </c>
      <c r="D8683" t="s">
        <v>13</v>
      </c>
      <c r="E8683" t="s">
        <v>5878</v>
      </c>
      <c r="F8683" t="s">
        <v>6265</v>
      </c>
      <c r="J8683" t="s">
        <v>5625</v>
      </c>
      <c r="K8683" t="s">
        <v>6278</v>
      </c>
      <c r="L8683" t="str">
        <f>_xlfn.XLOOKUP(Tableau1[[#This Row],[TYPE DE PIECE]],Tableau4[MATIERE],Tableau4[SHORT TYPE],"",0,1)</f>
        <v>SMT</v>
      </c>
      <c r="N8683" t="str">
        <f>IF(ISERR(FIND("DECOUPE",Tableau1[[#This Row],[DESIGNATION]])),"","NEED REF")</f>
        <v/>
      </c>
    </row>
    <row r="8684" spans="2:14">
      <c r="B8684">
        <v>34405321</v>
      </c>
      <c r="C8684" s="2">
        <v>42594</v>
      </c>
      <c r="D8684" t="s">
        <v>13</v>
      </c>
      <c r="E8684" t="s">
        <v>5878</v>
      </c>
      <c r="F8684" t="s">
        <v>6265</v>
      </c>
      <c r="J8684" t="s">
        <v>5625</v>
      </c>
      <c r="K8684" t="s">
        <v>6278</v>
      </c>
      <c r="L8684" t="str">
        <f>_xlfn.XLOOKUP(Tableau1[[#This Row],[TYPE DE PIECE]],Tableau4[MATIERE],Tableau4[SHORT TYPE],"",0,1)</f>
        <v>SMT</v>
      </c>
      <c r="N8684" t="str">
        <f>IF(ISERR(FIND("DECOUPE",Tableau1[[#This Row],[DESIGNATION]])),"","NEED REF")</f>
        <v/>
      </c>
    </row>
    <row r="8685" spans="2:14">
      <c r="B8685">
        <v>34405320</v>
      </c>
      <c r="C8685" s="2">
        <v>42594</v>
      </c>
      <c r="D8685" t="s">
        <v>13</v>
      </c>
      <c r="E8685" t="s">
        <v>6124</v>
      </c>
      <c r="F8685" t="s">
        <v>6265</v>
      </c>
      <c r="J8685" t="s">
        <v>5625</v>
      </c>
      <c r="K8685" t="s">
        <v>6278</v>
      </c>
      <c r="L8685" t="str">
        <f>_xlfn.XLOOKUP(Tableau1[[#This Row],[TYPE DE PIECE]],Tableau4[MATIERE],Tableau4[SHORT TYPE],"",0,1)</f>
        <v>SMT</v>
      </c>
      <c r="N8685" t="str">
        <f>IF(ISERR(FIND("DECOUPE",Tableau1[[#This Row],[DESIGNATION]])),"","NEED REF")</f>
        <v/>
      </c>
    </row>
    <row r="8686" spans="2:14">
      <c r="B8686">
        <v>34405319</v>
      </c>
      <c r="C8686" s="2"/>
      <c r="E8686" t="s">
        <v>6279</v>
      </c>
      <c r="L8686" t="str">
        <f>_xlfn.XLOOKUP(Tableau1[[#This Row],[TYPE DE PIECE]],Tableau4[MATIERE],Tableau4[SHORT TYPE],"",0,1)</f>
        <v/>
      </c>
      <c r="N8686" t="str">
        <f>IF(ISERR(FIND("DECOUPE",Tableau1[[#This Row],[DESIGNATION]])),"","NEED REF")</f>
        <v/>
      </c>
    </row>
    <row r="8687" spans="2:14">
      <c r="B8687">
        <v>34405318</v>
      </c>
      <c r="C8687" s="2">
        <v>42594</v>
      </c>
      <c r="D8687" t="s">
        <v>13</v>
      </c>
      <c r="E8687" t="s">
        <v>5878</v>
      </c>
      <c r="F8687" t="s">
        <v>6265</v>
      </c>
      <c r="J8687" t="s">
        <v>5625</v>
      </c>
      <c r="K8687" t="s">
        <v>6278</v>
      </c>
      <c r="L8687" t="str">
        <f>_xlfn.XLOOKUP(Tableau1[[#This Row],[TYPE DE PIECE]],Tableau4[MATIERE],Tableau4[SHORT TYPE],"",0,1)</f>
        <v>SMT</v>
      </c>
      <c r="N8687" t="str">
        <f>IF(ISERR(FIND("DECOUPE",Tableau1[[#This Row],[DESIGNATION]])),"","NEED REF")</f>
        <v/>
      </c>
    </row>
    <row r="8688" spans="2:14">
      <c r="B8688">
        <v>34405317</v>
      </c>
      <c r="C8688" s="2">
        <v>42593</v>
      </c>
      <c r="D8688" t="s">
        <v>13</v>
      </c>
      <c r="E8688" t="s">
        <v>6280</v>
      </c>
      <c r="F8688" t="s">
        <v>6265</v>
      </c>
      <c r="J8688" t="s">
        <v>5625</v>
      </c>
      <c r="K8688" t="s">
        <v>6266</v>
      </c>
      <c r="L8688" t="str">
        <f>_xlfn.XLOOKUP(Tableau1[[#This Row],[TYPE DE PIECE]],Tableau4[MATIERE],Tableau4[SHORT TYPE],"",0,1)</f>
        <v/>
      </c>
      <c r="N8688" t="str">
        <f>IF(ISERR(FIND("DECOUPE",Tableau1[[#This Row],[DESIGNATION]])),"","NEED REF")</f>
        <v/>
      </c>
    </row>
    <row r="8689" spans="2:14">
      <c r="B8689">
        <v>34405316</v>
      </c>
      <c r="C8689" s="2">
        <v>42593</v>
      </c>
      <c r="D8689" t="s">
        <v>13</v>
      </c>
      <c r="E8689" t="s">
        <v>6280</v>
      </c>
      <c r="F8689" t="s">
        <v>6265</v>
      </c>
      <c r="J8689" t="s">
        <v>5625</v>
      </c>
      <c r="K8689" t="s">
        <v>6266</v>
      </c>
      <c r="L8689" t="str">
        <f>_xlfn.XLOOKUP(Tableau1[[#This Row],[TYPE DE PIECE]],Tableau4[MATIERE],Tableau4[SHORT TYPE],"",0,1)</f>
        <v/>
      </c>
      <c r="N8689" t="str">
        <f>IF(ISERR(FIND("DECOUPE",Tableau1[[#This Row],[DESIGNATION]])),"","NEED REF")</f>
        <v/>
      </c>
    </row>
    <row r="8690" spans="2:14">
      <c r="B8690">
        <v>34405315</v>
      </c>
      <c r="C8690" s="2">
        <v>42593</v>
      </c>
      <c r="D8690" t="s">
        <v>13</v>
      </c>
      <c r="E8690" t="s">
        <v>6280</v>
      </c>
      <c r="F8690" t="s">
        <v>6265</v>
      </c>
      <c r="J8690" t="s">
        <v>5625</v>
      </c>
      <c r="K8690" t="s">
        <v>6266</v>
      </c>
      <c r="L8690" t="str">
        <f>_xlfn.XLOOKUP(Tableau1[[#This Row],[TYPE DE PIECE]],Tableau4[MATIERE],Tableau4[SHORT TYPE],"",0,1)</f>
        <v/>
      </c>
      <c r="N8690" t="str">
        <f>IF(ISERR(FIND("DECOUPE",Tableau1[[#This Row],[DESIGNATION]])),"","NEED REF")</f>
        <v/>
      </c>
    </row>
    <row r="8691" spans="2:14">
      <c r="B8691">
        <v>34405314</v>
      </c>
      <c r="C8691" s="2">
        <v>42593</v>
      </c>
      <c r="D8691" t="s">
        <v>13</v>
      </c>
      <c r="E8691" t="s">
        <v>6280</v>
      </c>
      <c r="F8691" t="s">
        <v>6265</v>
      </c>
      <c r="J8691" t="s">
        <v>5625</v>
      </c>
      <c r="K8691" t="s">
        <v>6266</v>
      </c>
      <c r="L8691" t="str">
        <f>_xlfn.XLOOKUP(Tableau1[[#This Row],[TYPE DE PIECE]],Tableau4[MATIERE],Tableau4[SHORT TYPE],"",0,1)</f>
        <v/>
      </c>
      <c r="N8691" t="str">
        <f>IF(ISERR(FIND("DECOUPE",Tableau1[[#This Row],[DESIGNATION]])),"","NEED REF")</f>
        <v/>
      </c>
    </row>
    <row r="8692" spans="2:14">
      <c r="B8692">
        <v>34405313</v>
      </c>
      <c r="C8692" s="2">
        <v>42593</v>
      </c>
      <c r="D8692" t="s">
        <v>13</v>
      </c>
      <c r="E8692" t="s">
        <v>6280</v>
      </c>
      <c r="F8692" t="s">
        <v>6265</v>
      </c>
      <c r="J8692" t="s">
        <v>5625</v>
      </c>
      <c r="K8692" t="s">
        <v>6266</v>
      </c>
      <c r="L8692" t="str">
        <f>_xlfn.XLOOKUP(Tableau1[[#This Row],[TYPE DE PIECE]],Tableau4[MATIERE],Tableau4[SHORT TYPE],"",0,1)</f>
        <v/>
      </c>
      <c r="N8692" t="str">
        <f>IF(ISERR(FIND("DECOUPE",Tableau1[[#This Row],[DESIGNATION]])),"","NEED REF")</f>
        <v/>
      </c>
    </row>
    <row r="8693" spans="2:14">
      <c r="B8693">
        <v>34405312</v>
      </c>
      <c r="C8693" s="2">
        <v>42593</v>
      </c>
      <c r="D8693" t="s">
        <v>13</v>
      </c>
      <c r="E8693" t="s">
        <v>6280</v>
      </c>
      <c r="F8693" t="s">
        <v>6265</v>
      </c>
      <c r="J8693" t="s">
        <v>5625</v>
      </c>
      <c r="K8693" t="s">
        <v>6266</v>
      </c>
      <c r="L8693" t="str">
        <f>_xlfn.XLOOKUP(Tableau1[[#This Row],[TYPE DE PIECE]],Tableau4[MATIERE],Tableau4[SHORT TYPE],"",0,1)</f>
        <v/>
      </c>
      <c r="N8693" t="str">
        <f>IF(ISERR(FIND("DECOUPE",Tableau1[[#This Row],[DESIGNATION]])),"","NEED REF")</f>
        <v/>
      </c>
    </row>
    <row r="8694" spans="2:14">
      <c r="B8694">
        <v>34405311</v>
      </c>
      <c r="C8694" s="2">
        <v>42593</v>
      </c>
      <c r="D8694" t="s">
        <v>13</v>
      </c>
      <c r="E8694" t="s">
        <v>6280</v>
      </c>
      <c r="F8694" t="s">
        <v>6265</v>
      </c>
      <c r="J8694" t="s">
        <v>5625</v>
      </c>
      <c r="K8694" t="s">
        <v>6266</v>
      </c>
      <c r="L8694" t="str">
        <f>_xlfn.XLOOKUP(Tableau1[[#This Row],[TYPE DE PIECE]],Tableau4[MATIERE],Tableau4[SHORT TYPE],"",0,1)</f>
        <v/>
      </c>
      <c r="N8694" t="str">
        <f>IF(ISERR(FIND("DECOUPE",Tableau1[[#This Row],[DESIGNATION]])),"","NEED REF")</f>
        <v/>
      </c>
    </row>
    <row r="8695" spans="2:14">
      <c r="B8695">
        <v>34405310</v>
      </c>
      <c r="C8695" s="2">
        <v>42593</v>
      </c>
      <c r="D8695" t="s">
        <v>13</v>
      </c>
      <c r="E8695" t="s">
        <v>6280</v>
      </c>
      <c r="F8695" t="s">
        <v>6265</v>
      </c>
      <c r="J8695" t="s">
        <v>5625</v>
      </c>
      <c r="K8695" t="s">
        <v>6266</v>
      </c>
      <c r="L8695" t="str">
        <f>_xlfn.XLOOKUP(Tableau1[[#This Row],[TYPE DE PIECE]],Tableau4[MATIERE],Tableau4[SHORT TYPE],"",0,1)</f>
        <v/>
      </c>
      <c r="N8695" t="str">
        <f>IF(ISERR(FIND("DECOUPE",Tableau1[[#This Row],[DESIGNATION]])),"","NEED REF")</f>
        <v/>
      </c>
    </row>
    <row r="8696" spans="2:14">
      <c r="B8696">
        <v>34405309</v>
      </c>
      <c r="C8696" s="2">
        <v>42593</v>
      </c>
      <c r="D8696" t="s">
        <v>13</v>
      </c>
      <c r="E8696" t="s">
        <v>6280</v>
      </c>
      <c r="F8696" t="s">
        <v>6265</v>
      </c>
      <c r="J8696" t="s">
        <v>5625</v>
      </c>
      <c r="K8696" t="s">
        <v>6266</v>
      </c>
      <c r="L8696" t="str">
        <f>_xlfn.XLOOKUP(Tableau1[[#This Row],[TYPE DE PIECE]],Tableau4[MATIERE],Tableau4[SHORT TYPE],"",0,1)</f>
        <v/>
      </c>
      <c r="N8696" t="str">
        <f>IF(ISERR(FIND("DECOUPE",Tableau1[[#This Row],[DESIGNATION]])),"","NEED REF")</f>
        <v/>
      </c>
    </row>
    <row r="8697" spans="2:14">
      <c r="B8697">
        <v>34405308</v>
      </c>
      <c r="C8697" s="2">
        <v>42593</v>
      </c>
      <c r="D8697" t="s">
        <v>13</v>
      </c>
      <c r="E8697" t="s">
        <v>6280</v>
      </c>
      <c r="F8697" t="s">
        <v>6265</v>
      </c>
      <c r="J8697" t="s">
        <v>5625</v>
      </c>
      <c r="K8697" t="s">
        <v>6266</v>
      </c>
      <c r="L8697" t="str">
        <f>_xlfn.XLOOKUP(Tableau1[[#This Row],[TYPE DE PIECE]],Tableau4[MATIERE],Tableau4[SHORT TYPE],"",0,1)</f>
        <v/>
      </c>
      <c r="N8697" t="str">
        <f>IF(ISERR(FIND("DECOUPE",Tableau1[[#This Row],[DESIGNATION]])),"","NEED REF")</f>
        <v/>
      </c>
    </row>
    <row r="8698" spans="2:14">
      <c r="B8698">
        <v>34405307</v>
      </c>
      <c r="C8698" s="2">
        <v>42593</v>
      </c>
      <c r="D8698" t="s">
        <v>13</v>
      </c>
      <c r="E8698" t="s">
        <v>6280</v>
      </c>
      <c r="F8698" t="s">
        <v>6265</v>
      </c>
      <c r="J8698" t="s">
        <v>5625</v>
      </c>
      <c r="K8698" t="s">
        <v>6266</v>
      </c>
      <c r="L8698" t="str">
        <f>_xlfn.XLOOKUP(Tableau1[[#This Row],[TYPE DE PIECE]],Tableau4[MATIERE],Tableau4[SHORT TYPE],"",0,1)</f>
        <v/>
      </c>
      <c r="N8698" t="str">
        <f>IF(ISERR(FIND("DECOUPE",Tableau1[[#This Row],[DESIGNATION]])),"","NEED REF")</f>
        <v/>
      </c>
    </row>
    <row r="8699" spans="2:14">
      <c r="B8699">
        <v>34405306</v>
      </c>
      <c r="C8699" s="2">
        <v>42593</v>
      </c>
      <c r="D8699" t="s">
        <v>13</v>
      </c>
      <c r="E8699" t="s">
        <v>6280</v>
      </c>
      <c r="F8699" t="s">
        <v>6265</v>
      </c>
      <c r="J8699" t="s">
        <v>5625</v>
      </c>
      <c r="K8699" t="s">
        <v>6266</v>
      </c>
      <c r="L8699" t="str">
        <f>_xlfn.XLOOKUP(Tableau1[[#This Row],[TYPE DE PIECE]],Tableau4[MATIERE],Tableau4[SHORT TYPE],"",0,1)</f>
        <v/>
      </c>
      <c r="N8699" t="str">
        <f>IF(ISERR(FIND("DECOUPE",Tableau1[[#This Row],[DESIGNATION]])),"","NEED REF")</f>
        <v/>
      </c>
    </row>
    <row r="8700" spans="2:14">
      <c r="B8700">
        <v>34405305</v>
      </c>
      <c r="C8700" s="2">
        <v>42593</v>
      </c>
      <c r="D8700" t="s">
        <v>13</v>
      </c>
      <c r="E8700" t="s">
        <v>6280</v>
      </c>
      <c r="F8700" t="s">
        <v>6265</v>
      </c>
      <c r="J8700" t="s">
        <v>5625</v>
      </c>
      <c r="K8700" t="s">
        <v>6266</v>
      </c>
      <c r="L8700" t="str">
        <f>_xlfn.XLOOKUP(Tableau1[[#This Row],[TYPE DE PIECE]],Tableau4[MATIERE],Tableau4[SHORT TYPE],"",0,1)</f>
        <v/>
      </c>
      <c r="N8700" t="str">
        <f>IF(ISERR(FIND("DECOUPE",Tableau1[[#This Row],[DESIGNATION]])),"","NEED REF")</f>
        <v/>
      </c>
    </row>
    <row r="8701" spans="2:14">
      <c r="B8701">
        <v>34405304</v>
      </c>
      <c r="C8701" s="2">
        <v>42593</v>
      </c>
      <c r="D8701" t="s">
        <v>13</v>
      </c>
      <c r="E8701" t="s">
        <v>6280</v>
      </c>
      <c r="F8701" t="s">
        <v>6265</v>
      </c>
      <c r="J8701" t="s">
        <v>5625</v>
      </c>
      <c r="K8701" t="s">
        <v>6266</v>
      </c>
      <c r="L8701" t="str">
        <f>_xlfn.XLOOKUP(Tableau1[[#This Row],[TYPE DE PIECE]],Tableau4[MATIERE],Tableau4[SHORT TYPE],"",0,1)</f>
        <v/>
      </c>
      <c r="N8701" t="str">
        <f>IF(ISERR(FIND("DECOUPE",Tableau1[[#This Row],[DESIGNATION]])),"","NEED REF")</f>
        <v/>
      </c>
    </row>
    <row r="8702" spans="2:14">
      <c r="B8702">
        <v>34405303</v>
      </c>
      <c r="C8702" s="2">
        <v>42593</v>
      </c>
      <c r="D8702" t="s">
        <v>13</v>
      </c>
      <c r="E8702" t="s">
        <v>6280</v>
      </c>
      <c r="F8702" t="s">
        <v>6265</v>
      </c>
      <c r="J8702" t="s">
        <v>5625</v>
      </c>
      <c r="K8702" t="s">
        <v>6266</v>
      </c>
      <c r="L8702" t="str">
        <f>_xlfn.XLOOKUP(Tableau1[[#This Row],[TYPE DE PIECE]],Tableau4[MATIERE],Tableau4[SHORT TYPE],"",0,1)</f>
        <v/>
      </c>
      <c r="N8702" t="str">
        <f>IF(ISERR(FIND("DECOUPE",Tableau1[[#This Row],[DESIGNATION]])),"","NEED REF")</f>
        <v/>
      </c>
    </row>
    <row r="8703" spans="2:14">
      <c r="B8703">
        <v>34405302</v>
      </c>
      <c r="C8703" s="2">
        <v>42593</v>
      </c>
      <c r="D8703" t="s">
        <v>13</v>
      </c>
      <c r="E8703" t="s">
        <v>6280</v>
      </c>
      <c r="F8703" t="s">
        <v>6265</v>
      </c>
      <c r="J8703" t="s">
        <v>5625</v>
      </c>
      <c r="K8703" t="s">
        <v>6266</v>
      </c>
      <c r="L8703" t="str">
        <f>_xlfn.XLOOKUP(Tableau1[[#This Row],[TYPE DE PIECE]],Tableau4[MATIERE],Tableau4[SHORT TYPE],"",0,1)</f>
        <v/>
      </c>
      <c r="N8703" t="str">
        <f>IF(ISERR(FIND("DECOUPE",Tableau1[[#This Row],[DESIGNATION]])),"","NEED REF")</f>
        <v/>
      </c>
    </row>
    <row r="8704" spans="2:14">
      <c r="B8704">
        <v>34405301</v>
      </c>
      <c r="C8704" s="2">
        <v>42593</v>
      </c>
      <c r="D8704" t="s">
        <v>13</v>
      </c>
      <c r="E8704" t="s">
        <v>6280</v>
      </c>
      <c r="F8704" t="s">
        <v>6265</v>
      </c>
      <c r="J8704" t="s">
        <v>5625</v>
      </c>
      <c r="K8704" t="s">
        <v>6266</v>
      </c>
      <c r="L8704" t="str">
        <f>_xlfn.XLOOKUP(Tableau1[[#This Row],[TYPE DE PIECE]],Tableau4[MATIERE],Tableau4[SHORT TYPE],"",0,1)</f>
        <v/>
      </c>
      <c r="N8704" t="str">
        <f>IF(ISERR(FIND("DECOUPE",Tableau1[[#This Row],[DESIGNATION]])),"","NEED REF")</f>
        <v/>
      </c>
    </row>
    <row r="8705" spans="2:14">
      <c r="B8705">
        <v>34405300</v>
      </c>
      <c r="C8705" s="2">
        <v>42593</v>
      </c>
      <c r="D8705" t="s">
        <v>13</v>
      </c>
      <c r="E8705" t="s">
        <v>6280</v>
      </c>
      <c r="F8705" t="s">
        <v>6265</v>
      </c>
      <c r="J8705" t="s">
        <v>5625</v>
      </c>
      <c r="K8705" t="s">
        <v>6266</v>
      </c>
      <c r="L8705" t="str">
        <f>_xlfn.XLOOKUP(Tableau1[[#This Row],[TYPE DE PIECE]],Tableau4[MATIERE],Tableau4[SHORT TYPE],"",0,1)</f>
        <v/>
      </c>
      <c r="N8705" t="str">
        <f>IF(ISERR(FIND("DECOUPE",Tableau1[[#This Row],[DESIGNATION]])),"","NEED REF")</f>
        <v/>
      </c>
    </row>
    <row r="8706" spans="2:14">
      <c r="B8706">
        <v>34405299</v>
      </c>
      <c r="C8706" s="2">
        <v>42593</v>
      </c>
      <c r="D8706" t="s">
        <v>13</v>
      </c>
      <c r="E8706" t="s">
        <v>6280</v>
      </c>
      <c r="F8706" t="s">
        <v>6265</v>
      </c>
      <c r="J8706" t="s">
        <v>5625</v>
      </c>
      <c r="K8706" t="s">
        <v>6266</v>
      </c>
      <c r="L8706" t="str">
        <f>_xlfn.XLOOKUP(Tableau1[[#This Row],[TYPE DE PIECE]],Tableau4[MATIERE],Tableau4[SHORT TYPE],"",0,1)</f>
        <v/>
      </c>
      <c r="N8706" t="str">
        <f>IF(ISERR(FIND("DECOUPE",Tableau1[[#This Row],[DESIGNATION]])),"","NEED REF")</f>
        <v/>
      </c>
    </row>
    <row r="8707" spans="2:14">
      <c r="B8707">
        <v>34405298</v>
      </c>
      <c r="C8707" s="2">
        <v>42593</v>
      </c>
      <c r="D8707" t="s">
        <v>13</v>
      </c>
      <c r="E8707" t="s">
        <v>6280</v>
      </c>
      <c r="F8707" t="s">
        <v>6265</v>
      </c>
      <c r="J8707" t="s">
        <v>5625</v>
      </c>
      <c r="K8707" t="s">
        <v>6266</v>
      </c>
      <c r="L8707" t="str">
        <f>_xlfn.XLOOKUP(Tableau1[[#This Row],[TYPE DE PIECE]],Tableau4[MATIERE],Tableau4[SHORT TYPE],"",0,1)</f>
        <v/>
      </c>
      <c r="N8707" t="str">
        <f>IF(ISERR(FIND("DECOUPE",Tableau1[[#This Row],[DESIGNATION]])),"","NEED REF")</f>
        <v/>
      </c>
    </row>
    <row r="8708" spans="2:14">
      <c r="B8708">
        <v>34405297</v>
      </c>
      <c r="C8708" s="2">
        <v>42593</v>
      </c>
      <c r="D8708" t="s">
        <v>13</v>
      </c>
      <c r="E8708" t="s">
        <v>6280</v>
      </c>
      <c r="F8708" t="s">
        <v>6265</v>
      </c>
      <c r="J8708" t="s">
        <v>5625</v>
      </c>
      <c r="K8708" t="s">
        <v>6266</v>
      </c>
      <c r="L8708" t="str">
        <f>_xlfn.XLOOKUP(Tableau1[[#This Row],[TYPE DE PIECE]],Tableau4[MATIERE],Tableau4[SHORT TYPE],"",0,1)</f>
        <v/>
      </c>
      <c r="N8708" t="str">
        <f>IF(ISERR(FIND("DECOUPE",Tableau1[[#This Row],[DESIGNATION]])),"","NEED REF")</f>
        <v/>
      </c>
    </row>
    <row r="8709" spans="2:14">
      <c r="B8709">
        <v>34405296</v>
      </c>
      <c r="C8709" s="2">
        <v>42590</v>
      </c>
      <c r="D8709" t="s">
        <v>745</v>
      </c>
      <c r="E8709" t="s">
        <v>6281</v>
      </c>
      <c r="F8709" t="s">
        <v>6282</v>
      </c>
      <c r="J8709" t="s">
        <v>4048</v>
      </c>
      <c r="L8709" t="str">
        <f>_xlfn.XLOOKUP(Tableau1[[#This Row],[TYPE DE PIECE]],Tableau4[MATIERE],Tableau4[SHORT TYPE],"",0,1)</f>
        <v/>
      </c>
      <c r="N8709" t="str">
        <f>IF(ISERR(FIND("DECOUPE",Tableau1[[#This Row],[DESIGNATION]])),"","NEED REF")</f>
        <v/>
      </c>
    </row>
    <row r="8710" spans="2:14">
      <c r="B8710">
        <v>34405295</v>
      </c>
      <c r="C8710" s="2">
        <v>42586</v>
      </c>
      <c r="D8710" t="s">
        <v>13</v>
      </c>
      <c r="E8710" t="s">
        <v>6283</v>
      </c>
      <c r="F8710" t="s">
        <v>4626</v>
      </c>
      <c r="J8710" t="s">
        <v>17</v>
      </c>
      <c r="K8710" t="s">
        <v>25</v>
      </c>
      <c r="L8710" t="str">
        <f>_xlfn.XLOOKUP(Tableau1[[#This Row],[TYPE DE PIECE]],Tableau4[MATIERE],Tableau4[SHORT TYPE],"",0,1)</f>
        <v>SMT</v>
      </c>
      <c r="N8710" t="str">
        <f>IF(ISERR(FIND("DECOUPE",Tableau1[[#This Row],[DESIGNATION]])),"","NEED REF")</f>
        <v/>
      </c>
    </row>
    <row r="8711" spans="2:14">
      <c r="B8711">
        <v>34405294</v>
      </c>
      <c r="C8711" s="2">
        <v>42586</v>
      </c>
      <c r="D8711" t="s">
        <v>13</v>
      </c>
      <c r="E8711" t="s">
        <v>6284</v>
      </c>
      <c r="F8711" t="s">
        <v>4626</v>
      </c>
      <c r="J8711" t="s">
        <v>17</v>
      </c>
      <c r="K8711" t="s">
        <v>25</v>
      </c>
      <c r="L8711" t="str">
        <f>_xlfn.XLOOKUP(Tableau1[[#This Row],[TYPE DE PIECE]],Tableau4[MATIERE],Tableau4[SHORT TYPE],"",0,1)</f>
        <v>SMT</v>
      </c>
      <c r="N8711" t="str">
        <f>IF(ISERR(FIND("DECOUPE",Tableau1[[#This Row],[DESIGNATION]])),"","NEED REF")</f>
        <v/>
      </c>
    </row>
    <row r="8712" spans="2:14">
      <c r="B8712">
        <v>34405293</v>
      </c>
      <c r="C8712" s="2">
        <v>42586</v>
      </c>
      <c r="D8712" t="s">
        <v>13</v>
      </c>
      <c r="E8712" t="s">
        <v>6285</v>
      </c>
      <c r="F8712" t="s">
        <v>4626</v>
      </c>
      <c r="J8712" t="s">
        <v>17</v>
      </c>
      <c r="K8712" t="s">
        <v>25</v>
      </c>
      <c r="L8712" t="str">
        <f>_xlfn.XLOOKUP(Tableau1[[#This Row],[TYPE DE PIECE]],Tableau4[MATIERE],Tableau4[SHORT TYPE],"",0,1)</f>
        <v>SMT</v>
      </c>
      <c r="N8712" t="str">
        <f>IF(ISERR(FIND("DECOUPE",Tableau1[[#This Row],[DESIGNATION]])),"","NEED REF")</f>
        <v/>
      </c>
    </row>
    <row r="8713" spans="2:14">
      <c r="B8713">
        <v>34405292</v>
      </c>
      <c r="C8713" s="2">
        <v>42586</v>
      </c>
      <c r="D8713" t="s">
        <v>13</v>
      </c>
      <c r="E8713" t="s">
        <v>6286</v>
      </c>
      <c r="F8713" t="s">
        <v>4626</v>
      </c>
      <c r="J8713" t="s">
        <v>17</v>
      </c>
      <c r="K8713" t="s">
        <v>25</v>
      </c>
      <c r="L8713" t="str">
        <f>_xlfn.XLOOKUP(Tableau1[[#This Row],[TYPE DE PIECE]],Tableau4[MATIERE],Tableau4[SHORT TYPE],"",0,1)</f>
        <v>SMT</v>
      </c>
      <c r="N8713" t="str">
        <f>IF(ISERR(FIND("DECOUPE",Tableau1[[#This Row],[DESIGNATION]])),"","NEED REF")</f>
        <v/>
      </c>
    </row>
    <row r="8714" spans="2:14">
      <c r="B8714">
        <v>34405291</v>
      </c>
      <c r="C8714" s="2">
        <v>42586</v>
      </c>
      <c r="D8714" t="s">
        <v>13</v>
      </c>
      <c r="E8714" t="s">
        <v>6287</v>
      </c>
      <c r="F8714" t="s">
        <v>4626</v>
      </c>
      <c r="J8714" t="s">
        <v>17</v>
      </c>
      <c r="K8714" t="s">
        <v>25</v>
      </c>
      <c r="L8714" t="str">
        <f>_xlfn.XLOOKUP(Tableau1[[#This Row],[TYPE DE PIECE]],Tableau4[MATIERE],Tableau4[SHORT TYPE],"",0,1)</f>
        <v>SMT</v>
      </c>
      <c r="N8714" t="str">
        <f>IF(ISERR(FIND("DECOUPE",Tableau1[[#This Row],[DESIGNATION]])),"","NEED REF")</f>
        <v/>
      </c>
    </row>
    <row r="8715" spans="2:14">
      <c r="B8715">
        <v>34405290</v>
      </c>
      <c r="C8715" s="2">
        <v>42586</v>
      </c>
      <c r="D8715" t="s">
        <v>84</v>
      </c>
      <c r="E8715" t="s">
        <v>6288</v>
      </c>
      <c r="F8715" t="s">
        <v>4626</v>
      </c>
      <c r="J8715" t="s">
        <v>17</v>
      </c>
      <c r="L8715" t="str">
        <f>_xlfn.XLOOKUP(Tableau1[[#This Row],[TYPE DE PIECE]],Tableau4[MATIERE],Tableau4[SHORT TYPE],"",0,1)</f>
        <v/>
      </c>
      <c r="N8715" t="str">
        <f>IF(ISERR(FIND("DECOUPE",Tableau1[[#This Row],[DESIGNATION]])),"","NEED REF")</f>
        <v/>
      </c>
    </row>
    <row r="8716" spans="2:14">
      <c r="B8716">
        <v>34405289</v>
      </c>
      <c r="C8716" s="2">
        <v>42586</v>
      </c>
      <c r="D8716" t="s">
        <v>84</v>
      </c>
      <c r="E8716" t="s">
        <v>6289</v>
      </c>
      <c r="F8716" t="s">
        <v>4626</v>
      </c>
      <c r="J8716" t="s">
        <v>17</v>
      </c>
      <c r="L8716" t="str">
        <f>_xlfn.XLOOKUP(Tableau1[[#This Row],[TYPE DE PIECE]],Tableau4[MATIERE],Tableau4[SHORT TYPE],"",0,1)</f>
        <v/>
      </c>
      <c r="N8716" t="str">
        <f>IF(ISERR(FIND("DECOUPE",Tableau1[[#This Row],[DESIGNATION]])),"","NEED REF")</f>
        <v/>
      </c>
    </row>
    <row r="8717" spans="2:14">
      <c r="B8717">
        <v>34405288</v>
      </c>
      <c r="C8717" s="2">
        <v>42586</v>
      </c>
      <c r="D8717" t="s">
        <v>84</v>
      </c>
      <c r="E8717" t="s">
        <v>6290</v>
      </c>
      <c r="F8717" t="s">
        <v>4626</v>
      </c>
      <c r="J8717" t="s">
        <v>17</v>
      </c>
      <c r="L8717" t="str">
        <f>_xlfn.XLOOKUP(Tableau1[[#This Row],[TYPE DE PIECE]],Tableau4[MATIERE],Tableau4[SHORT TYPE],"",0,1)</f>
        <v/>
      </c>
      <c r="N8717" t="str">
        <f>IF(ISERR(FIND("DECOUPE",Tableau1[[#This Row],[DESIGNATION]])),"","NEED REF")</f>
        <v/>
      </c>
    </row>
    <row r="8718" spans="2:14">
      <c r="B8718">
        <v>34405287</v>
      </c>
      <c r="C8718" s="2">
        <v>42605</v>
      </c>
      <c r="D8718" t="s">
        <v>13</v>
      </c>
      <c r="E8718" t="s">
        <v>6291</v>
      </c>
      <c r="F8718" t="s">
        <v>4626</v>
      </c>
      <c r="J8718" t="s">
        <v>17</v>
      </c>
      <c r="K8718" t="s">
        <v>25</v>
      </c>
      <c r="L8718" t="str">
        <f>_xlfn.XLOOKUP(Tableau1[[#This Row],[TYPE DE PIECE]],Tableau4[MATIERE],Tableau4[SHORT TYPE],"",0,1)</f>
        <v>SMT</v>
      </c>
      <c r="N8718" t="str">
        <f>IF(ISERR(FIND("DECOUPE",Tableau1[[#This Row],[DESIGNATION]])),"","NEED REF")</f>
        <v/>
      </c>
    </row>
    <row r="8719" spans="2:14">
      <c r="B8719">
        <v>34405286</v>
      </c>
      <c r="C8719" s="2">
        <v>42604</v>
      </c>
      <c r="D8719" t="s">
        <v>13</v>
      </c>
      <c r="E8719" t="s">
        <v>6292</v>
      </c>
      <c r="F8719" t="s">
        <v>4626</v>
      </c>
      <c r="J8719" t="s">
        <v>17</v>
      </c>
      <c r="K8719" t="s">
        <v>25</v>
      </c>
      <c r="L8719" t="str">
        <f>_xlfn.XLOOKUP(Tableau1[[#This Row],[TYPE DE PIECE]],Tableau4[MATIERE],Tableau4[SHORT TYPE],"",0,1)</f>
        <v>SMT</v>
      </c>
      <c r="N8719" t="str">
        <f>IF(ISERR(FIND("DECOUPE",Tableau1[[#This Row],[DESIGNATION]])),"","NEED REF")</f>
        <v/>
      </c>
    </row>
    <row r="8720" spans="2:14">
      <c r="B8720">
        <v>34405285</v>
      </c>
      <c r="C8720" s="2">
        <v>42603</v>
      </c>
      <c r="D8720" t="s">
        <v>13</v>
      </c>
      <c r="E8720" t="s">
        <v>6293</v>
      </c>
      <c r="F8720" t="s">
        <v>4626</v>
      </c>
      <c r="J8720" t="s">
        <v>17</v>
      </c>
      <c r="K8720" t="s">
        <v>22</v>
      </c>
      <c r="L8720" t="str">
        <f>_xlfn.XLOOKUP(Tableau1[[#This Row],[TYPE DE PIECE]],Tableau4[MATIERE],Tableau4[SHORT TYPE],"",0,1)</f>
        <v>COP</v>
      </c>
      <c r="N8720" t="str">
        <f>IF(ISERR(FIND("DECOUPE",Tableau1[[#This Row],[DESIGNATION]])),"","NEED REF")</f>
        <v/>
      </c>
    </row>
    <row r="8721" spans="2:14">
      <c r="B8721">
        <v>34405284</v>
      </c>
      <c r="C8721" s="2">
        <v>42602</v>
      </c>
      <c r="D8721" t="s">
        <v>13</v>
      </c>
      <c r="E8721" t="s">
        <v>6294</v>
      </c>
      <c r="F8721" t="s">
        <v>4626</v>
      </c>
      <c r="J8721" t="s">
        <v>17</v>
      </c>
      <c r="K8721" t="s">
        <v>22</v>
      </c>
      <c r="L8721" t="str">
        <f>_xlfn.XLOOKUP(Tableau1[[#This Row],[TYPE DE PIECE]],Tableau4[MATIERE],Tableau4[SHORT TYPE],"",0,1)</f>
        <v>COP</v>
      </c>
      <c r="N8721" t="str">
        <f>IF(ISERR(FIND("DECOUPE",Tableau1[[#This Row],[DESIGNATION]])),"","NEED REF")</f>
        <v/>
      </c>
    </row>
    <row r="8722" spans="2:14">
      <c r="B8722">
        <v>34405283</v>
      </c>
      <c r="C8722" s="2">
        <v>42601</v>
      </c>
      <c r="D8722" t="s">
        <v>13</v>
      </c>
      <c r="E8722" t="s">
        <v>6295</v>
      </c>
      <c r="F8722" t="s">
        <v>4626</v>
      </c>
      <c r="J8722" t="s">
        <v>17</v>
      </c>
      <c r="K8722" t="s">
        <v>22</v>
      </c>
      <c r="L8722" t="str">
        <f>_xlfn.XLOOKUP(Tableau1[[#This Row],[TYPE DE PIECE]],Tableau4[MATIERE],Tableau4[SHORT TYPE],"",0,1)</f>
        <v>COP</v>
      </c>
      <c r="N8722" t="str">
        <f>IF(ISERR(FIND("DECOUPE",Tableau1[[#This Row],[DESIGNATION]])),"","NEED REF")</f>
        <v/>
      </c>
    </row>
    <row r="8723" spans="2:14">
      <c r="B8723">
        <v>34405282</v>
      </c>
      <c r="C8723" s="2">
        <v>42600</v>
      </c>
      <c r="D8723" t="s">
        <v>13</v>
      </c>
      <c r="E8723" t="s">
        <v>6296</v>
      </c>
      <c r="F8723" t="s">
        <v>4626</v>
      </c>
      <c r="J8723" t="s">
        <v>17</v>
      </c>
      <c r="K8723" t="s">
        <v>22</v>
      </c>
      <c r="L8723" t="str">
        <f>_xlfn.XLOOKUP(Tableau1[[#This Row],[TYPE DE PIECE]],Tableau4[MATIERE],Tableau4[SHORT TYPE],"",0,1)</f>
        <v>COP</v>
      </c>
      <c r="N8723" t="str">
        <f>IF(ISERR(FIND("DECOUPE",Tableau1[[#This Row],[DESIGNATION]])),"","NEED REF")</f>
        <v/>
      </c>
    </row>
    <row r="8724" spans="2:14">
      <c r="B8724">
        <v>34405281</v>
      </c>
      <c r="C8724" s="2">
        <v>42599</v>
      </c>
      <c r="D8724" t="s">
        <v>13</v>
      </c>
      <c r="E8724" t="s">
        <v>6297</v>
      </c>
      <c r="F8724" t="s">
        <v>4626</v>
      </c>
      <c r="J8724" t="s">
        <v>17</v>
      </c>
      <c r="K8724" t="s">
        <v>22</v>
      </c>
      <c r="L8724" t="str">
        <f>_xlfn.XLOOKUP(Tableau1[[#This Row],[TYPE DE PIECE]],Tableau4[MATIERE],Tableau4[SHORT TYPE],"",0,1)</f>
        <v>COP</v>
      </c>
      <c r="N8724" t="str">
        <f>IF(ISERR(FIND("DECOUPE",Tableau1[[#This Row],[DESIGNATION]])),"","NEED REF")</f>
        <v/>
      </c>
    </row>
    <row r="8725" spans="2:14">
      <c r="B8725">
        <v>34405280</v>
      </c>
      <c r="C8725" s="2">
        <v>42598</v>
      </c>
      <c r="D8725" t="s">
        <v>13</v>
      </c>
      <c r="E8725" t="s">
        <v>6298</v>
      </c>
      <c r="F8725" t="s">
        <v>4626</v>
      </c>
      <c r="J8725" t="s">
        <v>17</v>
      </c>
      <c r="K8725" t="s">
        <v>22</v>
      </c>
      <c r="L8725" t="str">
        <f>_xlfn.XLOOKUP(Tableau1[[#This Row],[TYPE DE PIECE]],Tableau4[MATIERE],Tableau4[SHORT TYPE],"",0,1)</f>
        <v>COP</v>
      </c>
      <c r="N8725" t="str">
        <f>IF(ISERR(FIND("DECOUPE",Tableau1[[#This Row],[DESIGNATION]])),"","NEED REF")</f>
        <v/>
      </c>
    </row>
    <row r="8726" spans="2:14">
      <c r="B8726">
        <v>34405279</v>
      </c>
      <c r="C8726" s="2">
        <v>42597</v>
      </c>
      <c r="D8726" t="s">
        <v>13</v>
      </c>
      <c r="E8726" t="s">
        <v>6299</v>
      </c>
      <c r="F8726" t="s">
        <v>4626</v>
      </c>
      <c r="J8726" t="s">
        <v>17</v>
      </c>
      <c r="K8726" t="s">
        <v>22</v>
      </c>
      <c r="L8726" t="str">
        <f>_xlfn.XLOOKUP(Tableau1[[#This Row],[TYPE DE PIECE]],Tableau4[MATIERE],Tableau4[SHORT TYPE],"",0,1)</f>
        <v>COP</v>
      </c>
      <c r="N8726" t="str">
        <f>IF(ISERR(FIND("DECOUPE",Tableau1[[#This Row],[DESIGNATION]])),"","NEED REF")</f>
        <v/>
      </c>
    </row>
    <row r="8727" spans="2:14">
      <c r="B8727">
        <v>34405278</v>
      </c>
      <c r="C8727" s="2">
        <v>42596</v>
      </c>
      <c r="D8727" t="s">
        <v>13</v>
      </c>
      <c r="E8727" t="s">
        <v>6300</v>
      </c>
      <c r="F8727" t="s">
        <v>4626</v>
      </c>
      <c r="J8727" t="s">
        <v>17</v>
      </c>
      <c r="K8727" t="s">
        <v>22</v>
      </c>
      <c r="L8727" t="str">
        <f>_xlfn.XLOOKUP(Tableau1[[#This Row],[TYPE DE PIECE]],Tableau4[MATIERE],Tableau4[SHORT TYPE],"",0,1)</f>
        <v>COP</v>
      </c>
      <c r="N8727" t="str">
        <f>IF(ISERR(FIND("DECOUPE",Tableau1[[#This Row],[DESIGNATION]])),"","NEED REF")</f>
        <v/>
      </c>
    </row>
    <row r="8728" spans="2:14">
      <c r="B8728">
        <v>34405277</v>
      </c>
      <c r="C8728" s="2">
        <v>42595</v>
      </c>
      <c r="D8728" t="s">
        <v>13</v>
      </c>
      <c r="E8728" t="s">
        <v>6301</v>
      </c>
      <c r="F8728" t="s">
        <v>4626</v>
      </c>
      <c r="J8728" t="s">
        <v>17</v>
      </c>
      <c r="K8728" t="s">
        <v>22</v>
      </c>
      <c r="L8728" t="str">
        <f>_xlfn.XLOOKUP(Tableau1[[#This Row],[TYPE DE PIECE]],Tableau4[MATIERE],Tableau4[SHORT TYPE],"",0,1)</f>
        <v>COP</v>
      </c>
      <c r="N8728" t="str">
        <f>IF(ISERR(FIND("DECOUPE",Tableau1[[#This Row],[DESIGNATION]])),"","NEED REF")</f>
        <v/>
      </c>
    </row>
    <row r="8729" spans="2:14">
      <c r="B8729">
        <v>34405276</v>
      </c>
      <c r="C8729" s="2">
        <v>42594</v>
      </c>
      <c r="D8729" t="s">
        <v>13</v>
      </c>
      <c r="E8729" t="s">
        <v>6302</v>
      </c>
      <c r="F8729" t="s">
        <v>4626</v>
      </c>
      <c r="J8729" t="s">
        <v>17</v>
      </c>
      <c r="K8729" t="s">
        <v>22</v>
      </c>
      <c r="L8729" t="str">
        <f>_xlfn.XLOOKUP(Tableau1[[#This Row],[TYPE DE PIECE]],Tableau4[MATIERE],Tableau4[SHORT TYPE],"",0,1)</f>
        <v>COP</v>
      </c>
      <c r="N8729" t="str">
        <f>IF(ISERR(FIND("DECOUPE",Tableau1[[#This Row],[DESIGNATION]])),"","NEED REF")</f>
        <v/>
      </c>
    </row>
    <row r="8730" spans="2:14">
      <c r="B8730">
        <v>34405275</v>
      </c>
      <c r="C8730" s="2">
        <v>42593</v>
      </c>
      <c r="D8730" t="s">
        <v>13</v>
      </c>
      <c r="E8730" t="s">
        <v>6303</v>
      </c>
      <c r="F8730" t="s">
        <v>4626</v>
      </c>
      <c r="J8730" t="s">
        <v>17</v>
      </c>
      <c r="K8730" t="s">
        <v>22</v>
      </c>
      <c r="L8730" t="str">
        <f>_xlfn.XLOOKUP(Tableau1[[#This Row],[TYPE DE PIECE]],Tableau4[MATIERE],Tableau4[SHORT TYPE],"",0,1)</f>
        <v>COP</v>
      </c>
      <c r="N8730" t="str">
        <f>IF(ISERR(FIND("DECOUPE",Tableau1[[#This Row],[DESIGNATION]])),"","NEED REF")</f>
        <v/>
      </c>
    </row>
    <row r="8731" spans="2:14">
      <c r="B8731">
        <v>34405274</v>
      </c>
      <c r="C8731" s="2">
        <v>42592</v>
      </c>
      <c r="D8731" t="s">
        <v>13</v>
      </c>
      <c r="E8731" t="s">
        <v>6304</v>
      </c>
      <c r="F8731" t="s">
        <v>4626</v>
      </c>
      <c r="J8731" t="s">
        <v>17</v>
      </c>
      <c r="K8731" t="s">
        <v>22</v>
      </c>
      <c r="L8731" t="str">
        <f>_xlfn.XLOOKUP(Tableau1[[#This Row],[TYPE DE PIECE]],Tableau4[MATIERE],Tableau4[SHORT TYPE],"",0,1)</f>
        <v>COP</v>
      </c>
      <c r="N8731" t="str">
        <f>IF(ISERR(FIND("DECOUPE",Tableau1[[#This Row],[DESIGNATION]])),"","NEED REF")</f>
        <v/>
      </c>
    </row>
    <row r="8732" spans="2:14">
      <c r="B8732">
        <v>34405273</v>
      </c>
      <c r="C8732" s="2">
        <v>42591</v>
      </c>
      <c r="D8732" t="s">
        <v>13</v>
      </c>
      <c r="E8732" t="s">
        <v>6305</v>
      </c>
      <c r="F8732" t="s">
        <v>4626</v>
      </c>
      <c r="J8732" t="s">
        <v>17</v>
      </c>
      <c r="K8732" t="s">
        <v>22</v>
      </c>
      <c r="L8732" t="str">
        <f>_xlfn.XLOOKUP(Tableau1[[#This Row],[TYPE DE PIECE]],Tableau4[MATIERE],Tableau4[SHORT TYPE],"",0,1)</f>
        <v>COP</v>
      </c>
      <c r="N8732" t="str">
        <f>IF(ISERR(FIND("DECOUPE",Tableau1[[#This Row],[DESIGNATION]])),"","NEED REF")</f>
        <v/>
      </c>
    </row>
    <row r="8733" spans="2:14">
      <c r="B8733">
        <v>34405272</v>
      </c>
      <c r="C8733" s="2">
        <v>42590</v>
      </c>
      <c r="D8733" t="s">
        <v>13</v>
      </c>
      <c r="E8733" t="s">
        <v>6306</v>
      </c>
      <c r="F8733" t="s">
        <v>4626</v>
      </c>
      <c r="J8733" t="s">
        <v>17</v>
      </c>
      <c r="K8733" t="s">
        <v>22</v>
      </c>
      <c r="L8733" t="str">
        <f>_xlfn.XLOOKUP(Tableau1[[#This Row],[TYPE DE PIECE]],Tableau4[MATIERE],Tableau4[SHORT TYPE],"",0,1)</f>
        <v>COP</v>
      </c>
      <c r="N8733" t="str">
        <f>IF(ISERR(FIND("DECOUPE",Tableau1[[#This Row],[DESIGNATION]])),"","NEED REF")</f>
        <v/>
      </c>
    </row>
    <row r="8734" spans="2:14">
      <c r="B8734">
        <v>34405271</v>
      </c>
      <c r="C8734" s="2">
        <v>42589</v>
      </c>
      <c r="D8734" t="s">
        <v>13</v>
      </c>
      <c r="E8734" t="s">
        <v>6307</v>
      </c>
      <c r="F8734" t="s">
        <v>4626</v>
      </c>
      <c r="J8734" t="s">
        <v>17</v>
      </c>
      <c r="K8734" t="s">
        <v>22</v>
      </c>
      <c r="L8734" t="str">
        <f>_xlfn.XLOOKUP(Tableau1[[#This Row],[TYPE DE PIECE]],Tableau4[MATIERE],Tableau4[SHORT TYPE],"",0,1)</f>
        <v>COP</v>
      </c>
      <c r="N8734" t="str">
        <f>IF(ISERR(FIND("DECOUPE",Tableau1[[#This Row],[DESIGNATION]])),"","NEED REF")</f>
        <v/>
      </c>
    </row>
    <row r="8735" spans="2:14">
      <c r="B8735">
        <v>34405270</v>
      </c>
      <c r="C8735" s="2">
        <v>42588</v>
      </c>
      <c r="D8735" t="s">
        <v>13</v>
      </c>
      <c r="E8735" t="s">
        <v>6308</v>
      </c>
      <c r="F8735" t="s">
        <v>4626</v>
      </c>
      <c r="J8735" t="s">
        <v>17</v>
      </c>
      <c r="K8735" t="s">
        <v>22</v>
      </c>
      <c r="L8735" t="str">
        <f>_xlfn.XLOOKUP(Tableau1[[#This Row],[TYPE DE PIECE]],Tableau4[MATIERE],Tableau4[SHORT TYPE],"",0,1)</f>
        <v>COP</v>
      </c>
      <c r="N8735" t="str">
        <f>IF(ISERR(FIND("DECOUPE",Tableau1[[#This Row],[DESIGNATION]])),"","NEED REF")</f>
        <v/>
      </c>
    </row>
    <row r="8736" spans="2:14">
      <c r="B8736">
        <v>34405269</v>
      </c>
      <c r="C8736" s="2">
        <v>42587</v>
      </c>
      <c r="D8736" t="s">
        <v>13</v>
      </c>
      <c r="E8736" t="s">
        <v>6309</v>
      </c>
      <c r="F8736" t="s">
        <v>4626</v>
      </c>
      <c r="J8736" t="s">
        <v>17</v>
      </c>
      <c r="K8736" t="s">
        <v>22</v>
      </c>
      <c r="L8736" t="str">
        <f>_xlfn.XLOOKUP(Tableau1[[#This Row],[TYPE DE PIECE]],Tableau4[MATIERE],Tableau4[SHORT TYPE],"",0,1)</f>
        <v>COP</v>
      </c>
      <c r="N8736" t="str">
        <f>IF(ISERR(FIND("DECOUPE",Tableau1[[#This Row],[DESIGNATION]])),"","NEED REF")</f>
        <v/>
      </c>
    </row>
    <row r="8737" spans="2:14">
      <c r="B8737">
        <v>34405268</v>
      </c>
      <c r="C8737" s="2">
        <v>42586</v>
      </c>
      <c r="D8737" t="s">
        <v>13</v>
      </c>
      <c r="E8737" t="s">
        <v>6310</v>
      </c>
      <c r="F8737" t="s">
        <v>4626</v>
      </c>
      <c r="J8737" t="s">
        <v>17</v>
      </c>
      <c r="K8737" t="s">
        <v>22</v>
      </c>
      <c r="L8737" t="str">
        <f>_xlfn.XLOOKUP(Tableau1[[#This Row],[TYPE DE PIECE]],Tableau4[MATIERE],Tableau4[SHORT TYPE],"",0,1)</f>
        <v>COP</v>
      </c>
      <c r="N8737" t="str">
        <f>IF(ISERR(FIND("DECOUPE",Tableau1[[#This Row],[DESIGNATION]])),"","NEED REF")</f>
        <v/>
      </c>
    </row>
    <row r="8738" spans="2:14">
      <c r="B8738">
        <v>34405267</v>
      </c>
      <c r="C8738" s="2">
        <v>42585</v>
      </c>
      <c r="D8738" t="s">
        <v>13</v>
      </c>
      <c r="E8738" t="s">
        <v>6311</v>
      </c>
      <c r="F8738" t="s">
        <v>4626</v>
      </c>
      <c r="J8738" t="s">
        <v>17</v>
      </c>
      <c r="K8738" t="s">
        <v>22</v>
      </c>
      <c r="L8738" t="str">
        <f>_xlfn.XLOOKUP(Tableau1[[#This Row],[TYPE DE PIECE]],Tableau4[MATIERE],Tableau4[SHORT TYPE],"",0,1)</f>
        <v>COP</v>
      </c>
      <c r="N8738" t="str">
        <f>IF(ISERR(FIND("DECOUPE",Tableau1[[#This Row],[DESIGNATION]])),"","NEED REF")</f>
        <v/>
      </c>
    </row>
    <row r="8739" spans="2:14">
      <c r="B8739">
        <v>34405266</v>
      </c>
      <c r="C8739" s="2">
        <v>42584</v>
      </c>
      <c r="D8739" t="s">
        <v>13</v>
      </c>
      <c r="E8739" t="s">
        <v>6312</v>
      </c>
      <c r="F8739" t="s">
        <v>4626</v>
      </c>
      <c r="J8739" t="s">
        <v>17</v>
      </c>
      <c r="K8739" t="s">
        <v>22</v>
      </c>
      <c r="L8739" t="str">
        <f>_xlfn.XLOOKUP(Tableau1[[#This Row],[TYPE DE PIECE]],Tableau4[MATIERE],Tableau4[SHORT TYPE],"",0,1)</f>
        <v>COP</v>
      </c>
      <c r="N8739" t="str">
        <f>IF(ISERR(FIND("DECOUPE",Tableau1[[#This Row],[DESIGNATION]])),"","NEED REF")</f>
        <v/>
      </c>
    </row>
    <row r="8740" spans="2:14">
      <c r="B8740">
        <v>34405265</v>
      </c>
      <c r="C8740" s="2">
        <v>42583</v>
      </c>
      <c r="D8740" t="s">
        <v>13</v>
      </c>
      <c r="E8740" t="s">
        <v>6313</v>
      </c>
      <c r="F8740" t="s">
        <v>4626</v>
      </c>
      <c r="J8740" t="s">
        <v>17</v>
      </c>
      <c r="K8740" t="s">
        <v>22</v>
      </c>
      <c r="L8740" t="str">
        <f>_xlfn.XLOOKUP(Tableau1[[#This Row],[TYPE DE PIECE]],Tableau4[MATIERE],Tableau4[SHORT TYPE],"",0,1)</f>
        <v>COP</v>
      </c>
      <c r="N8740" t="str">
        <f>IF(ISERR(FIND("DECOUPE",Tableau1[[#This Row],[DESIGNATION]])),"","NEED REF")</f>
        <v/>
      </c>
    </row>
    <row r="8741" spans="2:14">
      <c r="B8741">
        <v>34405264</v>
      </c>
      <c r="C8741" s="2">
        <v>42582</v>
      </c>
      <c r="D8741" t="s">
        <v>13</v>
      </c>
      <c r="E8741" t="s">
        <v>6314</v>
      </c>
      <c r="F8741" t="s">
        <v>4626</v>
      </c>
      <c r="J8741" t="s">
        <v>17</v>
      </c>
      <c r="K8741" t="s">
        <v>22</v>
      </c>
      <c r="L8741" t="str">
        <f>_xlfn.XLOOKUP(Tableau1[[#This Row],[TYPE DE PIECE]],Tableau4[MATIERE],Tableau4[SHORT TYPE],"",0,1)</f>
        <v>COP</v>
      </c>
      <c r="N8741" t="str">
        <f>IF(ISERR(FIND("DECOUPE",Tableau1[[#This Row],[DESIGNATION]])),"","NEED REF")</f>
        <v/>
      </c>
    </row>
    <row r="8742" spans="2:14">
      <c r="B8742">
        <v>34405263</v>
      </c>
      <c r="C8742" s="2">
        <v>42581</v>
      </c>
      <c r="D8742" t="s">
        <v>13</v>
      </c>
      <c r="E8742" t="s">
        <v>6315</v>
      </c>
      <c r="F8742" t="s">
        <v>4626</v>
      </c>
      <c r="J8742" t="s">
        <v>17</v>
      </c>
      <c r="K8742" t="s">
        <v>25</v>
      </c>
      <c r="L8742" t="str">
        <f>_xlfn.XLOOKUP(Tableau1[[#This Row],[TYPE DE PIECE]],Tableau4[MATIERE],Tableau4[SHORT TYPE],"",0,1)</f>
        <v>SMT</v>
      </c>
      <c r="N8742" t="str">
        <f>IF(ISERR(FIND("DECOUPE",Tableau1[[#This Row],[DESIGNATION]])),"","NEED REF")</f>
        <v/>
      </c>
    </row>
    <row r="8743" spans="2:14">
      <c r="B8743">
        <v>34405262</v>
      </c>
      <c r="C8743" s="2">
        <v>42580</v>
      </c>
      <c r="D8743" t="s">
        <v>13</v>
      </c>
      <c r="E8743" t="s">
        <v>6316</v>
      </c>
      <c r="F8743" t="s">
        <v>4626</v>
      </c>
      <c r="J8743" t="s">
        <v>17</v>
      </c>
      <c r="K8743" t="s">
        <v>22</v>
      </c>
      <c r="L8743" t="str">
        <f>_xlfn.XLOOKUP(Tableau1[[#This Row],[TYPE DE PIECE]],Tableau4[MATIERE],Tableau4[SHORT TYPE],"",0,1)</f>
        <v>COP</v>
      </c>
      <c r="N8743" t="str">
        <f>IF(ISERR(FIND("DECOUPE",Tableau1[[#This Row],[DESIGNATION]])),"","NEED REF")</f>
        <v/>
      </c>
    </row>
    <row r="8744" spans="2:14">
      <c r="B8744">
        <v>34405261</v>
      </c>
      <c r="C8744" s="2">
        <v>42579</v>
      </c>
      <c r="D8744" t="s">
        <v>13</v>
      </c>
      <c r="E8744" t="s">
        <v>6317</v>
      </c>
      <c r="F8744" t="s">
        <v>4626</v>
      </c>
      <c r="J8744" t="s">
        <v>17</v>
      </c>
      <c r="K8744" t="s">
        <v>22</v>
      </c>
      <c r="L8744" t="str">
        <f>_xlfn.XLOOKUP(Tableau1[[#This Row],[TYPE DE PIECE]],Tableau4[MATIERE],Tableau4[SHORT TYPE],"",0,1)</f>
        <v>COP</v>
      </c>
      <c r="N8744" t="str">
        <f>IF(ISERR(FIND("DECOUPE",Tableau1[[#This Row],[DESIGNATION]])),"","NEED REF")</f>
        <v/>
      </c>
    </row>
    <row r="8745" spans="2:14">
      <c r="B8745">
        <v>34405260</v>
      </c>
      <c r="C8745" s="2">
        <v>42578</v>
      </c>
      <c r="D8745" t="s">
        <v>13</v>
      </c>
      <c r="E8745" t="s">
        <v>6318</v>
      </c>
      <c r="F8745" t="s">
        <v>4626</v>
      </c>
      <c r="J8745" t="s">
        <v>17</v>
      </c>
      <c r="K8745" t="s">
        <v>22</v>
      </c>
      <c r="L8745" t="str">
        <f>_xlfn.XLOOKUP(Tableau1[[#This Row],[TYPE DE PIECE]],Tableau4[MATIERE],Tableau4[SHORT TYPE],"",0,1)</f>
        <v>COP</v>
      </c>
      <c r="N8745" t="str">
        <f>IF(ISERR(FIND("DECOUPE",Tableau1[[#This Row],[DESIGNATION]])),"","NEED REF")</f>
        <v/>
      </c>
    </row>
    <row r="8746" spans="2:14">
      <c r="B8746">
        <v>34405259</v>
      </c>
      <c r="C8746" s="2">
        <v>42576</v>
      </c>
      <c r="D8746" t="s">
        <v>13</v>
      </c>
      <c r="E8746" t="s">
        <v>6280</v>
      </c>
      <c r="F8746" t="s">
        <v>6265</v>
      </c>
      <c r="J8746" t="s">
        <v>5625</v>
      </c>
      <c r="K8746" t="s">
        <v>6266</v>
      </c>
      <c r="L8746" t="str">
        <f>_xlfn.XLOOKUP(Tableau1[[#This Row],[TYPE DE PIECE]],Tableau4[MATIERE],Tableau4[SHORT TYPE],"",0,1)</f>
        <v/>
      </c>
      <c r="N8746" t="str">
        <f>IF(ISERR(FIND("DECOUPE",Tableau1[[#This Row],[DESIGNATION]])),"","NEED REF")</f>
        <v/>
      </c>
    </row>
    <row r="8747" spans="2:14">
      <c r="B8747">
        <v>34405258</v>
      </c>
      <c r="C8747" s="2">
        <v>42576</v>
      </c>
      <c r="D8747" t="s">
        <v>13</v>
      </c>
      <c r="E8747" t="s">
        <v>6280</v>
      </c>
      <c r="F8747" t="s">
        <v>6265</v>
      </c>
      <c r="J8747" t="s">
        <v>5625</v>
      </c>
      <c r="K8747" t="s">
        <v>6266</v>
      </c>
      <c r="L8747" t="str">
        <f>_xlfn.XLOOKUP(Tableau1[[#This Row],[TYPE DE PIECE]],Tableau4[MATIERE],Tableau4[SHORT TYPE],"",0,1)</f>
        <v/>
      </c>
      <c r="N8747" t="str">
        <f>IF(ISERR(FIND("DECOUPE",Tableau1[[#This Row],[DESIGNATION]])),"","NEED REF")</f>
        <v/>
      </c>
    </row>
    <row r="8748" spans="2:14">
      <c r="B8748">
        <v>34405257</v>
      </c>
      <c r="C8748" s="2">
        <v>42576</v>
      </c>
      <c r="D8748" t="s">
        <v>13</v>
      </c>
      <c r="E8748" t="s">
        <v>6280</v>
      </c>
      <c r="F8748" t="s">
        <v>6265</v>
      </c>
      <c r="J8748" t="s">
        <v>5625</v>
      </c>
      <c r="K8748" t="s">
        <v>6266</v>
      </c>
      <c r="L8748" t="str">
        <f>_xlfn.XLOOKUP(Tableau1[[#This Row],[TYPE DE PIECE]],Tableau4[MATIERE],Tableau4[SHORT TYPE],"",0,1)</f>
        <v/>
      </c>
      <c r="N8748" t="str">
        <f>IF(ISERR(FIND("DECOUPE",Tableau1[[#This Row],[DESIGNATION]])),"","NEED REF")</f>
        <v/>
      </c>
    </row>
    <row r="8749" spans="2:14">
      <c r="B8749">
        <v>34405256</v>
      </c>
      <c r="C8749" s="2">
        <v>42576</v>
      </c>
      <c r="D8749" t="s">
        <v>13</v>
      </c>
      <c r="E8749" t="s">
        <v>6280</v>
      </c>
      <c r="F8749" t="s">
        <v>6265</v>
      </c>
      <c r="J8749" t="s">
        <v>5625</v>
      </c>
      <c r="K8749" t="s">
        <v>6266</v>
      </c>
      <c r="L8749" t="str">
        <f>_xlfn.XLOOKUP(Tableau1[[#This Row],[TYPE DE PIECE]],Tableau4[MATIERE],Tableau4[SHORT TYPE],"",0,1)</f>
        <v/>
      </c>
      <c r="N8749" t="str">
        <f>IF(ISERR(FIND("DECOUPE",Tableau1[[#This Row],[DESIGNATION]])),"","NEED REF")</f>
        <v/>
      </c>
    </row>
    <row r="8750" spans="2:14">
      <c r="B8750">
        <v>34405255</v>
      </c>
      <c r="C8750" s="2">
        <v>42576</v>
      </c>
      <c r="D8750" t="s">
        <v>13</v>
      </c>
      <c r="E8750" t="s">
        <v>6319</v>
      </c>
      <c r="F8750" t="s">
        <v>6251</v>
      </c>
      <c r="J8750" t="s">
        <v>5625</v>
      </c>
      <c r="L8750" t="str">
        <f>_xlfn.XLOOKUP(Tableau1[[#This Row],[TYPE DE PIECE]],Tableau4[MATIERE],Tableau4[SHORT TYPE],"",0,1)</f>
        <v/>
      </c>
      <c r="N8750" t="str">
        <f>IF(ISERR(FIND("DECOUPE",Tableau1[[#This Row],[DESIGNATION]])),"","NEED REF")</f>
        <v/>
      </c>
    </row>
    <row r="8751" spans="2:14">
      <c r="B8751">
        <v>34405254</v>
      </c>
      <c r="C8751" s="2">
        <v>42576</v>
      </c>
      <c r="D8751" t="s">
        <v>13</v>
      </c>
      <c r="E8751" t="s">
        <v>6319</v>
      </c>
      <c r="F8751" t="s">
        <v>6251</v>
      </c>
      <c r="J8751" t="s">
        <v>5625</v>
      </c>
      <c r="L8751" t="str">
        <f>_xlfn.XLOOKUP(Tableau1[[#This Row],[TYPE DE PIECE]],Tableau4[MATIERE],Tableau4[SHORT TYPE],"",0,1)</f>
        <v/>
      </c>
      <c r="N8751" t="str">
        <f>IF(ISERR(FIND("DECOUPE",Tableau1[[#This Row],[DESIGNATION]])),"","NEED REF")</f>
        <v/>
      </c>
    </row>
    <row r="8752" spans="2:14">
      <c r="B8752">
        <v>34405253</v>
      </c>
      <c r="C8752" s="2">
        <v>42576</v>
      </c>
      <c r="D8752" t="s">
        <v>13</v>
      </c>
      <c r="E8752" t="s">
        <v>6280</v>
      </c>
      <c r="F8752" t="s">
        <v>6265</v>
      </c>
      <c r="J8752" t="s">
        <v>5625</v>
      </c>
      <c r="K8752" t="s">
        <v>6266</v>
      </c>
      <c r="L8752" t="str">
        <f>_xlfn.XLOOKUP(Tableau1[[#This Row],[TYPE DE PIECE]],Tableau4[MATIERE],Tableau4[SHORT TYPE],"",0,1)</f>
        <v/>
      </c>
      <c r="N8752" t="str">
        <f>IF(ISERR(FIND("DECOUPE",Tableau1[[#This Row],[DESIGNATION]])),"","NEED REF")</f>
        <v/>
      </c>
    </row>
    <row r="8753" spans="2:14">
      <c r="B8753">
        <v>34405252</v>
      </c>
      <c r="C8753" s="2">
        <v>42576</v>
      </c>
      <c r="D8753" t="s">
        <v>13</v>
      </c>
      <c r="E8753" t="s">
        <v>6319</v>
      </c>
      <c r="F8753" t="s">
        <v>6251</v>
      </c>
      <c r="J8753" t="s">
        <v>5625</v>
      </c>
      <c r="L8753" t="str">
        <f>_xlfn.XLOOKUP(Tableau1[[#This Row],[TYPE DE PIECE]],Tableau4[MATIERE],Tableau4[SHORT TYPE],"",0,1)</f>
        <v/>
      </c>
      <c r="N8753" t="str">
        <f>IF(ISERR(FIND("DECOUPE",Tableau1[[#This Row],[DESIGNATION]])),"","NEED REF")</f>
        <v/>
      </c>
    </row>
    <row r="8754" spans="2:14">
      <c r="B8754">
        <v>34405251</v>
      </c>
      <c r="C8754" s="2">
        <v>42576</v>
      </c>
      <c r="D8754" t="s">
        <v>13</v>
      </c>
      <c r="E8754" t="s">
        <v>6319</v>
      </c>
      <c r="F8754" t="s">
        <v>6251</v>
      </c>
      <c r="J8754" t="s">
        <v>5625</v>
      </c>
      <c r="L8754" t="str">
        <f>_xlfn.XLOOKUP(Tableau1[[#This Row],[TYPE DE PIECE]],Tableau4[MATIERE],Tableau4[SHORT TYPE],"",0,1)</f>
        <v/>
      </c>
      <c r="N8754" t="str">
        <f>IF(ISERR(FIND("DECOUPE",Tableau1[[#This Row],[DESIGNATION]])),"","NEED REF")</f>
        <v/>
      </c>
    </row>
    <row r="8755" spans="2:14">
      <c r="B8755">
        <v>34405250</v>
      </c>
      <c r="C8755" s="2">
        <v>42576</v>
      </c>
      <c r="D8755" t="s">
        <v>13</v>
      </c>
      <c r="E8755" t="s">
        <v>6280</v>
      </c>
      <c r="F8755" t="s">
        <v>6265</v>
      </c>
      <c r="J8755" t="s">
        <v>5625</v>
      </c>
      <c r="K8755" t="s">
        <v>6266</v>
      </c>
      <c r="L8755" t="str">
        <f>_xlfn.XLOOKUP(Tableau1[[#This Row],[TYPE DE PIECE]],Tableau4[MATIERE],Tableau4[SHORT TYPE],"",0,1)</f>
        <v/>
      </c>
      <c r="N8755" t="str">
        <f>IF(ISERR(FIND("DECOUPE",Tableau1[[#This Row],[DESIGNATION]])),"","NEED REF")</f>
        <v/>
      </c>
    </row>
    <row r="8756" spans="2:14">
      <c r="B8756">
        <v>34405249</v>
      </c>
      <c r="C8756" s="2">
        <v>42576</v>
      </c>
      <c r="D8756" t="s">
        <v>13</v>
      </c>
      <c r="E8756" t="s">
        <v>6280</v>
      </c>
      <c r="F8756" t="s">
        <v>6265</v>
      </c>
      <c r="J8756" t="s">
        <v>5625</v>
      </c>
      <c r="K8756" t="s">
        <v>6266</v>
      </c>
      <c r="L8756" t="str">
        <f>_xlfn.XLOOKUP(Tableau1[[#This Row],[TYPE DE PIECE]],Tableau4[MATIERE],Tableau4[SHORT TYPE],"",0,1)</f>
        <v/>
      </c>
      <c r="N8756" t="str">
        <f>IF(ISERR(FIND("DECOUPE",Tableau1[[#This Row],[DESIGNATION]])),"","NEED REF")</f>
        <v/>
      </c>
    </row>
    <row r="8757" spans="2:14">
      <c r="B8757">
        <v>34405248</v>
      </c>
      <c r="C8757" s="2">
        <v>42576</v>
      </c>
      <c r="D8757" t="s">
        <v>13</v>
      </c>
      <c r="E8757" t="s">
        <v>6280</v>
      </c>
      <c r="F8757" t="s">
        <v>6265</v>
      </c>
      <c r="J8757" t="s">
        <v>5625</v>
      </c>
      <c r="K8757" t="s">
        <v>6266</v>
      </c>
      <c r="L8757" t="str">
        <f>_xlfn.XLOOKUP(Tableau1[[#This Row],[TYPE DE PIECE]],Tableau4[MATIERE],Tableau4[SHORT TYPE],"",0,1)</f>
        <v/>
      </c>
      <c r="N8757" t="str">
        <f>IF(ISERR(FIND("DECOUPE",Tableau1[[#This Row],[DESIGNATION]])),"","NEED REF")</f>
        <v/>
      </c>
    </row>
    <row r="8758" spans="2:14">
      <c r="B8758">
        <v>34405247</v>
      </c>
      <c r="C8758" s="2">
        <v>42576</v>
      </c>
      <c r="D8758" t="s">
        <v>13</v>
      </c>
      <c r="E8758" t="s">
        <v>6280</v>
      </c>
      <c r="F8758" t="s">
        <v>6265</v>
      </c>
      <c r="J8758" t="s">
        <v>5625</v>
      </c>
      <c r="K8758" t="s">
        <v>6266</v>
      </c>
      <c r="L8758" t="str">
        <f>_xlfn.XLOOKUP(Tableau1[[#This Row],[TYPE DE PIECE]],Tableau4[MATIERE],Tableau4[SHORT TYPE],"",0,1)</f>
        <v/>
      </c>
      <c r="N8758" t="str">
        <f>IF(ISERR(FIND("DECOUPE",Tableau1[[#This Row],[DESIGNATION]])),"","NEED REF")</f>
        <v/>
      </c>
    </row>
    <row r="8759" spans="2:14">
      <c r="B8759">
        <v>34405246</v>
      </c>
      <c r="C8759" s="2">
        <v>42576</v>
      </c>
      <c r="D8759" t="s">
        <v>13</v>
      </c>
      <c r="E8759" t="s">
        <v>6280</v>
      </c>
      <c r="F8759" t="s">
        <v>6265</v>
      </c>
      <c r="J8759" t="s">
        <v>5625</v>
      </c>
      <c r="K8759" t="s">
        <v>6266</v>
      </c>
      <c r="L8759" t="str">
        <f>_xlfn.XLOOKUP(Tableau1[[#This Row],[TYPE DE PIECE]],Tableau4[MATIERE],Tableau4[SHORT TYPE],"",0,1)</f>
        <v/>
      </c>
      <c r="N8759" t="str">
        <f>IF(ISERR(FIND("DECOUPE",Tableau1[[#This Row],[DESIGNATION]])),"","NEED REF")</f>
        <v/>
      </c>
    </row>
    <row r="8760" spans="2:14">
      <c r="B8760">
        <v>34405245</v>
      </c>
      <c r="C8760" s="2">
        <v>42576</v>
      </c>
      <c r="D8760" t="s">
        <v>13</v>
      </c>
      <c r="E8760" t="s">
        <v>6280</v>
      </c>
      <c r="F8760" t="s">
        <v>6265</v>
      </c>
      <c r="J8760" t="s">
        <v>5625</v>
      </c>
      <c r="K8760" t="s">
        <v>6266</v>
      </c>
      <c r="L8760" t="str">
        <f>_xlfn.XLOOKUP(Tableau1[[#This Row],[TYPE DE PIECE]],Tableau4[MATIERE],Tableau4[SHORT TYPE],"",0,1)</f>
        <v/>
      </c>
      <c r="N8760" t="str">
        <f>IF(ISERR(FIND("DECOUPE",Tableau1[[#This Row],[DESIGNATION]])),"","NEED REF")</f>
        <v/>
      </c>
    </row>
    <row r="8761" spans="2:14">
      <c r="B8761">
        <v>34405244</v>
      </c>
      <c r="C8761" s="2">
        <v>42576</v>
      </c>
      <c r="D8761" t="s">
        <v>13</v>
      </c>
      <c r="E8761" t="s">
        <v>6280</v>
      </c>
      <c r="F8761" t="s">
        <v>6265</v>
      </c>
      <c r="J8761" t="s">
        <v>5625</v>
      </c>
      <c r="K8761" t="s">
        <v>6266</v>
      </c>
      <c r="L8761" t="str">
        <f>_xlfn.XLOOKUP(Tableau1[[#This Row],[TYPE DE PIECE]],Tableau4[MATIERE],Tableau4[SHORT TYPE],"",0,1)</f>
        <v/>
      </c>
      <c r="N8761" t="str">
        <f>IF(ISERR(FIND("DECOUPE",Tableau1[[#This Row],[DESIGNATION]])),"","NEED REF")</f>
        <v/>
      </c>
    </row>
    <row r="8762" spans="2:14">
      <c r="B8762">
        <v>34405243</v>
      </c>
      <c r="C8762" s="2">
        <v>42576</v>
      </c>
      <c r="D8762" t="s">
        <v>13</v>
      </c>
      <c r="E8762" t="s">
        <v>6280</v>
      </c>
      <c r="F8762" t="s">
        <v>6265</v>
      </c>
      <c r="J8762" t="s">
        <v>5625</v>
      </c>
      <c r="K8762" t="s">
        <v>6266</v>
      </c>
      <c r="L8762" t="str">
        <f>_xlfn.XLOOKUP(Tableau1[[#This Row],[TYPE DE PIECE]],Tableau4[MATIERE],Tableau4[SHORT TYPE],"",0,1)</f>
        <v/>
      </c>
      <c r="N8762" t="str">
        <f>IF(ISERR(FIND("DECOUPE",Tableau1[[#This Row],[DESIGNATION]])),"","NEED REF")</f>
        <v/>
      </c>
    </row>
    <row r="8763" spans="2:14">
      <c r="B8763">
        <v>34405242</v>
      </c>
      <c r="C8763" s="2">
        <v>42576</v>
      </c>
      <c r="D8763" t="s">
        <v>13</v>
      </c>
      <c r="E8763" t="s">
        <v>6280</v>
      </c>
      <c r="F8763" t="s">
        <v>6265</v>
      </c>
      <c r="J8763" t="s">
        <v>5625</v>
      </c>
      <c r="K8763" t="s">
        <v>6266</v>
      </c>
      <c r="L8763" t="str">
        <f>_xlfn.XLOOKUP(Tableau1[[#This Row],[TYPE DE PIECE]],Tableau4[MATIERE],Tableau4[SHORT TYPE],"",0,1)</f>
        <v/>
      </c>
      <c r="N8763" t="str">
        <f>IF(ISERR(FIND("DECOUPE",Tableau1[[#This Row],[DESIGNATION]])),"","NEED REF")</f>
        <v/>
      </c>
    </row>
    <row r="8764" spans="2:14">
      <c r="B8764">
        <v>34405241</v>
      </c>
      <c r="C8764" s="2">
        <v>42576</v>
      </c>
      <c r="D8764" t="s">
        <v>13</v>
      </c>
      <c r="E8764" t="s">
        <v>6319</v>
      </c>
      <c r="F8764" t="s">
        <v>6251</v>
      </c>
      <c r="J8764" t="s">
        <v>5625</v>
      </c>
      <c r="L8764" t="str">
        <f>_xlfn.XLOOKUP(Tableau1[[#This Row],[TYPE DE PIECE]],Tableau4[MATIERE],Tableau4[SHORT TYPE],"",0,1)</f>
        <v/>
      </c>
      <c r="N8764" t="str">
        <f>IF(ISERR(FIND("DECOUPE",Tableau1[[#This Row],[DESIGNATION]])),"","NEED REF")</f>
        <v/>
      </c>
    </row>
    <row r="8765" spans="2:14">
      <c r="B8765">
        <v>34405240</v>
      </c>
      <c r="C8765" s="2">
        <v>42576</v>
      </c>
      <c r="D8765" t="s">
        <v>13</v>
      </c>
      <c r="E8765" t="s">
        <v>6280</v>
      </c>
      <c r="F8765" t="s">
        <v>6265</v>
      </c>
      <c r="J8765" t="s">
        <v>5625</v>
      </c>
      <c r="K8765" t="s">
        <v>6266</v>
      </c>
      <c r="L8765" t="str">
        <f>_xlfn.XLOOKUP(Tableau1[[#This Row],[TYPE DE PIECE]],Tableau4[MATIERE],Tableau4[SHORT TYPE],"",0,1)</f>
        <v/>
      </c>
      <c r="N8765" t="str">
        <f>IF(ISERR(FIND("DECOUPE",Tableau1[[#This Row],[DESIGNATION]])),"","NEED REF")</f>
        <v/>
      </c>
    </row>
    <row r="8766" spans="2:14">
      <c r="B8766">
        <v>34405239</v>
      </c>
      <c r="C8766" s="2">
        <v>42576</v>
      </c>
      <c r="D8766" t="s">
        <v>13</v>
      </c>
      <c r="E8766" t="s">
        <v>6280</v>
      </c>
      <c r="F8766" t="s">
        <v>6265</v>
      </c>
      <c r="J8766" t="s">
        <v>5625</v>
      </c>
      <c r="K8766" t="s">
        <v>6266</v>
      </c>
      <c r="L8766" t="str">
        <f>_xlfn.XLOOKUP(Tableau1[[#This Row],[TYPE DE PIECE]],Tableau4[MATIERE],Tableau4[SHORT TYPE],"",0,1)</f>
        <v/>
      </c>
      <c r="N8766" t="str">
        <f>IF(ISERR(FIND("DECOUPE",Tableau1[[#This Row],[DESIGNATION]])),"","NEED REF")</f>
        <v/>
      </c>
    </row>
    <row r="8767" spans="2:14">
      <c r="B8767">
        <v>34405238</v>
      </c>
      <c r="C8767" s="2">
        <v>42576</v>
      </c>
      <c r="D8767" t="s">
        <v>13</v>
      </c>
      <c r="E8767" t="s">
        <v>6280</v>
      </c>
      <c r="F8767" t="s">
        <v>6265</v>
      </c>
      <c r="J8767" t="s">
        <v>5625</v>
      </c>
      <c r="K8767" t="s">
        <v>6266</v>
      </c>
      <c r="L8767" t="str">
        <f>_xlfn.XLOOKUP(Tableau1[[#This Row],[TYPE DE PIECE]],Tableau4[MATIERE],Tableau4[SHORT TYPE],"",0,1)</f>
        <v/>
      </c>
      <c r="N8767" t="str">
        <f>IF(ISERR(FIND("DECOUPE",Tableau1[[#This Row],[DESIGNATION]])),"","NEED REF")</f>
        <v/>
      </c>
    </row>
    <row r="8768" spans="2:14">
      <c r="B8768">
        <v>34405237</v>
      </c>
      <c r="C8768" s="2">
        <v>42576</v>
      </c>
      <c r="D8768" t="s">
        <v>13</v>
      </c>
      <c r="E8768" t="s">
        <v>6280</v>
      </c>
      <c r="F8768" t="s">
        <v>6265</v>
      </c>
      <c r="J8768" t="s">
        <v>5625</v>
      </c>
      <c r="K8768" t="s">
        <v>6266</v>
      </c>
      <c r="L8768" t="str">
        <f>_xlfn.XLOOKUP(Tableau1[[#This Row],[TYPE DE PIECE]],Tableau4[MATIERE],Tableau4[SHORT TYPE],"",0,1)</f>
        <v/>
      </c>
      <c r="N8768" t="str">
        <f>IF(ISERR(FIND("DECOUPE",Tableau1[[#This Row],[DESIGNATION]])),"","NEED REF")</f>
        <v/>
      </c>
    </row>
    <row r="8769" spans="2:14">
      <c r="B8769">
        <v>34405236</v>
      </c>
      <c r="C8769" s="2">
        <v>42576</v>
      </c>
      <c r="D8769" t="s">
        <v>13</v>
      </c>
      <c r="E8769" t="s">
        <v>6088</v>
      </c>
      <c r="F8769" t="s">
        <v>6251</v>
      </c>
      <c r="J8769" t="s">
        <v>5625</v>
      </c>
      <c r="L8769" t="str">
        <f>_xlfn.XLOOKUP(Tableau1[[#This Row],[TYPE DE PIECE]],Tableau4[MATIERE],Tableau4[SHORT TYPE],"",0,1)</f>
        <v/>
      </c>
      <c r="N8769" t="str">
        <f>IF(ISERR(FIND("DECOUPE",Tableau1[[#This Row],[DESIGNATION]])),"","NEED REF")</f>
        <v/>
      </c>
    </row>
    <row r="8770" spans="2:14">
      <c r="B8770">
        <v>34405235</v>
      </c>
      <c r="C8770" s="2">
        <v>42576</v>
      </c>
      <c r="D8770" t="s">
        <v>13</v>
      </c>
      <c r="E8770" t="s">
        <v>2425</v>
      </c>
      <c r="F8770" t="s">
        <v>6251</v>
      </c>
      <c r="J8770" t="s">
        <v>5625</v>
      </c>
      <c r="K8770" t="s">
        <v>25</v>
      </c>
      <c r="L8770" t="str">
        <f>_xlfn.XLOOKUP(Tableau1[[#This Row],[TYPE DE PIECE]],Tableau4[MATIERE],Tableau4[SHORT TYPE],"",0,1)</f>
        <v>SMT</v>
      </c>
      <c r="N8770" t="str">
        <f>IF(ISERR(FIND("DECOUPE",Tableau1[[#This Row],[DESIGNATION]])),"","NEED REF")</f>
        <v/>
      </c>
    </row>
    <row r="8771" spans="2:14">
      <c r="B8771">
        <v>34405234</v>
      </c>
      <c r="C8771" s="2">
        <v>42576</v>
      </c>
      <c r="D8771" t="s">
        <v>13</v>
      </c>
      <c r="E8771" t="s">
        <v>5647</v>
      </c>
      <c r="F8771" t="s">
        <v>6251</v>
      </c>
      <c r="J8771" t="s">
        <v>5625</v>
      </c>
      <c r="K8771" t="s">
        <v>25</v>
      </c>
      <c r="L8771" t="str">
        <f>_xlfn.XLOOKUP(Tableau1[[#This Row],[TYPE DE PIECE]],Tableau4[MATIERE],Tableau4[SHORT TYPE],"",0,1)</f>
        <v>SMT</v>
      </c>
      <c r="N8771" t="str">
        <f>IF(ISERR(FIND("DECOUPE",Tableau1[[#This Row],[DESIGNATION]])),"","NEED REF")</f>
        <v/>
      </c>
    </row>
    <row r="8772" spans="2:14">
      <c r="B8772">
        <v>34405233</v>
      </c>
      <c r="C8772" s="2">
        <v>42576</v>
      </c>
      <c r="D8772" t="s">
        <v>13</v>
      </c>
      <c r="E8772" t="s">
        <v>6320</v>
      </c>
      <c r="F8772" t="s">
        <v>6251</v>
      </c>
      <c r="J8772" t="s">
        <v>5625</v>
      </c>
      <c r="K8772" t="s">
        <v>25</v>
      </c>
      <c r="L8772" t="str">
        <f>_xlfn.XLOOKUP(Tableau1[[#This Row],[TYPE DE PIECE]],Tableau4[MATIERE],Tableau4[SHORT TYPE],"",0,1)</f>
        <v>SMT</v>
      </c>
      <c r="N8772" t="str">
        <f>IF(ISERR(FIND("DECOUPE",Tableau1[[#This Row],[DESIGNATION]])),"","NEED REF")</f>
        <v/>
      </c>
    </row>
    <row r="8773" spans="2:14">
      <c r="B8773">
        <v>34405232</v>
      </c>
      <c r="C8773" s="2">
        <v>42576</v>
      </c>
      <c r="D8773" t="s">
        <v>13</v>
      </c>
      <c r="E8773" t="s">
        <v>6268</v>
      </c>
      <c r="F8773" t="s">
        <v>6251</v>
      </c>
      <c r="J8773" t="s">
        <v>5625</v>
      </c>
      <c r="L8773" t="str">
        <f>_xlfn.XLOOKUP(Tableau1[[#This Row],[TYPE DE PIECE]],Tableau4[MATIERE],Tableau4[SHORT TYPE],"",0,1)</f>
        <v/>
      </c>
      <c r="N8773" t="str">
        <f>IF(ISERR(FIND("DECOUPE",Tableau1[[#This Row],[DESIGNATION]])),"","NEED REF")</f>
        <v/>
      </c>
    </row>
    <row r="8774" spans="2:14">
      <c r="B8774">
        <v>34405231</v>
      </c>
      <c r="C8774" s="2">
        <v>42576</v>
      </c>
      <c r="D8774" t="s">
        <v>13</v>
      </c>
      <c r="F8774" t="s">
        <v>6251</v>
      </c>
      <c r="J8774" t="s">
        <v>5625</v>
      </c>
      <c r="L8774" t="str">
        <f>_xlfn.XLOOKUP(Tableau1[[#This Row],[TYPE DE PIECE]],Tableau4[MATIERE],Tableau4[SHORT TYPE],"",0,1)</f>
        <v/>
      </c>
      <c r="N8774" t="str">
        <f>IF(ISERR(FIND("DECOUPE",Tableau1[[#This Row],[DESIGNATION]])),"","NEED REF")</f>
        <v/>
      </c>
    </row>
    <row r="8775" spans="2:14">
      <c r="B8775">
        <v>34405230</v>
      </c>
      <c r="C8775" s="2">
        <v>42576</v>
      </c>
      <c r="D8775" t="s">
        <v>13</v>
      </c>
      <c r="F8775" t="s">
        <v>6251</v>
      </c>
      <c r="J8775" t="s">
        <v>5625</v>
      </c>
      <c r="K8775" t="s">
        <v>25</v>
      </c>
      <c r="L8775" t="str">
        <f>_xlfn.XLOOKUP(Tableau1[[#This Row],[TYPE DE PIECE]],Tableau4[MATIERE],Tableau4[SHORT TYPE],"",0,1)</f>
        <v>SMT</v>
      </c>
      <c r="N8775" t="str">
        <f>IF(ISERR(FIND("DECOUPE",Tableau1[[#This Row],[DESIGNATION]])),"","NEED REF")</f>
        <v/>
      </c>
    </row>
    <row r="8776" spans="2:14">
      <c r="B8776">
        <v>34405229</v>
      </c>
      <c r="C8776" s="2">
        <v>42576</v>
      </c>
      <c r="D8776" t="s">
        <v>13</v>
      </c>
      <c r="E8776" t="s">
        <v>6321</v>
      </c>
      <c r="F8776" t="s">
        <v>6251</v>
      </c>
      <c r="J8776" t="s">
        <v>5625</v>
      </c>
      <c r="K8776" t="s">
        <v>25</v>
      </c>
      <c r="L8776" t="str">
        <f>_xlfn.XLOOKUP(Tableau1[[#This Row],[TYPE DE PIECE]],Tableau4[MATIERE],Tableau4[SHORT TYPE],"",0,1)</f>
        <v>SMT</v>
      </c>
      <c r="N8776" t="str">
        <f>IF(ISERR(FIND("DECOUPE",Tableau1[[#This Row],[DESIGNATION]])),"","NEED REF")</f>
        <v/>
      </c>
    </row>
    <row r="8777" spans="2:14">
      <c r="B8777">
        <v>34405228</v>
      </c>
      <c r="C8777" s="2">
        <v>42576</v>
      </c>
      <c r="D8777" t="s">
        <v>13</v>
      </c>
      <c r="E8777" t="s">
        <v>5878</v>
      </c>
      <c r="F8777" t="s">
        <v>6251</v>
      </c>
      <c r="J8777" t="s">
        <v>5625</v>
      </c>
      <c r="K8777" t="s">
        <v>25</v>
      </c>
      <c r="L8777" t="str">
        <f>_xlfn.XLOOKUP(Tableau1[[#This Row],[TYPE DE PIECE]],Tableau4[MATIERE],Tableau4[SHORT TYPE],"",0,1)</f>
        <v>SMT</v>
      </c>
      <c r="N8777" t="str">
        <f>IF(ISERR(FIND("DECOUPE",Tableau1[[#This Row],[DESIGNATION]])),"","NEED REF")</f>
        <v/>
      </c>
    </row>
    <row r="8778" spans="2:14">
      <c r="B8778">
        <v>34405227</v>
      </c>
      <c r="C8778" s="2">
        <v>42576</v>
      </c>
      <c r="D8778" t="s">
        <v>13</v>
      </c>
      <c r="E8778" t="s">
        <v>5878</v>
      </c>
      <c r="F8778" t="s">
        <v>6251</v>
      </c>
      <c r="J8778" t="s">
        <v>5625</v>
      </c>
      <c r="K8778" t="s">
        <v>25</v>
      </c>
      <c r="L8778" t="str">
        <f>_xlfn.XLOOKUP(Tableau1[[#This Row],[TYPE DE PIECE]],Tableau4[MATIERE],Tableau4[SHORT TYPE],"",0,1)</f>
        <v>SMT</v>
      </c>
      <c r="N8778" t="str">
        <f>IF(ISERR(FIND("DECOUPE",Tableau1[[#This Row],[DESIGNATION]])),"","NEED REF")</f>
        <v/>
      </c>
    </row>
    <row r="8779" spans="2:14">
      <c r="B8779">
        <v>34405226</v>
      </c>
      <c r="C8779" s="2">
        <v>42576</v>
      </c>
      <c r="D8779" t="s">
        <v>13</v>
      </c>
      <c r="E8779" t="s">
        <v>5878</v>
      </c>
      <c r="F8779" t="s">
        <v>6251</v>
      </c>
      <c r="J8779" t="s">
        <v>5625</v>
      </c>
      <c r="K8779" t="s">
        <v>25</v>
      </c>
      <c r="L8779" t="str">
        <f>_xlfn.XLOOKUP(Tableau1[[#This Row],[TYPE DE PIECE]],Tableau4[MATIERE],Tableau4[SHORT TYPE],"",0,1)</f>
        <v>SMT</v>
      </c>
      <c r="N8779" t="str">
        <f>IF(ISERR(FIND("DECOUPE",Tableau1[[#This Row],[DESIGNATION]])),"","NEED REF")</f>
        <v/>
      </c>
    </row>
    <row r="8780" spans="2:14">
      <c r="B8780">
        <v>34405225</v>
      </c>
      <c r="C8780" s="2">
        <v>42576</v>
      </c>
      <c r="D8780" t="s">
        <v>13</v>
      </c>
      <c r="E8780" t="s">
        <v>6268</v>
      </c>
      <c r="F8780" t="s">
        <v>6251</v>
      </c>
      <c r="J8780" t="s">
        <v>5625</v>
      </c>
      <c r="K8780" t="s">
        <v>6266</v>
      </c>
      <c r="L8780" t="str">
        <f>_xlfn.XLOOKUP(Tableau1[[#This Row],[TYPE DE PIECE]],Tableau4[MATIERE],Tableau4[SHORT TYPE],"",0,1)</f>
        <v/>
      </c>
      <c r="N8780" t="str">
        <f>IF(ISERR(FIND("DECOUPE",Tableau1[[#This Row],[DESIGNATION]])),"","NEED REF")</f>
        <v/>
      </c>
    </row>
    <row r="8781" spans="2:14">
      <c r="B8781">
        <v>34405224</v>
      </c>
      <c r="C8781" s="2">
        <v>42576</v>
      </c>
      <c r="D8781" t="s">
        <v>13</v>
      </c>
      <c r="E8781" t="s">
        <v>6268</v>
      </c>
      <c r="F8781" t="s">
        <v>6251</v>
      </c>
      <c r="J8781" t="s">
        <v>5625</v>
      </c>
      <c r="K8781" t="s">
        <v>6266</v>
      </c>
      <c r="L8781" t="str">
        <f>_xlfn.XLOOKUP(Tableau1[[#This Row],[TYPE DE PIECE]],Tableau4[MATIERE],Tableau4[SHORT TYPE],"",0,1)</f>
        <v/>
      </c>
      <c r="N8781" t="str">
        <f>IF(ISERR(FIND("DECOUPE",Tableau1[[#This Row],[DESIGNATION]])),"","NEED REF")</f>
        <v/>
      </c>
    </row>
    <row r="8782" spans="2:14">
      <c r="B8782">
        <v>34405223</v>
      </c>
      <c r="C8782" s="2">
        <v>42576</v>
      </c>
      <c r="D8782" t="s">
        <v>13</v>
      </c>
      <c r="E8782" t="s">
        <v>6268</v>
      </c>
      <c r="F8782" t="s">
        <v>6251</v>
      </c>
      <c r="J8782" t="s">
        <v>5625</v>
      </c>
      <c r="K8782" t="s">
        <v>6266</v>
      </c>
      <c r="L8782" t="str">
        <f>_xlfn.XLOOKUP(Tableau1[[#This Row],[TYPE DE PIECE]],Tableau4[MATIERE],Tableau4[SHORT TYPE],"",0,1)</f>
        <v/>
      </c>
      <c r="N8782" t="str">
        <f>IF(ISERR(FIND("DECOUPE",Tableau1[[#This Row],[DESIGNATION]])),"","NEED REF")</f>
        <v/>
      </c>
    </row>
    <row r="8783" spans="2:14">
      <c r="B8783">
        <v>34405222</v>
      </c>
      <c r="C8783" s="2">
        <v>42576</v>
      </c>
      <c r="D8783" t="s">
        <v>13</v>
      </c>
      <c r="E8783" t="s">
        <v>6268</v>
      </c>
      <c r="F8783" t="s">
        <v>6251</v>
      </c>
      <c r="J8783" t="s">
        <v>5625</v>
      </c>
      <c r="K8783" t="s">
        <v>6266</v>
      </c>
      <c r="L8783" t="str">
        <f>_xlfn.XLOOKUP(Tableau1[[#This Row],[TYPE DE PIECE]],Tableau4[MATIERE],Tableau4[SHORT TYPE],"",0,1)</f>
        <v/>
      </c>
      <c r="N8783" t="str">
        <f>IF(ISERR(FIND("DECOUPE",Tableau1[[#This Row],[DESIGNATION]])),"","NEED REF")</f>
        <v/>
      </c>
    </row>
    <row r="8784" spans="2:14">
      <c r="B8784">
        <v>34405221</v>
      </c>
      <c r="C8784" s="2">
        <v>42576</v>
      </c>
      <c r="D8784" t="s">
        <v>13</v>
      </c>
      <c r="E8784" t="s">
        <v>6268</v>
      </c>
      <c r="F8784" t="s">
        <v>6251</v>
      </c>
      <c r="J8784" t="s">
        <v>5625</v>
      </c>
      <c r="K8784" t="s">
        <v>6266</v>
      </c>
      <c r="L8784" t="str">
        <f>_xlfn.XLOOKUP(Tableau1[[#This Row],[TYPE DE PIECE]],Tableau4[MATIERE],Tableau4[SHORT TYPE],"",0,1)</f>
        <v/>
      </c>
      <c r="N8784" t="str">
        <f>IF(ISERR(FIND("DECOUPE",Tableau1[[#This Row],[DESIGNATION]])),"","NEED REF")</f>
        <v/>
      </c>
    </row>
    <row r="8785" spans="2:14">
      <c r="B8785">
        <v>34405220</v>
      </c>
      <c r="C8785" s="2">
        <v>42576</v>
      </c>
      <c r="D8785" t="s">
        <v>13</v>
      </c>
      <c r="E8785" t="s">
        <v>6268</v>
      </c>
      <c r="F8785" t="s">
        <v>6251</v>
      </c>
      <c r="J8785" t="s">
        <v>5625</v>
      </c>
      <c r="K8785" t="s">
        <v>6266</v>
      </c>
      <c r="L8785" t="str">
        <f>_xlfn.XLOOKUP(Tableau1[[#This Row],[TYPE DE PIECE]],Tableau4[MATIERE],Tableau4[SHORT TYPE],"",0,1)</f>
        <v/>
      </c>
      <c r="N8785" t="str">
        <f>IF(ISERR(FIND("DECOUPE",Tableau1[[#This Row],[DESIGNATION]])),"","NEED REF")</f>
        <v/>
      </c>
    </row>
    <row r="8786" spans="2:14">
      <c r="B8786">
        <v>34405219</v>
      </c>
      <c r="C8786" s="2">
        <v>42576</v>
      </c>
      <c r="D8786" t="s">
        <v>13</v>
      </c>
      <c r="E8786" t="s">
        <v>6268</v>
      </c>
      <c r="F8786" t="s">
        <v>6251</v>
      </c>
      <c r="J8786" t="s">
        <v>5625</v>
      </c>
      <c r="K8786" t="s">
        <v>6266</v>
      </c>
      <c r="L8786" t="str">
        <f>_xlfn.XLOOKUP(Tableau1[[#This Row],[TYPE DE PIECE]],Tableau4[MATIERE],Tableau4[SHORT TYPE],"",0,1)</f>
        <v/>
      </c>
      <c r="N8786" t="str">
        <f>IF(ISERR(FIND("DECOUPE",Tableau1[[#This Row],[DESIGNATION]])),"","NEED REF")</f>
        <v/>
      </c>
    </row>
    <row r="8787" spans="2:14">
      <c r="B8787">
        <v>34405218</v>
      </c>
      <c r="C8787" s="2">
        <v>42576</v>
      </c>
      <c r="D8787" t="s">
        <v>13</v>
      </c>
      <c r="E8787" t="s">
        <v>6268</v>
      </c>
      <c r="F8787" t="s">
        <v>6251</v>
      </c>
      <c r="J8787" t="s">
        <v>5625</v>
      </c>
      <c r="K8787" t="s">
        <v>6266</v>
      </c>
      <c r="L8787" t="str">
        <f>_xlfn.XLOOKUP(Tableau1[[#This Row],[TYPE DE PIECE]],Tableau4[MATIERE],Tableau4[SHORT TYPE],"",0,1)</f>
        <v/>
      </c>
      <c r="N8787" t="str">
        <f>IF(ISERR(FIND("DECOUPE",Tableau1[[#This Row],[DESIGNATION]])),"","NEED REF")</f>
        <v/>
      </c>
    </row>
    <row r="8788" spans="2:14">
      <c r="B8788">
        <v>34405217</v>
      </c>
      <c r="C8788" s="2">
        <v>42576</v>
      </c>
      <c r="D8788" t="s">
        <v>13</v>
      </c>
      <c r="E8788" t="s">
        <v>6268</v>
      </c>
      <c r="F8788" t="s">
        <v>6251</v>
      </c>
      <c r="J8788" t="s">
        <v>5625</v>
      </c>
      <c r="K8788" t="s">
        <v>6266</v>
      </c>
      <c r="L8788" t="str">
        <f>_xlfn.XLOOKUP(Tableau1[[#This Row],[TYPE DE PIECE]],Tableau4[MATIERE],Tableau4[SHORT TYPE],"",0,1)</f>
        <v/>
      </c>
      <c r="N8788" t="str">
        <f>IF(ISERR(FIND("DECOUPE",Tableau1[[#This Row],[DESIGNATION]])),"","NEED REF")</f>
        <v/>
      </c>
    </row>
    <row r="8789" spans="2:14">
      <c r="B8789">
        <v>34405216</v>
      </c>
      <c r="C8789" s="2">
        <v>42576</v>
      </c>
      <c r="D8789" t="s">
        <v>13</v>
      </c>
      <c r="E8789" t="s">
        <v>6268</v>
      </c>
      <c r="F8789" t="s">
        <v>6251</v>
      </c>
      <c r="J8789" t="s">
        <v>5625</v>
      </c>
      <c r="K8789" t="s">
        <v>6266</v>
      </c>
      <c r="L8789" t="str">
        <f>_xlfn.XLOOKUP(Tableau1[[#This Row],[TYPE DE PIECE]],Tableau4[MATIERE],Tableau4[SHORT TYPE],"",0,1)</f>
        <v/>
      </c>
      <c r="N8789" t="str">
        <f>IF(ISERR(FIND("DECOUPE",Tableau1[[#This Row],[DESIGNATION]])),"","NEED REF")</f>
        <v/>
      </c>
    </row>
    <row r="8790" spans="2:14">
      <c r="B8790">
        <v>34405215</v>
      </c>
      <c r="C8790" s="2">
        <v>42576</v>
      </c>
      <c r="D8790" t="s">
        <v>13</v>
      </c>
      <c r="E8790" t="s">
        <v>6268</v>
      </c>
      <c r="F8790" t="s">
        <v>6251</v>
      </c>
      <c r="J8790" t="s">
        <v>5625</v>
      </c>
      <c r="K8790" t="s">
        <v>6266</v>
      </c>
      <c r="L8790" t="str">
        <f>_xlfn.XLOOKUP(Tableau1[[#This Row],[TYPE DE PIECE]],Tableau4[MATIERE],Tableau4[SHORT TYPE],"",0,1)</f>
        <v/>
      </c>
      <c r="N8790" t="str">
        <f>IF(ISERR(FIND("DECOUPE",Tableau1[[#This Row],[DESIGNATION]])),"","NEED REF")</f>
        <v/>
      </c>
    </row>
    <row r="8791" spans="2:14">
      <c r="B8791">
        <v>34405214</v>
      </c>
      <c r="C8791" s="2">
        <v>42576</v>
      </c>
      <c r="D8791" t="s">
        <v>13</v>
      </c>
      <c r="E8791" t="s">
        <v>6268</v>
      </c>
      <c r="F8791" t="s">
        <v>6251</v>
      </c>
      <c r="J8791" t="s">
        <v>5625</v>
      </c>
      <c r="K8791" t="s">
        <v>6266</v>
      </c>
      <c r="L8791" t="str">
        <f>_xlfn.XLOOKUP(Tableau1[[#This Row],[TYPE DE PIECE]],Tableau4[MATIERE],Tableau4[SHORT TYPE],"",0,1)</f>
        <v/>
      </c>
      <c r="N8791" t="str">
        <f>IF(ISERR(FIND("DECOUPE",Tableau1[[#This Row],[DESIGNATION]])),"","NEED REF")</f>
        <v/>
      </c>
    </row>
    <row r="8792" spans="2:14">
      <c r="B8792">
        <v>34405213</v>
      </c>
      <c r="C8792" s="2">
        <v>42576</v>
      </c>
      <c r="D8792" t="s">
        <v>13</v>
      </c>
      <c r="E8792" t="s">
        <v>6268</v>
      </c>
      <c r="F8792" t="s">
        <v>6251</v>
      </c>
      <c r="J8792" t="s">
        <v>5625</v>
      </c>
      <c r="K8792" t="s">
        <v>6266</v>
      </c>
      <c r="L8792" t="str">
        <f>_xlfn.XLOOKUP(Tableau1[[#This Row],[TYPE DE PIECE]],Tableau4[MATIERE],Tableau4[SHORT TYPE],"",0,1)</f>
        <v/>
      </c>
      <c r="N8792" t="str">
        <f>IF(ISERR(FIND("DECOUPE",Tableau1[[#This Row],[DESIGNATION]])),"","NEED REF")</f>
        <v/>
      </c>
    </row>
    <row r="8793" spans="2:14">
      <c r="B8793">
        <v>34405212</v>
      </c>
      <c r="C8793" s="2">
        <v>42576</v>
      </c>
      <c r="D8793" t="s">
        <v>13</v>
      </c>
      <c r="E8793" t="s">
        <v>6268</v>
      </c>
      <c r="F8793" t="s">
        <v>6251</v>
      </c>
      <c r="J8793" t="s">
        <v>5625</v>
      </c>
      <c r="K8793" t="s">
        <v>6266</v>
      </c>
      <c r="L8793" t="str">
        <f>_xlfn.XLOOKUP(Tableau1[[#This Row],[TYPE DE PIECE]],Tableau4[MATIERE],Tableau4[SHORT TYPE],"",0,1)</f>
        <v/>
      </c>
      <c r="N8793" t="str">
        <f>IF(ISERR(FIND("DECOUPE",Tableau1[[#This Row],[DESIGNATION]])),"","NEED REF")</f>
        <v/>
      </c>
    </row>
    <row r="8794" spans="2:14">
      <c r="B8794">
        <v>34405211</v>
      </c>
      <c r="C8794" s="2">
        <v>42576</v>
      </c>
      <c r="D8794" t="s">
        <v>13</v>
      </c>
      <c r="E8794" t="s">
        <v>6268</v>
      </c>
      <c r="F8794" t="s">
        <v>6251</v>
      </c>
      <c r="J8794" t="s">
        <v>5625</v>
      </c>
      <c r="K8794" t="s">
        <v>6266</v>
      </c>
      <c r="L8794" t="str">
        <f>_xlfn.XLOOKUP(Tableau1[[#This Row],[TYPE DE PIECE]],Tableau4[MATIERE],Tableau4[SHORT TYPE],"",0,1)</f>
        <v/>
      </c>
      <c r="N8794" t="str">
        <f>IF(ISERR(FIND("DECOUPE",Tableau1[[#This Row],[DESIGNATION]])),"","NEED REF")</f>
        <v/>
      </c>
    </row>
    <row r="8795" spans="2:14">
      <c r="B8795">
        <v>34405210</v>
      </c>
      <c r="C8795" s="2">
        <v>42576</v>
      </c>
      <c r="D8795" t="s">
        <v>13</v>
      </c>
      <c r="E8795" t="s">
        <v>6268</v>
      </c>
      <c r="F8795" t="s">
        <v>6251</v>
      </c>
      <c r="J8795" t="s">
        <v>5625</v>
      </c>
      <c r="K8795" t="s">
        <v>6266</v>
      </c>
      <c r="L8795" t="str">
        <f>_xlfn.XLOOKUP(Tableau1[[#This Row],[TYPE DE PIECE]],Tableau4[MATIERE],Tableau4[SHORT TYPE],"",0,1)</f>
        <v/>
      </c>
      <c r="N8795" t="str">
        <f>IF(ISERR(FIND("DECOUPE",Tableau1[[#This Row],[DESIGNATION]])),"","NEED REF")</f>
        <v/>
      </c>
    </row>
    <row r="8796" spans="2:14">
      <c r="B8796">
        <v>34405209</v>
      </c>
      <c r="C8796" s="2">
        <v>42576</v>
      </c>
      <c r="D8796" t="s">
        <v>13</v>
      </c>
      <c r="E8796" t="s">
        <v>6322</v>
      </c>
      <c r="F8796" t="s">
        <v>6323</v>
      </c>
      <c r="J8796" t="s">
        <v>17</v>
      </c>
      <c r="K8796" t="s">
        <v>25</v>
      </c>
      <c r="L8796" t="str">
        <f>_xlfn.XLOOKUP(Tableau1[[#This Row],[TYPE DE PIECE]],Tableau4[MATIERE],Tableau4[SHORT TYPE],"",0,1)</f>
        <v>SMT</v>
      </c>
      <c r="N8796" t="str">
        <f>IF(ISERR(FIND("DECOUPE",Tableau1[[#This Row],[DESIGNATION]])),"","NEED REF")</f>
        <v/>
      </c>
    </row>
    <row r="8797" spans="2:14">
      <c r="B8797">
        <v>34405208</v>
      </c>
      <c r="C8797" s="2">
        <v>42576</v>
      </c>
      <c r="D8797" t="s">
        <v>13</v>
      </c>
      <c r="E8797" t="s">
        <v>6324</v>
      </c>
      <c r="F8797" t="s">
        <v>6323</v>
      </c>
      <c r="J8797" t="s">
        <v>17</v>
      </c>
      <c r="K8797" t="s">
        <v>25</v>
      </c>
      <c r="L8797" t="str">
        <f>_xlfn.XLOOKUP(Tableau1[[#This Row],[TYPE DE PIECE]],Tableau4[MATIERE],Tableau4[SHORT TYPE],"",0,1)</f>
        <v>SMT</v>
      </c>
      <c r="N8797" t="str">
        <f>IF(ISERR(FIND("DECOUPE",Tableau1[[#This Row],[DESIGNATION]])),"","NEED REF")</f>
        <v/>
      </c>
    </row>
    <row r="8798" spans="2:14">
      <c r="B8798">
        <v>34405207</v>
      </c>
      <c r="C8798" s="2">
        <v>42576</v>
      </c>
      <c r="D8798" t="s">
        <v>13</v>
      </c>
      <c r="E8798" t="s">
        <v>6325</v>
      </c>
      <c r="F8798" t="s">
        <v>6323</v>
      </c>
      <c r="J8798" t="s">
        <v>17</v>
      </c>
      <c r="K8798" t="s">
        <v>25</v>
      </c>
      <c r="L8798" t="str">
        <f>_xlfn.XLOOKUP(Tableau1[[#This Row],[TYPE DE PIECE]],Tableau4[MATIERE],Tableau4[SHORT TYPE],"",0,1)</f>
        <v>SMT</v>
      </c>
      <c r="N8798" t="str">
        <f>IF(ISERR(FIND("DECOUPE",Tableau1[[#This Row],[DESIGNATION]])),"","NEED REF")</f>
        <v/>
      </c>
    </row>
    <row r="8799" spans="2:14">
      <c r="B8799">
        <v>34405206</v>
      </c>
      <c r="C8799" s="2">
        <v>42576</v>
      </c>
      <c r="D8799" t="s">
        <v>13</v>
      </c>
      <c r="E8799" t="s">
        <v>6326</v>
      </c>
      <c r="F8799" t="s">
        <v>6323</v>
      </c>
      <c r="J8799" t="s">
        <v>17</v>
      </c>
      <c r="K8799" t="s">
        <v>25</v>
      </c>
      <c r="L8799" t="str">
        <f>_xlfn.XLOOKUP(Tableau1[[#This Row],[TYPE DE PIECE]],Tableau4[MATIERE],Tableau4[SHORT TYPE],"",0,1)</f>
        <v>SMT</v>
      </c>
      <c r="N8799" t="str">
        <f>IF(ISERR(FIND("DECOUPE",Tableau1[[#This Row],[DESIGNATION]])),"","NEED REF")</f>
        <v/>
      </c>
    </row>
    <row r="8800" spans="2:14">
      <c r="B8800">
        <v>34405205</v>
      </c>
      <c r="C8800" s="2">
        <v>42571</v>
      </c>
      <c r="D8800" t="s">
        <v>13</v>
      </c>
      <c r="E8800" t="s">
        <v>6327</v>
      </c>
      <c r="F8800" t="s">
        <v>4626</v>
      </c>
      <c r="J8800" t="s">
        <v>17</v>
      </c>
      <c r="K8800" t="s">
        <v>22</v>
      </c>
      <c r="L8800" t="str">
        <f>_xlfn.XLOOKUP(Tableau1[[#This Row],[TYPE DE PIECE]],Tableau4[MATIERE],Tableau4[SHORT TYPE],"",0,1)</f>
        <v>COP</v>
      </c>
      <c r="N8800" t="str">
        <f>IF(ISERR(FIND("DECOUPE",Tableau1[[#This Row],[DESIGNATION]])),"","NEED REF")</f>
        <v/>
      </c>
    </row>
    <row r="8801" spans="2:14">
      <c r="B8801">
        <v>34405204</v>
      </c>
      <c r="C8801" s="2">
        <v>42571</v>
      </c>
      <c r="D8801" t="s">
        <v>13</v>
      </c>
      <c r="E8801" t="s">
        <v>6328</v>
      </c>
      <c r="F8801" t="s">
        <v>4626</v>
      </c>
      <c r="J8801" t="s">
        <v>17</v>
      </c>
      <c r="K8801" t="s">
        <v>22</v>
      </c>
      <c r="L8801" t="str">
        <f>_xlfn.XLOOKUP(Tableau1[[#This Row],[TYPE DE PIECE]],Tableau4[MATIERE],Tableau4[SHORT TYPE],"",0,1)</f>
        <v>COP</v>
      </c>
      <c r="N8801" t="str">
        <f>IF(ISERR(FIND("DECOUPE",Tableau1[[#This Row],[DESIGNATION]])),"","NEED REF")</f>
        <v/>
      </c>
    </row>
    <row r="8802" spans="2:14">
      <c r="B8802">
        <v>34405203</v>
      </c>
      <c r="C8802" s="2">
        <v>42571</v>
      </c>
      <c r="D8802" t="s">
        <v>13</v>
      </c>
      <c r="E8802" t="s">
        <v>6329</v>
      </c>
      <c r="F8802" t="s">
        <v>4626</v>
      </c>
      <c r="J8802" t="s">
        <v>17</v>
      </c>
      <c r="K8802" t="s">
        <v>22</v>
      </c>
      <c r="L8802" t="str">
        <f>_xlfn.XLOOKUP(Tableau1[[#This Row],[TYPE DE PIECE]],Tableau4[MATIERE],Tableau4[SHORT TYPE],"",0,1)</f>
        <v>COP</v>
      </c>
      <c r="N8802" t="str">
        <f>IF(ISERR(FIND("DECOUPE",Tableau1[[#This Row],[DESIGNATION]])),"","NEED REF")</f>
        <v/>
      </c>
    </row>
    <row r="8803" spans="2:14">
      <c r="B8803">
        <v>34405202</v>
      </c>
      <c r="C8803" s="2">
        <v>42571</v>
      </c>
      <c r="D8803" t="s">
        <v>13</v>
      </c>
      <c r="E8803" t="s">
        <v>6330</v>
      </c>
      <c r="F8803" t="s">
        <v>4626</v>
      </c>
      <c r="J8803" t="s">
        <v>17</v>
      </c>
      <c r="K8803" t="s">
        <v>22</v>
      </c>
      <c r="L8803" t="str">
        <f>_xlfn.XLOOKUP(Tableau1[[#This Row],[TYPE DE PIECE]],Tableau4[MATIERE],Tableau4[SHORT TYPE],"",0,1)</f>
        <v>COP</v>
      </c>
      <c r="N8803" t="str">
        <f>IF(ISERR(FIND("DECOUPE",Tableau1[[#This Row],[DESIGNATION]])),"","NEED REF")</f>
        <v/>
      </c>
    </row>
    <row r="8804" spans="2:14">
      <c r="B8804">
        <v>34405201</v>
      </c>
      <c r="C8804" s="2" t="s">
        <v>6331</v>
      </c>
      <c r="D8804" t="s">
        <v>13</v>
      </c>
      <c r="E8804" t="s">
        <v>6332</v>
      </c>
      <c r="F8804" t="s">
        <v>4626</v>
      </c>
      <c r="J8804" t="s">
        <v>17</v>
      </c>
      <c r="K8804" t="s">
        <v>25</v>
      </c>
      <c r="L8804" t="str">
        <f>_xlfn.XLOOKUP(Tableau1[[#This Row],[TYPE DE PIECE]],Tableau4[MATIERE],Tableau4[SHORT TYPE],"",0,1)</f>
        <v>SMT</v>
      </c>
      <c r="N8804" t="str">
        <f>IF(ISERR(FIND("DECOUPE",Tableau1[[#This Row],[DESIGNATION]])),"","NEED REF")</f>
        <v/>
      </c>
    </row>
    <row r="8805" spans="2:14">
      <c r="B8805">
        <v>34405200</v>
      </c>
      <c r="C8805" s="2" t="s">
        <v>6331</v>
      </c>
      <c r="D8805" t="s">
        <v>13</v>
      </c>
      <c r="E8805" t="s">
        <v>6333</v>
      </c>
      <c r="F8805" t="s">
        <v>4626</v>
      </c>
      <c r="J8805" t="s">
        <v>17</v>
      </c>
      <c r="K8805" t="s">
        <v>25</v>
      </c>
      <c r="L8805" t="str">
        <f>_xlfn.XLOOKUP(Tableau1[[#This Row],[TYPE DE PIECE]],Tableau4[MATIERE],Tableau4[SHORT TYPE],"",0,1)</f>
        <v>SMT</v>
      </c>
      <c r="N8805" t="str">
        <f>IF(ISERR(FIND("DECOUPE",Tableau1[[#This Row],[DESIGNATION]])),"","NEED REF")</f>
        <v/>
      </c>
    </row>
    <row r="8806" spans="2:14">
      <c r="B8806">
        <v>34405199</v>
      </c>
      <c r="C8806" s="2" t="s">
        <v>6331</v>
      </c>
      <c r="D8806" t="s">
        <v>13</v>
      </c>
      <c r="E8806" t="s">
        <v>6334</v>
      </c>
      <c r="F8806" t="s">
        <v>4626</v>
      </c>
      <c r="J8806" t="s">
        <v>17</v>
      </c>
      <c r="K8806" t="s">
        <v>22</v>
      </c>
      <c r="L8806" t="str">
        <f>_xlfn.XLOOKUP(Tableau1[[#This Row],[TYPE DE PIECE]],Tableau4[MATIERE],Tableau4[SHORT TYPE],"",0,1)</f>
        <v>COP</v>
      </c>
      <c r="N8806" t="str">
        <f>IF(ISERR(FIND("DECOUPE",Tableau1[[#This Row],[DESIGNATION]])),"","NEED REF")</f>
        <v/>
      </c>
    </row>
    <row r="8807" spans="2:14">
      <c r="B8807">
        <v>34405198</v>
      </c>
      <c r="C8807" s="2" t="s">
        <v>6331</v>
      </c>
      <c r="D8807" t="s">
        <v>13</v>
      </c>
      <c r="E8807" t="s">
        <v>6335</v>
      </c>
      <c r="F8807" t="s">
        <v>4626</v>
      </c>
      <c r="J8807" t="s">
        <v>17</v>
      </c>
      <c r="K8807" t="s">
        <v>22</v>
      </c>
      <c r="L8807" t="str">
        <f>_xlfn.XLOOKUP(Tableau1[[#This Row],[TYPE DE PIECE]],Tableau4[MATIERE],Tableau4[SHORT TYPE],"",0,1)</f>
        <v>COP</v>
      </c>
      <c r="N8807" t="str">
        <f>IF(ISERR(FIND("DECOUPE",Tableau1[[#This Row],[DESIGNATION]])),"","NEED REF")</f>
        <v/>
      </c>
    </row>
    <row r="8808" spans="2:14">
      <c r="B8808">
        <v>34405197</v>
      </c>
      <c r="C8808" s="2">
        <v>42570</v>
      </c>
      <c r="D8808" t="s">
        <v>13</v>
      </c>
      <c r="E8808" t="s">
        <v>6336</v>
      </c>
      <c r="F8808" t="s">
        <v>4626</v>
      </c>
      <c r="J8808" t="s">
        <v>17</v>
      </c>
      <c r="K8808" t="s">
        <v>25</v>
      </c>
      <c r="L8808" t="str">
        <f>_xlfn.XLOOKUP(Tableau1[[#This Row],[TYPE DE PIECE]],Tableau4[MATIERE],Tableau4[SHORT TYPE],"",0,1)</f>
        <v>SMT</v>
      </c>
      <c r="N8808" t="str">
        <f>IF(ISERR(FIND("DECOUPE",Tableau1[[#This Row],[DESIGNATION]])),"","NEED REF")</f>
        <v/>
      </c>
    </row>
    <row r="8809" spans="2:14">
      <c r="B8809">
        <v>34405196</v>
      </c>
      <c r="C8809" s="2">
        <v>42570</v>
      </c>
      <c r="D8809" t="s">
        <v>13</v>
      </c>
      <c r="E8809" t="s">
        <v>6337</v>
      </c>
      <c r="F8809" t="s">
        <v>4626</v>
      </c>
      <c r="J8809" t="s">
        <v>17</v>
      </c>
      <c r="K8809" t="s">
        <v>25</v>
      </c>
      <c r="L8809" t="str">
        <f>_xlfn.XLOOKUP(Tableau1[[#This Row],[TYPE DE PIECE]],Tableau4[MATIERE],Tableau4[SHORT TYPE],"",0,1)</f>
        <v>SMT</v>
      </c>
      <c r="N8809" t="str">
        <f>IF(ISERR(FIND("DECOUPE",Tableau1[[#This Row],[DESIGNATION]])),"","NEED REF")</f>
        <v/>
      </c>
    </row>
    <row r="8810" spans="2:14">
      <c r="B8810">
        <v>34405195</v>
      </c>
      <c r="C8810" s="2">
        <v>42570</v>
      </c>
      <c r="D8810" t="s">
        <v>13</v>
      </c>
      <c r="E8810" t="s">
        <v>6338</v>
      </c>
      <c r="F8810" t="s">
        <v>4626</v>
      </c>
      <c r="J8810" t="s">
        <v>17</v>
      </c>
      <c r="K8810" t="s">
        <v>25</v>
      </c>
      <c r="L8810" t="str">
        <f>_xlfn.XLOOKUP(Tableau1[[#This Row],[TYPE DE PIECE]],Tableau4[MATIERE],Tableau4[SHORT TYPE],"",0,1)</f>
        <v>SMT</v>
      </c>
      <c r="N8810" t="str">
        <f>IF(ISERR(FIND("DECOUPE",Tableau1[[#This Row],[DESIGNATION]])),"","NEED REF")</f>
        <v/>
      </c>
    </row>
    <row r="8811" spans="2:14">
      <c r="B8811">
        <v>34405194</v>
      </c>
      <c r="C8811" s="2">
        <v>42562</v>
      </c>
      <c r="D8811" t="s">
        <v>13</v>
      </c>
      <c r="E8811" t="s">
        <v>6339</v>
      </c>
      <c r="F8811" t="s">
        <v>6340</v>
      </c>
      <c r="J8811" t="s">
        <v>5625</v>
      </c>
      <c r="K8811" t="s">
        <v>25</v>
      </c>
      <c r="L8811" t="str">
        <f>_xlfn.XLOOKUP(Tableau1[[#This Row],[TYPE DE PIECE]],Tableau4[MATIERE],Tableau4[SHORT TYPE],"",0,1)</f>
        <v>SMT</v>
      </c>
      <c r="N8811" t="str">
        <f>IF(ISERR(FIND("DECOUPE",Tableau1[[#This Row],[DESIGNATION]])),"","NEED REF")</f>
        <v/>
      </c>
    </row>
    <row r="8812" spans="2:14">
      <c r="B8812">
        <v>34405193</v>
      </c>
      <c r="C8812" s="2">
        <v>42562</v>
      </c>
      <c r="D8812" t="s">
        <v>13</v>
      </c>
      <c r="E8812" t="s">
        <v>6341</v>
      </c>
      <c r="F8812" t="s">
        <v>6340</v>
      </c>
      <c r="J8812" t="s">
        <v>5625</v>
      </c>
      <c r="K8812" t="s">
        <v>25</v>
      </c>
      <c r="L8812" t="str">
        <f>_xlfn.XLOOKUP(Tableau1[[#This Row],[TYPE DE PIECE]],Tableau4[MATIERE],Tableau4[SHORT TYPE],"",0,1)</f>
        <v>SMT</v>
      </c>
      <c r="N8812" t="str">
        <f>IF(ISERR(FIND("DECOUPE",Tableau1[[#This Row],[DESIGNATION]])),"","NEED REF")</f>
        <v/>
      </c>
    </row>
    <row r="8813" spans="2:14">
      <c r="B8813">
        <v>34405192</v>
      </c>
      <c r="C8813" s="2">
        <v>42562</v>
      </c>
      <c r="D8813" t="s">
        <v>13</v>
      </c>
      <c r="E8813" t="s">
        <v>6342</v>
      </c>
      <c r="F8813" t="s">
        <v>6340</v>
      </c>
      <c r="J8813" t="s">
        <v>5625</v>
      </c>
      <c r="K8813" t="s">
        <v>25</v>
      </c>
      <c r="L8813" t="str">
        <f>_xlfn.XLOOKUP(Tableau1[[#This Row],[TYPE DE PIECE]],Tableau4[MATIERE],Tableau4[SHORT TYPE],"",0,1)</f>
        <v>SMT</v>
      </c>
      <c r="N8813" t="str">
        <f>IF(ISERR(FIND("DECOUPE",Tableau1[[#This Row],[DESIGNATION]])),"","NEED REF")</f>
        <v/>
      </c>
    </row>
    <row r="8814" spans="2:14">
      <c r="B8814">
        <v>34405191</v>
      </c>
      <c r="C8814" s="2">
        <v>42562</v>
      </c>
      <c r="D8814" t="s">
        <v>13</v>
      </c>
      <c r="E8814" t="s">
        <v>6343</v>
      </c>
      <c r="F8814" t="s">
        <v>6340</v>
      </c>
      <c r="J8814" t="s">
        <v>5625</v>
      </c>
      <c r="K8814" t="s">
        <v>25</v>
      </c>
      <c r="L8814" t="str">
        <f>_xlfn.XLOOKUP(Tableau1[[#This Row],[TYPE DE PIECE]],Tableau4[MATIERE],Tableau4[SHORT TYPE],"",0,1)</f>
        <v>SMT</v>
      </c>
      <c r="N8814" t="str">
        <f>IF(ISERR(FIND("DECOUPE",Tableau1[[#This Row],[DESIGNATION]])),"","NEED REF")</f>
        <v/>
      </c>
    </row>
    <row r="8815" spans="2:14">
      <c r="B8815">
        <v>34405190</v>
      </c>
      <c r="C8815" s="2">
        <v>42562</v>
      </c>
      <c r="D8815" t="s">
        <v>13</v>
      </c>
      <c r="E8815" t="s">
        <v>6344</v>
      </c>
      <c r="F8815" t="s">
        <v>6340</v>
      </c>
      <c r="J8815" t="s">
        <v>5625</v>
      </c>
      <c r="K8815" t="s">
        <v>25</v>
      </c>
      <c r="L8815" t="str">
        <f>_xlfn.XLOOKUP(Tableau1[[#This Row],[TYPE DE PIECE]],Tableau4[MATIERE],Tableau4[SHORT TYPE],"",0,1)</f>
        <v>SMT</v>
      </c>
      <c r="N8815" t="str">
        <f>IF(ISERR(FIND("DECOUPE",Tableau1[[#This Row],[DESIGNATION]])),"","NEED REF")</f>
        <v/>
      </c>
    </row>
    <row r="8816" spans="2:14">
      <c r="B8816">
        <v>34405189</v>
      </c>
      <c r="C8816" s="2">
        <v>42562</v>
      </c>
      <c r="D8816" t="s">
        <v>13</v>
      </c>
      <c r="E8816" t="s">
        <v>6345</v>
      </c>
      <c r="F8816" t="s">
        <v>6340</v>
      </c>
      <c r="J8816" t="s">
        <v>5625</v>
      </c>
      <c r="K8816" t="s">
        <v>25</v>
      </c>
      <c r="L8816" t="str">
        <f>_xlfn.XLOOKUP(Tableau1[[#This Row],[TYPE DE PIECE]],Tableau4[MATIERE],Tableau4[SHORT TYPE],"",0,1)</f>
        <v>SMT</v>
      </c>
      <c r="N8816" t="str">
        <f>IF(ISERR(FIND("DECOUPE",Tableau1[[#This Row],[DESIGNATION]])),"","NEED REF")</f>
        <v/>
      </c>
    </row>
    <row r="8817" spans="2:14">
      <c r="B8817">
        <v>34405188</v>
      </c>
      <c r="C8817" s="2">
        <v>42562</v>
      </c>
      <c r="D8817" t="s">
        <v>13</v>
      </c>
      <c r="E8817" t="s">
        <v>6346</v>
      </c>
      <c r="F8817" t="s">
        <v>6340</v>
      </c>
      <c r="J8817" t="s">
        <v>5625</v>
      </c>
      <c r="K8817" t="s">
        <v>25</v>
      </c>
      <c r="L8817" t="str">
        <f>_xlfn.XLOOKUP(Tableau1[[#This Row],[TYPE DE PIECE]],Tableau4[MATIERE],Tableau4[SHORT TYPE],"",0,1)</f>
        <v>SMT</v>
      </c>
      <c r="N8817" t="str">
        <f>IF(ISERR(FIND("DECOUPE",Tableau1[[#This Row],[DESIGNATION]])),"","NEED REF")</f>
        <v/>
      </c>
    </row>
    <row r="8818" spans="2:14">
      <c r="B8818">
        <v>34405187</v>
      </c>
      <c r="C8818" s="2">
        <v>42570</v>
      </c>
      <c r="D8818" t="s">
        <v>13</v>
      </c>
      <c r="E8818" t="s">
        <v>6347</v>
      </c>
      <c r="F8818" t="s">
        <v>4626</v>
      </c>
      <c r="J8818" t="s">
        <v>17</v>
      </c>
      <c r="K8818" t="s">
        <v>25</v>
      </c>
      <c r="L8818" t="str">
        <f>_xlfn.XLOOKUP(Tableau1[[#This Row],[TYPE DE PIECE]],Tableau4[MATIERE],Tableau4[SHORT TYPE],"",0,1)</f>
        <v>SMT</v>
      </c>
      <c r="N8818" t="str">
        <f>IF(ISERR(FIND("DECOUPE",Tableau1[[#This Row],[DESIGNATION]])),"","NEED REF")</f>
        <v/>
      </c>
    </row>
    <row r="8819" spans="2:14">
      <c r="B8819">
        <v>34405186</v>
      </c>
      <c r="C8819" s="2">
        <v>42570</v>
      </c>
      <c r="D8819" t="s">
        <v>13</v>
      </c>
      <c r="E8819" t="s">
        <v>6348</v>
      </c>
      <c r="F8819" t="s">
        <v>4626</v>
      </c>
      <c r="J8819" t="s">
        <v>17</v>
      </c>
      <c r="K8819" t="s">
        <v>25</v>
      </c>
      <c r="L8819" t="str">
        <f>_xlfn.XLOOKUP(Tableau1[[#This Row],[TYPE DE PIECE]],Tableau4[MATIERE],Tableau4[SHORT TYPE],"",0,1)</f>
        <v>SMT</v>
      </c>
      <c r="N8819" t="str">
        <f>IF(ISERR(FIND("DECOUPE",Tableau1[[#This Row],[DESIGNATION]])),"","NEED REF")</f>
        <v/>
      </c>
    </row>
    <row r="8820" spans="2:14">
      <c r="B8820">
        <v>34405185</v>
      </c>
      <c r="C8820" s="2">
        <v>42552</v>
      </c>
      <c r="D8820" t="s">
        <v>13</v>
      </c>
      <c r="E8820" t="s">
        <v>6349</v>
      </c>
      <c r="F8820" t="s">
        <v>4626</v>
      </c>
      <c r="J8820" t="s">
        <v>17</v>
      </c>
      <c r="K8820" t="s">
        <v>25</v>
      </c>
      <c r="L8820" t="str">
        <f>_xlfn.XLOOKUP(Tableau1[[#This Row],[TYPE DE PIECE]],Tableau4[MATIERE],Tableau4[SHORT TYPE],"",0,1)</f>
        <v>SMT</v>
      </c>
      <c r="N8820" t="str">
        <f>IF(ISERR(FIND("DECOUPE",Tableau1[[#This Row],[DESIGNATION]])),"","NEED REF")</f>
        <v/>
      </c>
    </row>
    <row r="8821" spans="2:14">
      <c r="B8821">
        <v>34405184</v>
      </c>
      <c r="C8821" s="2">
        <v>42552</v>
      </c>
      <c r="D8821" t="s">
        <v>13</v>
      </c>
      <c r="E8821" t="s">
        <v>6350</v>
      </c>
      <c r="F8821" t="s">
        <v>4626</v>
      </c>
      <c r="J8821" t="s">
        <v>17</v>
      </c>
      <c r="K8821" t="s">
        <v>25</v>
      </c>
      <c r="L8821" t="str">
        <f>_xlfn.XLOOKUP(Tableau1[[#This Row],[TYPE DE PIECE]],Tableau4[MATIERE],Tableau4[SHORT TYPE],"",0,1)</f>
        <v>SMT</v>
      </c>
      <c r="N8821" t="str">
        <f>IF(ISERR(FIND("DECOUPE",Tableau1[[#This Row],[DESIGNATION]])),"","NEED REF")</f>
        <v/>
      </c>
    </row>
    <row r="8822" spans="2:14">
      <c r="B8822">
        <v>34405183</v>
      </c>
      <c r="C8822" s="2">
        <v>42552</v>
      </c>
      <c r="D8822" t="s">
        <v>13</v>
      </c>
      <c r="E8822" t="s">
        <v>6351</v>
      </c>
      <c r="F8822" t="s">
        <v>4626</v>
      </c>
      <c r="J8822" t="s">
        <v>17</v>
      </c>
      <c r="K8822" t="s">
        <v>25</v>
      </c>
      <c r="L8822" t="str">
        <f>_xlfn.XLOOKUP(Tableau1[[#This Row],[TYPE DE PIECE]],Tableau4[MATIERE],Tableau4[SHORT TYPE],"",0,1)</f>
        <v>SMT</v>
      </c>
      <c r="N8822" t="str">
        <f>IF(ISERR(FIND("DECOUPE",Tableau1[[#This Row],[DESIGNATION]])),"","NEED REF")</f>
        <v/>
      </c>
    </row>
    <row r="8823" spans="2:14">
      <c r="B8823">
        <v>34405182</v>
      </c>
      <c r="C8823" s="2">
        <v>42552</v>
      </c>
      <c r="D8823" t="s">
        <v>13</v>
      </c>
      <c r="E8823" t="s">
        <v>6352</v>
      </c>
      <c r="F8823" t="s">
        <v>4626</v>
      </c>
      <c r="J8823" t="s">
        <v>17</v>
      </c>
      <c r="K8823" t="s">
        <v>25</v>
      </c>
      <c r="L8823" t="str">
        <f>_xlfn.XLOOKUP(Tableau1[[#This Row],[TYPE DE PIECE]],Tableau4[MATIERE],Tableau4[SHORT TYPE],"",0,1)</f>
        <v>SMT</v>
      </c>
      <c r="N8823" t="str">
        <f>IF(ISERR(FIND("DECOUPE",Tableau1[[#This Row],[DESIGNATION]])),"","NEED REF")</f>
        <v/>
      </c>
    </row>
    <row r="8824" spans="2:14">
      <c r="B8824">
        <v>34405181</v>
      </c>
      <c r="C8824" s="2">
        <v>42552</v>
      </c>
      <c r="D8824" t="s">
        <v>13</v>
      </c>
      <c r="E8824" t="s">
        <v>5999</v>
      </c>
      <c r="F8824" t="s">
        <v>4626</v>
      </c>
      <c r="J8824" t="s">
        <v>17</v>
      </c>
      <c r="K8824" t="s">
        <v>22</v>
      </c>
      <c r="L8824" t="str">
        <f>_xlfn.XLOOKUP(Tableau1[[#This Row],[TYPE DE PIECE]],Tableau4[MATIERE],Tableau4[SHORT TYPE],"",0,1)</f>
        <v>COP</v>
      </c>
      <c r="N8824" t="str">
        <f>IF(ISERR(FIND("DECOUPE",Tableau1[[#This Row],[DESIGNATION]])),"","NEED REF")</f>
        <v/>
      </c>
    </row>
    <row r="8825" spans="2:14">
      <c r="B8825">
        <v>34405180</v>
      </c>
      <c r="C8825" s="2">
        <v>42552</v>
      </c>
      <c r="D8825" t="s">
        <v>13</v>
      </c>
      <c r="E8825" t="s">
        <v>6353</v>
      </c>
      <c r="F8825" t="s">
        <v>4626</v>
      </c>
      <c r="J8825" t="s">
        <v>17</v>
      </c>
      <c r="K8825" t="s">
        <v>22</v>
      </c>
      <c r="L8825" t="str">
        <f>_xlfn.XLOOKUP(Tableau1[[#This Row],[TYPE DE PIECE]],Tableau4[MATIERE],Tableau4[SHORT TYPE],"",0,1)</f>
        <v>COP</v>
      </c>
      <c r="N8825" t="str">
        <f>IF(ISERR(FIND("DECOUPE",Tableau1[[#This Row],[DESIGNATION]])),"","NEED REF")</f>
        <v/>
      </c>
    </row>
    <row r="8826" spans="2:14">
      <c r="B8826">
        <v>34405179</v>
      </c>
      <c r="C8826" s="2">
        <v>42552</v>
      </c>
      <c r="D8826" t="s">
        <v>13</v>
      </c>
      <c r="E8826" t="s">
        <v>6354</v>
      </c>
      <c r="F8826" t="s">
        <v>4626</v>
      </c>
      <c r="J8826" t="s">
        <v>17</v>
      </c>
      <c r="K8826" t="s">
        <v>25</v>
      </c>
      <c r="L8826" t="str">
        <f>_xlfn.XLOOKUP(Tableau1[[#This Row],[TYPE DE PIECE]],Tableau4[MATIERE],Tableau4[SHORT TYPE],"",0,1)</f>
        <v>SMT</v>
      </c>
      <c r="N8826" t="str">
        <f>IF(ISERR(FIND("DECOUPE",Tableau1[[#This Row],[DESIGNATION]])),"","NEED REF")</f>
        <v/>
      </c>
    </row>
    <row r="8827" spans="2:14">
      <c r="B8827">
        <v>34405178</v>
      </c>
      <c r="C8827" s="2">
        <v>42552</v>
      </c>
      <c r="D8827" t="s">
        <v>13</v>
      </c>
      <c r="E8827" t="s">
        <v>6354</v>
      </c>
      <c r="F8827" t="s">
        <v>4626</v>
      </c>
      <c r="J8827" t="s">
        <v>17</v>
      </c>
      <c r="K8827" t="s">
        <v>25</v>
      </c>
      <c r="L8827" t="str">
        <f>_xlfn.XLOOKUP(Tableau1[[#This Row],[TYPE DE PIECE]],Tableau4[MATIERE],Tableau4[SHORT TYPE],"",0,1)</f>
        <v>SMT</v>
      </c>
      <c r="N8827" t="str">
        <f>IF(ISERR(FIND("DECOUPE",Tableau1[[#This Row],[DESIGNATION]])),"","NEED REF")</f>
        <v/>
      </c>
    </row>
    <row r="8828" spans="2:14">
      <c r="B8828">
        <v>34405177</v>
      </c>
      <c r="C8828" s="2">
        <v>42552</v>
      </c>
      <c r="D8828" t="s">
        <v>13</v>
      </c>
      <c r="E8828" t="s">
        <v>5838</v>
      </c>
      <c r="F8828" t="s">
        <v>4626</v>
      </c>
      <c r="J8828" t="s">
        <v>17</v>
      </c>
      <c r="K8828" t="s">
        <v>25</v>
      </c>
      <c r="L8828" t="str">
        <f>_xlfn.XLOOKUP(Tableau1[[#This Row],[TYPE DE PIECE]],Tableau4[MATIERE],Tableau4[SHORT TYPE],"",0,1)</f>
        <v>SMT</v>
      </c>
      <c r="N8828" t="str">
        <f>IF(ISERR(FIND("DECOUPE",Tableau1[[#This Row],[DESIGNATION]])),"","NEED REF")</f>
        <v/>
      </c>
    </row>
    <row r="8829" spans="2:14">
      <c r="B8829">
        <v>34405176</v>
      </c>
      <c r="C8829" s="2">
        <v>42552</v>
      </c>
      <c r="D8829" t="s">
        <v>13</v>
      </c>
      <c r="E8829" t="s">
        <v>6355</v>
      </c>
      <c r="F8829" t="s">
        <v>4626</v>
      </c>
      <c r="J8829" t="s">
        <v>17</v>
      </c>
      <c r="K8829" t="s">
        <v>25</v>
      </c>
      <c r="L8829" t="str">
        <f>_xlfn.XLOOKUP(Tableau1[[#This Row],[TYPE DE PIECE]],Tableau4[MATIERE],Tableau4[SHORT TYPE],"",0,1)</f>
        <v>SMT</v>
      </c>
      <c r="N8829" t="str">
        <f>IF(ISERR(FIND("DECOUPE",Tableau1[[#This Row],[DESIGNATION]])),"","NEED REF")</f>
        <v/>
      </c>
    </row>
    <row r="8830" spans="2:14">
      <c r="B8830">
        <v>34405175</v>
      </c>
      <c r="C8830" s="2">
        <v>42552</v>
      </c>
      <c r="D8830" t="s">
        <v>13</v>
      </c>
      <c r="E8830" t="s">
        <v>6356</v>
      </c>
      <c r="F8830" t="s">
        <v>4626</v>
      </c>
      <c r="J8830" t="s">
        <v>17</v>
      </c>
      <c r="K8830" t="s">
        <v>25</v>
      </c>
      <c r="L8830" t="str">
        <f>_xlfn.XLOOKUP(Tableau1[[#This Row],[TYPE DE PIECE]],Tableau4[MATIERE],Tableau4[SHORT TYPE],"",0,1)</f>
        <v>SMT</v>
      </c>
      <c r="N8830" t="str">
        <f>IF(ISERR(FIND("DECOUPE",Tableau1[[#This Row],[DESIGNATION]])),"","NEED REF")</f>
        <v/>
      </c>
    </row>
    <row r="8831" spans="2:14">
      <c r="B8831">
        <v>34405174</v>
      </c>
      <c r="C8831" s="2">
        <v>42552</v>
      </c>
      <c r="D8831" t="s">
        <v>13</v>
      </c>
      <c r="E8831" t="s">
        <v>6357</v>
      </c>
      <c r="F8831" t="s">
        <v>4626</v>
      </c>
      <c r="J8831" t="s">
        <v>17</v>
      </c>
      <c r="K8831" t="s">
        <v>22</v>
      </c>
      <c r="L8831" t="str">
        <f>_xlfn.XLOOKUP(Tableau1[[#This Row],[TYPE DE PIECE]],Tableau4[MATIERE],Tableau4[SHORT TYPE],"",0,1)</f>
        <v>COP</v>
      </c>
      <c r="N8831" t="str">
        <f>IF(ISERR(FIND("DECOUPE",Tableau1[[#This Row],[DESIGNATION]])),"","NEED REF")</f>
        <v/>
      </c>
    </row>
    <row r="8832" spans="2:14">
      <c r="B8832">
        <v>34405173</v>
      </c>
      <c r="C8832" s="2">
        <v>42552</v>
      </c>
      <c r="D8832" t="s">
        <v>13</v>
      </c>
      <c r="E8832" t="s">
        <v>6358</v>
      </c>
      <c r="F8832" t="s">
        <v>4626</v>
      </c>
      <c r="J8832" t="s">
        <v>17</v>
      </c>
      <c r="L8832" t="str">
        <f>_xlfn.XLOOKUP(Tableau1[[#This Row],[TYPE DE PIECE]],Tableau4[MATIERE],Tableau4[SHORT TYPE],"",0,1)</f>
        <v/>
      </c>
      <c r="N8832" t="str">
        <f>IF(ISERR(FIND("DECOUPE",Tableau1[[#This Row],[DESIGNATION]])),"","NEED REF")</f>
        <v/>
      </c>
    </row>
    <row r="8833" spans="2:14">
      <c r="B8833">
        <v>34405172</v>
      </c>
      <c r="C8833" s="2">
        <v>42552</v>
      </c>
      <c r="D8833" t="s">
        <v>13</v>
      </c>
      <c r="E8833" t="s">
        <v>6359</v>
      </c>
      <c r="F8833" t="s">
        <v>4626</v>
      </c>
      <c r="J8833" t="s">
        <v>17</v>
      </c>
      <c r="L8833" t="str">
        <f>_xlfn.XLOOKUP(Tableau1[[#This Row],[TYPE DE PIECE]],Tableau4[MATIERE],Tableau4[SHORT TYPE],"",0,1)</f>
        <v/>
      </c>
      <c r="N8833" t="str">
        <f>IF(ISERR(FIND("DECOUPE",Tableau1[[#This Row],[DESIGNATION]])),"","NEED REF")</f>
        <v/>
      </c>
    </row>
    <row r="8834" spans="2:14">
      <c r="B8834">
        <v>34405171</v>
      </c>
      <c r="C8834" s="2">
        <v>42552</v>
      </c>
      <c r="D8834" t="s">
        <v>13</v>
      </c>
      <c r="E8834" t="s">
        <v>6360</v>
      </c>
      <c r="F8834" t="s">
        <v>4626</v>
      </c>
      <c r="J8834" t="s">
        <v>17</v>
      </c>
      <c r="K8834" t="s">
        <v>25</v>
      </c>
      <c r="L8834" t="str">
        <f>_xlfn.XLOOKUP(Tableau1[[#This Row],[TYPE DE PIECE]],Tableau4[MATIERE],Tableau4[SHORT TYPE],"",0,1)</f>
        <v>SMT</v>
      </c>
      <c r="N8834" t="str">
        <f>IF(ISERR(FIND("DECOUPE",Tableau1[[#This Row],[DESIGNATION]])),"","NEED REF")</f>
        <v/>
      </c>
    </row>
    <row r="8835" spans="2:14">
      <c r="B8835">
        <v>34405170</v>
      </c>
      <c r="C8835" s="2">
        <v>42552</v>
      </c>
      <c r="D8835" t="s">
        <v>13</v>
      </c>
      <c r="E8835" t="s">
        <v>6361</v>
      </c>
      <c r="F8835" t="s">
        <v>4626</v>
      </c>
      <c r="J8835" t="s">
        <v>17</v>
      </c>
      <c r="K8835" t="s">
        <v>25</v>
      </c>
      <c r="L8835" t="str">
        <f>_xlfn.XLOOKUP(Tableau1[[#This Row],[TYPE DE PIECE]],Tableau4[MATIERE],Tableau4[SHORT TYPE],"",0,1)</f>
        <v>SMT</v>
      </c>
      <c r="N8835" t="str">
        <f>IF(ISERR(FIND("DECOUPE",Tableau1[[#This Row],[DESIGNATION]])),"","NEED REF")</f>
        <v/>
      </c>
    </row>
    <row r="8836" spans="2:14">
      <c r="B8836">
        <v>34405169</v>
      </c>
      <c r="C8836" s="2">
        <v>42552</v>
      </c>
      <c r="D8836" t="s">
        <v>13</v>
      </c>
      <c r="E8836" t="s">
        <v>6362</v>
      </c>
      <c r="F8836" t="s">
        <v>4626</v>
      </c>
      <c r="J8836" t="s">
        <v>17</v>
      </c>
      <c r="K8836" t="s">
        <v>25</v>
      </c>
      <c r="L8836" t="str">
        <f>_xlfn.XLOOKUP(Tableau1[[#This Row],[TYPE DE PIECE]],Tableau4[MATIERE],Tableau4[SHORT TYPE],"",0,1)</f>
        <v>SMT</v>
      </c>
      <c r="N8836" t="str">
        <f>IF(ISERR(FIND("DECOUPE",Tableau1[[#This Row],[DESIGNATION]])),"","NEED REF")</f>
        <v/>
      </c>
    </row>
    <row r="8837" spans="2:14">
      <c r="B8837">
        <v>34405168</v>
      </c>
      <c r="C8837" s="2">
        <v>42552</v>
      </c>
      <c r="D8837" t="s">
        <v>13</v>
      </c>
      <c r="E8837" t="s">
        <v>6363</v>
      </c>
      <c r="F8837" t="s">
        <v>4626</v>
      </c>
      <c r="J8837" t="s">
        <v>17</v>
      </c>
      <c r="K8837" t="s">
        <v>25</v>
      </c>
      <c r="L8837" t="str">
        <f>_xlfn.XLOOKUP(Tableau1[[#This Row],[TYPE DE PIECE]],Tableau4[MATIERE],Tableau4[SHORT TYPE],"",0,1)</f>
        <v>SMT</v>
      </c>
      <c r="N8837" t="str">
        <f>IF(ISERR(FIND("DECOUPE",Tableau1[[#This Row],[DESIGNATION]])),"","NEED REF")</f>
        <v/>
      </c>
    </row>
    <row r="8838" spans="2:14">
      <c r="B8838">
        <v>34405167</v>
      </c>
      <c r="C8838" s="2">
        <v>42552</v>
      </c>
      <c r="D8838" t="s">
        <v>13</v>
      </c>
      <c r="E8838" t="s">
        <v>6355</v>
      </c>
      <c r="F8838" t="s">
        <v>4626</v>
      </c>
      <c r="J8838" t="s">
        <v>17</v>
      </c>
      <c r="K8838" t="s">
        <v>25</v>
      </c>
      <c r="L8838" t="str">
        <f>_xlfn.XLOOKUP(Tableau1[[#This Row],[TYPE DE PIECE]],Tableau4[MATIERE],Tableau4[SHORT TYPE],"",0,1)</f>
        <v>SMT</v>
      </c>
      <c r="N8838" t="str">
        <f>IF(ISERR(FIND("DECOUPE",Tableau1[[#This Row],[DESIGNATION]])),"","NEED REF")</f>
        <v/>
      </c>
    </row>
    <row r="8839" spans="2:14">
      <c r="B8839">
        <v>34405166</v>
      </c>
      <c r="C8839" s="2">
        <v>42552</v>
      </c>
      <c r="D8839" t="s">
        <v>13</v>
      </c>
      <c r="E8839" t="s">
        <v>6364</v>
      </c>
      <c r="F8839" t="s">
        <v>4626</v>
      </c>
      <c r="J8839" t="s">
        <v>17</v>
      </c>
      <c r="K8839" t="s">
        <v>25</v>
      </c>
      <c r="L8839" t="str">
        <f>_xlfn.XLOOKUP(Tableau1[[#This Row],[TYPE DE PIECE]],Tableau4[MATIERE],Tableau4[SHORT TYPE],"",0,1)</f>
        <v>SMT</v>
      </c>
      <c r="N8839" t="str">
        <f>IF(ISERR(FIND("DECOUPE",Tableau1[[#This Row],[DESIGNATION]])),"","NEED REF")</f>
        <v/>
      </c>
    </row>
    <row r="8840" spans="2:14">
      <c r="B8840">
        <v>34405165</v>
      </c>
      <c r="C8840" s="2">
        <v>42552</v>
      </c>
      <c r="D8840" t="s">
        <v>13</v>
      </c>
      <c r="E8840" t="s">
        <v>6365</v>
      </c>
      <c r="F8840" t="s">
        <v>4626</v>
      </c>
      <c r="J8840" t="s">
        <v>17</v>
      </c>
      <c r="K8840" t="s">
        <v>25</v>
      </c>
      <c r="L8840" t="str">
        <f>_xlfn.XLOOKUP(Tableau1[[#This Row],[TYPE DE PIECE]],Tableau4[MATIERE],Tableau4[SHORT TYPE],"",0,1)</f>
        <v>SMT</v>
      </c>
      <c r="N8840" t="str">
        <f>IF(ISERR(FIND("DECOUPE",Tableau1[[#This Row],[DESIGNATION]])),"","NEED REF")</f>
        <v/>
      </c>
    </row>
    <row r="8841" spans="2:14">
      <c r="B8841">
        <v>34405164</v>
      </c>
      <c r="C8841" s="2">
        <v>42552</v>
      </c>
      <c r="D8841" t="s">
        <v>13</v>
      </c>
      <c r="E8841" t="s">
        <v>6366</v>
      </c>
      <c r="F8841" t="s">
        <v>4626</v>
      </c>
      <c r="J8841" t="s">
        <v>17</v>
      </c>
      <c r="K8841" t="s">
        <v>25</v>
      </c>
      <c r="L8841" t="str">
        <f>_xlfn.XLOOKUP(Tableau1[[#This Row],[TYPE DE PIECE]],Tableau4[MATIERE],Tableau4[SHORT TYPE],"",0,1)</f>
        <v>SMT</v>
      </c>
      <c r="N8841" t="str">
        <f>IF(ISERR(FIND("DECOUPE",Tableau1[[#This Row],[DESIGNATION]])),"","NEED REF")</f>
        <v/>
      </c>
    </row>
    <row r="8842" spans="2:14">
      <c r="B8842">
        <v>34405163</v>
      </c>
      <c r="C8842" s="2">
        <v>42552</v>
      </c>
      <c r="D8842" t="s">
        <v>13</v>
      </c>
      <c r="E8842" t="s">
        <v>6367</v>
      </c>
      <c r="F8842" t="s">
        <v>4626</v>
      </c>
      <c r="J8842" t="s">
        <v>17</v>
      </c>
      <c r="K8842" t="s">
        <v>25</v>
      </c>
      <c r="L8842" t="str">
        <f>_xlfn.XLOOKUP(Tableau1[[#This Row],[TYPE DE PIECE]],Tableau4[MATIERE],Tableau4[SHORT TYPE],"",0,1)</f>
        <v>SMT</v>
      </c>
      <c r="N8842" t="str">
        <f>IF(ISERR(FIND("DECOUPE",Tableau1[[#This Row],[DESIGNATION]])),"","NEED REF")</f>
        <v/>
      </c>
    </row>
    <row r="8843" spans="2:14">
      <c r="B8843">
        <v>34405162</v>
      </c>
      <c r="C8843" s="2">
        <v>42552</v>
      </c>
      <c r="D8843" t="s">
        <v>13</v>
      </c>
      <c r="E8843" t="s">
        <v>4687</v>
      </c>
      <c r="F8843" t="s">
        <v>4626</v>
      </c>
      <c r="J8843" t="s">
        <v>17</v>
      </c>
      <c r="K8843" t="s">
        <v>25</v>
      </c>
      <c r="L8843" t="str">
        <f>_xlfn.XLOOKUP(Tableau1[[#This Row],[TYPE DE PIECE]],Tableau4[MATIERE],Tableau4[SHORT TYPE],"",0,1)</f>
        <v>SMT</v>
      </c>
      <c r="N8843" t="str">
        <f>IF(ISERR(FIND("DECOUPE",Tableau1[[#This Row],[DESIGNATION]])),"","NEED REF")</f>
        <v/>
      </c>
    </row>
    <row r="8844" spans="2:14">
      <c r="B8844">
        <v>34405161</v>
      </c>
      <c r="C8844" s="2">
        <v>42552</v>
      </c>
      <c r="D8844" t="s">
        <v>13</v>
      </c>
      <c r="E8844" t="s">
        <v>6368</v>
      </c>
      <c r="F8844" t="s">
        <v>4626</v>
      </c>
      <c r="J8844" t="s">
        <v>17</v>
      </c>
      <c r="K8844" t="s">
        <v>25</v>
      </c>
      <c r="L8844" t="str">
        <f>_xlfn.XLOOKUP(Tableau1[[#This Row],[TYPE DE PIECE]],Tableau4[MATIERE],Tableau4[SHORT TYPE],"",0,1)</f>
        <v>SMT</v>
      </c>
      <c r="N8844" t="str">
        <f>IF(ISERR(FIND("DECOUPE",Tableau1[[#This Row],[DESIGNATION]])),"","NEED REF")</f>
        <v/>
      </c>
    </row>
    <row r="8845" spans="2:14">
      <c r="B8845">
        <v>34405160</v>
      </c>
      <c r="C8845" s="2">
        <v>42552</v>
      </c>
      <c r="D8845" t="s">
        <v>13</v>
      </c>
      <c r="E8845" t="s">
        <v>6369</v>
      </c>
      <c r="F8845" t="s">
        <v>4626</v>
      </c>
      <c r="J8845" t="s">
        <v>17</v>
      </c>
      <c r="K8845" t="s">
        <v>25</v>
      </c>
      <c r="L8845" t="str">
        <f>_xlfn.XLOOKUP(Tableau1[[#This Row],[TYPE DE PIECE]],Tableau4[MATIERE],Tableau4[SHORT TYPE],"",0,1)</f>
        <v>SMT</v>
      </c>
      <c r="N8845" t="str">
        <f>IF(ISERR(FIND("DECOUPE",Tableau1[[#This Row],[DESIGNATION]])),"","NEED REF")</f>
        <v/>
      </c>
    </row>
    <row r="8846" spans="2:14">
      <c r="B8846">
        <v>34405159</v>
      </c>
      <c r="C8846" s="2">
        <v>42552</v>
      </c>
      <c r="D8846" t="s">
        <v>13</v>
      </c>
      <c r="E8846" t="s">
        <v>6370</v>
      </c>
      <c r="F8846" t="s">
        <v>4626</v>
      </c>
      <c r="J8846" t="s">
        <v>17</v>
      </c>
      <c r="K8846" t="s">
        <v>22</v>
      </c>
      <c r="L8846" t="str">
        <f>_xlfn.XLOOKUP(Tableau1[[#This Row],[TYPE DE PIECE]],Tableau4[MATIERE],Tableau4[SHORT TYPE],"",0,1)</f>
        <v>COP</v>
      </c>
      <c r="N8846" t="str">
        <f>IF(ISERR(FIND("DECOUPE",Tableau1[[#This Row],[DESIGNATION]])),"","NEED REF")</f>
        <v/>
      </c>
    </row>
    <row r="8847" spans="2:14">
      <c r="B8847">
        <v>34405158</v>
      </c>
      <c r="C8847" s="2">
        <v>42552</v>
      </c>
      <c r="D8847" t="s">
        <v>13</v>
      </c>
      <c r="E8847" t="s">
        <v>6371</v>
      </c>
      <c r="F8847" t="s">
        <v>4626</v>
      </c>
      <c r="J8847" t="s">
        <v>17</v>
      </c>
      <c r="K8847" t="s">
        <v>22</v>
      </c>
      <c r="L8847" t="str">
        <f>_xlfn.XLOOKUP(Tableau1[[#This Row],[TYPE DE PIECE]],Tableau4[MATIERE],Tableau4[SHORT TYPE],"",0,1)</f>
        <v>COP</v>
      </c>
      <c r="N8847" t="str">
        <f>IF(ISERR(FIND("DECOUPE",Tableau1[[#This Row],[DESIGNATION]])),"","NEED REF")</f>
        <v/>
      </c>
    </row>
    <row r="8848" spans="2:14">
      <c r="B8848">
        <v>34405157</v>
      </c>
      <c r="C8848" s="2">
        <v>42552</v>
      </c>
      <c r="D8848" t="s">
        <v>13</v>
      </c>
      <c r="E8848" t="s">
        <v>6372</v>
      </c>
      <c r="F8848" t="s">
        <v>4626</v>
      </c>
      <c r="J8848" t="s">
        <v>17</v>
      </c>
      <c r="K8848" t="s">
        <v>22</v>
      </c>
      <c r="L8848" t="str">
        <f>_xlfn.XLOOKUP(Tableau1[[#This Row],[TYPE DE PIECE]],Tableau4[MATIERE],Tableau4[SHORT TYPE],"",0,1)</f>
        <v>COP</v>
      </c>
      <c r="N8848" t="str">
        <f>IF(ISERR(FIND("DECOUPE",Tableau1[[#This Row],[DESIGNATION]])),"","NEED REF")</f>
        <v/>
      </c>
    </row>
    <row r="8849" spans="2:14">
      <c r="B8849">
        <v>34405156</v>
      </c>
      <c r="C8849" s="2">
        <v>42552</v>
      </c>
      <c r="D8849" t="s">
        <v>13</v>
      </c>
      <c r="E8849" t="s">
        <v>6373</v>
      </c>
      <c r="F8849" t="s">
        <v>4626</v>
      </c>
      <c r="J8849" t="s">
        <v>17</v>
      </c>
      <c r="K8849" t="s">
        <v>22</v>
      </c>
      <c r="L8849" t="str">
        <f>_xlfn.XLOOKUP(Tableau1[[#This Row],[TYPE DE PIECE]],Tableau4[MATIERE],Tableau4[SHORT TYPE],"",0,1)</f>
        <v>COP</v>
      </c>
      <c r="N8849" t="str">
        <f>IF(ISERR(FIND("DECOUPE",Tableau1[[#This Row],[DESIGNATION]])),"","NEED REF")</f>
        <v/>
      </c>
    </row>
    <row r="8850" spans="2:14">
      <c r="B8850">
        <v>34405155</v>
      </c>
      <c r="C8850" s="2">
        <v>42552</v>
      </c>
      <c r="D8850" t="s">
        <v>13</v>
      </c>
      <c r="E8850" t="s">
        <v>6374</v>
      </c>
      <c r="F8850" t="s">
        <v>4626</v>
      </c>
      <c r="J8850" t="s">
        <v>17</v>
      </c>
      <c r="K8850" t="s">
        <v>22</v>
      </c>
      <c r="L8850" t="str">
        <f>_xlfn.XLOOKUP(Tableau1[[#This Row],[TYPE DE PIECE]],Tableau4[MATIERE],Tableau4[SHORT TYPE],"",0,1)</f>
        <v>COP</v>
      </c>
      <c r="N8850" t="str">
        <f>IF(ISERR(FIND("DECOUPE",Tableau1[[#This Row],[DESIGNATION]])),"","NEED REF")</f>
        <v/>
      </c>
    </row>
    <row r="8851" spans="2:14">
      <c r="B8851">
        <v>34405154</v>
      </c>
      <c r="C8851" s="2">
        <v>42552</v>
      </c>
      <c r="D8851" t="s">
        <v>13</v>
      </c>
      <c r="E8851" t="s">
        <v>6375</v>
      </c>
      <c r="F8851" t="s">
        <v>4626</v>
      </c>
      <c r="J8851" t="s">
        <v>17</v>
      </c>
      <c r="K8851" t="s">
        <v>22</v>
      </c>
      <c r="L8851" t="str">
        <f>_xlfn.XLOOKUP(Tableau1[[#This Row],[TYPE DE PIECE]],Tableau4[MATIERE],Tableau4[SHORT TYPE],"",0,1)</f>
        <v>COP</v>
      </c>
      <c r="N8851" t="str">
        <f>IF(ISERR(FIND("DECOUPE",Tableau1[[#This Row],[DESIGNATION]])),"","NEED REF")</f>
        <v/>
      </c>
    </row>
    <row r="8852" spans="2:14">
      <c r="B8852">
        <v>34405153</v>
      </c>
      <c r="C8852" s="2">
        <v>42552</v>
      </c>
      <c r="D8852" t="s">
        <v>13</v>
      </c>
      <c r="E8852" t="s">
        <v>6376</v>
      </c>
      <c r="F8852" t="s">
        <v>4626</v>
      </c>
      <c r="J8852" t="s">
        <v>17</v>
      </c>
      <c r="K8852" t="s">
        <v>22</v>
      </c>
      <c r="L8852" t="str">
        <f>_xlfn.XLOOKUP(Tableau1[[#This Row],[TYPE DE PIECE]],Tableau4[MATIERE],Tableau4[SHORT TYPE],"",0,1)</f>
        <v>COP</v>
      </c>
      <c r="N8852" t="str">
        <f>IF(ISERR(FIND("DECOUPE",Tableau1[[#This Row],[DESIGNATION]])),"","NEED REF")</f>
        <v/>
      </c>
    </row>
    <row r="8853" spans="2:14">
      <c r="B8853">
        <v>34405152</v>
      </c>
      <c r="C8853" s="2">
        <v>42552</v>
      </c>
      <c r="D8853" t="s">
        <v>13</v>
      </c>
      <c r="E8853" t="s">
        <v>6377</v>
      </c>
      <c r="F8853" t="s">
        <v>4626</v>
      </c>
      <c r="J8853" t="s">
        <v>17</v>
      </c>
      <c r="K8853" t="s">
        <v>22</v>
      </c>
      <c r="L8853" t="str">
        <f>_xlfn.XLOOKUP(Tableau1[[#This Row],[TYPE DE PIECE]],Tableau4[MATIERE],Tableau4[SHORT TYPE],"",0,1)</f>
        <v>COP</v>
      </c>
      <c r="N8853" t="str">
        <f>IF(ISERR(FIND("DECOUPE",Tableau1[[#This Row],[DESIGNATION]])),"","NEED REF")</f>
        <v/>
      </c>
    </row>
    <row r="8854" spans="2:14">
      <c r="B8854">
        <v>34405151</v>
      </c>
      <c r="C8854" s="2">
        <v>42552</v>
      </c>
      <c r="D8854" t="s">
        <v>13</v>
      </c>
      <c r="E8854" t="s">
        <v>6378</v>
      </c>
      <c r="F8854" t="s">
        <v>4626</v>
      </c>
      <c r="J8854" t="s">
        <v>17</v>
      </c>
      <c r="K8854" t="s">
        <v>22</v>
      </c>
      <c r="L8854" t="str">
        <f>_xlfn.XLOOKUP(Tableau1[[#This Row],[TYPE DE PIECE]],Tableau4[MATIERE],Tableau4[SHORT TYPE],"",0,1)</f>
        <v>COP</v>
      </c>
      <c r="N8854" t="str">
        <f>IF(ISERR(FIND("DECOUPE",Tableau1[[#This Row],[DESIGNATION]])),"","NEED REF")</f>
        <v/>
      </c>
    </row>
    <row r="8855" spans="2:14">
      <c r="B8855">
        <v>34405150</v>
      </c>
      <c r="C8855" s="2">
        <v>42552</v>
      </c>
      <c r="D8855" t="s">
        <v>13</v>
      </c>
      <c r="E8855" t="s">
        <v>6379</v>
      </c>
      <c r="F8855" t="s">
        <v>4626</v>
      </c>
      <c r="J8855" t="s">
        <v>17</v>
      </c>
      <c r="K8855" t="s">
        <v>22</v>
      </c>
      <c r="L8855" t="str">
        <f>_xlfn.XLOOKUP(Tableau1[[#This Row],[TYPE DE PIECE]],Tableau4[MATIERE],Tableau4[SHORT TYPE],"",0,1)</f>
        <v>COP</v>
      </c>
      <c r="N8855" t="str">
        <f>IF(ISERR(FIND("DECOUPE",Tableau1[[#This Row],[DESIGNATION]])),"","NEED REF")</f>
        <v/>
      </c>
    </row>
    <row r="8856" spans="2:14">
      <c r="B8856">
        <v>34405149</v>
      </c>
      <c r="C8856" s="2">
        <v>42552</v>
      </c>
      <c r="D8856" t="s">
        <v>13</v>
      </c>
      <c r="E8856" t="s">
        <v>6380</v>
      </c>
      <c r="F8856" t="s">
        <v>4626</v>
      </c>
      <c r="J8856" t="s">
        <v>17</v>
      </c>
      <c r="K8856" t="s">
        <v>22</v>
      </c>
      <c r="L8856" t="str">
        <f>_xlfn.XLOOKUP(Tableau1[[#This Row],[TYPE DE PIECE]],Tableau4[MATIERE],Tableau4[SHORT TYPE],"",0,1)</f>
        <v>COP</v>
      </c>
      <c r="N8856" t="str">
        <f>IF(ISERR(FIND("DECOUPE",Tableau1[[#This Row],[DESIGNATION]])),"","NEED REF")</f>
        <v/>
      </c>
    </row>
    <row r="8857" spans="2:14">
      <c r="B8857">
        <v>34405148</v>
      </c>
      <c r="C8857" s="2">
        <v>42552</v>
      </c>
      <c r="D8857" t="s">
        <v>13</v>
      </c>
      <c r="E8857" t="s">
        <v>6381</v>
      </c>
      <c r="F8857" t="s">
        <v>4626</v>
      </c>
      <c r="J8857" t="s">
        <v>17</v>
      </c>
      <c r="K8857" t="s">
        <v>22</v>
      </c>
      <c r="L8857" t="str">
        <f>_xlfn.XLOOKUP(Tableau1[[#This Row],[TYPE DE PIECE]],Tableau4[MATIERE],Tableau4[SHORT TYPE],"",0,1)</f>
        <v>COP</v>
      </c>
      <c r="N8857" t="str">
        <f>IF(ISERR(FIND("DECOUPE",Tableau1[[#This Row],[DESIGNATION]])),"","NEED REF")</f>
        <v/>
      </c>
    </row>
    <row r="8858" spans="2:14">
      <c r="B8858">
        <v>34405147</v>
      </c>
      <c r="C8858" s="2">
        <v>42552</v>
      </c>
      <c r="D8858" t="s">
        <v>13</v>
      </c>
      <c r="E8858" t="s">
        <v>6382</v>
      </c>
      <c r="F8858" t="s">
        <v>4626</v>
      </c>
      <c r="J8858" t="s">
        <v>17</v>
      </c>
      <c r="K8858" t="s">
        <v>22</v>
      </c>
      <c r="L8858" t="str">
        <f>_xlfn.XLOOKUP(Tableau1[[#This Row],[TYPE DE PIECE]],Tableau4[MATIERE],Tableau4[SHORT TYPE],"",0,1)</f>
        <v>COP</v>
      </c>
      <c r="N8858" t="str">
        <f>IF(ISERR(FIND("DECOUPE",Tableau1[[#This Row],[DESIGNATION]])),"","NEED REF")</f>
        <v/>
      </c>
    </row>
    <row r="8859" spans="2:14">
      <c r="B8859">
        <v>34405146</v>
      </c>
      <c r="C8859" s="2">
        <v>42552</v>
      </c>
      <c r="D8859" t="s">
        <v>13</v>
      </c>
      <c r="E8859" t="s">
        <v>6383</v>
      </c>
      <c r="F8859" t="s">
        <v>4626</v>
      </c>
      <c r="J8859" t="s">
        <v>17</v>
      </c>
      <c r="K8859" t="s">
        <v>22</v>
      </c>
      <c r="L8859" t="str">
        <f>_xlfn.XLOOKUP(Tableau1[[#This Row],[TYPE DE PIECE]],Tableau4[MATIERE],Tableau4[SHORT TYPE],"",0,1)</f>
        <v>COP</v>
      </c>
      <c r="N8859" t="str">
        <f>IF(ISERR(FIND("DECOUPE",Tableau1[[#This Row],[DESIGNATION]])),"","NEED REF")</f>
        <v/>
      </c>
    </row>
    <row r="8860" spans="2:14">
      <c r="B8860">
        <v>34405145</v>
      </c>
      <c r="C8860" s="2">
        <v>42552</v>
      </c>
      <c r="D8860" t="s">
        <v>13</v>
      </c>
      <c r="E8860" t="s">
        <v>6384</v>
      </c>
      <c r="F8860" t="s">
        <v>4626</v>
      </c>
      <c r="J8860" t="s">
        <v>17</v>
      </c>
      <c r="K8860" t="s">
        <v>22</v>
      </c>
      <c r="L8860" t="str">
        <f>_xlfn.XLOOKUP(Tableau1[[#This Row],[TYPE DE PIECE]],Tableau4[MATIERE],Tableau4[SHORT TYPE],"",0,1)</f>
        <v>COP</v>
      </c>
      <c r="N8860" t="str">
        <f>IF(ISERR(FIND("DECOUPE",Tableau1[[#This Row],[DESIGNATION]])),"","NEED REF")</f>
        <v/>
      </c>
    </row>
    <row r="8861" spans="2:14">
      <c r="B8861">
        <v>34405144</v>
      </c>
      <c r="C8861" s="2">
        <v>42552</v>
      </c>
      <c r="D8861" t="s">
        <v>13</v>
      </c>
      <c r="E8861" t="s">
        <v>6385</v>
      </c>
      <c r="F8861" t="s">
        <v>4626</v>
      </c>
      <c r="J8861" t="s">
        <v>17</v>
      </c>
      <c r="K8861" t="s">
        <v>22</v>
      </c>
      <c r="L8861" t="str">
        <f>_xlfn.XLOOKUP(Tableau1[[#This Row],[TYPE DE PIECE]],Tableau4[MATIERE],Tableau4[SHORT TYPE],"",0,1)</f>
        <v>COP</v>
      </c>
      <c r="N8861" t="str">
        <f>IF(ISERR(FIND("DECOUPE",Tableau1[[#This Row],[DESIGNATION]])),"","NEED REF")</f>
        <v/>
      </c>
    </row>
    <row r="8862" spans="2:14">
      <c r="B8862">
        <v>34405143</v>
      </c>
      <c r="C8862" s="2">
        <v>42552</v>
      </c>
      <c r="D8862" t="s">
        <v>13</v>
      </c>
      <c r="E8862" t="s">
        <v>6386</v>
      </c>
      <c r="F8862" t="s">
        <v>4626</v>
      </c>
      <c r="J8862" t="s">
        <v>17</v>
      </c>
      <c r="K8862" t="s">
        <v>22</v>
      </c>
      <c r="L8862" t="str">
        <f>_xlfn.XLOOKUP(Tableau1[[#This Row],[TYPE DE PIECE]],Tableau4[MATIERE],Tableau4[SHORT TYPE],"",0,1)</f>
        <v>COP</v>
      </c>
      <c r="N8862" t="str">
        <f>IF(ISERR(FIND("DECOUPE",Tableau1[[#This Row],[DESIGNATION]])),"","NEED REF")</f>
        <v/>
      </c>
    </row>
    <row r="8863" spans="2:14">
      <c r="B8863">
        <v>34405142</v>
      </c>
      <c r="C8863" s="2">
        <v>42552</v>
      </c>
      <c r="D8863" t="s">
        <v>13</v>
      </c>
      <c r="E8863" t="s">
        <v>6387</v>
      </c>
      <c r="F8863" t="s">
        <v>4626</v>
      </c>
      <c r="J8863" t="s">
        <v>17</v>
      </c>
      <c r="K8863" t="s">
        <v>22</v>
      </c>
      <c r="L8863" t="str">
        <f>_xlfn.XLOOKUP(Tableau1[[#This Row],[TYPE DE PIECE]],Tableau4[MATIERE],Tableau4[SHORT TYPE],"",0,1)</f>
        <v>COP</v>
      </c>
      <c r="N8863" t="str">
        <f>IF(ISERR(FIND("DECOUPE",Tableau1[[#This Row],[DESIGNATION]])),"","NEED REF")</f>
        <v/>
      </c>
    </row>
    <row r="8864" spans="2:14">
      <c r="B8864">
        <v>34405141</v>
      </c>
      <c r="C8864" s="2">
        <v>42552</v>
      </c>
      <c r="D8864" t="s">
        <v>13</v>
      </c>
      <c r="E8864" t="s">
        <v>6388</v>
      </c>
      <c r="F8864" t="s">
        <v>4626</v>
      </c>
      <c r="J8864" t="s">
        <v>17</v>
      </c>
      <c r="K8864" t="s">
        <v>22</v>
      </c>
      <c r="L8864" t="str">
        <f>_xlfn.XLOOKUP(Tableau1[[#This Row],[TYPE DE PIECE]],Tableau4[MATIERE],Tableau4[SHORT TYPE],"",0,1)</f>
        <v>COP</v>
      </c>
      <c r="N8864" t="str">
        <f>IF(ISERR(FIND("DECOUPE",Tableau1[[#This Row],[DESIGNATION]])),"","NEED REF")</f>
        <v/>
      </c>
    </row>
    <row r="8865" spans="2:14">
      <c r="B8865">
        <v>34405140</v>
      </c>
      <c r="C8865" s="2">
        <v>42552</v>
      </c>
      <c r="D8865" t="s">
        <v>13</v>
      </c>
      <c r="E8865" t="s">
        <v>6389</v>
      </c>
      <c r="F8865" t="s">
        <v>4626</v>
      </c>
      <c r="J8865" t="s">
        <v>17</v>
      </c>
      <c r="K8865" t="s">
        <v>22</v>
      </c>
      <c r="L8865" t="str">
        <f>_xlfn.XLOOKUP(Tableau1[[#This Row],[TYPE DE PIECE]],Tableau4[MATIERE],Tableau4[SHORT TYPE],"",0,1)</f>
        <v>COP</v>
      </c>
      <c r="N8865" t="str">
        <f>IF(ISERR(FIND("DECOUPE",Tableau1[[#This Row],[DESIGNATION]])),"","NEED REF")</f>
        <v/>
      </c>
    </row>
    <row r="8866" spans="2:14">
      <c r="B8866">
        <v>34405139</v>
      </c>
      <c r="C8866" s="2">
        <v>42552</v>
      </c>
      <c r="D8866" t="s">
        <v>13</v>
      </c>
      <c r="E8866" t="s">
        <v>6390</v>
      </c>
      <c r="F8866" t="s">
        <v>4626</v>
      </c>
      <c r="J8866" t="s">
        <v>17</v>
      </c>
      <c r="K8866" t="s">
        <v>22</v>
      </c>
      <c r="L8866" t="str">
        <f>_xlfn.XLOOKUP(Tableau1[[#This Row],[TYPE DE PIECE]],Tableau4[MATIERE],Tableau4[SHORT TYPE],"",0,1)</f>
        <v>COP</v>
      </c>
      <c r="N8866" t="str">
        <f>IF(ISERR(FIND("DECOUPE",Tableau1[[#This Row],[DESIGNATION]])),"","NEED REF")</f>
        <v/>
      </c>
    </row>
    <row r="8867" spans="2:14">
      <c r="B8867">
        <v>34405138</v>
      </c>
      <c r="C8867" s="2">
        <v>42552</v>
      </c>
      <c r="D8867" t="s">
        <v>13</v>
      </c>
      <c r="E8867" t="s">
        <v>6391</v>
      </c>
      <c r="F8867" t="s">
        <v>4626</v>
      </c>
      <c r="J8867" t="s">
        <v>17</v>
      </c>
      <c r="K8867" t="s">
        <v>22</v>
      </c>
      <c r="L8867" t="str">
        <f>_xlfn.XLOOKUP(Tableau1[[#This Row],[TYPE DE PIECE]],Tableau4[MATIERE],Tableau4[SHORT TYPE],"",0,1)</f>
        <v>COP</v>
      </c>
      <c r="N8867" t="str">
        <f>IF(ISERR(FIND("DECOUPE",Tableau1[[#This Row],[DESIGNATION]])),"","NEED REF")</f>
        <v/>
      </c>
    </row>
    <row r="8868" spans="2:14">
      <c r="B8868">
        <v>34405137</v>
      </c>
      <c r="C8868" s="2">
        <v>42552</v>
      </c>
      <c r="D8868" t="s">
        <v>13</v>
      </c>
      <c r="E8868" t="s">
        <v>6392</v>
      </c>
      <c r="F8868" t="s">
        <v>4626</v>
      </c>
      <c r="J8868" t="s">
        <v>17</v>
      </c>
      <c r="K8868" t="s">
        <v>22</v>
      </c>
      <c r="L8868" t="str">
        <f>_xlfn.XLOOKUP(Tableau1[[#This Row],[TYPE DE PIECE]],Tableau4[MATIERE],Tableau4[SHORT TYPE],"",0,1)</f>
        <v>COP</v>
      </c>
      <c r="N8868" t="str">
        <f>IF(ISERR(FIND("DECOUPE",Tableau1[[#This Row],[DESIGNATION]])),"","NEED REF")</f>
        <v/>
      </c>
    </row>
    <row r="8869" spans="2:14">
      <c r="B8869">
        <v>34405136</v>
      </c>
      <c r="C8869" s="2">
        <v>42552</v>
      </c>
      <c r="D8869" t="s">
        <v>13</v>
      </c>
      <c r="E8869" t="s">
        <v>6393</v>
      </c>
      <c r="F8869" t="s">
        <v>4626</v>
      </c>
      <c r="J8869" t="s">
        <v>17</v>
      </c>
      <c r="K8869" t="s">
        <v>22</v>
      </c>
      <c r="L8869" t="str">
        <f>_xlfn.XLOOKUP(Tableau1[[#This Row],[TYPE DE PIECE]],Tableau4[MATIERE],Tableau4[SHORT TYPE],"",0,1)</f>
        <v>COP</v>
      </c>
      <c r="N8869" t="str">
        <f>IF(ISERR(FIND("DECOUPE",Tableau1[[#This Row],[DESIGNATION]])),"","NEED REF")</f>
        <v/>
      </c>
    </row>
    <row r="8870" spans="2:14">
      <c r="B8870">
        <v>34405135</v>
      </c>
      <c r="C8870" s="2">
        <v>42552</v>
      </c>
      <c r="D8870" t="s">
        <v>13</v>
      </c>
      <c r="E8870" t="s">
        <v>6394</v>
      </c>
      <c r="F8870" t="s">
        <v>4626</v>
      </c>
      <c r="J8870" t="s">
        <v>17</v>
      </c>
      <c r="K8870" t="s">
        <v>22</v>
      </c>
      <c r="L8870" t="str">
        <f>_xlfn.XLOOKUP(Tableau1[[#This Row],[TYPE DE PIECE]],Tableau4[MATIERE],Tableau4[SHORT TYPE],"",0,1)</f>
        <v>COP</v>
      </c>
      <c r="N8870" t="str">
        <f>IF(ISERR(FIND("DECOUPE",Tableau1[[#This Row],[DESIGNATION]])),"","NEED REF")</f>
        <v/>
      </c>
    </row>
    <row r="8871" spans="2:14">
      <c r="B8871">
        <v>34405134</v>
      </c>
      <c r="C8871" s="2">
        <v>42552</v>
      </c>
      <c r="D8871" t="s">
        <v>13</v>
      </c>
      <c r="E8871" t="s">
        <v>6395</v>
      </c>
      <c r="F8871" t="s">
        <v>4626</v>
      </c>
      <c r="J8871" t="s">
        <v>17</v>
      </c>
      <c r="K8871" t="s">
        <v>22</v>
      </c>
      <c r="L8871" t="str">
        <f>_xlfn.XLOOKUP(Tableau1[[#This Row],[TYPE DE PIECE]],Tableau4[MATIERE],Tableau4[SHORT TYPE],"",0,1)</f>
        <v>COP</v>
      </c>
      <c r="N8871" t="str">
        <f>IF(ISERR(FIND("DECOUPE",Tableau1[[#This Row],[DESIGNATION]])),"","NEED REF")</f>
        <v/>
      </c>
    </row>
    <row r="8872" spans="2:14">
      <c r="B8872">
        <v>34405133</v>
      </c>
      <c r="C8872" s="2">
        <v>42552</v>
      </c>
      <c r="D8872" t="s">
        <v>13</v>
      </c>
      <c r="E8872" t="s">
        <v>6396</v>
      </c>
      <c r="F8872" t="s">
        <v>4626</v>
      </c>
      <c r="J8872" t="s">
        <v>17</v>
      </c>
      <c r="K8872" t="s">
        <v>22</v>
      </c>
      <c r="L8872" t="str">
        <f>_xlfn.XLOOKUP(Tableau1[[#This Row],[TYPE DE PIECE]],Tableau4[MATIERE],Tableau4[SHORT TYPE],"",0,1)</f>
        <v>COP</v>
      </c>
      <c r="N8872" t="str">
        <f>IF(ISERR(FIND("DECOUPE",Tableau1[[#This Row],[DESIGNATION]])),"","NEED REF")</f>
        <v/>
      </c>
    </row>
    <row r="8873" spans="2:14">
      <c r="B8873">
        <v>34405132</v>
      </c>
      <c r="C8873" s="2">
        <v>42552</v>
      </c>
      <c r="D8873" t="s">
        <v>13</v>
      </c>
      <c r="E8873" t="s">
        <v>6397</v>
      </c>
      <c r="F8873" t="s">
        <v>4626</v>
      </c>
      <c r="J8873" t="s">
        <v>17</v>
      </c>
      <c r="K8873" t="s">
        <v>22</v>
      </c>
      <c r="L8873" t="str">
        <f>_xlfn.XLOOKUP(Tableau1[[#This Row],[TYPE DE PIECE]],Tableau4[MATIERE],Tableau4[SHORT TYPE],"",0,1)</f>
        <v>COP</v>
      </c>
      <c r="N8873" t="str">
        <f>IF(ISERR(FIND("DECOUPE",Tableau1[[#This Row],[DESIGNATION]])),"","NEED REF")</f>
        <v/>
      </c>
    </row>
    <row r="8874" spans="2:14">
      <c r="B8874">
        <v>34405131</v>
      </c>
      <c r="C8874" s="2">
        <v>42552</v>
      </c>
      <c r="D8874" t="s">
        <v>13</v>
      </c>
      <c r="E8874" t="s">
        <v>6398</v>
      </c>
      <c r="F8874" t="s">
        <v>4626</v>
      </c>
      <c r="J8874" t="s">
        <v>17</v>
      </c>
      <c r="K8874" t="s">
        <v>22</v>
      </c>
      <c r="L8874" t="str">
        <f>_xlfn.XLOOKUP(Tableau1[[#This Row],[TYPE DE PIECE]],Tableau4[MATIERE],Tableau4[SHORT TYPE],"",0,1)</f>
        <v>COP</v>
      </c>
      <c r="N8874" t="str">
        <f>IF(ISERR(FIND("DECOUPE",Tableau1[[#This Row],[DESIGNATION]])),"","NEED REF")</f>
        <v/>
      </c>
    </row>
    <row r="8875" spans="2:14">
      <c r="B8875">
        <v>34405130</v>
      </c>
      <c r="C8875" s="2">
        <v>42552</v>
      </c>
      <c r="D8875" t="s">
        <v>13</v>
      </c>
      <c r="E8875" t="s">
        <v>6399</v>
      </c>
      <c r="F8875" t="s">
        <v>4626</v>
      </c>
      <c r="J8875" t="s">
        <v>17</v>
      </c>
      <c r="K8875" t="s">
        <v>22</v>
      </c>
      <c r="L8875" t="str">
        <f>_xlfn.XLOOKUP(Tableau1[[#This Row],[TYPE DE PIECE]],Tableau4[MATIERE],Tableau4[SHORT TYPE],"",0,1)</f>
        <v>COP</v>
      </c>
      <c r="N8875" t="str">
        <f>IF(ISERR(FIND("DECOUPE",Tableau1[[#This Row],[DESIGNATION]])),"","NEED REF")</f>
        <v/>
      </c>
    </row>
    <row r="8876" spans="2:14">
      <c r="B8876">
        <v>34405129</v>
      </c>
      <c r="C8876" s="2">
        <v>42552</v>
      </c>
      <c r="D8876" t="s">
        <v>13</v>
      </c>
      <c r="E8876" t="s">
        <v>6400</v>
      </c>
      <c r="F8876" t="s">
        <v>4626</v>
      </c>
      <c r="J8876" t="s">
        <v>17</v>
      </c>
      <c r="K8876" t="s">
        <v>22</v>
      </c>
      <c r="L8876" t="str">
        <f>_xlfn.XLOOKUP(Tableau1[[#This Row],[TYPE DE PIECE]],Tableau4[MATIERE],Tableau4[SHORT TYPE],"",0,1)</f>
        <v>COP</v>
      </c>
      <c r="N8876" t="str">
        <f>IF(ISERR(FIND("DECOUPE",Tableau1[[#This Row],[DESIGNATION]])),"","NEED REF")</f>
        <v/>
      </c>
    </row>
    <row r="8877" spans="2:14">
      <c r="B8877">
        <v>34405128</v>
      </c>
      <c r="C8877" s="2">
        <v>42552</v>
      </c>
      <c r="D8877" t="s">
        <v>13</v>
      </c>
      <c r="E8877" t="s">
        <v>6401</v>
      </c>
      <c r="F8877" t="s">
        <v>4626</v>
      </c>
      <c r="J8877" t="s">
        <v>17</v>
      </c>
      <c r="K8877" t="s">
        <v>22</v>
      </c>
      <c r="L8877" t="str">
        <f>_xlfn.XLOOKUP(Tableau1[[#This Row],[TYPE DE PIECE]],Tableau4[MATIERE],Tableau4[SHORT TYPE],"",0,1)</f>
        <v>COP</v>
      </c>
      <c r="N8877" t="str">
        <f>IF(ISERR(FIND("DECOUPE",Tableau1[[#This Row],[DESIGNATION]])),"","NEED REF")</f>
        <v/>
      </c>
    </row>
    <row r="8878" spans="2:14">
      <c r="B8878">
        <v>34405127</v>
      </c>
      <c r="C8878" s="2">
        <v>42552</v>
      </c>
      <c r="D8878" t="s">
        <v>13</v>
      </c>
      <c r="E8878" t="s">
        <v>6402</v>
      </c>
      <c r="F8878" t="s">
        <v>4626</v>
      </c>
      <c r="J8878" t="s">
        <v>17</v>
      </c>
      <c r="K8878" t="s">
        <v>22</v>
      </c>
      <c r="L8878" t="str">
        <f>_xlfn.XLOOKUP(Tableau1[[#This Row],[TYPE DE PIECE]],Tableau4[MATIERE],Tableau4[SHORT TYPE],"",0,1)</f>
        <v>COP</v>
      </c>
      <c r="N8878" t="str">
        <f>IF(ISERR(FIND("DECOUPE",Tableau1[[#This Row],[DESIGNATION]])),"","NEED REF")</f>
        <v/>
      </c>
    </row>
    <row r="8879" spans="2:14">
      <c r="B8879">
        <v>34405126</v>
      </c>
      <c r="C8879" s="2">
        <v>42552</v>
      </c>
      <c r="D8879" t="s">
        <v>13</v>
      </c>
      <c r="E8879" t="s">
        <v>6403</v>
      </c>
      <c r="F8879" t="s">
        <v>4626</v>
      </c>
      <c r="J8879" t="s">
        <v>17</v>
      </c>
      <c r="K8879" t="s">
        <v>22</v>
      </c>
      <c r="L8879" t="str">
        <f>_xlfn.XLOOKUP(Tableau1[[#This Row],[TYPE DE PIECE]],Tableau4[MATIERE],Tableau4[SHORT TYPE],"",0,1)</f>
        <v>COP</v>
      </c>
      <c r="N8879" t="str">
        <f>IF(ISERR(FIND("DECOUPE",Tableau1[[#This Row],[DESIGNATION]])),"","NEED REF")</f>
        <v/>
      </c>
    </row>
    <row r="8880" spans="2:14">
      <c r="B8880">
        <v>34405125</v>
      </c>
      <c r="C8880" s="2">
        <v>42552</v>
      </c>
      <c r="D8880" t="s">
        <v>13</v>
      </c>
      <c r="E8880" t="s">
        <v>6404</v>
      </c>
      <c r="F8880" t="s">
        <v>4626</v>
      </c>
      <c r="J8880" t="s">
        <v>17</v>
      </c>
      <c r="K8880" t="s">
        <v>22</v>
      </c>
      <c r="L8880" t="str">
        <f>_xlfn.XLOOKUP(Tableau1[[#This Row],[TYPE DE PIECE]],Tableau4[MATIERE],Tableau4[SHORT TYPE],"",0,1)</f>
        <v>COP</v>
      </c>
      <c r="N8880" t="str">
        <f>IF(ISERR(FIND("DECOUPE",Tableau1[[#This Row],[DESIGNATION]])),"","NEED REF")</f>
        <v/>
      </c>
    </row>
    <row r="8881" spans="2:14">
      <c r="B8881">
        <v>34405124</v>
      </c>
      <c r="C8881" s="2">
        <v>42552</v>
      </c>
      <c r="D8881" t="s">
        <v>13</v>
      </c>
      <c r="E8881" t="s">
        <v>6405</v>
      </c>
      <c r="F8881" t="s">
        <v>4626</v>
      </c>
      <c r="J8881" t="s">
        <v>17</v>
      </c>
      <c r="K8881" t="s">
        <v>22</v>
      </c>
      <c r="L8881" t="str">
        <f>_xlfn.XLOOKUP(Tableau1[[#This Row],[TYPE DE PIECE]],Tableau4[MATIERE],Tableau4[SHORT TYPE],"",0,1)</f>
        <v>COP</v>
      </c>
      <c r="N8881" t="str">
        <f>IF(ISERR(FIND("DECOUPE",Tableau1[[#This Row],[DESIGNATION]])),"","NEED REF")</f>
        <v/>
      </c>
    </row>
    <row r="8882" spans="2:14">
      <c r="B8882">
        <v>34405123</v>
      </c>
      <c r="C8882" s="2">
        <v>42552</v>
      </c>
      <c r="D8882" t="s">
        <v>13</v>
      </c>
      <c r="E8882" t="s">
        <v>6406</v>
      </c>
      <c r="F8882" t="s">
        <v>4626</v>
      </c>
      <c r="J8882" t="s">
        <v>17</v>
      </c>
      <c r="K8882" t="s">
        <v>22</v>
      </c>
      <c r="L8882" t="str">
        <f>_xlfn.XLOOKUP(Tableau1[[#This Row],[TYPE DE PIECE]],Tableau4[MATIERE],Tableau4[SHORT TYPE],"",0,1)</f>
        <v>COP</v>
      </c>
      <c r="N8882" t="str">
        <f>IF(ISERR(FIND("DECOUPE",Tableau1[[#This Row],[DESIGNATION]])),"","NEED REF")</f>
        <v/>
      </c>
    </row>
    <row r="8883" spans="2:14">
      <c r="B8883">
        <v>34405122</v>
      </c>
      <c r="C8883" s="2">
        <v>42552</v>
      </c>
      <c r="D8883" t="s">
        <v>13</v>
      </c>
      <c r="E8883" t="s">
        <v>6407</v>
      </c>
      <c r="F8883" t="s">
        <v>4626</v>
      </c>
      <c r="J8883" t="s">
        <v>17</v>
      </c>
      <c r="K8883" t="s">
        <v>22</v>
      </c>
      <c r="L8883" t="str">
        <f>_xlfn.XLOOKUP(Tableau1[[#This Row],[TYPE DE PIECE]],Tableau4[MATIERE],Tableau4[SHORT TYPE],"",0,1)</f>
        <v>COP</v>
      </c>
      <c r="N8883" t="str">
        <f>IF(ISERR(FIND("DECOUPE",Tableau1[[#This Row],[DESIGNATION]])),"","NEED REF")</f>
        <v/>
      </c>
    </row>
    <row r="8884" spans="2:14">
      <c r="B8884">
        <v>34405121</v>
      </c>
      <c r="C8884" s="2">
        <v>42552</v>
      </c>
      <c r="D8884" t="s">
        <v>13</v>
      </c>
      <c r="E8884" t="s">
        <v>6408</v>
      </c>
      <c r="F8884" t="s">
        <v>4626</v>
      </c>
      <c r="J8884" t="s">
        <v>17</v>
      </c>
      <c r="K8884" t="s">
        <v>22</v>
      </c>
      <c r="L8884" t="str">
        <f>_xlfn.XLOOKUP(Tableau1[[#This Row],[TYPE DE PIECE]],Tableau4[MATIERE],Tableau4[SHORT TYPE],"",0,1)</f>
        <v>COP</v>
      </c>
      <c r="N8884" t="str">
        <f>IF(ISERR(FIND("DECOUPE",Tableau1[[#This Row],[DESIGNATION]])),"","NEED REF")</f>
        <v/>
      </c>
    </row>
    <row r="8885" spans="2:14">
      <c r="B8885">
        <v>34405120</v>
      </c>
      <c r="C8885" s="2">
        <v>42552</v>
      </c>
      <c r="D8885" t="s">
        <v>13</v>
      </c>
      <c r="E8885" t="s">
        <v>6409</v>
      </c>
      <c r="F8885" t="s">
        <v>4626</v>
      </c>
      <c r="J8885" t="s">
        <v>17</v>
      </c>
      <c r="K8885" t="s">
        <v>22</v>
      </c>
      <c r="L8885" t="str">
        <f>_xlfn.XLOOKUP(Tableau1[[#This Row],[TYPE DE PIECE]],Tableau4[MATIERE],Tableau4[SHORT TYPE],"",0,1)</f>
        <v>COP</v>
      </c>
      <c r="N8885" t="str">
        <f>IF(ISERR(FIND("DECOUPE",Tableau1[[#This Row],[DESIGNATION]])),"","NEED REF")</f>
        <v/>
      </c>
    </row>
    <row r="8886" spans="2:14">
      <c r="B8886">
        <v>34405119</v>
      </c>
      <c r="C8886" s="2">
        <v>42552</v>
      </c>
      <c r="D8886" t="s">
        <v>13</v>
      </c>
      <c r="E8886" t="s">
        <v>6410</v>
      </c>
      <c r="F8886" t="s">
        <v>4626</v>
      </c>
      <c r="J8886" t="s">
        <v>17</v>
      </c>
      <c r="K8886" t="s">
        <v>22</v>
      </c>
      <c r="L8886" t="str">
        <f>_xlfn.XLOOKUP(Tableau1[[#This Row],[TYPE DE PIECE]],Tableau4[MATIERE],Tableau4[SHORT TYPE],"",0,1)</f>
        <v>COP</v>
      </c>
      <c r="N8886" t="str">
        <f>IF(ISERR(FIND("DECOUPE",Tableau1[[#This Row],[DESIGNATION]])),"","NEED REF")</f>
        <v/>
      </c>
    </row>
    <row r="8887" spans="2:14">
      <c r="B8887">
        <v>34405118</v>
      </c>
      <c r="C8887" s="2">
        <v>42552</v>
      </c>
      <c r="D8887" t="s">
        <v>13</v>
      </c>
      <c r="E8887" t="s">
        <v>6411</v>
      </c>
      <c r="F8887" t="s">
        <v>4626</v>
      </c>
      <c r="J8887" t="s">
        <v>17</v>
      </c>
      <c r="K8887" t="s">
        <v>22</v>
      </c>
      <c r="L8887" t="str">
        <f>_xlfn.XLOOKUP(Tableau1[[#This Row],[TYPE DE PIECE]],Tableau4[MATIERE],Tableau4[SHORT TYPE],"",0,1)</f>
        <v>COP</v>
      </c>
      <c r="N8887" t="str">
        <f>IF(ISERR(FIND("DECOUPE",Tableau1[[#This Row],[DESIGNATION]])),"","NEED REF")</f>
        <v/>
      </c>
    </row>
    <row r="8888" spans="2:14">
      <c r="B8888">
        <v>34405117</v>
      </c>
      <c r="C8888" s="2">
        <v>42552</v>
      </c>
      <c r="D8888" t="s">
        <v>13</v>
      </c>
      <c r="E8888" t="s">
        <v>6412</v>
      </c>
      <c r="F8888" t="s">
        <v>4626</v>
      </c>
      <c r="J8888" t="s">
        <v>17</v>
      </c>
      <c r="K8888" t="s">
        <v>22</v>
      </c>
      <c r="L8888" t="str">
        <f>_xlfn.XLOOKUP(Tableau1[[#This Row],[TYPE DE PIECE]],Tableau4[MATIERE],Tableau4[SHORT TYPE],"",0,1)</f>
        <v>COP</v>
      </c>
      <c r="N8888" t="str">
        <f>IF(ISERR(FIND("DECOUPE",Tableau1[[#This Row],[DESIGNATION]])),"","NEED REF")</f>
        <v/>
      </c>
    </row>
    <row r="8889" spans="2:14">
      <c r="B8889">
        <v>34405116</v>
      </c>
      <c r="C8889" s="2">
        <v>42552</v>
      </c>
      <c r="D8889" t="s">
        <v>13</v>
      </c>
      <c r="E8889" t="s">
        <v>6413</v>
      </c>
      <c r="F8889" t="s">
        <v>4626</v>
      </c>
      <c r="J8889" t="s">
        <v>17</v>
      </c>
      <c r="K8889" t="s">
        <v>22</v>
      </c>
      <c r="L8889" t="str">
        <f>_xlfn.XLOOKUP(Tableau1[[#This Row],[TYPE DE PIECE]],Tableau4[MATIERE],Tableau4[SHORT TYPE],"",0,1)</f>
        <v>COP</v>
      </c>
      <c r="N8889" t="str">
        <f>IF(ISERR(FIND("DECOUPE",Tableau1[[#This Row],[DESIGNATION]])),"","NEED REF")</f>
        <v/>
      </c>
    </row>
    <row r="8890" spans="2:14">
      <c r="B8890">
        <v>34405115</v>
      </c>
      <c r="C8890" s="2">
        <v>42552</v>
      </c>
      <c r="D8890" t="s">
        <v>13</v>
      </c>
      <c r="E8890" t="s">
        <v>6414</v>
      </c>
      <c r="F8890" t="s">
        <v>4626</v>
      </c>
      <c r="J8890" t="s">
        <v>17</v>
      </c>
      <c r="K8890" t="s">
        <v>22</v>
      </c>
      <c r="L8890" t="str">
        <f>_xlfn.XLOOKUP(Tableau1[[#This Row],[TYPE DE PIECE]],Tableau4[MATIERE],Tableau4[SHORT TYPE],"",0,1)</f>
        <v>COP</v>
      </c>
      <c r="N8890" t="str">
        <f>IF(ISERR(FIND("DECOUPE",Tableau1[[#This Row],[DESIGNATION]])),"","NEED REF")</f>
        <v/>
      </c>
    </row>
    <row r="8891" spans="2:14">
      <c r="B8891">
        <v>34405114</v>
      </c>
      <c r="C8891" s="2">
        <v>42552</v>
      </c>
      <c r="D8891" t="s">
        <v>13</v>
      </c>
      <c r="E8891" t="s">
        <v>6415</v>
      </c>
      <c r="F8891" t="s">
        <v>4626</v>
      </c>
      <c r="J8891" t="s">
        <v>17</v>
      </c>
      <c r="K8891" t="s">
        <v>22</v>
      </c>
      <c r="L8891" t="str">
        <f>_xlfn.XLOOKUP(Tableau1[[#This Row],[TYPE DE PIECE]],Tableau4[MATIERE],Tableau4[SHORT TYPE],"",0,1)</f>
        <v>COP</v>
      </c>
      <c r="N8891" t="str">
        <f>IF(ISERR(FIND("DECOUPE",Tableau1[[#This Row],[DESIGNATION]])),"","NEED REF")</f>
        <v/>
      </c>
    </row>
    <row r="8892" spans="2:14">
      <c r="B8892">
        <v>34405113</v>
      </c>
      <c r="C8892" s="2">
        <v>42552</v>
      </c>
      <c r="D8892" t="s">
        <v>13</v>
      </c>
      <c r="E8892" t="s">
        <v>6416</v>
      </c>
      <c r="F8892" t="s">
        <v>4626</v>
      </c>
      <c r="J8892" t="s">
        <v>17</v>
      </c>
      <c r="K8892" t="s">
        <v>22</v>
      </c>
      <c r="L8892" t="str">
        <f>_xlfn.XLOOKUP(Tableau1[[#This Row],[TYPE DE PIECE]],Tableau4[MATIERE],Tableau4[SHORT TYPE],"",0,1)</f>
        <v>COP</v>
      </c>
      <c r="N8892" t="str">
        <f>IF(ISERR(FIND("DECOUPE",Tableau1[[#This Row],[DESIGNATION]])),"","NEED REF")</f>
        <v/>
      </c>
    </row>
    <row r="8893" spans="2:14">
      <c r="B8893">
        <v>34405112</v>
      </c>
      <c r="C8893" s="2">
        <v>42552</v>
      </c>
      <c r="D8893" t="s">
        <v>13</v>
      </c>
      <c r="E8893" t="s">
        <v>6417</v>
      </c>
      <c r="F8893" t="s">
        <v>4626</v>
      </c>
      <c r="J8893" t="s">
        <v>17</v>
      </c>
      <c r="K8893" t="s">
        <v>22</v>
      </c>
      <c r="L8893" t="str">
        <f>_xlfn.XLOOKUP(Tableau1[[#This Row],[TYPE DE PIECE]],Tableau4[MATIERE],Tableau4[SHORT TYPE],"",0,1)</f>
        <v>COP</v>
      </c>
      <c r="N8893" t="str">
        <f>IF(ISERR(FIND("DECOUPE",Tableau1[[#This Row],[DESIGNATION]])),"","NEED REF")</f>
        <v/>
      </c>
    </row>
    <row r="8894" spans="2:14">
      <c r="B8894">
        <v>34405111</v>
      </c>
      <c r="C8894" s="2">
        <v>42552</v>
      </c>
      <c r="D8894" t="s">
        <v>13</v>
      </c>
      <c r="E8894" t="s">
        <v>6418</v>
      </c>
      <c r="F8894" t="s">
        <v>4626</v>
      </c>
      <c r="J8894" t="s">
        <v>17</v>
      </c>
      <c r="K8894" t="s">
        <v>22</v>
      </c>
      <c r="L8894" t="str">
        <f>_xlfn.XLOOKUP(Tableau1[[#This Row],[TYPE DE PIECE]],Tableau4[MATIERE],Tableau4[SHORT TYPE],"",0,1)</f>
        <v>COP</v>
      </c>
      <c r="N8894" t="str">
        <f>IF(ISERR(FIND("DECOUPE",Tableau1[[#This Row],[DESIGNATION]])),"","NEED REF")</f>
        <v/>
      </c>
    </row>
    <row r="8895" spans="2:14">
      <c r="B8895">
        <v>34405110</v>
      </c>
      <c r="C8895" s="2">
        <v>42552</v>
      </c>
      <c r="D8895" t="s">
        <v>13</v>
      </c>
      <c r="E8895" t="s">
        <v>5265</v>
      </c>
      <c r="F8895" t="s">
        <v>4626</v>
      </c>
      <c r="J8895" t="s">
        <v>17</v>
      </c>
      <c r="K8895" t="s">
        <v>22</v>
      </c>
      <c r="L8895" t="str">
        <f>_xlfn.XLOOKUP(Tableau1[[#This Row],[TYPE DE PIECE]],Tableau4[MATIERE],Tableau4[SHORT TYPE],"",0,1)</f>
        <v>COP</v>
      </c>
      <c r="N8895" t="str">
        <f>IF(ISERR(FIND("DECOUPE",Tableau1[[#This Row],[DESIGNATION]])),"","NEED REF")</f>
        <v/>
      </c>
    </row>
    <row r="8896" spans="2:14">
      <c r="B8896">
        <v>34405109</v>
      </c>
      <c r="C8896" s="2">
        <v>42552</v>
      </c>
      <c r="D8896" t="s">
        <v>13</v>
      </c>
      <c r="E8896" t="s">
        <v>5266</v>
      </c>
      <c r="F8896" t="s">
        <v>4626</v>
      </c>
      <c r="J8896" t="s">
        <v>17</v>
      </c>
      <c r="K8896" t="s">
        <v>22</v>
      </c>
      <c r="L8896" t="str">
        <f>_xlfn.XLOOKUP(Tableau1[[#This Row],[TYPE DE PIECE]],Tableau4[MATIERE],Tableau4[SHORT TYPE],"",0,1)</f>
        <v>COP</v>
      </c>
      <c r="N8896" t="str">
        <f>IF(ISERR(FIND("DECOUPE",Tableau1[[#This Row],[DESIGNATION]])),"","NEED REF")</f>
        <v/>
      </c>
    </row>
    <row r="8897" spans="2:14">
      <c r="B8897">
        <v>34405108</v>
      </c>
      <c r="C8897" s="2">
        <v>42556</v>
      </c>
      <c r="D8897" t="s">
        <v>13</v>
      </c>
      <c r="E8897" t="s">
        <v>6419</v>
      </c>
      <c r="F8897" t="s">
        <v>4626</v>
      </c>
      <c r="J8897" t="s">
        <v>1944</v>
      </c>
      <c r="L8897" t="str">
        <f>_xlfn.XLOOKUP(Tableau1[[#This Row],[TYPE DE PIECE]],Tableau4[MATIERE],Tableau4[SHORT TYPE],"",0,1)</f>
        <v/>
      </c>
      <c r="N8897" t="str">
        <f>IF(ISERR(FIND("DECOUPE",Tableau1[[#This Row],[DESIGNATION]])),"","NEED REF")</f>
        <v/>
      </c>
    </row>
    <row r="8898" spans="2:14">
      <c r="B8898">
        <v>34405107</v>
      </c>
      <c r="C8898" s="2">
        <v>42556</v>
      </c>
      <c r="D8898" t="s">
        <v>13</v>
      </c>
      <c r="E8898" t="s">
        <v>6420</v>
      </c>
      <c r="J8898" t="s">
        <v>2813</v>
      </c>
      <c r="K8898" t="s">
        <v>33</v>
      </c>
      <c r="L8898" t="str">
        <f>_xlfn.XLOOKUP(Tableau1[[#This Row],[TYPE DE PIECE]],Tableau4[MATIERE],Tableau4[SHORT TYPE],"",0,1)</f>
        <v>PLA</v>
      </c>
      <c r="N8898" t="str">
        <f>IF(ISERR(FIND("DECOUPE",Tableau1[[#This Row],[DESIGNATION]])),"","NEED REF")</f>
        <v/>
      </c>
    </row>
    <row r="8899" spans="2:14">
      <c r="B8899">
        <v>34405106</v>
      </c>
      <c r="C8899" s="2">
        <v>42552</v>
      </c>
      <c r="D8899" t="s">
        <v>13</v>
      </c>
      <c r="E8899" t="s">
        <v>6421</v>
      </c>
      <c r="F8899" t="s">
        <v>6422</v>
      </c>
      <c r="J8899" t="s">
        <v>17</v>
      </c>
      <c r="K8899" t="s">
        <v>25</v>
      </c>
      <c r="L8899" t="str">
        <f>_xlfn.XLOOKUP(Tableau1[[#This Row],[TYPE DE PIECE]],Tableau4[MATIERE],Tableau4[SHORT TYPE],"",0,1)</f>
        <v>SMT</v>
      </c>
      <c r="N8899" t="str">
        <f>IF(ISERR(FIND("DECOUPE",Tableau1[[#This Row],[DESIGNATION]])),"","NEED REF")</f>
        <v/>
      </c>
    </row>
    <row r="8900" spans="2:14">
      <c r="B8900">
        <v>34405105</v>
      </c>
      <c r="C8900" s="2">
        <v>42551</v>
      </c>
      <c r="D8900" t="s">
        <v>13</v>
      </c>
      <c r="E8900" t="s">
        <v>6423</v>
      </c>
      <c r="F8900" t="s">
        <v>2455</v>
      </c>
      <c r="J8900" t="s">
        <v>4048</v>
      </c>
      <c r="L8900" t="str">
        <f>_xlfn.XLOOKUP(Tableau1[[#This Row],[TYPE DE PIECE]],Tableau4[MATIERE],Tableau4[SHORT TYPE],"",0,1)</f>
        <v/>
      </c>
      <c r="N8900" t="str">
        <f>IF(ISERR(FIND("DECOUPE",Tableau1[[#This Row],[DESIGNATION]])),"","NEED REF")</f>
        <v/>
      </c>
    </row>
    <row r="8901" spans="2:14">
      <c r="B8901">
        <v>34405104</v>
      </c>
      <c r="C8901" s="2">
        <v>42551</v>
      </c>
      <c r="D8901" t="s">
        <v>13</v>
      </c>
      <c r="E8901" t="s">
        <v>6424</v>
      </c>
      <c r="F8901" t="s">
        <v>6217</v>
      </c>
      <c r="J8901" t="s">
        <v>17</v>
      </c>
      <c r="K8901" t="s">
        <v>25</v>
      </c>
      <c r="L8901" t="str">
        <f>_xlfn.XLOOKUP(Tableau1[[#This Row],[TYPE DE PIECE]],Tableau4[MATIERE],Tableau4[SHORT TYPE],"",0,1)</f>
        <v>SMT</v>
      </c>
      <c r="N8901" t="str">
        <f>IF(ISERR(FIND("DECOUPE",Tableau1[[#This Row],[DESIGNATION]])),"","NEED REF")</f>
        <v/>
      </c>
    </row>
    <row r="8902" spans="2:14">
      <c r="B8902">
        <v>34405103</v>
      </c>
      <c r="C8902" s="2">
        <v>42551</v>
      </c>
      <c r="D8902" t="s">
        <v>13</v>
      </c>
      <c r="E8902" t="s">
        <v>6425</v>
      </c>
      <c r="F8902" t="s">
        <v>6217</v>
      </c>
      <c r="J8902" t="s">
        <v>17</v>
      </c>
      <c r="K8902" t="s">
        <v>25</v>
      </c>
      <c r="L8902" t="str">
        <f>_xlfn.XLOOKUP(Tableau1[[#This Row],[TYPE DE PIECE]],Tableau4[MATIERE],Tableau4[SHORT TYPE],"",0,1)</f>
        <v>SMT</v>
      </c>
      <c r="N8902" t="str">
        <f>IF(ISERR(FIND("DECOUPE",Tableau1[[#This Row],[DESIGNATION]])),"","NEED REF")</f>
        <v/>
      </c>
    </row>
    <row r="8903" spans="2:14">
      <c r="B8903">
        <v>34405102</v>
      </c>
      <c r="C8903" s="2">
        <v>42549</v>
      </c>
      <c r="D8903" t="s">
        <v>13</v>
      </c>
      <c r="E8903" t="s">
        <v>6426</v>
      </c>
      <c r="F8903" t="s">
        <v>266</v>
      </c>
      <c r="J8903" t="s">
        <v>1944</v>
      </c>
      <c r="L8903" t="str">
        <f>_xlfn.XLOOKUP(Tableau1[[#This Row],[TYPE DE PIECE]],Tableau4[MATIERE],Tableau4[SHORT TYPE],"",0,1)</f>
        <v/>
      </c>
      <c r="N8903" t="str">
        <f>IF(ISERR(FIND("DECOUPE",Tableau1[[#This Row],[DESIGNATION]])),"","NEED REF")</f>
        <v/>
      </c>
    </row>
    <row r="8904" spans="2:14">
      <c r="B8904">
        <v>34405101</v>
      </c>
      <c r="C8904" s="2">
        <v>42549</v>
      </c>
      <c r="D8904" t="s">
        <v>13</v>
      </c>
      <c r="E8904" t="s">
        <v>6427</v>
      </c>
      <c r="F8904" t="s">
        <v>266</v>
      </c>
      <c r="J8904" t="s">
        <v>1944</v>
      </c>
      <c r="L8904" t="str">
        <f>_xlfn.XLOOKUP(Tableau1[[#This Row],[TYPE DE PIECE]],Tableau4[MATIERE],Tableau4[SHORT TYPE],"",0,1)</f>
        <v/>
      </c>
      <c r="N8904" t="str">
        <f>IF(ISERR(FIND("DECOUPE",Tableau1[[#This Row],[DESIGNATION]])),"","NEED REF")</f>
        <v/>
      </c>
    </row>
    <row r="8905" spans="2:14">
      <c r="B8905">
        <v>34405100</v>
      </c>
      <c r="C8905" s="2">
        <v>42544</v>
      </c>
      <c r="D8905" t="s">
        <v>13</v>
      </c>
      <c r="E8905" t="s">
        <v>6428</v>
      </c>
      <c r="F8905" t="s">
        <v>266</v>
      </c>
      <c r="J8905" t="s">
        <v>17</v>
      </c>
      <c r="K8905" t="s">
        <v>6429</v>
      </c>
      <c r="L8905" t="str">
        <f>_xlfn.XLOOKUP(Tableau1[[#This Row],[TYPE DE PIECE]],Tableau4[MATIERE],Tableau4[SHORT TYPE],"",0,1)</f>
        <v/>
      </c>
      <c r="N8905" t="str">
        <f>IF(ISERR(FIND("DECOUPE",Tableau1[[#This Row],[DESIGNATION]])),"","NEED REF")</f>
        <v/>
      </c>
    </row>
    <row r="8906" spans="2:14">
      <c r="B8906">
        <v>34405099</v>
      </c>
      <c r="C8906" s="2">
        <v>42544</v>
      </c>
      <c r="D8906" t="s">
        <v>13</v>
      </c>
      <c r="E8906" t="s">
        <v>6430</v>
      </c>
      <c r="F8906" t="s">
        <v>266</v>
      </c>
      <c r="J8906" t="s">
        <v>17</v>
      </c>
      <c r="K8906" t="s">
        <v>22</v>
      </c>
      <c r="L8906" t="str">
        <f>_xlfn.XLOOKUP(Tableau1[[#This Row],[TYPE DE PIECE]],Tableau4[MATIERE],Tableau4[SHORT TYPE],"",0,1)</f>
        <v>COP</v>
      </c>
      <c r="N8906" t="str">
        <f>IF(ISERR(FIND("DECOUPE",Tableau1[[#This Row],[DESIGNATION]])),"","NEED REF")</f>
        <v/>
      </c>
    </row>
    <row r="8907" spans="2:14">
      <c r="B8907">
        <v>34405098</v>
      </c>
      <c r="C8907" s="2">
        <v>42544</v>
      </c>
      <c r="D8907" t="s">
        <v>13</v>
      </c>
      <c r="E8907" t="s">
        <v>6431</v>
      </c>
      <c r="F8907" t="s">
        <v>266</v>
      </c>
      <c r="J8907" t="s">
        <v>17</v>
      </c>
      <c r="K8907" t="s">
        <v>25</v>
      </c>
      <c r="L8907" t="str">
        <f>_xlfn.XLOOKUP(Tableau1[[#This Row],[TYPE DE PIECE]],Tableau4[MATIERE],Tableau4[SHORT TYPE],"",0,1)</f>
        <v>SMT</v>
      </c>
      <c r="N8907" t="str">
        <f>IF(ISERR(FIND("DECOUPE",Tableau1[[#This Row],[DESIGNATION]])),"","NEED REF")</f>
        <v/>
      </c>
    </row>
    <row r="8908" spans="2:14">
      <c r="B8908">
        <v>34405097</v>
      </c>
      <c r="C8908" s="2">
        <v>42544</v>
      </c>
      <c r="D8908" t="s">
        <v>13</v>
      </c>
      <c r="E8908" t="s">
        <v>6432</v>
      </c>
      <c r="F8908" t="s">
        <v>266</v>
      </c>
      <c r="J8908" t="s">
        <v>17</v>
      </c>
      <c r="K8908" t="s">
        <v>25</v>
      </c>
      <c r="L8908" t="str">
        <f>_xlfn.XLOOKUP(Tableau1[[#This Row],[TYPE DE PIECE]],Tableau4[MATIERE],Tableau4[SHORT TYPE],"",0,1)</f>
        <v>SMT</v>
      </c>
      <c r="N8908" t="str">
        <f>IF(ISERR(FIND("DECOUPE",Tableau1[[#This Row],[DESIGNATION]])),"","NEED REF")</f>
        <v/>
      </c>
    </row>
    <row r="8909" spans="2:14">
      <c r="B8909">
        <v>34405096</v>
      </c>
      <c r="C8909" s="2">
        <v>42544</v>
      </c>
      <c r="D8909" t="s">
        <v>13</v>
      </c>
      <c r="E8909" t="s">
        <v>6431</v>
      </c>
      <c r="F8909" t="s">
        <v>266</v>
      </c>
      <c r="J8909" t="s">
        <v>17</v>
      </c>
      <c r="K8909" t="s">
        <v>25</v>
      </c>
      <c r="L8909" t="str">
        <f>_xlfn.XLOOKUP(Tableau1[[#This Row],[TYPE DE PIECE]],Tableau4[MATIERE],Tableau4[SHORT TYPE],"",0,1)</f>
        <v>SMT</v>
      </c>
      <c r="N8909" t="str">
        <f>IF(ISERR(FIND("DECOUPE",Tableau1[[#This Row],[DESIGNATION]])),"","NEED REF")</f>
        <v/>
      </c>
    </row>
    <row r="8910" spans="2:14">
      <c r="B8910">
        <v>34405095</v>
      </c>
      <c r="C8910" s="2">
        <v>42544</v>
      </c>
      <c r="D8910" t="s">
        <v>13</v>
      </c>
      <c r="E8910" t="s">
        <v>5612</v>
      </c>
      <c r="F8910" t="s">
        <v>266</v>
      </c>
      <c r="J8910" t="s">
        <v>17</v>
      </c>
      <c r="K8910" t="s">
        <v>25</v>
      </c>
      <c r="L8910" t="str">
        <f>_xlfn.XLOOKUP(Tableau1[[#This Row],[TYPE DE PIECE]],Tableau4[MATIERE],Tableau4[SHORT TYPE],"",0,1)</f>
        <v>SMT</v>
      </c>
      <c r="N8910" t="str">
        <f>IF(ISERR(FIND("DECOUPE",Tableau1[[#This Row],[DESIGNATION]])),"","NEED REF")</f>
        <v/>
      </c>
    </row>
    <row r="8911" spans="2:14">
      <c r="B8911">
        <v>34405094</v>
      </c>
      <c r="C8911" s="2">
        <v>42541</v>
      </c>
      <c r="D8911" t="s">
        <v>13</v>
      </c>
      <c r="E8911" t="s">
        <v>6433</v>
      </c>
      <c r="F8911" t="s">
        <v>266</v>
      </c>
      <c r="J8911" t="s">
        <v>17</v>
      </c>
      <c r="K8911" t="s">
        <v>25</v>
      </c>
      <c r="L8911" t="str">
        <f>_xlfn.XLOOKUP(Tableau1[[#This Row],[TYPE DE PIECE]],Tableau4[MATIERE],Tableau4[SHORT TYPE],"",0,1)</f>
        <v>SMT</v>
      </c>
      <c r="N8911" t="str">
        <f>IF(ISERR(FIND("DECOUPE",Tableau1[[#This Row],[DESIGNATION]])),"","NEED REF")</f>
        <v/>
      </c>
    </row>
    <row r="8912" spans="2:14">
      <c r="B8912">
        <v>34405093</v>
      </c>
      <c r="C8912" s="2">
        <v>42537</v>
      </c>
      <c r="D8912" t="s">
        <v>13</v>
      </c>
      <c r="E8912" t="s">
        <v>6434</v>
      </c>
      <c r="F8912" t="s">
        <v>5334</v>
      </c>
      <c r="J8912" t="s">
        <v>17</v>
      </c>
      <c r="K8912" t="s">
        <v>22</v>
      </c>
      <c r="L8912" t="str">
        <f>_xlfn.XLOOKUP(Tableau1[[#This Row],[TYPE DE PIECE]],Tableau4[MATIERE],Tableau4[SHORT TYPE],"",0,1)</f>
        <v>COP</v>
      </c>
      <c r="N8912" t="str">
        <f>IF(ISERR(FIND("DECOUPE",Tableau1[[#This Row],[DESIGNATION]])),"","NEED REF")</f>
        <v/>
      </c>
    </row>
    <row r="8913" spans="2:14">
      <c r="B8913">
        <v>34405092</v>
      </c>
      <c r="C8913" s="2">
        <v>42537</v>
      </c>
      <c r="D8913" t="s">
        <v>13</v>
      </c>
      <c r="E8913" t="s">
        <v>6435</v>
      </c>
      <c r="F8913" t="s">
        <v>5334</v>
      </c>
      <c r="J8913" t="s">
        <v>17</v>
      </c>
      <c r="K8913" t="s">
        <v>22</v>
      </c>
      <c r="L8913" t="str">
        <f>_xlfn.XLOOKUP(Tableau1[[#This Row],[TYPE DE PIECE]],Tableau4[MATIERE],Tableau4[SHORT TYPE],"",0,1)</f>
        <v>COP</v>
      </c>
      <c r="N8913" t="str">
        <f>IF(ISERR(FIND("DECOUPE",Tableau1[[#This Row],[DESIGNATION]])),"","NEED REF")</f>
        <v/>
      </c>
    </row>
    <row r="8914" spans="2:14">
      <c r="B8914">
        <v>34405091</v>
      </c>
      <c r="C8914" s="2">
        <v>42537</v>
      </c>
      <c r="D8914" t="s">
        <v>13</v>
      </c>
      <c r="E8914" t="s">
        <v>6436</v>
      </c>
      <c r="F8914" t="s">
        <v>5334</v>
      </c>
      <c r="J8914" t="s">
        <v>17</v>
      </c>
      <c r="K8914" t="s">
        <v>22</v>
      </c>
      <c r="L8914" t="str">
        <f>_xlfn.XLOOKUP(Tableau1[[#This Row],[TYPE DE PIECE]],Tableau4[MATIERE],Tableau4[SHORT TYPE],"",0,1)</f>
        <v>COP</v>
      </c>
      <c r="N8914" t="str">
        <f>IF(ISERR(FIND("DECOUPE",Tableau1[[#This Row],[DESIGNATION]])),"","NEED REF")</f>
        <v/>
      </c>
    </row>
    <row r="8915" spans="2:14">
      <c r="B8915">
        <v>34405090</v>
      </c>
      <c r="C8915" s="2">
        <v>42537</v>
      </c>
      <c r="D8915" t="s">
        <v>13</v>
      </c>
      <c r="E8915" t="s">
        <v>6437</v>
      </c>
      <c r="F8915" t="s">
        <v>5334</v>
      </c>
      <c r="J8915" t="s">
        <v>17</v>
      </c>
      <c r="K8915" t="s">
        <v>25</v>
      </c>
      <c r="L8915" t="str">
        <f>_xlfn.XLOOKUP(Tableau1[[#This Row],[TYPE DE PIECE]],Tableau4[MATIERE],Tableau4[SHORT TYPE],"",0,1)</f>
        <v>SMT</v>
      </c>
      <c r="N8915" t="str">
        <f>IF(ISERR(FIND("DECOUPE",Tableau1[[#This Row],[DESIGNATION]])),"","NEED REF")</f>
        <v/>
      </c>
    </row>
    <row r="8916" spans="2:14">
      <c r="B8916">
        <v>34405089</v>
      </c>
      <c r="C8916" s="2">
        <v>42537</v>
      </c>
      <c r="D8916" t="s">
        <v>13</v>
      </c>
      <c r="E8916" t="s">
        <v>5938</v>
      </c>
      <c r="F8916" t="s">
        <v>5334</v>
      </c>
      <c r="J8916" t="s">
        <v>17</v>
      </c>
      <c r="K8916" t="s">
        <v>25</v>
      </c>
      <c r="L8916" t="str">
        <f>_xlfn.XLOOKUP(Tableau1[[#This Row],[TYPE DE PIECE]],Tableau4[MATIERE],Tableau4[SHORT TYPE],"",0,1)</f>
        <v>SMT</v>
      </c>
      <c r="N8916" t="str">
        <f>IF(ISERR(FIND("DECOUPE",Tableau1[[#This Row],[DESIGNATION]])),"","NEED REF")</f>
        <v/>
      </c>
    </row>
    <row r="8917" spans="2:14">
      <c r="B8917">
        <v>34405088</v>
      </c>
      <c r="C8917" s="2">
        <v>42537</v>
      </c>
      <c r="D8917" t="s">
        <v>13</v>
      </c>
      <c r="E8917" t="s">
        <v>5939</v>
      </c>
      <c r="F8917" t="s">
        <v>5334</v>
      </c>
      <c r="J8917" t="s">
        <v>17</v>
      </c>
      <c r="K8917" t="s">
        <v>25</v>
      </c>
      <c r="L8917" t="str">
        <f>_xlfn.XLOOKUP(Tableau1[[#This Row],[TYPE DE PIECE]],Tableau4[MATIERE],Tableau4[SHORT TYPE],"",0,1)</f>
        <v>SMT</v>
      </c>
      <c r="N8917" t="str">
        <f>IF(ISERR(FIND("DECOUPE",Tableau1[[#This Row],[DESIGNATION]])),"","NEED REF")</f>
        <v/>
      </c>
    </row>
    <row r="8918" spans="2:14">
      <c r="B8918">
        <v>34405087</v>
      </c>
      <c r="C8918" s="2">
        <v>42537</v>
      </c>
      <c r="D8918" t="s">
        <v>13</v>
      </c>
      <c r="E8918" t="s">
        <v>5940</v>
      </c>
      <c r="F8918" t="s">
        <v>5334</v>
      </c>
      <c r="J8918" t="s">
        <v>17</v>
      </c>
      <c r="K8918" t="s">
        <v>25</v>
      </c>
      <c r="L8918" t="str">
        <f>_xlfn.XLOOKUP(Tableau1[[#This Row],[TYPE DE PIECE]],Tableau4[MATIERE],Tableau4[SHORT TYPE],"",0,1)</f>
        <v>SMT</v>
      </c>
      <c r="N8918" t="str">
        <f>IF(ISERR(FIND("DECOUPE",Tableau1[[#This Row],[DESIGNATION]])),"","NEED REF")</f>
        <v/>
      </c>
    </row>
    <row r="8919" spans="2:14">
      <c r="B8919">
        <v>34405086</v>
      </c>
      <c r="C8919" s="2">
        <v>42523</v>
      </c>
      <c r="D8919" t="s">
        <v>13</v>
      </c>
      <c r="E8919" t="s">
        <v>6438</v>
      </c>
      <c r="J8919" t="s">
        <v>17</v>
      </c>
      <c r="K8919" t="s">
        <v>33</v>
      </c>
      <c r="L8919" t="str">
        <f>_xlfn.XLOOKUP(Tableau1[[#This Row],[TYPE DE PIECE]],Tableau4[MATIERE],Tableau4[SHORT TYPE],"",0,1)</f>
        <v>PLA</v>
      </c>
      <c r="N8919" t="str">
        <f>IF(ISERR(FIND("DECOUPE",Tableau1[[#This Row],[DESIGNATION]])),"","NEED REF")</f>
        <v/>
      </c>
    </row>
    <row r="8920" spans="2:14">
      <c r="B8920">
        <v>34405085</v>
      </c>
      <c r="C8920" s="2">
        <v>42522</v>
      </c>
      <c r="D8920" t="s">
        <v>13</v>
      </c>
      <c r="E8920" t="s">
        <v>6439</v>
      </c>
      <c r="J8920" t="s">
        <v>2746</v>
      </c>
      <c r="L8920" t="str">
        <f>_xlfn.XLOOKUP(Tableau1[[#This Row],[TYPE DE PIECE]],Tableau4[MATIERE],Tableau4[SHORT TYPE],"",0,1)</f>
        <v/>
      </c>
      <c r="N8920" t="str">
        <f>IF(ISERR(FIND("DECOUPE",Tableau1[[#This Row],[DESIGNATION]])),"","NEED REF")</f>
        <v/>
      </c>
    </row>
    <row r="8921" spans="2:14">
      <c r="B8921">
        <v>34405084</v>
      </c>
      <c r="C8921" s="2">
        <v>42521</v>
      </c>
      <c r="D8921" t="s">
        <v>13</v>
      </c>
      <c r="E8921" t="s">
        <v>6440</v>
      </c>
      <c r="F8921" t="s">
        <v>6441</v>
      </c>
      <c r="J8921" t="s">
        <v>4048</v>
      </c>
      <c r="K8921" t="s">
        <v>4048</v>
      </c>
      <c r="L8921" t="str">
        <f>_xlfn.XLOOKUP(Tableau1[[#This Row],[TYPE DE PIECE]],Tableau4[MATIERE],Tableau4[SHORT TYPE],"",0,1)</f>
        <v/>
      </c>
      <c r="N8921" t="str">
        <f>IF(ISERR(FIND("DECOUPE",Tableau1[[#This Row],[DESIGNATION]])),"","NEED REF")</f>
        <v/>
      </c>
    </row>
    <row r="8922" spans="2:14">
      <c r="B8922">
        <v>34405083</v>
      </c>
      <c r="C8922" s="2">
        <v>42521</v>
      </c>
      <c r="D8922" t="s">
        <v>13</v>
      </c>
      <c r="E8922" t="s">
        <v>5129</v>
      </c>
      <c r="F8922" t="s">
        <v>6441</v>
      </c>
      <c r="J8922" t="s">
        <v>4048</v>
      </c>
      <c r="K8922" t="s">
        <v>4048</v>
      </c>
      <c r="L8922" t="str">
        <f>_xlfn.XLOOKUP(Tableau1[[#This Row],[TYPE DE PIECE]],Tableau4[MATIERE],Tableau4[SHORT TYPE],"",0,1)</f>
        <v/>
      </c>
      <c r="N8922" t="str">
        <f>IF(ISERR(FIND("DECOUPE",Tableau1[[#This Row],[DESIGNATION]])),"","NEED REF")</f>
        <v/>
      </c>
    </row>
    <row r="8923" spans="2:14">
      <c r="B8923">
        <v>34405082</v>
      </c>
      <c r="C8923" s="2">
        <v>42521</v>
      </c>
      <c r="D8923" t="s">
        <v>13</v>
      </c>
      <c r="E8923" t="s">
        <v>6442</v>
      </c>
      <c r="F8923" t="s">
        <v>6441</v>
      </c>
      <c r="J8923" t="s">
        <v>4048</v>
      </c>
      <c r="K8923" t="s">
        <v>4048</v>
      </c>
      <c r="L8923" t="str">
        <f>_xlfn.XLOOKUP(Tableau1[[#This Row],[TYPE DE PIECE]],Tableau4[MATIERE],Tableau4[SHORT TYPE],"",0,1)</f>
        <v/>
      </c>
      <c r="N8923" t="str">
        <f>IF(ISERR(FIND("DECOUPE",Tableau1[[#This Row],[DESIGNATION]])),"","NEED REF")</f>
        <v/>
      </c>
    </row>
    <row r="8924" spans="2:14">
      <c r="B8924">
        <v>34405081</v>
      </c>
      <c r="C8924" s="2">
        <v>42521</v>
      </c>
      <c r="D8924" t="s">
        <v>13</v>
      </c>
      <c r="E8924" t="s">
        <v>6443</v>
      </c>
      <c r="F8924" t="s">
        <v>6441</v>
      </c>
      <c r="J8924" t="s">
        <v>4048</v>
      </c>
      <c r="K8924" t="s">
        <v>4048</v>
      </c>
      <c r="L8924" t="str">
        <f>_xlfn.XLOOKUP(Tableau1[[#This Row],[TYPE DE PIECE]],Tableau4[MATIERE],Tableau4[SHORT TYPE],"",0,1)</f>
        <v/>
      </c>
      <c r="N8924" t="str">
        <f>IF(ISERR(FIND("DECOUPE",Tableau1[[#This Row],[DESIGNATION]])),"","NEED REF")</f>
        <v/>
      </c>
    </row>
    <row r="8925" spans="2:14">
      <c r="B8925">
        <v>34405080</v>
      </c>
      <c r="C8925" s="2">
        <v>42521</v>
      </c>
      <c r="D8925" t="s">
        <v>13</v>
      </c>
      <c r="E8925" t="s">
        <v>6444</v>
      </c>
      <c r="F8925" t="s">
        <v>6441</v>
      </c>
      <c r="J8925" t="s">
        <v>4048</v>
      </c>
      <c r="K8925" t="s">
        <v>4048</v>
      </c>
      <c r="L8925" t="str">
        <f>_xlfn.XLOOKUP(Tableau1[[#This Row],[TYPE DE PIECE]],Tableau4[MATIERE],Tableau4[SHORT TYPE],"",0,1)</f>
        <v/>
      </c>
      <c r="N8925" t="str">
        <f>IF(ISERR(FIND("DECOUPE",Tableau1[[#This Row],[DESIGNATION]])),"","NEED REF")</f>
        <v/>
      </c>
    </row>
    <row r="8926" spans="2:14">
      <c r="B8926">
        <v>34405079</v>
      </c>
      <c r="C8926" s="2">
        <v>42514</v>
      </c>
      <c r="D8926" t="s">
        <v>13</v>
      </c>
      <c r="E8926" t="s">
        <v>6445</v>
      </c>
      <c r="F8926" t="s">
        <v>6441</v>
      </c>
      <c r="J8926" t="s">
        <v>4048</v>
      </c>
      <c r="K8926" t="s">
        <v>4048</v>
      </c>
      <c r="L8926" t="str">
        <f>_xlfn.XLOOKUP(Tableau1[[#This Row],[TYPE DE PIECE]],Tableau4[MATIERE],Tableau4[SHORT TYPE],"",0,1)</f>
        <v/>
      </c>
      <c r="N8926" t="str">
        <f>IF(ISERR(FIND("DECOUPE",Tableau1[[#This Row],[DESIGNATION]])),"","NEED REF")</f>
        <v/>
      </c>
    </row>
    <row r="8927" spans="2:14">
      <c r="B8927">
        <v>34405078</v>
      </c>
      <c r="C8927" s="2">
        <v>42509</v>
      </c>
      <c r="D8927" t="s">
        <v>13</v>
      </c>
      <c r="F8927" t="s">
        <v>5334</v>
      </c>
      <c r="J8927" t="s">
        <v>5625</v>
      </c>
      <c r="K8927" t="s">
        <v>22</v>
      </c>
      <c r="L8927" t="str">
        <f>_xlfn.XLOOKUP(Tableau1[[#This Row],[TYPE DE PIECE]],Tableau4[MATIERE],Tableau4[SHORT TYPE],"",0,1)</f>
        <v>COP</v>
      </c>
      <c r="N8927" t="str">
        <f>IF(ISERR(FIND("DECOUPE",Tableau1[[#This Row],[DESIGNATION]])),"","NEED REF")</f>
        <v/>
      </c>
    </row>
    <row r="8928" spans="2:14">
      <c r="B8928">
        <v>34405077</v>
      </c>
      <c r="C8928" s="2">
        <v>42509</v>
      </c>
      <c r="D8928" t="s">
        <v>13</v>
      </c>
      <c r="F8928" t="s">
        <v>5334</v>
      </c>
      <c r="J8928" t="s">
        <v>5625</v>
      </c>
      <c r="K8928" t="s">
        <v>22</v>
      </c>
      <c r="L8928" t="str">
        <f>_xlfn.XLOOKUP(Tableau1[[#This Row],[TYPE DE PIECE]],Tableau4[MATIERE],Tableau4[SHORT TYPE],"",0,1)</f>
        <v>COP</v>
      </c>
      <c r="N8928" t="str">
        <f>IF(ISERR(FIND("DECOUPE",Tableau1[[#This Row],[DESIGNATION]])),"","NEED REF")</f>
        <v/>
      </c>
    </row>
    <row r="8929" spans="2:14">
      <c r="B8929">
        <v>34405076</v>
      </c>
      <c r="C8929" s="2">
        <v>42509</v>
      </c>
      <c r="D8929" t="s">
        <v>13</v>
      </c>
      <c r="E8929" t="s">
        <v>6446</v>
      </c>
      <c r="F8929" t="s">
        <v>5334</v>
      </c>
      <c r="J8929" t="s">
        <v>5625</v>
      </c>
      <c r="K8929" t="s">
        <v>22</v>
      </c>
      <c r="L8929" t="str">
        <f>_xlfn.XLOOKUP(Tableau1[[#This Row],[TYPE DE PIECE]],Tableau4[MATIERE],Tableau4[SHORT TYPE],"",0,1)</f>
        <v>COP</v>
      </c>
      <c r="N8929" t="str">
        <f>IF(ISERR(FIND("DECOUPE",Tableau1[[#This Row],[DESIGNATION]])),"","NEED REF")</f>
        <v/>
      </c>
    </row>
    <row r="8930" spans="2:14">
      <c r="B8930">
        <v>34405075</v>
      </c>
      <c r="C8930" s="2">
        <v>42509</v>
      </c>
      <c r="D8930" t="s">
        <v>13</v>
      </c>
      <c r="E8930" t="s">
        <v>6447</v>
      </c>
      <c r="F8930" t="s">
        <v>5334</v>
      </c>
      <c r="J8930" t="s">
        <v>5625</v>
      </c>
      <c r="K8930" t="s">
        <v>22</v>
      </c>
      <c r="L8930" t="str">
        <f>_xlfn.XLOOKUP(Tableau1[[#This Row],[TYPE DE PIECE]],Tableau4[MATIERE],Tableau4[SHORT TYPE],"",0,1)</f>
        <v>COP</v>
      </c>
      <c r="N8930" t="str">
        <f>IF(ISERR(FIND("DECOUPE",Tableau1[[#This Row],[DESIGNATION]])),"","NEED REF")</f>
        <v/>
      </c>
    </row>
    <row r="8931" spans="2:14">
      <c r="B8931">
        <v>34405074</v>
      </c>
      <c r="C8931" s="2">
        <v>42509</v>
      </c>
      <c r="D8931" t="s">
        <v>13</v>
      </c>
      <c r="E8931" t="s">
        <v>6448</v>
      </c>
      <c r="F8931" t="s">
        <v>5334</v>
      </c>
      <c r="J8931" t="s">
        <v>5625</v>
      </c>
      <c r="K8931" t="s">
        <v>22</v>
      </c>
      <c r="L8931" t="str">
        <f>_xlfn.XLOOKUP(Tableau1[[#This Row],[TYPE DE PIECE]],Tableau4[MATIERE],Tableau4[SHORT TYPE],"",0,1)</f>
        <v>COP</v>
      </c>
      <c r="N8931" t="str">
        <f>IF(ISERR(FIND("DECOUPE",Tableau1[[#This Row],[DESIGNATION]])),"","NEED REF")</f>
        <v/>
      </c>
    </row>
    <row r="8932" spans="2:14">
      <c r="B8932">
        <v>34405073</v>
      </c>
      <c r="C8932" s="2">
        <v>42509</v>
      </c>
      <c r="D8932" t="s">
        <v>13</v>
      </c>
      <c r="E8932" t="s">
        <v>6449</v>
      </c>
      <c r="F8932" t="s">
        <v>5334</v>
      </c>
      <c r="J8932" t="s">
        <v>5625</v>
      </c>
      <c r="K8932" t="s">
        <v>22</v>
      </c>
      <c r="L8932" t="str">
        <f>_xlfn.XLOOKUP(Tableau1[[#This Row],[TYPE DE PIECE]],Tableau4[MATIERE],Tableau4[SHORT TYPE],"",0,1)</f>
        <v>COP</v>
      </c>
      <c r="N8932" t="str">
        <f>IF(ISERR(FIND("DECOUPE",Tableau1[[#This Row],[DESIGNATION]])),"","NEED REF")</f>
        <v/>
      </c>
    </row>
    <row r="8933" spans="2:14">
      <c r="B8933">
        <v>34405072</v>
      </c>
      <c r="C8933" s="2">
        <v>42509</v>
      </c>
      <c r="D8933" t="s">
        <v>13</v>
      </c>
      <c r="E8933" t="s">
        <v>6450</v>
      </c>
      <c r="F8933" t="s">
        <v>5334</v>
      </c>
      <c r="J8933" t="s">
        <v>5625</v>
      </c>
      <c r="K8933" t="s">
        <v>22</v>
      </c>
      <c r="L8933" t="str">
        <f>_xlfn.XLOOKUP(Tableau1[[#This Row],[TYPE DE PIECE]],Tableau4[MATIERE],Tableau4[SHORT TYPE],"",0,1)</f>
        <v>COP</v>
      </c>
      <c r="N8933" t="str">
        <f>IF(ISERR(FIND("DECOUPE",Tableau1[[#This Row],[DESIGNATION]])),"","NEED REF")</f>
        <v/>
      </c>
    </row>
    <row r="8934" spans="2:14">
      <c r="B8934">
        <v>34405071</v>
      </c>
      <c r="C8934" s="2">
        <v>42509</v>
      </c>
      <c r="D8934" t="s">
        <v>13</v>
      </c>
      <c r="E8934" t="s">
        <v>6451</v>
      </c>
      <c r="F8934" t="s">
        <v>5334</v>
      </c>
      <c r="J8934" t="s">
        <v>5625</v>
      </c>
      <c r="K8934" t="s">
        <v>22</v>
      </c>
      <c r="L8934" t="str">
        <f>_xlfn.XLOOKUP(Tableau1[[#This Row],[TYPE DE PIECE]],Tableau4[MATIERE],Tableau4[SHORT TYPE],"",0,1)</f>
        <v>COP</v>
      </c>
      <c r="N8934" t="str">
        <f>IF(ISERR(FIND("DECOUPE",Tableau1[[#This Row],[DESIGNATION]])),"","NEED REF")</f>
        <v/>
      </c>
    </row>
    <row r="8935" spans="2:14">
      <c r="B8935">
        <v>34405070</v>
      </c>
      <c r="C8935" s="2">
        <v>42509</v>
      </c>
      <c r="D8935" t="s">
        <v>13</v>
      </c>
      <c r="E8935" t="s">
        <v>6452</v>
      </c>
      <c r="F8935" t="s">
        <v>5334</v>
      </c>
      <c r="J8935" t="s">
        <v>5625</v>
      </c>
      <c r="K8935" t="s">
        <v>22</v>
      </c>
      <c r="L8935" t="str">
        <f>_xlfn.XLOOKUP(Tableau1[[#This Row],[TYPE DE PIECE]],Tableau4[MATIERE],Tableau4[SHORT TYPE],"",0,1)</f>
        <v>COP</v>
      </c>
      <c r="N8935" t="str">
        <f>IF(ISERR(FIND("DECOUPE",Tableau1[[#This Row],[DESIGNATION]])),"","NEED REF")</f>
        <v/>
      </c>
    </row>
    <row r="8936" spans="2:14">
      <c r="B8936">
        <v>34405069</v>
      </c>
      <c r="C8936" s="2">
        <v>42126</v>
      </c>
      <c r="D8936" t="s">
        <v>13</v>
      </c>
      <c r="E8936" t="s">
        <v>6453</v>
      </c>
      <c r="J8936" t="s">
        <v>17</v>
      </c>
      <c r="L8936" t="str">
        <f>_xlfn.XLOOKUP(Tableau1[[#This Row],[TYPE DE PIECE]],Tableau4[MATIERE],Tableau4[SHORT TYPE],"",0,1)</f>
        <v/>
      </c>
      <c r="N8936" t="str">
        <f>IF(ISERR(FIND("DECOUPE",Tableau1[[#This Row],[DESIGNATION]])),"","NEED REF")</f>
        <v/>
      </c>
    </row>
    <row r="8937" spans="2:14">
      <c r="B8937">
        <v>34405068</v>
      </c>
      <c r="C8937" s="2">
        <v>42126</v>
      </c>
      <c r="D8937" t="s">
        <v>13</v>
      </c>
      <c r="E8937" t="s">
        <v>3396</v>
      </c>
      <c r="J8937" t="s">
        <v>17</v>
      </c>
      <c r="K8937" t="s">
        <v>25</v>
      </c>
      <c r="L8937" t="str">
        <f>_xlfn.XLOOKUP(Tableau1[[#This Row],[TYPE DE PIECE]],Tableau4[MATIERE],Tableau4[SHORT TYPE],"",0,1)</f>
        <v>SMT</v>
      </c>
      <c r="N8937" t="str">
        <f>IF(ISERR(FIND("DECOUPE",Tableau1[[#This Row],[DESIGNATION]])),"","NEED REF")</f>
        <v/>
      </c>
    </row>
    <row r="8938" spans="2:14">
      <c r="B8938">
        <v>34405067</v>
      </c>
      <c r="C8938" s="2">
        <v>42126</v>
      </c>
      <c r="D8938" t="s">
        <v>13</v>
      </c>
      <c r="E8938" t="s">
        <v>6454</v>
      </c>
      <c r="J8938" t="s">
        <v>17</v>
      </c>
      <c r="L8938" t="str">
        <f>_xlfn.XLOOKUP(Tableau1[[#This Row],[TYPE DE PIECE]],Tableau4[MATIERE],Tableau4[SHORT TYPE],"",0,1)</f>
        <v/>
      </c>
      <c r="N8938" t="str">
        <f>IF(ISERR(FIND("DECOUPE",Tableau1[[#This Row],[DESIGNATION]])),"","NEED REF")</f>
        <v/>
      </c>
    </row>
    <row r="8939" spans="2:14">
      <c r="B8939">
        <v>34405066</v>
      </c>
      <c r="C8939" s="2">
        <v>42126</v>
      </c>
      <c r="D8939" t="s">
        <v>13</v>
      </c>
      <c r="E8939" t="s">
        <v>6455</v>
      </c>
      <c r="F8939" t="s">
        <v>6456</v>
      </c>
      <c r="J8939" t="s">
        <v>17</v>
      </c>
      <c r="L8939" t="str">
        <f>_xlfn.XLOOKUP(Tableau1[[#This Row],[TYPE DE PIECE]],Tableau4[MATIERE],Tableau4[SHORT TYPE],"",0,1)</f>
        <v/>
      </c>
      <c r="N8939" t="str">
        <f>IF(ISERR(FIND("DECOUPE",Tableau1[[#This Row],[DESIGNATION]])),"","NEED REF")</f>
        <v/>
      </c>
    </row>
    <row r="8940" spans="2:14">
      <c r="B8940">
        <v>34405065</v>
      </c>
      <c r="C8940" s="2">
        <v>42126</v>
      </c>
      <c r="D8940" t="s">
        <v>13</v>
      </c>
      <c r="E8940" t="s">
        <v>6457</v>
      </c>
      <c r="F8940" t="s">
        <v>6458</v>
      </c>
      <c r="J8940" t="s">
        <v>4048</v>
      </c>
      <c r="K8940" t="s">
        <v>6459</v>
      </c>
      <c r="L8940" t="str">
        <f>_xlfn.XLOOKUP(Tableau1[[#This Row],[TYPE DE PIECE]],Tableau4[MATIERE],Tableau4[SHORT TYPE],"",0,1)</f>
        <v/>
      </c>
      <c r="N8940" t="str">
        <f>IF(ISERR(FIND("DECOUPE",Tableau1[[#This Row],[DESIGNATION]])),"","NEED REF")</f>
        <v/>
      </c>
    </row>
    <row r="8941" spans="2:14">
      <c r="B8941">
        <v>34405064</v>
      </c>
      <c r="C8941" s="2">
        <v>42492</v>
      </c>
      <c r="D8941" t="s">
        <v>13</v>
      </c>
      <c r="E8941" t="s">
        <v>5330</v>
      </c>
      <c r="F8941" t="s">
        <v>6458</v>
      </c>
      <c r="J8941" t="s">
        <v>4048</v>
      </c>
      <c r="K8941" t="s">
        <v>25</v>
      </c>
      <c r="L8941" t="str">
        <f>_xlfn.XLOOKUP(Tableau1[[#This Row],[TYPE DE PIECE]],Tableau4[MATIERE],Tableau4[SHORT TYPE],"",0,1)</f>
        <v>SMT</v>
      </c>
      <c r="N8941" t="str">
        <f>IF(ISERR(FIND("DECOUPE",Tableau1[[#This Row],[DESIGNATION]])),"","NEED REF")</f>
        <v/>
      </c>
    </row>
    <row r="8942" spans="2:14">
      <c r="B8942">
        <v>34405063</v>
      </c>
      <c r="C8942" s="2">
        <v>42492</v>
      </c>
      <c r="D8942" t="s">
        <v>13</v>
      </c>
      <c r="E8942" t="s">
        <v>6460</v>
      </c>
      <c r="F8942" t="s">
        <v>6458</v>
      </c>
      <c r="J8942" t="s">
        <v>4048</v>
      </c>
      <c r="K8942" t="s">
        <v>25</v>
      </c>
      <c r="L8942" t="str">
        <f>_xlfn.XLOOKUP(Tableau1[[#This Row],[TYPE DE PIECE]],Tableau4[MATIERE],Tableau4[SHORT TYPE],"",0,1)</f>
        <v>SMT</v>
      </c>
      <c r="N8942" t="str">
        <f>IF(ISERR(FIND("DECOUPE",Tableau1[[#This Row],[DESIGNATION]])),"","NEED REF")</f>
        <v/>
      </c>
    </row>
    <row r="8943" spans="2:14">
      <c r="B8943">
        <v>34405062</v>
      </c>
      <c r="C8943" s="2">
        <v>42492</v>
      </c>
      <c r="D8943" t="s">
        <v>13</v>
      </c>
      <c r="E8943" t="s">
        <v>3689</v>
      </c>
      <c r="F8943" t="s">
        <v>6458</v>
      </c>
      <c r="J8943" t="s">
        <v>4048</v>
      </c>
      <c r="K8943" t="s">
        <v>25</v>
      </c>
      <c r="L8943" t="str">
        <f>_xlfn.XLOOKUP(Tableau1[[#This Row],[TYPE DE PIECE]],Tableau4[MATIERE],Tableau4[SHORT TYPE],"",0,1)</f>
        <v>SMT</v>
      </c>
      <c r="N8943" t="str">
        <f>IF(ISERR(FIND("DECOUPE",Tableau1[[#This Row],[DESIGNATION]])),"","NEED REF")</f>
        <v/>
      </c>
    </row>
    <row r="8944" spans="2:14">
      <c r="B8944">
        <v>34405061</v>
      </c>
      <c r="C8944" s="2">
        <v>42492</v>
      </c>
      <c r="D8944" t="s">
        <v>13</v>
      </c>
      <c r="E8944" t="s">
        <v>6461</v>
      </c>
      <c r="F8944" t="s">
        <v>6458</v>
      </c>
      <c r="J8944" t="s">
        <v>4048</v>
      </c>
      <c r="K8944" t="s">
        <v>25</v>
      </c>
      <c r="L8944" t="str">
        <f>_xlfn.XLOOKUP(Tableau1[[#This Row],[TYPE DE PIECE]],Tableau4[MATIERE],Tableau4[SHORT TYPE],"",0,1)</f>
        <v>SMT</v>
      </c>
      <c r="N8944" t="str">
        <f>IF(ISERR(FIND("DECOUPE",Tableau1[[#This Row],[DESIGNATION]])),"","NEED REF")</f>
        <v/>
      </c>
    </row>
    <row r="8945" spans="2:14">
      <c r="B8945">
        <v>34405060</v>
      </c>
      <c r="C8945" s="2">
        <v>42486</v>
      </c>
      <c r="D8945" t="s">
        <v>13</v>
      </c>
      <c r="E8945" t="s">
        <v>6462</v>
      </c>
      <c r="F8945" t="s">
        <v>6217</v>
      </c>
      <c r="J8945" t="s">
        <v>17</v>
      </c>
      <c r="K8945" t="s">
        <v>22</v>
      </c>
      <c r="L8945" t="str">
        <f>_xlfn.XLOOKUP(Tableau1[[#This Row],[TYPE DE PIECE]],Tableau4[MATIERE],Tableau4[SHORT TYPE],"",0,1)</f>
        <v>COP</v>
      </c>
      <c r="N8945" t="str">
        <f>IF(ISERR(FIND("DECOUPE",Tableau1[[#This Row],[DESIGNATION]])),"","NEED REF")</f>
        <v/>
      </c>
    </row>
    <row r="8946" spans="2:14">
      <c r="B8946">
        <v>34405059</v>
      </c>
      <c r="C8946" s="2">
        <v>42486</v>
      </c>
      <c r="D8946" t="s">
        <v>13</v>
      </c>
      <c r="E8946" t="s">
        <v>6463</v>
      </c>
      <c r="F8946" t="s">
        <v>6217</v>
      </c>
      <c r="J8946" t="s">
        <v>17</v>
      </c>
      <c r="K8946" t="s">
        <v>22</v>
      </c>
      <c r="L8946" t="str">
        <f>_xlfn.XLOOKUP(Tableau1[[#This Row],[TYPE DE PIECE]],Tableau4[MATIERE],Tableau4[SHORT TYPE],"",0,1)</f>
        <v>COP</v>
      </c>
      <c r="N8946" t="str">
        <f>IF(ISERR(FIND("DECOUPE",Tableau1[[#This Row],[DESIGNATION]])),"","NEED REF")</f>
        <v/>
      </c>
    </row>
    <row r="8947" spans="2:14">
      <c r="B8947">
        <v>34405058</v>
      </c>
      <c r="C8947" s="2">
        <v>42486</v>
      </c>
      <c r="D8947" t="s">
        <v>13</v>
      </c>
      <c r="E8947" t="s">
        <v>6464</v>
      </c>
      <c r="F8947" t="s">
        <v>6217</v>
      </c>
      <c r="J8947" t="s">
        <v>17</v>
      </c>
      <c r="K8947" t="s">
        <v>25</v>
      </c>
      <c r="L8947" t="str">
        <f>_xlfn.XLOOKUP(Tableau1[[#This Row],[TYPE DE PIECE]],Tableau4[MATIERE],Tableau4[SHORT TYPE],"",0,1)</f>
        <v>SMT</v>
      </c>
      <c r="N8947" t="str">
        <f>IF(ISERR(FIND("DECOUPE",Tableau1[[#This Row],[DESIGNATION]])),"","NEED REF")</f>
        <v/>
      </c>
    </row>
    <row r="8948" spans="2:14">
      <c r="B8948">
        <v>34405057</v>
      </c>
      <c r="C8948" s="2">
        <v>42486</v>
      </c>
      <c r="D8948" t="s">
        <v>13</v>
      </c>
      <c r="E8948" t="s">
        <v>6465</v>
      </c>
      <c r="F8948" t="s">
        <v>6217</v>
      </c>
      <c r="J8948" t="s">
        <v>17</v>
      </c>
      <c r="K8948" t="s">
        <v>25</v>
      </c>
      <c r="L8948" t="str">
        <f>_xlfn.XLOOKUP(Tableau1[[#This Row],[TYPE DE PIECE]],Tableau4[MATIERE],Tableau4[SHORT TYPE],"",0,1)</f>
        <v>SMT</v>
      </c>
      <c r="N8948" t="str">
        <f>IF(ISERR(FIND("DECOUPE",Tableau1[[#This Row],[DESIGNATION]])),"","NEED REF")</f>
        <v/>
      </c>
    </row>
    <row r="8949" spans="2:14">
      <c r="B8949">
        <v>34405056</v>
      </c>
      <c r="C8949" s="2">
        <v>42486</v>
      </c>
      <c r="D8949" t="s">
        <v>13</v>
      </c>
      <c r="E8949" t="s">
        <v>6466</v>
      </c>
      <c r="F8949" t="s">
        <v>6467</v>
      </c>
      <c r="J8949" t="s">
        <v>2245</v>
      </c>
      <c r="K8949" t="s">
        <v>25</v>
      </c>
      <c r="L8949" t="str">
        <f>_xlfn.XLOOKUP(Tableau1[[#This Row],[TYPE DE PIECE]],Tableau4[MATIERE],Tableau4[SHORT TYPE],"",0,1)</f>
        <v>SMT</v>
      </c>
      <c r="N8949" t="str">
        <f>IF(ISERR(FIND("DECOUPE",Tableau1[[#This Row],[DESIGNATION]])),"","NEED REF")</f>
        <v/>
      </c>
    </row>
    <row r="8950" spans="2:14">
      <c r="B8950">
        <v>34405055</v>
      </c>
      <c r="C8950" s="2">
        <v>42485</v>
      </c>
      <c r="D8950" t="s">
        <v>13</v>
      </c>
      <c r="E8950" t="s">
        <v>6468</v>
      </c>
      <c r="F8950" t="s">
        <v>6467</v>
      </c>
      <c r="J8950" t="s">
        <v>2245</v>
      </c>
      <c r="K8950" t="s">
        <v>25</v>
      </c>
      <c r="L8950" t="str">
        <f>_xlfn.XLOOKUP(Tableau1[[#This Row],[TYPE DE PIECE]],Tableau4[MATIERE],Tableau4[SHORT TYPE],"",0,1)</f>
        <v>SMT</v>
      </c>
      <c r="N8950" t="str">
        <f>IF(ISERR(FIND("DECOUPE",Tableau1[[#This Row],[DESIGNATION]])),"","NEED REF")</f>
        <v/>
      </c>
    </row>
    <row r="8951" spans="2:14">
      <c r="B8951">
        <v>34405054</v>
      </c>
      <c r="C8951" s="2">
        <v>42474</v>
      </c>
      <c r="E8951" t="s">
        <v>6469</v>
      </c>
      <c r="F8951" t="s">
        <v>5731</v>
      </c>
      <c r="J8951" t="s">
        <v>17</v>
      </c>
      <c r="K8951" t="s">
        <v>22</v>
      </c>
      <c r="L8951" t="str">
        <f>_xlfn.XLOOKUP(Tableau1[[#This Row],[TYPE DE PIECE]],Tableau4[MATIERE],Tableau4[SHORT TYPE],"",0,1)</f>
        <v>COP</v>
      </c>
      <c r="N8951" t="str">
        <f>IF(ISERR(FIND("DECOUPE",Tableau1[[#This Row],[DESIGNATION]])),"","NEED REF")</f>
        <v/>
      </c>
    </row>
    <row r="8952" spans="2:14">
      <c r="B8952">
        <v>34405053</v>
      </c>
      <c r="C8952" s="2">
        <v>42472</v>
      </c>
      <c r="D8952" t="s">
        <v>745</v>
      </c>
      <c r="J8952" t="s">
        <v>17</v>
      </c>
      <c r="L8952" t="str">
        <f>_xlfn.XLOOKUP(Tableau1[[#This Row],[TYPE DE PIECE]],Tableau4[MATIERE],Tableau4[SHORT TYPE],"",0,1)</f>
        <v/>
      </c>
      <c r="N8952" t="str">
        <f>IF(ISERR(FIND("DECOUPE",Tableau1[[#This Row],[DESIGNATION]])),"","NEED REF")</f>
        <v/>
      </c>
    </row>
    <row r="8953" spans="2:14">
      <c r="B8953">
        <v>34405052</v>
      </c>
      <c r="C8953" s="2">
        <v>42472</v>
      </c>
      <c r="D8953" t="s">
        <v>13</v>
      </c>
      <c r="E8953" t="s">
        <v>6470</v>
      </c>
      <c r="F8953" t="s">
        <v>6471</v>
      </c>
      <c r="J8953" t="s">
        <v>17</v>
      </c>
      <c r="K8953" t="s">
        <v>5688</v>
      </c>
      <c r="L8953" t="str">
        <f>_xlfn.XLOOKUP(Tableau1[[#This Row],[TYPE DE PIECE]],Tableau4[MATIERE],Tableau4[SHORT TYPE],"",0,1)</f>
        <v/>
      </c>
      <c r="N8953" t="str">
        <f>IF(ISERR(FIND("DECOUPE",Tableau1[[#This Row],[DESIGNATION]])),"","NEED REF")</f>
        <v/>
      </c>
    </row>
    <row r="8954" spans="2:14">
      <c r="B8954">
        <v>34405051</v>
      </c>
      <c r="C8954" s="2">
        <v>42472</v>
      </c>
      <c r="D8954" t="s">
        <v>13</v>
      </c>
      <c r="E8954" t="s">
        <v>6472</v>
      </c>
      <c r="F8954" t="s">
        <v>6471</v>
      </c>
      <c r="J8954" t="s">
        <v>17</v>
      </c>
      <c r="K8954" t="s">
        <v>25</v>
      </c>
      <c r="L8954" t="str">
        <f>_xlfn.XLOOKUP(Tableau1[[#This Row],[TYPE DE PIECE]],Tableau4[MATIERE],Tableau4[SHORT TYPE],"",0,1)</f>
        <v>SMT</v>
      </c>
      <c r="N8954" t="str">
        <f>IF(ISERR(FIND("DECOUPE",Tableau1[[#This Row],[DESIGNATION]])),"","NEED REF")</f>
        <v/>
      </c>
    </row>
    <row r="8955" spans="2:14">
      <c r="B8955">
        <v>34405050</v>
      </c>
      <c r="C8955" s="2">
        <v>42472</v>
      </c>
      <c r="D8955" t="s">
        <v>745</v>
      </c>
      <c r="E8955" t="s">
        <v>6473</v>
      </c>
      <c r="F8955" t="s">
        <v>6471</v>
      </c>
      <c r="J8955" t="s">
        <v>17</v>
      </c>
      <c r="K8955" t="s">
        <v>745</v>
      </c>
      <c r="L8955" t="str">
        <f>_xlfn.XLOOKUP(Tableau1[[#This Row],[TYPE DE PIECE]],Tableau4[MATIERE],Tableau4[SHORT TYPE],"",0,1)</f>
        <v>BOM</v>
      </c>
      <c r="N8955" t="str">
        <f>IF(ISERR(FIND("DECOUPE",Tableau1[[#This Row],[DESIGNATION]])),"","NEED REF")</f>
        <v/>
      </c>
    </row>
    <row r="8956" spans="2:14">
      <c r="B8956">
        <v>34405049</v>
      </c>
      <c r="C8956" s="2">
        <v>42472</v>
      </c>
      <c r="D8956" t="s">
        <v>13</v>
      </c>
      <c r="E8956" t="s">
        <v>6474</v>
      </c>
      <c r="F8956" t="s">
        <v>6471</v>
      </c>
      <c r="J8956" t="s">
        <v>17</v>
      </c>
      <c r="K8956" t="s">
        <v>25</v>
      </c>
      <c r="L8956" t="str">
        <f>_xlfn.XLOOKUP(Tableau1[[#This Row],[TYPE DE PIECE]],Tableau4[MATIERE],Tableau4[SHORT TYPE],"",0,1)</f>
        <v>SMT</v>
      </c>
      <c r="N8956" t="str">
        <f>IF(ISERR(FIND("DECOUPE",Tableau1[[#This Row],[DESIGNATION]])),"","NEED REF")</f>
        <v/>
      </c>
    </row>
    <row r="8957" spans="2:14">
      <c r="B8957">
        <v>34405048</v>
      </c>
      <c r="C8957" s="2">
        <v>42472</v>
      </c>
      <c r="D8957" t="s">
        <v>13</v>
      </c>
      <c r="E8957" t="s">
        <v>6475</v>
      </c>
      <c r="F8957" t="s">
        <v>6471</v>
      </c>
      <c r="J8957" t="s">
        <v>17</v>
      </c>
      <c r="K8957" t="s">
        <v>25</v>
      </c>
      <c r="L8957" t="str">
        <f>_xlfn.XLOOKUP(Tableau1[[#This Row],[TYPE DE PIECE]],Tableau4[MATIERE],Tableau4[SHORT TYPE],"",0,1)</f>
        <v>SMT</v>
      </c>
      <c r="N8957" t="str">
        <f>IF(ISERR(FIND("DECOUPE",Tableau1[[#This Row],[DESIGNATION]])),"","NEED REF")</f>
        <v/>
      </c>
    </row>
    <row r="8958" spans="2:14">
      <c r="B8958">
        <v>34405047</v>
      </c>
      <c r="C8958" s="2">
        <v>42472</v>
      </c>
      <c r="D8958" t="s">
        <v>13</v>
      </c>
      <c r="E8958" t="s">
        <v>6476</v>
      </c>
      <c r="F8958" t="s">
        <v>6471</v>
      </c>
      <c r="J8958" t="s">
        <v>17</v>
      </c>
      <c r="K8958" t="s">
        <v>25</v>
      </c>
      <c r="L8958" t="str">
        <f>_xlfn.XLOOKUP(Tableau1[[#This Row],[TYPE DE PIECE]],Tableau4[MATIERE],Tableau4[SHORT TYPE],"",0,1)</f>
        <v>SMT</v>
      </c>
      <c r="N8958" t="str">
        <f>IF(ISERR(FIND("DECOUPE",Tableau1[[#This Row],[DESIGNATION]])),"","NEED REF")</f>
        <v/>
      </c>
    </row>
    <row r="8959" spans="2:14">
      <c r="B8959">
        <v>34405046</v>
      </c>
      <c r="C8959" s="2">
        <v>42472</v>
      </c>
      <c r="D8959" t="s">
        <v>13</v>
      </c>
      <c r="E8959" t="s">
        <v>6477</v>
      </c>
      <c r="F8959" t="s">
        <v>6471</v>
      </c>
      <c r="J8959" t="s">
        <v>17</v>
      </c>
      <c r="K8959" t="s">
        <v>25</v>
      </c>
      <c r="L8959" t="str">
        <f>_xlfn.XLOOKUP(Tableau1[[#This Row],[TYPE DE PIECE]],Tableau4[MATIERE],Tableau4[SHORT TYPE],"",0,1)</f>
        <v>SMT</v>
      </c>
      <c r="N8959" t="str">
        <f>IF(ISERR(FIND("DECOUPE",Tableau1[[#This Row],[DESIGNATION]])),"","NEED REF")</f>
        <v/>
      </c>
    </row>
    <row r="8960" spans="2:14">
      <c r="B8960">
        <v>34405045</v>
      </c>
      <c r="C8960" s="2">
        <v>42472</v>
      </c>
      <c r="D8960" t="s">
        <v>13</v>
      </c>
      <c r="E8960" t="s">
        <v>6478</v>
      </c>
      <c r="F8960" t="s">
        <v>6471</v>
      </c>
      <c r="J8960" t="s">
        <v>17</v>
      </c>
      <c r="K8960" t="s">
        <v>25</v>
      </c>
      <c r="L8960" t="str">
        <f>_xlfn.XLOOKUP(Tableau1[[#This Row],[TYPE DE PIECE]],Tableau4[MATIERE],Tableau4[SHORT TYPE],"",0,1)</f>
        <v>SMT</v>
      </c>
      <c r="N8960" t="str">
        <f>IF(ISERR(FIND("DECOUPE",Tableau1[[#This Row],[DESIGNATION]])),"","NEED REF")</f>
        <v/>
      </c>
    </row>
    <row r="8961" spans="2:14">
      <c r="B8961">
        <v>34405044</v>
      </c>
      <c r="C8961" s="2">
        <v>42472</v>
      </c>
      <c r="D8961" t="s">
        <v>13</v>
      </c>
      <c r="E8961" t="s">
        <v>6479</v>
      </c>
      <c r="F8961" t="s">
        <v>6471</v>
      </c>
      <c r="J8961" t="s">
        <v>17</v>
      </c>
      <c r="K8961" t="s">
        <v>5688</v>
      </c>
      <c r="L8961" t="str">
        <f>_xlfn.XLOOKUP(Tableau1[[#This Row],[TYPE DE PIECE]],Tableau4[MATIERE],Tableau4[SHORT TYPE],"",0,1)</f>
        <v/>
      </c>
      <c r="N8961" t="str">
        <f>IF(ISERR(FIND("DECOUPE",Tableau1[[#This Row],[DESIGNATION]])),"","NEED REF")</f>
        <v/>
      </c>
    </row>
    <row r="8962" spans="2:14">
      <c r="B8962">
        <v>34405043</v>
      </c>
      <c r="C8962" s="2">
        <v>42472</v>
      </c>
      <c r="D8962" t="s">
        <v>13</v>
      </c>
      <c r="E8962" t="s">
        <v>6480</v>
      </c>
      <c r="F8962" t="s">
        <v>6471</v>
      </c>
      <c r="J8962" t="s">
        <v>17</v>
      </c>
      <c r="K8962" t="s">
        <v>5688</v>
      </c>
      <c r="L8962" t="str">
        <f>_xlfn.XLOOKUP(Tableau1[[#This Row],[TYPE DE PIECE]],Tableau4[MATIERE],Tableau4[SHORT TYPE],"",0,1)</f>
        <v/>
      </c>
      <c r="N8962" t="str">
        <f>IF(ISERR(FIND("DECOUPE",Tableau1[[#This Row],[DESIGNATION]])),"","NEED REF")</f>
        <v/>
      </c>
    </row>
    <row r="8963" spans="2:14">
      <c r="B8963">
        <v>34405042</v>
      </c>
      <c r="C8963" s="2">
        <v>42471</v>
      </c>
      <c r="D8963" t="s">
        <v>745</v>
      </c>
      <c r="E8963" t="s">
        <v>6481</v>
      </c>
      <c r="F8963" t="s">
        <v>6471</v>
      </c>
      <c r="J8963" t="s">
        <v>17</v>
      </c>
      <c r="L8963" t="str">
        <f>_xlfn.XLOOKUP(Tableau1[[#This Row],[TYPE DE PIECE]],Tableau4[MATIERE],Tableau4[SHORT TYPE],"",0,1)</f>
        <v/>
      </c>
      <c r="N8963" t="str">
        <f>IF(ISERR(FIND("DECOUPE",Tableau1[[#This Row],[DESIGNATION]])),"","NEED REF")</f>
        <v/>
      </c>
    </row>
    <row r="8964" spans="2:14">
      <c r="B8964">
        <v>34405041</v>
      </c>
      <c r="C8964" s="2">
        <v>42471</v>
      </c>
      <c r="D8964" t="s">
        <v>13</v>
      </c>
      <c r="E8964" t="s">
        <v>6325</v>
      </c>
      <c r="F8964" t="s">
        <v>6471</v>
      </c>
      <c r="J8964" t="s">
        <v>17</v>
      </c>
      <c r="K8964" t="s">
        <v>25</v>
      </c>
      <c r="L8964" t="str">
        <f>_xlfn.XLOOKUP(Tableau1[[#This Row],[TYPE DE PIECE]],Tableau4[MATIERE],Tableau4[SHORT TYPE],"",0,1)</f>
        <v>SMT</v>
      </c>
      <c r="N8964" t="str">
        <f>IF(ISERR(FIND("DECOUPE",Tableau1[[#This Row],[DESIGNATION]])),"","NEED REF")</f>
        <v/>
      </c>
    </row>
    <row r="8965" spans="2:14">
      <c r="B8965">
        <v>34405040</v>
      </c>
      <c r="C8965" s="2">
        <v>42471</v>
      </c>
      <c r="D8965" t="s">
        <v>13</v>
      </c>
      <c r="E8965" t="s">
        <v>6482</v>
      </c>
      <c r="F8965" t="s">
        <v>6471</v>
      </c>
      <c r="J8965" t="s">
        <v>17</v>
      </c>
      <c r="K8965" t="s">
        <v>25</v>
      </c>
      <c r="L8965" t="str">
        <f>_xlfn.XLOOKUP(Tableau1[[#This Row],[TYPE DE PIECE]],Tableau4[MATIERE],Tableau4[SHORT TYPE],"",0,1)</f>
        <v>SMT</v>
      </c>
      <c r="N8965" t="str">
        <f>IF(ISERR(FIND("DECOUPE",Tableau1[[#This Row],[DESIGNATION]])),"","NEED REF")</f>
        <v/>
      </c>
    </row>
    <row r="8966" spans="2:14">
      <c r="B8966">
        <v>34405039</v>
      </c>
      <c r="C8966" s="2">
        <v>42471</v>
      </c>
      <c r="D8966" t="s">
        <v>13</v>
      </c>
      <c r="E8966" t="s">
        <v>6483</v>
      </c>
      <c r="F8966" t="s">
        <v>5731</v>
      </c>
      <c r="J8966" t="s">
        <v>17</v>
      </c>
      <c r="L8966" t="str">
        <f>_xlfn.XLOOKUP(Tableau1[[#This Row],[TYPE DE PIECE]],Tableau4[MATIERE],Tableau4[SHORT TYPE],"",0,1)</f>
        <v/>
      </c>
      <c r="N8966" t="str">
        <f>IF(ISERR(FIND("DECOUPE",Tableau1[[#This Row],[DESIGNATION]])),"","NEED REF")</f>
        <v>NEED REF</v>
      </c>
    </row>
    <row r="8967" spans="2:14">
      <c r="B8967">
        <v>34405038</v>
      </c>
      <c r="C8967" s="2">
        <v>42467</v>
      </c>
      <c r="D8967" t="s">
        <v>13</v>
      </c>
      <c r="E8967" t="s">
        <v>6484</v>
      </c>
      <c r="F8967" t="s">
        <v>6485</v>
      </c>
      <c r="J8967" t="s">
        <v>2813</v>
      </c>
      <c r="K8967" t="s">
        <v>22</v>
      </c>
      <c r="L8967" t="str">
        <f>_xlfn.XLOOKUP(Tableau1[[#This Row],[TYPE DE PIECE]],Tableau4[MATIERE],Tableau4[SHORT TYPE],"",0,1)</f>
        <v>COP</v>
      </c>
      <c r="N8967" t="str">
        <f>IF(ISERR(FIND("DECOUPE",Tableau1[[#This Row],[DESIGNATION]])),"","NEED REF")</f>
        <v/>
      </c>
    </row>
    <row r="8968" spans="2:14">
      <c r="B8968">
        <v>34405037</v>
      </c>
      <c r="C8968" s="2">
        <v>42467</v>
      </c>
      <c r="D8968" t="s">
        <v>13</v>
      </c>
      <c r="E8968" t="s">
        <v>6486</v>
      </c>
      <c r="F8968" t="s">
        <v>6485</v>
      </c>
      <c r="J8968" t="s">
        <v>2813</v>
      </c>
      <c r="K8968" t="s">
        <v>22</v>
      </c>
      <c r="L8968" t="str">
        <f>_xlfn.XLOOKUP(Tableau1[[#This Row],[TYPE DE PIECE]],Tableau4[MATIERE],Tableau4[SHORT TYPE],"",0,1)</f>
        <v>COP</v>
      </c>
      <c r="N8968" t="str">
        <f>IF(ISERR(FIND("DECOUPE",Tableau1[[#This Row],[DESIGNATION]])),"","NEED REF")</f>
        <v/>
      </c>
    </row>
    <row r="8969" spans="2:14">
      <c r="B8969">
        <v>34405036</v>
      </c>
      <c r="C8969" s="2">
        <v>42467</v>
      </c>
      <c r="D8969" t="s">
        <v>13</v>
      </c>
      <c r="E8969" t="s">
        <v>6487</v>
      </c>
      <c r="F8969" t="s">
        <v>6485</v>
      </c>
      <c r="J8969" t="s">
        <v>2813</v>
      </c>
      <c r="K8969" t="s">
        <v>22</v>
      </c>
      <c r="L8969" t="str">
        <f>_xlfn.XLOOKUP(Tableau1[[#This Row],[TYPE DE PIECE]],Tableau4[MATIERE],Tableau4[SHORT TYPE],"",0,1)</f>
        <v>COP</v>
      </c>
      <c r="N8969" t="str">
        <f>IF(ISERR(FIND("DECOUPE",Tableau1[[#This Row],[DESIGNATION]])),"","NEED REF")</f>
        <v/>
      </c>
    </row>
    <row r="8970" spans="2:14">
      <c r="B8970">
        <v>34405035</v>
      </c>
      <c r="C8970" s="2">
        <v>42467</v>
      </c>
      <c r="D8970" t="s">
        <v>13</v>
      </c>
      <c r="E8970" t="s">
        <v>6488</v>
      </c>
      <c r="F8970" t="s">
        <v>6485</v>
      </c>
      <c r="J8970" t="s">
        <v>2813</v>
      </c>
      <c r="K8970" t="s">
        <v>22</v>
      </c>
      <c r="L8970" t="str">
        <f>_xlfn.XLOOKUP(Tableau1[[#This Row],[TYPE DE PIECE]],Tableau4[MATIERE],Tableau4[SHORT TYPE],"",0,1)</f>
        <v>COP</v>
      </c>
      <c r="N8970" t="str">
        <f>IF(ISERR(FIND("DECOUPE",Tableau1[[#This Row],[DESIGNATION]])),"","NEED REF")</f>
        <v/>
      </c>
    </row>
    <row r="8971" spans="2:14">
      <c r="B8971">
        <v>34405034</v>
      </c>
      <c r="C8971" s="2">
        <v>42467</v>
      </c>
      <c r="D8971" t="s">
        <v>13</v>
      </c>
      <c r="E8971" t="s">
        <v>6489</v>
      </c>
      <c r="F8971" t="s">
        <v>6485</v>
      </c>
      <c r="J8971" t="s">
        <v>2813</v>
      </c>
      <c r="K8971" t="s">
        <v>22</v>
      </c>
      <c r="L8971" t="str">
        <f>_xlfn.XLOOKUP(Tableau1[[#This Row],[TYPE DE PIECE]],Tableau4[MATIERE],Tableau4[SHORT TYPE],"",0,1)</f>
        <v>COP</v>
      </c>
      <c r="N8971" t="str">
        <f>IF(ISERR(FIND("DECOUPE",Tableau1[[#This Row],[DESIGNATION]])),"","NEED REF")</f>
        <v/>
      </c>
    </row>
    <row r="8972" spans="2:14">
      <c r="B8972">
        <v>34405033</v>
      </c>
      <c r="C8972" s="2">
        <v>42467</v>
      </c>
      <c r="D8972" t="s">
        <v>745</v>
      </c>
      <c r="E8972" t="s">
        <v>6490</v>
      </c>
      <c r="F8972" t="s">
        <v>6471</v>
      </c>
      <c r="J8972" t="s">
        <v>17</v>
      </c>
      <c r="K8972" t="s">
        <v>745</v>
      </c>
      <c r="L8972" t="str">
        <f>_xlfn.XLOOKUP(Tableau1[[#This Row],[TYPE DE PIECE]],Tableau4[MATIERE],Tableau4[SHORT TYPE],"",0,1)</f>
        <v>BOM</v>
      </c>
      <c r="N8972" t="str">
        <f>IF(ISERR(FIND("DECOUPE",Tableau1[[#This Row],[DESIGNATION]])),"","NEED REF")</f>
        <v/>
      </c>
    </row>
    <row r="8973" spans="2:14">
      <c r="B8973">
        <v>34405032</v>
      </c>
      <c r="C8973" s="2">
        <v>42467</v>
      </c>
      <c r="D8973" t="s">
        <v>13</v>
      </c>
      <c r="E8973" t="s">
        <v>6491</v>
      </c>
      <c r="F8973" t="s">
        <v>6471</v>
      </c>
      <c r="J8973" t="s">
        <v>17</v>
      </c>
      <c r="K8973" t="s">
        <v>22</v>
      </c>
      <c r="L8973" t="str">
        <f>_xlfn.XLOOKUP(Tableau1[[#This Row],[TYPE DE PIECE]],Tableau4[MATIERE],Tableau4[SHORT TYPE],"",0,1)</f>
        <v>COP</v>
      </c>
      <c r="N8973" t="str">
        <f>IF(ISERR(FIND("DECOUPE",Tableau1[[#This Row],[DESIGNATION]])),"","NEED REF")</f>
        <v/>
      </c>
    </row>
    <row r="8974" spans="2:14">
      <c r="B8974">
        <v>34405031</v>
      </c>
      <c r="C8974" s="2">
        <v>42465</v>
      </c>
      <c r="D8974" t="s">
        <v>13</v>
      </c>
      <c r="E8974" t="s">
        <v>6492</v>
      </c>
      <c r="F8974" t="s">
        <v>5334</v>
      </c>
      <c r="J8974" t="s">
        <v>2813</v>
      </c>
      <c r="K8974" t="s">
        <v>6493</v>
      </c>
      <c r="L8974" t="str">
        <f>_xlfn.XLOOKUP(Tableau1[[#This Row],[TYPE DE PIECE]],Tableau4[MATIERE],Tableau4[SHORT TYPE],"",0,1)</f>
        <v/>
      </c>
      <c r="N8974" t="str">
        <f>IF(ISERR(FIND("DECOUPE",Tableau1[[#This Row],[DESIGNATION]])),"","NEED REF")</f>
        <v/>
      </c>
    </row>
    <row r="8975" spans="2:14">
      <c r="B8975">
        <v>34405030</v>
      </c>
      <c r="C8975" s="2">
        <v>42460</v>
      </c>
      <c r="D8975" t="s">
        <v>13</v>
      </c>
      <c r="F8975" t="s">
        <v>6217</v>
      </c>
      <c r="J8975" t="s">
        <v>17</v>
      </c>
      <c r="K8975" t="s">
        <v>25</v>
      </c>
      <c r="L8975" t="str">
        <f>_xlfn.XLOOKUP(Tableau1[[#This Row],[TYPE DE PIECE]],Tableau4[MATIERE],Tableau4[SHORT TYPE],"",0,1)</f>
        <v>SMT</v>
      </c>
      <c r="N8975" t="str">
        <f>IF(ISERR(FIND("DECOUPE",Tableau1[[#This Row],[DESIGNATION]])),"","NEED REF")</f>
        <v/>
      </c>
    </row>
    <row r="8976" spans="2:14">
      <c r="B8976">
        <v>34405029</v>
      </c>
      <c r="C8976" s="2">
        <v>42464</v>
      </c>
      <c r="D8976" t="s">
        <v>13</v>
      </c>
      <c r="E8976" t="s">
        <v>6494</v>
      </c>
      <c r="F8976" t="s">
        <v>6495</v>
      </c>
      <c r="J8976" t="s">
        <v>4048</v>
      </c>
      <c r="L8976" t="str">
        <f>_xlfn.XLOOKUP(Tableau1[[#This Row],[TYPE DE PIECE]],Tableau4[MATIERE],Tableau4[SHORT TYPE],"",0,1)</f>
        <v/>
      </c>
      <c r="N8976" t="str">
        <f>IF(ISERR(FIND("DECOUPE",Tableau1[[#This Row],[DESIGNATION]])),"","NEED REF")</f>
        <v/>
      </c>
    </row>
    <row r="8977" spans="2:14">
      <c r="B8977">
        <v>34405028</v>
      </c>
      <c r="C8977" s="2">
        <v>42460</v>
      </c>
      <c r="D8977" t="s">
        <v>13</v>
      </c>
      <c r="F8977" t="s">
        <v>6217</v>
      </c>
      <c r="J8977" t="s">
        <v>17</v>
      </c>
      <c r="K8977" t="s">
        <v>25</v>
      </c>
      <c r="L8977" t="str">
        <f>_xlfn.XLOOKUP(Tableau1[[#This Row],[TYPE DE PIECE]],Tableau4[MATIERE],Tableau4[SHORT TYPE],"",0,1)</f>
        <v>SMT</v>
      </c>
      <c r="N8977" t="str">
        <f>IF(ISERR(FIND("DECOUPE",Tableau1[[#This Row],[DESIGNATION]])),"","NEED REF")</f>
        <v/>
      </c>
    </row>
    <row r="8978" spans="2:14">
      <c r="B8978">
        <v>34405027</v>
      </c>
      <c r="C8978" s="2">
        <v>42460</v>
      </c>
      <c r="D8978" t="s">
        <v>13</v>
      </c>
      <c r="F8978" t="s">
        <v>6217</v>
      </c>
      <c r="J8978" t="s">
        <v>17</v>
      </c>
      <c r="K8978" t="s">
        <v>25</v>
      </c>
      <c r="L8978" t="str">
        <f>_xlfn.XLOOKUP(Tableau1[[#This Row],[TYPE DE PIECE]],Tableau4[MATIERE],Tableau4[SHORT TYPE],"",0,1)</f>
        <v>SMT</v>
      </c>
      <c r="N8978" t="str">
        <f>IF(ISERR(FIND("DECOUPE",Tableau1[[#This Row],[DESIGNATION]])),"","NEED REF")</f>
        <v/>
      </c>
    </row>
    <row r="8979" spans="2:14">
      <c r="B8979">
        <v>34405026</v>
      </c>
      <c r="C8979" s="2">
        <v>42460</v>
      </c>
      <c r="D8979" t="s">
        <v>13</v>
      </c>
      <c r="F8979" t="s">
        <v>6217</v>
      </c>
      <c r="J8979" t="s">
        <v>17</v>
      </c>
      <c r="K8979" t="s">
        <v>25</v>
      </c>
      <c r="L8979" t="str">
        <f>_xlfn.XLOOKUP(Tableau1[[#This Row],[TYPE DE PIECE]],Tableau4[MATIERE],Tableau4[SHORT TYPE],"",0,1)</f>
        <v>SMT</v>
      </c>
      <c r="N8979" t="str">
        <f>IF(ISERR(FIND("DECOUPE",Tableau1[[#This Row],[DESIGNATION]])),"","NEED REF")</f>
        <v/>
      </c>
    </row>
    <row r="8980" spans="2:14">
      <c r="B8980">
        <v>34405025</v>
      </c>
      <c r="C8980" s="2">
        <v>42460</v>
      </c>
      <c r="D8980" t="s">
        <v>13</v>
      </c>
      <c r="F8980" t="s">
        <v>6217</v>
      </c>
      <c r="J8980" t="s">
        <v>17</v>
      </c>
      <c r="K8980" t="s">
        <v>25</v>
      </c>
      <c r="L8980" t="str">
        <f>_xlfn.XLOOKUP(Tableau1[[#This Row],[TYPE DE PIECE]],Tableau4[MATIERE],Tableau4[SHORT TYPE],"",0,1)</f>
        <v>SMT</v>
      </c>
      <c r="N8980" t="str">
        <f>IF(ISERR(FIND("DECOUPE",Tableau1[[#This Row],[DESIGNATION]])),"","NEED REF")</f>
        <v/>
      </c>
    </row>
    <row r="8981" spans="2:14">
      <c r="B8981">
        <v>34405024</v>
      </c>
      <c r="C8981" s="2">
        <v>42460</v>
      </c>
      <c r="D8981" t="s">
        <v>13</v>
      </c>
      <c r="F8981" t="s">
        <v>6217</v>
      </c>
      <c r="J8981" t="s">
        <v>17</v>
      </c>
      <c r="K8981" t="s">
        <v>25</v>
      </c>
      <c r="L8981" t="str">
        <f>_xlfn.XLOOKUP(Tableau1[[#This Row],[TYPE DE PIECE]],Tableau4[MATIERE],Tableau4[SHORT TYPE],"",0,1)</f>
        <v>SMT</v>
      </c>
      <c r="N8981" t="str">
        <f>IF(ISERR(FIND("DECOUPE",Tableau1[[#This Row],[DESIGNATION]])),"","NEED REF")</f>
        <v/>
      </c>
    </row>
    <row r="8982" spans="2:14">
      <c r="B8982">
        <v>34405023</v>
      </c>
      <c r="C8982" s="2">
        <v>42460</v>
      </c>
      <c r="D8982" t="s">
        <v>13</v>
      </c>
      <c r="F8982" t="s">
        <v>6217</v>
      </c>
      <c r="J8982" t="s">
        <v>17</v>
      </c>
      <c r="K8982" t="s">
        <v>25</v>
      </c>
      <c r="L8982" t="str">
        <f>_xlfn.XLOOKUP(Tableau1[[#This Row],[TYPE DE PIECE]],Tableau4[MATIERE],Tableau4[SHORT TYPE],"",0,1)</f>
        <v>SMT</v>
      </c>
      <c r="N8982" t="str">
        <f>IF(ISERR(FIND("DECOUPE",Tableau1[[#This Row],[DESIGNATION]])),"","NEED REF")</f>
        <v/>
      </c>
    </row>
    <row r="8983" spans="2:14">
      <c r="B8983">
        <v>34405022</v>
      </c>
      <c r="C8983" s="2">
        <v>42460</v>
      </c>
      <c r="D8983" t="s">
        <v>13</v>
      </c>
      <c r="F8983" t="s">
        <v>6217</v>
      </c>
      <c r="J8983" t="s">
        <v>17</v>
      </c>
      <c r="K8983" t="s">
        <v>25</v>
      </c>
      <c r="L8983" t="str">
        <f>_xlfn.XLOOKUP(Tableau1[[#This Row],[TYPE DE PIECE]],Tableau4[MATIERE],Tableau4[SHORT TYPE],"",0,1)</f>
        <v>SMT</v>
      </c>
      <c r="N8983" t="str">
        <f>IF(ISERR(FIND("DECOUPE",Tableau1[[#This Row],[DESIGNATION]])),"","NEED REF")</f>
        <v/>
      </c>
    </row>
    <row r="8984" spans="2:14">
      <c r="B8984">
        <v>34405021</v>
      </c>
      <c r="C8984" s="2">
        <v>42460</v>
      </c>
      <c r="D8984" t="s">
        <v>13</v>
      </c>
      <c r="E8984" t="s">
        <v>6496</v>
      </c>
      <c r="F8984" t="s">
        <v>6217</v>
      </c>
      <c r="J8984" t="s">
        <v>17</v>
      </c>
      <c r="K8984" t="s">
        <v>25</v>
      </c>
      <c r="L8984" t="str">
        <f>_xlfn.XLOOKUP(Tableau1[[#This Row],[TYPE DE PIECE]],Tableau4[MATIERE],Tableau4[SHORT TYPE],"",0,1)</f>
        <v>SMT</v>
      </c>
      <c r="N8984" t="str">
        <f>IF(ISERR(FIND("DECOUPE",Tableau1[[#This Row],[DESIGNATION]])),"","NEED REF")</f>
        <v/>
      </c>
    </row>
    <row r="8985" spans="2:14">
      <c r="B8985">
        <v>34405020</v>
      </c>
      <c r="C8985" s="2">
        <v>42460</v>
      </c>
      <c r="D8985" t="s">
        <v>13</v>
      </c>
      <c r="E8985" t="s">
        <v>6497</v>
      </c>
      <c r="F8985" t="s">
        <v>6217</v>
      </c>
      <c r="J8985" t="s">
        <v>17</v>
      </c>
      <c r="K8985" t="s">
        <v>25</v>
      </c>
      <c r="L8985" t="str">
        <f>_xlfn.XLOOKUP(Tableau1[[#This Row],[TYPE DE PIECE]],Tableau4[MATIERE],Tableau4[SHORT TYPE],"",0,1)</f>
        <v>SMT</v>
      </c>
      <c r="N8985" t="str">
        <f>IF(ISERR(FIND("DECOUPE",Tableau1[[#This Row],[DESIGNATION]])),"","NEED REF")</f>
        <v/>
      </c>
    </row>
    <row r="8986" spans="2:14">
      <c r="B8986">
        <v>34405019</v>
      </c>
      <c r="C8986" s="2">
        <v>42447</v>
      </c>
      <c r="D8986" t="s">
        <v>13</v>
      </c>
      <c r="E8986" t="s">
        <v>3396</v>
      </c>
      <c r="J8986" t="s">
        <v>17</v>
      </c>
      <c r="K8986" t="s">
        <v>25</v>
      </c>
      <c r="L8986" t="str">
        <f>_xlfn.XLOOKUP(Tableau1[[#This Row],[TYPE DE PIECE]],Tableau4[MATIERE],Tableau4[SHORT TYPE],"",0,1)</f>
        <v>SMT</v>
      </c>
      <c r="N8986" t="str">
        <f>IF(ISERR(FIND("DECOUPE",Tableau1[[#This Row],[DESIGNATION]])),"","NEED REF")</f>
        <v/>
      </c>
    </row>
    <row r="8987" spans="2:14">
      <c r="B8987">
        <v>34405018</v>
      </c>
      <c r="C8987" s="2">
        <v>42447</v>
      </c>
      <c r="D8987" t="s">
        <v>13</v>
      </c>
      <c r="E8987" t="s">
        <v>6498</v>
      </c>
      <c r="J8987" t="s">
        <v>17</v>
      </c>
      <c r="K8987" t="s">
        <v>25</v>
      </c>
      <c r="L8987" t="str">
        <f>_xlfn.XLOOKUP(Tableau1[[#This Row],[TYPE DE PIECE]],Tableau4[MATIERE],Tableau4[SHORT TYPE],"",0,1)</f>
        <v>SMT</v>
      </c>
      <c r="N8987" t="str">
        <f>IF(ISERR(FIND("DECOUPE",Tableau1[[#This Row],[DESIGNATION]])),"","NEED REF")</f>
        <v/>
      </c>
    </row>
    <row r="8988" spans="2:14">
      <c r="B8988">
        <v>34405017</v>
      </c>
      <c r="C8988" s="2">
        <v>42447</v>
      </c>
      <c r="D8988" t="s">
        <v>13</v>
      </c>
      <c r="E8988" t="s">
        <v>6499</v>
      </c>
      <c r="J8988" t="s">
        <v>17</v>
      </c>
      <c r="K8988" t="s">
        <v>25</v>
      </c>
      <c r="L8988" t="str">
        <f>_xlfn.XLOOKUP(Tableau1[[#This Row],[TYPE DE PIECE]],Tableau4[MATIERE],Tableau4[SHORT TYPE],"",0,1)</f>
        <v>SMT</v>
      </c>
      <c r="N8988" t="str">
        <f>IF(ISERR(FIND("DECOUPE",Tableau1[[#This Row],[DESIGNATION]])),"","NEED REF")</f>
        <v/>
      </c>
    </row>
    <row r="8989" spans="2:14">
      <c r="B8989">
        <v>34405016</v>
      </c>
      <c r="C8989" s="2">
        <v>42447</v>
      </c>
      <c r="D8989" t="s">
        <v>13</v>
      </c>
      <c r="E8989" t="s">
        <v>6500</v>
      </c>
      <c r="J8989" t="s">
        <v>17</v>
      </c>
      <c r="K8989" t="s">
        <v>22</v>
      </c>
      <c r="L8989" t="str">
        <f>_xlfn.XLOOKUP(Tableau1[[#This Row],[TYPE DE PIECE]],Tableau4[MATIERE],Tableau4[SHORT TYPE],"",0,1)</f>
        <v>COP</v>
      </c>
      <c r="N8989" t="str">
        <f>IF(ISERR(FIND("DECOUPE",Tableau1[[#This Row],[DESIGNATION]])),"","NEED REF")</f>
        <v/>
      </c>
    </row>
    <row r="8990" spans="2:14">
      <c r="B8990">
        <v>34405015</v>
      </c>
      <c r="C8990" s="2">
        <v>42447</v>
      </c>
      <c r="D8990" t="s">
        <v>13</v>
      </c>
      <c r="E8990" t="s">
        <v>6501</v>
      </c>
      <c r="J8990" t="s">
        <v>17</v>
      </c>
      <c r="K8990" t="s">
        <v>22</v>
      </c>
      <c r="L8990" t="str">
        <f>_xlfn.XLOOKUP(Tableau1[[#This Row],[TYPE DE PIECE]],Tableau4[MATIERE],Tableau4[SHORT TYPE],"",0,1)</f>
        <v>COP</v>
      </c>
      <c r="N8990" t="str">
        <f>IF(ISERR(FIND("DECOUPE",Tableau1[[#This Row],[DESIGNATION]])),"","NEED REF")</f>
        <v/>
      </c>
    </row>
    <row r="8991" spans="2:14">
      <c r="B8991">
        <v>34405014</v>
      </c>
      <c r="C8991" s="2">
        <v>42447</v>
      </c>
      <c r="D8991" t="s">
        <v>13</v>
      </c>
      <c r="E8991" t="s">
        <v>6502</v>
      </c>
      <c r="J8991" t="s">
        <v>17</v>
      </c>
      <c r="K8991" t="s">
        <v>22</v>
      </c>
      <c r="L8991" t="str">
        <f>_xlfn.XLOOKUP(Tableau1[[#This Row],[TYPE DE PIECE]],Tableau4[MATIERE],Tableau4[SHORT TYPE],"",0,1)</f>
        <v>COP</v>
      </c>
      <c r="N8991" t="str">
        <f>IF(ISERR(FIND("DECOUPE",Tableau1[[#This Row],[DESIGNATION]])),"","NEED REF")</f>
        <v/>
      </c>
    </row>
    <row r="8992" spans="2:14">
      <c r="B8992">
        <v>34405013</v>
      </c>
      <c r="C8992" s="2"/>
      <c r="L8992" t="str">
        <f>_xlfn.XLOOKUP(Tableau1[[#This Row],[TYPE DE PIECE]],Tableau4[MATIERE],Tableau4[SHORT TYPE],"",0,1)</f>
        <v/>
      </c>
      <c r="N8992" t="str">
        <f>IF(ISERR(FIND("DECOUPE",Tableau1[[#This Row],[DESIGNATION]])),"","NEED REF")</f>
        <v/>
      </c>
    </row>
    <row r="8993" spans="2:14">
      <c r="B8993">
        <v>34405012</v>
      </c>
      <c r="C8993" s="2"/>
      <c r="L8993" t="str">
        <f>_xlfn.XLOOKUP(Tableau1[[#This Row],[TYPE DE PIECE]],Tableau4[MATIERE],Tableau4[SHORT TYPE],"",0,1)</f>
        <v/>
      </c>
      <c r="N8993" t="str">
        <f>IF(ISERR(FIND("DECOUPE",Tableau1[[#This Row],[DESIGNATION]])),"","NEED REF")</f>
        <v/>
      </c>
    </row>
    <row r="8994" spans="2:14">
      <c r="B8994">
        <v>34405011</v>
      </c>
      <c r="C8994" s="2"/>
      <c r="L8994" t="str">
        <f>_xlfn.XLOOKUP(Tableau1[[#This Row],[TYPE DE PIECE]],Tableau4[MATIERE],Tableau4[SHORT TYPE],"",0,1)</f>
        <v/>
      </c>
      <c r="N8994" t="str">
        <f>IF(ISERR(FIND("DECOUPE",Tableau1[[#This Row],[DESIGNATION]])),"","NEED REF")</f>
        <v/>
      </c>
    </row>
    <row r="8995" spans="2:14">
      <c r="B8995">
        <v>34405010</v>
      </c>
      <c r="C8995" s="2"/>
      <c r="L8995" t="str">
        <f>_xlfn.XLOOKUP(Tableau1[[#This Row],[TYPE DE PIECE]],Tableau4[MATIERE],Tableau4[SHORT TYPE],"",0,1)</f>
        <v/>
      </c>
      <c r="N8995" t="str">
        <f>IF(ISERR(FIND("DECOUPE",Tableau1[[#This Row],[DESIGNATION]])),"","NEED REF")</f>
        <v/>
      </c>
    </row>
    <row r="8996" spans="2:14">
      <c r="B8996">
        <v>34405009</v>
      </c>
      <c r="C8996" s="2">
        <v>42447</v>
      </c>
      <c r="D8996" t="s">
        <v>13</v>
      </c>
      <c r="E8996" t="s">
        <v>6503</v>
      </c>
      <c r="J8996" t="s">
        <v>17</v>
      </c>
      <c r="K8996" t="s">
        <v>22</v>
      </c>
      <c r="L8996" t="str">
        <f>_xlfn.XLOOKUP(Tableau1[[#This Row],[TYPE DE PIECE]],Tableau4[MATIERE],Tableau4[SHORT TYPE],"",0,1)</f>
        <v>COP</v>
      </c>
      <c r="N8996" t="str">
        <f>IF(ISERR(FIND("DECOUPE",Tableau1[[#This Row],[DESIGNATION]])),"","NEED REF")</f>
        <v/>
      </c>
    </row>
    <row r="8997" spans="2:14">
      <c r="B8997">
        <v>34405008</v>
      </c>
      <c r="C8997" s="2">
        <v>42447</v>
      </c>
      <c r="D8997" t="s">
        <v>13</v>
      </c>
      <c r="E8997" t="s">
        <v>6504</v>
      </c>
      <c r="J8997" t="s">
        <v>17</v>
      </c>
      <c r="K8997" t="s">
        <v>22</v>
      </c>
      <c r="L8997" t="str">
        <f>_xlfn.XLOOKUP(Tableau1[[#This Row],[TYPE DE PIECE]],Tableau4[MATIERE],Tableau4[SHORT TYPE],"",0,1)</f>
        <v>COP</v>
      </c>
      <c r="N8997" t="str">
        <f>IF(ISERR(FIND("DECOUPE",Tableau1[[#This Row],[DESIGNATION]])),"","NEED REF")</f>
        <v/>
      </c>
    </row>
    <row r="8998" spans="2:14">
      <c r="B8998">
        <v>34405007</v>
      </c>
      <c r="C8998" s="2">
        <v>42447</v>
      </c>
      <c r="D8998" t="s">
        <v>13</v>
      </c>
      <c r="E8998" t="s">
        <v>6505</v>
      </c>
      <c r="J8998" t="s">
        <v>17</v>
      </c>
      <c r="K8998" t="s">
        <v>6506</v>
      </c>
      <c r="L8998" t="str">
        <f>_xlfn.XLOOKUP(Tableau1[[#This Row],[TYPE DE PIECE]],Tableau4[MATIERE],Tableau4[SHORT TYPE],"",0,1)</f>
        <v/>
      </c>
      <c r="N8998" t="str">
        <f>IF(ISERR(FIND("DECOUPE",Tableau1[[#This Row],[DESIGNATION]])),"","NEED REF")</f>
        <v/>
      </c>
    </row>
    <row r="8999" spans="2:14">
      <c r="B8999">
        <v>34405006</v>
      </c>
      <c r="C8999" s="2">
        <v>42447</v>
      </c>
      <c r="D8999" t="s">
        <v>13</v>
      </c>
      <c r="E8999" t="s">
        <v>6507</v>
      </c>
      <c r="J8999" t="s">
        <v>17</v>
      </c>
      <c r="K8999" t="s">
        <v>6506</v>
      </c>
      <c r="L8999" t="str">
        <f>_xlfn.XLOOKUP(Tableau1[[#This Row],[TYPE DE PIECE]],Tableau4[MATIERE],Tableau4[SHORT TYPE],"",0,1)</f>
        <v/>
      </c>
      <c r="N8999" t="str">
        <f>IF(ISERR(FIND("DECOUPE",Tableau1[[#This Row],[DESIGNATION]])),"","NEED REF")</f>
        <v/>
      </c>
    </row>
    <row r="9000" spans="2:14">
      <c r="B9000">
        <v>34405005</v>
      </c>
      <c r="C9000" s="2">
        <v>42447</v>
      </c>
      <c r="D9000" t="s">
        <v>13</v>
      </c>
      <c r="E9000" t="s">
        <v>6508</v>
      </c>
      <c r="J9000" t="s">
        <v>17</v>
      </c>
      <c r="K9000" t="s">
        <v>6506</v>
      </c>
      <c r="L9000" t="str">
        <f>_xlfn.XLOOKUP(Tableau1[[#This Row],[TYPE DE PIECE]],Tableau4[MATIERE],Tableau4[SHORT TYPE],"",0,1)</f>
        <v/>
      </c>
      <c r="N9000" t="str">
        <f>IF(ISERR(FIND("DECOUPE",Tableau1[[#This Row],[DESIGNATION]])),"","NEED REF")</f>
        <v/>
      </c>
    </row>
    <row r="9001" spans="2:14">
      <c r="B9001">
        <v>34405004</v>
      </c>
      <c r="C9001" s="2">
        <v>42447</v>
      </c>
      <c r="D9001" t="s">
        <v>13</v>
      </c>
      <c r="E9001" t="s">
        <v>6504</v>
      </c>
      <c r="J9001" t="s">
        <v>17</v>
      </c>
      <c r="K9001" t="s">
        <v>22</v>
      </c>
      <c r="L9001" t="str">
        <f>_xlfn.XLOOKUP(Tableau1[[#This Row],[TYPE DE PIECE]],Tableau4[MATIERE],Tableau4[SHORT TYPE],"",0,1)</f>
        <v>COP</v>
      </c>
      <c r="N9001" t="str">
        <f>IF(ISERR(FIND("DECOUPE",Tableau1[[#This Row],[DESIGNATION]])),"","NEED REF")</f>
        <v/>
      </c>
    </row>
    <row r="9002" spans="2:14">
      <c r="B9002">
        <v>34405003</v>
      </c>
      <c r="C9002" s="2">
        <v>42447</v>
      </c>
      <c r="D9002" t="s">
        <v>13</v>
      </c>
      <c r="E9002" t="s">
        <v>3561</v>
      </c>
      <c r="J9002" t="s">
        <v>17</v>
      </c>
      <c r="K9002" t="s">
        <v>25</v>
      </c>
      <c r="L9002" t="str">
        <f>_xlfn.XLOOKUP(Tableau1[[#This Row],[TYPE DE PIECE]],Tableau4[MATIERE],Tableau4[SHORT TYPE],"",0,1)</f>
        <v>SMT</v>
      </c>
      <c r="N9002" t="str">
        <f>IF(ISERR(FIND("DECOUPE",Tableau1[[#This Row],[DESIGNATION]])),"","NEED REF")</f>
        <v/>
      </c>
    </row>
    <row r="9003" spans="2:14">
      <c r="B9003">
        <v>34405002</v>
      </c>
      <c r="C9003" s="2">
        <v>42445</v>
      </c>
      <c r="D9003" t="s">
        <v>13</v>
      </c>
      <c r="E9003" t="s">
        <v>6455</v>
      </c>
      <c r="F9003" t="s">
        <v>6456</v>
      </c>
      <c r="J9003" t="s">
        <v>17</v>
      </c>
      <c r="L9003" t="str">
        <f>_xlfn.XLOOKUP(Tableau1[[#This Row],[TYPE DE PIECE]],Tableau4[MATIERE],Tableau4[SHORT TYPE],"",0,1)</f>
        <v/>
      </c>
      <c r="N9003" t="str">
        <f>IF(ISERR(FIND("DECOUPE",Tableau1[[#This Row],[DESIGNATION]])),"","NEED REF")</f>
        <v/>
      </c>
    </row>
    <row r="9004" spans="2:14">
      <c r="B9004">
        <v>34405001</v>
      </c>
      <c r="C9004" s="2">
        <v>42444</v>
      </c>
      <c r="D9004" t="s">
        <v>13</v>
      </c>
      <c r="E9004" t="s">
        <v>6453</v>
      </c>
      <c r="J9004" t="s">
        <v>17</v>
      </c>
      <c r="L9004" t="str">
        <f>_xlfn.XLOOKUP(Tableau1[[#This Row],[TYPE DE PIECE]],Tableau4[MATIERE],Tableau4[SHORT TYPE],"",0,1)</f>
        <v/>
      </c>
      <c r="N9004" t="str">
        <f>IF(ISERR(FIND("DECOUPE",Tableau1[[#This Row],[DESIGNATION]])),"","NEED REF")</f>
        <v/>
      </c>
    </row>
    <row r="9005" spans="2:14">
      <c r="B9005">
        <v>34405000</v>
      </c>
      <c r="C9005" s="2">
        <v>42438</v>
      </c>
      <c r="D9005" t="s">
        <v>13</v>
      </c>
      <c r="E9005" t="s">
        <v>6509</v>
      </c>
      <c r="F9005" t="s">
        <v>6510</v>
      </c>
      <c r="J9005" t="s">
        <v>4048</v>
      </c>
      <c r="L9005" t="str">
        <f>_xlfn.XLOOKUP(Tableau1[[#This Row],[TYPE DE PIECE]],Tableau4[MATIERE],Tableau4[SHORT TYPE],"",0,1)</f>
        <v/>
      </c>
      <c r="N9005" t="str">
        <f>IF(ISERR(FIND("DECOUPE",Tableau1[[#This Row],[DESIGNATION]])),"","NEED REF")</f>
        <v/>
      </c>
    </row>
    <row r="9006" spans="2:14">
      <c r="B9006">
        <v>34404999</v>
      </c>
      <c r="C9006" s="2">
        <v>42438</v>
      </c>
      <c r="D9006" t="s">
        <v>13</v>
      </c>
      <c r="E9006" t="s">
        <v>6511</v>
      </c>
      <c r="F9006" t="s">
        <v>6512</v>
      </c>
      <c r="J9006" t="s">
        <v>17</v>
      </c>
      <c r="L9006" t="str">
        <f>_xlfn.XLOOKUP(Tableau1[[#This Row],[TYPE DE PIECE]],Tableau4[MATIERE],Tableau4[SHORT TYPE],"",0,1)</f>
        <v/>
      </c>
      <c r="N9006" t="str">
        <f>IF(ISERR(FIND("DECOUPE",Tableau1[[#This Row],[DESIGNATION]])),"","NEED REF")</f>
        <v/>
      </c>
    </row>
    <row r="9007" spans="2:14">
      <c r="B9007">
        <v>34404998</v>
      </c>
      <c r="C9007" s="2">
        <v>42438</v>
      </c>
      <c r="D9007" t="s">
        <v>13</v>
      </c>
      <c r="E9007" t="s">
        <v>6513</v>
      </c>
      <c r="F9007" t="s">
        <v>6512</v>
      </c>
      <c r="J9007" t="s">
        <v>17</v>
      </c>
      <c r="L9007" t="str">
        <f>_xlfn.XLOOKUP(Tableau1[[#This Row],[TYPE DE PIECE]],Tableau4[MATIERE],Tableau4[SHORT TYPE],"",0,1)</f>
        <v/>
      </c>
      <c r="N9007" t="str">
        <f>IF(ISERR(FIND("DECOUPE",Tableau1[[#This Row],[DESIGNATION]])),"","NEED REF")</f>
        <v/>
      </c>
    </row>
    <row r="9008" spans="2:14">
      <c r="B9008">
        <v>34404997</v>
      </c>
      <c r="C9008" s="2">
        <v>42438</v>
      </c>
      <c r="D9008" t="s">
        <v>13</v>
      </c>
      <c r="E9008" t="s">
        <v>6514</v>
      </c>
      <c r="F9008" t="s">
        <v>6512</v>
      </c>
      <c r="J9008" t="s">
        <v>17</v>
      </c>
      <c r="L9008" t="str">
        <f>_xlfn.XLOOKUP(Tableau1[[#This Row],[TYPE DE PIECE]],Tableau4[MATIERE],Tableau4[SHORT TYPE],"",0,1)</f>
        <v/>
      </c>
      <c r="N9008" t="str">
        <f>IF(ISERR(FIND("DECOUPE",Tableau1[[#This Row],[DESIGNATION]])),"","NEED REF")</f>
        <v/>
      </c>
    </row>
    <row r="9009" spans="2:14">
      <c r="B9009">
        <v>34404996</v>
      </c>
      <c r="C9009" s="2">
        <v>42437</v>
      </c>
      <c r="D9009" t="s">
        <v>5915</v>
      </c>
      <c r="E9009" t="s">
        <v>6515</v>
      </c>
      <c r="F9009" t="s">
        <v>5334</v>
      </c>
      <c r="J9009" t="s">
        <v>177</v>
      </c>
      <c r="L9009" t="str">
        <f>_xlfn.XLOOKUP(Tableau1[[#This Row],[TYPE DE PIECE]],Tableau4[MATIERE],Tableau4[SHORT TYPE],"",0,1)</f>
        <v/>
      </c>
      <c r="N9009" t="str">
        <f>IF(ISERR(FIND("DECOUPE",Tableau1[[#This Row],[DESIGNATION]])),"","NEED REF")</f>
        <v/>
      </c>
    </row>
    <row r="9010" spans="2:14">
      <c r="B9010">
        <v>34404995</v>
      </c>
      <c r="C9010" s="2">
        <v>42432</v>
      </c>
      <c r="D9010" t="s">
        <v>13</v>
      </c>
      <c r="E9010" t="s">
        <v>6516</v>
      </c>
      <c r="J9010" t="s">
        <v>17</v>
      </c>
      <c r="L9010" t="str">
        <f>_xlfn.XLOOKUP(Tableau1[[#This Row],[TYPE DE PIECE]],Tableau4[MATIERE],Tableau4[SHORT TYPE],"",0,1)</f>
        <v/>
      </c>
      <c r="N9010" t="str">
        <f>IF(ISERR(FIND("DECOUPE",Tableau1[[#This Row],[DESIGNATION]])),"","NEED REF")</f>
        <v/>
      </c>
    </row>
    <row r="9011" spans="2:14">
      <c r="B9011">
        <v>34404994</v>
      </c>
      <c r="C9011" s="2">
        <v>42432</v>
      </c>
      <c r="D9011" t="s">
        <v>13</v>
      </c>
      <c r="E9011" t="s">
        <v>6517</v>
      </c>
      <c r="F9011" t="s">
        <v>1679</v>
      </c>
      <c r="J9011" t="s">
        <v>4048</v>
      </c>
      <c r="L9011" t="str">
        <f>_xlfn.XLOOKUP(Tableau1[[#This Row],[TYPE DE PIECE]],Tableau4[MATIERE],Tableau4[SHORT TYPE],"",0,1)</f>
        <v/>
      </c>
      <c r="N9011" t="str">
        <f>IF(ISERR(FIND("DECOUPE",Tableau1[[#This Row],[DESIGNATION]])),"","NEED REF")</f>
        <v/>
      </c>
    </row>
    <row r="9012" spans="2:14">
      <c r="B9012">
        <v>34404993</v>
      </c>
      <c r="C9012" s="2">
        <v>42432</v>
      </c>
      <c r="D9012" t="s">
        <v>13</v>
      </c>
      <c r="E9012" t="s">
        <v>6518</v>
      </c>
      <c r="J9012" t="s">
        <v>17</v>
      </c>
      <c r="L9012" t="str">
        <f>_xlfn.XLOOKUP(Tableau1[[#This Row],[TYPE DE PIECE]],Tableau4[MATIERE],Tableau4[SHORT TYPE],"",0,1)</f>
        <v/>
      </c>
      <c r="N9012" t="str">
        <f>IF(ISERR(FIND("DECOUPE",Tableau1[[#This Row],[DESIGNATION]])),"","NEED REF")</f>
        <v/>
      </c>
    </row>
    <row r="9013" spans="2:14">
      <c r="B9013">
        <v>34404992</v>
      </c>
      <c r="C9013" s="2">
        <v>42424</v>
      </c>
      <c r="D9013" t="s">
        <v>13</v>
      </c>
      <c r="E9013" t="s">
        <v>6519</v>
      </c>
      <c r="F9013" t="s">
        <v>1679</v>
      </c>
      <c r="J9013" t="s">
        <v>4048</v>
      </c>
      <c r="L9013" t="str">
        <f>_xlfn.XLOOKUP(Tableau1[[#This Row],[TYPE DE PIECE]],Tableau4[MATIERE],Tableau4[SHORT TYPE],"",0,1)</f>
        <v/>
      </c>
      <c r="N9013" t="str">
        <f>IF(ISERR(FIND("DECOUPE",Tableau1[[#This Row],[DESIGNATION]])),"","NEED REF")</f>
        <v/>
      </c>
    </row>
    <row r="9014" spans="2:14">
      <c r="B9014">
        <v>34404991</v>
      </c>
      <c r="C9014" s="2">
        <v>42424</v>
      </c>
      <c r="D9014" t="s">
        <v>13</v>
      </c>
      <c r="E9014" t="s">
        <v>6520</v>
      </c>
      <c r="F9014" t="s">
        <v>1679</v>
      </c>
      <c r="J9014" t="s">
        <v>4048</v>
      </c>
      <c r="L9014" t="str">
        <f>_xlfn.XLOOKUP(Tableau1[[#This Row],[TYPE DE PIECE]],Tableau4[MATIERE],Tableau4[SHORT TYPE],"",0,1)</f>
        <v/>
      </c>
      <c r="N9014" t="str">
        <f>IF(ISERR(FIND("DECOUPE",Tableau1[[#This Row],[DESIGNATION]])),"","NEED REF")</f>
        <v/>
      </c>
    </row>
    <row r="9015" spans="2:14">
      <c r="B9015">
        <v>34404990</v>
      </c>
      <c r="C9015" s="2">
        <v>42419</v>
      </c>
      <c r="D9015" t="s">
        <v>5915</v>
      </c>
      <c r="E9015" t="s">
        <v>6521</v>
      </c>
      <c r="F9015" t="s">
        <v>5334</v>
      </c>
      <c r="J9015" t="s">
        <v>5159</v>
      </c>
      <c r="L9015" t="str">
        <f>_xlfn.XLOOKUP(Tableau1[[#This Row],[TYPE DE PIECE]],Tableau4[MATIERE],Tableau4[SHORT TYPE],"",0,1)</f>
        <v/>
      </c>
      <c r="N9015" t="str">
        <f>IF(ISERR(FIND("DECOUPE",Tableau1[[#This Row],[DESIGNATION]])),"","NEED REF")</f>
        <v/>
      </c>
    </row>
    <row r="9016" spans="2:14">
      <c r="B9016">
        <v>34404989</v>
      </c>
      <c r="C9016" s="2">
        <v>42419</v>
      </c>
      <c r="D9016" t="s">
        <v>13</v>
      </c>
      <c r="E9016" t="s">
        <v>3415</v>
      </c>
      <c r="F9016" t="s">
        <v>1679</v>
      </c>
      <c r="J9016" t="s">
        <v>4048</v>
      </c>
      <c r="L9016" t="str">
        <f>_xlfn.XLOOKUP(Tableau1[[#This Row],[TYPE DE PIECE]],Tableau4[MATIERE],Tableau4[SHORT TYPE],"",0,1)</f>
        <v/>
      </c>
      <c r="N9016" t="str">
        <f>IF(ISERR(FIND("DECOUPE",Tableau1[[#This Row],[DESIGNATION]])),"","NEED REF")</f>
        <v/>
      </c>
    </row>
    <row r="9017" spans="2:14">
      <c r="B9017">
        <v>34404988</v>
      </c>
      <c r="C9017" s="2">
        <v>42419</v>
      </c>
      <c r="D9017" t="s">
        <v>13</v>
      </c>
      <c r="E9017" t="s">
        <v>6522</v>
      </c>
      <c r="F9017" t="s">
        <v>1679</v>
      </c>
      <c r="J9017" t="s">
        <v>4048</v>
      </c>
      <c r="L9017" t="str">
        <f>_xlfn.XLOOKUP(Tableau1[[#This Row],[TYPE DE PIECE]],Tableau4[MATIERE],Tableau4[SHORT TYPE],"",0,1)</f>
        <v/>
      </c>
      <c r="N9017" t="str">
        <f>IF(ISERR(FIND("DECOUPE",Tableau1[[#This Row],[DESIGNATION]])),"","NEED REF")</f>
        <v/>
      </c>
    </row>
    <row r="9018" spans="2:14">
      <c r="B9018">
        <v>34404987</v>
      </c>
      <c r="C9018" s="2">
        <v>42419</v>
      </c>
      <c r="D9018" t="s">
        <v>13</v>
      </c>
      <c r="E9018" t="s">
        <v>3415</v>
      </c>
      <c r="F9018" t="s">
        <v>1679</v>
      </c>
      <c r="J9018" t="s">
        <v>4048</v>
      </c>
      <c r="L9018" t="str">
        <f>_xlfn.XLOOKUP(Tableau1[[#This Row],[TYPE DE PIECE]],Tableau4[MATIERE],Tableau4[SHORT TYPE],"",0,1)</f>
        <v/>
      </c>
      <c r="N9018" t="str">
        <f>IF(ISERR(FIND("DECOUPE",Tableau1[[#This Row],[DESIGNATION]])),"","NEED REF")</f>
        <v/>
      </c>
    </row>
    <row r="9019" spans="2:14">
      <c r="B9019">
        <v>34404986</v>
      </c>
      <c r="C9019" s="2">
        <v>42419</v>
      </c>
      <c r="D9019" t="s">
        <v>13</v>
      </c>
      <c r="E9019" t="s">
        <v>6523</v>
      </c>
      <c r="F9019" t="s">
        <v>266</v>
      </c>
      <c r="J9019" t="s">
        <v>1944</v>
      </c>
      <c r="L9019" t="str">
        <f>_xlfn.XLOOKUP(Tableau1[[#This Row],[TYPE DE PIECE]],Tableau4[MATIERE],Tableau4[SHORT TYPE],"",0,1)</f>
        <v/>
      </c>
      <c r="N9019" t="str">
        <f>IF(ISERR(FIND("DECOUPE",Tableau1[[#This Row],[DESIGNATION]])),"","NEED REF")</f>
        <v/>
      </c>
    </row>
    <row r="9020" spans="2:14">
      <c r="B9020">
        <v>34404985</v>
      </c>
      <c r="C9020" s="2">
        <v>42410</v>
      </c>
      <c r="D9020" t="s">
        <v>13</v>
      </c>
      <c r="E9020" t="s">
        <v>6524</v>
      </c>
      <c r="F9020" t="s">
        <v>1679</v>
      </c>
      <c r="J9020" t="s">
        <v>4048</v>
      </c>
      <c r="L9020" t="str">
        <f>_xlfn.XLOOKUP(Tableau1[[#This Row],[TYPE DE PIECE]],Tableau4[MATIERE],Tableau4[SHORT TYPE],"",0,1)</f>
        <v/>
      </c>
      <c r="N9020" t="str">
        <f>IF(ISERR(FIND("DECOUPE",Tableau1[[#This Row],[DESIGNATION]])),"","NEED REF")</f>
        <v/>
      </c>
    </row>
    <row r="9021" spans="2:14">
      <c r="B9021">
        <v>34404984</v>
      </c>
      <c r="C9021" s="2">
        <v>42402</v>
      </c>
      <c r="D9021" t="s">
        <v>13</v>
      </c>
      <c r="E9021" t="s">
        <v>6525</v>
      </c>
      <c r="J9021" t="s">
        <v>4048</v>
      </c>
      <c r="L9021" t="str">
        <f>_xlfn.XLOOKUP(Tableau1[[#This Row],[TYPE DE PIECE]],Tableau4[MATIERE],Tableau4[SHORT TYPE],"",0,1)</f>
        <v/>
      </c>
      <c r="N9021" t="str">
        <f>IF(ISERR(FIND("DECOUPE",Tableau1[[#This Row],[DESIGNATION]])),"","NEED REF")</f>
        <v/>
      </c>
    </row>
    <row r="9022" spans="2:14">
      <c r="B9022">
        <v>34404983</v>
      </c>
      <c r="C9022" s="2">
        <v>42402</v>
      </c>
      <c r="D9022" t="s">
        <v>13</v>
      </c>
      <c r="E9022" t="s">
        <v>6525</v>
      </c>
      <c r="F9022" t="s">
        <v>6526</v>
      </c>
      <c r="J9022" t="s">
        <v>4048</v>
      </c>
      <c r="L9022" t="str">
        <f>_xlfn.XLOOKUP(Tableau1[[#This Row],[TYPE DE PIECE]],Tableau4[MATIERE],Tableau4[SHORT TYPE],"",0,1)</f>
        <v/>
      </c>
      <c r="N9022" t="str">
        <f>IF(ISERR(FIND("DECOUPE",Tableau1[[#This Row],[DESIGNATION]])),"","NEED REF")</f>
        <v/>
      </c>
    </row>
    <row r="9023" spans="2:14">
      <c r="B9023">
        <v>34404982</v>
      </c>
      <c r="C9023" s="2">
        <v>42397</v>
      </c>
      <c r="D9023" t="s">
        <v>13</v>
      </c>
      <c r="E9023" t="s">
        <v>6527</v>
      </c>
      <c r="F9023" t="s">
        <v>1679</v>
      </c>
      <c r="J9023" t="s">
        <v>4048</v>
      </c>
      <c r="L9023" t="str">
        <f>_xlfn.XLOOKUP(Tableau1[[#This Row],[TYPE DE PIECE]],Tableau4[MATIERE],Tableau4[SHORT TYPE],"",0,1)</f>
        <v/>
      </c>
      <c r="N9023" t="str">
        <f>IF(ISERR(FIND("DECOUPE",Tableau1[[#This Row],[DESIGNATION]])),"","NEED REF")</f>
        <v/>
      </c>
    </row>
    <row r="9024" spans="2:14">
      <c r="B9024">
        <v>34404981</v>
      </c>
      <c r="C9024" s="2">
        <v>42381</v>
      </c>
      <c r="D9024" t="s">
        <v>13</v>
      </c>
      <c r="E9024" t="s">
        <v>6528</v>
      </c>
      <c r="F9024" t="s">
        <v>307</v>
      </c>
      <c r="J9024" t="s">
        <v>4048</v>
      </c>
      <c r="L9024" t="str">
        <f>_xlfn.XLOOKUP(Tableau1[[#This Row],[TYPE DE PIECE]],Tableau4[MATIERE],Tableau4[SHORT TYPE],"",0,1)</f>
        <v/>
      </c>
      <c r="N9024" t="str">
        <f>IF(ISERR(FIND("DECOUPE",Tableau1[[#This Row],[DESIGNATION]])),"","NEED REF")</f>
        <v/>
      </c>
    </row>
    <row r="9025" spans="2:14">
      <c r="B9025">
        <v>34404980</v>
      </c>
      <c r="C9025" s="2">
        <v>42375</v>
      </c>
      <c r="D9025" t="s">
        <v>745</v>
      </c>
      <c r="E9025" t="s">
        <v>6529</v>
      </c>
      <c r="F9025" t="s">
        <v>6530</v>
      </c>
      <c r="J9025" t="s">
        <v>4048</v>
      </c>
      <c r="L9025" t="str">
        <f>_xlfn.XLOOKUP(Tableau1[[#This Row],[TYPE DE PIECE]],Tableau4[MATIERE],Tableau4[SHORT TYPE],"",0,1)</f>
        <v/>
      </c>
      <c r="N9025" t="str">
        <f>IF(ISERR(FIND("DECOUPE",Tableau1[[#This Row],[DESIGNATION]])),"","NEED REF")</f>
        <v/>
      </c>
    </row>
    <row r="9026" spans="2:14">
      <c r="B9026">
        <v>34404979</v>
      </c>
      <c r="C9026" s="2">
        <v>42354</v>
      </c>
      <c r="D9026" t="s">
        <v>13</v>
      </c>
      <c r="J9026" t="s">
        <v>2813</v>
      </c>
      <c r="L9026" t="str">
        <f>_xlfn.XLOOKUP(Tableau1[[#This Row],[TYPE DE PIECE]],Tableau4[MATIERE],Tableau4[SHORT TYPE],"",0,1)</f>
        <v/>
      </c>
      <c r="N9026" t="str">
        <f>IF(ISERR(FIND("DECOUPE",Tableau1[[#This Row],[DESIGNATION]])),"","NEED REF")</f>
        <v/>
      </c>
    </row>
    <row r="9027" spans="2:14">
      <c r="B9027">
        <v>34404978</v>
      </c>
      <c r="C9027" s="2">
        <v>42354</v>
      </c>
      <c r="D9027" t="s">
        <v>13</v>
      </c>
      <c r="F9027" t="s">
        <v>6531</v>
      </c>
      <c r="J9027" t="s">
        <v>2813</v>
      </c>
      <c r="L9027" t="str">
        <f>_xlfn.XLOOKUP(Tableau1[[#This Row],[TYPE DE PIECE]],Tableau4[MATIERE],Tableau4[SHORT TYPE],"",0,1)</f>
        <v/>
      </c>
      <c r="N9027" t="str">
        <f>IF(ISERR(FIND("DECOUPE",Tableau1[[#This Row],[DESIGNATION]])),"","NEED REF")</f>
        <v/>
      </c>
    </row>
    <row r="9028" spans="2:14">
      <c r="B9028">
        <v>34404977</v>
      </c>
      <c r="C9028" s="2">
        <v>42354</v>
      </c>
      <c r="D9028" t="s">
        <v>13</v>
      </c>
      <c r="F9028" t="s">
        <v>6531</v>
      </c>
      <c r="J9028" t="s">
        <v>2813</v>
      </c>
      <c r="L9028" t="str">
        <f>_xlfn.XLOOKUP(Tableau1[[#This Row],[TYPE DE PIECE]],Tableau4[MATIERE],Tableau4[SHORT TYPE],"",0,1)</f>
        <v/>
      </c>
      <c r="N9028" t="str">
        <f>IF(ISERR(FIND("DECOUPE",Tableau1[[#This Row],[DESIGNATION]])),"","NEED REF")</f>
        <v/>
      </c>
    </row>
    <row r="9029" spans="2:14">
      <c r="B9029">
        <v>34404976</v>
      </c>
      <c r="C9029" s="2">
        <v>42354</v>
      </c>
      <c r="D9029" t="s">
        <v>13</v>
      </c>
      <c r="F9029" t="s">
        <v>6531</v>
      </c>
      <c r="J9029" t="s">
        <v>2813</v>
      </c>
      <c r="L9029" t="str">
        <f>_xlfn.XLOOKUP(Tableau1[[#This Row],[TYPE DE PIECE]],Tableau4[MATIERE],Tableau4[SHORT TYPE],"",0,1)</f>
        <v/>
      </c>
      <c r="N9029" t="str">
        <f>IF(ISERR(FIND("DECOUPE",Tableau1[[#This Row],[DESIGNATION]])),"","NEED REF")</f>
        <v/>
      </c>
    </row>
    <row r="9030" spans="2:14">
      <c r="B9030">
        <v>34404975</v>
      </c>
      <c r="C9030" s="2">
        <v>42352</v>
      </c>
      <c r="D9030" t="s">
        <v>13</v>
      </c>
      <c r="F9030" t="s">
        <v>5850</v>
      </c>
      <c r="J9030" t="s">
        <v>2813</v>
      </c>
      <c r="L9030" t="str">
        <f>_xlfn.XLOOKUP(Tableau1[[#This Row],[TYPE DE PIECE]],Tableau4[MATIERE],Tableau4[SHORT TYPE],"",0,1)</f>
        <v/>
      </c>
      <c r="N9030" t="str">
        <f>IF(ISERR(FIND("DECOUPE",Tableau1[[#This Row],[DESIGNATION]])),"","NEED REF")</f>
        <v/>
      </c>
    </row>
    <row r="9031" spans="2:14">
      <c r="B9031">
        <v>34404974</v>
      </c>
      <c r="C9031" s="2">
        <v>42352</v>
      </c>
      <c r="D9031" t="s">
        <v>13</v>
      </c>
      <c r="E9031" t="s">
        <v>6532</v>
      </c>
      <c r="F9031" t="s">
        <v>5850</v>
      </c>
      <c r="J9031" t="s">
        <v>2813</v>
      </c>
      <c r="L9031" t="str">
        <f>_xlfn.XLOOKUP(Tableau1[[#This Row],[TYPE DE PIECE]],Tableau4[MATIERE],Tableau4[SHORT TYPE],"",0,1)</f>
        <v/>
      </c>
      <c r="N9031" t="str">
        <f>IF(ISERR(FIND("DECOUPE",Tableau1[[#This Row],[DESIGNATION]])),"","NEED REF")</f>
        <v/>
      </c>
    </row>
    <row r="9032" spans="2:14">
      <c r="B9032">
        <v>34404973</v>
      </c>
      <c r="C9032" s="2">
        <v>42352</v>
      </c>
      <c r="D9032" t="s">
        <v>13</v>
      </c>
      <c r="F9032" t="s">
        <v>5850</v>
      </c>
      <c r="J9032" t="s">
        <v>2813</v>
      </c>
      <c r="L9032" t="str">
        <f>_xlfn.XLOOKUP(Tableau1[[#This Row],[TYPE DE PIECE]],Tableau4[MATIERE],Tableau4[SHORT TYPE],"",0,1)</f>
        <v/>
      </c>
      <c r="N9032" t="str">
        <f>IF(ISERR(FIND("DECOUPE",Tableau1[[#This Row],[DESIGNATION]])),"","NEED REF")</f>
        <v/>
      </c>
    </row>
    <row r="9033" spans="2:14">
      <c r="B9033">
        <v>34404972</v>
      </c>
      <c r="C9033" s="2">
        <v>42352</v>
      </c>
      <c r="D9033" t="s">
        <v>13</v>
      </c>
      <c r="F9033" t="s">
        <v>5850</v>
      </c>
      <c r="J9033" t="s">
        <v>2813</v>
      </c>
      <c r="L9033" t="str">
        <f>_xlfn.XLOOKUP(Tableau1[[#This Row],[TYPE DE PIECE]],Tableau4[MATIERE],Tableau4[SHORT TYPE],"",0,1)</f>
        <v/>
      </c>
      <c r="N9033" t="str">
        <f>IF(ISERR(FIND("DECOUPE",Tableau1[[#This Row],[DESIGNATION]])),"","NEED REF")</f>
        <v/>
      </c>
    </row>
    <row r="9034" spans="2:14">
      <c r="B9034">
        <v>34404971</v>
      </c>
      <c r="C9034" s="2">
        <v>42352</v>
      </c>
      <c r="D9034" t="s">
        <v>13</v>
      </c>
      <c r="F9034" t="s">
        <v>5850</v>
      </c>
      <c r="J9034" t="s">
        <v>2813</v>
      </c>
      <c r="L9034" t="str">
        <f>_xlfn.XLOOKUP(Tableau1[[#This Row],[TYPE DE PIECE]],Tableau4[MATIERE],Tableau4[SHORT TYPE],"",0,1)</f>
        <v/>
      </c>
      <c r="N9034" t="str">
        <f>IF(ISERR(FIND("DECOUPE",Tableau1[[#This Row],[DESIGNATION]])),"","NEED REF")</f>
        <v/>
      </c>
    </row>
    <row r="9035" spans="2:14">
      <c r="B9035">
        <v>34404970</v>
      </c>
      <c r="C9035" s="2">
        <v>42352</v>
      </c>
      <c r="D9035" t="s">
        <v>13</v>
      </c>
      <c r="F9035" t="s">
        <v>5850</v>
      </c>
      <c r="J9035" t="s">
        <v>2813</v>
      </c>
      <c r="L9035" t="str">
        <f>_xlfn.XLOOKUP(Tableau1[[#This Row],[TYPE DE PIECE]],Tableau4[MATIERE],Tableau4[SHORT TYPE],"",0,1)</f>
        <v/>
      </c>
      <c r="N9035" t="str">
        <f>IF(ISERR(FIND("DECOUPE",Tableau1[[#This Row],[DESIGNATION]])),"","NEED REF")</f>
        <v/>
      </c>
    </row>
    <row r="9036" spans="2:14">
      <c r="B9036">
        <v>34404969</v>
      </c>
      <c r="C9036" s="2">
        <v>42352</v>
      </c>
      <c r="D9036" t="s">
        <v>13</v>
      </c>
      <c r="F9036" t="s">
        <v>5850</v>
      </c>
      <c r="J9036" t="s">
        <v>2813</v>
      </c>
      <c r="L9036" t="str">
        <f>_xlfn.XLOOKUP(Tableau1[[#This Row],[TYPE DE PIECE]],Tableau4[MATIERE],Tableau4[SHORT TYPE],"",0,1)</f>
        <v/>
      </c>
      <c r="N9036" t="str">
        <f>IF(ISERR(FIND("DECOUPE",Tableau1[[#This Row],[DESIGNATION]])),"","NEED REF")</f>
        <v/>
      </c>
    </row>
    <row r="9037" spans="2:14">
      <c r="B9037">
        <v>34404968</v>
      </c>
      <c r="C9037" s="2">
        <v>42352</v>
      </c>
      <c r="D9037" t="s">
        <v>13</v>
      </c>
      <c r="F9037" t="s">
        <v>5850</v>
      </c>
      <c r="J9037" t="s">
        <v>2813</v>
      </c>
      <c r="L9037" t="str">
        <f>_xlfn.XLOOKUP(Tableau1[[#This Row],[TYPE DE PIECE]],Tableau4[MATIERE],Tableau4[SHORT TYPE],"",0,1)</f>
        <v/>
      </c>
      <c r="N9037" t="str">
        <f>IF(ISERR(FIND("DECOUPE",Tableau1[[#This Row],[DESIGNATION]])),"","NEED REF")</f>
        <v/>
      </c>
    </row>
    <row r="9038" spans="2:14">
      <c r="B9038">
        <v>34404967</v>
      </c>
      <c r="C9038" s="2">
        <v>42352</v>
      </c>
      <c r="D9038" t="s">
        <v>13</v>
      </c>
      <c r="E9038" t="s">
        <v>6533</v>
      </c>
      <c r="F9038" t="s">
        <v>5850</v>
      </c>
      <c r="J9038" t="s">
        <v>2813</v>
      </c>
      <c r="L9038" t="str">
        <f>_xlfn.XLOOKUP(Tableau1[[#This Row],[TYPE DE PIECE]],Tableau4[MATIERE],Tableau4[SHORT TYPE],"",0,1)</f>
        <v/>
      </c>
      <c r="N9038" t="str">
        <f>IF(ISERR(FIND("DECOUPE",Tableau1[[#This Row],[DESIGNATION]])),"","NEED REF")</f>
        <v/>
      </c>
    </row>
    <row r="9039" spans="2:14">
      <c r="B9039">
        <v>34404966</v>
      </c>
      <c r="C9039" s="2">
        <v>42352</v>
      </c>
      <c r="D9039" t="s">
        <v>13</v>
      </c>
      <c r="E9039" t="s">
        <v>6534</v>
      </c>
      <c r="F9039" t="s">
        <v>5850</v>
      </c>
      <c r="J9039" t="s">
        <v>2813</v>
      </c>
      <c r="L9039" t="str">
        <f>_xlfn.XLOOKUP(Tableau1[[#This Row],[TYPE DE PIECE]],Tableau4[MATIERE],Tableau4[SHORT TYPE],"",0,1)</f>
        <v/>
      </c>
      <c r="N9039" t="str">
        <f>IF(ISERR(FIND("DECOUPE",Tableau1[[#This Row],[DESIGNATION]])),"","NEED REF")</f>
        <v/>
      </c>
    </row>
    <row r="9040" spans="2:14">
      <c r="B9040">
        <v>34404965</v>
      </c>
      <c r="C9040" s="2"/>
      <c r="E9040" t="s">
        <v>3415</v>
      </c>
      <c r="L9040" t="str">
        <f>_xlfn.XLOOKUP(Tableau1[[#This Row],[TYPE DE PIECE]],Tableau4[MATIERE],Tableau4[SHORT TYPE],"",0,1)</f>
        <v/>
      </c>
      <c r="N9040" t="str">
        <f>IF(ISERR(FIND("DECOUPE",Tableau1[[#This Row],[DESIGNATION]])),"","NEED REF")</f>
        <v/>
      </c>
    </row>
    <row r="9041" spans="2:14">
      <c r="B9041">
        <v>34404964</v>
      </c>
      <c r="C9041" s="2"/>
      <c r="E9041" t="s">
        <v>3415</v>
      </c>
      <c r="L9041" t="str">
        <f>_xlfn.XLOOKUP(Tableau1[[#This Row],[TYPE DE PIECE]],Tableau4[MATIERE],Tableau4[SHORT TYPE],"",0,1)</f>
        <v/>
      </c>
      <c r="N9041" t="str">
        <f>IF(ISERR(FIND("DECOUPE",Tableau1[[#This Row],[DESIGNATION]])),"","NEED REF")</f>
        <v/>
      </c>
    </row>
    <row r="9042" spans="2:14">
      <c r="B9042">
        <v>34404963</v>
      </c>
      <c r="C9042" s="2">
        <v>42346</v>
      </c>
      <c r="D9042" t="s">
        <v>13</v>
      </c>
      <c r="E9042" t="s">
        <v>6535</v>
      </c>
      <c r="J9042" t="s">
        <v>5159</v>
      </c>
      <c r="L9042" t="str">
        <f>_xlfn.XLOOKUP(Tableau1[[#This Row],[TYPE DE PIECE]],Tableau4[MATIERE],Tableau4[SHORT TYPE],"",0,1)</f>
        <v/>
      </c>
      <c r="N9042" t="str">
        <f>IF(ISERR(FIND("DECOUPE",Tableau1[[#This Row],[DESIGNATION]])),"","NEED REF")</f>
        <v/>
      </c>
    </row>
    <row r="9043" spans="2:14">
      <c r="B9043">
        <v>34404962</v>
      </c>
      <c r="C9043" s="2">
        <v>42345</v>
      </c>
      <c r="D9043" t="s">
        <v>6536</v>
      </c>
      <c r="E9043" t="s">
        <v>6537</v>
      </c>
      <c r="J9043" t="s">
        <v>5159</v>
      </c>
      <c r="L9043" t="str">
        <f>_xlfn.XLOOKUP(Tableau1[[#This Row],[TYPE DE PIECE]],Tableau4[MATIERE],Tableau4[SHORT TYPE],"",0,1)</f>
        <v/>
      </c>
      <c r="N9043" t="str">
        <f>IF(ISERR(FIND("DECOUPE",Tableau1[[#This Row],[DESIGNATION]])),"","NEED REF")</f>
        <v/>
      </c>
    </row>
    <row r="9044" spans="2:14">
      <c r="B9044">
        <v>34404961</v>
      </c>
      <c r="C9044" s="2">
        <v>42342</v>
      </c>
      <c r="D9044" t="s">
        <v>13</v>
      </c>
      <c r="E9044" t="s">
        <v>6538</v>
      </c>
      <c r="F9044" t="s">
        <v>6539</v>
      </c>
      <c r="J9044" t="s">
        <v>1944</v>
      </c>
      <c r="L9044" t="str">
        <f>_xlfn.XLOOKUP(Tableau1[[#This Row],[TYPE DE PIECE]],Tableau4[MATIERE],Tableau4[SHORT TYPE],"",0,1)</f>
        <v/>
      </c>
      <c r="N9044" t="str">
        <f>IF(ISERR(FIND("DECOUPE",Tableau1[[#This Row],[DESIGNATION]])),"","NEED REF")</f>
        <v/>
      </c>
    </row>
    <row r="9045" spans="2:14">
      <c r="B9045">
        <v>34404960</v>
      </c>
      <c r="C9045" s="2">
        <v>42333</v>
      </c>
      <c r="D9045" t="s">
        <v>13</v>
      </c>
      <c r="E9045" t="s">
        <v>3745</v>
      </c>
      <c r="F9045" t="s">
        <v>1679</v>
      </c>
      <c r="J9045" t="s">
        <v>4048</v>
      </c>
      <c r="L9045" t="str">
        <f>_xlfn.XLOOKUP(Tableau1[[#This Row],[TYPE DE PIECE]],Tableau4[MATIERE],Tableau4[SHORT TYPE],"",0,1)</f>
        <v/>
      </c>
      <c r="N9045" t="str">
        <f>IF(ISERR(FIND("DECOUPE",Tableau1[[#This Row],[DESIGNATION]])),"","NEED REF")</f>
        <v/>
      </c>
    </row>
    <row r="9046" spans="2:14">
      <c r="B9046">
        <v>34404959</v>
      </c>
      <c r="C9046" s="2">
        <v>42333</v>
      </c>
      <c r="D9046" t="s">
        <v>13</v>
      </c>
      <c r="E9046" t="s">
        <v>3745</v>
      </c>
      <c r="F9046" t="s">
        <v>1679</v>
      </c>
      <c r="J9046" t="s">
        <v>4048</v>
      </c>
      <c r="L9046" t="str">
        <f>_xlfn.XLOOKUP(Tableau1[[#This Row],[TYPE DE PIECE]],Tableau4[MATIERE],Tableau4[SHORT TYPE],"",0,1)</f>
        <v/>
      </c>
      <c r="N9046" t="str">
        <f>IF(ISERR(FIND("DECOUPE",Tableau1[[#This Row],[DESIGNATION]])),"","NEED REF")</f>
        <v/>
      </c>
    </row>
    <row r="9047" spans="2:14">
      <c r="B9047">
        <v>34404958</v>
      </c>
      <c r="C9047" s="2">
        <v>42333</v>
      </c>
      <c r="D9047" t="s">
        <v>13</v>
      </c>
      <c r="E9047" t="s">
        <v>3745</v>
      </c>
      <c r="F9047" t="s">
        <v>1679</v>
      </c>
      <c r="J9047" t="s">
        <v>4048</v>
      </c>
      <c r="L9047" t="str">
        <f>_xlfn.XLOOKUP(Tableau1[[#This Row],[TYPE DE PIECE]],Tableau4[MATIERE],Tableau4[SHORT TYPE],"",0,1)</f>
        <v/>
      </c>
      <c r="N9047" t="str">
        <f>IF(ISERR(FIND("DECOUPE",Tableau1[[#This Row],[DESIGNATION]])),"","NEED REF")</f>
        <v/>
      </c>
    </row>
    <row r="9048" spans="2:14">
      <c r="B9048">
        <v>34404957</v>
      </c>
      <c r="C9048" s="2">
        <v>42333</v>
      </c>
      <c r="D9048" t="s">
        <v>13</v>
      </c>
      <c r="E9048" t="s">
        <v>3745</v>
      </c>
      <c r="F9048" t="s">
        <v>1679</v>
      </c>
      <c r="J9048" t="s">
        <v>4048</v>
      </c>
      <c r="L9048" t="str">
        <f>_xlfn.XLOOKUP(Tableau1[[#This Row],[TYPE DE PIECE]],Tableau4[MATIERE],Tableau4[SHORT TYPE],"",0,1)</f>
        <v/>
      </c>
      <c r="N9048" t="str">
        <f>IF(ISERR(FIND("DECOUPE",Tableau1[[#This Row],[DESIGNATION]])),"","NEED REF")</f>
        <v/>
      </c>
    </row>
    <row r="9049" spans="2:14">
      <c r="B9049">
        <v>34404956</v>
      </c>
      <c r="C9049" s="2">
        <v>42333</v>
      </c>
      <c r="D9049" t="s">
        <v>13</v>
      </c>
      <c r="E9049" t="s">
        <v>3745</v>
      </c>
      <c r="F9049" t="s">
        <v>1679</v>
      </c>
      <c r="J9049" t="s">
        <v>4048</v>
      </c>
      <c r="L9049" t="str">
        <f>_xlfn.XLOOKUP(Tableau1[[#This Row],[TYPE DE PIECE]],Tableau4[MATIERE],Tableau4[SHORT TYPE],"",0,1)</f>
        <v/>
      </c>
      <c r="N9049" t="str">
        <f>IF(ISERR(FIND("DECOUPE",Tableau1[[#This Row],[DESIGNATION]])),"","NEED REF")</f>
        <v/>
      </c>
    </row>
    <row r="9050" spans="2:14">
      <c r="B9050">
        <v>34404955</v>
      </c>
      <c r="C9050" s="2">
        <v>42333</v>
      </c>
      <c r="D9050" t="s">
        <v>13</v>
      </c>
      <c r="E9050" t="s">
        <v>3745</v>
      </c>
      <c r="F9050" t="s">
        <v>1679</v>
      </c>
      <c r="J9050" t="s">
        <v>4048</v>
      </c>
      <c r="L9050" t="str">
        <f>_xlfn.XLOOKUP(Tableau1[[#This Row],[TYPE DE PIECE]],Tableau4[MATIERE],Tableau4[SHORT TYPE],"",0,1)</f>
        <v/>
      </c>
      <c r="N9050" t="str">
        <f>IF(ISERR(FIND("DECOUPE",Tableau1[[#This Row],[DESIGNATION]])),"","NEED REF")</f>
        <v/>
      </c>
    </row>
    <row r="9051" spans="2:14">
      <c r="B9051">
        <v>34404954</v>
      </c>
      <c r="C9051" s="2">
        <v>42333</v>
      </c>
      <c r="D9051" t="s">
        <v>13</v>
      </c>
      <c r="E9051" t="s">
        <v>3745</v>
      </c>
      <c r="F9051" t="s">
        <v>1679</v>
      </c>
      <c r="J9051" t="s">
        <v>4048</v>
      </c>
      <c r="L9051" t="str">
        <f>_xlfn.XLOOKUP(Tableau1[[#This Row],[TYPE DE PIECE]],Tableau4[MATIERE],Tableau4[SHORT TYPE],"",0,1)</f>
        <v/>
      </c>
      <c r="N9051" t="str">
        <f>IF(ISERR(FIND("DECOUPE",Tableau1[[#This Row],[DESIGNATION]])),"","NEED REF")</f>
        <v/>
      </c>
    </row>
    <row r="9052" spans="2:14">
      <c r="B9052">
        <v>34404953</v>
      </c>
      <c r="C9052" s="2">
        <v>42333</v>
      </c>
      <c r="D9052" t="s">
        <v>13</v>
      </c>
      <c r="E9052" t="s">
        <v>3745</v>
      </c>
      <c r="F9052" t="s">
        <v>1679</v>
      </c>
      <c r="J9052" t="s">
        <v>4048</v>
      </c>
      <c r="L9052" t="str">
        <f>_xlfn.XLOOKUP(Tableau1[[#This Row],[TYPE DE PIECE]],Tableau4[MATIERE],Tableau4[SHORT TYPE],"",0,1)</f>
        <v/>
      </c>
      <c r="N9052" t="str">
        <f>IF(ISERR(FIND("DECOUPE",Tableau1[[#This Row],[DESIGNATION]])),"","NEED REF")</f>
        <v/>
      </c>
    </row>
    <row r="9053" spans="2:14">
      <c r="B9053">
        <v>34404952</v>
      </c>
      <c r="C9053" s="2">
        <v>42333</v>
      </c>
      <c r="D9053" t="s">
        <v>13</v>
      </c>
      <c r="E9053" t="s">
        <v>3745</v>
      </c>
      <c r="F9053" t="s">
        <v>1679</v>
      </c>
      <c r="J9053" t="s">
        <v>4048</v>
      </c>
      <c r="L9053" t="str">
        <f>_xlfn.XLOOKUP(Tableau1[[#This Row],[TYPE DE PIECE]],Tableau4[MATIERE],Tableau4[SHORT TYPE],"",0,1)</f>
        <v/>
      </c>
      <c r="N9053" t="str">
        <f>IF(ISERR(FIND("DECOUPE",Tableau1[[#This Row],[DESIGNATION]])),"","NEED REF")</f>
        <v/>
      </c>
    </row>
    <row r="9054" spans="2:14">
      <c r="B9054">
        <v>34404951</v>
      </c>
      <c r="C9054" s="2">
        <v>42333</v>
      </c>
      <c r="D9054" t="s">
        <v>13</v>
      </c>
      <c r="E9054" t="s">
        <v>3745</v>
      </c>
      <c r="F9054" t="s">
        <v>1679</v>
      </c>
      <c r="J9054" t="s">
        <v>4048</v>
      </c>
      <c r="L9054" t="str">
        <f>_xlfn.XLOOKUP(Tableau1[[#This Row],[TYPE DE PIECE]],Tableau4[MATIERE],Tableau4[SHORT TYPE],"",0,1)</f>
        <v/>
      </c>
      <c r="N9054" t="str">
        <f>IF(ISERR(FIND("DECOUPE",Tableau1[[#This Row],[DESIGNATION]])),"","NEED REF")</f>
        <v/>
      </c>
    </row>
    <row r="9055" spans="2:14">
      <c r="B9055">
        <v>34404950</v>
      </c>
      <c r="C9055" s="2">
        <v>42332</v>
      </c>
      <c r="D9055" t="s">
        <v>13</v>
      </c>
      <c r="E9055" t="s">
        <v>3745</v>
      </c>
      <c r="F9055" t="s">
        <v>1679</v>
      </c>
      <c r="J9055" t="s">
        <v>4048</v>
      </c>
      <c r="L9055" t="str">
        <f>_xlfn.XLOOKUP(Tableau1[[#This Row],[TYPE DE PIECE]],Tableau4[MATIERE],Tableau4[SHORT TYPE],"",0,1)</f>
        <v/>
      </c>
      <c r="N9055" t="str">
        <f>IF(ISERR(FIND("DECOUPE",Tableau1[[#This Row],[DESIGNATION]])),"","NEED REF")</f>
        <v/>
      </c>
    </row>
    <row r="9056" spans="2:14">
      <c r="B9056">
        <v>34404949</v>
      </c>
      <c r="C9056" s="2">
        <v>42332</v>
      </c>
      <c r="D9056" t="s">
        <v>13</v>
      </c>
      <c r="E9056" t="s">
        <v>3745</v>
      </c>
      <c r="F9056" t="s">
        <v>1679</v>
      </c>
      <c r="J9056" t="s">
        <v>4048</v>
      </c>
      <c r="L9056" t="str">
        <f>_xlfn.XLOOKUP(Tableau1[[#This Row],[TYPE DE PIECE]],Tableau4[MATIERE],Tableau4[SHORT TYPE],"",0,1)</f>
        <v/>
      </c>
      <c r="N9056" t="str">
        <f>IF(ISERR(FIND("DECOUPE",Tableau1[[#This Row],[DESIGNATION]])),"","NEED REF")</f>
        <v/>
      </c>
    </row>
    <row r="9057" spans="2:14">
      <c r="B9057">
        <v>34404948</v>
      </c>
      <c r="C9057" s="2">
        <v>42332</v>
      </c>
      <c r="D9057" t="s">
        <v>13</v>
      </c>
      <c r="E9057" t="s">
        <v>3745</v>
      </c>
      <c r="F9057" t="s">
        <v>1679</v>
      </c>
      <c r="J9057" t="s">
        <v>4048</v>
      </c>
      <c r="L9057" t="str">
        <f>_xlfn.XLOOKUP(Tableau1[[#This Row],[TYPE DE PIECE]],Tableau4[MATIERE],Tableau4[SHORT TYPE],"",0,1)</f>
        <v/>
      </c>
      <c r="N9057" t="str">
        <f>IF(ISERR(FIND("DECOUPE",Tableau1[[#This Row],[DESIGNATION]])),"","NEED REF")</f>
        <v/>
      </c>
    </row>
    <row r="9058" spans="2:14">
      <c r="B9058">
        <v>34404947</v>
      </c>
      <c r="C9058" s="2">
        <v>42332</v>
      </c>
      <c r="D9058" t="s">
        <v>13</v>
      </c>
      <c r="E9058" t="s">
        <v>3745</v>
      </c>
      <c r="F9058" t="s">
        <v>1679</v>
      </c>
      <c r="J9058" t="s">
        <v>4048</v>
      </c>
      <c r="L9058" t="str">
        <f>_xlfn.XLOOKUP(Tableau1[[#This Row],[TYPE DE PIECE]],Tableau4[MATIERE],Tableau4[SHORT TYPE],"",0,1)</f>
        <v/>
      </c>
      <c r="N9058" t="str">
        <f>IF(ISERR(FIND("DECOUPE",Tableau1[[#This Row],[DESIGNATION]])),"","NEED REF")</f>
        <v/>
      </c>
    </row>
    <row r="9059" spans="2:14">
      <c r="B9059">
        <v>34404946</v>
      </c>
      <c r="C9059" s="2">
        <v>42332</v>
      </c>
      <c r="D9059" t="s">
        <v>13</v>
      </c>
      <c r="E9059" t="s">
        <v>3745</v>
      </c>
      <c r="F9059" t="s">
        <v>1679</v>
      </c>
      <c r="J9059" t="s">
        <v>4048</v>
      </c>
      <c r="L9059" t="str">
        <f>_xlfn.XLOOKUP(Tableau1[[#This Row],[TYPE DE PIECE]],Tableau4[MATIERE],Tableau4[SHORT TYPE],"",0,1)</f>
        <v/>
      </c>
      <c r="N9059" t="str">
        <f>IF(ISERR(FIND("DECOUPE",Tableau1[[#This Row],[DESIGNATION]])),"","NEED REF")</f>
        <v/>
      </c>
    </row>
    <row r="9060" spans="2:14">
      <c r="B9060">
        <v>34404945</v>
      </c>
      <c r="C9060" s="2">
        <v>42332</v>
      </c>
      <c r="D9060" t="s">
        <v>13</v>
      </c>
      <c r="E9060" t="s">
        <v>3745</v>
      </c>
      <c r="F9060" t="s">
        <v>1679</v>
      </c>
      <c r="J9060" t="s">
        <v>4048</v>
      </c>
      <c r="L9060" t="str">
        <f>_xlfn.XLOOKUP(Tableau1[[#This Row],[TYPE DE PIECE]],Tableau4[MATIERE],Tableau4[SHORT TYPE],"",0,1)</f>
        <v/>
      </c>
      <c r="N9060" t="str">
        <f>IF(ISERR(FIND("DECOUPE",Tableau1[[#This Row],[DESIGNATION]])),"","NEED REF")</f>
        <v/>
      </c>
    </row>
    <row r="9061" spans="2:14">
      <c r="B9061">
        <v>34404944</v>
      </c>
      <c r="C9061" s="2">
        <v>42332</v>
      </c>
      <c r="D9061" t="s">
        <v>13</v>
      </c>
      <c r="E9061" t="s">
        <v>3745</v>
      </c>
      <c r="F9061" t="s">
        <v>1679</v>
      </c>
      <c r="J9061" t="s">
        <v>4048</v>
      </c>
      <c r="L9061" t="str">
        <f>_xlfn.XLOOKUP(Tableau1[[#This Row],[TYPE DE PIECE]],Tableau4[MATIERE],Tableau4[SHORT TYPE],"",0,1)</f>
        <v/>
      </c>
      <c r="N9061" t="str">
        <f>IF(ISERR(FIND("DECOUPE",Tableau1[[#This Row],[DESIGNATION]])),"","NEED REF")</f>
        <v/>
      </c>
    </row>
    <row r="9062" spans="2:14">
      <c r="B9062">
        <v>34404943</v>
      </c>
      <c r="C9062" s="2">
        <v>42332</v>
      </c>
      <c r="D9062" t="s">
        <v>13</v>
      </c>
      <c r="E9062" t="s">
        <v>3745</v>
      </c>
      <c r="F9062" t="s">
        <v>1679</v>
      </c>
      <c r="J9062" t="s">
        <v>4048</v>
      </c>
      <c r="L9062" t="str">
        <f>_xlfn.XLOOKUP(Tableau1[[#This Row],[TYPE DE PIECE]],Tableau4[MATIERE],Tableau4[SHORT TYPE],"",0,1)</f>
        <v/>
      </c>
      <c r="N9062" t="str">
        <f>IF(ISERR(FIND("DECOUPE",Tableau1[[#This Row],[DESIGNATION]])),"","NEED REF")</f>
        <v/>
      </c>
    </row>
    <row r="9063" spans="2:14">
      <c r="B9063">
        <v>34404942</v>
      </c>
      <c r="C9063" s="2">
        <v>42332</v>
      </c>
      <c r="D9063" t="s">
        <v>13</v>
      </c>
      <c r="E9063" t="s">
        <v>6540</v>
      </c>
      <c r="F9063" t="s">
        <v>6541</v>
      </c>
      <c r="J9063" t="s">
        <v>1944</v>
      </c>
      <c r="L9063" t="str">
        <f>_xlfn.XLOOKUP(Tableau1[[#This Row],[TYPE DE PIECE]],Tableau4[MATIERE],Tableau4[SHORT TYPE],"",0,1)</f>
        <v/>
      </c>
      <c r="N9063" t="str">
        <f>IF(ISERR(FIND("DECOUPE",Tableau1[[#This Row],[DESIGNATION]])),"","NEED REF")</f>
        <v/>
      </c>
    </row>
    <row r="9064" spans="2:14">
      <c r="B9064">
        <v>34404941</v>
      </c>
      <c r="C9064" s="2">
        <v>42332</v>
      </c>
      <c r="D9064" t="s">
        <v>13</v>
      </c>
      <c r="E9064" t="s">
        <v>6542</v>
      </c>
      <c r="F9064" t="s">
        <v>6541</v>
      </c>
      <c r="J9064" t="s">
        <v>1944</v>
      </c>
      <c r="L9064" t="str">
        <f>_xlfn.XLOOKUP(Tableau1[[#This Row],[TYPE DE PIECE]],Tableau4[MATIERE],Tableau4[SHORT TYPE],"",0,1)</f>
        <v/>
      </c>
      <c r="N9064" t="str">
        <f>IF(ISERR(FIND("DECOUPE",Tableau1[[#This Row],[DESIGNATION]])),"","NEED REF")</f>
        <v/>
      </c>
    </row>
    <row r="9065" spans="2:14">
      <c r="B9065">
        <v>34404940</v>
      </c>
      <c r="C9065" s="2">
        <v>42332</v>
      </c>
      <c r="D9065" t="s">
        <v>13</v>
      </c>
      <c r="E9065" t="s">
        <v>6543</v>
      </c>
      <c r="F9065" t="s">
        <v>6544</v>
      </c>
      <c r="J9065" t="s">
        <v>1944</v>
      </c>
      <c r="L9065" t="str">
        <f>_xlfn.XLOOKUP(Tableau1[[#This Row],[TYPE DE PIECE]],Tableau4[MATIERE],Tableau4[SHORT TYPE],"",0,1)</f>
        <v/>
      </c>
      <c r="N9065" t="str">
        <f>IF(ISERR(FIND("DECOUPE",Tableau1[[#This Row],[DESIGNATION]])),"","NEED REF")</f>
        <v/>
      </c>
    </row>
    <row r="9066" spans="2:14">
      <c r="B9066">
        <v>34404939</v>
      </c>
      <c r="C9066" s="2">
        <v>42332</v>
      </c>
      <c r="D9066" t="s">
        <v>13</v>
      </c>
      <c r="E9066" t="s">
        <v>6545</v>
      </c>
      <c r="F9066" t="s">
        <v>6544</v>
      </c>
      <c r="J9066" t="s">
        <v>1944</v>
      </c>
      <c r="L9066" t="str">
        <f>_xlfn.XLOOKUP(Tableau1[[#This Row],[TYPE DE PIECE]],Tableau4[MATIERE],Tableau4[SHORT TYPE],"",0,1)</f>
        <v/>
      </c>
      <c r="N9066" t="str">
        <f>IF(ISERR(FIND("DECOUPE",Tableau1[[#This Row],[DESIGNATION]])),"","NEED REF")</f>
        <v/>
      </c>
    </row>
    <row r="9067" spans="2:14">
      <c r="B9067">
        <v>34404938</v>
      </c>
      <c r="C9067" s="2">
        <v>42332</v>
      </c>
      <c r="D9067" t="s">
        <v>13</v>
      </c>
      <c r="E9067" t="s">
        <v>6546</v>
      </c>
      <c r="F9067" t="s">
        <v>6544</v>
      </c>
      <c r="J9067" t="s">
        <v>1944</v>
      </c>
      <c r="L9067" t="str">
        <f>_xlfn.XLOOKUP(Tableau1[[#This Row],[TYPE DE PIECE]],Tableau4[MATIERE],Tableau4[SHORT TYPE],"",0,1)</f>
        <v/>
      </c>
      <c r="N9067" t="str">
        <f>IF(ISERR(FIND("DECOUPE",Tableau1[[#This Row],[DESIGNATION]])),"","NEED REF")</f>
        <v/>
      </c>
    </row>
    <row r="9068" spans="2:14">
      <c r="B9068">
        <v>34404937</v>
      </c>
      <c r="C9068" s="2">
        <v>42331</v>
      </c>
      <c r="E9068" t="s">
        <v>3415</v>
      </c>
      <c r="F9068" t="s">
        <v>1679</v>
      </c>
      <c r="J9068" t="s">
        <v>4048</v>
      </c>
      <c r="L9068" t="str">
        <f>_xlfn.XLOOKUP(Tableau1[[#This Row],[TYPE DE PIECE]],Tableau4[MATIERE],Tableau4[SHORT TYPE],"",0,1)</f>
        <v/>
      </c>
      <c r="N9068" t="str">
        <f>IF(ISERR(FIND("DECOUPE",Tableau1[[#This Row],[DESIGNATION]])),"","NEED REF")</f>
        <v/>
      </c>
    </row>
    <row r="9069" spans="2:14">
      <c r="B9069">
        <v>34404936</v>
      </c>
      <c r="C9069" s="2"/>
      <c r="E9069" t="s">
        <v>3415</v>
      </c>
      <c r="L9069" t="str">
        <f>_xlfn.XLOOKUP(Tableau1[[#This Row],[TYPE DE PIECE]],Tableau4[MATIERE],Tableau4[SHORT TYPE],"",0,1)</f>
        <v/>
      </c>
      <c r="N9069" t="str">
        <f>IF(ISERR(FIND("DECOUPE",Tableau1[[#This Row],[DESIGNATION]])),"","NEED REF")</f>
        <v/>
      </c>
    </row>
    <row r="9070" spans="2:14">
      <c r="B9070">
        <v>34404935</v>
      </c>
      <c r="C9070" s="2"/>
      <c r="E9070" t="s">
        <v>3415</v>
      </c>
      <c r="L9070" t="str">
        <f>_xlfn.XLOOKUP(Tableau1[[#This Row],[TYPE DE PIECE]],Tableau4[MATIERE],Tableau4[SHORT TYPE],"",0,1)</f>
        <v/>
      </c>
      <c r="N9070" t="str">
        <f>IF(ISERR(FIND("DECOUPE",Tableau1[[#This Row],[DESIGNATION]])),"","NEED REF")</f>
        <v/>
      </c>
    </row>
    <row r="9071" spans="2:14">
      <c r="B9071">
        <v>34404934</v>
      </c>
      <c r="C9071" s="2"/>
      <c r="E9071" t="s">
        <v>3415</v>
      </c>
      <c r="L9071" t="str">
        <f>_xlfn.XLOOKUP(Tableau1[[#This Row],[TYPE DE PIECE]],Tableau4[MATIERE],Tableau4[SHORT TYPE],"",0,1)</f>
        <v/>
      </c>
      <c r="N9071" t="str">
        <f>IF(ISERR(FIND("DECOUPE",Tableau1[[#This Row],[DESIGNATION]])),"","NEED REF")</f>
        <v/>
      </c>
    </row>
    <row r="9072" spans="2:14">
      <c r="B9072">
        <v>34404933</v>
      </c>
      <c r="C9072" s="2"/>
      <c r="E9072" t="s">
        <v>3415</v>
      </c>
      <c r="L9072" t="str">
        <f>_xlfn.XLOOKUP(Tableau1[[#This Row],[TYPE DE PIECE]],Tableau4[MATIERE],Tableau4[SHORT TYPE],"",0,1)</f>
        <v/>
      </c>
      <c r="N9072" t="str">
        <f>IF(ISERR(FIND("DECOUPE",Tableau1[[#This Row],[DESIGNATION]])),"","NEED REF")</f>
        <v/>
      </c>
    </row>
    <row r="9073" spans="2:14">
      <c r="B9073">
        <v>34404932</v>
      </c>
      <c r="C9073" s="2"/>
      <c r="E9073" t="s">
        <v>3415</v>
      </c>
      <c r="L9073" t="str">
        <f>_xlfn.XLOOKUP(Tableau1[[#This Row],[TYPE DE PIECE]],Tableau4[MATIERE],Tableau4[SHORT TYPE],"",0,1)</f>
        <v/>
      </c>
      <c r="N9073" t="str">
        <f>IF(ISERR(FIND("DECOUPE",Tableau1[[#This Row],[DESIGNATION]])),"","NEED REF")</f>
        <v/>
      </c>
    </row>
    <row r="9074" spans="2:14">
      <c r="B9074">
        <v>34404931</v>
      </c>
      <c r="C9074" s="2">
        <v>42331</v>
      </c>
      <c r="D9074" t="s">
        <v>13</v>
      </c>
      <c r="E9074" t="s">
        <v>6547</v>
      </c>
      <c r="F9074" t="s">
        <v>1679</v>
      </c>
      <c r="J9074" t="s">
        <v>4048</v>
      </c>
      <c r="L9074" t="str">
        <f>_xlfn.XLOOKUP(Tableau1[[#This Row],[TYPE DE PIECE]],Tableau4[MATIERE],Tableau4[SHORT TYPE],"",0,1)</f>
        <v/>
      </c>
      <c r="N9074" t="str">
        <f>IF(ISERR(FIND("DECOUPE",Tableau1[[#This Row],[DESIGNATION]])),"","NEED REF")</f>
        <v/>
      </c>
    </row>
    <row r="9075" spans="2:14">
      <c r="B9075">
        <v>34404930</v>
      </c>
      <c r="C9075" s="2">
        <v>42327</v>
      </c>
      <c r="D9075" t="s">
        <v>13</v>
      </c>
      <c r="E9075" t="s">
        <v>6548</v>
      </c>
      <c r="F9075" t="s">
        <v>6549</v>
      </c>
      <c r="J9075" t="s">
        <v>1944</v>
      </c>
      <c r="L9075" t="str">
        <f>_xlfn.XLOOKUP(Tableau1[[#This Row],[TYPE DE PIECE]],Tableau4[MATIERE],Tableau4[SHORT TYPE],"",0,1)</f>
        <v/>
      </c>
      <c r="N9075" t="str">
        <f>IF(ISERR(FIND("DECOUPE",Tableau1[[#This Row],[DESIGNATION]])),"","NEED REF")</f>
        <v/>
      </c>
    </row>
    <row r="9076" spans="2:14">
      <c r="B9076">
        <v>34404929</v>
      </c>
      <c r="C9076" s="2">
        <v>42327</v>
      </c>
      <c r="D9076" t="s">
        <v>13</v>
      </c>
      <c r="E9076" t="s">
        <v>6550</v>
      </c>
      <c r="F9076" t="s">
        <v>6549</v>
      </c>
      <c r="J9076" t="s">
        <v>1944</v>
      </c>
      <c r="L9076" t="str">
        <f>_xlfn.XLOOKUP(Tableau1[[#This Row],[TYPE DE PIECE]],Tableau4[MATIERE],Tableau4[SHORT TYPE],"",0,1)</f>
        <v/>
      </c>
      <c r="N9076" t="str">
        <f>IF(ISERR(FIND("DECOUPE",Tableau1[[#This Row],[DESIGNATION]])),"","NEED REF")</f>
        <v/>
      </c>
    </row>
    <row r="9077" spans="2:14">
      <c r="B9077">
        <v>34404928</v>
      </c>
      <c r="C9077" s="2">
        <v>42327</v>
      </c>
      <c r="D9077" t="s">
        <v>13</v>
      </c>
      <c r="E9077" t="s">
        <v>6551</v>
      </c>
      <c r="F9077" t="s">
        <v>6549</v>
      </c>
      <c r="J9077" t="s">
        <v>1944</v>
      </c>
      <c r="L9077" t="str">
        <f>_xlfn.XLOOKUP(Tableau1[[#This Row],[TYPE DE PIECE]],Tableau4[MATIERE],Tableau4[SHORT TYPE],"",0,1)</f>
        <v/>
      </c>
      <c r="N9077" t="str">
        <f>IF(ISERR(FIND("DECOUPE",Tableau1[[#This Row],[DESIGNATION]])),"","NEED REF")</f>
        <v/>
      </c>
    </row>
    <row r="9078" spans="2:14">
      <c r="B9078">
        <v>34404927</v>
      </c>
      <c r="C9078" s="2">
        <v>42327</v>
      </c>
      <c r="D9078" t="s">
        <v>13</v>
      </c>
      <c r="E9078" t="s">
        <v>6552</v>
      </c>
      <c r="F9078" t="s">
        <v>6549</v>
      </c>
      <c r="J9078" t="s">
        <v>1944</v>
      </c>
      <c r="L9078" t="str">
        <f>_xlfn.XLOOKUP(Tableau1[[#This Row],[TYPE DE PIECE]],Tableau4[MATIERE],Tableau4[SHORT TYPE],"",0,1)</f>
        <v/>
      </c>
      <c r="N9078" t="str">
        <f>IF(ISERR(FIND("DECOUPE",Tableau1[[#This Row],[DESIGNATION]])),"","NEED REF")</f>
        <v/>
      </c>
    </row>
    <row r="9079" spans="2:14">
      <c r="B9079">
        <v>34404926</v>
      </c>
      <c r="C9079" s="2">
        <v>42327</v>
      </c>
      <c r="D9079" t="s">
        <v>13</v>
      </c>
      <c r="E9079" t="s">
        <v>6553</v>
      </c>
      <c r="F9079" t="s">
        <v>6549</v>
      </c>
      <c r="J9079" t="s">
        <v>1944</v>
      </c>
      <c r="L9079" t="str">
        <f>_xlfn.XLOOKUP(Tableau1[[#This Row],[TYPE DE PIECE]],Tableau4[MATIERE],Tableau4[SHORT TYPE],"",0,1)</f>
        <v/>
      </c>
      <c r="N9079" t="str">
        <f>IF(ISERR(FIND("DECOUPE",Tableau1[[#This Row],[DESIGNATION]])),"","NEED REF")</f>
        <v/>
      </c>
    </row>
    <row r="9080" spans="2:14">
      <c r="B9080">
        <v>34404925</v>
      </c>
      <c r="C9080" s="2">
        <v>42326</v>
      </c>
      <c r="D9080" t="s">
        <v>13</v>
      </c>
      <c r="E9080" t="s">
        <v>6554</v>
      </c>
      <c r="J9080" t="s">
        <v>4048</v>
      </c>
      <c r="L9080" t="str">
        <f>_xlfn.XLOOKUP(Tableau1[[#This Row],[TYPE DE PIECE]],Tableau4[MATIERE],Tableau4[SHORT TYPE],"",0,1)</f>
        <v/>
      </c>
      <c r="N9080" t="str">
        <f>IF(ISERR(FIND("DECOUPE",Tableau1[[#This Row],[DESIGNATION]])),"","NEED REF")</f>
        <v/>
      </c>
    </row>
    <row r="9081" spans="2:14">
      <c r="B9081">
        <v>34404924</v>
      </c>
      <c r="C9081" s="2">
        <v>42326</v>
      </c>
      <c r="D9081" t="s">
        <v>13</v>
      </c>
      <c r="E9081" t="s">
        <v>6555</v>
      </c>
      <c r="J9081" t="s">
        <v>4048</v>
      </c>
      <c r="L9081" t="str">
        <f>_xlfn.XLOOKUP(Tableau1[[#This Row],[TYPE DE PIECE]],Tableau4[MATIERE],Tableau4[SHORT TYPE],"",0,1)</f>
        <v/>
      </c>
      <c r="N9081" t="str">
        <f>IF(ISERR(FIND("DECOUPE",Tableau1[[#This Row],[DESIGNATION]])),"","NEED REF")</f>
        <v/>
      </c>
    </row>
    <row r="9082" spans="2:14">
      <c r="B9082">
        <v>34404923</v>
      </c>
      <c r="C9082" s="2">
        <v>42326</v>
      </c>
      <c r="D9082" t="s">
        <v>13</v>
      </c>
      <c r="E9082" t="s">
        <v>3572</v>
      </c>
      <c r="F9082" t="s">
        <v>307</v>
      </c>
      <c r="J9082" t="s">
        <v>4048</v>
      </c>
      <c r="L9082" t="str">
        <f>_xlfn.XLOOKUP(Tableau1[[#This Row],[TYPE DE PIECE]],Tableau4[MATIERE],Tableau4[SHORT TYPE],"",0,1)</f>
        <v/>
      </c>
      <c r="N9082" t="str">
        <f>IF(ISERR(FIND("DECOUPE",Tableau1[[#This Row],[DESIGNATION]])),"","NEED REF")</f>
        <v/>
      </c>
    </row>
    <row r="9083" spans="2:14">
      <c r="B9083">
        <v>34404922</v>
      </c>
      <c r="C9083" s="2">
        <v>42325</v>
      </c>
      <c r="D9083" t="s">
        <v>13</v>
      </c>
      <c r="E9083" t="s">
        <v>6556</v>
      </c>
      <c r="J9083" t="s">
        <v>17</v>
      </c>
      <c r="L9083" t="str">
        <f>_xlfn.XLOOKUP(Tableau1[[#This Row],[TYPE DE PIECE]],Tableau4[MATIERE],Tableau4[SHORT TYPE],"",0,1)</f>
        <v/>
      </c>
      <c r="N9083" t="str">
        <f>IF(ISERR(FIND("DECOUPE",Tableau1[[#This Row],[DESIGNATION]])),"","NEED REF")</f>
        <v/>
      </c>
    </row>
    <row r="9084" spans="2:14">
      <c r="B9084">
        <v>34404921</v>
      </c>
      <c r="C9084" s="2">
        <v>42325</v>
      </c>
      <c r="D9084" t="s">
        <v>13</v>
      </c>
      <c r="E9084" t="s">
        <v>6556</v>
      </c>
      <c r="J9084" t="s">
        <v>17</v>
      </c>
      <c r="L9084" t="str">
        <f>_xlfn.XLOOKUP(Tableau1[[#This Row],[TYPE DE PIECE]],Tableau4[MATIERE],Tableau4[SHORT TYPE],"",0,1)</f>
        <v/>
      </c>
      <c r="N9084" t="str">
        <f>IF(ISERR(FIND("DECOUPE",Tableau1[[#This Row],[DESIGNATION]])),"","NEED REF")</f>
        <v/>
      </c>
    </row>
    <row r="9085" spans="2:14">
      <c r="B9085">
        <v>34404920</v>
      </c>
      <c r="C9085" s="2">
        <v>42325</v>
      </c>
      <c r="D9085" t="s">
        <v>13</v>
      </c>
      <c r="E9085" t="s">
        <v>6556</v>
      </c>
      <c r="J9085" t="s">
        <v>17</v>
      </c>
      <c r="L9085" t="str">
        <f>_xlfn.XLOOKUP(Tableau1[[#This Row],[TYPE DE PIECE]],Tableau4[MATIERE],Tableau4[SHORT TYPE],"",0,1)</f>
        <v/>
      </c>
      <c r="N9085" t="str">
        <f>IF(ISERR(FIND("DECOUPE",Tableau1[[#This Row],[DESIGNATION]])),"","NEED REF")</f>
        <v/>
      </c>
    </row>
    <row r="9086" spans="2:14">
      <c r="B9086">
        <v>34404919</v>
      </c>
      <c r="C9086" s="2">
        <v>42325</v>
      </c>
      <c r="D9086" t="s">
        <v>13</v>
      </c>
      <c r="E9086" t="s">
        <v>6556</v>
      </c>
      <c r="J9086" t="s">
        <v>17</v>
      </c>
      <c r="L9086" t="str">
        <f>_xlfn.XLOOKUP(Tableau1[[#This Row],[TYPE DE PIECE]],Tableau4[MATIERE],Tableau4[SHORT TYPE],"",0,1)</f>
        <v/>
      </c>
      <c r="N9086" t="str">
        <f>IF(ISERR(FIND("DECOUPE",Tableau1[[#This Row],[DESIGNATION]])),"","NEED REF")</f>
        <v/>
      </c>
    </row>
    <row r="9087" spans="2:14">
      <c r="B9087">
        <v>34404918</v>
      </c>
      <c r="C9087" s="2">
        <v>42321</v>
      </c>
      <c r="D9087" t="s">
        <v>13</v>
      </c>
      <c r="E9087" t="s">
        <v>6557</v>
      </c>
      <c r="F9087" t="s">
        <v>307</v>
      </c>
      <c r="J9087" t="s">
        <v>4048</v>
      </c>
      <c r="L9087" t="str">
        <f>_xlfn.XLOOKUP(Tableau1[[#This Row],[TYPE DE PIECE]],Tableau4[MATIERE],Tableau4[SHORT TYPE],"",0,1)</f>
        <v/>
      </c>
      <c r="N9087" t="str">
        <f>IF(ISERR(FIND("DECOUPE",Tableau1[[#This Row],[DESIGNATION]])),"","NEED REF")</f>
        <v/>
      </c>
    </row>
    <row r="9088" spans="2:14">
      <c r="B9088">
        <v>34404917</v>
      </c>
      <c r="C9088" s="2">
        <v>42321</v>
      </c>
      <c r="D9088" t="s">
        <v>13</v>
      </c>
      <c r="E9088" t="s">
        <v>6558</v>
      </c>
      <c r="F9088" t="s">
        <v>6559</v>
      </c>
      <c r="J9088" t="s">
        <v>4048</v>
      </c>
      <c r="L9088" t="str">
        <f>_xlfn.XLOOKUP(Tableau1[[#This Row],[TYPE DE PIECE]],Tableau4[MATIERE],Tableau4[SHORT TYPE],"",0,1)</f>
        <v/>
      </c>
      <c r="N9088" t="str">
        <f>IF(ISERR(FIND("DECOUPE",Tableau1[[#This Row],[DESIGNATION]])),"","NEED REF")</f>
        <v/>
      </c>
    </row>
    <row r="9089" spans="2:14">
      <c r="B9089">
        <v>34404916</v>
      </c>
      <c r="C9089" s="2">
        <v>42317</v>
      </c>
      <c r="D9089" t="s">
        <v>13</v>
      </c>
      <c r="E9089" t="s">
        <v>6560</v>
      </c>
      <c r="J9089" t="s">
        <v>17</v>
      </c>
      <c r="L9089" t="str">
        <f>_xlfn.XLOOKUP(Tableau1[[#This Row],[TYPE DE PIECE]],Tableau4[MATIERE],Tableau4[SHORT TYPE],"",0,1)</f>
        <v/>
      </c>
      <c r="N9089" t="str">
        <f>IF(ISERR(FIND("DECOUPE",Tableau1[[#This Row],[DESIGNATION]])),"","NEED REF")</f>
        <v/>
      </c>
    </row>
    <row r="9090" spans="2:14">
      <c r="B9090">
        <v>34404915</v>
      </c>
      <c r="C9090" s="2">
        <v>42317</v>
      </c>
      <c r="D9090" t="s">
        <v>13</v>
      </c>
      <c r="E9090" t="s">
        <v>6561</v>
      </c>
      <c r="J9090" t="s">
        <v>17</v>
      </c>
      <c r="L9090" t="str">
        <f>_xlfn.XLOOKUP(Tableau1[[#This Row],[TYPE DE PIECE]],Tableau4[MATIERE],Tableau4[SHORT TYPE],"",0,1)</f>
        <v/>
      </c>
      <c r="N9090" t="str">
        <f>IF(ISERR(FIND("DECOUPE",Tableau1[[#This Row],[DESIGNATION]])),"","NEED REF")</f>
        <v/>
      </c>
    </row>
    <row r="9091" spans="2:14">
      <c r="B9091">
        <v>34404914</v>
      </c>
      <c r="C9091" s="2">
        <v>42317</v>
      </c>
      <c r="D9091" t="s">
        <v>745</v>
      </c>
      <c r="E9091" t="s">
        <v>6562</v>
      </c>
      <c r="J9091" t="s">
        <v>17</v>
      </c>
      <c r="L9091" t="str">
        <f>_xlfn.XLOOKUP(Tableau1[[#This Row],[TYPE DE PIECE]],Tableau4[MATIERE],Tableau4[SHORT TYPE],"",0,1)</f>
        <v/>
      </c>
      <c r="N9091" t="str">
        <f>IF(ISERR(FIND("DECOUPE",Tableau1[[#This Row],[DESIGNATION]])),"","NEED REF")</f>
        <v/>
      </c>
    </row>
    <row r="9092" spans="2:14">
      <c r="B9092">
        <v>34404913</v>
      </c>
      <c r="C9092" s="2">
        <v>42317</v>
      </c>
      <c r="D9092" t="s">
        <v>13</v>
      </c>
      <c r="E9092" t="s">
        <v>6563</v>
      </c>
      <c r="J9092" t="s">
        <v>17</v>
      </c>
      <c r="L9092" t="str">
        <f>_xlfn.XLOOKUP(Tableau1[[#This Row],[TYPE DE PIECE]],Tableau4[MATIERE],Tableau4[SHORT TYPE],"",0,1)</f>
        <v/>
      </c>
      <c r="N9092" t="str">
        <f>IF(ISERR(FIND("DECOUPE",Tableau1[[#This Row],[DESIGNATION]])),"","NEED REF")</f>
        <v/>
      </c>
    </row>
    <row r="9093" spans="2:14">
      <c r="B9093">
        <v>34404912</v>
      </c>
      <c r="C9093" s="2">
        <v>42317</v>
      </c>
      <c r="D9093" t="s">
        <v>13</v>
      </c>
      <c r="E9093" t="s">
        <v>6564</v>
      </c>
      <c r="J9093" t="s">
        <v>17</v>
      </c>
      <c r="L9093" t="str">
        <f>_xlfn.XLOOKUP(Tableau1[[#This Row],[TYPE DE PIECE]],Tableau4[MATIERE],Tableau4[SHORT TYPE],"",0,1)</f>
        <v/>
      </c>
      <c r="N9093" t="str">
        <f>IF(ISERR(FIND("DECOUPE",Tableau1[[#This Row],[DESIGNATION]])),"","NEED REF")</f>
        <v/>
      </c>
    </row>
    <row r="9094" spans="2:14">
      <c r="B9094">
        <v>34404911</v>
      </c>
      <c r="C9094" s="2">
        <v>42317</v>
      </c>
      <c r="D9094" t="s">
        <v>13</v>
      </c>
      <c r="E9094" t="s">
        <v>6565</v>
      </c>
      <c r="J9094" t="s">
        <v>17</v>
      </c>
      <c r="L9094" t="str">
        <f>_xlfn.XLOOKUP(Tableau1[[#This Row],[TYPE DE PIECE]],Tableau4[MATIERE],Tableau4[SHORT TYPE],"",0,1)</f>
        <v/>
      </c>
      <c r="N9094" t="str">
        <f>IF(ISERR(FIND("DECOUPE",Tableau1[[#This Row],[DESIGNATION]])),"","NEED REF")</f>
        <v/>
      </c>
    </row>
    <row r="9095" spans="2:14">
      <c r="B9095">
        <v>34404910</v>
      </c>
      <c r="C9095" s="2">
        <v>42317</v>
      </c>
      <c r="D9095" t="s">
        <v>13</v>
      </c>
      <c r="E9095" t="s">
        <v>6566</v>
      </c>
      <c r="J9095" t="s">
        <v>17</v>
      </c>
      <c r="L9095" t="str">
        <f>_xlfn.XLOOKUP(Tableau1[[#This Row],[TYPE DE PIECE]],Tableau4[MATIERE],Tableau4[SHORT TYPE],"",0,1)</f>
        <v/>
      </c>
      <c r="N9095" t="str">
        <f>IF(ISERR(FIND("DECOUPE",Tableau1[[#This Row],[DESIGNATION]])),"","NEED REF")</f>
        <v/>
      </c>
    </row>
    <row r="9096" spans="2:14">
      <c r="B9096">
        <v>34404909</v>
      </c>
      <c r="C9096" s="2">
        <v>42317</v>
      </c>
      <c r="D9096" t="s">
        <v>13</v>
      </c>
      <c r="E9096" t="s">
        <v>6567</v>
      </c>
      <c r="F9096" t="s">
        <v>6568</v>
      </c>
      <c r="J9096" t="s">
        <v>4048</v>
      </c>
      <c r="L9096" t="str">
        <f>_xlfn.XLOOKUP(Tableau1[[#This Row],[TYPE DE PIECE]],Tableau4[MATIERE],Tableau4[SHORT TYPE],"",0,1)</f>
        <v/>
      </c>
      <c r="N9096" t="str">
        <f>IF(ISERR(FIND("DECOUPE",Tableau1[[#This Row],[DESIGNATION]])),"","NEED REF")</f>
        <v/>
      </c>
    </row>
    <row r="9097" spans="2:14">
      <c r="B9097">
        <v>34404908</v>
      </c>
      <c r="C9097" s="2">
        <v>42317</v>
      </c>
      <c r="D9097" t="s">
        <v>13</v>
      </c>
      <c r="E9097" t="s">
        <v>6569</v>
      </c>
      <c r="F9097" t="s">
        <v>6568</v>
      </c>
      <c r="J9097" t="s">
        <v>4048</v>
      </c>
      <c r="L9097" t="str">
        <f>_xlfn.XLOOKUP(Tableau1[[#This Row],[TYPE DE PIECE]],Tableau4[MATIERE],Tableau4[SHORT TYPE],"",0,1)</f>
        <v/>
      </c>
      <c r="N9097" t="str">
        <f>IF(ISERR(FIND("DECOUPE",Tableau1[[#This Row],[DESIGNATION]])),"","NEED REF")</f>
        <v>NEED REF</v>
      </c>
    </row>
    <row r="9098" spans="2:14">
      <c r="B9098">
        <v>34404907</v>
      </c>
      <c r="C9098" s="2">
        <v>42317</v>
      </c>
      <c r="D9098" t="s">
        <v>13</v>
      </c>
      <c r="E9098" t="s">
        <v>6570</v>
      </c>
      <c r="F9098" t="s">
        <v>6051</v>
      </c>
      <c r="J9098" t="s">
        <v>17</v>
      </c>
      <c r="L9098" t="str">
        <f>_xlfn.XLOOKUP(Tableau1[[#This Row],[TYPE DE PIECE]],Tableau4[MATIERE],Tableau4[SHORT TYPE],"",0,1)</f>
        <v/>
      </c>
      <c r="N9098" t="str">
        <f>IF(ISERR(FIND("DECOUPE",Tableau1[[#This Row],[DESIGNATION]])),"","NEED REF")</f>
        <v/>
      </c>
    </row>
    <row r="9099" spans="2:14">
      <c r="B9099">
        <v>34404906</v>
      </c>
      <c r="C9099" s="2">
        <v>42317</v>
      </c>
      <c r="D9099" t="s">
        <v>13</v>
      </c>
      <c r="E9099" t="s">
        <v>6571</v>
      </c>
      <c r="F9099" t="s">
        <v>6051</v>
      </c>
      <c r="J9099" t="s">
        <v>17</v>
      </c>
      <c r="L9099" t="str">
        <f>_xlfn.XLOOKUP(Tableau1[[#This Row],[TYPE DE PIECE]],Tableau4[MATIERE],Tableau4[SHORT TYPE],"",0,1)</f>
        <v/>
      </c>
      <c r="N9099" t="str">
        <f>IF(ISERR(FIND("DECOUPE",Tableau1[[#This Row],[DESIGNATION]])),"","NEED REF")</f>
        <v/>
      </c>
    </row>
    <row r="9100" spans="2:14">
      <c r="B9100">
        <v>34404905</v>
      </c>
      <c r="C9100" s="2">
        <v>42314</v>
      </c>
      <c r="D9100" t="s">
        <v>13</v>
      </c>
      <c r="E9100" t="s">
        <v>6572</v>
      </c>
      <c r="L9100" t="str">
        <f>_xlfn.XLOOKUP(Tableau1[[#This Row],[TYPE DE PIECE]],Tableau4[MATIERE],Tableau4[SHORT TYPE],"",0,1)</f>
        <v/>
      </c>
      <c r="N9100" t="str">
        <f>IF(ISERR(FIND("DECOUPE",Tableau1[[#This Row],[DESIGNATION]])),"","NEED REF")</f>
        <v/>
      </c>
    </row>
    <row r="9101" spans="2:14">
      <c r="B9101">
        <v>34404904</v>
      </c>
      <c r="C9101" s="2">
        <v>42314</v>
      </c>
      <c r="D9101" t="s">
        <v>13</v>
      </c>
      <c r="E9101" t="s">
        <v>6573</v>
      </c>
      <c r="F9101" t="s">
        <v>6568</v>
      </c>
      <c r="J9101" t="s">
        <v>4048</v>
      </c>
      <c r="L9101" t="str">
        <f>_xlfn.XLOOKUP(Tableau1[[#This Row],[TYPE DE PIECE]],Tableau4[MATIERE],Tableau4[SHORT TYPE],"",0,1)</f>
        <v/>
      </c>
      <c r="N9101" t="str">
        <f>IF(ISERR(FIND("DECOUPE",Tableau1[[#This Row],[DESIGNATION]])),"","NEED REF")</f>
        <v>NEED REF</v>
      </c>
    </row>
    <row r="9102" spans="2:14">
      <c r="B9102">
        <v>34404903</v>
      </c>
      <c r="C9102" s="2">
        <v>42314</v>
      </c>
      <c r="D9102" t="s">
        <v>13</v>
      </c>
      <c r="E9102" t="s">
        <v>6567</v>
      </c>
      <c r="F9102" t="s">
        <v>6568</v>
      </c>
      <c r="J9102" t="s">
        <v>4048</v>
      </c>
      <c r="L9102" t="str">
        <f>_xlfn.XLOOKUP(Tableau1[[#This Row],[TYPE DE PIECE]],Tableau4[MATIERE],Tableau4[SHORT TYPE],"",0,1)</f>
        <v/>
      </c>
      <c r="N9102" t="str">
        <f>IF(ISERR(FIND("DECOUPE",Tableau1[[#This Row],[DESIGNATION]])),"","NEED REF")</f>
        <v/>
      </c>
    </row>
    <row r="9103" spans="2:14">
      <c r="B9103">
        <v>34404902</v>
      </c>
      <c r="C9103" s="2">
        <v>42312</v>
      </c>
      <c r="D9103" t="s">
        <v>13</v>
      </c>
      <c r="E9103" t="s">
        <v>6574</v>
      </c>
      <c r="F9103" t="s">
        <v>6568</v>
      </c>
      <c r="J9103" t="s">
        <v>4048</v>
      </c>
      <c r="L9103" t="str">
        <f>_xlfn.XLOOKUP(Tableau1[[#This Row],[TYPE DE PIECE]],Tableau4[MATIERE],Tableau4[SHORT TYPE],"",0,1)</f>
        <v/>
      </c>
      <c r="N9103" t="str">
        <f>IF(ISERR(FIND("DECOUPE",Tableau1[[#This Row],[DESIGNATION]])),"","NEED REF")</f>
        <v/>
      </c>
    </row>
    <row r="9104" spans="2:14">
      <c r="B9104">
        <v>34404901</v>
      </c>
      <c r="C9104" s="2">
        <v>42312</v>
      </c>
      <c r="D9104" t="s">
        <v>13</v>
      </c>
      <c r="E9104" t="s">
        <v>6575</v>
      </c>
      <c r="F9104" t="s">
        <v>6568</v>
      </c>
      <c r="J9104" t="s">
        <v>4048</v>
      </c>
      <c r="L9104" t="str">
        <f>_xlfn.XLOOKUP(Tableau1[[#This Row],[TYPE DE PIECE]],Tableau4[MATIERE],Tableau4[SHORT TYPE],"",0,1)</f>
        <v/>
      </c>
      <c r="N9104" t="str">
        <f>IF(ISERR(FIND("DECOUPE",Tableau1[[#This Row],[DESIGNATION]])),"","NEED REF")</f>
        <v/>
      </c>
    </row>
    <row r="9105" spans="2:14">
      <c r="B9105">
        <v>34404900</v>
      </c>
      <c r="C9105" s="2">
        <v>42310</v>
      </c>
      <c r="D9105" t="s">
        <v>13</v>
      </c>
      <c r="E9105" t="s">
        <v>6576</v>
      </c>
      <c r="J9105" t="s">
        <v>17</v>
      </c>
      <c r="L9105" t="str">
        <f>_xlfn.XLOOKUP(Tableau1[[#This Row],[TYPE DE PIECE]],Tableau4[MATIERE],Tableau4[SHORT TYPE],"",0,1)</f>
        <v/>
      </c>
      <c r="N9105" t="str">
        <f>IF(ISERR(FIND("DECOUPE",Tableau1[[#This Row],[DESIGNATION]])),"","NEED REF")</f>
        <v/>
      </c>
    </row>
    <row r="9106" spans="2:14">
      <c r="B9106">
        <v>34404899</v>
      </c>
      <c r="C9106" s="2">
        <v>42337</v>
      </c>
      <c r="D9106" t="s">
        <v>13</v>
      </c>
      <c r="E9106" t="s">
        <v>6577</v>
      </c>
      <c r="F9106" t="s">
        <v>6578</v>
      </c>
      <c r="J9106" t="s">
        <v>4048</v>
      </c>
      <c r="L9106" t="str">
        <f>_xlfn.XLOOKUP(Tableau1[[#This Row],[TYPE DE PIECE]],Tableau4[MATIERE],Tableau4[SHORT TYPE],"",0,1)</f>
        <v/>
      </c>
      <c r="N9106" t="str">
        <f>IF(ISERR(FIND("DECOUPE",Tableau1[[#This Row],[DESIGNATION]])),"","NEED REF")</f>
        <v/>
      </c>
    </row>
    <row r="9107" spans="2:14">
      <c r="B9107">
        <v>34404898</v>
      </c>
      <c r="C9107" s="2">
        <v>42337</v>
      </c>
      <c r="D9107" t="s">
        <v>13</v>
      </c>
      <c r="E9107" t="s">
        <v>6579</v>
      </c>
      <c r="F9107" t="s">
        <v>6578</v>
      </c>
      <c r="J9107" t="s">
        <v>4048</v>
      </c>
      <c r="L9107" t="str">
        <f>_xlfn.XLOOKUP(Tableau1[[#This Row],[TYPE DE PIECE]],Tableau4[MATIERE],Tableau4[SHORT TYPE],"",0,1)</f>
        <v/>
      </c>
      <c r="N9107" t="str">
        <f>IF(ISERR(FIND("DECOUPE",Tableau1[[#This Row],[DESIGNATION]])),"","NEED REF")</f>
        <v/>
      </c>
    </row>
    <row r="9108" spans="2:14">
      <c r="B9108">
        <v>34404897</v>
      </c>
      <c r="C9108" s="2">
        <v>42335</v>
      </c>
      <c r="D9108" t="s">
        <v>745</v>
      </c>
      <c r="E9108" t="s">
        <v>6580</v>
      </c>
      <c r="F9108" t="s">
        <v>6539</v>
      </c>
      <c r="J9108" t="s">
        <v>4048</v>
      </c>
      <c r="L9108" t="str">
        <f>_xlfn.XLOOKUP(Tableau1[[#This Row],[TYPE DE PIECE]],Tableau4[MATIERE],Tableau4[SHORT TYPE],"",0,1)</f>
        <v/>
      </c>
      <c r="N9108" t="str">
        <f>IF(ISERR(FIND("DECOUPE",Tableau1[[#This Row],[DESIGNATION]])),"","NEED REF")</f>
        <v/>
      </c>
    </row>
    <row r="9109" spans="2:14">
      <c r="B9109">
        <v>34404896</v>
      </c>
      <c r="C9109" s="2">
        <v>42300</v>
      </c>
      <c r="D9109" t="s">
        <v>13</v>
      </c>
      <c r="E9109" t="s">
        <v>6581</v>
      </c>
      <c r="F9109" t="s">
        <v>6539</v>
      </c>
      <c r="J9109" t="s">
        <v>4048</v>
      </c>
      <c r="L9109" t="str">
        <f>_xlfn.XLOOKUP(Tableau1[[#This Row],[TYPE DE PIECE]],Tableau4[MATIERE],Tableau4[SHORT TYPE],"",0,1)</f>
        <v/>
      </c>
      <c r="N9109" t="str">
        <f>IF(ISERR(FIND("DECOUPE",Tableau1[[#This Row],[DESIGNATION]])),"","NEED REF")</f>
        <v/>
      </c>
    </row>
    <row r="9110" spans="2:14">
      <c r="B9110">
        <v>34404895</v>
      </c>
      <c r="C9110" s="2">
        <v>42300</v>
      </c>
      <c r="D9110" t="s">
        <v>13</v>
      </c>
      <c r="E9110" t="s">
        <v>6582</v>
      </c>
      <c r="F9110" t="s">
        <v>6539</v>
      </c>
      <c r="J9110" t="s">
        <v>4048</v>
      </c>
      <c r="L9110" t="str">
        <f>_xlfn.XLOOKUP(Tableau1[[#This Row],[TYPE DE PIECE]],Tableau4[MATIERE],Tableau4[SHORT TYPE],"",0,1)</f>
        <v/>
      </c>
      <c r="N9110" t="str">
        <f>IF(ISERR(FIND("DECOUPE",Tableau1[[#This Row],[DESIGNATION]])),"","NEED REF")</f>
        <v/>
      </c>
    </row>
    <row r="9111" spans="2:14">
      <c r="B9111">
        <v>34404894</v>
      </c>
      <c r="C9111" s="2">
        <v>42293</v>
      </c>
      <c r="D9111" t="s">
        <v>13</v>
      </c>
      <c r="E9111" t="s">
        <v>6583</v>
      </c>
      <c r="F9111" t="s">
        <v>239</v>
      </c>
      <c r="J9111" t="s">
        <v>17</v>
      </c>
      <c r="L9111" t="str">
        <f>_xlfn.XLOOKUP(Tableau1[[#This Row],[TYPE DE PIECE]],Tableau4[MATIERE],Tableau4[SHORT TYPE],"",0,1)</f>
        <v/>
      </c>
      <c r="N9111" t="str">
        <f>IF(ISERR(FIND("DECOUPE",Tableau1[[#This Row],[DESIGNATION]])),"","NEED REF")</f>
        <v/>
      </c>
    </row>
    <row r="9112" spans="2:14">
      <c r="B9112">
        <v>34404893</v>
      </c>
      <c r="C9112" s="2">
        <v>42291</v>
      </c>
      <c r="D9112" t="s">
        <v>13</v>
      </c>
      <c r="E9112" t="s">
        <v>6584</v>
      </c>
      <c r="F9112" t="s">
        <v>6585</v>
      </c>
      <c r="J9112" t="s">
        <v>1944</v>
      </c>
      <c r="L9112" t="str">
        <f>_xlfn.XLOOKUP(Tableau1[[#This Row],[TYPE DE PIECE]],Tableau4[MATIERE],Tableau4[SHORT TYPE],"",0,1)</f>
        <v/>
      </c>
      <c r="N9112" t="str">
        <f>IF(ISERR(FIND("DECOUPE",Tableau1[[#This Row],[DESIGNATION]])),"","NEED REF")</f>
        <v/>
      </c>
    </row>
    <row r="9113" spans="2:14">
      <c r="B9113">
        <v>34404892</v>
      </c>
      <c r="C9113" s="2">
        <v>42289</v>
      </c>
      <c r="D9113" t="s">
        <v>745</v>
      </c>
      <c r="E9113" t="s">
        <v>6586</v>
      </c>
      <c r="F9113" t="s">
        <v>239</v>
      </c>
      <c r="J9113" t="s">
        <v>17</v>
      </c>
      <c r="L9113" t="str">
        <f>_xlfn.XLOOKUP(Tableau1[[#This Row],[TYPE DE PIECE]],Tableau4[MATIERE],Tableau4[SHORT TYPE],"",0,1)</f>
        <v/>
      </c>
      <c r="N9113" t="str">
        <f>IF(ISERR(FIND("DECOUPE",Tableau1[[#This Row],[DESIGNATION]])),"","NEED REF")</f>
        <v/>
      </c>
    </row>
    <row r="9114" spans="2:14">
      <c r="B9114">
        <v>34404891</v>
      </c>
      <c r="C9114" s="2">
        <v>42289</v>
      </c>
      <c r="D9114" t="s">
        <v>745</v>
      </c>
      <c r="E9114" t="s">
        <v>6587</v>
      </c>
      <c r="F9114" t="s">
        <v>239</v>
      </c>
      <c r="J9114" t="s">
        <v>17</v>
      </c>
      <c r="L9114" t="str">
        <f>_xlfn.XLOOKUP(Tableau1[[#This Row],[TYPE DE PIECE]],Tableau4[MATIERE],Tableau4[SHORT TYPE],"",0,1)</f>
        <v/>
      </c>
      <c r="N9114" t="str">
        <f>IF(ISERR(FIND("DECOUPE",Tableau1[[#This Row],[DESIGNATION]])),"","NEED REF")</f>
        <v/>
      </c>
    </row>
    <row r="9115" spans="2:14">
      <c r="B9115">
        <v>34404890</v>
      </c>
      <c r="C9115" s="2">
        <v>42289</v>
      </c>
      <c r="D9115" t="s">
        <v>745</v>
      </c>
      <c r="E9115" t="s">
        <v>6588</v>
      </c>
      <c r="F9115" t="s">
        <v>239</v>
      </c>
      <c r="J9115" t="s">
        <v>17</v>
      </c>
      <c r="L9115" t="str">
        <f>_xlfn.XLOOKUP(Tableau1[[#This Row],[TYPE DE PIECE]],Tableau4[MATIERE],Tableau4[SHORT TYPE],"",0,1)</f>
        <v/>
      </c>
      <c r="N9115" t="str">
        <f>IF(ISERR(FIND("DECOUPE",Tableau1[[#This Row],[DESIGNATION]])),"","NEED REF")</f>
        <v/>
      </c>
    </row>
    <row r="9116" spans="2:14">
      <c r="B9116">
        <v>34404889</v>
      </c>
      <c r="C9116" s="2">
        <v>42289</v>
      </c>
      <c r="D9116" t="s">
        <v>745</v>
      </c>
      <c r="E9116" t="s">
        <v>6589</v>
      </c>
      <c r="F9116" t="s">
        <v>239</v>
      </c>
      <c r="J9116" t="s">
        <v>17</v>
      </c>
      <c r="L9116" t="str">
        <f>_xlfn.XLOOKUP(Tableau1[[#This Row],[TYPE DE PIECE]],Tableau4[MATIERE],Tableau4[SHORT TYPE],"",0,1)</f>
        <v/>
      </c>
      <c r="N9116" t="str">
        <f>IF(ISERR(FIND("DECOUPE",Tableau1[[#This Row],[DESIGNATION]])),"","NEED REF")</f>
        <v/>
      </c>
    </row>
    <row r="9117" spans="2:14">
      <c r="B9117">
        <v>34404888</v>
      </c>
      <c r="C9117" s="2">
        <v>42284</v>
      </c>
      <c r="D9117" t="s">
        <v>6590</v>
      </c>
      <c r="E9117" t="s">
        <v>6591</v>
      </c>
      <c r="F9117" t="s">
        <v>6592</v>
      </c>
      <c r="J9117" t="s">
        <v>1944</v>
      </c>
      <c r="L9117" t="str">
        <f>_xlfn.XLOOKUP(Tableau1[[#This Row],[TYPE DE PIECE]],Tableau4[MATIERE],Tableau4[SHORT TYPE],"",0,1)</f>
        <v/>
      </c>
      <c r="N9117" t="str">
        <f>IF(ISERR(FIND("DECOUPE",Tableau1[[#This Row],[DESIGNATION]])),"","NEED REF")</f>
        <v/>
      </c>
    </row>
    <row r="9118" spans="2:14">
      <c r="B9118">
        <v>34404887</v>
      </c>
      <c r="C9118" s="2">
        <v>42284</v>
      </c>
      <c r="D9118" t="s">
        <v>745</v>
      </c>
      <c r="E9118" t="s">
        <v>6593</v>
      </c>
      <c r="F9118" t="s">
        <v>239</v>
      </c>
      <c r="J9118" t="s">
        <v>2245</v>
      </c>
      <c r="L9118" t="str">
        <f>_xlfn.XLOOKUP(Tableau1[[#This Row],[TYPE DE PIECE]],Tableau4[MATIERE],Tableau4[SHORT TYPE],"",0,1)</f>
        <v/>
      </c>
      <c r="N9118" t="str">
        <f>IF(ISERR(FIND("DECOUPE",Tableau1[[#This Row],[DESIGNATION]])),"","NEED REF")</f>
        <v/>
      </c>
    </row>
    <row r="9119" spans="2:14">
      <c r="B9119">
        <v>34404886</v>
      </c>
      <c r="C9119" s="2">
        <v>42283</v>
      </c>
      <c r="D9119" t="s">
        <v>13</v>
      </c>
      <c r="E9119" t="s">
        <v>6594</v>
      </c>
      <c r="F9119" t="s">
        <v>6595</v>
      </c>
      <c r="J9119" t="s">
        <v>5625</v>
      </c>
      <c r="L9119" t="str">
        <f>_xlfn.XLOOKUP(Tableau1[[#This Row],[TYPE DE PIECE]],Tableau4[MATIERE],Tableau4[SHORT TYPE],"",0,1)</f>
        <v/>
      </c>
      <c r="N9119" t="str">
        <f>IF(ISERR(FIND("DECOUPE",Tableau1[[#This Row],[DESIGNATION]])),"","NEED REF")</f>
        <v/>
      </c>
    </row>
    <row r="9120" spans="2:14">
      <c r="B9120">
        <v>34404885</v>
      </c>
      <c r="C9120" s="2">
        <v>42282</v>
      </c>
      <c r="D9120" t="s">
        <v>13</v>
      </c>
      <c r="E9120" t="s">
        <v>6596</v>
      </c>
      <c r="J9120" t="s">
        <v>2746</v>
      </c>
      <c r="L9120" t="str">
        <f>_xlfn.XLOOKUP(Tableau1[[#This Row],[TYPE DE PIECE]],Tableau4[MATIERE],Tableau4[SHORT TYPE],"",0,1)</f>
        <v/>
      </c>
      <c r="N9120" t="str">
        <f>IF(ISERR(FIND("DECOUPE",Tableau1[[#This Row],[DESIGNATION]])),"","NEED REF")</f>
        <v/>
      </c>
    </row>
    <row r="9121" spans="2:14">
      <c r="B9121">
        <v>34404884</v>
      </c>
      <c r="C9121" s="2">
        <v>42279</v>
      </c>
      <c r="D9121" t="s">
        <v>13</v>
      </c>
      <c r="E9121" t="s">
        <v>6597</v>
      </c>
      <c r="F9121" t="s">
        <v>6598</v>
      </c>
      <c r="J9121" t="s">
        <v>4048</v>
      </c>
      <c r="L9121" t="str">
        <f>_xlfn.XLOOKUP(Tableau1[[#This Row],[TYPE DE PIECE]],Tableau4[MATIERE],Tableau4[SHORT TYPE],"",0,1)</f>
        <v/>
      </c>
      <c r="N9121" t="str">
        <f>IF(ISERR(FIND("DECOUPE",Tableau1[[#This Row],[DESIGNATION]])),"","NEED REF")</f>
        <v/>
      </c>
    </row>
    <row r="9122" spans="2:14">
      <c r="B9122">
        <v>34404883</v>
      </c>
      <c r="C9122" s="2">
        <v>42279</v>
      </c>
      <c r="D9122" t="s">
        <v>6590</v>
      </c>
      <c r="E9122" t="s">
        <v>6599</v>
      </c>
      <c r="F9122" t="s">
        <v>6600</v>
      </c>
      <c r="J9122" t="s">
        <v>177</v>
      </c>
      <c r="L9122" t="str">
        <f>_xlfn.XLOOKUP(Tableau1[[#This Row],[TYPE DE PIECE]],Tableau4[MATIERE],Tableau4[SHORT TYPE],"",0,1)</f>
        <v/>
      </c>
      <c r="N9122" t="str">
        <f>IF(ISERR(FIND("DECOUPE",Tableau1[[#This Row],[DESIGNATION]])),"","NEED REF")</f>
        <v/>
      </c>
    </row>
    <row r="9123" spans="2:14">
      <c r="B9123">
        <v>34404882</v>
      </c>
      <c r="C9123" s="2">
        <v>42268</v>
      </c>
      <c r="D9123" t="s">
        <v>745</v>
      </c>
      <c r="E9123" t="s">
        <v>6601</v>
      </c>
      <c r="F9123" t="s">
        <v>6595</v>
      </c>
      <c r="J9123" t="s">
        <v>17</v>
      </c>
      <c r="L9123" t="str">
        <f>_xlfn.XLOOKUP(Tableau1[[#This Row],[TYPE DE PIECE]],Tableau4[MATIERE],Tableau4[SHORT TYPE],"",0,1)</f>
        <v/>
      </c>
      <c r="N9123" t="str">
        <f>IF(ISERR(FIND("DECOUPE",Tableau1[[#This Row],[DESIGNATION]])),"","NEED REF")</f>
        <v/>
      </c>
    </row>
    <row r="9124" spans="2:14">
      <c r="B9124">
        <v>34404881</v>
      </c>
      <c r="C9124" s="2">
        <v>42268</v>
      </c>
      <c r="D9124" t="s">
        <v>745</v>
      </c>
      <c r="E9124" t="s">
        <v>6602</v>
      </c>
      <c r="F9124" t="s">
        <v>6595</v>
      </c>
      <c r="J9124" t="s">
        <v>17</v>
      </c>
      <c r="L9124" t="str">
        <f>_xlfn.XLOOKUP(Tableau1[[#This Row],[TYPE DE PIECE]],Tableau4[MATIERE],Tableau4[SHORT TYPE],"",0,1)</f>
        <v/>
      </c>
      <c r="N9124" t="str">
        <f>IF(ISERR(FIND("DECOUPE",Tableau1[[#This Row],[DESIGNATION]])),"","NEED REF")</f>
        <v/>
      </c>
    </row>
    <row r="9125" spans="2:14">
      <c r="B9125">
        <v>34404880</v>
      </c>
      <c r="C9125" s="2">
        <v>42268</v>
      </c>
      <c r="D9125" t="s">
        <v>13</v>
      </c>
      <c r="E9125" t="s">
        <v>6603</v>
      </c>
      <c r="F9125" t="s">
        <v>6595</v>
      </c>
      <c r="J9125" t="s">
        <v>17</v>
      </c>
      <c r="L9125" t="str">
        <f>_xlfn.XLOOKUP(Tableau1[[#This Row],[TYPE DE PIECE]],Tableau4[MATIERE],Tableau4[SHORT TYPE],"",0,1)</f>
        <v/>
      </c>
      <c r="N9125" t="str">
        <f>IF(ISERR(FIND("DECOUPE",Tableau1[[#This Row],[DESIGNATION]])),"","NEED REF")</f>
        <v/>
      </c>
    </row>
    <row r="9126" spans="2:14">
      <c r="B9126">
        <v>34404879</v>
      </c>
      <c r="C9126" s="2">
        <v>42268</v>
      </c>
      <c r="D9126" t="s">
        <v>6604</v>
      </c>
      <c r="E9126" t="s">
        <v>6605</v>
      </c>
      <c r="F9126" t="s">
        <v>6606</v>
      </c>
      <c r="J9126" t="s">
        <v>2245</v>
      </c>
      <c r="K9126" t="s">
        <v>6607</v>
      </c>
      <c r="L9126" t="str">
        <f>_xlfn.XLOOKUP(Tableau1[[#This Row],[TYPE DE PIECE]],Tableau4[MATIERE],Tableau4[SHORT TYPE],"",0,1)</f>
        <v/>
      </c>
      <c r="N9126" t="str">
        <f>IF(ISERR(FIND("DECOUPE",Tableau1[[#This Row],[DESIGNATION]])),"","NEED REF")</f>
        <v/>
      </c>
    </row>
    <row r="9127" spans="2:14">
      <c r="B9127">
        <v>34404878</v>
      </c>
      <c r="C9127" s="2">
        <v>42262</v>
      </c>
      <c r="D9127" t="s">
        <v>13</v>
      </c>
      <c r="E9127" t="s">
        <v>6608</v>
      </c>
      <c r="F9127" t="s">
        <v>1290</v>
      </c>
      <c r="J9127" t="s">
        <v>4048</v>
      </c>
      <c r="L9127" t="str">
        <f>_xlfn.XLOOKUP(Tableau1[[#This Row],[TYPE DE PIECE]],Tableau4[MATIERE],Tableau4[SHORT TYPE],"",0,1)</f>
        <v/>
      </c>
      <c r="N9127" t="str">
        <f>IF(ISERR(FIND("DECOUPE",Tableau1[[#This Row],[DESIGNATION]])),"","NEED REF")</f>
        <v/>
      </c>
    </row>
    <row r="9128" spans="2:14">
      <c r="B9128">
        <v>34404877</v>
      </c>
      <c r="C9128" s="2">
        <v>42262</v>
      </c>
      <c r="D9128" t="s">
        <v>13</v>
      </c>
      <c r="E9128" t="s">
        <v>6609</v>
      </c>
      <c r="F9128" t="s">
        <v>1290</v>
      </c>
      <c r="J9128" t="s">
        <v>4048</v>
      </c>
      <c r="L9128" t="str">
        <f>_xlfn.XLOOKUP(Tableau1[[#This Row],[TYPE DE PIECE]],Tableau4[MATIERE],Tableau4[SHORT TYPE],"",0,1)</f>
        <v/>
      </c>
      <c r="N9128" t="str">
        <f>IF(ISERR(FIND("DECOUPE",Tableau1[[#This Row],[DESIGNATION]])),"","NEED REF")</f>
        <v/>
      </c>
    </row>
    <row r="9129" spans="2:14">
      <c r="B9129">
        <v>34404876</v>
      </c>
      <c r="C9129" s="2">
        <v>42262</v>
      </c>
      <c r="D9129" t="s">
        <v>13</v>
      </c>
      <c r="E9129" t="s">
        <v>6610</v>
      </c>
      <c r="F9129" t="s">
        <v>1290</v>
      </c>
      <c r="J9129" t="s">
        <v>4048</v>
      </c>
      <c r="L9129" t="str">
        <f>_xlfn.XLOOKUP(Tableau1[[#This Row],[TYPE DE PIECE]],Tableau4[MATIERE],Tableau4[SHORT TYPE],"",0,1)</f>
        <v/>
      </c>
      <c r="N9129" t="str">
        <f>IF(ISERR(FIND("DECOUPE",Tableau1[[#This Row],[DESIGNATION]])),"","NEED REF")</f>
        <v/>
      </c>
    </row>
    <row r="9130" spans="2:14">
      <c r="B9130">
        <v>34404875</v>
      </c>
      <c r="C9130" s="2">
        <v>42262</v>
      </c>
      <c r="D9130" t="s">
        <v>13</v>
      </c>
      <c r="E9130" t="s">
        <v>6611</v>
      </c>
      <c r="F9130" t="s">
        <v>1290</v>
      </c>
      <c r="J9130" t="s">
        <v>4048</v>
      </c>
      <c r="L9130" t="str">
        <f>_xlfn.XLOOKUP(Tableau1[[#This Row],[TYPE DE PIECE]],Tableau4[MATIERE],Tableau4[SHORT TYPE],"",0,1)</f>
        <v/>
      </c>
      <c r="N9130" t="str">
        <f>IF(ISERR(FIND("DECOUPE",Tableau1[[#This Row],[DESIGNATION]])),"","NEED REF")</f>
        <v/>
      </c>
    </row>
    <row r="9131" spans="2:14">
      <c r="B9131">
        <v>34404874</v>
      </c>
      <c r="C9131" s="2">
        <v>42262</v>
      </c>
      <c r="D9131" t="s">
        <v>13</v>
      </c>
      <c r="E9131" t="s">
        <v>6612</v>
      </c>
      <c r="F9131" t="s">
        <v>1290</v>
      </c>
      <c r="J9131" t="s">
        <v>4048</v>
      </c>
      <c r="L9131" t="str">
        <f>_xlfn.XLOOKUP(Tableau1[[#This Row],[TYPE DE PIECE]],Tableau4[MATIERE],Tableau4[SHORT TYPE],"",0,1)</f>
        <v/>
      </c>
      <c r="N9131" t="str">
        <f>IF(ISERR(FIND("DECOUPE",Tableau1[[#This Row],[DESIGNATION]])),"","NEED REF")</f>
        <v/>
      </c>
    </row>
    <row r="9132" spans="2:14">
      <c r="B9132">
        <v>34404873</v>
      </c>
      <c r="C9132" s="2">
        <v>42258</v>
      </c>
      <c r="D9132" t="s">
        <v>13</v>
      </c>
      <c r="E9132" t="s">
        <v>6613</v>
      </c>
      <c r="F9132" t="s">
        <v>6595</v>
      </c>
      <c r="J9132" t="s">
        <v>17</v>
      </c>
      <c r="L9132" t="str">
        <f>_xlfn.XLOOKUP(Tableau1[[#This Row],[TYPE DE PIECE]],Tableau4[MATIERE],Tableau4[SHORT TYPE],"",0,1)</f>
        <v/>
      </c>
      <c r="N9132" t="str">
        <f>IF(ISERR(FIND("DECOUPE",Tableau1[[#This Row],[DESIGNATION]])),"","NEED REF")</f>
        <v/>
      </c>
    </row>
    <row r="9133" spans="2:14">
      <c r="B9133">
        <v>34404872</v>
      </c>
      <c r="C9133" s="2">
        <v>42258</v>
      </c>
      <c r="D9133" t="s">
        <v>13</v>
      </c>
      <c r="E9133" t="s">
        <v>6614</v>
      </c>
      <c r="F9133" t="s">
        <v>6595</v>
      </c>
      <c r="J9133" t="s">
        <v>17</v>
      </c>
      <c r="L9133" t="str">
        <f>_xlfn.XLOOKUP(Tableau1[[#This Row],[TYPE DE PIECE]],Tableau4[MATIERE],Tableau4[SHORT TYPE],"",0,1)</f>
        <v/>
      </c>
      <c r="N9133" t="str">
        <f>IF(ISERR(FIND("DECOUPE",Tableau1[[#This Row],[DESIGNATION]])),"","NEED REF")</f>
        <v/>
      </c>
    </row>
    <row r="9134" spans="2:14">
      <c r="B9134">
        <v>34404871</v>
      </c>
      <c r="C9134" s="2">
        <v>42258</v>
      </c>
      <c r="D9134" t="s">
        <v>13</v>
      </c>
      <c r="E9134" t="s">
        <v>6615</v>
      </c>
      <c r="F9134" t="s">
        <v>6595</v>
      </c>
      <c r="J9134" t="s">
        <v>17</v>
      </c>
      <c r="L9134" t="str">
        <f>_xlfn.XLOOKUP(Tableau1[[#This Row],[TYPE DE PIECE]],Tableau4[MATIERE],Tableau4[SHORT TYPE],"",0,1)</f>
        <v/>
      </c>
      <c r="N9134" t="str">
        <f>IF(ISERR(FIND("DECOUPE",Tableau1[[#This Row],[DESIGNATION]])),"","NEED REF")</f>
        <v/>
      </c>
    </row>
    <row r="9135" spans="2:14">
      <c r="B9135">
        <v>34404870</v>
      </c>
      <c r="C9135" s="2">
        <v>42258</v>
      </c>
      <c r="D9135" t="s">
        <v>13</v>
      </c>
      <c r="E9135" t="s">
        <v>6616</v>
      </c>
      <c r="F9135" t="s">
        <v>6595</v>
      </c>
      <c r="J9135" t="s">
        <v>17</v>
      </c>
      <c r="L9135" t="str">
        <f>_xlfn.XLOOKUP(Tableau1[[#This Row],[TYPE DE PIECE]],Tableau4[MATIERE],Tableau4[SHORT TYPE],"",0,1)</f>
        <v/>
      </c>
      <c r="N9135" t="str">
        <f>IF(ISERR(FIND("DECOUPE",Tableau1[[#This Row],[DESIGNATION]])),"","NEED REF")</f>
        <v/>
      </c>
    </row>
    <row r="9136" spans="2:14">
      <c r="B9136">
        <v>34404869</v>
      </c>
      <c r="C9136" s="2">
        <v>42258</v>
      </c>
      <c r="D9136" t="s">
        <v>13</v>
      </c>
      <c r="E9136" t="s">
        <v>6617</v>
      </c>
      <c r="F9136" t="s">
        <v>2140</v>
      </c>
      <c r="J9136" t="s">
        <v>1944</v>
      </c>
      <c r="K9136" t="s">
        <v>123</v>
      </c>
      <c r="L9136" t="str">
        <f>_xlfn.XLOOKUP(Tableau1[[#This Row],[TYPE DE PIECE]],Tableau4[MATIERE],Tableau4[SHORT TYPE],"",0,1)</f>
        <v>ETO</v>
      </c>
      <c r="N9136" t="str">
        <f>IF(ISERR(FIND("DECOUPE",Tableau1[[#This Row],[DESIGNATION]])),"","NEED REF")</f>
        <v/>
      </c>
    </row>
    <row r="9137" spans="2:14">
      <c r="B9137">
        <v>34404868</v>
      </c>
      <c r="C9137" s="2">
        <v>42258</v>
      </c>
      <c r="D9137" t="s">
        <v>13</v>
      </c>
      <c r="E9137" t="s">
        <v>6618</v>
      </c>
      <c r="F9137" t="s">
        <v>2140</v>
      </c>
      <c r="J9137" t="s">
        <v>1944</v>
      </c>
      <c r="K9137" t="s">
        <v>123</v>
      </c>
      <c r="L9137" t="str">
        <f>_xlfn.XLOOKUP(Tableau1[[#This Row],[TYPE DE PIECE]],Tableau4[MATIERE],Tableau4[SHORT TYPE],"",0,1)</f>
        <v>ETO</v>
      </c>
      <c r="N9137" t="str">
        <f>IF(ISERR(FIND("DECOUPE",Tableau1[[#This Row],[DESIGNATION]])),"","NEED REF")</f>
        <v/>
      </c>
    </row>
    <row r="9138" spans="2:14">
      <c r="B9138">
        <v>34404867</v>
      </c>
      <c r="C9138" s="2">
        <v>42257</v>
      </c>
      <c r="D9138" t="s">
        <v>13</v>
      </c>
      <c r="E9138" t="s">
        <v>6619</v>
      </c>
      <c r="F9138" t="s">
        <v>2140</v>
      </c>
      <c r="J9138" t="s">
        <v>1944</v>
      </c>
      <c r="K9138" t="s">
        <v>123</v>
      </c>
      <c r="L9138" t="str">
        <f>_xlfn.XLOOKUP(Tableau1[[#This Row],[TYPE DE PIECE]],Tableau4[MATIERE],Tableau4[SHORT TYPE],"",0,1)</f>
        <v>ETO</v>
      </c>
      <c r="N9138" t="str">
        <f>IF(ISERR(FIND("DECOUPE",Tableau1[[#This Row],[DESIGNATION]])),"","NEED REF")</f>
        <v/>
      </c>
    </row>
    <row r="9139" spans="2:14">
      <c r="B9139">
        <v>34404866</v>
      </c>
      <c r="C9139" s="2">
        <v>42256</v>
      </c>
      <c r="D9139" t="s">
        <v>13</v>
      </c>
      <c r="E9139" t="s">
        <v>6620</v>
      </c>
      <c r="F9139" t="s">
        <v>6595</v>
      </c>
      <c r="J9139" t="s">
        <v>5625</v>
      </c>
      <c r="K9139" t="s">
        <v>5273</v>
      </c>
      <c r="L9139" t="str">
        <f>_xlfn.XLOOKUP(Tableau1[[#This Row],[TYPE DE PIECE]],Tableau4[MATIERE],Tableau4[SHORT TYPE],"",0,1)</f>
        <v/>
      </c>
      <c r="N9139" t="str">
        <f>IF(ISERR(FIND("DECOUPE",Tableau1[[#This Row],[DESIGNATION]])),"","NEED REF")</f>
        <v/>
      </c>
    </row>
    <row r="9140" spans="2:14">
      <c r="B9140">
        <v>34404865</v>
      </c>
      <c r="C9140" s="2">
        <v>42255</v>
      </c>
      <c r="D9140" t="s">
        <v>13</v>
      </c>
      <c r="E9140" t="s">
        <v>6267</v>
      </c>
      <c r="F9140" t="s">
        <v>6595</v>
      </c>
      <c r="J9140" t="s">
        <v>17</v>
      </c>
      <c r="K9140" t="s">
        <v>25</v>
      </c>
      <c r="L9140" t="str">
        <f>_xlfn.XLOOKUP(Tableau1[[#This Row],[TYPE DE PIECE]],Tableau4[MATIERE],Tableau4[SHORT TYPE],"",0,1)</f>
        <v>SMT</v>
      </c>
      <c r="N9140" t="str">
        <f>IF(ISERR(FIND("DECOUPE",Tableau1[[#This Row],[DESIGNATION]])),"","NEED REF")</f>
        <v/>
      </c>
    </row>
    <row r="9141" spans="2:14">
      <c r="B9141">
        <v>34404864</v>
      </c>
      <c r="C9141" s="2">
        <v>42255</v>
      </c>
      <c r="D9141" t="s">
        <v>13</v>
      </c>
      <c r="E9141" t="s">
        <v>6621</v>
      </c>
      <c r="F9141" t="s">
        <v>6595</v>
      </c>
      <c r="J9141" t="s">
        <v>17</v>
      </c>
      <c r="K9141" t="s">
        <v>22</v>
      </c>
      <c r="L9141" t="str">
        <f>_xlfn.XLOOKUP(Tableau1[[#This Row],[TYPE DE PIECE]],Tableau4[MATIERE],Tableau4[SHORT TYPE],"",0,1)</f>
        <v>COP</v>
      </c>
      <c r="N9141" t="str">
        <f>IF(ISERR(FIND("DECOUPE",Tableau1[[#This Row],[DESIGNATION]])),"","NEED REF")</f>
        <v/>
      </c>
    </row>
    <row r="9142" spans="2:14">
      <c r="B9142">
        <v>34404863</v>
      </c>
      <c r="C9142" s="2">
        <v>42251</v>
      </c>
      <c r="D9142" t="s">
        <v>13</v>
      </c>
      <c r="E9142" t="s">
        <v>6622</v>
      </c>
      <c r="F9142" t="s">
        <v>6595</v>
      </c>
      <c r="J9142" t="s">
        <v>2813</v>
      </c>
      <c r="L9142" t="str">
        <f>_xlfn.XLOOKUP(Tableau1[[#This Row],[TYPE DE PIECE]],Tableau4[MATIERE],Tableau4[SHORT TYPE],"",0,1)</f>
        <v/>
      </c>
      <c r="N9142" t="str">
        <f>IF(ISERR(FIND("DECOUPE",Tableau1[[#This Row],[DESIGNATION]])),"","NEED REF")</f>
        <v/>
      </c>
    </row>
    <row r="9143" spans="2:14">
      <c r="B9143">
        <v>34404862</v>
      </c>
      <c r="C9143" s="2">
        <v>42250</v>
      </c>
      <c r="D9143" t="s">
        <v>13</v>
      </c>
      <c r="E9143" t="s">
        <v>6623</v>
      </c>
      <c r="F9143" t="s">
        <v>6595</v>
      </c>
      <c r="J9143" t="s">
        <v>2813</v>
      </c>
      <c r="L9143" t="str">
        <f>_xlfn.XLOOKUP(Tableau1[[#This Row],[TYPE DE PIECE]],Tableau4[MATIERE],Tableau4[SHORT TYPE],"",0,1)</f>
        <v/>
      </c>
      <c r="N9143" t="str">
        <f>IF(ISERR(FIND("DECOUPE",Tableau1[[#This Row],[DESIGNATION]])),"","NEED REF")</f>
        <v/>
      </c>
    </row>
    <row r="9144" spans="2:14">
      <c r="B9144">
        <v>34404861</v>
      </c>
      <c r="C9144" s="2">
        <v>42250</v>
      </c>
      <c r="D9144" t="s">
        <v>13</v>
      </c>
      <c r="E9144" t="s">
        <v>6624</v>
      </c>
      <c r="F9144" t="s">
        <v>6595</v>
      </c>
      <c r="J9144" t="s">
        <v>2813</v>
      </c>
      <c r="L9144" t="str">
        <f>_xlfn.XLOOKUP(Tableau1[[#This Row],[TYPE DE PIECE]],Tableau4[MATIERE],Tableau4[SHORT TYPE],"",0,1)</f>
        <v/>
      </c>
      <c r="N9144" t="str">
        <f>IF(ISERR(FIND("DECOUPE",Tableau1[[#This Row],[DESIGNATION]])),"","NEED REF")</f>
        <v/>
      </c>
    </row>
    <row r="9145" spans="2:14">
      <c r="B9145">
        <v>34404860</v>
      </c>
      <c r="C9145" s="2">
        <v>42249</v>
      </c>
      <c r="D9145" t="s">
        <v>13</v>
      </c>
      <c r="E9145" t="s">
        <v>6622</v>
      </c>
      <c r="F9145" t="s">
        <v>6595</v>
      </c>
      <c r="J9145" t="s">
        <v>2813</v>
      </c>
      <c r="L9145" t="str">
        <f>_xlfn.XLOOKUP(Tableau1[[#This Row],[TYPE DE PIECE]],Tableau4[MATIERE],Tableau4[SHORT TYPE],"",0,1)</f>
        <v/>
      </c>
      <c r="N9145" t="str">
        <f>IF(ISERR(FIND("DECOUPE",Tableau1[[#This Row],[DESIGNATION]])),"","NEED REF")</f>
        <v/>
      </c>
    </row>
    <row r="9146" spans="2:14">
      <c r="B9146">
        <v>34404859</v>
      </c>
      <c r="C9146" s="2">
        <v>42249</v>
      </c>
      <c r="D9146" t="s">
        <v>13</v>
      </c>
      <c r="E9146" t="s">
        <v>6622</v>
      </c>
      <c r="F9146" t="s">
        <v>6595</v>
      </c>
      <c r="J9146" t="s">
        <v>2813</v>
      </c>
      <c r="L9146" t="str">
        <f>_xlfn.XLOOKUP(Tableau1[[#This Row],[TYPE DE PIECE]],Tableau4[MATIERE],Tableau4[SHORT TYPE],"",0,1)</f>
        <v/>
      </c>
      <c r="N9146" t="str">
        <f>IF(ISERR(FIND("DECOUPE",Tableau1[[#This Row],[DESIGNATION]])),"","NEED REF")</f>
        <v/>
      </c>
    </row>
    <row r="9147" spans="2:14">
      <c r="B9147">
        <v>34404858</v>
      </c>
      <c r="C9147" s="2">
        <v>42249</v>
      </c>
      <c r="D9147" t="s">
        <v>13</v>
      </c>
      <c r="E9147" t="s">
        <v>6625</v>
      </c>
      <c r="L9147" t="str">
        <f>_xlfn.XLOOKUP(Tableau1[[#This Row],[TYPE DE PIECE]],Tableau4[MATIERE],Tableau4[SHORT TYPE],"",0,1)</f>
        <v/>
      </c>
      <c r="N9147" t="str">
        <f>IF(ISERR(FIND("DECOUPE",Tableau1[[#This Row],[DESIGNATION]])),"","NEED REF")</f>
        <v/>
      </c>
    </row>
    <row r="9148" spans="2:14">
      <c r="B9148">
        <v>34404857</v>
      </c>
      <c r="C9148" s="2">
        <v>42249</v>
      </c>
      <c r="D9148" t="s">
        <v>13</v>
      </c>
      <c r="E9148" t="s">
        <v>6625</v>
      </c>
      <c r="F9148" t="s">
        <v>6595</v>
      </c>
      <c r="J9148" t="s">
        <v>5625</v>
      </c>
      <c r="K9148" t="s">
        <v>6626</v>
      </c>
      <c r="L9148" t="str">
        <f>_xlfn.XLOOKUP(Tableau1[[#This Row],[TYPE DE PIECE]],Tableau4[MATIERE],Tableau4[SHORT TYPE],"",0,1)</f>
        <v>COP</v>
      </c>
      <c r="N9148" t="str">
        <f>IF(ISERR(FIND("DECOUPE",Tableau1[[#This Row],[DESIGNATION]])),"","NEED REF")</f>
        <v/>
      </c>
    </row>
    <row r="9149" spans="2:14">
      <c r="B9149">
        <v>34404856</v>
      </c>
      <c r="C9149" s="2">
        <v>42249</v>
      </c>
      <c r="D9149" t="s">
        <v>13</v>
      </c>
      <c r="E9149" t="s">
        <v>6625</v>
      </c>
      <c r="F9149" t="s">
        <v>6595</v>
      </c>
      <c r="J9149" t="s">
        <v>5625</v>
      </c>
      <c r="K9149" t="s">
        <v>6626</v>
      </c>
      <c r="L9149" t="str">
        <f>_xlfn.XLOOKUP(Tableau1[[#This Row],[TYPE DE PIECE]],Tableau4[MATIERE],Tableau4[SHORT TYPE],"",0,1)</f>
        <v>COP</v>
      </c>
      <c r="N9149" t="str">
        <f>IF(ISERR(FIND("DECOUPE",Tableau1[[#This Row],[DESIGNATION]])),"","NEED REF")</f>
        <v/>
      </c>
    </row>
    <row r="9150" spans="2:14">
      <c r="B9150">
        <v>34404855</v>
      </c>
      <c r="C9150" s="2">
        <v>42249</v>
      </c>
      <c r="D9150" t="s">
        <v>13</v>
      </c>
      <c r="E9150" t="s">
        <v>6625</v>
      </c>
      <c r="F9150" t="s">
        <v>6595</v>
      </c>
      <c r="J9150" t="s">
        <v>5625</v>
      </c>
      <c r="K9150" t="s">
        <v>6626</v>
      </c>
      <c r="L9150" t="str">
        <f>_xlfn.XLOOKUP(Tableau1[[#This Row],[TYPE DE PIECE]],Tableau4[MATIERE],Tableau4[SHORT TYPE],"",0,1)</f>
        <v>COP</v>
      </c>
      <c r="N9150" t="str">
        <f>IF(ISERR(FIND("DECOUPE",Tableau1[[#This Row],[DESIGNATION]])),"","NEED REF")</f>
        <v/>
      </c>
    </row>
    <row r="9151" spans="2:14">
      <c r="B9151">
        <v>34404854</v>
      </c>
      <c r="C9151" s="2">
        <v>42249</v>
      </c>
      <c r="D9151" t="s">
        <v>13</v>
      </c>
      <c r="E9151" t="s">
        <v>6623</v>
      </c>
      <c r="F9151" t="s">
        <v>6595</v>
      </c>
      <c r="J9151" t="s">
        <v>5625</v>
      </c>
      <c r="K9151" t="s">
        <v>6626</v>
      </c>
      <c r="L9151" t="str">
        <f>_xlfn.XLOOKUP(Tableau1[[#This Row],[TYPE DE PIECE]],Tableau4[MATIERE],Tableau4[SHORT TYPE],"",0,1)</f>
        <v>COP</v>
      </c>
      <c r="N9151" t="str">
        <f>IF(ISERR(FIND("DECOUPE",Tableau1[[#This Row],[DESIGNATION]])),"","NEED REF")</f>
        <v/>
      </c>
    </row>
    <row r="9152" spans="2:14">
      <c r="B9152">
        <v>34404853</v>
      </c>
      <c r="C9152" s="2">
        <v>42249</v>
      </c>
      <c r="D9152" t="s">
        <v>13</v>
      </c>
      <c r="E9152" t="s">
        <v>6624</v>
      </c>
      <c r="F9152" t="s">
        <v>6595</v>
      </c>
      <c r="J9152" t="s">
        <v>5625</v>
      </c>
      <c r="L9152" t="str">
        <f>_xlfn.XLOOKUP(Tableau1[[#This Row],[TYPE DE PIECE]],Tableau4[MATIERE],Tableau4[SHORT TYPE],"",0,1)</f>
        <v/>
      </c>
      <c r="N9152" t="str">
        <f>IF(ISERR(FIND("DECOUPE",Tableau1[[#This Row],[DESIGNATION]])),"","NEED REF")</f>
        <v/>
      </c>
    </row>
    <row r="9153" spans="2:14">
      <c r="B9153">
        <v>34404852</v>
      </c>
      <c r="C9153" s="2">
        <v>42248</v>
      </c>
      <c r="D9153" t="s">
        <v>13</v>
      </c>
      <c r="E9153" t="s">
        <v>6627</v>
      </c>
      <c r="F9153" t="s">
        <v>6595</v>
      </c>
      <c r="J9153" t="s">
        <v>5625</v>
      </c>
      <c r="L9153" t="str">
        <f>_xlfn.XLOOKUP(Tableau1[[#This Row],[TYPE DE PIECE]],Tableau4[MATIERE],Tableau4[SHORT TYPE],"",0,1)</f>
        <v/>
      </c>
      <c r="N9153" t="str">
        <f>IF(ISERR(FIND("DECOUPE",Tableau1[[#This Row],[DESIGNATION]])),"","NEED REF")</f>
        <v/>
      </c>
    </row>
    <row r="9154" spans="2:14">
      <c r="B9154">
        <v>34404851</v>
      </c>
      <c r="C9154" s="2">
        <v>42248</v>
      </c>
      <c r="D9154" t="s">
        <v>13</v>
      </c>
      <c r="E9154" t="s">
        <v>6628</v>
      </c>
      <c r="F9154" t="s">
        <v>6595</v>
      </c>
      <c r="J9154" t="s">
        <v>5625</v>
      </c>
      <c r="L9154" t="str">
        <f>_xlfn.XLOOKUP(Tableau1[[#This Row],[TYPE DE PIECE]],Tableau4[MATIERE],Tableau4[SHORT TYPE],"",0,1)</f>
        <v/>
      </c>
      <c r="N9154" t="str">
        <f>IF(ISERR(FIND("DECOUPE",Tableau1[[#This Row],[DESIGNATION]])),"","NEED REF")</f>
        <v/>
      </c>
    </row>
    <row r="9155" spans="2:14">
      <c r="B9155">
        <v>34404850</v>
      </c>
      <c r="C9155" s="2">
        <v>42247</v>
      </c>
      <c r="D9155" t="s">
        <v>13</v>
      </c>
      <c r="E9155" t="s">
        <v>6629</v>
      </c>
      <c r="F9155" t="s">
        <v>6595</v>
      </c>
      <c r="J9155" t="s">
        <v>5625</v>
      </c>
      <c r="K9155" t="s">
        <v>5273</v>
      </c>
      <c r="L9155" t="str">
        <f>_xlfn.XLOOKUP(Tableau1[[#This Row],[TYPE DE PIECE]],Tableau4[MATIERE],Tableau4[SHORT TYPE],"",0,1)</f>
        <v/>
      </c>
      <c r="N9155" t="str">
        <f>IF(ISERR(FIND("DECOUPE",Tableau1[[#This Row],[DESIGNATION]])),"","NEED REF")</f>
        <v/>
      </c>
    </row>
    <row r="9156" spans="2:14">
      <c r="B9156">
        <v>34404849</v>
      </c>
      <c r="C9156" s="2">
        <v>42244</v>
      </c>
      <c r="D9156" t="s">
        <v>13</v>
      </c>
      <c r="E9156" t="s">
        <v>6630</v>
      </c>
      <c r="F9156" t="s">
        <v>6595</v>
      </c>
      <c r="J9156" t="s">
        <v>5625</v>
      </c>
      <c r="K9156" t="s">
        <v>5273</v>
      </c>
      <c r="L9156" t="str">
        <f>_xlfn.XLOOKUP(Tableau1[[#This Row],[TYPE DE PIECE]],Tableau4[MATIERE],Tableau4[SHORT TYPE],"",0,1)</f>
        <v/>
      </c>
      <c r="N9156" t="str">
        <f>IF(ISERR(FIND("DECOUPE",Tableau1[[#This Row],[DESIGNATION]])),"","NEED REF")</f>
        <v/>
      </c>
    </row>
    <row r="9157" spans="2:14">
      <c r="B9157">
        <v>34404848</v>
      </c>
      <c r="C9157" s="2">
        <v>42244</v>
      </c>
      <c r="D9157" t="s">
        <v>13</v>
      </c>
      <c r="E9157" t="s">
        <v>6629</v>
      </c>
      <c r="F9157" t="s">
        <v>6595</v>
      </c>
      <c r="J9157" t="s">
        <v>5625</v>
      </c>
      <c r="K9157" t="s">
        <v>5273</v>
      </c>
      <c r="L9157" t="str">
        <f>_xlfn.XLOOKUP(Tableau1[[#This Row],[TYPE DE PIECE]],Tableau4[MATIERE],Tableau4[SHORT TYPE],"",0,1)</f>
        <v/>
      </c>
      <c r="N9157" t="str">
        <f>IF(ISERR(FIND("DECOUPE",Tableau1[[#This Row],[DESIGNATION]])),"","NEED REF")</f>
        <v/>
      </c>
    </row>
    <row r="9158" spans="2:14">
      <c r="B9158">
        <v>34404847</v>
      </c>
      <c r="C9158" s="2">
        <v>42244</v>
      </c>
      <c r="D9158" t="s">
        <v>13</v>
      </c>
      <c r="E9158" t="s">
        <v>6629</v>
      </c>
      <c r="F9158" t="s">
        <v>6595</v>
      </c>
      <c r="J9158" t="s">
        <v>5625</v>
      </c>
      <c r="K9158" t="s">
        <v>5273</v>
      </c>
      <c r="L9158" t="str">
        <f>_xlfn.XLOOKUP(Tableau1[[#This Row],[TYPE DE PIECE]],Tableau4[MATIERE],Tableau4[SHORT TYPE],"",0,1)</f>
        <v/>
      </c>
      <c r="N9158" t="str">
        <f>IF(ISERR(FIND("DECOUPE",Tableau1[[#This Row],[DESIGNATION]])),"","NEED REF")</f>
        <v/>
      </c>
    </row>
    <row r="9159" spans="2:14">
      <c r="B9159">
        <v>34404846</v>
      </c>
      <c r="C9159" s="2">
        <v>42243</v>
      </c>
      <c r="D9159" t="s">
        <v>13</v>
      </c>
      <c r="E9159" t="s">
        <v>6631</v>
      </c>
      <c r="F9159" t="s">
        <v>6595</v>
      </c>
      <c r="J9159" t="s">
        <v>5625</v>
      </c>
      <c r="L9159" t="str">
        <f>_xlfn.XLOOKUP(Tableau1[[#This Row],[TYPE DE PIECE]],Tableau4[MATIERE],Tableau4[SHORT TYPE],"",0,1)</f>
        <v/>
      </c>
      <c r="N9159" t="str">
        <f>IF(ISERR(FIND("DECOUPE",Tableau1[[#This Row],[DESIGNATION]])),"","NEED REF")</f>
        <v/>
      </c>
    </row>
    <row r="9160" spans="2:14">
      <c r="B9160">
        <v>34404845</v>
      </c>
      <c r="C9160" s="2">
        <v>42243</v>
      </c>
      <c r="D9160" t="s">
        <v>13</v>
      </c>
      <c r="E9160" t="s">
        <v>6632</v>
      </c>
      <c r="F9160" t="s">
        <v>6595</v>
      </c>
      <c r="J9160" t="s">
        <v>5625</v>
      </c>
      <c r="K9160" t="s">
        <v>5273</v>
      </c>
      <c r="L9160" t="str">
        <f>_xlfn.XLOOKUP(Tableau1[[#This Row],[TYPE DE PIECE]],Tableau4[MATIERE],Tableau4[SHORT TYPE],"",0,1)</f>
        <v/>
      </c>
      <c r="N9160" t="str">
        <f>IF(ISERR(FIND("DECOUPE",Tableau1[[#This Row],[DESIGNATION]])),"","NEED REF")</f>
        <v/>
      </c>
    </row>
    <row r="9161" spans="2:14">
      <c r="B9161">
        <v>34404844</v>
      </c>
      <c r="C9161" s="2">
        <v>42242</v>
      </c>
      <c r="D9161" t="s">
        <v>13</v>
      </c>
      <c r="E9161" t="s">
        <v>6633</v>
      </c>
      <c r="F9161" t="s">
        <v>6595</v>
      </c>
      <c r="J9161" t="s">
        <v>5625</v>
      </c>
      <c r="K9161" t="s">
        <v>5273</v>
      </c>
      <c r="L9161" t="str">
        <f>_xlfn.XLOOKUP(Tableau1[[#This Row],[TYPE DE PIECE]],Tableau4[MATIERE],Tableau4[SHORT TYPE],"",0,1)</f>
        <v/>
      </c>
      <c r="N9161" t="str">
        <f>IF(ISERR(FIND("DECOUPE",Tableau1[[#This Row],[DESIGNATION]])),"","NEED REF")</f>
        <v/>
      </c>
    </row>
    <row r="9162" spans="2:14">
      <c r="B9162">
        <v>34404843</v>
      </c>
      <c r="C9162" s="2">
        <v>42242</v>
      </c>
      <c r="D9162" t="s">
        <v>13</v>
      </c>
      <c r="E9162" t="s">
        <v>6633</v>
      </c>
      <c r="F9162" t="s">
        <v>6595</v>
      </c>
      <c r="J9162" t="s">
        <v>5625</v>
      </c>
      <c r="K9162" t="s">
        <v>5273</v>
      </c>
      <c r="L9162" t="str">
        <f>_xlfn.XLOOKUP(Tableau1[[#This Row],[TYPE DE PIECE]],Tableau4[MATIERE],Tableau4[SHORT TYPE],"",0,1)</f>
        <v/>
      </c>
      <c r="N9162" t="str">
        <f>IF(ISERR(FIND("DECOUPE",Tableau1[[#This Row],[DESIGNATION]])),"","NEED REF")</f>
        <v/>
      </c>
    </row>
    <row r="9163" spans="2:14">
      <c r="B9163">
        <v>34404842</v>
      </c>
      <c r="C9163" s="2">
        <v>42242</v>
      </c>
      <c r="D9163" t="s">
        <v>13</v>
      </c>
      <c r="E9163" t="s">
        <v>6632</v>
      </c>
      <c r="F9163" t="s">
        <v>6595</v>
      </c>
      <c r="J9163" t="s">
        <v>5625</v>
      </c>
      <c r="K9163" t="s">
        <v>5273</v>
      </c>
      <c r="L9163" t="str">
        <f>_xlfn.XLOOKUP(Tableau1[[#This Row],[TYPE DE PIECE]],Tableau4[MATIERE],Tableau4[SHORT TYPE],"",0,1)</f>
        <v/>
      </c>
      <c r="N9163" t="str">
        <f>IF(ISERR(FIND("DECOUPE",Tableau1[[#This Row],[DESIGNATION]])),"","NEED REF")</f>
        <v/>
      </c>
    </row>
    <row r="9164" spans="2:14">
      <c r="B9164">
        <v>34404841</v>
      </c>
      <c r="C9164" s="2">
        <v>42242</v>
      </c>
      <c r="D9164" t="s">
        <v>13</v>
      </c>
      <c r="E9164" t="s">
        <v>6622</v>
      </c>
      <c r="F9164" t="s">
        <v>6595</v>
      </c>
      <c r="J9164" t="s">
        <v>2813</v>
      </c>
      <c r="K9164" t="s">
        <v>5276</v>
      </c>
      <c r="L9164" t="str">
        <f>_xlfn.XLOOKUP(Tableau1[[#This Row],[TYPE DE PIECE]],Tableau4[MATIERE],Tableau4[SHORT TYPE],"",0,1)</f>
        <v/>
      </c>
      <c r="N9164" t="str">
        <f>IF(ISERR(FIND("DECOUPE",Tableau1[[#This Row],[DESIGNATION]])),"","NEED REF")</f>
        <v/>
      </c>
    </row>
    <row r="9165" spans="2:14">
      <c r="B9165">
        <v>34404840</v>
      </c>
      <c r="C9165" s="2">
        <v>42242</v>
      </c>
      <c r="D9165" t="s">
        <v>13</v>
      </c>
      <c r="E9165" t="s">
        <v>6634</v>
      </c>
      <c r="F9165" t="s">
        <v>6595</v>
      </c>
      <c r="J9165" t="s">
        <v>2813</v>
      </c>
      <c r="K9165" t="s">
        <v>5273</v>
      </c>
      <c r="L9165" t="str">
        <f>_xlfn.XLOOKUP(Tableau1[[#This Row],[TYPE DE PIECE]],Tableau4[MATIERE],Tableau4[SHORT TYPE],"",0,1)</f>
        <v/>
      </c>
      <c r="N9165" t="str">
        <f>IF(ISERR(FIND("DECOUPE",Tableau1[[#This Row],[DESIGNATION]])),"","NEED REF")</f>
        <v/>
      </c>
    </row>
    <row r="9166" spans="2:14">
      <c r="B9166">
        <v>34404839</v>
      </c>
      <c r="C9166" s="2">
        <v>42242</v>
      </c>
      <c r="D9166" t="s">
        <v>13</v>
      </c>
      <c r="E9166" t="s">
        <v>6635</v>
      </c>
      <c r="F9166" t="s">
        <v>6595</v>
      </c>
      <c r="J9166" t="s">
        <v>5625</v>
      </c>
      <c r="K9166" t="s">
        <v>5273</v>
      </c>
      <c r="L9166" t="str">
        <f>_xlfn.XLOOKUP(Tableau1[[#This Row],[TYPE DE PIECE]],Tableau4[MATIERE],Tableau4[SHORT TYPE],"",0,1)</f>
        <v/>
      </c>
      <c r="N9166" t="str">
        <f>IF(ISERR(FIND("DECOUPE",Tableau1[[#This Row],[DESIGNATION]])),"","NEED REF")</f>
        <v/>
      </c>
    </row>
    <row r="9167" spans="2:14">
      <c r="B9167">
        <v>34404838</v>
      </c>
      <c r="C9167" s="2">
        <v>42241</v>
      </c>
      <c r="D9167" t="s">
        <v>13</v>
      </c>
      <c r="E9167" t="s">
        <v>6636</v>
      </c>
      <c r="F9167" t="s">
        <v>6595</v>
      </c>
      <c r="J9167" t="s">
        <v>2813</v>
      </c>
      <c r="K9167" t="s">
        <v>5276</v>
      </c>
      <c r="L9167" t="str">
        <f>_xlfn.XLOOKUP(Tableau1[[#This Row],[TYPE DE PIECE]],Tableau4[MATIERE],Tableau4[SHORT TYPE],"",0,1)</f>
        <v/>
      </c>
      <c r="N9167" t="str">
        <f>IF(ISERR(FIND("DECOUPE",Tableau1[[#This Row],[DESIGNATION]])),"","NEED REF")</f>
        <v/>
      </c>
    </row>
    <row r="9168" spans="2:14">
      <c r="B9168">
        <v>34404837</v>
      </c>
      <c r="C9168" s="2">
        <v>42240</v>
      </c>
      <c r="D9168" t="s">
        <v>13</v>
      </c>
      <c r="E9168" t="s">
        <v>6637</v>
      </c>
      <c r="F9168" t="s">
        <v>6595</v>
      </c>
      <c r="J9168" t="s">
        <v>5625</v>
      </c>
      <c r="K9168" t="s">
        <v>5273</v>
      </c>
      <c r="L9168" t="str">
        <f>_xlfn.XLOOKUP(Tableau1[[#This Row],[TYPE DE PIECE]],Tableau4[MATIERE],Tableau4[SHORT TYPE],"",0,1)</f>
        <v/>
      </c>
      <c r="N9168" t="str">
        <f>IF(ISERR(FIND("DECOUPE",Tableau1[[#This Row],[DESIGNATION]])),"","NEED REF")</f>
        <v/>
      </c>
    </row>
    <row r="9169" spans="2:14">
      <c r="B9169">
        <v>34404836</v>
      </c>
      <c r="C9169" s="2">
        <v>42237</v>
      </c>
      <c r="D9169" t="s">
        <v>13</v>
      </c>
      <c r="E9169" t="s">
        <v>5878</v>
      </c>
      <c r="F9169" t="s">
        <v>6595</v>
      </c>
      <c r="J9169" t="s">
        <v>2813</v>
      </c>
      <c r="K9169" t="s">
        <v>5273</v>
      </c>
      <c r="L9169" t="str">
        <f>_xlfn.XLOOKUP(Tableau1[[#This Row],[TYPE DE PIECE]],Tableau4[MATIERE],Tableau4[SHORT TYPE],"",0,1)</f>
        <v/>
      </c>
      <c r="N9169" t="str">
        <f>IF(ISERR(FIND("DECOUPE",Tableau1[[#This Row],[DESIGNATION]])),"","NEED REF")</f>
        <v/>
      </c>
    </row>
    <row r="9170" spans="2:14">
      <c r="B9170">
        <v>34404835</v>
      </c>
      <c r="C9170" s="2">
        <v>42237</v>
      </c>
      <c r="D9170" t="s">
        <v>13</v>
      </c>
      <c r="E9170" t="s">
        <v>6638</v>
      </c>
      <c r="F9170" t="s">
        <v>6595</v>
      </c>
      <c r="J9170" t="s">
        <v>2813</v>
      </c>
      <c r="K9170" t="s">
        <v>5273</v>
      </c>
      <c r="L9170" t="str">
        <f>_xlfn.XLOOKUP(Tableau1[[#This Row],[TYPE DE PIECE]],Tableau4[MATIERE],Tableau4[SHORT TYPE],"",0,1)</f>
        <v/>
      </c>
      <c r="N9170" t="str">
        <f>IF(ISERR(FIND("DECOUPE",Tableau1[[#This Row],[DESIGNATION]])),"","NEED REF")</f>
        <v/>
      </c>
    </row>
    <row r="9171" spans="2:14">
      <c r="B9171">
        <v>34404834</v>
      </c>
      <c r="C9171" s="2">
        <v>42237</v>
      </c>
      <c r="D9171" t="s">
        <v>13</v>
      </c>
      <c r="E9171" t="s">
        <v>6639</v>
      </c>
      <c r="F9171" t="s">
        <v>6595</v>
      </c>
      <c r="J9171" t="s">
        <v>2813</v>
      </c>
      <c r="K9171" t="s">
        <v>127</v>
      </c>
      <c r="L9171" t="str">
        <f>_xlfn.XLOOKUP(Tableau1[[#This Row],[TYPE DE PIECE]],Tableau4[MATIERE],Tableau4[SHORT TYPE],"",0,1)</f>
        <v>COP</v>
      </c>
      <c r="N9171" t="str">
        <f>IF(ISERR(FIND("DECOUPE",Tableau1[[#This Row],[DESIGNATION]])),"","NEED REF")</f>
        <v/>
      </c>
    </row>
    <row r="9172" spans="2:14">
      <c r="B9172">
        <v>34404833</v>
      </c>
      <c r="C9172" s="2">
        <v>42237</v>
      </c>
      <c r="D9172" t="s">
        <v>13</v>
      </c>
      <c r="E9172" t="s">
        <v>5878</v>
      </c>
      <c r="F9172" t="s">
        <v>6595</v>
      </c>
      <c r="J9172" t="s">
        <v>2813</v>
      </c>
      <c r="K9172" t="s">
        <v>5273</v>
      </c>
      <c r="L9172" t="str">
        <f>_xlfn.XLOOKUP(Tableau1[[#This Row],[TYPE DE PIECE]],Tableau4[MATIERE],Tableau4[SHORT TYPE],"",0,1)</f>
        <v/>
      </c>
      <c r="N9172" t="str">
        <f>IF(ISERR(FIND("DECOUPE",Tableau1[[#This Row],[DESIGNATION]])),"","NEED REF")</f>
        <v/>
      </c>
    </row>
    <row r="9173" spans="2:14">
      <c r="B9173">
        <v>34404832</v>
      </c>
      <c r="C9173" s="2">
        <v>42237</v>
      </c>
      <c r="D9173" t="s">
        <v>13</v>
      </c>
      <c r="E9173" t="s">
        <v>5878</v>
      </c>
      <c r="F9173" t="s">
        <v>6595</v>
      </c>
      <c r="J9173" t="s">
        <v>2813</v>
      </c>
      <c r="K9173" t="s">
        <v>5273</v>
      </c>
      <c r="L9173" t="str">
        <f>_xlfn.XLOOKUP(Tableau1[[#This Row],[TYPE DE PIECE]],Tableau4[MATIERE],Tableau4[SHORT TYPE],"",0,1)</f>
        <v/>
      </c>
      <c r="N9173" t="str">
        <f>IF(ISERR(FIND("DECOUPE",Tableau1[[#This Row],[DESIGNATION]])),"","NEED REF")</f>
        <v/>
      </c>
    </row>
    <row r="9174" spans="2:14">
      <c r="B9174">
        <v>34404831</v>
      </c>
      <c r="C9174" s="2">
        <v>42236</v>
      </c>
      <c r="D9174" t="s">
        <v>13</v>
      </c>
      <c r="E9174" t="s">
        <v>6640</v>
      </c>
      <c r="F9174" t="s">
        <v>6595</v>
      </c>
      <c r="J9174" t="s">
        <v>2813</v>
      </c>
      <c r="K9174" t="s">
        <v>5273</v>
      </c>
      <c r="L9174" t="str">
        <f>_xlfn.XLOOKUP(Tableau1[[#This Row],[TYPE DE PIECE]],Tableau4[MATIERE],Tableau4[SHORT TYPE],"",0,1)</f>
        <v/>
      </c>
      <c r="N9174" t="str">
        <f>IF(ISERR(FIND("DECOUPE",Tableau1[[#This Row],[DESIGNATION]])),"","NEED REF")</f>
        <v/>
      </c>
    </row>
    <row r="9175" spans="2:14">
      <c r="B9175">
        <v>34404830</v>
      </c>
      <c r="C9175" s="2">
        <v>42236</v>
      </c>
      <c r="D9175" t="s">
        <v>13</v>
      </c>
      <c r="E9175" t="s">
        <v>6641</v>
      </c>
      <c r="F9175" t="s">
        <v>6595</v>
      </c>
      <c r="J9175" t="s">
        <v>5625</v>
      </c>
      <c r="K9175" t="s">
        <v>5273</v>
      </c>
      <c r="L9175" t="str">
        <f>_xlfn.XLOOKUP(Tableau1[[#This Row],[TYPE DE PIECE]],Tableau4[MATIERE],Tableau4[SHORT TYPE],"",0,1)</f>
        <v/>
      </c>
      <c r="N9175" t="str">
        <f>IF(ISERR(FIND("DECOUPE",Tableau1[[#This Row],[DESIGNATION]])),"","NEED REF")</f>
        <v/>
      </c>
    </row>
    <row r="9176" spans="2:14">
      <c r="B9176">
        <v>34404829</v>
      </c>
      <c r="C9176" s="2">
        <v>42236</v>
      </c>
      <c r="D9176" t="s">
        <v>13</v>
      </c>
      <c r="E9176" t="s">
        <v>6640</v>
      </c>
      <c r="F9176" t="s">
        <v>6595</v>
      </c>
      <c r="J9176" t="s">
        <v>2813</v>
      </c>
      <c r="K9176" t="s">
        <v>5273</v>
      </c>
      <c r="L9176" t="str">
        <f>_xlfn.XLOOKUP(Tableau1[[#This Row],[TYPE DE PIECE]],Tableau4[MATIERE],Tableau4[SHORT TYPE],"",0,1)</f>
        <v/>
      </c>
      <c r="N9176" t="str">
        <f>IF(ISERR(FIND("DECOUPE",Tableau1[[#This Row],[DESIGNATION]])),"","NEED REF")</f>
        <v/>
      </c>
    </row>
    <row r="9177" spans="2:14">
      <c r="B9177">
        <v>34404828</v>
      </c>
      <c r="C9177" s="2">
        <v>42236</v>
      </c>
      <c r="D9177" t="s">
        <v>13</v>
      </c>
      <c r="E9177" t="s">
        <v>6629</v>
      </c>
      <c r="F9177" t="s">
        <v>6595</v>
      </c>
      <c r="J9177" t="s">
        <v>5625</v>
      </c>
      <c r="K9177" t="s">
        <v>5273</v>
      </c>
      <c r="L9177" t="str">
        <f>_xlfn.XLOOKUP(Tableau1[[#This Row],[TYPE DE PIECE]],Tableau4[MATIERE],Tableau4[SHORT TYPE],"",0,1)</f>
        <v/>
      </c>
      <c r="N9177" t="str">
        <f>IF(ISERR(FIND("DECOUPE",Tableau1[[#This Row],[DESIGNATION]])),"","NEED REF")</f>
        <v/>
      </c>
    </row>
    <row r="9178" spans="2:14">
      <c r="B9178">
        <v>34404827</v>
      </c>
      <c r="C9178" s="2">
        <v>42236</v>
      </c>
      <c r="D9178" t="s">
        <v>13</v>
      </c>
      <c r="E9178" t="s">
        <v>6642</v>
      </c>
      <c r="F9178" t="s">
        <v>6595</v>
      </c>
      <c r="J9178" t="s">
        <v>5625</v>
      </c>
      <c r="K9178" t="s">
        <v>5273</v>
      </c>
      <c r="L9178" t="str">
        <f>_xlfn.XLOOKUP(Tableau1[[#This Row],[TYPE DE PIECE]],Tableau4[MATIERE],Tableau4[SHORT TYPE],"",0,1)</f>
        <v/>
      </c>
      <c r="N9178" t="str">
        <f>IF(ISERR(FIND("DECOUPE",Tableau1[[#This Row],[DESIGNATION]])),"","NEED REF")</f>
        <v/>
      </c>
    </row>
    <row r="9179" spans="2:14">
      <c r="B9179">
        <v>34404826</v>
      </c>
      <c r="C9179" s="2">
        <v>42236</v>
      </c>
      <c r="D9179" t="s">
        <v>13</v>
      </c>
      <c r="E9179" t="s">
        <v>6642</v>
      </c>
      <c r="F9179" t="s">
        <v>6595</v>
      </c>
      <c r="J9179" t="s">
        <v>5625</v>
      </c>
      <c r="K9179" t="s">
        <v>5273</v>
      </c>
      <c r="L9179" t="str">
        <f>_xlfn.XLOOKUP(Tableau1[[#This Row],[TYPE DE PIECE]],Tableau4[MATIERE],Tableau4[SHORT TYPE],"",0,1)</f>
        <v/>
      </c>
      <c r="N9179" t="str">
        <f>IF(ISERR(FIND("DECOUPE",Tableau1[[#This Row],[DESIGNATION]])),"","NEED REF")</f>
        <v/>
      </c>
    </row>
    <row r="9180" spans="2:14">
      <c r="B9180">
        <v>34404825</v>
      </c>
      <c r="C9180" s="2">
        <v>42235</v>
      </c>
      <c r="D9180" t="s">
        <v>13</v>
      </c>
      <c r="E9180" t="s">
        <v>6643</v>
      </c>
      <c r="F9180" t="s">
        <v>6595</v>
      </c>
      <c r="J9180" t="s">
        <v>2813</v>
      </c>
      <c r="K9180" t="s">
        <v>5273</v>
      </c>
      <c r="L9180" t="str">
        <f>_xlfn.XLOOKUP(Tableau1[[#This Row],[TYPE DE PIECE]],Tableau4[MATIERE],Tableau4[SHORT TYPE],"",0,1)</f>
        <v/>
      </c>
      <c r="N9180" t="str">
        <f>IF(ISERR(FIND("DECOUPE",Tableau1[[#This Row],[DESIGNATION]])),"","NEED REF")</f>
        <v/>
      </c>
    </row>
    <row r="9181" spans="2:14">
      <c r="B9181">
        <v>34404824</v>
      </c>
      <c r="C9181" s="2">
        <v>42235</v>
      </c>
      <c r="D9181" t="s">
        <v>13</v>
      </c>
      <c r="E9181" t="s">
        <v>6639</v>
      </c>
      <c r="F9181" t="s">
        <v>6595</v>
      </c>
      <c r="J9181" t="s">
        <v>2813</v>
      </c>
      <c r="K9181" t="s">
        <v>127</v>
      </c>
      <c r="L9181" t="str">
        <f>_xlfn.XLOOKUP(Tableau1[[#This Row],[TYPE DE PIECE]],Tableau4[MATIERE],Tableau4[SHORT TYPE],"",0,1)</f>
        <v>COP</v>
      </c>
      <c r="N9181" t="str">
        <f>IF(ISERR(FIND("DECOUPE",Tableau1[[#This Row],[DESIGNATION]])),"","NEED REF")</f>
        <v/>
      </c>
    </row>
    <row r="9182" spans="2:14">
      <c r="B9182">
        <v>34404823</v>
      </c>
      <c r="C9182" s="2">
        <v>42235</v>
      </c>
      <c r="D9182" t="s">
        <v>13</v>
      </c>
      <c r="E9182" t="s">
        <v>6644</v>
      </c>
      <c r="F9182" t="s">
        <v>6595</v>
      </c>
      <c r="J9182" t="s">
        <v>2813</v>
      </c>
      <c r="K9182" t="s">
        <v>127</v>
      </c>
      <c r="L9182" t="str">
        <f>_xlfn.XLOOKUP(Tableau1[[#This Row],[TYPE DE PIECE]],Tableau4[MATIERE],Tableau4[SHORT TYPE],"",0,1)</f>
        <v>COP</v>
      </c>
      <c r="N9182" t="str">
        <f>IF(ISERR(FIND("DECOUPE",Tableau1[[#This Row],[DESIGNATION]])),"","NEED REF")</f>
        <v/>
      </c>
    </row>
    <row r="9183" spans="2:14">
      <c r="B9183">
        <v>34404822</v>
      </c>
      <c r="C9183" s="2">
        <v>42235</v>
      </c>
      <c r="D9183" t="s">
        <v>13</v>
      </c>
      <c r="E9183" t="s">
        <v>6645</v>
      </c>
      <c r="F9183" t="s">
        <v>6595</v>
      </c>
      <c r="J9183" t="s">
        <v>2813</v>
      </c>
      <c r="K9183" t="s">
        <v>127</v>
      </c>
      <c r="L9183" t="str">
        <f>_xlfn.XLOOKUP(Tableau1[[#This Row],[TYPE DE PIECE]],Tableau4[MATIERE],Tableau4[SHORT TYPE],"",0,1)</f>
        <v>COP</v>
      </c>
      <c r="N9183" t="str">
        <f>IF(ISERR(FIND("DECOUPE",Tableau1[[#This Row],[DESIGNATION]])),"","NEED REF")</f>
        <v/>
      </c>
    </row>
    <row r="9184" spans="2:14">
      <c r="B9184">
        <v>34404821</v>
      </c>
      <c r="C9184" s="2">
        <v>42235</v>
      </c>
      <c r="D9184" t="s">
        <v>13</v>
      </c>
      <c r="E9184" t="s">
        <v>6646</v>
      </c>
      <c r="F9184" t="s">
        <v>6595</v>
      </c>
      <c r="J9184" t="s">
        <v>2813</v>
      </c>
      <c r="K9184" t="s">
        <v>127</v>
      </c>
      <c r="L9184" t="str">
        <f>_xlfn.XLOOKUP(Tableau1[[#This Row],[TYPE DE PIECE]],Tableau4[MATIERE],Tableau4[SHORT TYPE],"",0,1)</f>
        <v>COP</v>
      </c>
      <c r="N9184" t="str">
        <f>IF(ISERR(FIND("DECOUPE",Tableau1[[#This Row],[DESIGNATION]])),"","NEED REF")</f>
        <v/>
      </c>
    </row>
    <row r="9185" spans="2:14">
      <c r="B9185">
        <v>34404820</v>
      </c>
      <c r="C9185" s="2">
        <v>42235</v>
      </c>
      <c r="D9185" t="s">
        <v>13</v>
      </c>
      <c r="E9185" t="s">
        <v>6647</v>
      </c>
      <c r="F9185" t="s">
        <v>6595</v>
      </c>
      <c r="J9185" t="s">
        <v>2813</v>
      </c>
      <c r="K9185" t="s">
        <v>127</v>
      </c>
      <c r="L9185" t="str">
        <f>_xlfn.XLOOKUP(Tableau1[[#This Row],[TYPE DE PIECE]],Tableau4[MATIERE],Tableau4[SHORT TYPE],"",0,1)</f>
        <v>COP</v>
      </c>
      <c r="N9185" t="str">
        <f>IF(ISERR(FIND("DECOUPE",Tableau1[[#This Row],[DESIGNATION]])),"","NEED REF")</f>
        <v/>
      </c>
    </row>
    <row r="9186" spans="2:14">
      <c r="B9186">
        <v>34404819</v>
      </c>
      <c r="C9186" s="2">
        <v>42235</v>
      </c>
      <c r="D9186" t="s">
        <v>13</v>
      </c>
      <c r="E9186" t="s">
        <v>6648</v>
      </c>
      <c r="F9186" t="s">
        <v>6595</v>
      </c>
      <c r="J9186" t="s">
        <v>2813</v>
      </c>
      <c r="K9186" t="s">
        <v>127</v>
      </c>
      <c r="L9186" t="str">
        <f>_xlfn.XLOOKUP(Tableau1[[#This Row],[TYPE DE PIECE]],Tableau4[MATIERE],Tableau4[SHORT TYPE],"",0,1)</f>
        <v>COP</v>
      </c>
      <c r="N9186" t="str">
        <f>IF(ISERR(FIND("DECOUPE",Tableau1[[#This Row],[DESIGNATION]])),"","NEED REF")</f>
        <v/>
      </c>
    </row>
    <row r="9187" spans="2:14">
      <c r="B9187">
        <v>34404818</v>
      </c>
      <c r="C9187" s="2">
        <v>42235</v>
      </c>
      <c r="D9187" t="s">
        <v>13</v>
      </c>
      <c r="E9187" t="s">
        <v>6649</v>
      </c>
      <c r="F9187" t="s">
        <v>6595</v>
      </c>
      <c r="J9187" t="s">
        <v>2813</v>
      </c>
      <c r="K9187" t="s">
        <v>127</v>
      </c>
      <c r="L9187" t="str">
        <f>_xlfn.XLOOKUP(Tableau1[[#This Row],[TYPE DE PIECE]],Tableau4[MATIERE],Tableau4[SHORT TYPE],"",0,1)</f>
        <v>COP</v>
      </c>
      <c r="N9187" t="str">
        <f>IF(ISERR(FIND("DECOUPE",Tableau1[[#This Row],[DESIGNATION]])),"","NEED REF")</f>
        <v/>
      </c>
    </row>
    <row r="9188" spans="2:14">
      <c r="B9188">
        <v>34404817</v>
      </c>
      <c r="C9188" s="2">
        <v>42235</v>
      </c>
      <c r="D9188" t="s">
        <v>13</v>
      </c>
      <c r="E9188" t="s">
        <v>6650</v>
      </c>
      <c r="F9188" t="s">
        <v>6595</v>
      </c>
      <c r="J9188" t="s">
        <v>2813</v>
      </c>
      <c r="K9188" t="s">
        <v>127</v>
      </c>
      <c r="L9188" t="str">
        <f>_xlfn.XLOOKUP(Tableau1[[#This Row],[TYPE DE PIECE]],Tableau4[MATIERE],Tableau4[SHORT TYPE],"",0,1)</f>
        <v>COP</v>
      </c>
      <c r="N9188" t="str">
        <f>IF(ISERR(FIND("DECOUPE",Tableau1[[#This Row],[DESIGNATION]])),"","NEED REF")</f>
        <v/>
      </c>
    </row>
    <row r="9189" spans="2:14">
      <c r="B9189">
        <v>34404816</v>
      </c>
      <c r="C9189" s="2">
        <v>42235</v>
      </c>
      <c r="D9189" t="s">
        <v>13</v>
      </c>
      <c r="E9189" t="s">
        <v>6651</v>
      </c>
      <c r="F9189" t="s">
        <v>6595</v>
      </c>
      <c r="J9189" t="s">
        <v>2813</v>
      </c>
      <c r="K9189" t="s">
        <v>127</v>
      </c>
      <c r="L9189" t="str">
        <f>_xlfn.XLOOKUP(Tableau1[[#This Row],[TYPE DE PIECE]],Tableau4[MATIERE],Tableau4[SHORT TYPE],"",0,1)</f>
        <v>COP</v>
      </c>
      <c r="N9189" t="str">
        <f>IF(ISERR(FIND("DECOUPE",Tableau1[[#This Row],[DESIGNATION]])),"","NEED REF")</f>
        <v/>
      </c>
    </row>
    <row r="9190" spans="2:14">
      <c r="B9190">
        <v>34404815</v>
      </c>
      <c r="C9190" s="2">
        <v>42235</v>
      </c>
      <c r="D9190" t="s">
        <v>13</v>
      </c>
      <c r="E9190" t="s">
        <v>6652</v>
      </c>
      <c r="F9190" t="s">
        <v>6595</v>
      </c>
      <c r="J9190" t="s">
        <v>2813</v>
      </c>
      <c r="K9190" t="s">
        <v>127</v>
      </c>
      <c r="L9190" t="str">
        <f>_xlfn.XLOOKUP(Tableau1[[#This Row],[TYPE DE PIECE]],Tableau4[MATIERE],Tableau4[SHORT TYPE],"",0,1)</f>
        <v>COP</v>
      </c>
      <c r="N9190" t="str">
        <f>IF(ISERR(FIND("DECOUPE",Tableau1[[#This Row],[DESIGNATION]])),"","NEED REF")</f>
        <v/>
      </c>
    </row>
    <row r="9191" spans="2:14">
      <c r="B9191">
        <v>34404814</v>
      </c>
      <c r="C9191" s="2">
        <v>42235</v>
      </c>
      <c r="D9191" t="s">
        <v>13</v>
      </c>
      <c r="E9191" t="s">
        <v>6653</v>
      </c>
      <c r="F9191" t="s">
        <v>6595</v>
      </c>
      <c r="J9191" t="s">
        <v>2813</v>
      </c>
      <c r="K9191" t="s">
        <v>127</v>
      </c>
      <c r="L9191" t="str">
        <f>_xlfn.XLOOKUP(Tableau1[[#This Row],[TYPE DE PIECE]],Tableau4[MATIERE],Tableau4[SHORT TYPE],"",0,1)</f>
        <v>COP</v>
      </c>
      <c r="N9191" t="str">
        <f>IF(ISERR(FIND("DECOUPE",Tableau1[[#This Row],[DESIGNATION]])),"","NEED REF")</f>
        <v/>
      </c>
    </row>
    <row r="9192" spans="2:14">
      <c r="B9192">
        <v>34404813</v>
      </c>
      <c r="C9192" s="2">
        <v>42235</v>
      </c>
      <c r="D9192" t="s">
        <v>13</v>
      </c>
      <c r="E9192" t="s">
        <v>6654</v>
      </c>
      <c r="F9192" t="s">
        <v>6595</v>
      </c>
      <c r="J9192" t="s">
        <v>2813</v>
      </c>
      <c r="K9192" t="s">
        <v>127</v>
      </c>
      <c r="L9192" t="str">
        <f>_xlfn.XLOOKUP(Tableau1[[#This Row],[TYPE DE PIECE]],Tableau4[MATIERE],Tableau4[SHORT TYPE],"",0,1)</f>
        <v>COP</v>
      </c>
      <c r="N9192" t="str">
        <f>IF(ISERR(FIND("DECOUPE",Tableau1[[#This Row],[DESIGNATION]])),"","NEED REF")</f>
        <v/>
      </c>
    </row>
    <row r="9193" spans="2:14">
      <c r="B9193">
        <v>34404812</v>
      </c>
      <c r="C9193" s="2">
        <v>42235</v>
      </c>
      <c r="D9193" t="s">
        <v>13</v>
      </c>
      <c r="E9193" t="s">
        <v>6655</v>
      </c>
      <c r="F9193" t="s">
        <v>6595</v>
      </c>
      <c r="J9193" t="s">
        <v>2813</v>
      </c>
      <c r="K9193" t="s">
        <v>127</v>
      </c>
      <c r="L9193" t="str">
        <f>_xlfn.XLOOKUP(Tableau1[[#This Row],[TYPE DE PIECE]],Tableau4[MATIERE],Tableau4[SHORT TYPE],"",0,1)</f>
        <v>COP</v>
      </c>
      <c r="N9193" t="str">
        <f>IF(ISERR(FIND("DECOUPE",Tableau1[[#This Row],[DESIGNATION]])),"","NEED REF")</f>
        <v/>
      </c>
    </row>
    <row r="9194" spans="2:14">
      <c r="B9194">
        <v>34404811</v>
      </c>
      <c r="C9194" s="2">
        <v>42235</v>
      </c>
      <c r="D9194" t="s">
        <v>13</v>
      </c>
      <c r="E9194" t="s">
        <v>6656</v>
      </c>
      <c r="F9194" t="s">
        <v>6595</v>
      </c>
      <c r="J9194" t="s">
        <v>5625</v>
      </c>
      <c r="L9194" t="str">
        <f>_xlfn.XLOOKUP(Tableau1[[#This Row],[TYPE DE PIECE]],Tableau4[MATIERE],Tableau4[SHORT TYPE],"",0,1)</f>
        <v/>
      </c>
      <c r="N9194" t="str">
        <f>IF(ISERR(FIND("DECOUPE",Tableau1[[#This Row],[DESIGNATION]])),"","NEED REF")</f>
        <v/>
      </c>
    </row>
    <row r="9195" spans="2:14">
      <c r="B9195">
        <v>34404810</v>
      </c>
      <c r="C9195" s="2">
        <v>42235</v>
      </c>
      <c r="D9195" t="s">
        <v>13</v>
      </c>
      <c r="E9195" t="s">
        <v>6657</v>
      </c>
      <c r="F9195" t="s">
        <v>6595</v>
      </c>
      <c r="J9195" t="s">
        <v>5625</v>
      </c>
      <c r="L9195" t="str">
        <f>_xlfn.XLOOKUP(Tableau1[[#This Row],[TYPE DE PIECE]],Tableau4[MATIERE],Tableau4[SHORT TYPE],"",0,1)</f>
        <v/>
      </c>
      <c r="N9195" t="str">
        <f>IF(ISERR(FIND("DECOUPE",Tableau1[[#This Row],[DESIGNATION]])),"","NEED REF")</f>
        <v/>
      </c>
    </row>
    <row r="9196" spans="2:14">
      <c r="B9196">
        <v>34404809</v>
      </c>
      <c r="C9196" s="2">
        <v>42235</v>
      </c>
      <c r="D9196" t="s">
        <v>13</v>
      </c>
      <c r="E9196" t="s">
        <v>6657</v>
      </c>
      <c r="F9196" t="s">
        <v>6595</v>
      </c>
      <c r="J9196" t="s">
        <v>5625</v>
      </c>
      <c r="L9196" t="str">
        <f>_xlfn.XLOOKUP(Tableau1[[#This Row],[TYPE DE PIECE]],Tableau4[MATIERE],Tableau4[SHORT TYPE],"",0,1)</f>
        <v/>
      </c>
      <c r="N9196" t="str">
        <f>IF(ISERR(FIND("DECOUPE",Tableau1[[#This Row],[DESIGNATION]])),"","NEED REF")</f>
        <v/>
      </c>
    </row>
    <row r="9197" spans="2:14">
      <c r="B9197">
        <v>34404808</v>
      </c>
      <c r="C9197" s="2">
        <v>42235</v>
      </c>
      <c r="D9197" t="s">
        <v>13</v>
      </c>
      <c r="E9197" t="s">
        <v>6657</v>
      </c>
      <c r="F9197" t="s">
        <v>6595</v>
      </c>
      <c r="J9197" t="s">
        <v>5625</v>
      </c>
      <c r="L9197" t="str">
        <f>_xlfn.XLOOKUP(Tableau1[[#This Row],[TYPE DE PIECE]],Tableau4[MATIERE],Tableau4[SHORT TYPE],"",0,1)</f>
        <v/>
      </c>
      <c r="N9197" t="str">
        <f>IF(ISERR(FIND("DECOUPE",Tableau1[[#This Row],[DESIGNATION]])),"","NEED REF")</f>
        <v/>
      </c>
    </row>
    <row r="9198" spans="2:14">
      <c r="B9198">
        <v>34404807</v>
      </c>
      <c r="C9198" s="2">
        <v>42235</v>
      </c>
      <c r="D9198" t="s">
        <v>13</v>
      </c>
      <c r="E9198" t="s">
        <v>6657</v>
      </c>
      <c r="F9198" t="s">
        <v>6595</v>
      </c>
      <c r="J9198" t="s">
        <v>5625</v>
      </c>
      <c r="L9198" t="str">
        <f>_xlfn.XLOOKUP(Tableau1[[#This Row],[TYPE DE PIECE]],Tableau4[MATIERE],Tableau4[SHORT TYPE],"",0,1)</f>
        <v/>
      </c>
      <c r="N9198" t="str">
        <f>IF(ISERR(FIND("DECOUPE",Tableau1[[#This Row],[DESIGNATION]])),"","NEED REF")</f>
        <v/>
      </c>
    </row>
    <row r="9199" spans="2:14">
      <c r="B9199">
        <v>34404806</v>
      </c>
      <c r="C9199" s="2">
        <v>42234</v>
      </c>
      <c r="D9199" t="s">
        <v>13</v>
      </c>
      <c r="E9199" t="s">
        <v>6658</v>
      </c>
      <c r="F9199" t="s">
        <v>6595</v>
      </c>
      <c r="J9199" t="s">
        <v>17</v>
      </c>
      <c r="L9199" t="str">
        <f>_xlfn.XLOOKUP(Tableau1[[#This Row],[TYPE DE PIECE]],Tableau4[MATIERE],Tableau4[SHORT TYPE],"",0,1)</f>
        <v/>
      </c>
      <c r="N9199" t="str">
        <f>IF(ISERR(FIND("DECOUPE",Tableau1[[#This Row],[DESIGNATION]])),"","NEED REF")</f>
        <v/>
      </c>
    </row>
    <row r="9200" spans="2:14">
      <c r="B9200">
        <v>34404805</v>
      </c>
      <c r="C9200" s="2">
        <v>42234</v>
      </c>
      <c r="D9200" t="s">
        <v>13</v>
      </c>
      <c r="E9200" t="s">
        <v>6622</v>
      </c>
      <c r="F9200" t="s">
        <v>6595</v>
      </c>
      <c r="J9200" t="s">
        <v>2813</v>
      </c>
      <c r="L9200" t="str">
        <f>_xlfn.XLOOKUP(Tableau1[[#This Row],[TYPE DE PIECE]],Tableau4[MATIERE],Tableau4[SHORT TYPE],"",0,1)</f>
        <v/>
      </c>
      <c r="N9200" t="str">
        <f>IF(ISERR(FIND("DECOUPE",Tableau1[[#This Row],[DESIGNATION]])),"","NEED REF")</f>
        <v/>
      </c>
    </row>
    <row r="9201" spans="2:14">
      <c r="B9201">
        <v>34404804</v>
      </c>
      <c r="C9201" s="2">
        <v>42234</v>
      </c>
      <c r="D9201" t="s">
        <v>13</v>
      </c>
      <c r="E9201" t="s">
        <v>6622</v>
      </c>
      <c r="F9201" t="s">
        <v>6595</v>
      </c>
      <c r="J9201" t="s">
        <v>2813</v>
      </c>
      <c r="L9201" t="str">
        <f>_xlfn.XLOOKUP(Tableau1[[#This Row],[TYPE DE PIECE]],Tableau4[MATIERE],Tableau4[SHORT TYPE],"",0,1)</f>
        <v/>
      </c>
      <c r="N9201" t="str">
        <f>IF(ISERR(FIND("DECOUPE",Tableau1[[#This Row],[DESIGNATION]])),"","NEED REF")</f>
        <v/>
      </c>
    </row>
    <row r="9202" spans="2:14">
      <c r="B9202">
        <v>34404803</v>
      </c>
      <c r="C9202" s="2">
        <v>42234</v>
      </c>
      <c r="D9202" t="s">
        <v>13</v>
      </c>
      <c r="E9202" t="s">
        <v>6659</v>
      </c>
      <c r="F9202" t="s">
        <v>6595</v>
      </c>
      <c r="J9202" t="s">
        <v>2813</v>
      </c>
      <c r="K9202" t="s">
        <v>127</v>
      </c>
      <c r="L9202" t="str">
        <f>_xlfn.XLOOKUP(Tableau1[[#This Row],[TYPE DE PIECE]],Tableau4[MATIERE],Tableau4[SHORT TYPE],"",0,1)</f>
        <v>COP</v>
      </c>
      <c r="N9202" t="str">
        <f>IF(ISERR(FIND("DECOUPE",Tableau1[[#This Row],[DESIGNATION]])),"","NEED REF")</f>
        <v/>
      </c>
    </row>
    <row r="9203" spans="2:14">
      <c r="B9203">
        <v>34404802</v>
      </c>
      <c r="C9203" s="2">
        <v>42234</v>
      </c>
      <c r="D9203" t="s">
        <v>13</v>
      </c>
      <c r="E9203" t="s">
        <v>6659</v>
      </c>
      <c r="F9203" t="s">
        <v>6595</v>
      </c>
      <c r="J9203" t="s">
        <v>2813</v>
      </c>
      <c r="K9203" t="s">
        <v>127</v>
      </c>
      <c r="L9203" t="str">
        <f>_xlfn.XLOOKUP(Tableau1[[#This Row],[TYPE DE PIECE]],Tableau4[MATIERE],Tableau4[SHORT TYPE],"",0,1)</f>
        <v>COP</v>
      </c>
      <c r="N9203" t="str">
        <f>IF(ISERR(FIND("DECOUPE",Tableau1[[#This Row],[DESIGNATION]])),"","NEED REF")</f>
        <v/>
      </c>
    </row>
    <row r="9204" spans="2:14">
      <c r="B9204">
        <v>34404801</v>
      </c>
      <c r="C9204" s="2">
        <v>42234</v>
      </c>
      <c r="D9204" t="s">
        <v>13</v>
      </c>
      <c r="E9204" t="s">
        <v>6660</v>
      </c>
      <c r="F9204" t="s">
        <v>6595</v>
      </c>
      <c r="J9204" t="s">
        <v>2813</v>
      </c>
      <c r="L9204" t="str">
        <f>_xlfn.XLOOKUP(Tableau1[[#This Row],[TYPE DE PIECE]],Tableau4[MATIERE],Tableau4[SHORT TYPE],"",0,1)</f>
        <v/>
      </c>
      <c r="N9204" t="str">
        <f>IF(ISERR(FIND("DECOUPE",Tableau1[[#This Row],[DESIGNATION]])),"","NEED REF")</f>
        <v/>
      </c>
    </row>
    <row r="9205" spans="2:14">
      <c r="B9205">
        <v>34404800</v>
      </c>
      <c r="C9205" s="2">
        <v>42233</v>
      </c>
      <c r="D9205" t="s">
        <v>13</v>
      </c>
      <c r="E9205" t="s">
        <v>6661</v>
      </c>
      <c r="F9205" t="s">
        <v>6595</v>
      </c>
      <c r="J9205" t="s">
        <v>2813</v>
      </c>
      <c r="K9205" t="s">
        <v>5276</v>
      </c>
      <c r="L9205" t="str">
        <f>_xlfn.XLOOKUP(Tableau1[[#This Row],[TYPE DE PIECE]],Tableau4[MATIERE],Tableau4[SHORT TYPE],"",0,1)</f>
        <v/>
      </c>
      <c r="N9205" t="str">
        <f>IF(ISERR(FIND("DECOUPE",Tableau1[[#This Row],[DESIGNATION]])),"","NEED REF")</f>
        <v/>
      </c>
    </row>
    <row r="9206" spans="2:14">
      <c r="B9206">
        <v>34404799</v>
      </c>
      <c r="C9206" s="2">
        <v>42233</v>
      </c>
      <c r="D9206" t="s">
        <v>13</v>
      </c>
      <c r="E9206" t="s">
        <v>6661</v>
      </c>
      <c r="F9206" t="s">
        <v>6595</v>
      </c>
      <c r="J9206" t="s">
        <v>2813</v>
      </c>
      <c r="K9206" t="s">
        <v>5276</v>
      </c>
      <c r="L9206" t="str">
        <f>_xlfn.XLOOKUP(Tableau1[[#This Row],[TYPE DE PIECE]],Tableau4[MATIERE],Tableau4[SHORT TYPE],"",0,1)</f>
        <v/>
      </c>
      <c r="N9206" t="str">
        <f>IF(ISERR(FIND("DECOUPE",Tableau1[[#This Row],[DESIGNATION]])),"","NEED REF")</f>
        <v/>
      </c>
    </row>
    <row r="9207" spans="2:14">
      <c r="B9207">
        <v>34404798</v>
      </c>
      <c r="C9207" s="2">
        <v>42233</v>
      </c>
      <c r="D9207" t="s">
        <v>745</v>
      </c>
      <c r="E9207" t="s">
        <v>6662</v>
      </c>
      <c r="F9207" t="s">
        <v>6595</v>
      </c>
      <c r="J9207" t="s">
        <v>2813</v>
      </c>
      <c r="L9207" t="str">
        <f>_xlfn.XLOOKUP(Tableau1[[#This Row],[TYPE DE PIECE]],Tableau4[MATIERE],Tableau4[SHORT TYPE],"",0,1)</f>
        <v/>
      </c>
      <c r="N9207" t="str">
        <f>IF(ISERR(FIND("DECOUPE",Tableau1[[#This Row],[DESIGNATION]])),"","NEED REF")</f>
        <v/>
      </c>
    </row>
    <row r="9208" spans="2:14">
      <c r="B9208">
        <v>34404797</v>
      </c>
      <c r="C9208" s="2">
        <v>42233</v>
      </c>
      <c r="D9208" t="s">
        <v>13</v>
      </c>
      <c r="E9208" t="s">
        <v>6663</v>
      </c>
      <c r="F9208" t="s">
        <v>6595</v>
      </c>
      <c r="J9208" t="s">
        <v>2813</v>
      </c>
      <c r="K9208" t="s">
        <v>25</v>
      </c>
      <c r="L9208" t="str">
        <f>_xlfn.XLOOKUP(Tableau1[[#This Row],[TYPE DE PIECE]],Tableau4[MATIERE],Tableau4[SHORT TYPE],"",0,1)</f>
        <v>SMT</v>
      </c>
      <c r="N9208" t="str">
        <f>IF(ISERR(FIND("DECOUPE",Tableau1[[#This Row],[DESIGNATION]])),"","NEED REF")</f>
        <v/>
      </c>
    </row>
    <row r="9209" spans="2:14">
      <c r="B9209">
        <v>34404796</v>
      </c>
      <c r="C9209" s="2">
        <v>42233</v>
      </c>
      <c r="D9209" t="s">
        <v>745</v>
      </c>
      <c r="E9209" t="s">
        <v>6662</v>
      </c>
      <c r="F9209" t="s">
        <v>6595</v>
      </c>
      <c r="J9209" t="s">
        <v>2813</v>
      </c>
      <c r="L9209" t="str">
        <f>_xlfn.XLOOKUP(Tableau1[[#This Row],[TYPE DE PIECE]],Tableau4[MATIERE],Tableau4[SHORT TYPE],"",0,1)</f>
        <v/>
      </c>
      <c r="N9209" t="str">
        <f>IF(ISERR(FIND("DECOUPE",Tableau1[[#This Row],[DESIGNATION]])),"","NEED REF")</f>
        <v/>
      </c>
    </row>
    <row r="9210" spans="2:14">
      <c r="B9210">
        <v>34404795</v>
      </c>
      <c r="C9210" s="2">
        <v>42233</v>
      </c>
      <c r="D9210" t="s">
        <v>13</v>
      </c>
      <c r="E9210" t="s">
        <v>6663</v>
      </c>
      <c r="F9210" t="s">
        <v>6595</v>
      </c>
      <c r="J9210" t="s">
        <v>2813</v>
      </c>
      <c r="K9210" t="s">
        <v>25</v>
      </c>
      <c r="L9210" t="str">
        <f>_xlfn.XLOOKUP(Tableau1[[#This Row],[TYPE DE PIECE]],Tableau4[MATIERE],Tableau4[SHORT TYPE],"",0,1)</f>
        <v>SMT</v>
      </c>
      <c r="N9210" t="str">
        <f>IF(ISERR(FIND("DECOUPE",Tableau1[[#This Row],[DESIGNATION]])),"","NEED REF")</f>
        <v/>
      </c>
    </row>
    <row r="9211" spans="2:14">
      <c r="B9211">
        <v>34404794</v>
      </c>
      <c r="C9211" s="2">
        <v>42229</v>
      </c>
      <c r="D9211" t="s">
        <v>13</v>
      </c>
      <c r="E9211" t="s">
        <v>6664</v>
      </c>
      <c r="F9211" t="s">
        <v>6595</v>
      </c>
      <c r="J9211" t="s">
        <v>17</v>
      </c>
      <c r="L9211" t="str">
        <f>_xlfn.XLOOKUP(Tableau1[[#This Row],[TYPE DE PIECE]],Tableau4[MATIERE],Tableau4[SHORT TYPE],"",0,1)</f>
        <v/>
      </c>
      <c r="N9211" t="str">
        <f>IF(ISERR(FIND("DECOUPE",Tableau1[[#This Row],[DESIGNATION]])),"","NEED REF")</f>
        <v/>
      </c>
    </row>
    <row r="9212" spans="2:14">
      <c r="B9212">
        <v>34404793</v>
      </c>
      <c r="C9212" s="2">
        <v>42229</v>
      </c>
      <c r="D9212" t="s">
        <v>13</v>
      </c>
      <c r="E9212" t="s">
        <v>4701</v>
      </c>
      <c r="F9212" t="s">
        <v>6595</v>
      </c>
      <c r="J9212" t="s">
        <v>17</v>
      </c>
      <c r="L9212" t="str">
        <f>_xlfn.XLOOKUP(Tableau1[[#This Row],[TYPE DE PIECE]],Tableau4[MATIERE],Tableau4[SHORT TYPE],"",0,1)</f>
        <v/>
      </c>
      <c r="N9212" t="str">
        <f>IF(ISERR(FIND("DECOUPE",Tableau1[[#This Row],[DESIGNATION]])),"","NEED REF")</f>
        <v/>
      </c>
    </row>
    <row r="9213" spans="2:14">
      <c r="B9213">
        <v>34404792</v>
      </c>
      <c r="C9213" s="2">
        <v>42229</v>
      </c>
      <c r="D9213" t="s">
        <v>13</v>
      </c>
      <c r="E9213" t="s">
        <v>5654</v>
      </c>
      <c r="F9213" t="s">
        <v>6595</v>
      </c>
      <c r="J9213" t="s">
        <v>17</v>
      </c>
      <c r="L9213" t="str">
        <f>_xlfn.XLOOKUP(Tableau1[[#This Row],[TYPE DE PIECE]],Tableau4[MATIERE],Tableau4[SHORT TYPE],"",0,1)</f>
        <v/>
      </c>
      <c r="N9213" t="str">
        <f>IF(ISERR(FIND("DECOUPE",Tableau1[[#This Row],[DESIGNATION]])),"","NEED REF")</f>
        <v/>
      </c>
    </row>
    <row r="9214" spans="2:14">
      <c r="B9214">
        <v>34404791</v>
      </c>
      <c r="C9214" s="2">
        <v>42229</v>
      </c>
      <c r="D9214" t="s">
        <v>13</v>
      </c>
      <c r="E9214" t="s">
        <v>5895</v>
      </c>
      <c r="F9214" t="s">
        <v>6595</v>
      </c>
      <c r="J9214" t="s">
        <v>17</v>
      </c>
      <c r="L9214" t="str">
        <f>_xlfn.XLOOKUP(Tableau1[[#This Row],[TYPE DE PIECE]],Tableau4[MATIERE],Tableau4[SHORT TYPE],"",0,1)</f>
        <v/>
      </c>
      <c r="N9214" t="str">
        <f>IF(ISERR(FIND("DECOUPE",Tableau1[[#This Row],[DESIGNATION]])),"","NEED REF")</f>
        <v/>
      </c>
    </row>
    <row r="9215" spans="2:14">
      <c r="B9215">
        <v>34404790</v>
      </c>
      <c r="C9215" s="2">
        <v>42229</v>
      </c>
      <c r="D9215" t="s">
        <v>13</v>
      </c>
      <c r="E9215" t="s">
        <v>5896</v>
      </c>
      <c r="F9215" t="s">
        <v>6595</v>
      </c>
      <c r="J9215" t="s">
        <v>17</v>
      </c>
      <c r="L9215" t="str">
        <f>_xlfn.XLOOKUP(Tableau1[[#This Row],[TYPE DE PIECE]],Tableau4[MATIERE],Tableau4[SHORT TYPE],"",0,1)</f>
        <v/>
      </c>
      <c r="N9215" t="str">
        <f>IF(ISERR(FIND("DECOUPE",Tableau1[[#This Row],[DESIGNATION]])),"","NEED REF")</f>
        <v/>
      </c>
    </row>
    <row r="9216" spans="2:14">
      <c r="B9216">
        <v>34404789</v>
      </c>
      <c r="C9216" s="2">
        <v>42229</v>
      </c>
      <c r="D9216" t="s">
        <v>13</v>
      </c>
      <c r="E9216" t="s">
        <v>5260</v>
      </c>
      <c r="F9216" t="s">
        <v>6595</v>
      </c>
      <c r="J9216" t="s">
        <v>17</v>
      </c>
      <c r="L9216" t="str">
        <f>_xlfn.XLOOKUP(Tableau1[[#This Row],[TYPE DE PIECE]],Tableau4[MATIERE],Tableau4[SHORT TYPE],"",0,1)</f>
        <v/>
      </c>
      <c r="N9216" t="str">
        <f>IF(ISERR(FIND("DECOUPE",Tableau1[[#This Row],[DESIGNATION]])),"","NEED REF")</f>
        <v/>
      </c>
    </row>
    <row r="9217" spans="2:14">
      <c r="B9217">
        <v>34404788</v>
      </c>
      <c r="C9217" s="2">
        <v>42229</v>
      </c>
      <c r="D9217" t="s">
        <v>13</v>
      </c>
      <c r="E9217" t="s">
        <v>5897</v>
      </c>
      <c r="F9217" t="s">
        <v>6595</v>
      </c>
      <c r="J9217" t="s">
        <v>17</v>
      </c>
      <c r="L9217" t="str">
        <f>_xlfn.XLOOKUP(Tableau1[[#This Row],[TYPE DE PIECE]],Tableau4[MATIERE],Tableau4[SHORT TYPE],"",0,1)</f>
        <v/>
      </c>
      <c r="N9217" t="str">
        <f>IF(ISERR(FIND("DECOUPE",Tableau1[[#This Row],[DESIGNATION]])),"","NEED REF")</f>
        <v/>
      </c>
    </row>
    <row r="9218" spans="2:14">
      <c r="B9218">
        <v>34404787</v>
      </c>
      <c r="C9218" s="2">
        <v>42229</v>
      </c>
      <c r="D9218" t="s">
        <v>13</v>
      </c>
      <c r="E9218" t="s">
        <v>6665</v>
      </c>
      <c r="F9218" t="s">
        <v>6666</v>
      </c>
      <c r="J9218" t="s">
        <v>177</v>
      </c>
      <c r="K9218" t="s">
        <v>50</v>
      </c>
      <c r="L9218" t="str">
        <f>_xlfn.XLOOKUP(Tableau1[[#This Row],[TYPE DE PIECE]],Tableau4[MATIERE],Tableau4[SHORT TYPE],"",0,1)</f>
        <v>WIR</v>
      </c>
      <c r="N9218" t="str">
        <f>IF(ISERR(FIND("DECOUPE",Tableau1[[#This Row],[DESIGNATION]])),"","NEED REF")</f>
        <v/>
      </c>
    </row>
    <row r="9219" spans="2:14">
      <c r="B9219">
        <v>34404786</v>
      </c>
      <c r="C9219" s="2">
        <v>42228</v>
      </c>
      <c r="D9219" t="s">
        <v>13</v>
      </c>
      <c r="E9219" t="s">
        <v>6667</v>
      </c>
      <c r="F9219" t="s">
        <v>6595</v>
      </c>
      <c r="J9219" t="s">
        <v>17</v>
      </c>
      <c r="L9219" t="str">
        <f>_xlfn.XLOOKUP(Tableau1[[#This Row],[TYPE DE PIECE]],Tableau4[MATIERE],Tableau4[SHORT TYPE],"",0,1)</f>
        <v/>
      </c>
      <c r="N9219" t="str">
        <f>IF(ISERR(FIND("DECOUPE",Tableau1[[#This Row],[DESIGNATION]])),"","NEED REF")</f>
        <v/>
      </c>
    </row>
    <row r="9220" spans="2:14">
      <c r="B9220">
        <v>34404785</v>
      </c>
      <c r="C9220" s="2">
        <v>42228</v>
      </c>
      <c r="D9220" t="s">
        <v>13</v>
      </c>
      <c r="E9220" t="s">
        <v>6668</v>
      </c>
      <c r="L9220" t="str">
        <f>_xlfn.XLOOKUP(Tableau1[[#This Row],[TYPE DE PIECE]],Tableau4[MATIERE],Tableau4[SHORT TYPE],"",0,1)</f>
        <v/>
      </c>
      <c r="N9220" t="str">
        <f>IF(ISERR(FIND("DECOUPE",Tableau1[[#This Row],[DESIGNATION]])),"","NEED REF")</f>
        <v/>
      </c>
    </row>
    <row r="9221" spans="2:14">
      <c r="B9221">
        <v>34404784</v>
      </c>
      <c r="C9221" s="2">
        <v>42228</v>
      </c>
      <c r="D9221" t="s">
        <v>13</v>
      </c>
      <c r="E9221" t="s">
        <v>6669</v>
      </c>
      <c r="F9221" t="s">
        <v>6595</v>
      </c>
      <c r="L9221" t="str">
        <f>_xlfn.XLOOKUP(Tableau1[[#This Row],[TYPE DE PIECE]],Tableau4[MATIERE],Tableau4[SHORT TYPE],"",0,1)</f>
        <v/>
      </c>
      <c r="N9221" t="str">
        <f>IF(ISERR(FIND("DECOUPE",Tableau1[[#This Row],[DESIGNATION]])),"","NEED REF")</f>
        <v/>
      </c>
    </row>
    <row r="9222" spans="2:14">
      <c r="B9222">
        <v>34404783</v>
      </c>
      <c r="C9222" s="2">
        <v>42228</v>
      </c>
      <c r="D9222" t="s">
        <v>13</v>
      </c>
      <c r="E9222" t="s">
        <v>6670</v>
      </c>
      <c r="F9222" t="s">
        <v>6595</v>
      </c>
      <c r="L9222" t="str">
        <f>_xlfn.XLOOKUP(Tableau1[[#This Row],[TYPE DE PIECE]],Tableau4[MATIERE],Tableau4[SHORT TYPE],"",0,1)</f>
        <v/>
      </c>
      <c r="N9222" t="str">
        <f>IF(ISERR(FIND("DECOUPE",Tableau1[[#This Row],[DESIGNATION]])),"","NEED REF")</f>
        <v/>
      </c>
    </row>
    <row r="9223" spans="2:14">
      <c r="B9223">
        <v>34404782</v>
      </c>
      <c r="C9223" s="2">
        <v>42228</v>
      </c>
      <c r="D9223" t="s">
        <v>13</v>
      </c>
      <c r="E9223" t="s">
        <v>6670</v>
      </c>
      <c r="F9223" t="s">
        <v>6595</v>
      </c>
      <c r="L9223" t="str">
        <f>_xlfn.XLOOKUP(Tableau1[[#This Row],[TYPE DE PIECE]],Tableau4[MATIERE],Tableau4[SHORT TYPE],"",0,1)</f>
        <v/>
      </c>
      <c r="N9223" t="str">
        <f>IF(ISERR(FIND("DECOUPE",Tableau1[[#This Row],[DESIGNATION]])),"","NEED REF")</f>
        <v/>
      </c>
    </row>
    <row r="9224" spans="2:14">
      <c r="B9224">
        <v>34404781</v>
      </c>
      <c r="C9224" s="2">
        <v>42228</v>
      </c>
      <c r="D9224" t="s">
        <v>13</v>
      </c>
      <c r="E9224" t="s">
        <v>6671</v>
      </c>
      <c r="F9224" t="s">
        <v>6595</v>
      </c>
      <c r="J9224" t="s">
        <v>2813</v>
      </c>
      <c r="K9224" t="s">
        <v>5276</v>
      </c>
      <c r="L9224" t="str">
        <f>_xlfn.XLOOKUP(Tableau1[[#This Row],[TYPE DE PIECE]],Tableau4[MATIERE],Tableau4[SHORT TYPE],"",0,1)</f>
        <v/>
      </c>
      <c r="N9224" t="str">
        <f>IF(ISERR(FIND("DECOUPE",Tableau1[[#This Row],[DESIGNATION]])),"","NEED REF")</f>
        <v/>
      </c>
    </row>
    <row r="9225" spans="2:14">
      <c r="B9225">
        <v>34404780</v>
      </c>
      <c r="C9225" s="2">
        <v>42228</v>
      </c>
      <c r="D9225" t="s">
        <v>13</v>
      </c>
      <c r="E9225" t="s">
        <v>6672</v>
      </c>
      <c r="F9225" t="s">
        <v>6595</v>
      </c>
      <c r="J9225" t="s">
        <v>2813</v>
      </c>
      <c r="K9225" t="s">
        <v>5276</v>
      </c>
      <c r="L9225" t="str">
        <f>_xlfn.XLOOKUP(Tableau1[[#This Row],[TYPE DE PIECE]],Tableau4[MATIERE],Tableau4[SHORT TYPE],"",0,1)</f>
        <v/>
      </c>
      <c r="N9225" t="str">
        <f>IF(ISERR(FIND("DECOUPE",Tableau1[[#This Row],[DESIGNATION]])),"","NEED REF")</f>
        <v/>
      </c>
    </row>
    <row r="9226" spans="2:14">
      <c r="B9226">
        <v>34404779</v>
      </c>
      <c r="C9226" s="2">
        <v>42227</v>
      </c>
      <c r="D9226" t="s">
        <v>13</v>
      </c>
      <c r="E9226" t="s">
        <v>6621</v>
      </c>
      <c r="F9226" t="s">
        <v>6595</v>
      </c>
      <c r="J9226" t="s">
        <v>2813</v>
      </c>
      <c r="K9226" t="s">
        <v>5273</v>
      </c>
      <c r="L9226" t="str">
        <f>_xlfn.XLOOKUP(Tableau1[[#This Row],[TYPE DE PIECE]],Tableau4[MATIERE],Tableau4[SHORT TYPE],"",0,1)</f>
        <v/>
      </c>
      <c r="N9226" t="str">
        <f>IF(ISERR(FIND("DECOUPE",Tableau1[[#This Row],[DESIGNATION]])),"","NEED REF")</f>
        <v/>
      </c>
    </row>
    <row r="9227" spans="2:14">
      <c r="B9227">
        <v>34404778</v>
      </c>
      <c r="C9227" s="2">
        <v>42227</v>
      </c>
      <c r="D9227" t="s">
        <v>13</v>
      </c>
      <c r="E9227" t="s">
        <v>6673</v>
      </c>
      <c r="F9227" t="s">
        <v>6595</v>
      </c>
      <c r="J9227" t="s">
        <v>17</v>
      </c>
      <c r="K9227" t="s">
        <v>307</v>
      </c>
      <c r="L9227" t="str">
        <f>_xlfn.XLOOKUP(Tableau1[[#This Row],[TYPE DE PIECE]],Tableau4[MATIERE],Tableau4[SHORT TYPE],"",0,1)</f>
        <v/>
      </c>
      <c r="N9227" t="str">
        <f>IF(ISERR(FIND("DECOUPE",Tableau1[[#This Row],[DESIGNATION]])),"","NEED REF")</f>
        <v/>
      </c>
    </row>
    <row r="9228" spans="2:14">
      <c r="B9228">
        <v>34404777</v>
      </c>
      <c r="C9228" s="2">
        <v>42227</v>
      </c>
      <c r="D9228" t="s">
        <v>13</v>
      </c>
      <c r="E9228" t="s">
        <v>6674</v>
      </c>
      <c r="F9228" t="s">
        <v>6595</v>
      </c>
      <c r="J9228" t="s">
        <v>17</v>
      </c>
      <c r="K9228" t="s">
        <v>307</v>
      </c>
      <c r="L9228" t="str">
        <f>_xlfn.XLOOKUP(Tableau1[[#This Row],[TYPE DE PIECE]],Tableau4[MATIERE],Tableau4[SHORT TYPE],"",0,1)</f>
        <v/>
      </c>
      <c r="N9228" t="str">
        <f>IF(ISERR(FIND("DECOUPE",Tableau1[[#This Row],[DESIGNATION]])),"","NEED REF")</f>
        <v/>
      </c>
    </row>
    <row r="9229" spans="2:14">
      <c r="B9229">
        <v>34404776</v>
      </c>
      <c r="C9229" s="2">
        <v>42227</v>
      </c>
      <c r="D9229" t="s">
        <v>13</v>
      </c>
      <c r="E9229" t="s">
        <v>6675</v>
      </c>
      <c r="F9229" t="s">
        <v>6595</v>
      </c>
      <c r="J9229" t="s">
        <v>17</v>
      </c>
      <c r="K9229" t="s">
        <v>307</v>
      </c>
      <c r="L9229" t="str">
        <f>_xlfn.XLOOKUP(Tableau1[[#This Row],[TYPE DE PIECE]],Tableau4[MATIERE],Tableau4[SHORT TYPE],"",0,1)</f>
        <v/>
      </c>
      <c r="N9229" t="str">
        <f>IF(ISERR(FIND("DECOUPE",Tableau1[[#This Row],[DESIGNATION]])),"","NEED REF")</f>
        <v/>
      </c>
    </row>
    <row r="9230" spans="2:14">
      <c r="B9230">
        <v>34404775</v>
      </c>
      <c r="C9230" s="2">
        <v>42227</v>
      </c>
      <c r="D9230" t="s">
        <v>13</v>
      </c>
      <c r="E9230" t="s">
        <v>6676</v>
      </c>
      <c r="F9230" t="s">
        <v>6595</v>
      </c>
      <c r="J9230" t="s">
        <v>17</v>
      </c>
      <c r="K9230" t="s">
        <v>307</v>
      </c>
      <c r="L9230" t="str">
        <f>_xlfn.XLOOKUP(Tableau1[[#This Row],[TYPE DE PIECE]],Tableau4[MATIERE],Tableau4[SHORT TYPE],"",0,1)</f>
        <v/>
      </c>
      <c r="N9230" t="str">
        <f>IF(ISERR(FIND("DECOUPE",Tableau1[[#This Row],[DESIGNATION]])),"","NEED REF")</f>
        <v/>
      </c>
    </row>
    <row r="9231" spans="2:14">
      <c r="B9231">
        <v>34404774</v>
      </c>
      <c r="C9231" s="2">
        <v>42227</v>
      </c>
      <c r="D9231" t="s">
        <v>13</v>
      </c>
      <c r="E9231" t="s">
        <v>6677</v>
      </c>
      <c r="J9231" t="s">
        <v>17</v>
      </c>
      <c r="K9231" t="s">
        <v>5273</v>
      </c>
      <c r="L9231" t="str">
        <f>_xlfn.XLOOKUP(Tableau1[[#This Row],[TYPE DE PIECE]],Tableau4[MATIERE],Tableau4[SHORT TYPE],"",0,1)</f>
        <v/>
      </c>
      <c r="N9231" t="str">
        <f>IF(ISERR(FIND("DECOUPE",Tableau1[[#This Row],[DESIGNATION]])),"","NEED REF")</f>
        <v/>
      </c>
    </row>
    <row r="9232" spans="2:14">
      <c r="B9232">
        <v>34404773</v>
      </c>
      <c r="C9232" s="2">
        <v>42227</v>
      </c>
      <c r="D9232" t="s">
        <v>13</v>
      </c>
      <c r="E9232" t="s">
        <v>6640</v>
      </c>
      <c r="F9232" t="s">
        <v>6595</v>
      </c>
      <c r="J9232" t="s">
        <v>2813</v>
      </c>
      <c r="K9232" t="s">
        <v>5273</v>
      </c>
      <c r="L9232" t="str">
        <f>_xlfn.XLOOKUP(Tableau1[[#This Row],[TYPE DE PIECE]],Tableau4[MATIERE],Tableau4[SHORT TYPE],"",0,1)</f>
        <v/>
      </c>
      <c r="N9232" t="str">
        <f>IF(ISERR(FIND("DECOUPE",Tableau1[[#This Row],[DESIGNATION]])),"","NEED REF")</f>
        <v/>
      </c>
    </row>
    <row r="9233" spans="2:14">
      <c r="B9233">
        <v>34404772</v>
      </c>
      <c r="C9233" s="2">
        <v>42227</v>
      </c>
      <c r="D9233" t="s">
        <v>13</v>
      </c>
      <c r="E9233" t="s">
        <v>6640</v>
      </c>
      <c r="F9233" t="s">
        <v>6595</v>
      </c>
      <c r="J9233" t="s">
        <v>2813</v>
      </c>
      <c r="K9233" t="s">
        <v>5273</v>
      </c>
      <c r="L9233" t="str">
        <f>_xlfn.XLOOKUP(Tableau1[[#This Row],[TYPE DE PIECE]],Tableau4[MATIERE],Tableau4[SHORT TYPE],"",0,1)</f>
        <v/>
      </c>
      <c r="N9233" t="str">
        <f>IF(ISERR(FIND("DECOUPE",Tableau1[[#This Row],[DESIGNATION]])),"","NEED REF")</f>
        <v/>
      </c>
    </row>
    <row r="9234" spans="2:14">
      <c r="B9234">
        <v>34404771</v>
      </c>
      <c r="C9234" s="2">
        <v>42227</v>
      </c>
      <c r="D9234" t="s">
        <v>13</v>
      </c>
      <c r="E9234" t="s">
        <v>6678</v>
      </c>
      <c r="F9234" t="s">
        <v>6595</v>
      </c>
      <c r="J9234" t="s">
        <v>2813</v>
      </c>
      <c r="K9234" t="s">
        <v>5276</v>
      </c>
      <c r="L9234" t="str">
        <f>_xlfn.XLOOKUP(Tableau1[[#This Row],[TYPE DE PIECE]],Tableau4[MATIERE],Tableau4[SHORT TYPE],"",0,1)</f>
        <v/>
      </c>
      <c r="N9234" t="str">
        <f>IF(ISERR(FIND("DECOUPE",Tableau1[[#This Row],[DESIGNATION]])),"","NEED REF")</f>
        <v/>
      </c>
    </row>
    <row r="9235" spans="2:14">
      <c r="B9235">
        <v>34404770</v>
      </c>
      <c r="C9235" s="2">
        <v>42226</v>
      </c>
      <c r="D9235" t="s">
        <v>13</v>
      </c>
      <c r="E9235" t="s">
        <v>6679</v>
      </c>
      <c r="F9235" t="s">
        <v>6595</v>
      </c>
      <c r="J9235" t="s">
        <v>5625</v>
      </c>
      <c r="K9235" t="s">
        <v>6626</v>
      </c>
      <c r="L9235" t="str">
        <f>_xlfn.XLOOKUP(Tableau1[[#This Row],[TYPE DE PIECE]],Tableau4[MATIERE],Tableau4[SHORT TYPE],"",0,1)</f>
        <v>COP</v>
      </c>
      <c r="N9235" t="str">
        <f>IF(ISERR(FIND("DECOUPE",Tableau1[[#This Row],[DESIGNATION]])),"","NEED REF")</f>
        <v/>
      </c>
    </row>
    <row r="9236" spans="2:14">
      <c r="B9236">
        <v>34404769</v>
      </c>
      <c r="C9236" s="2">
        <v>42226</v>
      </c>
      <c r="D9236" t="s">
        <v>13</v>
      </c>
      <c r="E9236" t="s">
        <v>6679</v>
      </c>
      <c r="F9236" t="s">
        <v>6595</v>
      </c>
      <c r="J9236" t="s">
        <v>5625</v>
      </c>
      <c r="K9236" t="s">
        <v>6626</v>
      </c>
      <c r="L9236" t="str">
        <f>_xlfn.XLOOKUP(Tableau1[[#This Row],[TYPE DE PIECE]],Tableau4[MATIERE],Tableau4[SHORT TYPE],"",0,1)</f>
        <v>COP</v>
      </c>
      <c r="N9236" t="str">
        <f>IF(ISERR(FIND("DECOUPE",Tableau1[[#This Row],[DESIGNATION]])),"","NEED REF")</f>
        <v/>
      </c>
    </row>
    <row r="9237" spans="2:14">
      <c r="B9237">
        <v>34404768</v>
      </c>
      <c r="C9237" s="2">
        <v>42226</v>
      </c>
      <c r="D9237" t="s">
        <v>13</v>
      </c>
      <c r="E9237" t="s">
        <v>6679</v>
      </c>
      <c r="F9237" t="s">
        <v>6595</v>
      </c>
      <c r="J9237" t="s">
        <v>5625</v>
      </c>
      <c r="K9237" t="s">
        <v>6626</v>
      </c>
      <c r="L9237" t="str">
        <f>_xlfn.XLOOKUP(Tableau1[[#This Row],[TYPE DE PIECE]],Tableau4[MATIERE],Tableau4[SHORT TYPE],"",0,1)</f>
        <v>COP</v>
      </c>
      <c r="N9237" t="str">
        <f>IF(ISERR(FIND("DECOUPE",Tableau1[[#This Row],[DESIGNATION]])),"","NEED REF")</f>
        <v/>
      </c>
    </row>
    <row r="9238" spans="2:14">
      <c r="B9238">
        <v>34404767</v>
      </c>
      <c r="C9238" s="2">
        <v>42226</v>
      </c>
      <c r="D9238" t="s">
        <v>13</v>
      </c>
      <c r="E9238" t="s">
        <v>6679</v>
      </c>
      <c r="F9238" t="s">
        <v>6595</v>
      </c>
      <c r="J9238" t="s">
        <v>5625</v>
      </c>
      <c r="K9238" t="s">
        <v>6626</v>
      </c>
      <c r="L9238" t="str">
        <f>_xlfn.XLOOKUP(Tableau1[[#This Row],[TYPE DE PIECE]],Tableau4[MATIERE],Tableau4[SHORT TYPE],"",0,1)</f>
        <v>COP</v>
      </c>
      <c r="N9238" t="str">
        <f>IF(ISERR(FIND("DECOUPE",Tableau1[[#This Row],[DESIGNATION]])),"","NEED REF")</f>
        <v/>
      </c>
    </row>
    <row r="9239" spans="2:14">
      <c r="B9239">
        <v>34404766</v>
      </c>
      <c r="C9239" s="2">
        <v>42226</v>
      </c>
      <c r="D9239" t="s">
        <v>13</v>
      </c>
      <c r="E9239" t="s">
        <v>6679</v>
      </c>
      <c r="F9239" t="s">
        <v>6595</v>
      </c>
      <c r="J9239" t="s">
        <v>5625</v>
      </c>
      <c r="K9239" t="s">
        <v>6626</v>
      </c>
      <c r="L9239" t="str">
        <f>_xlfn.XLOOKUP(Tableau1[[#This Row],[TYPE DE PIECE]],Tableau4[MATIERE],Tableau4[SHORT TYPE],"",0,1)</f>
        <v>COP</v>
      </c>
      <c r="N9239" t="str">
        <f>IF(ISERR(FIND("DECOUPE",Tableau1[[#This Row],[DESIGNATION]])),"","NEED REF")</f>
        <v/>
      </c>
    </row>
    <row r="9240" spans="2:14">
      <c r="B9240">
        <v>34404765</v>
      </c>
      <c r="C9240" s="2">
        <v>42226</v>
      </c>
      <c r="D9240" t="s">
        <v>13</v>
      </c>
      <c r="E9240" t="s">
        <v>6679</v>
      </c>
      <c r="F9240" t="s">
        <v>6595</v>
      </c>
      <c r="J9240" t="s">
        <v>5625</v>
      </c>
      <c r="K9240" t="s">
        <v>6626</v>
      </c>
      <c r="L9240" t="str">
        <f>_xlfn.XLOOKUP(Tableau1[[#This Row],[TYPE DE PIECE]],Tableau4[MATIERE],Tableau4[SHORT TYPE],"",0,1)</f>
        <v>COP</v>
      </c>
      <c r="N9240" t="str">
        <f>IF(ISERR(FIND("DECOUPE",Tableau1[[#This Row],[DESIGNATION]])),"","NEED REF")</f>
        <v/>
      </c>
    </row>
    <row r="9241" spans="2:14">
      <c r="B9241">
        <v>34404764</v>
      </c>
      <c r="C9241" s="2">
        <v>42226</v>
      </c>
      <c r="D9241" t="s">
        <v>13</v>
      </c>
      <c r="E9241" t="s">
        <v>6680</v>
      </c>
      <c r="F9241" t="s">
        <v>6595</v>
      </c>
      <c r="J9241" t="s">
        <v>2813</v>
      </c>
      <c r="L9241" t="str">
        <f>_xlfn.XLOOKUP(Tableau1[[#This Row],[TYPE DE PIECE]],Tableau4[MATIERE],Tableau4[SHORT TYPE],"",0,1)</f>
        <v/>
      </c>
      <c r="N9241" t="str">
        <f>IF(ISERR(FIND("DECOUPE",Tableau1[[#This Row],[DESIGNATION]])),"","NEED REF")</f>
        <v/>
      </c>
    </row>
    <row r="9242" spans="2:14">
      <c r="B9242">
        <v>34404763</v>
      </c>
      <c r="C9242" s="2">
        <v>42226</v>
      </c>
      <c r="D9242" t="s">
        <v>13</v>
      </c>
      <c r="E9242" t="s">
        <v>6681</v>
      </c>
      <c r="F9242" t="s">
        <v>6595</v>
      </c>
      <c r="J9242" t="s">
        <v>2813</v>
      </c>
      <c r="L9242" t="str">
        <f>_xlfn.XLOOKUP(Tableau1[[#This Row],[TYPE DE PIECE]],Tableau4[MATIERE],Tableau4[SHORT TYPE],"",0,1)</f>
        <v/>
      </c>
      <c r="N9242" t="str">
        <f>IF(ISERR(FIND("DECOUPE",Tableau1[[#This Row],[DESIGNATION]])),"","NEED REF")</f>
        <v/>
      </c>
    </row>
    <row r="9243" spans="2:14">
      <c r="B9243">
        <v>34404762</v>
      </c>
      <c r="C9243" s="2">
        <v>42226</v>
      </c>
      <c r="D9243" t="s">
        <v>13</v>
      </c>
      <c r="E9243" t="s">
        <v>6682</v>
      </c>
      <c r="F9243" t="s">
        <v>6595</v>
      </c>
      <c r="J9243" t="s">
        <v>2813</v>
      </c>
      <c r="L9243" t="str">
        <f>_xlfn.XLOOKUP(Tableau1[[#This Row],[TYPE DE PIECE]],Tableau4[MATIERE],Tableau4[SHORT TYPE],"",0,1)</f>
        <v/>
      </c>
      <c r="N9243" t="str">
        <f>IF(ISERR(FIND("DECOUPE",Tableau1[[#This Row],[DESIGNATION]])),"","NEED REF")</f>
        <v/>
      </c>
    </row>
    <row r="9244" spans="2:14">
      <c r="B9244">
        <v>34404761</v>
      </c>
      <c r="C9244" s="2">
        <v>42226</v>
      </c>
      <c r="D9244" t="s">
        <v>13</v>
      </c>
      <c r="E9244" t="s">
        <v>6683</v>
      </c>
      <c r="F9244" t="s">
        <v>6595</v>
      </c>
      <c r="J9244" t="s">
        <v>2813</v>
      </c>
      <c r="L9244" t="str">
        <f>_xlfn.XLOOKUP(Tableau1[[#This Row],[TYPE DE PIECE]],Tableau4[MATIERE],Tableau4[SHORT TYPE],"",0,1)</f>
        <v/>
      </c>
      <c r="N9244" t="str">
        <f>IF(ISERR(FIND("DECOUPE",Tableau1[[#This Row],[DESIGNATION]])),"","NEED REF")</f>
        <v/>
      </c>
    </row>
    <row r="9245" spans="2:14">
      <c r="B9245">
        <v>34404760</v>
      </c>
      <c r="C9245" s="2">
        <v>42226</v>
      </c>
      <c r="D9245" t="s">
        <v>13</v>
      </c>
      <c r="E9245" t="s">
        <v>6684</v>
      </c>
      <c r="F9245" t="s">
        <v>6595</v>
      </c>
      <c r="J9245" t="s">
        <v>2813</v>
      </c>
      <c r="L9245" t="str">
        <f>_xlfn.XLOOKUP(Tableau1[[#This Row],[TYPE DE PIECE]],Tableau4[MATIERE],Tableau4[SHORT TYPE],"",0,1)</f>
        <v/>
      </c>
      <c r="N9245" t="str">
        <f>IF(ISERR(FIND("DECOUPE",Tableau1[[#This Row],[DESIGNATION]])),"","NEED REF")</f>
        <v/>
      </c>
    </row>
    <row r="9246" spans="2:14">
      <c r="B9246">
        <v>34404759</v>
      </c>
      <c r="C9246" s="2">
        <v>42226</v>
      </c>
      <c r="D9246" t="s">
        <v>13</v>
      </c>
      <c r="E9246" t="s">
        <v>6685</v>
      </c>
      <c r="F9246" t="s">
        <v>6595</v>
      </c>
      <c r="J9246" t="s">
        <v>2813</v>
      </c>
      <c r="L9246" t="str">
        <f>_xlfn.XLOOKUP(Tableau1[[#This Row],[TYPE DE PIECE]],Tableau4[MATIERE],Tableau4[SHORT TYPE],"",0,1)</f>
        <v/>
      </c>
      <c r="N9246" t="str">
        <f>IF(ISERR(FIND("DECOUPE",Tableau1[[#This Row],[DESIGNATION]])),"","NEED REF")</f>
        <v/>
      </c>
    </row>
    <row r="9247" spans="2:14">
      <c r="B9247">
        <v>34404758</v>
      </c>
      <c r="C9247" s="2">
        <v>42226</v>
      </c>
      <c r="D9247" t="s">
        <v>13</v>
      </c>
      <c r="E9247" t="s">
        <v>6686</v>
      </c>
      <c r="F9247" t="s">
        <v>6595</v>
      </c>
      <c r="J9247" t="s">
        <v>2813</v>
      </c>
      <c r="L9247" t="str">
        <f>_xlfn.XLOOKUP(Tableau1[[#This Row],[TYPE DE PIECE]],Tableau4[MATIERE],Tableau4[SHORT TYPE],"",0,1)</f>
        <v/>
      </c>
      <c r="N9247" t="str">
        <f>IF(ISERR(FIND("DECOUPE",Tableau1[[#This Row],[DESIGNATION]])),"","NEED REF")</f>
        <v/>
      </c>
    </row>
    <row r="9248" spans="2:14">
      <c r="B9248">
        <v>34404757</v>
      </c>
      <c r="C9248" s="2">
        <v>42223</v>
      </c>
      <c r="D9248" t="s">
        <v>13</v>
      </c>
      <c r="E9248" t="s">
        <v>6687</v>
      </c>
      <c r="F9248" t="s">
        <v>6595</v>
      </c>
      <c r="J9248" t="s">
        <v>2813</v>
      </c>
      <c r="K9248" t="s">
        <v>5273</v>
      </c>
      <c r="L9248" t="str">
        <f>_xlfn.XLOOKUP(Tableau1[[#This Row],[TYPE DE PIECE]],Tableau4[MATIERE],Tableau4[SHORT TYPE],"",0,1)</f>
        <v/>
      </c>
      <c r="N9248" t="str">
        <f>IF(ISERR(FIND("DECOUPE",Tableau1[[#This Row],[DESIGNATION]])),"","NEED REF")</f>
        <v/>
      </c>
    </row>
    <row r="9249" spans="2:14">
      <c r="B9249">
        <v>34404756</v>
      </c>
      <c r="C9249" s="2">
        <v>42222</v>
      </c>
      <c r="D9249" t="s">
        <v>13</v>
      </c>
      <c r="E9249" t="s">
        <v>6688</v>
      </c>
      <c r="J9249" t="s">
        <v>17</v>
      </c>
      <c r="K9249" t="s">
        <v>5273</v>
      </c>
      <c r="L9249" t="str">
        <f>_xlfn.XLOOKUP(Tableau1[[#This Row],[TYPE DE PIECE]],Tableau4[MATIERE],Tableau4[SHORT TYPE],"",0,1)</f>
        <v/>
      </c>
      <c r="N9249" t="str">
        <f>IF(ISERR(FIND("DECOUPE",Tableau1[[#This Row],[DESIGNATION]])),"","NEED REF")</f>
        <v/>
      </c>
    </row>
    <row r="9250" spans="2:14">
      <c r="B9250">
        <v>34404755</v>
      </c>
      <c r="C9250" s="2">
        <v>42222</v>
      </c>
      <c r="D9250" t="s">
        <v>13</v>
      </c>
      <c r="E9250" t="s">
        <v>6689</v>
      </c>
      <c r="J9250" t="s">
        <v>17</v>
      </c>
      <c r="K9250" t="s">
        <v>5273</v>
      </c>
      <c r="L9250" t="str">
        <f>_xlfn.XLOOKUP(Tableau1[[#This Row],[TYPE DE PIECE]],Tableau4[MATIERE],Tableau4[SHORT TYPE],"",0,1)</f>
        <v/>
      </c>
      <c r="N9250" t="str">
        <f>IF(ISERR(FIND("DECOUPE",Tableau1[[#This Row],[DESIGNATION]])),"","NEED REF")</f>
        <v/>
      </c>
    </row>
    <row r="9251" spans="2:14">
      <c r="B9251">
        <v>34404754</v>
      </c>
      <c r="C9251" s="2">
        <v>42222</v>
      </c>
      <c r="D9251" t="s">
        <v>13</v>
      </c>
      <c r="E9251" t="s">
        <v>6690</v>
      </c>
      <c r="J9251" t="s">
        <v>17</v>
      </c>
      <c r="K9251" t="s">
        <v>5273</v>
      </c>
      <c r="L9251" t="str">
        <f>_xlfn.XLOOKUP(Tableau1[[#This Row],[TYPE DE PIECE]],Tableau4[MATIERE],Tableau4[SHORT TYPE],"",0,1)</f>
        <v/>
      </c>
      <c r="N9251" t="str">
        <f>IF(ISERR(FIND("DECOUPE",Tableau1[[#This Row],[DESIGNATION]])),"","NEED REF")</f>
        <v/>
      </c>
    </row>
    <row r="9252" spans="2:14">
      <c r="B9252">
        <v>34404753</v>
      </c>
      <c r="C9252" s="2">
        <v>42222</v>
      </c>
      <c r="D9252" t="s">
        <v>13</v>
      </c>
      <c r="E9252" t="s">
        <v>6691</v>
      </c>
      <c r="F9252" t="s">
        <v>6595</v>
      </c>
      <c r="J9252" t="s">
        <v>5625</v>
      </c>
      <c r="K9252" t="s">
        <v>5273</v>
      </c>
      <c r="L9252" t="str">
        <f>_xlfn.XLOOKUP(Tableau1[[#This Row],[TYPE DE PIECE]],Tableau4[MATIERE],Tableau4[SHORT TYPE],"",0,1)</f>
        <v/>
      </c>
      <c r="N9252" t="str">
        <f>IF(ISERR(FIND("DECOUPE",Tableau1[[#This Row],[DESIGNATION]])),"","NEED REF")</f>
        <v/>
      </c>
    </row>
    <row r="9253" spans="2:14">
      <c r="B9253">
        <v>34404752</v>
      </c>
      <c r="C9253" s="2">
        <v>42222</v>
      </c>
      <c r="D9253" t="s">
        <v>13</v>
      </c>
      <c r="E9253" t="s">
        <v>6659</v>
      </c>
      <c r="F9253" t="s">
        <v>6595</v>
      </c>
      <c r="J9253" t="s">
        <v>2813</v>
      </c>
      <c r="K9253" t="s">
        <v>127</v>
      </c>
      <c r="L9253" t="str">
        <f>_xlfn.XLOOKUP(Tableau1[[#This Row],[TYPE DE PIECE]],Tableau4[MATIERE],Tableau4[SHORT TYPE],"",0,1)</f>
        <v>COP</v>
      </c>
      <c r="N9253" t="str">
        <f>IF(ISERR(FIND("DECOUPE",Tableau1[[#This Row],[DESIGNATION]])),"","NEED REF")</f>
        <v/>
      </c>
    </row>
    <row r="9254" spans="2:14">
      <c r="B9254">
        <v>34404751</v>
      </c>
      <c r="C9254" s="2">
        <v>42222</v>
      </c>
      <c r="D9254" t="s">
        <v>13</v>
      </c>
      <c r="E9254" t="s">
        <v>6622</v>
      </c>
      <c r="F9254" t="s">
        <v>6595</v>
      </c>
      <c r="J9254" t="s">
        <v>2813</v>
      </c>
      <c r="L9254" t="str">
        <f>_xlfn.XLOOKUP(Tableau1[[#This Row],[TYPE DE PIECE]],Tableau4[MATIERE],Tableau4[SHORT TYPE],"",0,1)</f>
        <v/>
      </c>
      <c r="N9254" t="str">
        <f>IF(ISERR(FIND("DECOUPE",Tableau1[[#This Row],[DESIGNATION]])),"","NEED REF")</f>
        <v/>
      </c>
    </row>
    <row r="9255" spans="2:14">
      <c r="B9255">
        <v>34404750</v>
      </c>
      <c r="C9255" s="2">
        <v>42222</v>
      </c>
      <c r="D9255" t="s">
        <v>13</v>
      </c>
      <c r="E9255" t="s">
        <v>6692</v>
      </c>
      <c r="J9255" t="s">
        <v>17</v>
      </c>
      <c r="K9255" t="s">
        <v>5273</v>
      </c>
      <c r="L9255" t="str">
        <f>_xlfn.XLOOKUP(Tableau1[[#This Row],[TYPE DE PIECE]],Tableau4[MATIERE],Tableau4[SHORT TYPE],"",0,1)</f>
        <v/>
      </c>
      <c r="N9255" t="str">
        <f>IF(ISERR(FIND("DECOUPE",Tableau1[[#This Row],[DESIGNATION]])),"","NEED REF")</f>
        <v/>
      </c>
    </row>
    <row r="9256" spans="2:14">
      <c r="B9256">
        <v>34404749</v>
      </c>
      <c r="C9256" s="2">
        <v>42222</v>
      </c>
      <c r="D9256" t="s">
        <v>13</v>
      </c>
      <c r="E9256" t="s">
        <v>6693</v>
      </c>
      <c r="J9256" t="s">
        <v>17</v>
      </c>
      <c r="K9256" t="s">
        <v>5273</v>
      </c>
      <c r="L9256" t="str">
        <f>_xlfn.XLOOKUP(Tableau1[[#This Row],[TYPE DE PIECE]],Tableau4[MATIERE],Tableau4[SHORT TYPE],"",0,1)</f>
        <v/>
      </c>
      <c r="N9256" t="str">
        <f>IF(ISERR(FIND("DECOUPE",Tableau1[[#This Row],[DESIGNATION]])),"","NEED REF")</f>
        <v/>
      </c>
    </row>
    <row r="9257" spans="2:14">
      <c r="B9257">
        <v>34404748</v>
      </c>
      <c r="C9257" s="2">
        <v>42222</v>
      </c>
      <c r="D9257" t="s">
        <v>13</v>
      </c>
      <c r="E9257" t="s">
        <v>6694</v>
      </c>
      <c r="J9257" t="s">
        <v>17</v>
      </c>
      <c r="K9257" t="s">
        <v>5273</v>
      </c>
      <c r="L9257" t="str">
        <f>_xlfn.XLOOKUP(Tableau1[[#This Row],[TYPE DE PIECE]],Tableau4[MATIERE],Tableau4[SHORT TYPE],"",0,1)</f>
        <v/>
      </c>
      <c r="N9257" t="str">
        <f>IF(ISERR(FIND("DECOUPE",Tableau1[[#This Row],[DESIGNATION]])),"","NEED REF")</f>
        <v/>
      </c>
    </row>
    <row r="9258" spans="2:14">
      <c r="B9258">
        <v>34404747</v>
      </c>
      <c r="C9258" s="2">
        <v>42222</v>
      </c>
      <c r="D9258" t="s">
        <v>13</v>
      </c>
      <c r="E9258" t="s">
        <v>6695</v>
      </c>
      <c r="F9258" t="s">
        <v>6595</v>
      </c>
      <c r="J9258" t="s">
        <v>2813</v>
      </c>
      <c r="K9258" t="s">
        <v>22</v>
      </c>
      <c r="L9258" t="str">
        <f>_xlfn.XLOOKUP(Tableau1[[#This Row],[TYPE DE PIECE]],Tableau4[MATIERE],Tableau4[SHORT TYPE],"",0,1)</f>
        <v>COP</v>
      </c>
      <c r="N9258" t="str">
        <f>IF(ISERR(FIND("DECOUPE",Tableau1[[#This Row],[DESIGNATION]])),"","NEED REF")</f>
        <v/>
      </c>
    </row>
    <row r="9259" spans="2:14">
      <c r="B9259">
        <v>34404746</v>
      </c>
      <c r="C9259" s="2">
        <v>42222</v>
      </c>
      <c r="D9259" t="s">
        <v>13</v>
      </c>
      <c r="E9259" t="s">
        <v>6640</v>
      </c>
      <c r="F9259" t="s">
        <v>6595</v>
      </c>
      <c r="J9259" t="s">
        <v>2813</v>
      </c>
      <c r="K9259" t="s">
        <v>5273</v>
      </c>
      <c r="L9259" t="str">
        <f>_xlfn.XLOOKUP(Tableau1[[#This Row],[TYPE DE PIECE]],Tableau4[MATIERE],Tableau4[SHORT TYPE],"",0,1)</f>
        <v/>
      </c>
      <c r="N9259" t="str">
        <f>IF(ISERR(FIND("DECOUPE",Tableau1[[#This Row],[DESIGNATION]])),"","NEED REF")</f>
        <v/>
      </c>
    </row>
    <row r="9260" spans="2:14">
      <c r="B9260">
        <v>34404745</v>
      </c>
      <c r="C9260" s="2">
        <v>42222</v>
      </c>
      <c r="D9260" t="s">
        <v>13</v>
      </c>
      <c r="E9260" t="s">
        <v>6640</v>
      </c>
      <c r="F9260" t="s">
        <v>6595</v>
      </c>
      <c r="J9260" t="s">
        <v>2813</v>
      </c>
      <c r="K9260" t="s">
        <v>5273</v>
      </c>
      <c r="L9260" t="str">
        <f>_xlfn.XLOOKUP(Tableau1[[#This Row],[TYPE DE PIECE]],Tableau4[MATIERE],Tableau4[SHORT TYPE],"",0,1)</f>
        <v/>
      </c>
      <c r="N9260" t="str">
        <f>IF(ISERR(FIND("DECOUPE",Tableau1[[#This Row],[DESIGNATION]])),"","NEED REF")</f>
        <v/>
      </c>
    </row>
    <row r="9261" spans="2:14">
      <c r="B9261">
        <v>34404744</v>
      </c>
      <c r="C9261" s="2">
        <v>42222</v>
      </c>
      <c r="D9261" t="s">
        <v>13</v>
      </c>
      <c r="E9261" t="s">
        <v>6696</v>
      </c>
      <c r="F9261" t="s">
        <v>6595</v>
      </c>
      <c r="J9261" t="s">
        <v>2813</v>
      </c>
      <c r="K9261" t="s">
        <v>127</v>
      </c>
      <c r="L9261" t="str">
        <f>_xlfn.XLOOKUP(Tableau1[[#This Row],[TYPE DE PIECE]],Tableau4[MATIERE],Tableau4[SHORT TYPE],"",0,1)</f>
        <v>COP</v>
      </c>
      <c r="N9261" t="str">
        <f>IF(ISERR(FIND("DECOUPE",Tableau1[[#This Row],[DESIGNATION]])),"","NEED REF")</f>
        <v/>
      </c>
    </row>
    <row r="9262" spans="2:14">
      <c r="B9262">
        <v>34404743</v>
      </c>
      <c r="C9262" s="2">
        <v>42222</v>
      </c>
      <c r="D9262" t="s">
        <v>13</v>
      </c>
      <c r="E9262" t="s">
        <v>6697</v>
      </c>
      <c r="F9262" t="s">
        <v>6595</v>
      </c>
      <c r="J9262" t="s">
        <v>2813</v>
      </c>
      <c r="K9262" t="s">
        <v>5273</v>
      </c>
      <c r="L9262" t="str">
        <f>_xlfn.XLOOKUP(Tableau1[[#This Row],[TYPE DE PIECE]],Tableau4[MATIERE],Tableau4[SHORT TYPE],"",0,1)</f>
        <v/>
      </c>
      <c r="N9262" t="str">
        <f>IF(ISERR(FIND("DECOUPE",Tableau1[[#This Row],[DESIGNATION]])),"","NEED REF")</f>
        <v/>
      </c>
    </row>
    <row r="9263" spans="2:14">
      <c r="B9263">
        <v>34404742</v>
      </c>
      <c r="C9263" s="2">
        <v>42221</v>
      </c>
      <c r="D9263" t="s">
        <v>13</v>
      </c>
      <c r="E9263" t="s">
        <v>6640</v>
      </c>
      <c r="F9263" t="s">
        <v>6595</v>
      </c>
      <c r="J9263" t="s">
        <v>2813</v>
      </c>
      <c r="K9263" t="s">
        <v>5273</v>
      </c>
      <c r="L9263" t="str">
        <f>_xlfn.XLOOKUP(Tableau1[[#This Row],[TYPE DE PIECE]],Tableau4[MATIERE],Tableau4[SHORT TYPE],"",0,1)</f>
        <v/>
      </c>
      <c r="N9263" t="str">
        <f>IF(ISERR(FIND("DECOUPE",Tableau1[[#This Row],[DESIGNATION]])),"","NEED REF")</f>
        <v/>
      </c>
    </row>
    <row r="9264" spans="2:14">
      <c r="B9264">
        <v>34404741</v>
      </c>
      <c r="C9264" s="2">
        <v>42221</v>
      </c>
      <c r="D9264" t="s">
        <v>13</v>
      </c>
      <c r="E9264" t="s">
        <v>6640</v>
      </c>
      <c r="F9264" t="s">
        <v>6595</v>
      </c>
      <c r="J9264" t="s">
        <v>2813</v>
      </c>
      <c r="K9264" t="s">
        <v>5273</v>
      </c>
      <c r="L9264" t="str">
        <f>_xlfn.XLOOKUP(Tableau1[[#This Row],[TYPE DE PIECE]],Tableau4[MATIERE],Tableau4[SHORT TYPE],"",0,1)</f>
        <v/>
      </c>
      <c r="N9264" t="str">
        <f>IF(ISERR(FIND("DECOUPE",Tableau1[[#This Row],[DESIGNATION]])),"","NEED REF")</f>
        <v/>
      </c>
    </row>
    <row r="9265" spans="2:14">
      <c r="B9265">
        <v>34404740</v>
      </c>
      <c r="C9265" s="2">
        <v>42221</v>
      </c>
      <c r="D9265" t="s">
        <v>13</v>
      </c>
      <c r="E9265" t="s">
        <v>6696</v>
      </c>
      <c r="F9265" t="s">
        <v>6595</v>
      </c>
      <c r="J9265" t="s">
        <v>2813</v>
      </c>
      <c r="K9265" t="s">
        <v>127</v>
      </c>
      <c r="L9265" t="str">
        <f>_xlfn.XLOOKUP(Tableau1[[#This Row],[TYPE DE PIECE]],Tableau4[MATIERE],Tableau4[SHORT TYPE],"",0,1)</f>
        <v>COP</v>
      </c>
      <c r="N9265" t="str">
        <f>IF(ISERR(FIND("DECOUPE",Tableau1[[#This Row],[DESIGNATION]])),"","NEED REF")</f>
        <v/>
      </c>
    </row>
    <row r="9266" spans="2:14">
      <c r="B9266">
        <v>34404739</v>
      </c>
      <c r="C9266" s="2">
        <v>42221</v>
      </c>
      <c r="D9266" t="s">
        <v>13</v>
      </c>
      <c r="E9266" t="s">
        <v>6697</v>
      </c>
      <c r="F9266" t="s">
        <v>6595</v>
      </c>
      <c r="J9266" t="s">
        <v>2813</v>
      </c>
      <c r="K9266" t="s">
        <v>5273</v>
      </c>
      <c r="L9266" t="str">
        <f>_xlfn.XLOOKUP(Tableau1[[#This Row],[TYPE DE PIECE]],Tableau4[MATIERE],Tableau4[SHORT TYPE],"",0,1)</f>
        <v/>
      </c>
      <c r="N9266" t="str">
        <f>IF(ISERR(FIND("DECOUPE",Tableau1[[#This Row],[DESIGNATION]])),"","NEED REF")</f>
        <v/>
      </c>
    </row>
    <row r="9267" spans="2:14">
      <c r="B9267">
        <v>34404738</v>
      </c>
      <c r="C9267" s="2">
        <v>42221</v>
      </c>
      <c r="D9267" t="s">
        <v>13</v>
      </c>
      <c r="E9267" t="s">
        <v>6697</v>
      </c>
      <c r="F9267" t="s">
        <v>6595</v>
      </c>
      <c r="J9267" t="s">
        <v>2813</v>
      </c>
      <c r="K9267" t="s">
        <v>5273</v>
      </c>
      <c r="L9267" t="str">
        <f>_xlfn.XLOOKUP(Tableau1[[#This Row],[TYPE DE PIECE]],Tableau4[MATIERE],Tableau4[SHORT TYPE],"",0,1)</f>
        <v/>
      </c>
      <c r="N9267" t="str">
        <f>IF(ISERR(FIND("DECOUPE",Tableau1[[#This Row],[DESIGNATION]])),"","NEED REF")</f>
        <v/>
      </c>
    </row>
    <row r="9268" spans="2:14">
      <c r="B9268">
        <v>34404737</v>
      </c>
      <c r="C9268" s="2">
        <v>42221</v>
      </c>
      <c r="D9268" t="s">
        <v>13</v>
      </c>
      <c r="E9268" t="s">
        <v>6697</v>
      </c>
      <c r="F9268" t="s">
        <v>6595</v>
      </c>
      <c r="J9268" t="s">
        <v>2813</v>
      </c>
      <c r="K9268" t="s">
        <v>5273</v>
      </c>
      <c r="L9268" t="str">
        <f>_xlfn.XLOOKUP(Tableau1[[#This Row],[TYPE DE PIECE]],Tableau4[MATIERE],Tableau4[SHORT TYPE],"",0,1)</f>
        <v/>
      </c>
      <c r="N9268" t="str">
        <f>IF(ISERR(FIND("DECOUPE",Tableau1[[#This Row],[DESIGNATION]])),"","NEED REF")</f>
        <v/>
      </c>
    </row>
    <row r="9269" spans="2:14">
      <c r="B9269">
        <v>34404736</v>
      </c>
      <c r="C9269" s="2">
        <v>42221</v>
      </c>
      <c r="D9269" t="s">
        <v>13</v>
      </c>
      <c r="E9269" t="s">
        <v>6697</v>
      </c>
      <c r="F9269" t="s">
        <v>6595</v>
      </c>
      <c r="J9269" t="s">
        <v>2813</v>
      </c>
      <c r="K9269" t="s">
        <v>5273</v>
      </c>
      <c r="L9269" t="str">
        <f>_xlfn.XLOOKUP(Tableau1[[#This Row],[TYPE DE PIECE]],Tableau4[MATIERE],Tableau4[SHORT TYPE],"",0,1)</f>
        <v/>
      </c>
      <c r="N9269" t="str">
        <f>IF(ISERR(FIND("DECOUPE",Tableau1[[#This Row],[DESIGNATION]])),"","NEED REF")</f>
        <v/>
      </c>
    </row>
    <row r="9270" spans="2:14">
      <c r="B9270">
        <v>34404735</v>
      </c>
      <c r="C9270" s="2">
        <v>42221</v>
      </c>
      <c r="D9270" t="s">
        <v>13</v>
      </c>
      <c r="E9270" t="s">
        <v>6622</v>
      </c>
      <c r="F9270" t="s">
        <v>6595</v>
      </c>
      <c r="J9270" t="s">
        <v>2813</v>
      </c>
      <c r="L9270" t="str">
        <f>_xlfn.XLOOKUP(Tableau1[[#This Row],[TYPE DE PIECE]],Tableau4[MATIERE],Tableau4[SHORT TYPE],"",0,1)</f>
        <v/>
      </c>
      <c r="N9270" t="str">
        <f>IF(ISERR(FIND("DECOUPE",Tableau1[[#This Row],[DESIGNATION]])),"","NEED REF")</f>
        <v/>
      </c>
    </row>
    <row r="9271" spans="2:14">
      <c r="B9271">
        <v>34404734</v>
      </c>
      <c r="C9271" s="2">
        <v>42221</v>
      </c>
      <c r="D9271" t="s">
        <v>13</v>
      </c>
      <c r="E9271" t="s">
        <v>6698</v>
      </c>
      <c r="F9271" t="s">
        <v>6595</v>
      </c>
      <c r="J9271" t="s">
        <v>2813</v>
      </c>
      <c r="L9271" t="str">
        <f>_xlfn.XLOOKUP(Tableau1[[#This Row],[TYPE DE PIECE]],Tableau4[MATIERE],Tableau4[SHORT TYPE],"",0,1)</f>
        <v/>
      </c>
      <c r="N9271" t="str">
        <f>IF(ISERR(FIND("DECOUPE",Tableau1[[#This Row],[DESIGNATION]])),"","NEED REF")</f>
        <v/>
      </c>
    </row>
    <row r="9272" spans="2:14">
      <c r="B9272">
        <v>34404733</v>
      </c>
      <c r="C9272" s="2">
        <v>42221</v>
      </c>
      <c r="D9272" t="s">
        <v>13</v>
      </c>
      <c r="E9272" t="s">
        <v>6699</v>
      </c>
      <c r="F9272" t="s">
        <v>6595</v>
      </c>
      <c r="J9272" t="s">
        <v>2813</v>
      </c>
      <c r="L9272" t="str">
        <f>_xlfn.XLOOKUP(Tableau1[[#This Row],[TYPE DE PIECE]],Tableau4[MATIERE],Tableau4[SHORT TYPE],"",0,1)</f>
        <v/>
      </c>
      <c r="N9272" t="str">
        <f>IF(ISERR(FIND("DECOUPE",Tableau1[[#This Row],[DESIGNATION]])),"","NEED REF")</f>
        <v/>
      </c>
    </row>
    <row r="9273" spans="2:14">
      <c r="B9273">
        <v>34404732</v>
      </c>
      <c r="C9273" s="2">
        <v>42221</v>
      </c>
      <c r="D9273" t="s">
        <v>13</v>
      </c>
      <c r="E9273" t="s">
        <v>6640</v>
      </c>
      <c r="F9273" t="s">
        <v>6595</v>
      </c>
      <c r="J9273" t="s">
        <v>2813</v>
      </c>
      <c r="K9273" t="s">
        <v>5273</v>
      </c>
      <c r="L9273" t="str">
        <f>_xlfn.XLOOKUP(Tableau1[[#This Row],[TYPE DE PIECE]],Tableau4[MATIERE],Tableau4[SHORT TYPE],"",0,1)</f>
        <v/>
      </c>
      <c r="N9273" t="str">
        <f>IF(ISERR(FIND("DECOUPE",Tableau1[[#This Row],[DESIGNATION]])),"","NEED REF")</f>
        <v/>
      </c>
    </row>
    <row r="9274" spans="2:14">
      <c r="B9274">
        <v>34404731</v>
      </c>
      <c r="C9274" s="2">
        <v>42221</v>
      </c>
      <c r="D9274" t="s">
        <v>13</v>
      </c>
      <c r="E9274" t="s">
        <v>6640</v>
      </c>
      <c r="F9274" t="s">
        <v>6595</v>
      </c>
      <c r="J9274" t="s">
        <v>2813</v>
      </c>
      <c r="K9274" t="s">
        <v>5273</v>
      </c>
      <c r="L9274" t="str">
        <f>_xlfn.XLOOKUP(Tableau1[[#This Row],[TYPE DE PIECE]],Tableau4[MATIERE],Tableau4[SHORT TYPE],"",0,1)</f>
        <v/>
      </c>
      <c r="N9274" t="str">
        <f>IF(ISERR(FIND("DECOUPE",Tableau1[[#This Row],[DESIGNATION]])),"","NEED REF")</f>
        <v/>
      </c>
    </row>
    <row r="9275" spans="2:14">
      <c r="B9275">
        <v>34404730</v>
      </c>
      <c r="C9275" s="2">
        <v>42221</v>
      </c>
      <c r="D9275" t="s">
        <v>13</v>
      </c>
      <c r="E9275" t="s">
        <v>6640</v>
      </c>
      <c r="F9275" t="s">
        <v>6595</v>
      </c>
      <c r="J9275" t="s">
        <v>2813</v>
      </c>
      <c r="K9275" t="s">
        <v>5273</v>
      </c>
      <c r="L9275" t="str">
        <f>_xlfn.XLOOKUP(Tableau1[[#This Row],[TYPE DE PIECE]],Tableau4[MATIERE],Tableau4[SHORT TYPE],"",0,1)</f>
        <v/>
      </c>
      <c r="N9275" t="str">
        <f>IF(ISERR(FIND("DECOUPE",Tableau1[[#This Row],[DESIGNATION]])),"","NEED REF")</f>
        <v/>
      </c>
    </row>
    <row r="9276" spans="2:14">
      <c r="B9276">
        <v>34404729</v>
      </c>
      <c r="C9276" s="2">
        <v>42221</v>
      </c>
      <c r="D9276" t="s">
        <v>13</v>
      </c>
      <c r="E9276" t="s">
        <v>6640</v>
      </c>
      <c r="F9276" t="s">
        <v>6595</v>
      </c>
      <c r="J9276" t="s">
        <v>2813</v>
      </c>
      <c r="K9276" t="s">
        <v>5273</v>
      </c>
      <c r="L9276" t="str">
        <f>_xlfn.XLOOKUP(Tableau1[[#This Row],[TYPE DE PIECE]],Tableau4[MATIERE],Tableau4[SHORT TYPE],"",0,1)</f>
        <v/>
      </c>
      <c r="N9276" t="str">
        <f>IF(ISERR(FIND("DECOUPE",Tableau1[[#This Row],[DESIGNATION]])),"","NEED REF")</f>
        <v/>
      </c>
    </row>
    <row r="9277" spans="2:14">
      <c r="B9277">
        <v>34404728</v>
      </c>
      <c r="C9277" s="2"/>
      <c r="L9277" t="str">
        <f>_xlfn.XLOOKUP(Tableau1[[#This Row],[TYPE DE PIECE]],Tableau4[MATIERE],Tableau4[SHORT TYPE],"",0,1)</f>
        <v/>
      </c>
      <c r="N9277" t="str">
        <f>IF(ISERR(FIND("DECOUPE",Tableau1[[#This Row],[DESIGNATION]])),"","NEED REF")</f>
        <v/>
      </c>
    </row>
    <row r="9278" spans="2:14">
      <c r="B9278">
        <v>34404727</v>
      </c>
      <c r="C9278" s="2"/>
      <c r="L9278" t="str">
        <f>_xlfn.XLOOKUP(Tableau1[[#This Row],[TYPE DE PIECE]],Tableau4[MATIERE],Tableau4[SHORT TYPE],"",0,1)</f>
        <v/>
      </c>
      <c r="N9278" t="str">
        <f>IF(ISERR(FIND("DECOUPE",Tableau1[[#This Row],[DESIGNATION]])),"","NEED REF")</f>
        <v/>
      </c>
    </row>
    <row r="9279" spans="2:14">
      <c r="B9279">
        <v>34404726</v>
      </c>
      <c r="C9279" s="2"/>
      <c r="L9279" t="str">
        <f>_xlfn.XLOOKUP(Tableau1[[#This Row],[TYPE DE PIECE]],Tableau4[MATIERE],Tableau4[SHORT TYPE],"",0,1)</f>
        <v/>
      </c>
      <c r="N9279" t="str">
        <f>IF(ISERR(FIND("DECOUPE",Tableau1[[#This Row],[DESIGNATION]])),"","NEED REF")</f>
        <v/>
      </c>
    </row>
    <row r="9280" spans="2:14">
      <c r="B9280">
        <v>34404725</v>
      </c>
      <c r="C9280" s="2"/>
      <c r="L9280" t="str">
        <f>_xlfn.XLOOKUP(Tableau1[[#This Row],[TYPE DE PIECE]],Tableau4[MATIERE],Tableau4[SHORT TYPE],"",0,1)</f>
        <v/>
      </c>
      <c r="N9280" t="str">
        <f>IF(ISERR(FIND("DECOUPE",Tableau1[[#This Row],[DESIGNATION]])),"","NEED REF")</f>
        <v/>
      </c>
    </row>
    <row r="9281" spans="2:14">
      <c r="B9281">
        <v>34404724</v>
      </c>
      <c r="C9281" s="2"/>
      <c r="L9281" t="str">
        <f>_xlfn.XLOOKUP(Tableau1[[#This Row],[TYPE DE PIECE]],Tableau4[MATIERE],Tableau4[SHORT TYPE],"",0,1)</f>
        <v/>
      </c>
      <c r="N9281" t="str">
        <f>IF(ISERR(FIND("DECOUPE",Tableau1[[#This Row],[DESIGNATION]])),"","NEED REF")</f>
        <v/>
      </c>
    </row>
    <row r="9282" spans="2:14">
      <c r="B9282">
        <v>34404723</v>
      </c>
      <c r="C9282" s="2">
        <v>42221</v>
      </c>
      <c r="D9282" t="s">
        <v>13</v>
      </c>
      <c r="E9282" t="s">
        <v>6668</v>
      </c>
      <c r="F9282" t="s">
        <v>6595</v>
      </c>
      <c r="J9282" t="s">
        <v>5625</v>
      </c>
      <c r="K9282" t="s">
        <v>127</v>
      </c>
      <c r="L9282" t="str">
        <f>_xlfn.XLOOKUP(Tableau1[[#This Row],[TYPE DE PIECE]],Tableau4[MATIERE],Tableau4[SHORT TYPE],"",0,1)</f>
        <v>COP</v>
      </c>
      <c r="N9282" t="str">
        <f>IF(ISERR(FIND("DECOUPE",Tableau1[[#This Row],[DESIGNATION]])),"","NEED REF")</f>
        <v/>
      </c>
    </row>
    <row r="9283" spans="2:14">
      <c r="B9283">
        <v>34404722</v>
      </c>
      <c r="C9283" s="2">
        <v>42221</v>
      </c>
      <c r="D9283" t="s">
        <v>13</v>
      </c>
      <c r="E9283" t="s">
        <v>6700</v>
      </c>
      <c r="F9283" t="s">
        <v>6595</v>
      </c>
      <c r="J9283" t="s">
        <v>5625</v>
      </c>
      <c r="K9283" t="s">
        <v>127</v>
      </c>
      <c r="L9283" t="str">
        <f>_xlfn.XLOOKUP(Tableau1[[#This Row],[TYPE DE PIECE]],Tableau4[MATIERE],Tableau4[SHORT TYPE],"",0,1)</f>
        <v>COP</v>
      </c>
      <c r="N9283" t="str">
        <f>IF(ISERR(FIND("DECOUPE",Tableau1[[#This Row],[DESIGNATION]])),"","NEED REF")</f>
        <v/>
      </c>
    </row>
    <row r="9284" spans="2:14">
      <c r="B9284">
        <v>34404721</v>
      </c>
      <c r="C9284" s="2">
        <v>42221</v>
      </c>
      <c r="D9284" t="s">
        <v>13</v>
      </c>
      <c r="E9284" t="s">
        <v>6700</v>
      </c>
      <c r="F9284" t="s">
        <v>6595</v>
      </c>
      <c r="J9284" t="s">
        <v>5625</v>
      </c>
      <c r="K9284" t="s">
        <v>127</v>
      </c>
      <c r="L9284" t="str">
        <f>_xlfn.XLOOKUP(Tableau1[[#This Row],[TYPE DE PIECE]],Tableau4[MATIERE],Tableau4[SHORT TYPE],"",0,1)</f>
        <v>COP</v>
      </c>
      <c r="N9284" t="str">
        <f>IF(ISERR(FIND("DECOUPE",Tableau1[[#This Row],[DESIGNATION]])),"","NEED REF")</f>
        <v/>
      </c>
    </row>
    <row r="9285" spans="2:14">
      <c r="B9285">
        <v>34404720</v>
      </c>
      <c r="C9285" s="2">
        <v>42221</v>
      </c>
      <c r="D9285" t="s">
        <v>13</v>
      </c>
      <c r="E9285" t="s">
        <v>6700</v>
      </c>
      <c r="F9285" t="s">
        <v>6595</v>
      </c>
      <c r="J9285" t="s">
        <v>5625</v>
      </c>
      <c r="K9285" t="s">
        <v>127</v>
      </c>
      <c r="L9285" t="str">
        <f>_xlfn.XLOOKUP(Tableau1[[#This Row],[TYPE DE PIECE]],Tableau4[MATIERE],Tableau4[SHORT TYPE],"",0,1)</f>
        <v>COP</v>
      </c>
      <c r="N9285" t="str">
        <f>IF(ISERR(FIND("DECOUPE",Tableau1[[#This Row],[DESIGNATION]])),"","NEED REF")</f>
        <v/>
      </c>
    </row>
    <row r="9286" spans="2:14">
      <c r="B9286">
        <v>34404719</v>
      </c>
      <c r="C9286" s="2">
        <v>42221</v>
      </c>
      <c r="D9286" t="s">
        <v>13</v>
      </c>
      <c r="E9286" t="s">
        <v>6700</v>
      </c>
      <c r="F9286" t="s">
        <v>6595</v>
      </c>
      <c r="J9286" t="s">
        <v>5625</v>
      </c>
      <c r="K9286" t="s">
        <v>127</v>
      </c>
      <c r="L9286" t="str">
        <f>_xlfn.XLOOKUP(Tableau1[[#This Row],[TYPE DE PIECE]],Tableau4[MATIERE],Tableau4[SHORT TYPE],"",0,1)</f>
        <v>COP</v>
      </c>
      <c r="N9286" t="str">
        <f>IF(ISERR(FIND("DECOUPE",Tableau1[[#This Row],[DESIGNATION]])),"","NEED REF")</f>
        <v/>
      </c>
    </row>
    <row r="9287" spans="2:14">
      <c r="B9287">
        <v>34404718</v>
      </c>
      <c r="C9287" s="2">
        <v>42221</v>
      </c>
      <c r="D9287" t="s">
        <v>13</v>
      </c>
      <c r="E9287" t="s">
        <v>6700</v>
      </c>
      <c r="F9287" t="s">
        <v>6595</v>
      </c>
      <c r="J9287" t="s">
        <v>5625</v>
      </c>
      <c r="K9287" t="s">
        <v>127</v>
      </c>
      <c r="L9287" t="str">
        <f>_xlfn.XLOOKUP(Tableau1[[#This Row],[TYPE DE PIECE]],Tableau4[MATIERE],Tableau4[SHORT TYPE],"",0,1)</f>
        <v>COP</v>
      </c>
      <c r="N9287" t="str">
        <f>IF(ISERR(FIND("DECOUPE",Tableau1[[#This Row],[DESIGNATION]])),"","NEED REF")</f>
        <v/>
      </c>
    </row>
    <row r="9288" spans="2:14">
      <c r="B9288">
        <v>34404717</v>
      </c>
      <c r="C9288" s="2">
        <v>42221</v>
      </c>
      <c r="D9288" t="s">
        <v>13</v>
      </c>
      <c r="E9288" t="s">
        <v>6700</v>
      </c>
      <c r="F9288" t="s">
        <v>6595</v>
      </c>
      <c r="J9288" t="s">
        <v>5625</v>
      </c>
      <c r="K9288" t="s">
        <v>127</v>
      </c>
      <c r="L9288" t="str">
        <f>_xlfn.XLOOKUP(Tableau1[[#This Row],[TYPE DE PIECE]],Tableau4[MATIERE],Tableau4[SHORT TYPE],"",0,1)</f>
        <v>COP</v>
      </c>
      <c r="N9288" t="str">
        <f>IF(ISERR(FIND("DECOUPE",Tableau1[[#This Row],[DESIGNATION]])),"","NEED REF")</f>
        <v/>
      </c>
    </row>
    <row r="9289" spans="2:14">
      <c r="B9289">
        <v>34404716</v>
      </c>
      <c r="C9289" s="2">
        <v>42220</v>
      </c>
      <c r="D9289" t="s">
        <v>13</v>
      </c>
      <c r="E9289" t="s">
        <v>6696</v>
      </c>
      <c r="F9289" t="s">
        <v>6595</v>
      </c>
      <c r="J9289" t="s">
        <v>2813</v>
      </c>
      <c r="K9289" t="s">
        <v>127</v>
      </c>
      <c r="L9289" t="str">
        <f>_xlfn.XLOOKUP(Tableau1[[#This Row],[TYPE DE PIECE]],Tableau4[MATIERE],Tableau4[SHORT TYPE],"",0,1)</f>
        <v>COP</v>
      </c>
      <c r="N9289" t="str">
        <f>IF(ISERR(FIND("DECOUPE",Tableau1[[#This Row],[DESIGNATION]])),"","NEED REF")</f>
        <v/>
      </c>
    </row>
    <row r="9290" spans="2:14">
      <c r="B9290">
        <v>34404715</v>
      </c>
      <c r="C9290" s="2">
        <v>42220</v>
      </c>
      <c r="D9290" t="s">
        <v>13</v>
      </c>
      <c r="E9290" t="s">
        <v>6701</v>
      </c>
      <c r="F9290" t="s">
        <v>6595</v>
      </c>
      <c r="J9290" t="s">
        <v>2813</v>
      </c>
      <c r="K9290" t="s">
        <v>127</v>
      </c>
      <c r="L9290" t="str">
        <f>_xlfn.XLOOKUP(Tableau1[[#This Row],[TYPE DE PIECE]],Tableau4[MATIERE],Tableau4[SHORT TYPE],"",0,1)</f>
        <v>COP</v>
      </c>
      <c r="N9290" t="str">
        <f>IF(ISERR(FIND("DECOUPE",Tableau1[[#This Row],[DESIGNATION]])),"","NEED REF")</f>
        <v/>
      </c>
    </row>
    <row r="9291" spans="2:14">
      <c r="B9291">
        <v>34404714</v>
      </c>
      <c r="C9291" s="2">
        <v>42220</v>
      </c>
      <c r="D9291" t="s">
        <v>13</v>
      </c>
      <c r="E9291" t="s">
        <v>6700</v>
      </c>
      <c r="F9291" t="s">
        <v>6595</v>
      </c>
      <c r="J9291" t="s">
        <v>5625</v>
      </c>
      <c r="K9291" t="s">
        <v>127</v>
      </c>
      <c r="L9291" t="str">
        <f>_xlfn.XLOOKUP(Tableau1[[#This Row],[TYPE DE PIECE]],Tableau4[MATIERE],Tableau4[SHORT TYPE],"",0,1)</f>
        <v>COP</v>
      </c>
      <c r="N9291" t="str">
        <f>IF(ISERR(FIND("DECOUPE",Tableau1[[#This Row],[DESIGNATION]])),"","NEED REF")</f>
        <v/>
      </c>
    </row>
    <row r="9292" spans="2:14">
      <c r="B9292">
        <v>34404713</v>
      </c>
      <c r="C9292" s="2">
        <v>42220</v>
      </c>
      <c r="D9292" t="s">
        <v>13</v>
      </c>
      <c r="E9292" t="s">
        <v>6700</v>
      </c>
      <c r="F9292" t="s">
        <v>6595</v>
      </c>
      <c r="J9292" t="s">
        <v>5625</v>
      </c>
      <c r="K9292" t="s">
        <v>127</v>
      </c>
      <c r="L9292" t="str">
        <f>_xlfn.XLOOKUP(Tableau1[[#This Row],[TYPE DE PIECE]],Tableau4[MATIERE],Tableau4[SHORT TYPE],"",0,1)</f>
        <v>COP</v>
      </c>
      <c r="N9292" t="str">
        <f>IF(ISERR(FIND("DECOUPE",Tableau1[[#This Row],[DESIGNATION]])),"","NEED REF")</f>
        <v/>
      </c>
    </row>
    <row r="9293" spans="2:14">
      <c r="B9293">
        <v>34404712</v>
      </c>
      <c r="C9293" s="2">
        <v>42220</v>
      </c>
      <c r="D9293" t="s">
        <v>13</v>
      </c>
      <c r="E9293" t="s">
        <v>6700</v>
      </c>
      <c r="F9293" t="s">
        <v>6595</v>
      </c>
      <c r="J9293" t="s">
        <v>5625</v>
      </c>
      <c r="K9293" t="s">
        <v>127</v>
      </c>
      <c r="L9293" t="str">
        <f>_xlfn.XLOOKUP(Tableau1[[#This Row],[TYPE DE PIECE]],Tableau4[MATIERE],Tableau4[SHORT TYPE],"",0,1)</f>
        <v>COP</v>
      </c>
      <c r="N9293" t="str">
        <f>IF(ISERR(FIND("DECOUPE",Tableau1[[#This Row],[DESIGNATION]])),"","NEED REF")</f>
        <v/>
      </c>
    </row>
    <row r="9294" spans="2:14">
      <c r="B9294">
        <v>34404711</v>
      </c>
      <c r="C9294" s="2">
        <v>42220</v>
      </c>
      <c r="D9294" t="s">
        <v>13</v>
      </c>
      <c r="E9294" t="s">
        <v>6700</v>
      </c>
      <c r="F9294" t="s">
        <v>6595</v>
      </c>
      <c r="J9294" t="s">
        <v>5625</v>
      </c>
      <c r="K9294" t="s">
        <v>127</v>
      </c>
      <c r="L9294" t="str">
        <f>_xlfn.XLOOKUP(Tableau1[[#This Row],[TYPE DE PIECE]],Tableau4[MATIERE],Tableau4[SHORT TYPE],"",0,1)</f>
        <v>COP</v>
      </c>
      <c r="N9294" t="str">
        <f>IF(ISERR(FIND("DECOUPE",Tableau1[[#This Row],[DESIGNATION]])),"","NEED REF")</f>
        <v/>
      </c>
    </row>
    <row r="9295" spans="2:14">
      <c r="B9295">
        <v>34404710</v>
      </c>
      <c r="C9295" s="2">
        <v>42220</v>
      </c>
      <c r="D9295" t="s">
        <v>13</v>
      </c>
      <c r="E9295" t="s">
        <v>6700</v>
      </c>
      <c r="F9295" t="s">
        <v>6595</v>
      </c>
      <c r="J9295" t="s">
        <v>5625</v>
      </c>
      <c r="K9295" t="s">
        <v>127</v>
      </c>
      <c r="L9295" t="str">
        <f>_xlfn.XLOOKUP(Tableau1[[#This Row],[TYPE DE PIECE]],Tableau4[MATIERE],Tableau4[SHORT TYPE],"",0,1)</f>
        <v>COP</v>
      </c>
      <c r="N9295" t="str">
        <f>IF(ISERR(FIND("DECOUPE",Tableau1[[#This Row],[DESIGNATION]])),"","NEED REF")</f>
        <v/>
      </c>
    </row>
    <row r="9296" spans="2:14">
      <c r="B9296">
        <v>34404709</v>
      </c>
      <c r="C9296" s="2">
        <v>42220</v>
      </c>
      <c r="D9296" t="s">
        <v>13</v>
      </c>
      <c r="E9296" t="s">
        <v>6700</v>
      </c>
      <c r="F9296" t="s">
        <v>6595</v>
      </c>
      <c r="J9296" t="s">
        <v>5625</v>
      </c>
      <c r="K9296" t="s">
        <v>127</v>
      </c>
      <c r="L9296" t="str">
        <f>_xlfn.XLOOKUP(Tableau1[[#This Row],[TYPE DE PIECE]],Tableau4[MATIERE],Tableau4[SHORT TYPE],"",0,1)</f>
        <v>COP</v>
      </c>
      <c r="N9296" t="str">
        <f>IF(ISERR(FIND("DECOUPE",Tableau1[[#This Row],[DESIGNATION]])),"","NEED REF")</f>
        <v/>
      </c>
    </row>
    <row r="9297" spans="2:14">
      <c r="B9297">
        <v>34404708</v>
      </c>
      <c r="C9297" s="2">
        <v>42220</v>
      </c>
      <c r="D9297" t="s">
        <v>13</v>
      </c>
      <c r="E9297" t="s">
        <v>6700</v>
      </c>
      <c r="F9297" t="s">
        <v>6595</v>
      </c>
      <c r="J9297" t="s">
        <v>5625</v>
      </c>
      <c r="K9297" t="s">
        <v>127</v>
      </c>
      <c r="L9297" t="str">
        <f>_xlfn.XLOOKUP(Tableau1[[#This Row],[TYPE DE PIECE]],Tableau4[MATIERE],Tableau4[SHORT TYPE],"",0,1)</f>
        <v>COP</v>
      </c>
      <c r="N9297" t="str">
        <f>IF(ISERR(FIND("DECOUPE",Tableau1[[#This Row],[DESIGNATION]])),"","NEED REF")</f>
        <v/>
      </c>
    </row>
    <row r="9298" spans="2:14">
      <c r="B9298">
        <v>34404707</v>
      </c>
      <c r="C9298" s="2">
        <v>42220</v>
      </c>
      <c r="D9298" t="s">
        <v>13</v>
      </c>
      <c r="E9298" t="s">
        <v>6700</v>
      </c>
      <c r="F9298" t="s">
        <v>6595</v>
      </c>
      <c r="J9298" t="s">
        <v>5625</v>
      </c>
      <c r="K9298" t="s">
        <v>127</v>
      </c>
      <c r="L9298" t="str">
        <f>_xlfn.XLOOKUP(Tableau1[[#This Row],[TYPE DE PIECE]],Tableau4[MATIERE],Tableau4[SHORT TYPE],"",0,1)</f>
        <v>COP</v>
      </c>
      <c r="N9298" t="str">
        <f>IF(ISERR(FIND("DECOUPE",Tableau1[[#This Row],[DESIGNATION]])),"","NEED REF")</f>
        <v/>
      </c>
    </row>
    <row r="9299" spans="2:14">
      <c r="B9299">
        <v>34404706</v>
      </c>
      <c r="C9299" s="2">
        <v>42220</v>
      </c>
      <c r="D9299" t="s">
        <v>13</v>
      </c>
      <c r="E9299" t="s">
        <v>6700</v>
      </c>
      <c r="F9299" t="s">
        <v>6595</v>
      </c>
      <c r="J9299" t="s">
        <v>5625</v>
      </c>
      <c r="K9299" t="s">
        <v>127</v>
      </c>
      <c r="L9299" t="str">
        <f>_xlfn.XLOOKUP(Tableau1[[#This Row],[TYPE DE PIECE]],Tableau4[MATIERE],Tableau4[SHORT TYPE],"",0,1)</f>
        <v>COP</v>
      </c>
      <c r="N9299" t="str">
        <f>IF(ISERR(FIND("DECOUPE",Tableau1[[#This Row],[DESIGNATION]])),"","NEED REF")</f>
        <v/>
      </c>
    </row>
    <row r="9300" spans="2:14">
      <c r="B9300">
        <v>34404705</v>
      </c>
      <c r="C9300" s="2">
        <v>42220</v>
      </c>
      <c r="D9300" t="s">
        <v>13</v>
      </c>
      <c r="E9300" t="s">
        <v>6700</v>
      </c>
      <c r="F9300" t="s">
        <v>6595</v>
      </c>
      <c r="J9300" t="s">
        <v>5625</v>
      </c>
      <c r="K9300" t="s">
        <v>127</v>
      </c>
      <c r="L9300" t="str">
        <f>_xlfn.XLOOKUP(Tableau1[[#This Row],[TYPE DE PIECE]],Tableau4[MATIERE],Tableau4[SHORT TYPE],"",0,1)</f>
        <v>COP</v>
      </c>
      <c r="N9300" t="str">
        <f>IF(ISERR(FIND("DECOUPE",Tableau1[[#This Row],[DESIGNATION]])),"","NEED REF")</f>
        <v/>
      </c>
    </row>
    <row r="9301" spans="2:14">
      <c r="B9301">
        <v>34404704</v>
      </c>
      <c r="C9301" s="2">
        <v>42220</v>
      </c>
      <c r="D9301" t="s">
        <v>13</v>
      </c>
      <c r="E9301" t="s">
        <v>6700</v>
      </c>
      <c r="F9301" t="s">
        <v>6595</v>
      </c>
      <c r="J9301" t="s">
        <v>5625</v>
      </c>
      <c r="K9301" t="s">
        <v>127</v>
      </c>
      <c r="L9301" t="str">
        <f>_xlfn.XLOOKUP(Tableau1[[#This Row],[TYPE DE PIECE]],Tableau4[MATIERE],Tableau4[SHORT TYPE],"",0,1)</f>
        <v>COP</v>
      </c>
      <c r="N9301" t="str">
        <f>IF(ISERR(FIND("DECOUPE",Tableau1[[#This Row],[DESIGNATION]])),"","NEED REF")</f>
        <v/>
      </c>
    </row>
    <row r="9302" spans="2:14">
      <c r="B9302">
        <v>34404703</v>
      </c>
      <c r="C9302" s="2">
        <v>42220</v>
      </c>
      <c r="D9302" t="s">
        <v>13</v>
      </c>
      <c r="E9302" t="s">
        <v>6700</v>
      </c>
      <c r="F9302" t="s">
        <v>6595</v>
      </c>
      <c r="J9302" t="s">
        <v>5625</v>
      </c>
      <c r="K9302" t="s">
        <v>127</v>
      </c>
      <c r="L9302" t="str">
        <f>_xlfn.XLOOKUP(Tableau1[[#This Row],[TYPE DE PIECE]],Tableau4[MATIERE],Tableau4[SHORT TYPE],"",0,1)</f>
        <v>COP</v>
      </c>
      <c r="N9302" t="str">
        <f>IF(ISERR(FIND("DECOUPE",Tableau1[[#This Row],[DESIGNATION]])),"","NEED REF")</f>
        <v/>
      </c>
    </row>
    <row r="9303" spans="2:14">
      <c r="B9303">
        <v>34404702</v>
      </c>
      <c r="C9303" s="2">
        <v>42220</v>
      </c>
      <c r="D9303" t="s">
        <v>13</v>
      </c>
      <c r="E9303" t="s">
        <v>6702</v>
      </c>
      <c r="F9303" t="s">
        <v>6595</v>
      </c>
      <c r="J9303" t="s">
        <v>5625</v>
      </c>
      <c r="K9303" t="s">
        <v>127</v>
      </c>
      <c r="L9303" t="str">
        <f>_xlfn.XLOOKUP(Tableau1[[#This Row],[TYPE DE PIECE]],Tableau4[MATIERE],Tableau4[SHORT TYPE],"",0,1)</f>
        <v>COP</v>
      </c>
      <c r="N9303" t="str">
        <f>IF(ISERR(FIND("DECOUPE",Tableau1[[#This Row],[DESIGNATION]])),"","NEED REF")</f>
        <v/>
      </c>
    </row>
    <row r="9304" spans="2:14">
      <c r="B9304">
        <v>34404701</v>
      </c>
      <c r="C9304" s="2">
        <v>42220</v>
      </c>
      <c r="D9304" t="s">
        <v>13</v>
      </c>
      <c r="E9304" t="s">
        <v>6622</v>
      </c>
      <c r="F9304" t="s">
        <v>6595</v>
      </c>
      <c r="J9304" t="s">
        <v>2813</v>
      </c>
      <c r="L9304" t="str">
        <f>_xlfn.XLOOKUP(Tableau1[[#This Row],[TYPE DE PIECE]],Tableau4[MATIERE],Tableau4[SHORT TYPE],"",0,1)</f>
        <v/>
      </c>
      <c r="N9304" t="str">
        <f>IF(ISERR(FIND("DECOUPE",Tableau1[[#This Row],[DESIGNATION]])),"","NEED REF")</f>
        <v/>
      </c>
    </row>
    <row r="9305" spans="2:14">
      <c r="B9305">
        <v>34404700</v>
      </c>
      <c r="C9305" s="2">
        <v>42220</v>
      </c>
      <c r="D9305" t="s">
        <v>13</v>
      </c>
      <c r="E9305" t="s">
        <v>6700</v>
      </c>
      <c r="F9305" t="s">
        <v>6595</v>
      </c>
      <c r="J9305" t="s">
        <v>5625</v>
      </c>
      <c r="K9305" t="s">
        <v>127</v>
      </c>
      <c r="L9305" t="str">
        <f>_xlfn.XLOOKUP(Tableau1[[#This Row],[TYPE DE PIECE]],Tableau4[MATIERE],Tableau4[SHORT TYPE],"",0,1)</f>
        <v>COP</v>
      </c>
      <c r="N9305" t="str">
        <f>IF(ISERR(FIND("DECOUPE",Tableau1[[#This Row],[DESIGNATION]])),"","NEED REF")</f>
        <v/>
      </c>
    </row>
    <row r="9306" spans="2:14">
      <c r="B9306">
        <v>34404699</v>
      </c>
      <c r="C9306" s="2">
        <v>42220</v>
      </c>
      <c r="D9306" t="s">
        <v>13</v>
      </c>
      <c r="E9306" t="s">
        <v>6700</v>
      </c>
      <c r="F9306" t="s">
        <v>6595</v>
      </c>
      <c r="J9306" t="s">
        <v>5625</v>
      </c>
      <c r="K9306" t="s">
        <v>127</v>
      </c>
      <c r="L9306" t="str">
        <f>_xlfn.XLOOKUP(Tableau1[[#This Row],[TYPE DE PIECE]],Tableau4[MATIERE],Tableau4[SHORT TYPE],"",0,1)</f>
        <v>COP</v>
      </c>
      <c r="N9306" t="str">
        <f>IF(ISERR(FIND("DECOUPE",Tableau1[[#This Row],[DESIGNATION]])),"","NEED REF")</f>
        <v/>
      </c>
    </row>
    <row r="9307" spans="2:14">
      <c r="B9307">
        <v>34404698</v>
      </c>
      <c r="C9307" s="2">
        <v>42220</v>
      </c>
      <c r="D9307" t="s">
        <v>13</v>
      </c>
      <c r="E9307" t="s">
        <v>6700</v>
      </c>
      <c r="F9307" t="s">
        <v>6595</v>
      </c>
      <c r="J9307" t="s">
        <v>5625</v>
      </c>
      <c r="K9307" t="s">
        <v>127</v>
      </c>
      <c r="L9307" t="str">
        <f>_xlfn.XLOOKUP(Tableau1[[#This Row],[TYPE DE PIECE]],Tableau4[MATIERE],Tableau4[SHORT TYPE],"",0,1)</f>
        <v>COP</v>
      </c>
      <c r="N9307" t="str">
        <f>IF(ISERR(FIND("DECOUPE",Tableau1[[#This Row],[DESIGNATION]])),"","NEED REF")</f>
        <v/>
      </c>
    </row>
    <row r="9308" spans="2:14">
      <c r="B9308">
        <v>34404697</v>
      </c>
      <c r="C9308" s="2">
        <v>42220</v>
      </c>
      <c r="D9308" t="s">
        <v>13</v>
      </c>
      <c r="E9308" t="s">
        <v>6700</v>
      </c>
      <c r="F9308" t="s">
        <v>6595</v>
      </c>
      <c r="J9308" t="s">
        <v>5625</v>
      </c>
      <c r="K9308" t="s">
        <v>127</v>
      </c>
      <c r="L9308" t="str">
        <f>_xlfn.XLOOKUP(Tableau1[[#This Row],[TYPE DE PIECE]],Tableau4[MATIERE],Tableau4[SHORT TYPE],"",0,1)</f>
        <v>COP</v>
      </c>
      <c r="N9308" t="str">
        <f>IF(ISERR(FIND("DECOUPE",Tableau1[[#This Row],[DESIGNATION]])),"","NEED REF")</f>
        <v/>
      </c>
    </row>
    <row r="9309" spans="2:14">
      <c r="B9309">
        <v>34404696</v>
      </c>
      <c r="C9309" s="2">
        <v>42220</v>
      </c>
      <c r="D9309" t="s">
        <v>13</v>
      </c>
      <c r="E9309" t="s">
        <v>6668</v>
      </c>
      <c r="F9309" t="s">
        <v>6595</v>
      </c>
      <c r="J9309" t="s">
        <v>5625</v>
      </c>
      <c r="K9309" t="s">
        <v>127</v>
      </c>
      <c r="L9309" t="str">
        <f>_xlfn.XLOOKUP(Tableau1[[#This Row],[TYPE DE PIECE]],Tableau4[MATIERE],Tableau4[SHORT TYPE],"",0,1)</f>
        <v>COP</v>
      </c>
      <c r="N9309" t="str">
        <f>IF(ISERR(FIND("DECOUPE",Tableau1[[#This Row],[DESIGNATION]])),"","NEED REF")</f>
        <v/>
      </c>
    </row>
    <row r="9310" spans="2:14">
      <c r="B9310">
        <v>34404695</v>
      </c>
      <c r="C9310" s="2">
        <v>42220</v>
      </c>
      <c r="D9310" t="s">
        <v>13</v>
      </c>
      <c r="E9310" t="s">
        <v>6640</v>
      </c>
      <c r="F9310" t="s">
        <v>6595</v>
      </c>
      <c r="J9310" t="s">
        <v>2813</v>
      </c>
      <c r="K9310" t="s">
        <v>5273</v>
      </c>
      <c r="L9310" t="str">
        <f>_xlfn.XLOOKUP(Tableau1[[#This Row],[TYPE DE PIECE]],Tableau4[MATIERE],Tableau4[SHORT TYPE],"",0,1)</f>
        <v/>
      </c>
      <c r="N9310" t="str">
        <f>IF(ISERR(FIND("DECOUPE",Tableau1[[#This Row],[DESIGNATION]])),"","NEED REF")</f>
        <v/>
      </c>
    </row>
    <row r="9311" spans="2:14">
      <c r="B9311">
        <v>34404694</v>
      </c>
      <c r="C9311" s="2">
        <v>42220</v>
      </c>
      <c r="D9311" t="s">
        <v>13</v>
      </c>
      <c r="E9311" t="s">
        <v>6640</v>
      </c>
      <c r="F9311" t="s">
        <v>6595</v>
      </c>
      <c r="J9311" t="s">
        <v>2813</v>
      </c>
      <c r="K9311" t="s">
        <v>5273</v>
      </c>
      <c r="L9311" t="str">
        <f>_xlfn.XLOOKUP(Tableau1[[#This Row],[TYPE DE PIECE]],Tableau4[MATIERE],Tableau4[SHORT TYPE],"",0,1)</f>
        <v/>
      </c>
      <c r="N9311" t="str">
        <f>IF(ISERR(FIND("DECOUPE",Tableau1[[#This Row],[DESIGNATION]])),"","NEED REF")</f>
        <v/>
      </c>
    </row>
    <row r="9312" spans="2:14">
      <c r="B9312">
        <v>34404693</v>
      </c>
      <c r="C9312" s="2">
        <v>42220</v>
      </c>
      <c r="D9312" t="s">
        <v>13</v>
      </c>
      <c r="E9312" t="s">
        <v>5878</v>
      </c>
      <c r="F9312" t="s">
        <v>6595</v>
      </c>
      <c r="J9312" t="s">
        <v>2813</v>
      </c>
      <c r="K9312" t="s">
        <v>5273</v>
      </c>
      <c r="L9312" t="str">
        <f>_xlfn.XLOOKUP(Tableau1[[#This Row],[TYPE DE PIECE]],Tableau4[MATIERE],Tableau4[SHORT TYPE],"",0,1)</f>
        <v/>
      </c>
      <c r="N9312" t="str">
        <f>IF(ISERR(FIND("DECOUPE",Tableau1[[#This Row],[DESIGNATION]])),"","NEED REF")</f>
        <v/>
      </c>
    </row>
    <row r="9313" spans="2:14">
      <c r="B9313">
        <v>34404692</v>
      </c>
      <c r="C9313" s="2">
        <v>42219</v>
      </c>
      <c r="D9313" t="s">
        <v>13</v>
      </c>
      <c r="E9313" t="s">
        <v>6700</v>
      </c>
      <c r="F9313" t="s">
        <v>6595</v>
      </c>
      <c r="J9313" t="s">
        <v>5625</v>
      </c>
      <c r="K9313" t="s">
        <v>127</v>
      </c>
      <c r="L9313" t="str">
        <f>_xlfn.XLOOKUP(Tableau1[[#This Row],[TYPE DE PIECE]],Tableau4[MATIERE],Tableau4[SHORT TYPE],"",0,1)</f>
        <v>COP</v>
      </c>
      <c r="N9313" t="str">
        <f>IF(ISERR(FIND("DECOUPE",Tableau1[[#This Row],[DESIGNATION]])),"","NEED REF")</f>
        <v/>
      </c>
    </row>
    <row r="9314" spans="2:14">
      <c r="B9314">
        <v>34404691</v>
      </c>
      <c r="C9314" s="2">
        <v>42219</v>
      </c>
      <c r="D9314" t="s">
        <v>13</v>
      </c>
      <c r="E9314" t="s">
        <v>6700</v>
      </c>
      <c r="F9314" t="s">
        <v>6595</v>
      </c>
      <c r="J9314" t="s">
        <v>5625</v>
      </c>
      <c r="K9314" t="s">
        <v>127</v>
      </c>
      <c r="L9314" t="str">
        <f>_xlfn.XLOOKUP(Tableau1[[#This Row],[TYPE DE PIECE]],Tableau4[MATIERE],Tableau4[SHORT TYPE],"",0,1)</f>
        <v>COP</v>
      </c>
      <c r="N9314" t="str">
        <f>IF(ISERR(FIND("DECOUPE",Tableau1[[#This Row],[DESIGNATION]])),"","NEED REF")</f>
        <v/>
      </c>
    </row>
    <row r="9315" spans="2:14">
      <c r="B9315">
        <v>34404690</v>
      </c>
      <c r="C9315" s="2">
        <v>42219</v>
      </c>
      <c r="D9315" t="s">
        <v>13</v>
      </c>
      <c r="E9315" t="s">
        <v>6700</v>
      </c>
      <c r="F9315" t="s">
        <v>6595</v>
      </c>
      <c r="J9315" t="s">
        <v>5625</v>
      </c>
      <c r="K9315" t="s">
        <v>127</v>
      </c>
      <c r="L9315" t="str">
        <f>_xlfn.XLOOKUP(Tableau1[[#This Row],[TYPE DE PIECE]],Tableau4[MATIERE],Tableau4[SHORT TYPE],"",0,1)</f>
        <v>COP</v>
      </c>
      <c r="N9315" t="str">
        <f>IF(ISERR(FIND("DECOUPE",Tableau1[[#This Row],[DESIGNATION]])),"","NEED REF")</f>
        <v/>
      </c>
    </row>
    <row r="9316" spans="2:14">
      <c r="B9316">
        <v>34404689</v>
      </c>
      <c r="C9316" s="2">
        <v>42219</v>
      </c>
      <c r="D9316" t="s">
        <v>13</v>
      </c>
      <c r="E9316" t="s">
        <v>6700</v>
      </c>
      <c r="F9316" t="s">
        <v>6595</v>
      </c>
      <c r="J9316" t="s">
        <v>5625</v>
      </c>
      <c r="K9316" t="s">
        <v>127</v>
      </c>
      <c r="L9316" t="str">
        <f>_xlfn.XLOOKUP(Tableau1[[#This Row],[TYPE DE PIECE]],Tableau4[MATIERE],Tableau4[SHORT TYPE],"",0,1)</f>
        <v>COP</v>
      </c>
      <c r="N9316" t="str">
        <f>IF(ISERR(FIND("DECOUPE",Tableau1[[#This Row],[DESIGNATION]])),"","NEED REF")</f>
        <v/>
      </c>
    </row>
    <row r="9317" spans="2:14">
      <c r="B9317">
        <v>34404688</v>
      </c>
      <c r="C9317" s="2">
        <v>42219</v>
      </c>
      <c r="D9317" t="s">
        <v>13</v>
      </c>
      <c r="E9317" t="s">
        <v>6700</v>
      </c>
      <c r="F9317" t="s">
        <v>6595</v>
      </c>
      <c r="J9317" t="s">
        <v>5625</v>
      </c>
      <c r="K9317" t="s">
        <v>127</v>
      </c>
      <c r="L9317" t="str">
        <f>_xlfn.XLOOKUP(Tableau1[[#This Row],[TYPE DE PIECE]],Tableau4[MATIERE],Tableau4[SHORT TYPE],"",0,1)</f>
        <v>COP</v>
      </c>
      <c r="N9317" t="str">
        <f>IF(ISERR(FIND("DECOUPE",Tableau1[[#This Row],[DESIGNATION]])),"","NEED REF")</f>
        <v/>
      </c>
    </row>
    <row r="9318" spans="2:14">
      <c r="B9318">
        <v>34404687</v>
      </c>
      <c r="C9318" s="2">
        <v>42219</v>
      </c>
      <c r="D9318" t="s">
        <v>13</v>
      </c>
      <c r="E9318" t="s">
        <v>6700</v>
      </c>
      <c r="F9318" t="s">
        <v>6595</v>
      </c>
      <c r="J9318" t="s">
        <v>5625</v>
      </c>
      <c r="K9318" t="s">
        <v>127</v>
      </c>
      <c r="L9318" t="str">
        <f>_xlfn.XLOOKUP(Tableau1[[#This Row],[TYPE DE PIECE]],Tableau4[MATIERE],Tableau4[SHORT TYPE],"",0,1)</f>
        <v>COP</v>
      </c>
      <c r="N9318" t="str">
        <f>IF(ISERR(FIND("DECOUPE",Tableau1[[#This Row],[DESIGNATION]])),"","NEED REF")</f>
        <v/>
      </c>
    </row>
    <row r="9319" spans="2:14">
      <c r="B9319">
        <v>34404686</v>
      </c>
      <c r="C9319" s="2">
        <v>42219</v>
      </c>
      <c r="D9319" t="s">
        <v>13</v>
      </c>
      <c r="E9319" t="s">
        <v>6703</v>
      </c>
      <c r="F9319" t="s">
        <v>6595</v>
      </c>
      <c r="J9319" t="s">
        <v>5625</v>
      </c>
      <c r="K9319" t="s">
        <v>5273</v>
      </c>
      <c r="L9319" t="str">
        <f>_xlfn.XLOOKUP(Tableau1[[#This Row],[TYPE DE PIECE]],Tableau4[MATIERE],Tableau4[SHORT TYPE],"",0,1)</f>
        <v/>
      </c>
      <c r="N9319" t="str">
        <f>IF(ISERR(FIND("DECOUPE",Tableau1[[#This Row],[DESIGNATION]])),"","NEED REF")</f>
        <v/>
      </c>
    </row>
    <row r="9320" spans="2:14">
      <c r="B9320">
        <v>34404685</v>
      </c>
      <c r="C9320" s="2">
        <v>42219</v>
      </c>
      <c r="D9320" t="s">
        <v>13</v>
      </c>
      <c r="E9320" t="s">
        <v>6629</v>
      </c>
      <c r="F9320" t="s">
        <v>6595</v>
      </c>
      <c r="J9320" t="s">
        <v>5625</v>
      </c>
      <c r="K9320" t="s">
        <v>5273</v>
      </c>
      <c r="L9320" t="str">
        <f>_xlfn.XLOOKUP(Tableau1[[#This Row],[TYPE DE PIECE]],Tableau4[MATIERE],Tableau4[SHORT TYPE],"",0,1)</f>
        <v/>
      </c>
      <c r="N9320" t="str">
        <f>IF(ISERR(FIND("DECOUPE",Tableau1[[#This Row],[DESIGNATION]])),"","NEED REF")</f>
        <v/>
      </c>
    </row>
    <row r="9321" spans="2:14">
      <c r="B9321">
        <v>34404684</v>
      </c>
      <c r="C9321" s="2">
        <v>42219</v>
      </c>
      <c r="D9321" t="s">
        <v>13</v>
      </c>
      <c r="E9321" t="s">
        <v>6704</v>
      </c>
      <c r="F9321" t="s">
        <v>6595</v>
      </c>
      <c r="J9321" t="s">
        <v>5625</v>
      </c>
      <c r="L9321" t="str">
        <f>_xlfn.XLOOKUP(Tableau1[[#This Row],[TYPE DE PIECE]],Tableau4[MATIERE],Tableau4[SHORT TYPE],"",0,1)</f>
        <v/>
      </c>
      <c r="N9321" t="str">
        <f>IF(ISERR(FIND("DECOUPE",Tableau1[[#This Row],[DESIGNATION]])),"","NEED REF")</f>
        <v/>
      </c>
    </row>
    <row r="9322" spans="2:14">
      <c r="B9322">
        <v>34404683</v>
      </c>
      <c r="C9322" s="2">
        <v>42219</v>
      </c>
      <c r="D9322" t="s">
        <v>13</v>
      </c>
      <c r="E9322" t="s">
        <v>6640</v>
      </c>
      <c r="F9322" t="s">
        <v>6595</v>
      </c>
      <c r="J9322" t="s">
        <v>2813</v>
      </c>
      <c r="K9322" t="s">
        <v>5273</v>
      </c>
      <c r="L9322" t="str">
        <f>_xlfn.XLOOKUP(Tableau1[[#This Row],[TYPE DE PIECE]],Tableau4[MATIERE],Tableau4[SHORT TYPE],"",0,1)</f>
        <v/>
      </c>
      <c r="N9322" t="str">
        <f>IF(ISERR(FIND("DECOUPE",Tableau1[[#This Row],[DESIGNATION]])),"","NEED REF")</f>
        <v/>
      </c>
    </row>
    <row r="9323" spans="2:14">
      <c r="B9323">
        <v>34404682</v>
      </c>
      <c r="C9323" s="2">
        <v>42219</v>
      </c>
      <c r="D9323" t="s">
        <v>13</v>
      </c>
      <c r="E9323" t="s">
        <v>6640</v>
      </c>
      <c r="F9323" t="s">
        <v>6595</v>
      </c>
      <c r="J9323" t="s">
        <v>2813</v>
      </c>
      <c r="K9323" t="s">
        <v>5273</v>
      </c>
      <c r="L9323" t="str">
        <f>_xlfn.XLOOKUP(Tableau1[[#This Row],[TYPE DE PIECE]],Tableau4[MATIERE],Tableau4[SHORT TYPE],"",0,1)</f>
        <v/>
      </c>
      <c r="N9323" t="str">
        <f>IF(ISERR(FIND("DECOUPE",Tableau1[[#This Row],[DESIGNATION]])),"","NEED REF")</f>
        <v/>
      </c>
    </row>
    <row r="9324" spans="2:14">
      <c r="B9324">
        <v>34404681</v>
      </c>
      <c r="C9324" s="2">
        <v>42219</v>
      </c>
      <c r="D9324" t="s">
        <v>13</v>
      </c>
      <c r="E9324" t="s">
        <v>6659</v>
      </c>
      <c r="F9324" t="s">
        <v>6595</v>
      </c>
      <c r="J9324" t="s">
        <v>5625</v>
      </c>
      <c r="K9324" t="s">
        <v>127</v>
      </c>
      <c r="L9324" t="str">
        <f>_xlfn.XLOOKUP(Tableau1[[#This Row],[TYPE DE PIECE]],Tableau4[MATIERE],Tableau4[SHORT TYPE],"",0,1)</f>
        <v>COP</v>
      </c>
      <c r="N9324" t="str">
        <f>IF(ISERR(FIND("DECOUPE",Tableau1[[#This Row],[DESIGNATION]])),"","NEED REF")</f>
        <v/>
      </c>
    </row>
    <row r="9325" spans="2:14">
      <c r="B9325">
        <v>34404680</v>
      </c>
      <c r="C9325" s="2">
        <v>42219</v>
      </c>
      <c r="D9325" t="s">
        <v>13</v>
      </c>
      <c r="E9325" t="s">
        <v>6705</v>
      </c>
      <c r="F9325" t="s">
        <v>6595</v>
      </c>
      <c r="J9325" t="s">
        <v>5625</v>
      </c>
      <c r="K9325" t="s">
        <v>127</v>
      </c>
      <c r="L9325" t="str">
        <f>_xlfn.XLOOKUP(Tableau1[[#This Row],[TYPE DE PIECE]],Tableau4[MATIERE],Tableau4[SHORT TYPE],"",0,1)</f>
        <v>COP</v>
      </c>
      <c r="N9325" t="str">
        <f>IF(ISERR(FIND("DECOUPE",Tableau1[[#This Row],[DESIGNATION]])),"","NEED REF")</f>
        <v/>
      </c>
    </row>
    <row r="9326" spans="2:14">
      <c r="B9326">
        <v>34404679</v>
      </c>
      <c r="C9326" s="2">
        <v>42215</v>
      </c>
      <c r="D9326" t="s">
        <v>13</v>
      </c>
      <c r="E9326" t="s">
        <v>6706</v>
      </c>
      <c r="F9326" t="s">
        <v>6595</v>
      </c>
      <c r="J9326" t="s">
        <v>5625</v>
      </c>
      <c r="K9326" t="s">
        <v>22</v>
      </c>
      <c r="L9326" t="str">
        <f>_xlfn.XLOOKUP(Tableau1[[#This Row],[TYPE DE PIECE]],Tableau4[MATIERE],Tableau4[SHORT TYPE],"",0,1)</f>
        <v>COP</v>
      </c>
      <c r="N9326" t="str">
        <f>IF(ISERR(FIND("DECOUPE",Tableau1[[#This Row],[DESIGNATION]])),"","NEED REF")</f>
        <v/>
      </c>
    </row>
    <row r="9327" spans="2:14">
      <c r="B9327">
        <v>34404678</v>
      </c>
      <c r="C9327" s="2">
        <v>42215</v>
      </c>
      <c r="D9327" t="s">
        <v>13</v>
      </c>
      <c r="E9327" t="s">
        <v>6707</v>
      </c>
      <c r="F9327" t="s">
        <v>6595</v>
      </c>
      <c r="J9327" t="s">
        <v>5625</v>
      </c>
      <c r="K9327" t="s">
        <v>5273</v>
      </c>
      <c r="L9327" t="str">
        <f>_xlfn.XLOOKUP(Tableau1[[#This Row],[TYPE DE PIECE]],Tableau4[MATIERE],Tableau4[SHORT TYPE],"",0,1)</f>
        <v/>
      </c>
      <c r="N9327" t="str">
        <f>IF(ISERR(FIND("DECOUPE",Tableau1[[#This Row],[DESIGNATION]])),"","NEED REF")</f>
        <v/>
      </c>
    </row>
    <row r="9328" spans="2:14">
      <c r="B9328">
        <v>34404677</v>
      </c>
      <c r="C9328" s="2">
        <v>42215</v>
      </c>
      <c r="D9328" t="s">
        <v>13</v>
      </c>
      <c r="E9328" t="s">
        <v>6640</v>
      </c>
      <c r="F9328" t="s">
        <v>6595</v>
      </c>
      <c r="J9328" t="s">
        <v>5625</v>
      </c>
      <c r="K9328" t="s">
        <v>5273</v>
      </c>
      <c r="L9328" t="str">
        <f>_xlfn.XLOOKUP(Tableau1[[#This Row],[TYPE DE PIECE]],Tableau4[MATIERE],Tableau4[SHORT TYPE],"",0,1)</f>
        <v/>
      </c>
      <c r="N9328" t="str">
        <f>IF(ISERR(FIND("DECOUPE",Tableau1[[#This Row],[DESIGNATION]])),"","NEED REF")</f>
        <v/>
      </c>
    </row>
    <row r="9329" spans="2:14">
      <c r="B9329">
        <v>34404676</v>
      </c>
      <c r="C9329" s="2">
        <v>42215</v>
      </c>
      <c r="D9329" t="s">
        <v>13</v>
      </c>
      <c r="E9329" t="s">
        <v>6640</v>
      </c>
      <c r="F9329" t="s">
        <v>6595</v>
      </c>
      <c r="J9329" t="s">
        <v>5625</v>
      </c>
      <c r="K9329" t="s">
        <v>5273</v>
      </c>
      <c r="L9329" t="str">
        <f>_xlfn.XLOOKUP(Tableau1[[#This Row],[TYPE DE PIECE]],Tableau4[MATIERE],Tableau4[SHORT TYPE],"",0,1)</f>
        <v/>
      </c>
      <c r="N9329" t="str">
        <f>IF(ISERR(FIND("DECOUPE",Tableau1[[#This Row],[DESIGNATION]])),"","NEED REF")</f>
        <v/>
      </c>
    </row>
    <row r="9330" spans="2:14">
      <c r="B9330">
        <v>34404675</v>
      </c>
      <c r="C9330" s="2">
        <v>42215</v>
      </c>
      <c r="D9330" t="s">
        <v>13</v>
      </c>
      <c r="E9330" t="s">
        <v>5878</v>
      </c>
      <c r="F9330" t="s">
        <v>6595</v>
      </c>
      <c r="J9330" t="s">
        <v>5625</v>
      </c>
      <c r="K9330" t="s">
        <v>5273</v>
      </c>
      <c r="L9330" t="str">
        <f>_xlfn.XLOOKUP(Tableau1[[#This Row],[TYPE DE PIECE]],Tableau4[MATIERE],Tableau4[SHORT TYPE],"",0,1)</f>
        <v/>
      </c>
      <c r="N9330" t="str">
        <f>IF(ISERR(FIND("DECOUPE",Tableau1[[#This Row],[DESIGNATION]])),"","NEED REF")</f>
        <v/>
      </c>
    </row>
    <row r="9331" spans="2:14">
      <c r="B9331">
        <v>34404674</v>
      </c>
      <c r="C9331" s="2">
        <v>42215</v>
      </c>
      <c r="D9331" t="s">
        <v>13</v>
      </c>
      <c r="E9331" t="s">
        <v>6708</v>
      </c>
      <c r="F9331" t="s">
        <v>6595</v>
      </c>
      <c r="J9331" t="s">
        <v>5625</v>
      </c>
      <c r="K9331" t="s">
        <v>5273</v>
      </c>
      <c r="L9331" t="str">
        <f>_xlfn.XLOOKUP(Tableau1[[#This Row],[TYPE DE PIECE]],Tableau4[MATIERE],Tableau4[SHORT TYPE],"",0,1)</f>
        <v/>
      </c>
      <c r="N9331" t="str">
        <f>IF(ISERR(FIND("DECOUPE",Tableau1[[#This Row],[DESIGNATION]])),"","NEED REF")</f>
        <v/>
      </c>
    </row>
    <row r="9332" spans="2:14">
      <c r="B9332">
        <v>34404673</v>
      </c>
      <c r="C9332" s="2">
        <v>42215</v>
      </c>
      <c r="D9332" t="s">
        <v>13</v>
      </c>
      <c r="E9332" t="s">
        <v>6709</v>
      </c>
      <c r="F9332" t="s">
        <v>6595</v>
      </c>
      <c r="J9332" t="s">
        <v>5625</v>
      </c>
      <c r="K9332" t="s">
        <v>22</v>
      </c>
      <c r="L9332" t="str">
        <f>_xlfn.XLOOKUP(Tableau1[[#This Row],[TYPE DE PIECE]],Tableau4[MATIERE],Tableau4[SHORT TYPE],"",0,1)</f>
        <v>COP</v>
      </c>
      <c r="N9332" t="str">
        <f>IF(ISERR(FIND("DECOUPE",Tableau1[[#This Row],[DESIGNATION]])),"","NEED REF")</f>
        <v/>
      </c>
    </row>
    <row r="9333" spans="2:14">
      <c r="B9333">
        <v>34404672</v>
      </c>
      <c r="C9333" s="2">
        <v>42215</v>
      </c>
      <c r="D9333" t="s">
        <v>13</v>
      </c>
      <c r="E9333" t="s">
        <v>6710</v>
      </c>
      <c r="F9333" t="s">
        <v>6595</v>
      </c>
      <c r="J9333" t="s">
        <v>5625</v>
      </c>
      <c r="K9333" t="s">
        <v>22</v>
      </c>
      <c r="L9333" t="str">
        <f>_xlfn.XLOOKUP(Tableau1[[#This Row],[TYPE DE PIECE]],Tableau4[MATIERE],Tableau4[SHORT TYPE],"",0,1)</f>
        <v>COP</v>
      </c>
      <c r="N9333" t="str">
        <f>IF(ISERR(FIND("DECOUPE",Tableau1[[#This Row],[DESIGNATION]])),"","NEED REF")</f>
        <v/>
      </c>
    </row>
    <row r="9334" spans="2:14">
      <c r="B9334">
        <v>34404671</v>
      </c>
      <c r="C9334" s="2">
        <v>42215</v>
      </c>
      <c r="D9334" t="s">
        <v>13</v>
      </c>
      <c r="E9334" t="s">
        <v>6711</v>
      </c>
      <c r="F9334" t="s">
        <v>6595</v>
      </c>
      <c r="J9334" t="s">
        <v>5625</v>
      </c>
      <c r="K9334" t="s">
        <v>22</v>
      </c>
      <c r="L9334" t="str">
        <f>_xlfn.XLOOKUP(Tableau1[[#This Row],[TYPE DE PIECE]],Tableau4[MATIERE],Tableau4[SHORT TYPE],"",0,1)</f>
        <v>COP</v>
      </c>
      <c r="N9334" t="str">
        <f>IF(ISERR(FIND("DECOUPE",Tableau1[[#This Row],[DESIGNATION]])),"","NEED REF")</f>
        <v/>
      </c>
    </row>
    <row r="9335" spans="2:14">
      <c r="B9335">
        <v>34404670</v>
      </c>
      <c r="C9335" s="2">
        <v>42215</v>
      </c>
      <c r="D9335" t="s">
        <v>13</v>
      </c>
      <c r="E9335" t="s">
        <v>6712</v>
      </c>
      <c r="F9335" t="s">
        <v>6595</v>
      </c>
      <c r="J9335" t="s">
        <v>5625</v>
      </c>
      <c r="K9335" t="s">
        <v>22</v>
      </c>
      <c r="L9335" t="str">
        <f>_xlfn.XLOOKUP(Tableau1[[#This Row],[TYPE DE PIECE]],Tableau4[MATIERE],Tableau4[SHORT TYPE],"",0,1)</f>
        <v>COP</v>
      </c>
      <c r="N9335" t="str">
        <f>IF(ISERR(FIND("DECOUPE",Tableau1[[#This Row],[DESIGNATION]])),"","NEED REF")</f>
        <v/>
      </c>
    </row>
    <row r="9336" spans="2:14">
      <c r="B9336">
        <v>34404669</v>
      </c>
      <c r="C9336" s="2">
        <v>42215</v>
      </c>
      <c r="D9336" t="s">
        <v>13</v>
      </c>
      <c r="E9336" t="s">
        <v>6713</v>
      </c>
      <c r="F9336" t="s">
        <v>6595</v>
      </c>
      <c r="J9336" t="s">
        <v>5625</v>
      </c>
      <c r="K9336" t="s">
        <v>22</v>
      </c>
      <c r="L9336" t="str">
        <f>_xlfn.XLOOKUP(Tableau1[[#This Row],[TYPE DE PIECE]],Tableau4[MATIERE],Tableau4[SHORT TYPE],"",0,1)</f>
        <v>COP</v>
      </c>
      <c r="N9336" t="str">
        <f>IF(ISERR(FIND("DECOUPE",Tableau1[[#This Row],[DESIGNATION]])),"","NEED REF")</f>
        <v/>
      </c>
    </row>
    <row r="9337" spans="2:14">
      <c r="B9337">
        <v>34404668</v>
      </c>
      <c r="C9337" s="2">
        <v>42215</v>
      </c>
      <c r="D9337" t="s">
        <v>13</v>
      </c>
      <c r="E9337" t="s">
        <v>6714</v>
      </c>
      <c r="F9337" t="s">
        <v>6595</v>
      </c>
      <c r="J9337" t="s">
        <v>5625</v>
      </c>
      <c r="K9337" t="s">
        <v>22</v>
      </c>
      <c r="L9337" t="str">
        <f>_xlfn.XLOOKUP(Tableau1[[#This Row],[TYPE DE PIECE]],Tableau4[MATIERE],Tableau4[SHORT TYPE],"",0,1)</f>
        <v>COP</v>
      </c>
      <c r="N9337" t="str">
        <f>IF(ISERR(FIND("DECOUPE",Tableau1[[#This Row],[DESIGNATION]])),"","NEED REF")</f>
        <v/>
      </c>
    </row>
    <row r="9338" spans="2:14">
      <c r="B9338">
        <v>34404667</v>
      </c>
      <c r="C9338" s="2">
        <v>42214</v>
      </c>
      <c r="D9338" t="s">
        <v>13</v>
      </c>
      <c r="F9338" t="s">
        <v>6715</v>
      </c>
      <c r="J9338" t="s">
        <v>17</v>
      </c>
      <c r="K9338" t="s">
        <v>25</v>
      </c>
      <c r="L9338" t="str">
        <f>_xlfn.XLOOKUP(Tableau1[[#This Row],[TYPE DE PIECE]],Tableau4[MATIERE],Tableau4[SHORT TYPE],"",0,1)</f>
        <v>SMT</v>
      </c>
      <c r="N9338" t="str">
        <f>IF(ISERR(FIND("DECOUPE",Tableau1[[#This Row],[DESIGNATION]])),"","NEED REF")</f>
        <v/>
      </c>
    </row>
    <row r="9339" spans="2:14">
      <c r="B9339">
        <v>34404666</v>
      </c>
      <c r="C9339" s="2">
        <v>42214</v>
      </c>
      <c r="D9339" t="s">
        <v>13</v>
      </c>
      <c r="F9339" t="s">
        <v>6715</v>
      </c>
      <c r="J9339" t="s">
        <v>17</v>
      </c>
      <c r="K9339" t="s">
        <v>25</v>
      </c>
      <c r="L9339" t="str">
        <f>_xlfn.XLOOKUP(Tableau1[[#This Row],[TYPE DE PIECE]],Tableau4[MATIERE],Tableau4[SHORT TYPE],"",0,1)</f>
        <v>SMT</v>
      </c>
      <c r="N9339" t="str">
        <f>IF(ISERR(FIND("DECOUPE",Tableau1[[#This Row],[DESIGNATION]])),"","NEED REF")</f>
        <v/>
      </c>
    </row>
    <row r="9340" spans="2:14">
      <c r="B9340">
        <v>34404665</v>
      </c>
      <c r="C9340" s="2">
        <v>42214</v>
      </c>
      <c r="D9340" t="s">
        <v>13</v>
      </c>
      <c r="F9340" t="s">
        <v>6715</v>
      </c>
      <c r="J9340" t="s">
        <v>17</v>
      </c>
      <c r="K9340" t="s">
        <v>25</v>
      </c>
      <c r="L9340" t="str">
        <f>_xlfn.XLOOKUP(Tableau1[[#This Row],[TYPE DE PIECE]],Tableau4[MATIERE],Tableau4[SHORT TYPE],"",0,1)</f>
        <v>SMT</v>
      </c>
      <c r="N9340" t="str">
        <f>IF(ISERR(FIND("DECOUPE",Tableau1[[#This Row],[DESIGNATION]])),"","NEED REF")</f>
        <v/>
      </c>
    </row>
    <row r="9341" spans="2:14">
      <c r="B9341">
        <v>34404664</v>
      </c>
      <c r="C9341" s="2">
        <v>42214</v>
      </c>
      <c r="D9341" t="s">
        <v>13</v>
      </c>
      <c r="E9341" t="s">
        <v>6716</v>
      </c>
      <c r="F9341" t="s">
        <v>6595</v>
      </c>
      <c r="J9341" t="s">
        <v>5625</v>
      </c>
      <c r="K9341" t="s">
        <v>22</v>
      </c>
      <c r="L9341" t="str">
        <f>_xlfn.XLOOKUP(Tableau1[[#This Row],[TYPE DE PIECE]],Tableau4[MATIERE],Tableau4[SHORT TYPE],"",0,1)</f>
        <v>COP</v>
      </c>
      <c r="N9341" t="str">
        <f>IF(ISERR(FIND("DECOUPE",Tableau1[[#This Row],[DESIGNATION]])),"","NEED REF")</f>
        <v/>
      </c>
    </row>
    <row r="9342" spans="2:14">
      <c r="B9342">
        <v>34404663</v>
      </c>
      <c r="C9342" s="2">
        <v>42214</v>
      </c>
      <c r="D9342" t="s">
        <v>13</v>
      </c>
      <c r="E9342" t="s">
        <v>6717</v>
      </c>
      <c r="F9342" t="s">
        <v>6595</v>
      </c>
      <c r="J9342" t="s">
        <v>5625</v>
      </c>
      <c r="K9342" t="s">
        <v>22</v>
      </c>
      <c r="L9342" t="str">
        <f>_xlfn.XLOOKUP(Tableau1[[#This Row],[TYPE DE PIECE]],Tableau4[MATIERE],Tableau4[SHORT TYPE],"",0,1)</f>
        <v>COP</v>
      </c>
      <c r="N9342" t="str">
        <f>IF(ISERR(FIND("DECOUPE",Tableau1[[#This Row],[DESIGNATION]])),"","NEED REF")</f>
        <v/>
      </c>
    </row>
    <row r="9343" spans="2:14">
      <c r="B9343">
        <v>34404662</v>
      </c>
      <c r="C9343" s="2">
        <v>42214</v>
      </c>
      <c r="D9343" t="s">
        <v>13</v>
      </c>
      <c r="E9343" t="s">
        <v>6718</v>
      </c>
      <c r="F9343" t="s">
        <v>6595</v>
      </c>
      <c r="J9343" t="s">
        <v>5625</v>
      </c>
      <c r="K9343" t="s">
        <v>22</v>
      </c>
      <c r="L9343" t="str">
        <f>_xlfn.XLOOKUP(Tableau1[[#This Row],[TYPE DE PIECE]],Tableau4[MATIERE],Tableau4[SHORT TYPE],"",0,1)</f>
        <v>COP</v>
      </c>
      <c r="N9343" t="str">
        <f>IF(ISERR(FIND("DECOUPE",Tableau1[[#This Row],[DESIGNATION]])),"","NEED REF")</f>
        <v/>
      </c>
    </row>
    <row r="9344" spans="2:14">
      <c r="B9344">
        <v>34404661</v>
      </c>
      <c r="C9344" s="2">
        <v>42214</v>
      </c>
      <c r="D9344" t="s">
        <v>13</v>
      </c>
      <c r="E9344" t="s">
        <v>6719</v>
      </c>
      <c r="F9344" t="s">
        <v>6595</v>
      </c>
      <c r="J9344" t="s">
        <v>5625</v>
      </c>
      <c r="K9344" t="s">
        <v>22</v>
      </c>
      <c r="L9344" t="str">
        <f>_xlfn.XLOOKUP(Tableau1[[#This Row],[TYPE DE PIECE]],Tableau4[MATIERE],Tableau4[SHORT TYPE],"",0,1)</f>
        <v>COP</v>
      </c>
      <c r="N9344" t="str">
        <f>IF(ISERR(FIND("DECOUPE",Tableau1[[#This Row],[DESIGNATION]])),"","NEED REF")</f>
        <v/>
      </c>
    </row>
    <row r="9345" spans="2:14">
      <c r="B9345">
        <v>34404660</v>
      </c>
      <c r="C9345" s="2">
        <v>42214</v>
      </c>
      <c r="D9345" t="s">
        <v>13</v>
      </c>
      <c r="E9345" t="s">
        <v>6720</v>
      </c>
      <c r="F9345" t="s">
        <v>6595</v>
      </c>
      <c r="J9345" t="s">
        <v>5625</v>
      </c>
      <c r="K9345" t="s">
        <v>22</v>
      </c>
      <c r="L9345" t="str">
        <f>_xlfn.XLOOKUP(Tableau1[[#This Row],[TYPE DE PIECE]],Tableau4[MATIERE],Tableau4[SHORT TYPE],"",0,1)</f>
        <v>COP</v>
      </c>
      <c r="N9345" t="str">
        <f>IF(ISERR(FIND("DECOUPE",Tableau1[[#This Row],[DESIGNATION]])),"","NEED REF")</f>
        <v/>
      </c>
    </row>
    <row r="9346" spans="2:14">
      <c r="B9346">
        <v>34404659</v>
      </c>
      <c r="C9346" s="2">
        <v>42214</v>
      </c>
      <c r="D9346" t="s">
        <v>13</v>
      </c>
      <c r="E9346" t="s">
        <v>6721</v>
      </c>
      <c r="F9346" t="s">
        <v>6595</v>
      </c>
      <c r="J9346" t="s">
        <v>5625</v>
      </c>
      <c r="K9346" t="s">
        <v>22</v>
      </c>
      <c r="L9346" t="str">
        <f>_xlfn.XLOOKUP(Tableau1[[#This Row],[TYPE DE PIECE]],Tableau4[MATIERE],Tableau4[SHORT TYPE],"",0,1)</f>
        <v>COP</v>
      </c>
      <c r="N9346" t="str">
        <f>IF(ISERR(FIND("DECOUPE",Tableau1[[#This Row],[DESIGNATION]])),"","NEED REF")</f>
        <v/>
      </c>
    </row>
    <row r="9347" spans="2:14">
      <c r="B9347">
        <v>34404658</v>
      </c>
      <c r="C9347" s="2">
        <v>42214</v>
      </c>
      <c r="D9347" t="s">
        <v>13</v>
      </c>
      <c r="E9347" t="s">
        <v>6722</v>
      </c>
      <c r="F9347" t="s">
        <v>6595</v>
      </c>
      <c r="J9347" t="s">
        <v>5625</v>
      </c>
      <c r="K9347" t="s">
        <v>22</v>
      </c>
      <c r="L9347" t="str">
        <f>_xlfn.XLOOKUP(Tableau1[[#This Row],[TYPE DE PIECE]],Tableau4[MATIERE],Tableau4[SHORT TYPE],"",0,1)</f>
        <v>COP</v>
      </c>
      <c r="N9347" t="str">
        <f>IF(ISERR(FIND("DECOUPE",Tableau1[[#This Row],[DESIGNATION]])),"","NEED REF")</f>
        <v/>
      </c>
    </row>
    <row r="9348" spans="2:14">
      <c r="B9348">
        <v>34404657</v>
      </c>
      <c r="C9348" s="2">
        <v>42213</v>
      </c>
      <c r="D9348" t="s">
        <v>13</v>
      </c>
      <c r="E9348" t="s">
        <v>6639</v>
      </c>
      <c r="F9348" t="s">
        <v>6595</v>
      </c>
      <c r="J9348" t="s">
        <v>5625</v>
      </c>
      <c r="K9348" t="s">
        <v>127</v>
      </c>
      <c r="L9348" t="str">
        <f>_xlfn.XLOOKUP(Tableau1[[#This Row],[TYPE DE PIECE]],Tableau4[MATIERE],Tableau4[SHORT TYPE],"",0,1)</f>
        <v>COP</v>
      </c>
      <c r="N9348" t="str">
        <f>IF(ISERR(FIND("DECOUPE",Tableau1[[#This Row],[DESIGNATION]])),"","NEED REF")</f>
        <v/>
      </c>
    </row>
    <row r="9349" spans="2:14">
      <c r="B9349">
        <v>34404656</v>
      </c>
      <c r="C9349" s="2">
        <v>42213</v>
      </c>
      <c r="D9349" t="s">
        <v>13</v>
      </c>
      <c r="E9349" t="s">
        <v>6723</v>
      </c>
      <c r="F9349" t="s">
        <v>6595</v>
      </c>
      <c r="J9349" t="s">
        <v>5625</v>
      </c>
      <c r="K9349" t="s">
        <v>127</v>
      </c>
      <c r="L9349" t="str">
        <f>_xlfn.XLOOKUP(Tableau1[[#This Row],[TYPE DE PIECE]],Tableau4[MATIERE],Tableau4[SHORT TYPE],"",0,1)</f>
        <v>COP</v>
      </c>
      <c r="N9349" t="str">
        <f>IF(ISERR(FIND("DECOUPE",Tableau1[[#This Row],[DESIGNATION]])),"","NEED REF")</f>
        <v/>
      </c>
    </row>
    <row r="9350" spans="2:14">
      <c r="B9350">
        <v>34404655</v>
      </c>
      <c r="C9350" s="2">
        <v>42213</v>
      </c>
      <c r="D9350" t="s">
        <v>13</v>
      </c>
      <c r="E9350" t="s">
        <v>6724</v>
      </c>
      <c r="F9350" t="s">
        <v>6595</v>
      </c>
      <c r="J9350" t="s">
        <v>5625</v>
      </c>
      <c r="K9350" t="s">
        <v>127</v>
      </c>
      <c r="L9350" t="str">
        <f>_xlfn.XLOOKUP(Tableau1[[#This Row],[TYPE DE PIECE]],Tableau4[MATIERE],Tableau4[SHORT TYPE],"",0,1)</f>
        <v>COP</v>
      </c>
      <c r="N9350" t="str">
        <f>IF(ISERR(FIND("DECOUPE",Tableau1[[#This Row],[DESIGNATION]])),"","NEED REF")</f>
        <v/>
      </c>
    </row>
    <row r="9351" spans="2:14">
      <c r="B9351">
        <v>34404654</v>
      </c>
      <c r="C9351" s="2">
        <v>42213</v>
      </c>
      <c r="D9351" t="s">
        <v>13</v>
      </c>
      <c r="E9351" t="s">
        <v>6725</v>
      </c>
      <c r="F9351" t="s">
        <v>6595</v>
      </c>
      <c r="J9351" t="s">
        <v>5625</v>
      </c>
      <c r="K9351" t="s">
        <v>127</v>
      </c>
      <c r="L9351" t="str">
        <f>_xlfn.XLOOKUP(Tableau1[[#This Row],[TYPE DE PIECE]],Tableau4[MATIERE],Tableau4[SHORT TYPE],"",0,1)</f>
        <v>COP</v>
      </c>
      <c r="N9351" t="str">
        <f>IF(ISERR(FIND("DECOUPE",Tableau1[[#This Row],[DESIGNATION]])),"","NEED REF")</f>
        <v/>
      </c>
    </row>
    <row r="9352" spans="2:14">
      <c r="B9352">
        <v>34404653</v>
      </c>
      <c r="C9352" s="2">
        <v>42213</v>
      </c>
      <c r="D9352" t="s">
        <v>13</v>
      </c>
      <c r="E9352" t="s">
        <v>6726</v>
      </c>
      <c r="F9352" t="s">
        <v>6595</v>
      </c>
      <c r="J9352" t="s">
        <v>5625</v>
      </c>
      <c r="K9352" t="s">
        <v>127</v>
      </c>
      <c r="L9352" t="str">
        <f>_xlfn.XLOOKUP(Tableau1[[#This Row],[TYPE DE PIECE]],Tableau4[MATIERE],Tableau4[SHORT TYPE],"",0,1)</f>
        <v>COP</v>
      </c>
      <c r="N9352" t="str">
        <f>IF(ISERR(FIND("DECOUPE",Tableau1[[#This Row],[DESIGNATION]])),"","NEED REF")</f>
        <v/>
      </c>
    </row>
    <row r="9353" spans="2:14">
      <c r="B9353">
        <v>34404652</v>
      </c>
      <c r="C9353" s="2">
        <v>42213</v>
      </c>
      <c r="D9353" t="s">
        <v>13</v>
      </c>
      <c r="E9353" t="s">
        <v>6727</v>
      </c>
      <c r="F9353" t="s">
        <v>6595</v>
      </c>
      <c r="J9353" t="s">
        <v>5625</v>
      </c>
      <c r="K9353" t="s">
        <v>127</v>
      </c>
      <c r="L9353" t="str">
        <f>_xlfn.XLOOKUP(Tableau1[[#This Row],[TYPE DE PIECE]],Tableau4[MATIERE],Tableau4[SHORT TYPE],"",0,1)</f>
        <v>COP</v>
      </c>
      <c r="N9353" t="str">
        <f>IF(ISERR(FIND("DECOUPE",Tableau1[[#This Row],[DESIGNATION]])),"","NEED REF")</f>
        <v/>
      </c>
    </row>
    <row r="9354" spans="2:14">
      <c r="B9354">
        <v>34404651</v>
      </c>
      <c r="C9354" s="2">
        <v>42213</v>
      </c>
      <c r="D9354" t="s">
        <v>13</v>
      </c>
      <c r="E9354" t="s">
        <v>6728</v>
      </c>
      <c r="F9354" t="s">
        <v>6595</v>
      </c>
      <c r="J9354" t="s">
        <v>5625</v>
      </c>
      <c r="K9354" t="s">
        <v>127</v>
      </c>
      <c r="L9354" t="str">
        <f>_xlfn.XLOOKUP(Tableau1[[#This Row],[TYPE DE PIECE]],Tableau4[MATIERE],Tableau4[SHORT TYPE],"",0,1)</f>
        <v>COP</v>
      </c>
      <c r="N9354" t="str">
        <f>IF(ISERR(FIND("DECOUPE",Tableau1[[#This Row],[DESIGNATION]])),"","NEED REF")</f>
        <v/>
      </c>
    </row>
    <row r="9355" spans="2:14">
      <c r="B9355">
        <v>34404650</v>
      </c>
      <c r="C9355" s="2">
        <v>42213</v>
      </c>
      <c r="D9355" t="s">
        <v>13</v>
      </c>
      <c r="E9355" t="s">
        <v>6639</v>
      </c>
      <c r="F9355" t="s">
        <v>6595</v>
      </c>
      <c r="J9355" t="s">
        <v>5625</v>
      </c>
      <c r="K9355" t="s">
        <v>127</v>
      </c>
      <c r="L9355" t="str">
        <f>_xlfn.XLOOKUP(Tableau1[[#This Row],[TYPE DE PIECE]],Tableau4[MATIERE],Tableau4[SHORT TYPE],"",0,1)</f>
        <v>COP</v>
      </c>
      <c r="N9355" t="str">
        <f>IF(ISERR(FIND("DECOUPE",Tableau1[[#This Row],[DESIGNATION]])),"","NEED REF")</f>
        <v/>
      </c>
    </row>
    <row r="9356" spans="2:14">
      <c r="B9356">
        <v>34404649</v>
      </c>
      <c r="C9356" s="2">
        <v>42213</v>
      </c>
      <c r="D9356" t="s">
        <v>13</v>
      </c>
      <c r="E9356" t="s">
        <v>6729</v>
      </c>
      <c r="F9356" t="s">
        <v>6730</v>
      </c>
      <c r="J9356" t="s">
        <v>17</v>
      </c>
      <c r="K9356" t="s">
        <v>5276</v>
      </c>
      <c r="L9356" t="str">
        <f>_xlfn.XLOOKUP(Tableau1[[#This Row],[TYPE DE PIECE]],Tableau4[MATIERE],Tableau4[SHORT TYPE],"",0,1)</f>
        <v/>
      </c>
      <c r="N9356" t="str">
        <f>IF(ISERR(FIND("DECOUPE",Tableau1[[#This Row],[DESIGNATION]])),"","NEED REF")</f>
        <v/>
      </c>
    </row>
    <row r="9357" spans="2:14">
      <c r="B9357">
        <v>34404648</v>
      </c>
      <c r="C9357" s="2">
        <v>42212</v>
      </c>
      <c r="D9357" t="s">
        <v>13</v>
      </c>
      <c r="E9357" t="s">
        <v>6622</v>
      </c>
      <c r="F9357" t="s">
        <v>6595</v>
      </c>
      <c r="J9357" t="s">
        <v>5625</v>
      </c>
      <c r="K9357" t="s">
        <v>5276</v>
      </c>
      <c r="L9357" t="str">
        <f>_xlfn.XLOOKUP(Tableau1[[#This Row],[TYPE DE PIECE]],Tableau4[MATIERE],Tableau4[SHORT TYPE],"",0,1)</f>
        <v/>
      </c>
      <c r="N9357" t="str">
        <f>IF(ISERR(FIND("DECOUPE",Tableau1[[#This Row],[DESIGNATION]])),"","NEED REF")</f>
        <v/>
      </c>
    </row>
    <row r="9358" spans="2:14">
      <c r="B9358">
        <v>34404647</v>
      </c>
      <c r="C9358" s="2">
        <v>42213</v>
      </c>
      <c r="D9358" t="s">
        <v>13</v>
      </c>
      <c r="E9358" t="s">
        <v>6731</v>
      </c>
      <c r="F9358" t="s">
        <v>6730</v>
      </c>
      <c r="J9358" t="s">
        <v>17</v>
      </c>
      <c r="K9358" t="s">
        <v>5276</v>
      </c>
      <c r="L9358" t="str">
        <f>_xlfn.XLOOKUP(Tableau1[[#This Row],[TYPE DE PIECE]],Tableau4[MATIERE],Tableau4[SHORT TYPE],"",0,1)</f>
        <v/>
      </c>
      <c r="N9358" t="str">
        <f>IF(ISERR(FIND("DECOUPE",Tableau1[[#This Row],[DESIGNATION]])),"","NEED REF")</f>
        <v/>
      </c>
    </row>
    <row r="9359" spans="2:14">
      <c r="B9359">
        <v>34404646</v>
      </c>
      <c r="C9359" s="2">
        <v>42213</v>
      </c>
      <c r="D9359" t="s">
        <v>745</v>
      </c>
      <c r="E9359" t="s">
        <v>6732</v>
      </c>
      <c r="F9359" t="s">
        <v>6730</v>
      </c>
      <c r="J9359" t="s">
        <v>17</v>
      </c>
      <c r="L9359" t="str">
        <f>_xlfn.XLOOKUP(Tableau1[[#This Row],[TYPE DE PIECE]],Tableau4[MATIERE],Tableau4[SHORT TYPE],"",0,1)</f>
        <v/>
      </c>
      <c r="N9359" t="str">
        <f>IF(ISERR(FIND("DECOUPE",Tableau1[[#This Row],[DESIGNATION]])),"","NEED REF")</f>
        <v/>
      </c>
    </row>
    <row r="9360" spans="2:14">
      <c r="B9360">
        <v>34404645</v>
      </c>
      <c r="C9360" s="2">
        <v>42212</v>
      </c>
      <c r="D9360" t="s">
        <v>13</v>
      </c>
      <c r="E9360" t="s">
        <v>6636</v>
      </c>
      <c r="F9360" t="s">
        <v>6595</v>
      </c>
      <c r="J9360" t="s">
        <v>5625</v>
      </c>
      <c r="K9360" t="s">
        <v>5276</v>
      </c>
      <c r="L9360" t="str">
        <f>_xlfn.XLOOKUP(Tableau1[[#This Row],[TYPE DE PIECE]],Tableau4[MATIERE],Tableau4[SHORT TYPE],"",0,1)</f>
        <v/>
      </c>
      <c r="N9360" t="str">
        <f>IF(ISERR(FIND("DECOUPE",Tableau1[[#This Row],[DESIGNATION]])),"","NEED REF")</f>
        <v/>
      </c>
    </row>
    <row r="9361" spans="2:14">
      <c r="B9361">
        <v>34404644</v>
      </c>
      <c r="C9361" s="2">
        <v>42212</v>
      </c>
      <c r="D9361" t="s">
        <v>13</v>
      </c>
      <c r="E9361" t="s">
        <v>6733</v>
      </c>
      <c r="F9361" t="s">
        <v>6595</v>
      </c>
      <c r="J9361" t="s">
        <v>5625</v>
      </c>
      <c r="L9361" t="str">
        <f>_xlfn.XLOOKUP(Tableau1[[#This Row],[TYPE DE PIECE]],Tableau4[MATIERE],Tableau4[SHORT TYPE],"",0,1)</f>
        <v/>
      </c>
      <c r="N9361" t="str">
        <f>IF(ISERR(FIND("DECOUPE",Tableau1[[#This Row],[DESIGNATION]])),"","NEED REF")</f>
        <v/>
      </c>
    </row>
    <row r="9362" spans="2:14">
      <c r="B9362">
        <v>34404643</v>
      </c>
      <c r="C9362" s="2">
        <v>42212</v>
      </c>
      <c r="D9362" t="s">
        <v>13</v>
      </c>
      <c r="E9362" t="s">
        <v>6734</v>
      </c>
      <c r="F9362" t="s">
        <v>6595</v>
      </c>
      <c r="J9362" t="s">
        <v>17</v>
      </c>
      <c r="K9362" t="s">
        <v>1745</v>
      </c>
      <c r="L9362" t="str">
        <f>_xlfn.XLOOKUP(Tableau1[[#This Row],[TYPE DE PIECE]],Tableau4[MATIERE],Tableau4[SHORT TYPE],"",0,1)</f>
        <v/>
      </c>
      <c r="N9362" t="str">
        <f>IF(ISERR(FIND("DECOUPE",Tableau1[[#This Row],[DESIGNATION]])),"","NEED REF")</f>
        <v/>
      </c>
    </row>
    <row r="9363" spans="2:14">
      <c r="B9363">
        <v>34404642</v>
      </c>
      <c r="C9363" s="2">
        <v>42209</v>
      </c>
      <c r="D9363" t="s">
        <v>13</v>
      </c>
      <c r="E9363" t="s">
        <v>6735</v>
      </c>
      <c r="F9363" t="s">
        <v>6595</v>
      </c>
      <c r="J9363" t="s">
        <v>17</v>
      </c>
      <c r="K9363" t="s">
        <v>1745</v>
      </c>
      <c r="L9363" t="str">
        <f>_xlfn.XLOOKUP(Tableau1[[#This Row],[TYPE DE PIECE]],Tableau4[MATIERE],Tableau4[SHORT TYPE],"",0,1)</f>
        <v/>
      </c>
      <c r="N9363" t="str">
        <f>IF(ISERR(FIND("DECOUPE",Tableau1[[#This Row],[DESIGNATION]])),"","NEED REF")</f>
        <v/>
      </c>
    </row>
    <row r="9364" spans="2:14">
      <c r="B9364">
        <v>34404641</v>
      </c>
      <c r="C9364" s="2">
        <v>42200</v>
      </c>
      <c r="D9364" t="s">
        <v>13</v>
      </c>
      <c r="E9364" t="s">
        <v>6736</v>
      </c>
      <c r="F9364" t="s">
        <v>5334</v>
      </c>
      <c r="J9364" t="s">
        <v>17</v>
      </c>
      <c r="L9364" t="str">
        <f>_xlfn.XLOOKUP(Tableau1[[#This Row],[TYPE DE PIECE]],Tableau4[MATIERE],Tableau4[SHORT TYPE],"",0,1)</f>
        <v/>
      </c>
      <c r="N9364" t="str">
        <f>IF(ISERR(FIND("DECOUPE",Tableau1[[#This Row],[DESIGNATION]])),"","NEED REF")</f>
        <v/>
      </c>
    </row>
    <row r="9365" spans="2:14">
      <c r="B9365">
        <v>34404640</v>
      </c>
      <c r="C9365" s="2">
        <v>42200</v>
      </c>
      <c r="D9365" t="s">
        <v>13</v>
      </c>
      <c r="E9365" t="s">
        <v>6737</v>
      </c>
      <c r="F9365" t="s">
        <v>5334</v>
      </c>
      <c r="J9365" t="s">
        <v>17</v>
      </c>
      <c r="K9365" t="s">
        <v>5276</v>
      </c>
      <c r="L9365" t="str">
        <f>_xlfn.XLOOKUP(Tableau1[[#This Row],[TYPE DE PIECE]],Tableau4[MATIERE],Tableau4[SHORT TYPE],"",0,1)</f>
        <v/>
      </c>
      <c r="N9365" t="str">
        <f>IF(ISERR(FIND("DECOUPE",Tableau1[[#This Row],[DESIGNATION]])),"","NEED REF")</f>
        <v/>
      </c>
    </row>
    <row r="9366" spans="2:14">
      <c r="B9366">
        <v>34404639</v>
      </c>
      <c r="C9366" s="2">
        <v>42200</v>
      </c>
      <c r="D9366" t="s">
        <v>13</v>
      </c>
      <c r="E9366" t="s">
        <v>6738</v>
      </c>
      <c r="F9366" t="s">
        <v>5334</v>
      </c>
      <c r="J9366" t="s">
        <v>17</v>
      </c>
      <c r="K9366" t="s">
        <v>6493</v>
      </c>
      <c r="L9366" t="str">
        <f>_xlfn.XLOOKUP(Tableau1[[#This Row],[TYPE DE PIECE]],Tableau4[MATIERE],Tableau4[SHORT TYPE],"",0,1)</f>
        <v/>
      </c>
      <c r="N9366" t="str">
        <f>IF(ISERR(FIND("DECOUPE",Tableau1[[#This Row],[DESIGNATION]])),"","NEED REF")</f>
        <v/>
      </c>
    </row>
    <row r="9367" spans="2:14">
      <c r="B9367">
        <v>34404638</v>
      </c>
      <c r="C9367" s="2">
        <v>42200</v>
      </c>
      <c r="D9367" t="s">
        <v>13</v>
      </c>
      <c r="E9367" t="s">
        <v>6739</v>
      </c>
      <c r="F9367" t="s">
        <v>5334</v>
      </c>
      <c r="J9367" t="s">
        <v>17</v>
      </c>
      <c r="K9367" t="s">
        <v>6493</v>
      </c>
      <c r="L9367" t="str">
        <f>_xlfn.XLOOKUP(Tableau1[[#This Row],[TYPE DE PIECE]],Tableau4[MATIERE],Tableau4[SHORT TYPE],"",0,1)</f>
        <v/>
      </c>
      <c r="N9367" t="str">
        <f>IF(ISERR(FIND("DECOUPE",Tableau1[[#This Row],[DESIGNATION]])),"","NEED REF")</f>
        <v/>
      </c>
    </row>
    <row r="9368" spans="2:14">
      <c r="B9368">
        <v>34404637</v>
      </c>
      <c r="C9368" s="2">
        <v>42200</v>
      </c>
      <c r="D9368" t="s">
        <v>13</v>
      </c>
      <c r="E9368" t="s">
        <v>6740</v>
      </c>
      <c r="F9368" t="s">
        <v>5334</v>
      </c>
      <c r="J9368" t="s">
        <v>17</v>
      </c>
      <c r="K9368" t="s">
        <v>6493</v>
      </c>
      <c r="L9368" t="str">
        <f>_xlfn.XLOOKUP(Tableau1[[#This Row],[TYPE DE PIECE]],Tableau4[MATIERE],Tableau4[SHORT TYPE],"",0,1)</f>
        <v/>
      </c>
      <c r="N9368" t="str">
        <f>IF(ISERR(FIND("DECOUPE",Tableau1[[#This Row],[DESIGNATION]])),"","NEED REF")</f>
        <v/>
      </c>
    </row>
    <row r="9369" spans="2:14">
      <c r="B9369">
        <v>34404636</v>
      </c>
      <c r="C9369" s="2">
        <v>42202</v>
      </c>
      <c r="D9369" t="s">
        <v>13</v>
      </c>
      <c r="E9369" t="s">
        <v>6741</v>
      </c>
      <c r="J9369" t="s">
        <v>5159</v>
      </c>
      <c r="L9369" t="str">
        <f>_xlfn.XLOOKUP(Tableau1[[#This Row],[TYPE DE PIECE]],Tableau4[MATIERE],Tableau4[SHORT TYPE],"",0,1)</f>
        <v/>
      </c>
      <c r="N9369" t="str">
        <f>IF(ISERR(FIND("DECOUPE",Tableau1[[#This Row],[DESIGNATION]])),"","NEED REF")</f>
        <v/>
      </c>
    </row>
    <row r="9370" spans="2:14">
      <c r="B9370">
        <v>34404635</v>
      </c>
      <c r="C9370" s="2">
        <v>42200</v>
      </c>
      <c r="D9370" t="s">
        <v>13</v>
      </c>
      <c r="E9370" t="s">
        <v>6742</v>
      </c>
      <c r="F9370" t="s">
        <v>5334</v>
      </c>
      <c r="J9370" t="s">
        <v>17</v>
      </c>
      <c r="K9370" t="s">
        <v>6493</v>
      </c>
      <c r="L9370" t="str">
        <f>_xlfn.XLOOKUP(Tableau1[[#This Row],[TYPE DE PIECE]],Tableau4[MATIERE],Tableau4[SHORT TYPE],"",0,1)</f>
        <v/>
      </c>
      <c r="N9370" t="str">
        <f>IF(ISERR(FIND("DECOUPE",Tableau1[[#This Row],[DESIGNATION]])),"","NEED REF")</f>
        <v/>
      </c>
    </row>
    <row r="9371" spans="2:14">
      <c r="B9371">
        <v>34404634</v>
      </c>
      <c r="C9371" s="2">
        <v>42200</v>
      </c>
      <c r="D9371" t="s">
        <v>13</v>
      </c>
      <c r="E9371" t="s">
        <v>6743</v>
      </c>
      <c r="F9371" t="s">
        <v>5334</v>
      </c>
      <c r="J9371" t="s">
        <v>17</v>
      </c>
      <c r="K9371" t="s">
        <v>6493</v>
      </c>
      <c r="L9371" t="str">
        <f>_xlfn.XLOOKUP(Tableau1[[#This Row],[TYPE DE PIECE]],Tableau4[MATIERE],Tableau4[SHORT TYPE],"",0,1)</f>
        <v/>
      </c>
      <c r="N9371" t="str">
        <f>IF(ISERR(FIND("DECOUPE",Tableau1[[#This Row],[DESIGNATION]])),"","NEED REF")</f>
        <v/>
      </c>
    </row>
    <row r="9372" spans="2:14">
      <c r="B9372">
        <v>34404633</v>
      </c>
      <c r="C9372" s="2">
        <v>42202</v>
      </c>
      <c r="D9372" t="s">
        <v>745</v>
      </c>
      <c r="E9372" t="s">
        <v>6744</v>
      </c>
      <c r="F9372" t="s">
        <v>6745</v>
      </c>
      <c r="J9372" t="s">
        <v>2746</v>
      </c>
      <c r="K9372" t="s">
        <v>6746</v>
      </c>
      <c r="L9372" t="str">
        <f>_xlfn.XLOOKUP(Tableau1[[#This Row],[TYPE DE PIECE]],Tableau4[MATIERE],Tableau4[SHORT TYPE],"",0,1)</f>
        <v/>
      </c>
      <c r="N9372" t="str">
        <f>IF(ISERR(FIND("DECOUPE",Tableau1[[#This Row],[DESIGNATION]])),"","NEED REF")</f>
        <v/>
      </c>
    </row>
    <row r="9373" spans="2:14">
      <c r="B9373">
        <v>34404632</v>
      </c>
      <c r="C9373" s="2">
        <v>42200</v>
      </c>
      <c r="D9373" t="s">
        <v>13</v>
      </c>
      <c r="E9373" t="s">
        <v>6747</v>
      </c>
      <c r="F9373" t="s">
        <v>5334</v>
      </c>
      <c r="J9373" t="s">
        <v>17</v>
      </c>
      <c r="K9373" t="s">
        <v>22</v>
      </c>
      <c r="L9373" t="str">
        <f>_xlfn.XLOOKUP(Tableau1[[#This Row],[TYPE DE PIECE]],Tableau4[MATIERE],Tableau4[SHORT TYPE],"",0,1)</f>
        <v>COP</v>
      </c>
      <c r="N9373" t="str">
        <f>IF(ISERR(FIND("DECOUPE",Tableau1[[#This Row],[DESIGNATION]])),"","NEED REF")</f>
        <v/>
      </c>
    </row>
    <row r="9374" spans="2:14">
      <c r="B9374">
        <v>34404631</v>
      </c>
      <c r="C9374" s="2">
        <v>42200</v>
      </c>
      <c r="D9374" t="s">
        <v>13</v>
      </c>
      <c r="E9374" t="s">
        <v>6435</v>
      </c>
      <c r="F9374" t="s">
        <v>5334</v>
      </c>
      <c r="J9374" t="s">
        <v>17</v>
      </c>
      <c r="K9374" t="s">
        <v>22</v>
      </c>
      <c r="L9374" t="str">
        <f>_xlfn.XLOOKUP(Tableau1[[#This Row],[TYPE DE PIECE]],Tableau4[MATIERE],Tableau4[SHORT TYPE],"",0,1)</f>
        <v>COP</v>
      </c>
      <c r="N9374" t="str">
        <f>IF(ISERR(FIND("DECOUPE",Tableau1[[#This Row],[DESIGNATION]])),"","NEED REF")</f>
        <v/>
      </c>
    </row>
    <row r="9375" spans="2:14">
      <c r="B9375">
        <v>34404630</v>
      </c>
      <c r="C9375" s="2">
        <v>42200</v>
      </c>
      <c r="D9375" t="s">
        <v>13</v>
      </c>
      <c r="E9375" t="s">
        <v>6748</v>
      </c>
      <c r="F9375" t="s">
        <v>5334</v>
      </c>
      <c r="J9375" t="s">
        <v>17</v>
      </c>
      <c r="K9375" t="s">
        <v>22</v>
      </c>
      <c r="L9375" t="str">
        <f>_xlfn.XLOOKUP(Tableau1[[#This Row],[TYPE DE PIECE]],Tableau4[MATIERE],Tableau4[SHORT TYPE],"",0,1)</f>
        <v>COP</v>
      </c>
      <c r="N9375" t="str">
        <f>IF(ISERR(FIND("DECOUPE",Tableau1[[#This Row],[DESIGNATION]])),"","NEED REF")</f>
        <v/>
      </c>
    </row>
    <row r="9376" spans="2:14">
      <c r="B9376">
        <v>34404629</v>
      </c>
      <c r="C9376" s="2">
        <v>42200</v>
      </c>
      <c r="D9376" t="s">
        <v>13</v>
      </c>
      <c r="E9376" t="s">
        <v>6749</v>
      </c>
      <c r="F9376" t="s">
        <v>5334</v>
      </c>
      <c r="J9376" t="s">
        <v>17</v>
      </c>
      <c r="K9376" t="s">
        <v>22</v>
      </c>
      <c r="L9376" t="str">
        <f>_xlfn.XLOOKUP(Tableau1[[#This Row],[TYPE DE PIECE]],Tableau4[MATIERE],Tableau4[SHORT TYPE],"",0,1)</f>
        <v>COP</v>
      </c>
      <c r="N9376" t="str">
        <f>IF(ISERR(FIND("DECOUPE",Tableau1[[#This Row],[DESIGNATION]])),"","NEED REF")</f>
        <v/>
      </c>
    </row>
    <row r="9377" spans="2:14">
      <c r="B9377">
        <v>34404628</v>
      </c>
      <c r="C9377" s="2">
        <v>42200</v>
      </c>
      <c r="D9377" t="s">
        <v>13</v>
      </c>
      <c r="E9377" t="s">
        <v>6750</v>
      </c>
      <c r="F9377" t="s">
        <v>5334</v>
      </c>
      <c r="J9377" t="s">
        <v>17</v>
      </c>
      <c r="K9377" t="s">
        <v>22</v>
      </c>
      <c r="L9377" t="str">
        <f>_xlfn.XLOOKUP(Tableau1[[#This Row],[TYPE DE PIECE]],Tableau4[MATIERE],Tableau4[SHORT TYPE],"",0,1)</f>
        <v>COP</v>
      </c>
      <c r="N9377" t="str">
        <f>IF(ISERR(FIND("DECOUPE",Tableau1[[#This Row],[DESIGNATION]])),"","NEED REF")</f>
        <v/>
      </c>
    </row>
    <row r="9378" spans="2:14">
      <c r="B9378">
        <v>34404627</v>
      </c>
      <c r="C9378" s="2">
        <v>42200</v>
      </c>
      <c r="D9378" t="s">
        <v>13</v>
      </c>
      <c r="E9378" t="s">
        <v>6751</v>
      </c>
      <c r="F9378" t="s">
        <v>5334</v>
      </c>
      <c r="J9378" t="s">
        <v>17</v>
      </c>
      <c r="K9378" t="s">
        <v>22</v>
      </c>
      <c r="L9378" t="str">
        <f>_xlfn.XLOOKUP(Tableau1[[#This Row],[TYPE DE PIECE]],Tableau4[MATIERE],Tableau4[SHORT TYPE],"",0,1)</f>
        <v>COP</v>
      </c>
      <c r="N9378" t="str">
        <f>IF(ISERR(FIND("DECOUPE",Tableau1[[#This Row],[DESIGNATION]])),"","NEED REF")</f>
        <v/>
      </c>
    </row>
    <row r="9379" spans="2:14">
      <c r="B9379">
        <v>34404626</v>
      </c>
      <c r="C9379" s="2">
        <v>42200</v>
      </c>
      <c r="D9379" t="s">
        <v>13</v>
      </c>
      <c r="F9379" t="s">
        <v>5334</v>
      </c>
      <c r="J9379" t="s">
        <v>17</v>
      </c>
      <c r="L9379" t="str">
        <f>_xlfn.XLOOKUP(Tableau1[[#This Row],[TYPE DE PIECE]],Tableau4[MATIERE],Tableau4[SHORT TYPE],"",0,1)</f>
        <v/>
      </c>
      <c r="N9379" t="str">
        <f>IF(ISERR(FIND("DECOUPE",Tableau1[[#This Row],[DESIGNATION]])),"","NEED REF")</f>
        <v/>
      </c>
    </row>
    <row r="9380" spans="2:14">
      <c r="B9380">
        <v>34404625</v>
      </c>
      <c r="C9380" s="2">
        <v>42200</v>
      </c>
      <c r="D9380" t="s">
        <v>13</v>
      </c>
      <c r="F9380" t="s">
        <v>5334</v>
      </c>
      <c r="J9380" t="s">
        <v>17</v>
      </c>
      <c r="L9380" t="str">
        <f>_xlfn.XLOOKUP(Tableau1[[#This Row],[TYPE DE PIECE]],Tableau4[MATIERE],Tableau4[SHORT TYPE],"",0,1)</f>
        <v/>
      </c>
      <c r="N9380" t="str">
        <f>IF(ISERR(FIND("DECOUPE",Tableau1[[#This Row],[DESIGNATION]])),"","NEED REF")</f>
        <v/>
      </c>
    </row>
    <row r="9381" spans="2:14">
      <c r="B9381">
        <v>34404624</v>
      </c>
      <c r="C9381" s="2">
        <v>42200</v>
      </c>
      <c r="D9381" t="s">
        <v>13</v>
      </c>
      <c r="F9381" t="s">
        <v>5334</v>
      </c>
      <c r="J9381" t="s">
        <v>17</v>
      </c>
      <c r="L9381" t="str">
        <f>_xlfn.XLOOKUP(Tableau1[[#This Row],[TYPE DE PIECE]],Tableau4[MATIERE],Tableau4[SHORT TYPE],"",0,1)</f>
        <v/>
      </c>
      <c r="N9381" t="str">
        <f>IF(ISERR(FIND("DECOUPE",Tableau1[[#This Row],[DESIGNATION]])),"","NEED REF")</f>
        <v/>
      </c>
    </row>
    <row r="9382" spans="2:14">
      <c r="B9382">
        <v>34404623</v>
      </c>
      <c r="C9382" s="2">
        <v>42200</v>
      </c>
      <c r="D9382" t="s">
        <v>13</v>
      </c>
      <c r="E9382" t="s">
        <v>6752</v>
      </c>
      <c r="F9382" t="s">
        <v>5334</v>
      </c>
      <c r="J9382" t="s">
        <v>17</v>
      </c>
      <c r="K9382" t="s">
        <v>33</v>
      </c>
      <c r="L9382" t="str">
        <f>_xlfn.XLOOKUP(Tableau1[[#This Row],[TYPE DE PIECE]],Tableau4[MATIERE],Tableau4[SHORT TYPE],"",0,1)</f>
        <v>PLA</v>
      </c>
      <c r="N9382" t="str">
        <f>IF(ISERR(FIND("DECOUPE",Tableau1[[#This Row],[DESIGNATION]])),"","NEED REF")</f>
        <v/>
      </c>
    </row>
    <row r="9383" spans="2:14">
      <c r="B9383">
        <v>34404622</v>
      </c>
      <c r="C9383" s="2">
        <v>42200</v>
      </c>
      <c r="D9383" t="s">
        <v>13</v>
      </c>
      <c r="F9383" t="s">
        <v>5334</v>
      </c>
      <c r="J9383" t="s">
        <v>17</v>
      </c>
      <c r="L9383" t="str">
        <f>_xlfn.XLOOKUP(Tableau1[[#This Row],[TYPE DE PIECE]],Tableau4[MATIERE],Tableau4[SHORT TYPE],"",0,1)</f>
        <v/>
      </c>
      <c r="N9383" t="str">
        <f>IF(ISERR(FIND("DECOUPE",Tableau1[[#This Row],[DESIGNATION]])),"","NEED REF")</f>
        <v/>
      </c>
    </row>
    <row r="9384" spans="2:14">
      <c r="B9384">
        <v>34404621</v>
      </c>
      <c r="C9384" s="2">
        <v>42200</v>
      </c>
      <c r="D9384" t="s">
        <v>13</v>
      </c>
      <c r="E9384" t="s">
        <v>6753</v>
      </c>
      <c r="F9384" t="s">
        <v>5334</v>
      </c>
      <c r="J9384" t="s">
        <v>17</v>
      </c>
      <c r="K9384" t="s">
        <v>6493</v>
      </c>
      <c r="L9384" t="str">
        <f>_xlfn.XLOOKUP(Tableau1[[#This Row],[TYPE DE PIECE]],Tableau4[MATIERE],Tableau4[SHORT TYPE],"",0,1)</f>
        <v/>
      </c>
      <c r="N9384" t="str">
        <f>IF(ISERR(FIND("DECOUPE",Tableau1[[#This Row],[DESIGNATION]])),"","NEED REF")</f>
        <v/>
      </c>
    </row>
    <row r="9385" spans="2:14">
      <c r="B9385">
        <v>34404620</v>
      </c>
      <c r="C9385" s="2">
        <v>42187</v>
      </c>
      <c r="D9385" t="s">
        <v>13</v>
      </c>
      <c r="F9385" t="s">
        <v>5334</v>
      </c>
      <c r="J9385" t="s">
        <v>17</v>
      </c>
      <c r="L9385" t="str">
        <f>_xlfn.XLOOKUP(Tableau1[[#This Row],[TYPE DE PIECE]],Tableau4[MATIERE],Tableau4[SHORT TYPE],"",0,1)</f>
        <v/>
      </c>
      <c r="N9385" t="str">
        <f>IF(ISERR(FIND("DECOUPE",Tableau1[[#This Row],[DESIGNATION]])),"","NEED REF")</f>
        <v/>
      </c>
    </row>
    <row r="9386" spans="2:14">
      <c r="B9386">
        <v>34404619</v>
      </c>
      <c r="C9386" s="2">
        <v>42187</v>
      </c>
      <c r="D9386" t="s">
        <v>13</v>
      </c>
      <c r="E9386" t="s">
        <v>6754</v>
      </c>
      <c r="F9386" t="s">
        <v>5334</v>
      </c>
      <c r="J9386" t="s">
        <v>17</v>
      </c>
      <c r="K9386" t="s">
        <v>5276</v>
      </c>
      <c r="L9386" t="str">
        <f>_xlfn.XLOOKUP(Tableau1[[#This Row],[TYPE DE PIECE]],Tableau4[MATIERE],Tableau4[SHORT TYPE],"",0,1)</f>
        <v/>
      </c>
      <c r="N9386" t="str">
        <f>IF(ISERR(FIND("DECOUPE",Tableau1[[#This Row],[DESIGNATION]])),"","NEED REF")</f>
        <v/>
      </c>
    </row>
    <row r="9387" spans="2:14">
      <c r="B9387">
        <v>34404618</v>
      </c>
      <c r="C9387" s="2">
        <v>42194</v>
      </c>
      <c r="D9387" t="s">
        <v>13</v>
      </c>
      <c r="E9387" t="s">
        <v>5350</v>
      </c>
      <c r="F9387" t="s">
        <v>6755</v>
      </c>
      <c r="J9387" t="s">
        <v>17</v>
      </c>
      <c r="K9387" t="s">
        <v>5276</v>
      </c>
      <c r="L9387" t="str">
        <f>_xlfn.XLOOKUP(Tableau1[[#This Row],[TYPE DE PIECE]],Tableau4[MATIERE],Tableau4[SHORT TYPE],"",0,1)</f>
        <v/>
      </c>
      <c r="N9387" t="str">
        <f>IF(ISERR(FIND("DECOUPE",Tableau1[[#This Row],[DESIGNATION]])),"","NEED REF")</f>
        <v/>
      </c>
    </row>
    <row r="9388" spans="2:14">
      <c r="B9388">
        <v>34404617</v>
      </c>
      <c r="C9388" s="2">
        <v>42193</v>
      </c>
      <c r="D9388" t="s">
        <v>13</v>
      </c>
      <c r="E9388" t="s">
        <v>6756</v>
      </c>
      <c r="J9388" t="s">
        <v>17</v>
      </c>
      <c r="K9388" t="s">
        <v>22</v>
      </c>
      <c r="L9388" t="str">
        <f>_xlfn.XLOOKUP(Tableau1[[#This Row],[TYPE DE PIECE]],Tableau4[MATIERE],Tableau4[SHORT TYPE],"",0,1)</f>
        <v>COP</v>
      </c>
      <c r="N9388" t="str">
        <f>IF(ISERR(FIND("DECOUPE",Tableau1[[#This Row],[DESIGNATION]])),"","NEED REF")</f>
        <v/>
      </c>
    </row>
    <row r="9389" spans="2:14">
      <c r="B9389">
        <v>34404616</v>
      </c>
      <c r="C9389" s="2">
        <v>42193</v>
      </c>
      <c r="D9389" t="s">
        <v>13</v>
      </c>
      <c r="E9389" t="s">
        <v>6757</v>
      </c>
      <c r="J9389" t="s">
        <v>17</v>
      </c>
      <c r="K9389" t="s">
        <v>22</v>
      </c>
      <c r="L9389" t="str">
        <f>_xlfn.XLOOKUP(Tableau1[[#This Row],[TYPE DE PIECE]],Tableau4[MATIERE],Tableau4[SHORT TYPE],"",0,1)</f>
        <v>COP</v>
      </c>
      <c r="N9389" t="str">
        <f>IF(ISERR(FIND("DECOUPE",Tableau1[[#This Row],[DESIGNATION]])),"","NEED REF")</f>
        <v/>
      </c>
    </row>
    <row r="9390" spans="2:14">
      <c r="B9390">
        <v>34404615</v>
      </c>
      <c r="C9390" s="2">
        <v>42193</v>
      </c>
      <c r="D9390" t="s">
        <v>13</v>
      </c>
      <c r="E9390" t="s">
        <v>6758</v>
      </c>
      <c r="J9390" t="s">
        <v>2746</v>
      </c>
      <c r="L9390" t="str">
        <f>_xlfn.XLOOKUP(Tableau1[[#This Row],[TYPE DE PIECE]],Tableau4[MATIERE],Tableau4[SHORT TYPE],"",0,1)</f>
        <v/>
      </c>
      <c r="N9390" t="str">
        <f>IF(ISERR(FIND("DECOUPE",Tableau1[[#This Row],[DESIGNATION]])),"","NEED REF")</f>
        <v/>
      </c>
    </row>
    <row r="9391" spans="2:14">
      <c r="B9391">
        <v>34404614</v>
      </c>
      <c r="C9391" s="2"/>
      <c r="E9391" t="s">
        <v>6595</v>
      </c>
      <c r="J9391" t="s">
        <v>5625</v>
      </c>
      <c r="L9391" t="str">
        <f>_xlfn.XLOOKUP(Tableau1[[#This Row],[TYPE DE PIECE]],Tableau4[MATIERE],Tableau4[SHORT TYPE],"",0,1)</f>
        <v/>
      </c>
      <c r="N9391" t="str">
        <f>IF(ISERR(FIND("DECOUPE",Tableau1[[#This Row],[DESIGNATION]])),"","NEED REF")</f>
        <v/>
      </c>
    </row>
    <row r="9392" spans="2:14">
      <c r="B9392">
        <v>34404613</v>
      </c>
      <c r="C9392" s="2"/>
      <c r="E9392" t="s">
        <v>6595</v>
      </c>
      <c r="J9392" t="s">
        <v>5625</v>
      </c>
      <c r="L9392" t="str">
        <f>_xlfn.XLOOKUP(Tableau1[[#This Row],[TYPE DE PIECE]],Tableau4[MATIERE],Tableau4[SHORT TYPE],"",0,1)</f>
        <v/>
      </c>
      <c r="N9392" t="str">
        <f>IF(ISERR(FIND("DECOUPE",Tableau1[[#This Row],[DESIGNATION]])),"","NEED REF")</f>
        <v/>
      </c>
    </row>
    <row r="9393" spans="2:14">
      <c r="B9393">
        <v>34404612</v>
      </c>
      <c r="C9393" s="2"/>
      <c r="E9393" t="s">
        <v>6595</v>
      </c>
      <c r="J9393" t="s">
        <v>5625</v>
      </c>
      <c r="L9393" t="str">
        <f>_xlfn.XLOOKUP(Tableau1[[#This Row],[TYPE DE PIECE]],Tableau4[MATIERE],Tableau4[SHORT TYPE],"",0,1)</f>
        <v/>
      </c>
      <c r="N9393" t="str">
        <f>IF(ISERR(FIND("DECOUPE",Tableau1[[#This Row],[DESIGNATION]])),"","NEED REF")</f>
        <v/>
      </c>
    </row>
    <row r="9394" spans="2:14">
      <c r="B9394">
        <v>34404611</v>
      </c>
      <c r="C9394" s="2"/>
      <c r="E9394" t="s">
        <v>6595</v>
      </c>
      <c r="J9394" t="s">
        <v>5625</v>
      </c>
      <c r="L9394" t="str">
        <f>_xlfn.XLOOKUP(Tableau1[[#This Row],[TYPE DE PIECE]],Tableau4[MATIERE],Tableau4[SHORT TYPE],"",0,1)</f>
        <v/>
      </c>
      <c r="N9394" t="str">
        <f>IF(ISERR(FIND("DECOUPE",Tableau1[[#This Row],[DESIGNATION]])),"","NEED REF")</f>
        <v/>
      </c>
    </row>
    <row r="9395" spans="2:14">
      <c r="B9395">
        <v>34404610</v>
      </c>
      <c r="C9395" s="2"/>
      <c r="E9395" t="s">
        <v>6595</v>
      </c>
      <c r="J9395" t="s">
        <v>5625</v>
      </c>
      <c r="L9395" t="str">
        <f>_xlfn.XLOOKUP(Tableau1[[#This Row],[TYPE DE PIECE]],Tableau4[MATIERE],Tableau4[SHORT TYPE],"",0,1)</f>
        <v/>
      </c>
      <c r="N9395" t="str">
        <f>IF(ISERR(FIND("DECOUPE",Tableau1[[#This Row],[DESIGNATION]])),"","NEED REF")</f>
        <v/>
      </c>
    </row>
    <row r="9396" spans="2:14">
      <c r="B9396">
        <v>34404609</v>
      </c>
      <c r="C9396" s="2"/>
      <c r="E9396" t="s">
        <v>6595</v>
      </c>
      <c r="J9396" t="s">
        <v>5625</v>
      </c>
      <c r="L9396" t="str">
        <f>_xlfn.XLOOKUP(Tableau1[[#This Row],[TYPE DE PIECE]],Tableau4[MATIERE],Tableau4[SHORT TYPE],"",0,1)</f>
        <v/>
      </c>
      <c r="N9396" t="str">
        <f>IF(ISERR(FIND("DECOUPE",Tableau1[[#This Row],[DESIGNATION]])),"","NEED REF")</f>
        <v/>
      </c>
    </row>
    <row r="9397" spans="2:14">
      <c r="B9397">
        <v>34404608</v>
      </c>
      <c r="C9397" s="2"/>
      <c r="E9397" t="s">
        <v>6595</v>
      </c>
      <c r="J9397" t="s">
        <v>5625</v>
      </c>
      <c r="L9397" t="str">
        <f>_xlfn.XLOOKUP(Tableau1[[#This Row],[TYPE DE PIECE]],Tableau4[MATIERE],Tableau4[SHORT TYPE],"",0,1)</f>
        <v/>
      </c>
      <c r="N9397" t="str">
        <f>IF(ISERR(FIND("DECOUPE",Tableau1[[#This Row],[DESIGNATION]])),"","NEED REF")</f>
        <v/>
      </c>
    </row>
    <row r="9398" spans="2:14">
      <c r="B9398">
        <v>34404607</v>
      </c>
      <c r="C9398" s="2"/>
      <c r="E9398" t="s">
        <v>6595</v>
      </c>
      <c r="J9398" t="s">
        <v>5625</v>
      </c>
      <c r="L9398" t="str">
        <f>_xlfn.XLOOKUP(Tableau1[[#This Row],[TYPE DE PIECE]],Tableau4[MATIERE],Tableau4[SHORT TYPE],"",0,1)</f>
        <v/>
      </c>
      <c r="N9398" t="str">
        <f>IF(ISERR(FIND("DECOUPE",Tableau1[[#This Row],[DESIGNATION]])),"","NEED REF")</f>
        <v/>
      </c>
    </row>
    <row r="9399" spans="2:14">
      <c r="B9399">
        <v>34404606</v>
      </c>
      <c r="C9399" s="2"/>
      <c r="E9399" t="s">
        <v>6595</v>
      </c>
      <c r="J9399" t="s">
        <v>5625</v>
      </c>
      <c r="L9399" t="str">
        <f>_xlfn.XLOOKUP(Tableau1[[#This Row],[TYPE DE PIECE]],Tableau4[MATIERE],Tableau4[SHORT TYPE],"",0,1)</f>
        <v/>
      </c>
      <c r="N9399" t="str">
        <f>IF(ISERR(FIND("DECOUPE",Tableau1[[#This Row],[DESIGNATION]])),"","NEED REF")</f>
        <v/>
      </c>
    </row>
    <row r="9400" spans="2:14">
      <c r="B9400">
        <v>34404605</v>
      </c>
      <c r="C9400" s="2"/>
      <c r="E9400" t="s">
        <v>6595</v>
      </c>
      <c r="J9400" t="s">
        <v>5625</v>
      </c>
      <c r="L9400" t="str">
        <f>_xlfn.XLOOKUP(Tableau1[[#This Row],[TYPE DE PIECE]],Tableau4[MATIERE],Tableau4[SHORT TYPE],"",0,1)</f>
        <v/>
      </c>
      <c r="N9400" t="str">
        <f>IF(ISERR(FIND("DECOUPE",Tableau1[[#This Row],[DESIGNATION]])),"","NEED REF")</f>
        <v/>
      </c>
    </row>
    <row r="9401" spans="2:14">
      <c r="B9401">
        <v>34404604</v>
      </c>
      <c r="C9401" s="2"/>
      <c r="E9401" t="s">
        <v>6595</v>
      </c>
      <c r="J9401" t="s">
        <v>5625</v>
      </c>
      <c r="L9401" t="str">
        <f>_xlfn.XLOOKUP(Tableau1[[#This Row],[TYPE DE PIECE]],Tableau4[MATIERE],Tableau4[SHORT TYPE],"",0,1)</f>
        <v/>
      </c>
      <c r="N9401" t="str">
        <f>IF(ISERR(FIND("DECOUPE",Tableau1[[#This Row],[DESIGNATION]])),"","NEED REF")</f>
        <v/>
      </c>
    </row>
    <row r="9402" spans="2:14">
      <c r="B9402">
        <v>34404603</v>
      </c>
      <c r="C9402" s="2"/>
      <c r="E9402" t="s">
        <v>6595</v>
      </c>
      <c r="J9402" t="s">
        <v>5625</v>
      </c>
      <c r="L9402" t="str">
        <f>_xlfn.XLOOKUP(Tableau1[[#This Row],[TYPE DE PIECE]],Tableau4[MATIERE],Tableau4[SHORT TYPE],"",0,1)</f>
        <v/>
      </c>
      <c r="N9402" t="str">
        <f>IF(ISERR(FIND("DECOUPE",Tableau1[[#This Row],[DESIGNATION]])),"","NEED REF")</f>
        <v/>
      </c>
    </row>
    <row r="9403" spans="2:14">
      <c r="B9403">
        <v>34404602</v>
      </c>
      <c r="C9403" s="2"/>
      <c r="E9403" t="s">
        <v>6595</v>
      </c>
      <c r="J9403" t="s">
        <v>5625</v>
      </c>
      <c r="L9403" t="str">
        <f>_xlfn.XLOOKUP(Tableau1[[#This Row],[TYPE DE PIECE]],Tableau4[MATIERE],Tableau4[SHORT TYPE],"",0,1)</f>
        <v/>
      </c>
      <c r="N9403" t="str">
        <f>IF(ISERR(FIND("DECOUPE",Tableau1[[#This Row],[DESIGNATION]])),"","NEED REF")</f>
        <v/>
      </c>
    </row>
    <row r="9404" spans="2:14">
      <c r="B9404">
        <v>34404601</v>
      </c>
      <c r="C9404" s="2"/>
      <c r="E9404" t="s">
        <v>6595</v>
      </c>
      <c r="J9404" t="s">
        <v>5625</v>
      </c>
      <c r="L9404" t="str">
        <f>_xlfn.XLOOKUP(Tableau1[[#This Row],[TYPE DE PIECE]],Tableau4[MATIERE],Tableau4[SHORT TYPE],"",0,1)</f>
        <v/>
      </c>
      <c r="N9404" t="str">
        <f>IF(ISERR(FIND("DECOUPE",Tableau1[[#This Row],[DESIGNATION]])),"","NEED REF")</f>
        <v/>
      </c>
    </row>
    <row r="9405" spans="2:14">
      <c r="B9405">
        <v>34404600</v>
      </c>
      <c r="C9405" s="2"/>
      <c r="E9405" t="s">
        <v>6595</v>
      </c>
      <c r="J9405" t="s">
        <v>5625</v>
      </c>
      <c r="L9405" t="str">
        <f>_xlfn.XLOOKUP(Tableau1[[#This Row],[TYPE DE PIECE]],Tableau4[MATIERE],Tableau4[SHORT TYPE],"",0,1)</f>
        <v/>
      </c>
      <c r="N9405" t="str">
        <f>IF(ISERR(FIND("DECOUPE",Tableau1[[#This Row],[DESIGNATION]])),"","NEED REF")</f>
        <v/>
      </c>
    </row>
    <row r="9406" spans="2:14">
      <c r="B9406">
        <v>34404599</v>
      </c>
      <c r="C9406" s="2"/>
      <c r="E9406" t="s">
        <v>6595</v>
      </c>
      <c r="J9406" t="s">
        <v>5625</v>
      </c>
      <c r="L9406" t="str">
        <f>_xlfn.XLOOKUP(Tableau1[[#This Row],[TYPE DE PIECE]],Tableau4[MATIERE],Tableau4[SHORT TYPE],"",0,1)</f>
        <v/>
      </c>
      <c r="N9406" t="str">
        <f>IF(ISERR(FIND("DECOUPE",Tableau1[[#This Row],[DESIGNATION]])),"","NEED REF")</f>
        <v/>
      </c>
    </row>
    <row r="9407" spans="2:14">
      <c r="B9407">
        <v>34404598</v>
      </c>
      <c r="C9407" s="2"/>
      <c r="E9407" t="s">
        <v>6595</v>
      </c>
      <c r="J9407" t="s">
        <v>5625</v>
      </c>
      <c r="L9407" t="str">
        <f>_xlfn.XLOOKUP(Tableau1[[#This Row],[TYPE DE PIECE]],Tableau4[MATIERE],Tableau4[SHORT TYPE],"",0,1)</f>
        <v/>
      </c>
      <c r="N9407" t="str">
        <f>IF(ISERR(FIND("DECOUPE",Tableau1[[#This Row],[DESIGNATION]])),"","NEED REF")</f>
        <v/>
      </c>
    </row>
    <row r="9408" spans="2:14">
      <c r="B9408">
        <v>34404597</v>
      </c>
      <c r="C9408" s="2"/>
      <c r="E9408" t="s">
        <v>6595</v>
      </c>
      <c r="J9408" t="s">
        <v>5625</v>
      </c>
      <c r="L9408" t="str">
        <f>_xlfn.XLOOKUP(Tableau1[[#This Row],[TYPE DE PIECE]],Tableau4[MATIERE],Tableau4[SHORT TYPE],"",0,1)</f>
        <v/>
      </c>
      <c r="N9408" t="str">
        <f>IF(ISERR(FIND("DECOUPE",Tableau1[[#This Row],[DESIGNATION]])),"","NEED REF")</f>
        <v/>
      </c>
    </row>
    <row r="9409" spans="2:14">
      <c r="B9409">
        <v>34404596</v>
      </c>
      <c r="C9409" s="2"/>
      <c r="E9409" t="s">
        <v>6595</v>
      </c>
      <c r="J9409" t="s">
        <v>5625</v>
      </c>
      <c r="L9409" t="str">
        <f>_xlfn.XLOOKUP(Tableau1[[#This Row],[TYPE DE PIECE]],Tableau4[MATIERE],Tableau4[SHORT TYPE],"",0,1)</f>
        <v/>
      </c>
      <c r="N9409" t="str">
        <f>IF(ISERR(FIND("DECOUPE",Tableau1[[#This Row],[DESIGNATION]])),"","NEED REF")</f>
        <v/>
      </c>
    </row>
    <row r="9410" spans="2:14">
      <c r="B9410">
        <v>34404595</v>
      </c>
      <c r="C9410" s="2"/>
      <c r="E9410" t="s">
        <v>6595</v>
      </c>
      <c r="J9410" t="s">
        <v>5625</v>
      </c>
      <c r="L9410" t="str">
        <f>_xlfn.XLOOKUP(Tableau1[[#This Row],[TYPE DE PIECE]],Tableau4[MATIERE],Tableau4[SHORT TYPE],"",0,1)</f>
        <v/>
      </c>
      <c r="N9410" t="str">
        <f>IF(ISERR(FIND("DECOUPE",Tableau1[[#This Row],[DESIGNATION]])),"","NEED REF")</f>
        <v/>
      </c>
    </row>
    <row r="9411" spans="2:14">
      <c r="B9411">
        <v>34404594</v>
      </c>
      <c r="C9411" s="2"/>
      <c r="E9411" t="s">
        <v>6595</v>
      </c>
      <c r="J9411" t="s">
        <v>5625</v>
      </c>
      <c r="L9411" t="str">
        <f>_xlfn.XLOOKUP(Tableau1[[#This Row],[TYPE DE PIECE]],Tableau4[MATIERE],Tableau4[SHORT TYPE],"",0,1)</f>
        <v/>
      </c>
      <c r="N9411" t="str">
        <f>IF(ISERR(FIND("DECOUPE",Tableau1[[#This Row],[DESIGNATION]])),"","NEED REF")</f>
        <v/>
      </c>
    </row>
    <row r="9412" spans="2:14">
      <c r="B9412">
        <v>34404593</v>
      </c>
      <c r="C9412" s="2"/>
      <c r="E9412" t="s">
        <v>6595</v>
      </c>
      <c r="J9412" t="s">
        <v>5625</v>
      </c>
      <c r="L9412" t="str">
        <f>_xlfn.XLOOKUP(Tableau1[[#This Row],[TYPE DE PIECE]],Tableau4[MATIERE],Tableau4[SHORT TYPE],"",0,1)</f>
        <v/>
      </c>
      <c r="N9412" t="str">
        <f>IF(ISERR(FIND("DECOUPE",Tableau1[[#This Row],[DESIGNATION]])),"","NEED REF")</f>
        <v/>
      </c>
    </row>
    <row r="9413" spans="2:14">
      <c r="B9413">
        <v>34404592</v>
      </c>
      <c r="C9413" s="2"/>
      <c r="E9413" t="s">
        <v>6595</v>
      </c>
      <c r="J9413" t="s">
        <v>5625</v>
      </c>
      <c r="L9413" t="str">
        <f>_xlfn.XLOOKUP(Tableau1[[#This Row],[TYPE DE PIECE]],Tableau4[MATIERE],Tableau4[SHORT TYPE],"",0,1)</f>
        <v/>
      </c>
      <c r="N9413" t="str">
        <f>IF(ISERR(FIND("DECOUPE",Tableau1[[#This Row],[DESIGNATION]])),"","NEED REF")</f>
        <v/>
      </c>
    </row>
    <row r="9414" spans="2:14">
      <c r="B9414">
        <v>34404591</v>
      </c>
      <c r="C9414" s="2"/>
      <c r="E9414" t="s">
        <v>6595</v>
      </c>
      <c r="J9414" t="s">
        <v>5625</v>
      </c>
      <c r="L9414" t="str">
        <f>_xlfn.XLOOKUP(Tableau1[[#This Row],[TYPE DE PIECE]],Tableau4[MATIERE],Tableau4[SHORT TYPE],"",0,1)</f>
        <v/>
      </c>
      <c r="N9414" t="str">
        <f>IF(ISERR(FIND("DECOUPE",Tableau1[[#This Row],[DESIGNATION]])),"","NEED REF")</f>
        <v/>
      </c>
    </row>
    <row r="9415" spans="2:14">
      <c r="B9415">
        <v>34404590</v>
      </c>
      <c r="C9415" s="2"/>
      <c r="E9415" t="s">
        <v>6595</v>
      </c>
      <c r="J9415" t="s">
        <v>5625</v>
      </c>
      <c r="L9415" t="str">
        <f>_xlfn.XLOOKUP(Tableau1[[#This Row],[TYPE DE PIECE]],Tableau4[MATIERE],Tableau4[SHORT TYPE],"",0,1)</f>
        <v/>
      </c>
      <c r="N9415" t="str">
        <f>IF(ISERR(FIND("DECOUPE",Tableau1[[#This Row],[DESIGNATION]])),"","NEED REF")</f>
        <v/>
      </c>
    </row>
    <row r="9416" spans="2:14">
      <c r="B9416">
        <v>34404589</v>
      </c>
      <c r="C9416" s="2"/>
      <c r="E9416" t="s">
        <v>6595</v>
      </c>
      <c r="J9416" t="s">
        <v>5625</v>
      </c>
      <c r="L9416" t="str">
        <f>_xlfn.XLOOKUP(Tableau1[[#This Row],[TYPE DE PIECE]],Tableau4[MATIERE],Tableau4[SHORT TYPE],"",0,1)</f>
        <v/>
      </c>
      <c r="N9416" t="str">
        <f>IF(ISERR(FIND("DECOUPE",Tableau1[[#This Row],[DESIGNATION]])),"","NEED REF")</f>
        <v/>
      </c>
    </row>
    <row r="9417" spans="2:14">
      <c r="B9417">
        <v>34404588</v>
      </c>
      <c r="C9417" s="2"/>
      <c r="E9417" t="s">
        <v>6595</v>
      </c>
      <c r="J9417" t="s">
        <v>5625</v>
      </c>
      <c r="L9417" t="str">
        <f>_xlfn.XLOOKUP(Tableau1[[#This Row],[TYPE DE PIECE]],Tableau4[MATIERE],Tableau4[SHORT TYPE],"",0,1)</f>
        <v/>
      </c>
      <c r="N9417" t="str">
        <f>IF(ISERR(FIND("DECOUPE",Tableau1[[#This Row],[DESIGNATION]])),"","NEED REF")</f>
        <v/>
      </c>
    </row>
    <row r="9418" spans="2:14">
      <c r="B9418">
        <v>34404587</v>
      </c>
      <c r="C9418" s="2"/>
      <c r="E9418" t="s">
        <v>6595</v>
      </c>
      <c r="J9418" t="s">
        <v>5625</v>
      </c>
      <c r="L9418" t="str">
        <f>_xlfn.XLOOKUP(Tableau1[[#This Row],[TYPE DE PIECE]],Tableau4[MATIERE],Tableau4[SHORT TYPE],"",0,1)</f>
        <v/>
      </c>
      <c r="N9418" t="str">
        <f>IF(ISERR(FIND("DECOUPE",Tableau1[[#This Row],[DESIGNATION]])),"","NEED REF")</f>
        <v/>
      </c>
    </row>
    <row r="9419" spans="2:14">
      <c r="B9419">
        <v>34404586</v>
      </c>
      <c r="C9419" s="2"/>
      <c r="E9419" t="s">
        <v>6595</v>
      </c>
      <c r="J9419" t="s">
        <v>5625</v>
      </c>
      <c r="L9419" t="str">
        <f>_xlfn.XLOOKUP(Tableau1[[#This Row],[TYPE DE PIECE]],Tableau4[MATIERE],Tableau4[SHORT TYPE],"",0,1)</f>
        <v/>
      </c>
      <c r="N9419" t="str">
        <f>IF(ISERR(FIND("DECOUPE",Tableau1[[#This Row],[DESIGNATION]])),"","NEED REF")</f>
        <v/>
      </c>
    </row>
    <row r="9420" spans="2:14">
      <c r="B9420">
        <v>34404585</v>
      </c>
      <c r="C9420" s="2"/>
      <c r="E9420" t="s">
        <v>6595</v>
      </c>
      <c r="F9420" t="s">
        <v>5295</v>
      </c>
      <c r="J9420" t="s">
        <v>5625</v>
      </c>
      <c r="L9420" t="str">
        <f>_xlfn.XLOOKUP(Tableau1[[#This Row],[TYPE DE PIECE]],Tableau4[MATIERE],Tableau4[SHORT TYPE],"",0,1)</f>
        <v/>
      </c>
      <c r="N9420" t="str">
        <f>IF(ISERR(FIND("DECOUPE",Tableau1[[#This Row],[DESIGNATION]])),"","NEED REF")</f>
        <v/>
      </c>
    </row>
    <row r="9421" spans="2:14">
      <c r="B9421">
        <v>34404584</v>
      </c>
      <c r="C9421" s="2">
        <v>42187</v>
      </c>
      <c r="D9421" t="s">
        <v>13</v>
      </c>
      <c r="E9421" t="s">
        <v>6759</v>
      </c>
      <c r="F9421" t="s">
        <v>5334</v>
      </c>
      <c r="J9421" t="s">
        <v>17</v>
      </c>
      <c r="K9421" t="s">
        <v>6493</v>
      </c>
      <c r="L9421" t="str">
        <f>_xlfn.XLOOKUP(Tableau1[[#This Row],[TYPE DE PIECE]],Tableau4[MATIERE],Tableau4[SHORT TYPE],"",0,1)</f>
        <v/>
      </c>
      <c r="N9421" t="str">
        <f>IF(ISERR(FIND("DECOUPE",Tableau1[[#This Row],[DESIGNATION]])),"","NEED REF")</f>
        <v/>
      </c>
    </row>
    <row r="9422" spans="2:14">
      <c r="B9422">
        <v>34404583</v>
      </c>
      <c r="C9422" s="2">
        <v>42187</v>
      </c>
      <c r="D9422" t="s">
        <v>13</v>
      </c>
      <c r="E9422" t="s">
        <v>6760</v>
      </c>
      <c r="F9422" t="s">
        <v>5334</v>
      </c>
      <c r="J9422" t="s">
        <v>17</v>
      </c>
      <c r="K9422" t="s">
        <v>22</v>
      </c>
      <c r="L9422" t="str">
        <f>_xlfn.XLOOKUP(Tableau1[[#This Row],[TYPE DE PIECE]],Tableau4[MATIERE],Tableau4[SHORT TYPE],"",0,1)</f>
        <v>COP</v>
      </c>
      <c r="N9422" t="str">
        <f>IF(ISERR(FIND("DECOUPE",Tableau1[[#This Row],[DESIGNATION]])),"","NEED REF")</f>
        <v/>
      </c>
    </row>
    <row r="9423" spans="2:14">
      <c r="B9423">
        <v>34404582</v>
      </c>
      <c r="C9423" s="2">
        <v>42187</v>
      </c>
      <c r="D9423" t="s">
        <v>13</v>
      </c>
      <c r="E9423" t="s">
        <v>6761</v>
      </c>
      <c r="F9423" t="s">
        <v>5334</v>
      </c>
      <c r="J9423" t="s">
        <v>17</v>
      </c>
      <c r="K9423" t="s">
        <v>22</v>
      </c>
      <c r="L9423" t="str">
        <f>_xlfn.XLOOKUP(Tableau1[[#This Row],[TYPE DE PIECE]],Tableau4[MATIERE],Tableau4[SHORT TYPE],"",0,1)</f>
        <v>COP</v>
      </c>
      <c r="N9423" t="str">
        <f>IF(ISERR(FIND("DECOUPE",Tableau1[[#This Row],[DESIGNATION]])),"","NEED REF")</f>
        <v/>
      </c>
    </row>
    <row r="9424" spans="2:14">
      <c r="B9424">
        <v>34404581</v>
      </c>
      <c r="C9424" s="2">
        <v>42187</v>
      </c>
      <c r="D9424" t="s">
        <v>13</v>
      </c>
      <c r="E9424" t="s">
        <v>6762</v>
      </c>
      <c r="F9424" t="s">
        <v>5334</v>
      </c>
      <c r="J9424" t="s">
        <v>17</v>
      </c>
      <c r="K9424" t="s">
        <v>22</v>
      </c>
      <c r="L9424" t="str">
        <f>_xlfn.XLOOKUP(Tableau1[[#This Row],[TYPE DE PIECE]],Tableau4[MATIERE],Tableau4[SHORT TYPE],"",0,1)</f>
        <v>COP</v>
      </c>
      <c r="N9424" t="str">
        <f>IF(ISERR(FIND("DECOUPE",Tableau1[[#This Row],[DESIGNATION]])),"","NEED REF")</f>
        <v/>
      </c>
    </row>
    <row r="9425" spans="2:14">
      <c r="B9425">
        <v>34404580</v>
      </c>
      <c r="C9425" s="2">
        <v>42187</v>
      </c>
      <c r="D9425" t="s">
        <v>13</v>
      </c>
      <c r="E9425" t="s">
        <v>6763</v>
      </c>
      <c r="F9425" t="s">
        <v>6764</v>
      </c>
      <c r="J9425" t="s">
        <v>17</v>
      </c>
      <c r="K9425" t="s">
        <v>25</v>
      </c>
      <c r="L9425" t="str">
        <f>_xlfn.XLOOKUP(Tableau1[[#This Row],[TYPE DE PIECE]],Tableau4[MATIERE],Tableau4[SHORT TYPE],"",0,1)</f>
        <v>SMT</v>
      </c>
      <c r="N9425" t="str">
        <f>IF(ISERR(FIND("DECOUPE",Tableau1[[#This Row],[DESIGNATION]])),"","NEED REF")</f>
        <v/>
      </c>
    </row>
    <row r="9426" spans="2:14">
      <c r="B9426">
        <v>34404579</v>
      </c>
      <c r="C9426" s="2">
        <v>42187</v>
      </c>
      <c r="D9426" t="s">
        <v>13</v>
      </c>
      <c r="E9426" t="s">
        <v>6765</v>
      </c>
      <c r="F9426" t="s">
        <v>6764</v>
      </c>
      <c r="J9426" t="s">
        <v>17</v>
      </c>
      <c r="K9426" t="s">
        <v>25</v>
      </c>
      <c r="L9426" t="str">
        <f>_xlfn.XLOOKUP(Tableau1[[#This Row],[TYPE DE PIECE]],Tableau4[MATIERE],Tableau4[SHORT TYPE],"",0,1)</f>
        <v>SMT</v>
      </c>
      <c r="N9426" t="str">
        <f>IF(ISERR(FIND("DECOUPE",Tableau1[[#This Row],[DESIGNATION]])),"","NEED REF")</f>
        <v/>
      </c>
    </row>
    <row r="9427" spans="2:14">
      <c r="B9427">
        <v>34404578</v>
      </c>
      <c r="C9427" s="2">
        <v>42179</v>
      </c>
      <c r="D9427" t="s">
        <v>13</v>
      </c>
      <c r="E9427" t="s">
        <v>5974</v>
      </c>
      <c r="F9427" t="s">
        <v>6766</v>
      </c>
      <c r="J9427" t="s">
        <v>17</v>
      </c>
      <c r="K9427" t="s">
        <v>25</v>
      </c>
      <c r="L9427" t="str">
        <f>_xlfn.XLOOKUP(Tableau1[[#This Row],[TYPE DE PIECE]],Tableau4[MATIERE],Tableau4[SHORT TYPE],"",0,1)</f>
        <v>SMT</v>
      </c>
      <c r="N9427" t="str">
        <f>IF(ISERR(FIND("DECOUPE",Tableau1[[#This Row],[DESIGNATION]])),"","NEED REF")</f>
        <v/>
      </c>
    </row>
    <row r="9428" spans="2:14">
      <c r="B9428">
        <v>34404577</v>
      </c>
      <c r="C9428" s="2">
        <v>42179</v>
      </c>
      <c r="D9428" t="s">
        <v>13</v>
      </c>
      <c r="E9428" t="s">
        <v>3529</v>
      </c>
      <c r="F9428" t="s">
        <v>6766</v>
      </c>
      <c r="J9428" t="s">
        <v>17</v>
      </c>
      <c r="K9428" t="s">
        <v>25</v>
      </c>
      <c r="L9428" t="str">
        <f>_xlfn.XLOOKUP(Tableau1[[#This Row],[TYPE DE PIECE]],Tableau4[MATIERE],Tableau4[SHORT TYPE],"",0,1)</f>
        <v>SMT</v>
      </c>
      <c r="N9428" t="str">
        <f>IF(ISERR(FIND("DECOUPE",Tableau1[[#This Row],[DESIGNATION]])),"","NEED REF")</f>
        <v/>
      </c>
    </row>
    <row r="9429" spans="2:14">
      <c r="B9429">
        <v>34404576</v>
      </c>
      <c r="C9429" s="2">
        <v>42179</v>
      </c>
      <c r="D9429" t="s">
        <v>13</v>
      </c>
      <c r="E9429" t="s">
        <v>3528</v>
      </c>
      <c r="F9429" t="s">
        <v>6766</v>
      </c>
      <c r="J9429" t="s">
        <v>17</v>
      </c>
      <c r="K9429" t="s">
        <v>25</v>
      </c>
      <c r="L9429" t="str">
        <f>_xlfn.XLOOKUP(Tableau1[[#This Row],[TYPE DE PIECE]],Tableau4[MATIERE],Tableau4[SHORT TYPE],"",0,1)</f>
        <v>SMT</v>
      </c>
      <c r="N9429" t="str">
        <f>IF(ISERR(FIND("DECOUPE",Tableau1[[#This Row],[DESIGNATION]])),"","NEED REF")</f>
        <v/>
      </c>
    </row>
    <row r="9430" spans="2:14">
      <c r="B9430">
        <v>34404575</v>
      </c>
      <c r="C9430" s="2">
        <v>42179</v>
      </c>
      <c r="D9430" t="s">
        <v>13</v>
      </c>
      <c r="E9430" t="s">
        <v>6767</v>
      </c>
      <c r="F9430" t="s">
        <v>6766</v>
      </c>
      <c r="J9430" t="s">
        <v>17</v>
      </c>
      <c r="K9430" t="s">
        <v>22</v>
      </c>
      <c r="L9430" t="str">
        <f>_xlfn.XLOOKUP(Tableau1[[#This Row],[TYPE DE PIECE]],Tableau4[MATIERE],Tableau4[SHORT TYPE],"",0,1)</f>
        <v>COP</v>
      </c>
      <c r="N9430" t="str">
        <f>IF(ISERR(FIND("DECOUPE",Tableau1[[#This Row],[DESIGNATION]])),"","NEED REF")</f>
        <v/>
      </c>
    </row>
    <row r="9431" spans="2:14">
      <c r="B9431">
        <v>34404574</v>
      </c>
      <c r="C9431" s="2">
        <v>42179</v>
      </c>
      <c r="D9431" t="s">
        <v>13</v>
      </c>
      <c r="E9431" t="s">
        <v>6768</v>
      </c>
      <c r="F9431" t="s">
        <v>6766</v>
      </c>
      <c r="J9431" t="s">
        <v>17</v>
      </c>
      <c r="K9431" t="s">
        <v>22</v>
      </c>
      <c r="L9431" t="str">
        <f>_xlfn.XLOOKUP(Tableau1[[#This Row],[TYPE DE PIECE]],Tableau4[MATIERE],Tableau4[SHORT TYPE],"",0,1)</f>
        <v>COP</v>
      </c>
      <c r="N9431" t="str">
        <f>IF(ISERR(FIND("DECOUPE",Tableau1[[#This Row],[DESIGNATION]])),"","NEED REF")</f>
        <v/>
      </c>
    </row>
    <row r="9432" spans="2:14">
      <c r="B9432">
        <v>34404573</v>
      </c>
      <c r="C9432" s="2">
        <v>42179</v>
      </c>
      <c r="D9432" t="s">
        <v>13</v>
      </c>
      <c r="E9432" t="s">
        <v>6769</v>
      </c>
      <c r="F9432" t="s">
        <v>6766</v>
      </c>
      <c r="J9432" t="s">
        <v>17</v>
      </c>
      <c r="K9432" t="s">
        <v>25</v>
      </c>
      <c r="L9432" t="str">
        <f>_xlfn.XLOOKUP(Tableau1[[#This Row],[TYPE DE PIECE]],Tableau4[MATIERE],Tableau4[SHORT TYPE],"",0,1)</f>
        <v>SMT</v>
      </c>
      <c r="N9432" t="str">
        <f>IF(ISERR(FIND("DECOUPE",Tableau1[[#This Row],[DESIGNATION]])),"","NEED REF")</f>
        <v/>
      </c>
    </row>
    <row r="9433" spans="2:14">
      <c r="B9433">
        <v>34404572</v>
      </c>
      <c r="C9433" s="2">
        <v>42179</v>
      </c>
      <c r="D9433" t="s">
        <v>13</v>
      </c>
      <c r="E9433" t="s">
        <v>6770</v>
      </c>
      <c r="F9433" t="s">
        <v>6766</v>
      </c>
      <c r="J9433" t="s">
        <v>17</v>
      </c>
      <c r="K9433" t="s">
        <v>25</v>
      </c>
      <c r="L9433" t="str">
        <f>_xlfn.XLOOKUP(Tableau1[[#This Row],[TYPE DE PIECE]],Tableau4[MATIERE],Tableau4[SHORT TYPE],"",0,1)</f>
        <v>SMT</v>
      </c>
      <c r="N9433" t="str">
        <f>IF(ISERR(FIND("DECOUPE",Tableau1[[#This Row],[DESIGNATION]])),"","NEED REF")</f>
        <v/>
      </c>
    </row>
    <row r="9434" spans="2:14">
      <c r="B9434">
        <v>34404571</v>
      </c>
      <c r="C9434" s="2">
        <v>42179</v>
      </c>
      <c r="D9434" t="s">
        <v>13</v>
      </c>
      <c r="E9434" t="s">
        <v>6771</v>
      </c>
      <c r="F9434" t="s">
        <v>6766</v>
      </c>
      <c r="J9434" t="s">
        <v>17</v>
      </c>
      <c r="K9434" t="s">
        <v>25</v>
      </c>
      <c r="L9434" t="str">
        <f>_xlfn.XLOOKUP(Tableau1[[#This Row],[TYPE DE PIECE]],Tableau4[MATIERE],Tableau4[SHORT TYPE],"",0,1)</f>
        <v>SMT</v>
      </c>
      <c r="N9434" t="str">
        <f>IF(ISERR(FIND("DECOUPE",Tableau1[[#This Row],[DESIGNATION]])),"","NEED REF")</f>
        <v/>
      </c>
    </row>
    <row r="9435" spans="2:14">
      <c r="B9435">
        <v>34404570</v>
      </c>
      <c r="C9435" s="2">
        <v>42179</v>
      </c>
      <c r="D9435" t="s">
        <v>13</v>
      </c>
      <c r="E9435" t="s">
        <v>6772</v>
      </c>
      <c r="F9435" t="s">
        <v>6766</v>
      </c>
      <c r="J9435" t="s">
        <v>17</v>
      </c>
      <c r="K9435" t="s">
        <v>25</v>
      </c>
      <c r="L9435" t="str">
        <f>_xlfn.XLOOKUP(Tableau1[[#This Row],[TYPE DE PIECE]],Tableau4[MATIERE],Tableau4[SHORT TYPE],"",0,1)</f>
        <v>SMT</v>
      </c>
      <c r="N9435" t="str">
        <f>IF(ISERR(FIND("DECOUPE",Tableau1[[#This Row],[DESIGNATION]])),"","NEED REF")</f>
        <v/>
      </c>
    </row>
    <row r="9436" spans="2:14">
      <c r="B9436">
        <v>34404569</v>
      </c>
      <c r="C9436" s="2">
        <v>42179</v>
      </c>
      <c r="D9436" t="s">
        <v>13</v>
      </c>
      <c r="E9436" t="s">
        <v>6773</v>
      </c>
      <c r="F9436" t="s">
        <v>6766</v>
      </c>
      <c r="J9436" t="s">
        <v>17</v>
      </c>
      <c r="K9436" t="s">
        <v>25</v>
      </c>
      <c r="L9436" t="str">
        <f>_xlfn.XLOOKUP(Tableau1[[#This Row],[TYPE DE PIECE]],Tableau4[MATIERE],Tableau4[SHORT TYPE],"",0,1)</f>
        <v>SMT</v>
      </c>
      <c r="N9436" t="str">
        <f>IF(ISERR(FIND("DECOUPE",Tableau1[[#This Row],[DESIGNATION]])),"","NEED REF")</f>
        <v/>
      </c>
    </row>
    <row r="9437" spans="2:14">
      <c r="B9437">
        <v>34404568</v>
      </c>
      <c r="C9437" s="2">
        <v>42179</v>
      </c>
      <c r="D9437" t="s">
        <v>13</v>
      </c>
      <c r="E9437" t="s">
        <v>5853</v>
      </c>
      <c r="F9437" t="s">
        <v>6766</v>
      </c>
      <c r="J9437" t="s">
        <v>17</v>
      </c>
      <c r="K9437" t="s">
        <v>25</v>
      </c>
      <c r="L9437" t="str">
        <f>_xlfn.XLOOKUP(Tableau1[[#This Row],[TYPE DE PIECE]],Tableau4[MATIERE],Tableau4[SHORT TYPE],"",0,1)</f>
        <v>SMT</v>
      </c>
      <c r="N9437" t="str">
        <f>IF(ISERR(FIND("DECOUPE",Tableau1[[#This Row],[DESIGNATION]])),"","NEED REF")</f>
        <v/>
      </c>
    </row>
    <row r="9438" spans="2:14">
      <c r="B9438">
        <v>34404567</v>
      </c>
      <c r="C9438" s="2">
        <v>42179</v>
      </c>
      <c r="D9438" t="s">
        <v>13</v>
      </c>
      <c r="E9438" t="s">
        <v>6774</v>
      </c>
      <c r="F9438" t="s">
        <v>6766</v>
      </c>
      <c r="J9438" t="s">
        <v>17</v>
      </c>
      <c r="K9438" t="s">
        <v>25</v>
      </c>
      <c r="L9438" t="str">
        <f>_xlfn.XLOOKUP(Tableau1[[#This Row],[TYPE DE PIECE]],Tableau4[MATIERE],Tableau4[SHORT TYPE],"",0,1)</f>
        <v>SMT</v>
      </c>
      <c r="N9438" t="str">
        <f>IF(ISERR(FIND("DECOUPE",Tableau1[[#This Row],[DESIGNATION]])),"","NEED REF")</f>
        <v/>
      </c>
    </row>
    <row r="9439" spans="2:14">
      <c r="B9439">
        <v>34404566</v>
      </c>
      <c r="C9439" s="2">
        <v>42165</v>
      </c>
      <c r="D9439" t="s">
        <v>13</v>
      </c>
      <c r="E9439" t="s">
        <v>6775</v>
      </c>
      <c r="F9439" t="s">
        <v>6776</v>
      </c>
      <c r="J9439" t="s">
        <v>4048</v>
      </c>
      <c r="K9439" t="s">
        <v>22</v>
      </c>
      <c r="L9439" t="str">
        <f>_xlfn.XLOOKUP(Tableau1[[#This Row],[TYPE DE PIECE]],Tableau4[MATIERE],Tableau4[SHORT TYPE],"",0,1)</f>
        <v>COP</v>
      </c>
      <c r="N9439" t="str">
        <f>IF(ISERR(FIND("DECOUPE",Tableau1[[#This Row],[DESIGNATION]])),"","NEED REF")</f>
        <v/>
      </c>
    </row>
    <row r="9440" spans="2:14">
      <c r="B9440">
        <v>34404565</v>
      </c>
      <c r="C9440" s="2">
        <v>42165</v>
      </c>
      <c r="D9440" t="s">
        <v>13</v>
      </c>
      <c r="E9440" t="s">
        <v>6777</v>
      </c>
      <c r="F9440" t="s">
        <v>6776</v>
      </c>
      <c r="J9440" t="s">
        <v>4048</v>
      </c>
      <c r="K9440" t="s">
        <v>22</v>
      </c>
      <c r="L9440" t="str">
        <f>_xlfn.XLOOKUP(Tableau1[[#This Row],[TYPE DE PIECE]],Tableau4[MATIERE],Tableau4[SHORT TYPE],"",0,1)</f>
        <v>COP</v>
      </c>
      <c r="N9440" t="str">
        <f>IF(ISERR(FIND("DECOUPE",Tableau1[[#This Row],[DESIGNATION]])),"","NEED REF")</f>
        <v/>
      </c>
    </row>
    <row r="9441" spans="2:14">
      <c r="B9441">
        <v>34404564</v>
      </c>
      <c r="C9441" s="2">
        <v>42165</v>
      </c>
      <c r="D9441" t="s">
        <v>13</v>
      </c>
      <c r="E9441" t="s">
        <v>6778</v>
      </c>
      <c r="F9441" t="s">
        <v>6776</v>
      </c>
      <c r="J9441" t="s">
        <v>4048</v>
      </c>
      <c r="K9441" t="s">
        <v>22</v>
      </c>
      <c r="L9441" t="str">
        <f>_xlfn.XLOOKUP(Tableau1[[#This Row],[TYPE DE PIECE]],Tableau4[MATIERE],Tableau4[SHORT TYPE],"",0,1)</f>
        <v>COP</v>
      </c>
      <c r="N9441" t="str">
        <f>IF(ISERR(FIND("DECOUPE",Tableau1[[#This Row],[DESIGNATION]])),"","NEED REF")</f>
        <v/>
      </c>
    </row>
    <row r="9442" spans="2:14">
      <c r="B9442">
        <v>34404563</v>
      </c>
      <c r="C9442" s="2">
        <v>42165</v>
      </c>
      <c r="D9442" t="s">
        <v>13</v>
      </c>
      <c r="E9442" t="s">
        <v>6779</v>
      </c>
      <c r="F9442" t="s">
        <v>6776</v>
      </c>
      <c r="J9442" t="s">
        <v>4048</v>
      </c>
      <c r="K9442" t="s">
        <v>22</v>
      </c>
      <c r="L9442" t="str">
        <f>_xlfn.XLOOKUP(Tableau1[[#This Row],[TYPE DE PIECE]],Tableau4[MATIERE],Tableau4[SHORT TYPE],"",0,1)</f>
        <v>COP</v>
      </c>
      <c r="N9442" t="str">
        <f>IF(ISERR(FIND("DECOUPE",Tableau1[[#This Row],[DESIGNATION]])),"","NEED REF")</f>
        <v/>
      </c>
    </row>
    <row r="9443" spans="2:14">
      <c r="B9443">
        <v>34404562</v>
      </c>
      <c r="C9443" s="2">
        <v>42151</v>
      </c>
      <c r="D9443" t="s">
        <v>745</v>
      </c>
      <c r="E9443" t="s">
        <v>6780</v>
      </c>
      <c r="F9443" t="s">
        <v>6781</v>
      </c>
      <c r="J9443" t="s">
        <v>4048</v>
      </c>
      <c r="L9443" t="str">
        <f>_xlfn.XLOOKUP(Tableau1[[#This Row],[TYPE DE PIECE]],Tableau4[MATIERE],Tableau4[SHORT TYPE],"",0,1)</f>
        <v/>
      </c>
      <c r="N9443" t="str">
        <f>IF(ISERR(FIND("DECOUPE",Tableau1[[#This Row],[DESIGNATION]])),"","NEED REF")</f>
        <v/>
      </c>
    </row>
    <row r="9444" spans="2:14">
      <c r="B9444">
        <v>34404561</v>
      </c>
      <c r="C9444" s="2">
        <v>42144</v>
      </c>
      <c r="D9444" t="s">
        <v>13</v>
      </c>
      <c r="E9444" t="s">
        <v>6782</v>
      </c>
      <c r="F9444" t="s">
        <v>6783</v>
      </c>
      <c r="J9444" t="s">
        <v>2746</v>
      </c>
      <c r="L9444" t="str">
        <f>_xlfn.XLOOKUP(Tableau1[[#This Row],[TYPE DE PIECE]],Tableau4[MATIERE],Tableau4[SHORT TYPE],"",0,1)</f>
        <v/>
      </c>
      <c r="N9444" t="str">
        <f>IF(ISERR(FIND("DECOUPE",Tableau1[[#This Row],[DESIGNATION]])),"","NEED REF")</f>
        <v/>
      </c>
    </row>
    <row r="9445" spans="2:14">
      <c r="B9445">
        <v>34404560</v>
      </c>
      <c r="C9445" s="2">
        <v>42136</v>
      </c>
      <c r="D9445" t="s">
        <v>13</v>
      </c>
      <c r="E9445" t="s">
        <v>6784</v>
      </c>
      <c r="F9445" t="s">
        <v>6217</v>
      </c>
      <c r="J9445" t="s">
        <v>17</v>
      </c>
      <c r="K9445" t="s">
        <v>25</v>
      </c>
      <c r="L9445" t="str">
        <f>_xlfn.XLOOKUP(Tableau1[[#This Row],[TYPE DE PIECE]],Tableau4[MATIERE],Tableau4[SHORT TYPE],"",0,1)</f>
        <v>SMT</v>
      </c>
      <c r="N9445" t="str">
        <f>IF(ISERR(FIND("DECOUPE",Tableau1[[#This Row],[DESIGNATION]])),"","NEED REF")</f>
        <v/>
      </c>
    </row>
    <row r="9446" spans="2:14">
      <c r="B9446">
        <v>34404559</v>
      </c>
      <c r="C9446" s="2">
        <v>42136</v>
      </c>
      <c r="D9446" t="s">
        <v>13</v>
      </c>
      <c r="E9446" t="s">
        <v>6785</v>
      </c>
      <c r="F9446" t="s">
        <v>6217</v>
      </c>
      <c r="J9446" t="s">
        <v>17</v>
      </c>
      <c r="K9446" t="s">
        <v>25</v>
      </c>
      <c r="L9446" t="str">
        <f>_xlfn.XLOOKUP(Tableau1[[#This Row],[TYPE DE PIECE]],Tableau4[MATIERE],Tableau4[SHORT TYPE],"",0,1)</f>
        <v>SMT</v>
      </c>
      <c r="N9446" t="str">
        <f>IF(ISERR(FIND("DECOUPE",Tableau1[[#This Row],[DESIGNATION]])),"","NEED REF")</f>
        <v/>
      </c>
    </row>
    <row r="9447" spans="2:14">
      <c r="B9447">
        <v>34404558</v>
      </c>
      <c r="C9447" s="2">
        <v>42136</v>
      </c>
      <c r="D9447" t="s">
        <v>13</v>
      </c>
      <c r="E9447" t="s">
        <v>6786</v>
      </c>
      <c r="F9447" t="s">
        <v>6217</v>
      </c>
      <c r="J9447" t="s">
        <v>17</v>
      </c>
      <c r="K9447" t="s">
        <v>25</v>
      </c>
      <c r="L9447" t="str">
        <f>_xlfn.XLOOKUP(Tableau1[[#This Row],[TYPE DE PIECE]],Tableau4[MATIERE],Tableau4[SHORT TYPE],"",0,1)</f>
        <v>SMT</v>
      </c>
      <c r="N9447" t="str">
        <f>IF(ISERR(FIND("DECOUPE",Tableau1[[#This Row],[DESIGNATION]])),"","NEED REF")</f>
        <v/>
      </c>
    </row>
    <row r="9448" spans="2:14">
      <c r="B9448">
        <v>34404557</v>
      </c>
      <c r="C9448" s="2">
        <v>42081</v>
      </c>
      <c r="D9448" t="s">
        <v>13</v>
      </c>
      <c r="E9448" t="s">
        <v>6787</v>
      </c>
      <c r="F9448" t="s">
        <v>6788</v>
      </c>
      <c r="J9448" t="s">
        <v>17</v>
      </c>
      <c r="K9448" t="s">
        <v>50</v>
      </c>
      <c r="L9448" t="str">
        <f>_xlfn.XLOOKUP(Tableau1[[#This Row],[TYPE DE PIECE]],Tableau4[MATIERE],Tableau4[SHORT TYPE],"",0,1)</f>
        <v>WIR</v>
      </c>
      <c r="N9448" t="str">
        <f>IF(ISERR(FIND("DECOUPE",Tableau1[[#This Row],[DESIGNATION]])),"","NEED REF")</f>
        <v/>
      </c>
    </row>
    <row r="9449" spans="2:14">
      <c r="B9449">
        <v>34404556</v>
      </c>
      <c r="C9449" s="2">
        <v>42081</v>
      </c>
      <c r="D9449" t="s">
        <v>13</v>
      </c>
      <c r="E9449" t="s">
        <v>6267</v>
      </c>
      <c r="F9449" t="s">
        <v>6788</v>
      </c>
      <c r="J9449" t="s">
        <v>17</v>
      </c>
      <c r="K9449" t="s">
        <v>25</v>
      </c>
      <c r="L9449" t="str">
        <f>_xlfn.XLOOKUP(Tableau1[[#This Row],[TYPE DE PIECE]],Tableau4[MATIERE],Tableau4[SHORT TYPE],"",0,1)</f>
        <v>SMT</v>
      </c>
      <c r="N9449" t="str">
        <f>IF(ISERR(FIND("DECOUPE",Tableau1[[#This Row],[DESIGNATION]])),"","NEED REF")</f>
        <v/>
      </c>
    </row>
    <row r="9450" spans="2:14">
      <c r="B9450">
        <v>34404555</v>
      </c>
      <c r="C9450" s="2">
        <v>42109</v>
      </c>
      <c r="D9450" t="s">
        <v>13</v>
      </c>
      <c r="E9450" t="s">
        <v>6789</v>
      </c>
      <c r="F9450" t="s">
        <v>6790</v>
      </c>
      <c r="J9450" t="s">
        <v>4048</v>
      </c>
      <c r="K9450" t="s">
        <v>25</v>
      </c>
      <c r="L9450" t="str">
        <f>_xlfn.XLOOKUP(Tableau1[[#This Row],[TYPE DE PIECE]],Tableau4[MATIERE],Tableau4[SHORT TYPE],"",0,1)</f>
        <v>SMT</v>
      </c>
      <c r="N9450" t="str">
        <f>IF(ISERR(FIND("DECOUPE",Tableau1[[#This Row],[DESIGNATION]])),"","NEED REF")</f>
        <v/>
      </c>
    </row>
    <row r="9451" spans="2:14">
      <c r="B9451">
        <v>34404554</v>
      </c>
      <c r="C9451" s="2">
        <v>42109</v>
      </c>
      <c r="D9451" t="s">
        <v>13</v>
      </c>
      <c r="E9451" t="s">
        <v>6791</v>
      </c>
      <c r="F9451" t="s">
        <v>6790</v>
      </c>
      <c r="J9451" t="s">
        <v>4048</v>
      </c>
      <c r="K9451" t="s">
        <v>25</v>
      </c>
      <c r="L9451" t="str">
        <f>_xlfn.XLOOKUP(Tableau1[[#This Row],[TYPE DE PIECE]],Tableau4[MATIERE],Tableau4[SHORT TYPE],"",0,1)</f>
        <v>SMT</v>
      </c>
      <c r="N9451" t="str">
        <f>IF(ISERR(FIND("DECOUPE",Tableau1[[#This Row],[DESIGNATION]])),"","NEED REF")</f>
        <v/>
      </c>
    </row>
    <row r="9452" spans="2:14">
      <c r="B9452">
        <v>34404553</v>
      </c>
      <c r="C9452" s="2">
        <v>42109</v>
      </c>
      <c r="D9452" t="s">
        <v>13</v>
      </c>
      <c r="E9452" t="s">
        <v>6792</v>
      </c>
      <c r="F9452" t="s">
        <v>6790</v>
      </c>
      <c r="J9452" t="s">
        <v>4048</v>
      </c>
      <c r="K9452" t="s">
        <v>25</v>
      </c>
      <c r="L9452" t="str">
        <f>_xlfn.XLOOKUP(Tableau1[[#This Row],[TYPE DE PIECE]],Tableau4[MATIERE],Tableau4[SHORT TYPE],"",0,1)</f>
        <v>SMT</v>
      </c>
      <c r="N9452" t="str">
        <f>IF(ISERR(FIND("DECOUPE",Tableau1[[#This Row],[DESIGNATION]])),"","NEED REF")</f>
        <v/>
      </c>
    </row>
    <row r="9453" spans="2:14">
      <c r="B9453">
        <v>34404552</v>
      </c>
      <c r="C9453" s="2">
        <v>42108</v>
      </c>
      <c r="D9453" t="s">
        <v>13</v>
      </c>
      <c r="E9453" t="s">
        <v>6793</v>
      </c>
      <c r="F9453" t="s">
        <v>6794</v>
      </c>
      <c r="J9453" t="s">
        <v>177</v>
      </c>
      <c r="K9453" t="s">
        <v>33</v>
      </c>
      <c r="L9453" t="str">
        <f>_xlfn.XLOOKUP(Tableau1[[#This Row],[TYPE DE PIECE]],Tableau4[MATIERE],Tableau4[SHORT TYPE],"",0,1)</f>
        <v>PLA</v>
      </c>
      <c r="N9453" t="str">
        <f>IF(ISERR(FIND("DECOUPE",Tableau1[[#This Row],[DESIGNATION]])),"","NEED REF")</f>
        <v/>
      </c>
    </row>
    <row r="9454" spans="2:14">
      <c r="B9454">
        <v>34404551</v>
      </c>
      <c r="C9454" s="2">
        <v>42081</v>
      </c>
      <c r="D9454" t="s">
        <v>13</v>
      </c>
      <c r="E9454" t="s">
        <v>6795</v>
      </c>
      <c r="F9454" t="s">
        <v>6788</v>
      </c>
      <c r="J9454" t="s">
        <v>17</v>
      </c>
      <c r="K9454" t="s">
        <v>25</v>
      </c>
      <c r="L9454" t="str">
        <f>_xlfn.XLOOKUP(Tableau1[[#This Row],[TYPE DE PIECE]],Tableau4[MATIERE],Tableau4[SHORT TYPE],"",0,1)</f>
        <v>SMT</v>
      </c>
      <c r="N9454" t="str">
        <f>IF(ISERR(FIND("DECOUPE",Tableau1[[#This Row],[DESIGNATION]])),"","NEED REF")</f>
        <v/>
      </c>
    </row>
    <row r="9455" spans="2:14">
      <c r="B9455">
        <v>34404550</v>
      </c>
      <c r="C9455" s="2">
        <v>42081</v>
      </c>
      <c r="D9455" t="s">
        <v>13</v>
      </c>
      <c r="E9455" t="s">
        <v>6796</v>
      </c>
      <c r="F9455" t="s">
        <v>307</v>
      </c>
      <c r="J9455" t="s">
        <v>17</v>
      </c>
      <c r="K9455" t="s">
        <v>25</v>
      </c>
      <c r="L9455" t="str">
        <f>_xlfn.XLOOKUP(Tableau1[[#This Row],[TYPE DE PIECE]],Tableau4[MATIERE],Tableau4[SHORT TYPE],"",0,1)</f>
        <v>SMT</v>
      </c>
      <c r="N9455" t="str">
        <f>IF(ISERR(FIND("DECOUPE",Tableau1[[#This Row],[DESIGNATION]])),"","NEED REF")</f>
        <v/>
      </c>
    </row>
    <row r="9456" spans="2:14">
      <c r="B9456">
        <v>34404549</v>
      </c>
      <c r="C9456" s="2">
        <v>42081</v>
      </c>
      <c r="D9456" t="s">
        <v>13</v>
      </c>
      <c r="E9456" t="s">
        <v>6797</v>
      </c>
      <c r="F9456" t="s">
        <v>6788</v>
      </c>
      <c r="J9456" t="s">
        <v>17</v>
      </c>
      <c r="K9456" t="s">
        <v>25</v>
      </c>
      <c r="L9456" t="str">
        <f>_xlfn.XLOOKUP(Tableau1[[#This Row],[TYPE DE PIECE]],Tableau4[MATIERE],Tableau4[SHORT TYPE],"",0,1)</f>
        <v>SMT</v>
      </c>
      <c r="N9456" t="str">
        <f>IF(ISERR(FIND("DECOUPE",Tableau1[[#This Row],[DESIGNATION]])),"","NEED REF")</f>
        <v/>
      </c>
    </row>
    <row r="9457" spans="2:14">
      <c r="B9457">
        <v>34404548</v>
      </c>
      <c r="C9457" s="2">
        <v>42081</v>
      </c>
      <c r="D9457" t="s">
        <v>13</v>
      </c>
      <c r="E9457" t="s">
        <v>6798</v>
      </c>
      <c r="F9457" t="s">
        <v>6788</v>
      </c>
      <c r="J9457" t="s">
        <v>17</v>
      </c>
      <c r="K9457" t="s">
        <v>25</v>
      </c>
      <c r="L9457" t="str">
        <f>_xlfn.XLOOKUP(Tableau1[[#This Row],[TYPE DE PIECE]],Tableau4[MATIERE],Tableau4[SHORT TYPE],"",0,1)</f>
        <v>SMT</v>
      </c>
      <c r="N9457" t="str">
        <f>IF(ISERR(FIND("DECOUPE",Tableau1[[#This Row],[DESIGNATION]])),"","NEED REF")</f>
        <v/>
      </c>
    </row>
    <row r="9458" spans="2:14">
      <c r="B9458">
        <v>34404547</v>
      </c>
      <c r="C9458" s="2">
        <v>42109</v>
      </c>
      <c r="D9458" t="s">
        <v>13</v>
      </c>
      <c r="E9458" t="s">
        <v>6799</v>
      </c>
      <c r="F9458" t="s">
        <v>6790</v>
      </c>
      <c r="J9458" t="s">
        <v>4048</v>
      </c>
      <c r="K9458" t="s">
        <v>25</v>
      </c>
      <c r="L9458" t="str">
        <f>_xlfn.XLOOKUP(Tableau1[[#This Row],[TYPE DE PIECE]],Tableau4[MATIERE],Tableau4[SHORT TYPE],"",0,1)</f>
        <v>SMT</v>
      </c>
      <c r="N9458" t="str">
        <f>IF(ISERR(FIND("DECOUPE",Tableau1[[#This Row],[DESIGNATION]])),"","NEED REF")</f>
        <v/>
      </c>
    </row>
    <row r="9459" spans="2:14">
      <c r="B9459">
        <v>34404546</v>
      </c>
      <c r="C9459" s="2">
        <v>42109</v>
      </c>
      <c r="D9459" t="s">
        <v>13</v>
      </c>
      <c r="E9459" t="s">
        <v>6800</v>
      </c>
      <c r="F9459" t="s">
        <v>6790</v>
      </c>
      <c r="J9459" t="s">
        <v>4048</v>
      </c>
      <c r="K9459" t="s">
        <v>25</v>
      </c>
      <c r="L9459" t="str">
        <f>_xlfn.XLOOKUP(Tableau1[[#This Row],[TYPE DE PIECE]],Tableau4[MATIERE],Tableau4[SHORT TYPE],"",0,1)</f>
        <v>SMT</v>
      </c>
      <c r="N9459" t="str">
        <f>IF(ISERR(FIND("DECOUPE",Tableau1[[#This Row],[DESIGNATION]])),"","NEED REF")</f>
        <v>NEED REF</v>
      </c>
    </row>
    <row r="9460" spans="2:14">
      <c r="B9460">
        <v>34404545</v>
      </c>
      <c r="C9460" s="2">
        <v>42109</v>
      </c>
      <c r="D9460" t="s">
        <v>13</v>
      </c>
      <c r="E9460" t="s">
        <v>6801</v>
      </c>
      <c r="F9460" t="s">
        <v>6790</v>
      </c>
      <c r="J9460" t="s">
        <v>4048</v>
      </c>
      <c r="K9460" t="s">
        <v>25</v>
      </c>
      <c r="L9460" t="str">
        <f>_xlfn.XLOOKUP(Tableau1[[#This Row],[TYPE DE PIECE]],Tableau4[MATIERE],Tableau4[SHORT TYPE],"",0,1)</f>
        <v>SMT</v>
      </c>
      <c r="N9460" t="str">
        <f>IF(ISERR(FIND("DECOUPE",Tableau1[[#This Row],[DESIGNATION]])),"","NEED REF")</f>
        <v/>
      </c>
    </row>
    <row r="9461" spans="2:14">
      <c r="B9461">
        <v>34404544</v>
      </c>
      <c r="C9461" s="2">
        <v>42081</v>
      </c>
      <c r="D9461" t="s">
        <v>13</v>
      </c>
      <c r="E9461" t="s">
        <v>6802</v>
      </c>
      <c r="F9461" t="s">
        <v>6788</v>
      </c>
      <c r="J9461" t="s">
        <v>17</v>
      </c>
      <c r="K9461" t="s">
        <v>25</v>
      </c>
      <c r="L9461" t="str">
        <f>_xlfn.XLOOKUP(Tableau1[[#This Row],[TYPE DE PIECE]],Tableau4[MATIERE],Tableau4[SHORT TYPE],"",0,1)</f>
        <v>SMT</v>
      </c>
      <c r="N9461" t="str">
        <f>IF(ISERR(FIND("DECOUPE",Tableau1[[#This Row],[DESIGNATION]])),"","NEED REF")</f>
        <v/>
      </c>
    </row>
    <row r="9462" spans="2:14">
      <c r="B9462">
        <v>34404543</v>
      </c>
      <c r="C9462" s="2">
        <v>42081</v>
      </c>
      <c r="D9462" t="s">
        <v>13</v>
      </c>
      <c r="E9462" t="s">
        <v>6803</v>
      </c>
      <c r="F9462" t="s">
        <v>6788</v>
      </c>
      <c r="J9462" t="s">
        <v>17</v>
      </c>
      <c r="K9462" t="s">
        <v>25</v>
      </c>
      <c r="L9462" t="str">
        <f>_xlfn.XLOOKUP(Tableau1[[#This Row],[TYPE DE PIECE]],Tableau4[MATIERE],Tableau4[SHORT TYPE],"",0,1)</f>
        <v>SMT</v>
      </c>
      <c r="N9462" t="str">
        <f>IF(ISERR(FIND("DECOUPE",Tableau1[[#This Row],[DESIGNATION]])),"","NEED REF")</f>
        <v/>
      </c>
    </row>
    <row r="9463" spans="2:14">
      <c r="B9463">
        <v>34404542</v>
      </c>
      <c r="C9463" s="2">
        <v>42081</v>
      </c>
      <c r="D9463" t="s">
        <v>13</v>
      </c>
      <c r="E9463" t="s">
        <v>6804</v>
      </c>
      <c r="F9463" t="s">
        <v>6788</v>
      </c>
      <c r="J9463" t="s">
        <v>17</v>
      </c>
      <c r="K9463" t="s">
        <v>22</v>
      </c>
      <c r="L9463" t="str">
        <f>_xlfn.XLOOKUP(Tableau1[[#This Row],[TYPE DE PIECE]],Tableau4[MATIERE],Tableau4[SHORT TYPE],"",0,1)</f>
        <v>COP</v>
      </c>
      <c r="N9463" t="str">
        <f>IF(ISERR(FIND("DECOUPE",Tableau1[[#This Row],[DESIGNATION]])),"","NEED REF")</f>
        <v/>
      </c>
    </row>
    <row r="9464" spans="2:14">
      <c r="B9464">
        <v>34404541</v>
      </c>
      <c r="C9464" s="2">
        <v>42104</v>
      </c>
      <c r="D9464" t="s">
        <v>745</v>
      </c>
      <c r="E9464" t="s">
        <v>6805</v>
      </c>
      <c r="L9464" t="str">
        <f>_xlfn.XLOOKUP(Tableau1[[#This Row],[TYPE DE PIECE]],Tableau4[MATIERE],Tableau4[SHORT TYPE],"",0,1)</f>
        <v/>
      </c>
      <c r="N9464" t="str">
        <f>IF(ISERR(FIND("DECOUPE",Tableau1[[#This Row],[DESIGNATION]])),"","NEED REF")</f>
        <v/>
      </c>
    </row>
    <row r="9465" spans="2:14">
      <c r="B9465">
        <v>34404540</v>
      </c>
      <c r="C9465" s="2">
        <v>42081</v>
      </c>
      <c r="D9465" t="s">
        <v>13</v>
      </c>
      <c r="E9465" t="s">
        <v>6806</v>
      </c>
      <c r="F9465" t="s">
        <v>6788</v>
      </c>
      <c r="J9465" t="s">
        <v>17</v>
      </c>
      <c r="K9465" t="s">
        <v>25</v>
      </c>
      <c r="L9465" t="str">
        <f>_xlfn.XLOOKUP(Tableau1[[#This Row],[TYPE DE PIECE]],Tableau4[MATIERE],Tableau4[SHORT TYPE],"",0,1)</f>
        <v>SMT</v>
      </c>
      <c r="N9465" t="str">
        <f>IF(ISERR(FIND("DECOUPE",Tableau1[[#This Row],[DESIGNATION]])),"","NEED REF")</f>
        <v/>
      </c>
    </row>
    <row r="9466" spans="2:14">
      <c r="B9466">
        <v>34404539</v>
      </c>
      <c r="C9466" s="2">
        <v>42081</v>
      </c>
      <c r="D9466" t="s">
        <v>13</v>
      </c>
      <c r="E9466" t="s">
        <v>6807</v>
      </c>
      <c r="F9466" t="s">
        <v>6788</v>
      </c>
      <c r="J9466" t="s">
        <v>17</v>
      </c>
      <c r="K9466" t="s">
        <v>25</v>
      </c>
      <c r="L9466" t="str">
        <f>_xlfn.XLOOKUP(Tableau1[[#This Row],[TYPE DE PIECE]],Tableau4[MATIERE],Tableau4[SHORT TYPE],"",0,1)</f>
        <v>SMT</v>
      </c>
      <c r="N9466" t="str">
        <f>IF(ISERR(FIND("DECOUPE",Tableau1[[#This Row],[DESIGNATION]])),"","NEED REF")</f>
        <v/>
      </c>
    </row>
    <row r="9467" spans="2:14">
      <c r="B9467">
        <v>34404538</v>
      </c>
      <c r="C9467" s="2">
        <v>42081</v>
      </c>
      <c r="D9467" t="s">
        <v>13</v>
      </c>
      <c r="E9467" t="s">
        <v>6808</v>
      </c>
      <c r="F9467" t="s">
        <v>6788</v>
      </c>
      <c r="J9467" t="s">
        <v>17</v>
      </c>
      <c r="K9467" t="s">
        <v>22</v>
      </c>
      <c r="L9467" t="str">
        <f>_xlfn.XLOOKUP(Tableau1[[#This Row],[TYPE DE PIECE]],Tableau4[MATIERE],Tableau4[SHORT TYPE],"",0,1)</f>
        <v>COP</v>
      </c>
      <c r="N9467" t="str">
        <f>IF(ISERR(FIND("DECOUPE",Tableau1[[#This Row],[DESIGNATION]])),"","NEED REF")</f>
        <v/>
      </c>
    </row>
    <row r="9468" spans="2:14">
      <c r="B9468">
        <v>34404537</v>
      </c>
      <c r="C9468" s="2">
        <v>42081</v>
      </c>
      <c r="D9468" t="s">
        <v>13</v>
      </c>
      <c r="E9468" t="s">
        <v>6809</v>
      </c>
      <c r="F9468" t="s">
        <v>6788</v>
      </c>
      <c r="J9468" t="s">
        <v>17</v>
      </c>
      <c r="K9468" t="s">
        <v>25</v>
      </c>
      <c r="L9468" t="str">
        <f>_xlfn.XLOOKUP(Tableau1[[#This Row],[TYPE DE PIECE]],Tableau4[MATIERE],Tableau4[SHORT TYPE],"",0,1)</f>
        <v>SMT</v>
      </c>
      <c r="N9468" t="str">
        <f>IF(ISERR(FIND("DECOUPE",Tableau1[[#This Row],[DESIGNATION]])),"","NEED REF")</f>
        <v/>
      </c>
    </row>
    <row r="9469" spans="2:14">
      <c r="B9469">
        <v>34404536</v>
      </c>
      <c r="C9469" s="2">
        <v>42081</v>
      </c>
      <c r="D9469" t="s">
        <v>13</v>
      </c>
      <c r="E9469" t="s">
        <v>6810</v>
      </c>
      <c r="F9469" t="s">
        <v>6788</v>
      </c>
      <c r="J9469" t="s">
        <v>17</v>
      </c>
      <c r="K9469" t="s">
        <v>25</v>
      </c>
      <c r="L9469" t="str">
        <f>_xlfn.XLOOKUP(Tableau1[[#This Row],[TYPE DE PIECE]],Tableau4[MATIERE],Tableau4[SHORT TYPE],"",0,1)</f>
        <v>SMT</v>
      </c>
      <c r="N9469" t="str">
        <f>IF(ISERR(FIND("DECOUPE",Tableau1[[#This Row],[DESIGNATION]])),"","NEED REF")</f>
        <v/>
      </c>
    </row>
    <row r="9470" spans="2:14">
      <c r="B9470">
        <v>34404535</v>
      </c>
      <c r="C9470" s="2">
        <v>42081</v>
      </c>
      <c r="D9470" t="s">
        <v>13</v>
      </c>
      <c r="E9470" t="s">
        <v>6811</v>
      </c>
      <c r="F9470" t="s">
        <v>6788</v>
      </c>
      <c r="J9470" t="s">
        <v>17</v>
      </c>
      <c r="K9470" t="s">
        <v>25</v>
      </c>
      <c r="L9470" t="str">
        <f>_xlfn.XLOOKUP(Tableau1[[#This Row],[TYPE DE PIECE]],Tableau4[MATIERE],Tableau4[SHORT TYPE],"",0,1)</f>
        <v>SMT</v>
      </c>
      <c r="N9470" t="str">
        <f>IF(ISERR(FIND("DECOUPE",Tableau1[[#This Row],[DESIGNATION]])),"","NEED REF")</f>
        <v/>
      </c>
    </row>
    <row r="9471" spans="2:14">
      <c r="B9471">
        <v>34404534</v>
      </c>
      <c r="C9471" s="2">
        <v>42081</v>
      </c>
      <c r="D9471" t="s">
        <v>13</v>
      </c>
      <c r="E9471" t="s">
        <v>6812</v>
      </c>
      <c r="F9471" t="s">
        <v>6788</v>
      </c>
      <c r="J9471" t="s">
        <v>17</v>
      </c>
      <c r="K9471" t="s">
        <v>25</v>
      </c>
      <c r="L9471" t="str">
        <f>_xlfn.XLOOKUP(Tableau1[[#This Row],[TYPE DE PIECE]],Tableau4[MATIERE],Tableau4[SHORT TYPE],"",0,1)</f>
        <v>SMT</v>
      </c>
      <c r="N9471" t="str">
        <f>IF(ISERR(FIND("DECOUPE",Tableau1[[#This Row],[DESIGNATION]])),"","NEED REF")</f>
        <v/>
      </c>
    </row>
    <row r="9472" spans="2:14">
      <c r="B9472">
        <v>34404533</v>
      </c>
      <c r="C9472" s="2">
        <v>42081</v>
      </c>
      <c r="D9472" t="s">
        <v>13</v>
      </c>
      <c r="E9472" t="s">
        <v>6803</v>
      </c>
      <c r="F9472" t="s">
        <v>6788</v>
      </c>
      <c r="J9472" t="s">
        <v>17</v>
      </c>
      <c r="L9472" t="str">
        <f>_xlfn.XLOOKUP(Tableau1[[#This Row],[TYPE DE PIECE]],Tableau4[MATIERE],Tableau4[SHORT TYPE],"",0,1)</f>
        <v/>
      </c>
      <c r="N9472" t="str">
        <f>IF(ISERR(FIND("DECOUPE",Tableau1[[#This Row],[DESIGNATION]])),"","NEED REF")</f>
        <v/>
      </c>
    </row>
    <row r="9473" spans="2:14">
      <c r="B9473">
        <v>34404532</v>
      </c>
      <c r="C9473" s="2">
        <v>42081</v>
      </c>
      <c r="D9473" t="s">
        <v>13</v>
      </c>
      <c r="E9473" t="s">
        <v>6806</v>
      </c>
      <c r="F9473" t="s">
        <v>6788</v>
      </c>
      <c r="J9473" t="s">
        <v>17</v>
      </c>
      <c r="L9473" t="str">
        <f>_xlfn.XLOOKUP(Tableau1[[#This Row],[TYPE DE PIECE]],Tableau4[MATIERE],Tableau4[SHORT TYPE],"",0,1)</f>
        <v/>
      </c>
      <c r="N9473" t="str">
        <f>IF(ISERR(FIND("DECOUPE",Tableau1[[#This Row],[DESIGNATION]])),"","NEED REF")</f>
        <v/>
      </c>
    </row>
    <row r="9474" spans="2:14">
      <c r="B9474">
        <v>34404531</v>
      </c>
      <c r="C9474" s="2">
        <v>42081</v>
      </c>
      <c r="D9474" t="s">
        <v>13</v>
      </c>
      <c r="E9474" t="s">
        <v>6813</v>
      </c>
      <c r="F9474" t="s">
        <v>6788</v>
      </c>
      <c r="J9474" t="s">
        <v>17</v>
      </c>
      <c r="K9474" t="s">
        <v>25</v>
      </c>
      <c r="L9474" t="str">
        <f>_xlfn.XLOOKUP(Tableau1[[#This Row],[TYPE DE PIECE]],Tableau4[MATIERE],Tableau4[SHORT TYPE],"",0,1)</f>
        <v>SMT</v>
      </c>
      <c r="N9474" t="str">
        <f>IF(ISERR(FIND("DECOUPE",Tableau1[[#This Row],[DESIGNATION]])),"","NEED REF")</f>
        <v/>
      </c>
    </row>
    <row r="9475" spans="2:14">
      <c r="B9475">
        <v>34404530</v>
      </c>
      <c r="C9475" s="2">
        <v>42081</v>
      </c>
      <c r="D9475" t="s">
        <v>13</v>
      </c>
      <c r="E9475" t="s">
        <v>6814</v>
      </c>
      <c r="F9475" t="s">
        <v>6788</v>
      </c>
      <c r="J9475" t="s">
        <v>17</v>
      </c>
      <c r="K9475" t="s">
        <v>25</v>
      </c>
      <c r="L9475" t="str">
        <f>_xlfn.XLOOKUP(Tableau1[[#This Row],[TYPE DE PIECE]],Tableau4[MATIERE],Tableau4[SHORT TYPE],"",0,1)</f>
        <v>SMT</v>
      </c>
      <c r="N9475" t="str">
        <f>IF(ISERR(FIND("DECOUPE",Tableau1[[#This Row],[DESIGNATION]])),"","NEED REF")</f>
        <v/>
      </c>
    </row>
    <row r="9476" spans="2:14">
      <c r="B9476">
        <v>34404529</v>
      </c>
      <c r="C9476" s="2">
        <v>42103</v>
      </c>
      <c r="D9476" t="s">
        <v>745</v>
      </c>
      <c r="E9476" t="s">
        <v>6815</v>
      </c>
      <c r="F9476" t="s">
        <v>6816</v>
      </c>
      <c r="J9476" t="s">
        <v>177</v>
      </c>
      <c r="L9476" t="str">
        <f>_xlfn.XLOOKUP(Tableau1[[#This Row],[TYPE DE PIECE]],Tableau4[MATIERE],Tableau4[SHORT TYPE],"",0,1)</f>
        <v/>
      </c>
      <c r="N9476" t="str">
        <f>IF(ISERR(FIND("DECOUPE",Tableau1[[#This Row],[DESIGNATION]])),"","NEED REF")</f>
        <v/>
      </c>
    </row>
    <row r="9477" spans="2:14">
      <c r="B9477">
        <v>34404528</v>
      </c>
      <c r="C9477" s="2">
        <v>42081</v>
      </c>
      <c r="D9477" t="s">
        <v>13</v>
      </c>
      <c r="E9477" t="s">
        <v>6817</v>
      </c>
      <c r="F9477" t="s">
        <v>6788</v>
      </c>
      <c r="J9477" t="s">
        <v>17</v>
      </c>
      <c r="K9477" t="s">
        <v>2430</v>
      </c>
      <c r="L9477" t="str">
        <f>_xlfn.XLOOKUP(Tableau1[[#This Row],[TYPE DE PIECE]],Tableau4[MATIERE],Tableau4[SHORT TYPE],"",0,1)</f>
        <v>WOOD</v>
      </c>
      <c r="N9477" t="str">
        <f>IF(ISERR(FIND("DECOUPE",Tableau1[[#This Row],[DESIGNATION]])),"","NEED REF")</f>
        <v/>
      </c>
    </row>
    <row r="9478" spans="2:14">
      <c r="B9478">
        <v>34404527</v>
      </c>
      <c r="C9478" s="2">
        <v>42081</v>
      </c>
      <c r="D9478" t="s">
        <v>13</v>
      </c>
      <c r="E9478" t="s">
        <v>6818</v>
      </c>
      <c r="F9478" t="s">
        <v>6788</v>
      </c>
      <c r="J9478" t="s">
        <v>17</v>
      </c>
      <c r="K9478" t="s">
        <v>2430</v>
      </c>
      <c r="L9478" t="str">
        <f>_xlfn.XLOOKUP(Tableau1[[#This Row],[TYPE DE PIECE]],Tableau4[MATIERE],Tableau4[SHORT TYPE],"",0,1)</f>
        <v>WOOD</v>
      </c>
      <c r="N9478" t="str">
        <f>IF(ISERR(FIND("DECOUPE",Tableau1[[#This Row],[DESIGNATION]])),"","NEED REF")</f>
        <v/>
      </c>
    </row>
    <row r="9479" spans="2:14">
      <c r="B9479">
        <v>34404526</v>
      </c>
      <c r="C9479" s="2">
        <v>42081</v>
      </c>
      <c r="D9479" t="s">
        <v>13</v>
      </c>
      <c r="E9479" t="s">
        <v>6819</v>
      </c>
      <c r="F9479" t="s">
        <v>6788</v>
      </c>
      <c r="J9479" t="s">
        <v>17</v>
      </c>
      <c r="K9479" t="s">
        <v>2430</v>
      </c>
      <c r="L9479" t="str">
        <f>_xlfn.XLOOKUP(Tableau1[[#This Row],[TYPE DE PIECE]],Tableau4[MATIERE],Tableau4[SHORT TYPE],"",0,1)</f>
        <v>WOOD</v>
      </c>
      <c r="N9479" t="str">
        <f>IF(ISERR(FIND("DECOUPE",Tableau1[[#This Row],[DESIGNATION]])),"","NEED REF")</f>
        <v/>
      </c>
    </row>
    <row r="9480" spans="2:14">
      <c r="B9480">
        <v>34404525</v>
      </c>
      <c r="C9480" s="2">
        <v>42081</v>
      </c>
      <c r="D9480" t="s">
        <v>13</v>
      </c>
      <c r="E9480" t="s">
        <v>6813</v>
      </c>
      <c r="F9480" t="s">
        <v>6788</v>
      </c>
      <c r="J9480" t="s">
        <v>17</v>
      </c>
      <c r="L9480" t="str">
        <f>_xlfn.XLOOKUP(Tableau1[[#This Row],[TYPE DE PIECE]],Tableau4[MATIERE],Tableau4[SHORT TYPE],"",0,1)</f>
        <v/>
      </c>
      <c r="N9480" t="str">
        <f>IF(ISERR(FIND("DECOUPE",Tableau1[[#This Row],[DESIGNATION]])),"","NEED REF")</f>
        <v/>
      </c>
    </row>
    <row r="9481" spans="2:14">
      <c r="B9481">
        <v>34404524</v>
      </c>
      <c r="C9481" s="2">
        <v>42081</v>
      </c>
      <c r="D9481" t="s">
        <v>13</v>
      </c>
      <c r="E9481" t="s">
        <v>6814</v>
      </c>
      <c r="F9481" t="s">
        <v>6788</v>
      </c>
      <c r="J9481" t="s">
        <v>17</v>
      </c>
      <c r="L9481" t="str">
        <f>_xlfn.XLOOKUP(Tableau1[[#This Row],[TYPE DE PIECE]],Tableau4[MATIERE],Tableau4[SHORT TYPE],"",0,1)</f>
        <v/>
      </c>
      <c r="N9481" t="str">
        <f>IF(ISERR(FIND("DECOUPE",Tableau1[[#This Row],[DESIGNATION]])),"","NEED REF")</f>
        <v/>
      </c>
    </row>
    <row r="9482" spans="2:14">
      <c r="B9482">
        <v>34404523</v>
      </c>
      <c r="C9482" s="2">
        <v>42081</v>
      </c>
      <c r="D9482" t="s">
        <v>13</v>
      </c>
      <c r="E9482" t="s">
        <v>6820</v>
      </c>
      <c r="F9482" t="s">
        <v>6788</v>
      </c>
      <c r="J9482" t="s">
        <v>17</v>
      </c>
      <c r="K9482" t="s">
        <v>22</v>
      </c>
      <c r="L9482" t="str">
        <f>_xlfn.XLOOKUP(Tableau1[[#This Row],[TYPE DE PIECE]],Tableau4[MATIERE],Tableau4[SHORT TYPE],"",0,1)</f>
        <v>COP</v>
      </c>
      <c r="N9482" t="str">
        <f>IF(ISERR(FIND("DECOUPE",Tableau1[[#This Row],[DESIGNATION]])),"","NEED REF")</f>
        <v/>
      </c>
    </row>
    <row r="9483" spans="2:14">
      <c r="B9483">
        <v>34404522</v>
      </c>
      <c r="C9483" s="2">
        <v>42081</v>
      </c>
      <c r="D9483" t="s">
        <v>13</v>
      </c>
      <c r="E9483" t="s">
        <v>6821</v>
      </c>
      <c r="F9483" t="s">
        <v>6788</v>
      </c>
      <c r="J9483" t="s">
        <v>17</v>
      </c>
      <c r="K9483" t="s">
        <v>25</v>
      </c>
      <c r="L9483" t="str">
        <f>_xlfn.XLOOKUP(Tableau1[[#This Row],[TYPE DE PIECE]],Tableau4[MATIERE],Tableau4[SHORT TYPE],"",0,1)</f>
        <v>SMT</v>
      </c>
      <c r="N9483" t="str">
        <f>IF(ISERR(FIND("DECOUPE",Tableau1[[#This Row],[DESIGNATION]])),"","NEED REF")</f>
        <v/>
      </c>
    </row>
    <row r="9484" spans="2:14">
      <c r="B9484">
        <v>34404521</v>
      </c>
      <c r="C9484" s="2">
        <v>42081</v>
      </c>
      <c r="D9484" t="s">
        <v>13</v>
      </c>
      <c r="E9484" t="s">
        <v>6822</v>
      </c>
      <c r="F9484" t="s">
        <v>6788</v>
      </c>
      <c r="J9484" t="s">
        <v>17</v>
      </c>
      <c r="L9484" t="str">
        <f>_xlfn.XLOOKUP(Tableau1[[#This Row],[TYPE DE PIECE]],Tableau4[MATIERE],Tableau4[SHORT TYPE],"",0,1)</f>
        <v/>
      </c>
      <c r="N9484" t="str">
        <f>IF(ISERR(FIND("DECOUPE",Tableau1[[#This Row],[DESIGNATION]])),"","NEED REF")</f>
        <v/>
      </c>
    </row>
    <row r="9485" spans="2:14">
      <c r="B9485">
        <v>34404520</v>
      </c>
      <c r="C9485" s="2">
        <v>42081</v>
      </c>
      <c r="D9485" t="s">
        <v>13</v>
      </c>
      <c r="E9485" t="s">
        <v>6823</v>
      </c>
      <c r="F9485" t="s">
        <v>6788</v>
      </c>
      <c r="J9485" t="s">
        <v>17</v>
      </c>
      <c r="K9485" t="s">
        <v>22</v>
      </c>
      <c r="L9485" t="str">
        <f>_xlfn.XLOOKUP(Tableau1[[#This Row],[TYPE DE PIECE]],Tableau4[MATIERE],Tableau4[SHORT TYPE],"",0,1)</f>
        <v>COP</v>
      </c>
      <c r="N9485" t="str">
        <f>IF(ISERR(FIND("DECOUPE",Tableau1[[#This Row],[DESIGNATION]])),"","NEED REF")</f>
        <v/>
      </c>
    </row>
    <row r="9486" spans="2:14">
      <c r="B9486">
        <v>34404519</v>
      </c>
      <c r="C9486" s="2">
        <v>42081</v>
      </c>
      <c r="D9486" t="s">
        <v>13</v>
      </c>
      <c r="E9486" t="s">
        <v>6824</v>
      </c>
      <c r="F9486" t="s">
        <v>6788</v>
      </c>
      <c r="J9486" t="s">
        <v>17</v>
      </c>
      <c r="K9486" t="s">
        <v>22</v>
      </c>
      <c r="L9486" t="str">
        <f>_xlfn.XLOOKUP(Tableau1[[#This Row],[TYPE DE PIECE]],Tableau4[MATIERE],Tableau4[SHORT TYPE],"",0,1)</f>
        <v>COP</v>
      </c>
      <c r="N9486" t="str">
        <f>IF(ISERR(FIND("DECOUPE",Tableau1[[#This Row],[DESIGNATION]])),"","NEED REF")</f>
        <v/>
      </c>
    </row>
    <row r="9487" spans="2:14">
      <c r="B9487">
        <v>34404518</v>
      </c>
      <c r="C9487" s="2">
        <v>42081</v>
      </c>
      <c r="D9487" t="s">
        <v>13</v>
      </c>
      <c r="E9487" t="s">
        <v>6825</v>
      </c>
      <c r="F9487" t="s">
        <v>6788</v>
      </c>
      <c r="J9487" t="s">
        <v>17</v>
      </c>
      <c r="K9487" t="s">
        <v>22</v>
      </c>
      <c r="L9487" t="str">
        <f>_xlfn.XLOOKUP(Tableau1[[#This Row],[TYPE DE PIECE]],Tableau4[MATIERE],Tableau4[SHORT TYPE],"",0,1)</f>
        <v>COP</v>
      </c>
      <c r="N9487" t="str">
        <f>IF(ISERR(FIND("DECOUPE",Tableau1[[#This Row],[DESIGNATION]])),"","NEED REF")</f>
        <v/>
      </c>
    </row>
    <row r="9488" spans="2:14">
      <c r="B9488">
        <v>34404517</v>
      </c>
      <c r="C9488" s="2">
        <v>42081</v>
      </c>
      <c r="D9488" t="s">
        <v>13</v>
      </c>
      <c r="E9488" t="s">
        <v>6826</v>
      </c>
      <c r="F9488" t="s">
        <v>6788</v>
      </c>
      <c r="J9488" t="s">
        <v>17</v>
      </c>
      <c r="K9488" t="s">
        <v>22</v>
      </c>
      <c r="L9488" t="str">
        <f>_xlfn.XLOOKUP(Tableau1[[#This Row],[TYPE DE PIECE]],Tableau4[MATIERE],Tableau4[SHORT TYPE],"",0,1)</f>
        <v>COP</v>
      </c>
      <c r="N9488" t="str">
        <f>IF(ISERR(FIND("DECOUPE",Tableau1[[#This Row],[DESIGNATION]])),"","NEED REF")</f>
        <v/>
      </c>
    </row>
    <row r="9489" spans="2:14">
      <c r="B9489">
        <v>34404516</v>
      </c>
      <c r="C9489" s="2">
        <v>42081</v>
      </c>
      <c r="D9489" t="s">
        <v>13</v>
      </c>
      <c r="E9489" t="s">
        <v>6827</v>
      </c>
      <c r="F9489" t="s">
        <v>6788</v>
      </c>
      <c r="J9489" t="s">
        <v>17</v>
      </c>
      <c r="K9489" t="s">
        <v>22</v>
      </c>
      <c r="L9489" t="str">
        <f>_xlfn.XLOOKUP(Tableau1[[#This Row],[TYPE DE PIECE]],Tableau4[MATIERE],Tableau4[SHORT TYPE],"",0,1)</f>
        <v>COP</v>
      </c>
      <c r="N9489" t="str">
        <f>IF(ISERR(FIND("DECOUPE",Tableau1[[#This Row],[DESIGNATION]])),"","NEED REF")</f>
        <v/>
      </c>
    </row>
    <row r="9490" spans="2:14">
      <c r="B9490">
        <v>34404515</v>
      </c>
      <c r="C9490" s="2">
        <v>42081</v>
      </c>
      <c r="D9490" t="s">
        <v>13</v>
      </c>
      <c r="E9490" t="s">
        <v>6385</v>
      </c>
      <c r="F9490" t="s">
        <v>6788</v>
      </c>
      <c r="J9490" t="s">
        <v>17</v>
      </c>
      <c r="K9490" t="s">
        <v>22</v>
      </c>
      <c r="L9490" t="str">
        <f>_xlfn.XLOOKUP(Tableau1[[#This Row],[TYPE DE PIECE]],Tableau4[MATIERE],Tableau4[SHORT TYPE],"",0,1)</f>
        <v>COP</v>
      </c>
      <c r="N9490" t="str">
        <f>IF(ISERR(FIND("DECOUPE",Tableau1[[#This Row],[DESIGNATION]])),"","NEED REF")</f>
        <v/>
      </c>
    </row>
    <row r="9491" spans="2:14">
      <c r="B9491">
        <v>34404514</v>
      </c>
      <c r="C9491" s="2">
        <v>42081</v>
      </c>
      <c r="D9491" t="s">
        <v>13</v>
      </c>
      <c r="E9491" t="s">
        <v>6386</v>
      </c>
      <c r="F9491" t="s">
        <v>6788</v>
      </c>
      <c r="J9491" t="s">
        <v>17</v>
      </c>
      <c r="K9491" t="s">
        <v>22</v>
      </c>
      <c r="L9491" t="str">
        <f>_xlfn.XLOOKUP(Tableau1[[#This Row],[TYPE DE PIECE]],Tableau4[MATIERE],Tableau4[SHORT TYPE],"",0,1)</f>
        <v>COP</v>
      </c>
      <c r="N9491" t="str">
        <f>IF(ISERR(FIND("DECOUPE",Tableau1[[#This Row],[DESIGNATION]])),"","NEED REF")</f>
        <v/>
      </c>
    </row>
    <row r="9492" spans="2:14">
      <c r="B9492">
        <v>34404513</v>
      </c>
      <c r="C9492" s="2">
        <v>42081</v>
      </c>
      <c r="D9492" t="s">
        <v>13</v>
      </c>
      <c r="E9492" t="s">
        <v>6387</v>
      </c>
      <c r="F9492" t="s">
        <v>6788</v>
      </c>
      <c r="J9492" t="s">
        <v>17</v>
      </c>
      <c r="K9492" t="s">
        <v>22</v>
      </c>
      <c r="L9492" t="str">
        <f>_xlfn.XLOOKUP(Tableau1[[#This Row],[TYPE DE PIECE]],Tableau4[MATIERE],Tableau4[SHORT TYPE],"",0,1)</f>
        <v>COP</v>
      </c>
      <c r="N9492" t="str">
        <f>IF(ISERR(FIND("DECOUPE",Tableau1[[#This Row],[DESIGNATION]])),"","NEED REF")</f>
        <v/>
      </c>
    </row>
    <row r="9493" spans="2:14">
      <c r="B9493">
        <v>34404512</v>
      </c>
      <c r="C9493" s="2">
        <v>42081</v>
      </c>
      <c r="D9493" t="s">
        <v>13</v>
      </c>
      <c r="E9493" t="s">
        <v>6388</v>
      </c>
      <c r="F9493" t="s">
        <v>6788</v>
      </c>
      <c r="J9493" t="s">
        <v>17</v>
      </c>
      <c r="K9493" t="s">
        <v>22</v>
      </c>
      <c r="L9493" t="str">
        <f>_xlfn.XLOOKUP(Tableau1[[#This Row],[TYPE DE PIECE]],Tableau4[MATIERE],Tableau4[SHORT TYPE],"",0,1)</f>
        <v>COP</v>
      </c>
      <c r="N9493" t="str">
        <f>IF(ISERR(FIND("DECOUPE",Tableau1[[#This Row],[DESIGNATION]])),"","NEED REF")</f>
        <v/>
      </c>
    </row>
    <row r="9494" spans="2:14">
      <c r="B9494">
        <v>34404511</v>
      </c>
      <c r="C9494" s="2">
        <v>42101</v>
      </c>
      <c r="D9494" t="s">
        <v>13</v>
      </c>
      <c r="E9494" t="s">
        <v>6828</v>
      </c>
      <c r="F9494" t="s">
        <v>6730</v>
      </c>
      <c r="J9494" t="s">
        <v>17</v>
      </c>
      <c r="K9494" t="s">
        <v>25</v>
      </c>
      <c r="L9494" t="str">
        <f>_xlfn.XLOOKUP(Tableau1[[#This Row],[TYPE DE PIECE]],Tableau4[MATIERE],Tableau4[SHORT TYPE],"",0,1)</f>
        <v>SMT</v>
      </c>
      <c r="N9494" t="str">
        <f>IF(ISERR(FIND("DECOUPE",Tableau1[[#This Row],[DESIGNATION]])),"","NEED REF")</f>
        <v/>
      </c>
    </row>
    <row r="9495" spans="2:14">
      <c r="B9495">
        <v>34404510</v>
      </c>
      <c r="C9495" s="2">
        <v>42097</v>
      </c>
      <c r="D9495" t="s">
        <v>13</v>
      </c>
      <c r="E9495" t="s">
        <v>6829</v>
      </c>
      <c r="F9495" t="s">
        <v>6830</v>
      </c>
      <c r="J9495" t="s">
        <v>5625</v>
      </c>
      <c r="L9495" t="str">
        <f>_xlfn.XLOOKUP(Tableau1[[#This Row],[TYPE DE PIECE]],Tableau4[MATIERE],Tableau4[SHORT TYPE],"",0,1)</f>
        <v/>
      </c>
      <c r="N9495" t="str">
        <f>IF(ISERR(FIND("DECOUPE",Tableau1[[#This Row],[DESIGNATION]])),"","NEED REF")</f>
        <v/>
      </c>
    </row>
    <row r="9496" spans="2:14">
      <c r="B9496">
        <v>34404509</v>
      </c>
      <c r="C9496" s="2">
        <v>42097</v>
      </c>
      <c r="D9496" t="s">
        <v>13</v>
      </c>
      <c r="E9496" t="s">
        <v>6831</v>
      </c>
      <c r="F9496" t="s">
        <v>6830</v>
      </c>
      <c r="J9496" t="s">
        <v>5625</v>
      </c>
      <c r="L9496" t="str">
        <f>_xlfn.XLOOKUP(Tableau1[[#This Row],[TYPE DE PIECE]],Tableau4[MATIERE],Tableau4[SHORT TYPE],"",0,1)</f>
        <v/>
      </c>
      <c r="N9496" t="str">
        <f>IF(ISERR(FIND("DECOUPE",Tableau1[[#This Row],[DESIGNATION]])),"","NEED REF")</f>
        <v/>
      </c>
    </row>
    <row r="9497" spans="2:14">
      <c r="B9497">
        <v>34404508</v>
      </c>
      <c r="C9497" s="2">
        <v>42097</v>
      </c>
      <c r="D9497" t="s">
        <v>13</v>
      </c>
      <c r="E9497" t="s">
        <v>6832</v>
      </c>
      <c r="F9497" t="s">
        <v>6830</v>
      </c>
      <c r="J9497" t="s">
        <v>5625</v>
      </c>
      <c r="L9497" t="str">
        <f>_xlfn.XLOOKUP(Tableau1[[#This Row],[TYPE DE PIECE]],Tableau4[MATIERE],Tableau4[SHORT TYPE],"",0,1)</f>
        <v/>
      </c>
      <c r="N9497" t="str">
        <f>IF(ISERR(FIND("DECOUPE",Tableau1[[#This Row],[DESIGNATION]])),"","NEED REF")</f>
        <v/>
      </c>
    </row>
    <row r="9498" spans="2:14">
      <c r="B9498">
        <v>34404507</v>
      </c>
      <c r="C9498" s="2">
        <v>42097</v>
      </c>
      <c r="D9498" t="s">
        <v>13</v>
      </c>
      <c r="E9498" t="s">
        <v>6833</v>
      </c>
      <c r="F9498" t="s">
        <v>6830</v>
      </c>
      <c r="J9498" t="s">
        <v>5625</v>
      </c>
      <c r="L9498" t="str">
        <f>_xlfn.XLOOKUP(Tableau1[[#This Row],[TYPE DE PIECE]],Tableau4[MATIERE],Tableau4[SHORT TYPE],"",0,1)</f>
        <v/>
      </c>
      <c r="N9498" t="str">
        <f>IF(ISERR(FIND("DECOUPE",Tableau1[[#This Row],[DESIGNATION]])),"","NEED REF")</f>
        <v/>
      </c>
    </row>
    <row r="9499" spans="2:14">
      <c r="B9499">
        <v>34404506</v>
      </c>
      <c r="C9499" s="2">
        <v>42093</v>
      </c>
      <c r="D9499" t="s">
        <v>6834</v>
      </c>
      <c r="E9499" t="s">
        <v>6835</v>
      </c>
      <c r="F9499" t="s">
        <v>6836</v>
      </c>
      <c r="J9499" t="s">
        <v>5625</v>
      </c>
      <c r="L9499" t="str">
        <f>_xlfn.XLOOKUP(Tableau1[[#This Row],[TYPE DE PIECE]],Tableau4[MATIERE],Tableau4[SHORT TYPE],"",0,1)</f>
        <v/>
      </c>
      <c r="N9499" t="str">
        <f>IF(ISERR(FIND("DECOUPE",Tableau1[[#This Row],[DESIGNATION]])),"","NEED REF")</f>
        <v/>
      </c>
    </row>
    <row r="9500" spans="2:14">
      <c r="B9500">
        <v>34404505</v>
      </c>
      <c r="C9500" s="2">
        <v>42081</v>
      </c>
      <c r="D9500" t="s">
        <v>13</v>
      </c>
      <c r="E9500" t="s">
        <v>6837</v>
      </c>
      <c r="F9500" t="s">
        <v>6788</v>
      </c>
      <c r="J9500" t="s">
        <v>17</v>
      </c>
      <c r="L9500" t="str">
        <f>_xlfn.XLOOKUP(Tableau1[[#This Row],[TYPE DE PIECE]],Tableau4[MATIERE],Tableau4[SHORT TYPE],"",0,1)</f>
        <v/>
      </c>
      <c r="N9500" t="str">
        <f>IF(ISERR(FIND("DECOUPE",Tableau1[[#This Row],[DESIGNATION]])),"","NEED REF")</f>
        <v/>
      </c>
    </row>
    <row r="9501" spans="2:14">
      <c r="B9501">
        <v>34404504</v>
      </c>
      <c r="C9501" s="2">
        <v>42081</v>
      </c>
      <c r="D9501" t="s">
        <v>13</v>
      </c>
      <c r="E9501" t="s">
        <v>6837</v>
      </c>
      <c r="F9501" t="s">
        <v>6788</v>
      </c>
      <c r="J9501" t="s">
        <v>17</v>
      </c>
      <c r="L9501" t="str">
        <f>_xlfn.XLOOKUP(Tableau1[[#This Row],[TYPE DE PIECE]],Tableau4[MATIERE],Tableau4[SHORT TYPE],"",0,1)</f>
        <v/>
      </c>
      <c r="N9501" t="str">
        <f>IF(ISERR(FIND("DECOUPE",Tableau1[[#This Row],[DESIGNATION]])),"","NEED REF")</f>
        <v/>
      </c>
    </row>
    <row r="9502" spans="2:14">
      <c r="B9502">
        <v>34404503</v>
      </c>
      <c r="C9502" s="2">
        <v>42081</v>
      </c>
      <c r="D9502" t="s">
        <v>13</v>
      </c>
      <c r="E9502" t="s">
        <v>6838</v>
      </c>
      <c r="F9502" t="s">
        <v>6788</v>
      </c>
      <c r="J9502" t="s">
        <v>17</v>
      </c>
      <c r="L9502" t="str">
        <f>_xlfn.XLOOKUP(Tableau1[[#This Row],[TYPE DE PIECE]],Tableau4[MATIERE],Tableau4[SHORT TYPE],"",0,1)</f>
        <v/>
      </c>
      <c r="N9502" t="str">
        <f>IF(ISERR(FIND("DECOUPE",Tableau1[[#This Row],[DESIGNATION]])),"","NEED REF")</f>
        <v/>
      </c>
    </row>
    <row r="9503" spans="2:14">
      <c r="B9503">
        <v>34404502</v>
      </c>
      <c r="C9503" s="2">
        <v>42081</v>
      </c>
      <c r="D9503" t="s">
        <v>13</v>
      </c>
      <c r="E9503" t="s">
        <v>6839</v>
      </c>
      <c r="F9503" t="s">
        <v>6788</v>
      </c>
      <c r="J9503" t="s">
        <v>17</v>
      </c>
      <c r="L9503" t="str">
        <f>_xlfn.XLOOKUP(Tableau1[[#This Row],[TYPE DE PIECE]],Tableau4[MATIERE],Tableau4[SHORT TYPE],"",0,1)</f>
        <v/>
      </c>
      <c r="N9503" t="str">
        <f>IF(ISERR(FIND("DECOUPE",Tableau1[[#This Row],[DESIGNATION]])),"","NEED REF")</f>
        <v/>
      </c>
    </row>
    <row r="9504" spans="2:14">
      <c r="B9504">
        <v>34404501</v>
      </c>
      <c r="C9504" s="2">
        <v>42081</v>
      </c>
      <c r="D9504" t="s">
        <v>13</v>
      </c>
      <c r="E9504" t="s">
        <v>6840</v>
      </c>
      <c r="F9504" t="s">
        <v>6788</v>
      </c>
      <c r="J9504" t="s">
        <v>17</v>
      </c>
      <c r="K9504" t="s">
        <v>25</v>
      </c>
      <c r="L9504" t="str">
        <f>_xlfn.XLOOKUP(Tableau1[[#This Row],[TYPE DE PIECE]],Tableau4[MATIERE],Tableau4[SHORT TYPE],"",0,1)</f>
        <v>SMT</v>
      </c>
      <c r="N9504" t="str">
        <f>IF(ISERR(FIND("DECOUPE",Tableau1[[#This Row],[DESIGNATION]])),"","NEED REF")</f>
        <v/>
      </c>
    </row>
    <row r="9505" spans="2:14">
      <c r="B9505">
        <v>34404500</v>
      </c>
      <c r="C9505" s="2">
        <v>42081</v>
      </c>
      <c r="D9505" t="s">
        <v>13</v>
      </c>
      <c r="E9505" t="s">
        <v>6841</v>
      </c>
      <c r="F9505" t="s">
        <v>6788</v>
      </c>
      <c r="J9505" t="s">
        <v>17</v>
      </c>
      <c r="L9505" t="str">
        <f>_xlfn.XLOOKUP(Tableau1[[#This Row],[TYPE DE PIECE]],Tableau4[MATIERE],Tableau4[SHORT TYPE],"",0,1)</f>
        <v/>
      </c>
      <c r="N9505" t="str">
        <f>IF(ISERR(FIND("DECOUPE",Tableau1[[#This Row],[DESIGNATION]])),"","NEED REF")</f>
        <v/>
      </c>
    </row>
    <row r="9506" spans="2:14">
      <c r="B9506">
        <v>34404499</v>
      </c>
      <c r="C9506" s="2">
        <v>42081</v>
      </c>
      <c r="D9506" t="s">
        <v>13</v>
      </c>
      <c r="E9506" t="s">
        <v>6841</v>
      </c>
      <c r="F9506" t="s">
        <v>6788</v>
      </c>
      <c r="J9506" t="s">
        <v>17</v>
      </c>
      <c r="L9506" t="str">
        <f>_xlfn.XLOOKUP(Tableau1[[#This Row],[TYPE DE PIECE]],Tableau4[MATIERE],Tableau4[SHORT TYPE],"",0,1)</f>
        <v/>
      </c>
      <c r="N9506" t="str">
        <f>IF(ISERR(FIND("DECOUPE",Tableau1[[#This Row],[DESIGNATION]])),"","NEED REF")</f>
        <v/>
      </c>
    </row>
    <row r="9507" spans="2:14">
      <c r="B9507">
        <v>34404498</v>
      </c>
      <c r="C9507" s="2">
        <v>42081</v>
      </c>
      <c r="D9507" t="s">
        <v>13</v>
      </c>
      <c r="E9507" t="s">
        <v>6841</v>
      </c>
      <c r="F9507" t="s">
        <v>6788</v>
      </c>
      <c r="J9507" t="s">
        <v>17</v>
      </c>
      <c r="L9507" t="str">
        <f>_xlfn.XLOOKUP(Tableau1[[#This Row],[TYPE DE PIECE]],Tableau4[MATIERE],Tableau4[SHORT TYPE],"",0,1)</f>
        <v/>
      </c>
      <c r="N9507" t="str">
        <f>IF(ISERR(FIND("DECOUPE",Tableau1[[#This Row],[DESIGNATION]])),"","NEED REF")</f>
        <v/>
      </c>
    </row>
    <row r="9508" spans="2:14">
      <c r="B9508">
        <v>34404497</v>
      </c>
      <c r="C9508" s="2">
        <v>42081</v>
      </c>
      <c r="D9508" t="s">
        <v>13</v>
      </c>
      <c r="E9508" t="s">
        <v>6841</v>
      </c>
      <c r="F9508" t="s">
        <v>6788</v>
      </c>
      <c r="J9508" t="s">
        <v>17</v>
      </c>
      <c r="L9508" t="str">
        <f>_xlfn.XLOOKUP(Tableau1[[#This Row],[TYPE DE PIECE]],Tableau4[MATIERE],Tableau4[SHORT TYPE],"",0,1)</f>
        <v/>
      </c>
      <c r="N9508" t="str">
        <f>IF(ISERR(FIND("DECOUPE",Tableau1[[#This Row],[DESIGNATION]])),"","NEED REF")</f>
        <v/>
      </c>
    </row>
    <row r="9509" spans="2:14">
      <c r="B9509">
        <v>34404496</v>
      </c>
      <c r="C9509" s="2">
        <v>42081</v>
      </c>
      <c r="D9509" t="s">
        <v>13</v>
      </c>
      <c r="E9509" t="s">
        <v>6841</v>
      </c>
      <c r="F9509" t="s">
        <v>6788</v>
      </c>
      <c r="J9509" t="s">
        <v>17</v>
      </c>
      <c r="L9509" t="str">
        <f>_xlfn.XLOOKUP(Tableau1[[#This Row],[TYPE DE PIECE]],Tableau4[MATIERE],Tableau4[SHORT TYPE],"",0,1)</f>
        <v/>
      </c>
      <c r="N9509" t="str">
        <f>IF(ISERR(FIND("DECOUPE",Tableau1[[#This Row],[DESIGNATION]])),"","NEED REF")</f>
        <v/>
      </c>
    </row>
    <row r="9510" spans="2:14">
      <c r="B9510">
        <v>34404495</v>
      </c>
      <c r="C9510" s="2">
        <v>42081</v>
      </c>
      <c r="D9510" t="s">
        <v>13</v>
      </c>
      <c r="E9510" t="s">
        <v>6841</v>
      </c>
      <c r="F9510" t="s">
        <v>6788</v>
      </c>
      <c r="J9510" t="s">
        <v>17</v>
      </c>
      <c r="L9510" t="str">
        <f>_xlfn.XLOOKUP(Tableau1[[#This Row],[TYPE DE PIECE]],Tableau4[MATIERE],Tableau4[SHORT TYPE],"",0,1)</f>
        <v/>
      </c>
      <c r="N9510" t="str">
        <f>IF(ISERR(FIND("DECOUPE",Tableau1[[#This Row],[DESIGNATION]])),"","NEED REF")</f>
        <v/>
      </c>
    </row>
    <row r="9511" spans="2:14">
      <c r="B9511">
        <v>34404494</v>
      </c>
      <c r="C9511" s="2">
        <v>42081</v>
      </c>
      <c r="D9511" t="s">
        <v>13</v>
      </c>
      <c r="E9511" t="s">
        <v>6842</v>
      </c>
      <c r="F9511" t="s">
        <v>6788</v>
      </c>
      <c r="J9511" t="s">
        <v>17</v>
      </c>
      <c r="L9511" t="str">
        <f>_xlfn.XLOOKUP(Tableau1[[#This Row],[TYPE DE PIECE]],Tableau4[MATIERE],Tableau4[SHORT TYPE],"",0,1)</f>
        <v/>
      </c>
      <c r="N9511" t="str">
        <f>IF(ISERR(FIND("DECOUPE",Tableau1[[#This Row],[DESIGNATION]])),"","NEED REF")</f>
        <v/>
      </c>
    </row>
    <row r="9512" spans="2:14">
      <c r="B9512">
        <v>34404493</v>
      </c>
      <c r="C9512" s="2">
        <v>42081</v>
      </c>
      <c r="D9512" t="s">
        <v>13</v>
      </c>
      <c r="E9512" t="s">
        <v>6843</v>
      </c>
      <c r="F9512" t="s">
        <v>6788</v>
      </c>
      <c r="J9512" t="s">
        <v>17</v>
      </c>
      <c r="K9512" t="s">
        <v>22</v>
      </c>
      <c r="L9512" t="str">
        <f>_xlfn.XLOOKUP(Tableau1[[#This Row],[TYPE DE PIECE]],Tableau4[MATIERE],Tableau4[SHORT TYPE],"",0,1)</f>
        <v>COP</v>
      </c>
      <c r="N9512" t="str">
        <f>IF(ISERR(FIND("DECOUPE",Tableau1[[#This Row],[DESIGNATION]])),"","NEED REF")</f>
        <v/>
      </c>
    </row>
    <row r="9513" spans="2:14">
      <c r="B9513">
        <v>34404492</v>
      </c>
      <c r="C9513" s="2">
        <v>42081</v>
      </c>
      <c r="D9513" t="s">
        <v>13</v>
      </c>
      <c r="E9513" t="s">
        <v>6844</v>
      </c>
      <c r="F9513" t="s">
        <v>6788</v>
      </c>
      <c r="J9513" t="s">
        <v>17</v>
      </c>
      <c r="K9513" t="s">
        <v>25</v>
      </c>
      <c r="L9513" t="str">
        <f>_xlfn.XLOOKUP(Tableau1[[#This Row],[TYPE DE PIECE]],Tableau4[MATIERE],Tableau4[SHORT TYPE],"",0,1)</f>
        <v>SMT</v>
      </c>
      <c r="N9513" t="str">
        <f>IF(ISERR(FIND("DECOUPE",Tableau1[[#This Row],[DESIGNATION]])),"","NEED REF")</f>
        <v/>
      </c>
    </row>
    <row r="9514" spans="2:14">
      <c r="B9514">
        <v>34404491</v>
      </c>
      <c r="C9514" s="2">
        <v>42081</v>
      </c>
      <c r="D9514" t="s">
        <v>13</v>
      </c>
      <c r="E9514" t="s">
        <v>6845</v>
      </c>
      <c r="F9514" t="s">
        <v>6788</v>
      </c>
      <c r="J9514" t="s">
        <v>17</v>
      </c>
      <c r="L9514" t="str">
        <f>_xlfn.XLOOKUP(Tableau1[[#This Row],[TYPE DE PIECE]],Tableau4[MATIERE],Tableau4[SHORT TYPE],"",0,1)</f>
        <v/>
      </c>
      <c r="N9514" t="str">
        <f>IF(ISERR(FIND("DECOUPE",Tableau1[[#This Row],[DESIGNATION]])),"","NEED REF")</f>
        <v/>
      </c>
    </row>
    <row r="9515" spans="2:14">
      <c r="B9515">
        <v>34404490</v>
      </c>
      <c r="C9515" s="2">
        <v>42081</v>
      </c>
      <c r="D9515" t="s">
        <v>13</v>
      </c>
      <c r="E9515" t="s">
        <v>6846</v>
      </c>
      <c r="F9515" t="s">
        <v>6788</v>
      </c>
      <c r="J9515" t="s">
        <v>17</v>
      </c>
      <c r="L9515" t="str">
        <f>_xlfn.XLOOKUP(Tableau1[[#This Row],[TYPE DE PIECE]],Tableau4[MATIERE],Tableau4[SHORT TYPE],"",0,1)</f>
        <v/>
      </c>
      <c r="N9515" t="str">
        <f>IF(ISERR(FIND("DECOUPE",Tableau1[[#This Row],[DESIGNATION]])),"","NEED REF")</f>
        <v/>
      </c>
    </row>
    <row r="9516" spans="2:14">
      <c r="B9516">
        <v>34404489</v>
      </c>
      <c r="C9516" s="2">
        <v>42081</v>
      </c>
      <c r="D9516" t="s">
        <v>13</v>
      </c>
      <c r="E9516" t="s">
        <v>6847</v>
      </c>
      <c r="F9516" t="s">
        <v>6788</v>
      </c>
      <c r="J9516" t="s">
        <v>17</v>
      </c>
      <c r="L9516" t="str">
        <f>_xlfn.XLOOKUP(Tableau1[[#This Row],[TYPE DE PIECE]],Tableau4[MATIERE],Tableau4[SHORT TYPE],"",0,1)</f>
        <v/>
      </c>
      <c r="N9516" t="str">
        <f>IF(ISERR(FIND("DECOUPE",Tableau1[[#This Row],[DESIGNATION]])),"","NEED REF")</f>
        <v/>
      </c>
    </row>
    <row r="9517" spans="2:14">
      <c r="B9517">
        <v>34404488</v>
      </c>
      <c r="C9517" s="2">
        <v>42081</v>
      </c>
      <c r="D9517" t="s">
        <v>13</v>
      </c>
      <c r="E9517" t="s">
        <v>6848</v>
      </c>
      <c r="F9517" t="s">
        <v>6788</v>
      </c>
      <c r="J9517" t="s">
        <v>17</v>
      </c>
      <c r="K9517" t="s">
        <v>22</v>
      </c>
      <c r="L9517" t="str">
        <f>_xlfn.XLOOKUP(Tableau1[[#This Row],[TYPE DE PIECE]],Tableau4[MATIERE],Tableau4[SHORT TYPE],"",0,1)</f>
        <v>COP</v>
      </c>
      <c r="N9517" t="str">
        <f>IF(ISERR(FIND("DECOUPE",Tableau1[[#This Row],[DESIGNATION]])),"","NEED REF")</f>
        <v/>
      </c>
    </row>
    <row r="9518" spans="2:14">
      <c r="B9518">
        <v>34404487</v>
      </c>
      <c r="C9518" s="2">
        <v>42081</v>
      </c>
      <c r="D9518" t="s">
        <v>13</v>
      </c>
      <c r="E9518" t="s">
        <v>6849</v>
      </c>
      <c r="F9518" t="s">
        <v>6788</v>
      </c>
      <c r="J9518" t="s">
        <v>17</v>
      </c>
      <c r="K9518" t="s">
        <v>22</v>
      </c>
      <c r="L9518" t="str">
        <f>_xlfn.XLOOKUP(Tableau1[[#This Row],[TYPE DE PIECE]],Tableau4[MATIERE],Tableau4[SHORT TYPE],"",0,1)</f>
        <v>COP</v>
      </c>
      <c r="N9518" t="str">
        <f>IF(ISERR(FIND("DECOUPE",Tableau1[[#This Row],[DESIGNATION]])),"","NEED REF")</f>
        <v/>
      </c>
    </row>
    <row r="9519" spans="2:14">
      <c r="B9519">
        <v>34404486</v>
      </c>
      <c r="C9519" s="2">
        <v>42081</v>
      </c>
      <c r="D9519" t="s">
        <v>13</v>
      </c>
      <c r="E9519" t="s">
        <v>6850</v>
      </c>
      <c r="F9519" t="s">
        <v>6788</v>
      </c>
      <c r="J9519" t="s">
        <v>17</v>
      </c>
      <c r="K9519" t="s">
        <v>22</v>
      </c>
      <c r="L9519" t="str">
        <f>_xlfn.XLOOKUP(Tableau1[[#This Row],[TYPE DE PIECE]],Tableau4[MATIERE],Tableau4[SHORT TYPE],"",0,1)</f>
        <v>COP</v>
      </c>
      <c r="N9519" t="str">
        <f>IF(ISERR(FIND("DECOUPE",Tableau1[[#This Row],[DESIGNATION]])),"","NEED REF")</f>
        <v/>
      </c>
    </row>
    <row r="9520" spans="2:14">
      <c r="B9520">
        <v>34404485</v>
      </c>
      <c r="C9520" s="2">
        <v>42081</v>
      </c>
      <c r="D9520" t="s">
        <v>13</v>
      </c>
      <c r="E9520" t="s">
        <v>6851</v>
      </c>
      <c r="F9520" t="s">
        <v>6788</v>
      </c>
      <c r="J9520" t="s">
        <v>17</v>
      </c>
      <c r="K9520" t="s">
        <v>22</v>
      </c>
      <c r="L9520" t="str">
        <f>_xlfn.XLOOKUP(Tableau1[[#This Row],[TYPE DE PIECE]],Tableau4[MATIERE],Tableau4[SHORT TYPE],"",0,1)</f>
        <v>COP</v>
      </c>
      <c r="N9520" t="str">
        <f>IF(ISERR(FIND("DECOUPE",Tableau1[[#This Row],[DESIGNATION]])),"","NEED REF")</f>
        <v/>
      </c>
    </row>
    <row r="9521" spans="2:14">
      <c r="B9521">
        <v>34404484</v>
      </c>
      <c r="C9521" s="2">
        <v>42081</v>
      </c>
      <c r="D9521" t="s">
        <v>13</v>
      </c>
      <c r="E9521" t="s">
        <v>6852</v>
      </c>
      <c r="F9521" t="s">
        <v>6788</v>
      </c>
      <c r="J9521" t="s">
        <v>17</v>
      </c>
      <c r="K9521" t="s">
        <v>22</v>
      </c>
      <c r="L9521" t="str">
        <f>_xlfn.XLOOKUP(Tableau1[[#This Row],[TYPE DE PIECE]],Tableau4[MATIERE],Tableau4[SHORT TYPE],"",0,1)</f>
        <v>COP</v>
      </c>
      <c r="N9521" t="str">
        <f>IF(ISERR(FIND("DECOUPE",Tableau1[[#This Row],[DESIGNATION]])),"","NEED REF")</f>
        <v/>
      </c>
    </row>
    <row r="9522" spans="2:14">
      <c r="B9522">
        <v>34404483</v>
      </c>
      <c r="C9522" s="2">
        <v>42081</v>
      </c>
      <c r="D9522" t="s">
        <v>13</v>
      </c>
      <c r="E9522" t="s">
        <v>6853</v>
      </c>
      <c r="F9522" t="s">
        <v>6788</v>
      </c>
      <c r="J9522" t="s">
        <v>17</v>
      </c>
      <c r="K9522" t="s">
        <v>22</v>
      </c>
      <c r="L9522" t="str">
        <f>_xlfn.XLOOKUP(Tableau1[[#This Row],[TYPE DE PIECE]],Tableau4[MATIERE],Tableau4[SHORT TYPE],"",0,1)</f>
        <v>COP</v>
      </c>
      <c r="N9522" t="str">
        <f>IF(ISERR(FIND("DECOUPE",Tableau1[[#This Row],[DESIGNATION]])),"","NEED REF")</f>
        <v/>
      </c>
    </row>
    <row r="9523" spans="2:14">
      <c r="B9523">
        <v>34404482</v>
      </c>
      <c r="C9523" s="2">
        <v>42081</v>
      </c>
      <c r="D9523" t="s">
        <v>13</v>
      </c>
      <c r="E9523" t="s">
        <v>6854</v>
      </c>
      <c r="F9523" t="s">
        <v>6788</v>
      </c>
      <c r="J9523" t="s">
        <v>17</v>
      </c>
      <c r="L9523" t="str">
        <f>_xlfn.XLOOKUP(Tableau1[[#This Row],[TYPE DE PIECE]],Tableau4[MATIERE],Tableau4[SHORT TYPE],"",0,1)</f>
        <v/>
      </c>
      <c r="N9523" t="str">
        <f>IF(ISERR(FIND("DECOUPE",Tableau1[[#This Row],[DESIGNATION]])),"","NEED REF")</f>
        <v/>
      </c>
    </row>
    <row r="9524" spans="2:14">
      <c r="B9524">
        <v>34404481</v>
      </c>
      <c r="C9524" s="2">
        <v>42081</v>
      </c>
      <c r="D9524" t="s">
        <v>13</v>
      </c>
      <c r="E9524" t="s">
        <v>6854</v>
      </c>
      <c r="F9524" t="s">
        <v>6788</v>
      </c>
      <c r="J9524" t="s">
        <v>17</v>
      </c>
      <c r="L9524" t="str">
        <f>_xlfn.XLOOKUP(Tableau1[[#This Row],[TYPE DE PIECE]],Tableau4[MATIERE],Tableau4[SHORT TYPE],"",0,1)</f>
        <v/>
      </c>
      <c r="N9524" t="str">
        <f>IF(ISERR(FIND("DECOUPE",Tableau1[[#This Row],[DESIGNATION]])),"","NEED REF")</f>
        <v/>
      </c>
    </row>
    <row r="9525" spans="2:14">
      <c r="B9525">
        <v>34404480</v>
      </c>
      <c r="C9525" s="2">
        <v>42081</v>
      </c>
      <c r="D9525" t="s">
        <v>13</v>
      </c>
      <c r="E9525" t="s">
        <v>6855</v>
      </c>
      <c r="F9525" t="s">
        <v>6788</v>
      </c>
      <c r="J9525" t="s">
        <v>17</v>
      </c>
      <c r="K9525" t="s">
        <v>22</v>
      </c>
      <c r="L9525" t="str">
        <f>_xlfn.XLOOKUP(Tableau1[[#This Row],[TYPE DE PIECE]],Tableau4[MATIERE],Tableau4[SHORT TYPE],"",0,1)</f>
        <v>COP</v>
      </c>
      <c r="N9525" t="str">
        <f>IF(ISERR(FIND("DECOUPE",Tableau1[[#This Row],[DESIGNATION]])),"","NEED REF")</f>
        <v/>
      </c>
    </row>
    <row r="9526" spans="2:14">
      <c r="B9526">
        <v>34404479</v>
      </c>
      <c r="C9526" s="2">
        <v>42081</v>
      </c>
      <c r="D9526" t="s">
        <v>13</v>
      </c>
      <c r="E9526" t="s">
        <v>6856</v>
      </c>
      <c r="F9526" t="s">
        <v>6788</v>
      </c>
      <c r="J9526" t="s">
        <v>17</v>
      </c>
      <c r="L9526" t="str">
        <f>_xlfn.XLOOKUP(Tableau1[[#This Row],[TYPE DE PIECE]],Tableau4[MATIERE],Tableau4[SHORT TYPE],"",0,1)</f>
        <v/>
      </c>
      <c r="N9526" t="str">
        <f>IF(ISERR(FIND("DECOUPE",Tableau1[[#This Row],[DESIGNATION]])),"","NEED REF")</f>
        <v/>
      </c>
    </row>
    <row r="9527" spans="2:14">
      <c r="B9527">
        <v>34404478</v>
      </c>
      <c r="C9527" s="2">
        <v>42081</v>
      </c>
      <c r="D9527" t="s">
        <v>13</v>
      </c>
      <c r="E9527" t="s">
        <v>6857</v>
      </c>
      <c r="F9527" t="s">
        <v>6788</v>
      </c>
      <c r="J9527" t="s">
        <v>17</v>
      </c>
      <c r="L9527" t="str">
        <f>_xlfn.XLOOKUP(Tableau1[[#This Row],[TYPE DE PIECE]],Tableau4[MATIERE],Tableau4[SHORT TYPE],"",0,1)</f>
        <v/>
      </c>
      <c r="N9527" t="str">
        <f>IF(ISERR(FIND("DECOUPE",Tableau1[[#This Row],[DESIGNATION]])),"","NEED REF")</f>
        <v/>
      </c>
    </row>
    <row r="9528" spans="2:14">
      <c r="B9528">
        <v>34404477</v>
      </c>
      <c r="C9528" s="2">
        <v>42081</v>
      </c>
      <c r="D9528" t="s">
        <v>13</v>
      </c>
      <c r="E9528" t="s">
        <v>6856</v>
      </c>
      <c r="F9528" t="s">
        <v>6788</v>
      </c>
      <c r="J9528" t="s">
        <v>17</v>
      </c>
      <c r="L9528" t="str">
        <f>_xlfn.XLOOKUP(Tableau1[[#This Row],[TYPE DE PIECE]],Tableau4[MATIERE],Tableau4[SHORT TYPE],"",0,1)</f>
        <v/>
      </c>
      <c r="N9528" t="str">
        <f>IF(ISERR(FIND("DECOUPE",Tableau1[[#This Row],[DESIGNATION]])),"","NEED REF")</f>
        <v/>
      </c>
    </row>
    <row r="9529" spans="2:14">
      <c r="B9529">
        <v>34404476</v>
      </c>
      <c r="C9529" s="2">
        <v>42081</v>
      </c>
      <c r="D9529" t="s">
        <v>13</v>
      </c>
      <c r="E9529" t="s">
        <v>6857</v>
      </c>
      <c r="F9529" t="s">
        <v>6788</v>
      </c>
      <c r="J9529" t="s">
        <v>17</v>
      </c>
      <c r="L9529" t="str">
        <f>_xlfn.XLOOKUP(Tableau1[[#This Row],[TYPE DE PIECE]],Tableau4[MATIERE],Tableau4[SHORT TYPE],"",0,1)</f>
        <v/>
      </c>
      <c r="N9529" t="str">
        <f>IF(ISERR(FIND("DECOUPE",Tableau1[[#This Row],[DESIGNATION]])),"","NEED REF")</f>
        <v/>
      </c>
    </row>
    <row r="9530" spans="2:14">
      <c r="B9530">
        <v>34404475</v>
      </c>
      <c r="C9530" s="2">
        <v>42081</v>
      </c>
      <c r="D9530" t="s">
        <v>13</v>
      </c>
      <c r="E9530" t="s">
        <v>6858</v>
      </c>
      <c r="F9530" t="s">
        <v>6788</v>
      </c>
      <c r="J9530" t="s">
        <v>17</v>
      </c>
      <c r="K9530" t="s">
        <v>22</v>
      </c>
      <c r="L9530" t="str">
        <f>_xlfn.XLOOKUP(Tableau1[[#This Row],[TYPE DE PIECE]],Tableau4[MATIERE],Tableau4[SHORT TYPE],"",0,1)</f>
        <v>COP</v>
      </c>
      <c r="N9530" t="str">
        <f>IF(ISERR(FIND("DECOUPE",Tableau1[[#This Row],[DESIGNATION]])),"","NEED REF")</f>
        <v/>
      </c>
    </row>
    <row r="9531" spans="2:14">
      <c r="B9531">
        <v>34404474</v>
      </c>
      <c r="C9531" s="2">
        <v>42081</v>
      </c>
      <c r="D9531" t="s">
        <v>13</v>
      </c>
      <c r="E9531" t="s">
        <v>6859</v>
      </c>
      <c r="F9531" t="s">
        <v>6788</v>
      </c>
      <c r="J9531" t="s">
        <v>17</v>
      </c>
      <c r="K9531" t="s">
        <v>22</v>
      </c>
      <c r="L9531" t="str">
        <f>_xlfn.XLOOKUP(Tableau1[[#This Row],[TYPE DE PIECE]],Tableau4[MATIERE],Tableau4[SHORT TYPE],"",0,1)</f>
        <v>COP</v>
      </c>
      <c r="N9531" t="str">
        <f>IF(ISERR(FIND("DECOUPE",Tableau1[[#This Row],[DESIGNATION]])),"","NEED REF")</f>
        <v/>
      </c>
    </row>
    <row r="9532" spans="2:14">
      <c r="B9532">
        <v>34404473</v>
      </c>
      <c r="C9532" s="2">
        <v>42081</v>
      </c>
      <c r="D9532" t="s">
        <v>13</v>
      </c>
      <c r="E9532" t="s">
        <v>6860</v>
      </c>
      <c r="F9532" t="s">
        <v>6788</v>
      </c>
      <c r="J9532" t="s">
        <v>17</v>
      </c>
      <c r="L9532" t="str">
        <f>_xlfn.XLOOKUP(Tableau1[[#This Row],[TYPE DE PIECE]],Tableau4[MATIERE],Tableau4[SHORT TYPE],"",0,1)</f>
        <v/>
      </c>
      <c r="N9532" t="str">
        <f>IF(ISERR(FIND("DECOUPE",Tableau1[[#This Row],[DESIGNATION]])),"","NEED REF")</f>
        <v/>
      </c>
    </row>
    <row r="9533" spans="2:14">
      <c r="B9533">
        <v>34404472</v>
      </c>
      <c r="C9533" s="2">
        <v>42081</v>
      </c>
      <c r="D9533" t="s">
        <v>13</v>
      </c>
      <c r="E9533" t="s">
        <v>6861</v>
      </c>
      <c r="F9533" t="s">
        <v>6788</v>
      </c>
      <c r="J9533" t="s">
        <v>17</v>
      </c>
      <c r="K9533" t="s">
        <v>25</v>
      </c>
      <c r="L9533" t="str">
        <f>_xlfn.XLOOKUP(Tableau1[[#This Row],[TYPE DE PIECE]],Tableau4[MATIERE],Tableau4[SHORT TYPE],"",0,1)</f>
        <v>SMT</v>
      </c>
      <c r="N9533" t="str">
        <f>IF(ISERR(FIND("DECOUPE",Tableau1[[#This Row],[DESIGNATION]])),"","NEED REF")</f>
        <v/>
      </c>
    </row>
    <row r="9534" spans="2:14">
      <c r="B9534">
        <v>34404471</v>
      </c>
      <c r="C9534" s="2">
        <v>42081</v>
      </c>
      <c r="D9534" t="s">
        <v>13</v>
      </c>
      <c r="E9534" t="s">
        <v>6862</v>
      </c>
      <c r="F9534" t="s">
        <v>6788</v>
      </c>
      <c r="J9534" t="s">
        <v>17</v>
      </c>
      <c r="K9534" t="s">
        <v>25</v>
      </c>
      <c r="L9534" t="str">
        <f>_xlfn.XLOOKUP(Tableau1[[#This Row],[TYPE DE PIECE]],Tableau4[MATIERE],Tableau4[SHORT TYPE],"",0,1)</f>
        <v>SMT</v>
      </c>
      <c r="N9534" t="str">
        <f>IF(ISERR(FIND("DECOUPE",Tableau1[[#This Row],[DESIGNATION]])),"","NEED REF")</f>
        <v/>
      </c>
    </row>
    <row r="9535" spans="2:14">
      <c r="B9535">
        <v>34404470</v>
      </c>
      <c r="C9535" s="2">
        <v>42081</v>
      </c>
      <c r="D9535" t="s">
        <v>13</v>
      </c>
      <c r="E9535" t="s">
        <v>6863</v>
      </c>
      <c r="F9535" t="s">
        <v>6788</v>
      </c>
      <c r="J9535" t="s">
        <v>17</v>
      </c>
      <c r="K9535" t="s">
        <v>25</v>
      </c>
      <c r="L9535" t="str">
        <f>_xlfn.XLOOKUP(Tableau1[[#This Row],[TYPE DE PIECE]],Tableau4[MATIERE],Tableau4[SHORT TYPE],"",0,1)</f>
        <v>SMT</v>
      </c>
      <c r="N9535" t="str">
        <f>IF(ISERR(FIND("DECOUPE",Tableau1[[#This Row],[DESIGNATION]])),"","NEED REF")</f>
        <v/>
      </c>
    </row>
    <row r="9536" spans="2:14">
      <c r="B9536">
        <v>34404469</v>
      </c>
      <c r="C9536" s="2">
        <v>42081</v>
      </c>
      <c r="D9536" t="s">
        <v>13</v>
      </c>
      <c r="E9536" t="s">
        <v>6864</v>
      </c>
      <c r="F9536" t="s">
        <v>6788</v>
      </c>
      <c r="J9536" t="s">
        <v>17</v>
      </c>
      <c r="K9536" t="s">
        <v>25</v>
      </c>
      <c r="L9536" t="str">
        <f>_xlfn.XLOOKUP(Tableau1[[#This Row],[TYPE DE PIECE]],Tableau4[MATIERE],Tableau4[SHORT TYPE],"",0,1)</f>
        <v>SMT</v>
      </c>
      <c r="N9536" t="str">
        <f>IF(ISERR(FIND("DECOUPE",Tableau1[[#This Row],[DESIGNATION]])),"","NEED REF")</f>
        <v/>
      </c>
    </row>
    <row r="9537" spans="2:14">
      <c r="B9537">
        <v>34404468</v>
      </c>
      <c r="C9537" s="2">
        <v>42081</v>
      </c>
      <c r="D9537" t="s">
        <v>13</v>
      </c>
      <c r="E9537" t="s">
        <v>6865</v>
      </c>
      <c r="F9537" t="s">
        <v>6788</v>
      </c>
      <c r="J9537" t="s">
        <v>17</v>
      </c>
      <c r="L9537" t="str">
        <f>_xlfn.XLOOKUP(Tableau1[[#This Row],[TYPE DE PIECE]],Tableau4[MATIERE],Tableau4[SHORT TYPE],"",0,1)</f>
        <v/>
      </c>
      <c r="N9537" t="str">
        <f>IF(ISERR(FIND("DECOUPE",Tableau1[[#This Row],[DESIGNATION]])),"","NEED REF")</f>
        <v/>
      </c>
    </row>
    <row r="9538" spans="2:14">
      <c r="B9538">
        <v>34404467</v>
      </c>
      <c r="C9538" s="2">
        <v>42081</v>
      </c>
      <c r="D9538" t="s">
        <v>13</v>
      </c>
      <c r="E9538" t="s">
        <v>6807</v>
      </c>
      <c r="F9538" t="s">
        <v>6788</v>
      </c>
      <c r="J9538" t="s">
        <v>17</v>
      </c>
      <c r="K9538" t="s">
        <v>25</v>
      </c>
      <c r="L9538" t="str">
        <f>_xlfn.XLOOKUP(Tableau1[[#This Row],[TYPE DE PIECE]],Tableau4[MATIERE],Tableau4[SHORT TYPE],"",0,1)</f>
        <v>SMT</v>
      </c>
      <c r="N9538" t="str">
        <f>IF(ISERR(FIND("DECOUPE",Tableau1[[#This Row],[DESIGNATION]])),"","NEED REF")</f>
        <v/>
      </c>
    </row>
    <row r="9539" spans="2:14">
      <c r="B9539">
        <v>34404466</v>
      </c>
      <c r="C9539" s="2">
        <v>42081</v>
      </c>
      <c r="D9539" t="s">
        <v>13</v>
      </c>
      <c r="E9539" t="s">
        <v>6866</v>
      </c>
      <c r="F9539" t="s">
        <v>6788</v>
      </c>
      <c r="J9539" t="s">
        <v>17</v>
      </c>
      <c r="K9539" t="s">
        <v>25</v>
      </c>
      <c r="L9539" t="str">
        <f>_xlfn.XLOOKUP(Tableau1[[#This Row],[TYPE DE PIECE]],Tableau4[MATIERE],Tableau4[SHORT TYPE],"",0,1)</f>
        <v>SMT</v>
      </c>
      <c r="N9539" t="str">
        <f>IF(ISERR(FIND("DECOUPE",Tableau1[[#This Row],[DESIGNATION]])),"","NEED REF")</f>
        <v/>
      </c>
    </row>
    <row r="9540" spans="2:14">
      <c r="B9540">
        <v>34404465</v>
      </c>
      <c r="C9540" s="2">
        <v>42081</v>
      </c>
      <c r="D9540" t="s">
        <v>13</v>
      </c>
      <c r="E9540" t="s">
        <v>6867</v>
      </c>
      <c r="F9540" t="s">
        <v>6788</v>
      </c>
      <c r="J9540" t="s">
        <v>17</v>
      </c>
      <c r="K9540" t="s">
        <v>25</v>
      </c>
      <c r="L9540" t="str">
        <f>_xlfn.XLOOKUP(Tableau1[[#This Row],[TYPE DE PIECE]],Tableau4[MATIERE],Tableau4[SHORT TYPE],"",0,1)</f>
        <v>SMT</v>
      </c>
      <c r="N9540" t="str">
        <f>IF(ISERR(FIND("DECOUPE",Tableau1[[#This Row],[DESIGNATION]])),"","NEED REF")</f>
        <v/>
      </c>
    </row>
    <row r="9541" spans="2:14">
      <c r="B9541">
        <v>34404464</v>
      </c>
      <c r="C9541" s="2">
        <v>42081</v>
      </c>
      <c r="D9541" t="s">
        <v>13</v>
      </c>
      <c r="E9541" t="s">
        <v>6868</v>
      </c>
      <c r="F9541" t="s">
        <v>6788</v>
      </c>
      <c r="J9541" t="s">
        <v>17</v>
      </c>
      <c r="K9541" t="s">
        <v>25</v>
      </c>
      <c r="L9541" t="str">
        <f>_xlfn.XLOOKUP(Tableau1[[#This Row],[TYPE DE PIECE]],Tableau4[MATIERE],Tableau4[SHORT TYPE],"",0,1)</f>
        <v>SMT</v>
      </c>
      <c r="N9541" t="str">
        <f>IF(ISERR(FIND("DECOUPE",Tableau1[[#This Row],[DESIGNATION]])),"","NEED REF")</f>
        <v/>
      </c>
    </row>
    <row r="9542" spans="2:14">
      <c r="B9542">
        <v>34404463</v>
      </c>
      <c r="C9542" s="2">
        <v>42081</v>
      </c>
      <c r="D9542" t="s">
        <v>13</v>
      </c>
      <c r="E9542" t="s">
        <v>6869</v>
      </c>
      <c r="F9542" t="s">
        <v>6788</v>
      </c>
      <c r="J9542" t="s">
        <v>17</v>
      </c>
      <c r="K9542" t="s">
        <v>25</v>
      </c>
      <c r="L9542" t="str">
        <f>_xlfn.XLOOKUP(Tableau1[[#This Row],[TYPE DE PIECE]],Tableau4[MATIERE],Tableau4[SHORT TYPE],"",0,1)</f>
        <v>SMT</v>
      </c>
      <c r="N9542" t="str">
        <f>IF(ISERR(FIND("DECOUPE",Tableau1[[#This Row],[DESIGNATION]])),"","NEED REF")</f>
        <v/>
      </c>
    </row>
    <row r="9543" spans="2:14">
      <c r="B9543">
        <v>34404462</v>
      </c>
      <c r="C9543" s="2">
        <v>42081</v>
      </c>
      <c r="D9543" t="s">
        <v>13</v>
      </c>
      <c r="E9543" t="s">
        <v>6870</v>
      </c>
      <c r="F9543" t="s">
        <v>6788</v>
      </c>
      <c r="J9543" t="s">
        <v>17</v>
      </c>
      <c r="K9543" t="s">
        <v>25</v>
      </c>
      <c r="L9543" t="str">
        <f>_xlfn.XLOOKUP(Tableau1[[#This Row],[TYPE DE PIECE]],Tableau4[MATIERE],Tableau4[SHORT TYPE],"",0,1)</f>
        <v>SMT</v>
      </c>
      <c r="N9543" t="str">
        <f>IF(ISERR(FIND("DECOUPE",Tableau1[[#This Row],[DESIGNATION]])),"","NEED REF")</f>
        <v/>
      </c>
    </row>
    <row r="9544" spans="2:14">
      <c r="B9544">
        <v>34404461</v>
      </c>
      <c r="C9544" s="2">
        <v>42081</v>
      </c>
      <c r="D9544" t="s">
        <v>13</v>
      </c>
      <c r="E9544" t="s">
        <v>6871</v>
      </c>
      <c r="F9544" t="s">
        <v>6788</v>
      </c>
      <c r="J9544" t="s">
        <v>17</v>
      </c>
      <c r="K9544" t="s">
        <v>25</v>
      </c>
      <c r="L9544" t="str">
        <f>_xlfn.XLOOKUP(Tableau1[[#This Row],[TYPE DE PIECE]],Tableau4[MATIERE],Tableau4[SHORT TYPE],"",0,1)</f>
        <v>SMT</v>
      </c>
      <c r="N9544" t="str">
        <f>IF(ISERR(FIND("DECOUPE",Tableau1[[#This Row],[DESIGNATION]])),"","NEED REF")</f>
        <v/>
      </c>
    </row>
    <row r="9545" spans="2:14">
      <c r="B9545">
        <v>34404460</v>
      </c>
      <c r="C9545" s="2">
        <v>42081</v>
      </c>
      <c r="D9545" t="s">
        <v>13</v>
      </c>
      <c r="E9545" t="s">
        <v>6872</v>
      </c>
      <c r="F9545" t="s">
        <v>6788</v>
      </c>
      <c r="J9545" t="s">
        <v>17</v>
      </c>
      <c r="K9545" t="s">
        <v>22</v>
      </c>
      <c r="L9545" t="str">
        <f>_xlfn.XLOOKUP(Tableau1[[#This Row],[TYPE DE PIECE]],Tableau4[MATIERE],Tableau4[SHORT TYPE],"",0,1)</f>
        <v>COP</v>
      </c>
      <c r="N9545" t="str">
        <f>IF(ISERR(FIND("DECOUPE",Tableau1[[#This Row],[DESIGNATION]])),"","NEED REF")</f>
        <v/>
      </c>
    </row>
    <row r="9546" spans="2:14">
      <c r="B9546">
        <v>34404459</v>
      </c>
      <c r="C9546" s="2">
        <v>42081</v>
      </c>
      <c r="D9546" t="s">
        <v>13</v>
      </c>
      <c r="E9546" t="s">
        <v>6873</v>
      </c>
      <c r="F9546" t="s">
        <v>6788</v>
      </c>
      <c r="J9546" t="s">
        <v>17</v>
      </c>
      <c r="K9546" t="s">
        <v>22</v>
      </c>
      <c r="L9546" t="str">
        <f>_xlfn.XLOOKUP(Tableau1[[#This Row],[TYPE DE PIECE]],Tableau4[MATIERE],Tableau4[SHORT TYPE],"",0,1)</f>
        <v>COP</v>
      </c>
      <c r="N9546" t="str">
        <f>IF(ISERR(FIND("DECOUPE",Tableau1[[#This Row],[DESIGNATION]])),"","NEED REF")</f>
        <v/>
      </c>
    </row>
    <row r="9547" spans="2:14">
      <c r="B9547">
        <v>34404458</v>
      </c>
      <c r="C9547" s="2">
        <v>42081</v>
      </c>
      <c r="D9547" t="s">
        <v>13</v>
      </c>
      <c r="E9547" t="s">
        <v>6874</v>
      </c>
      <c r="F9547" t="s">
        <v>6788</v>
      </c>
      <c r="J9547" t="s">
        <v>17</v>
      </c>
      <c r="K9547" t="s">
        <v>22</v>
      </c>
      <c r="L9547" t="str">
        <f>_xlfn.XLOOKUP(Tableau1[[#This Row],[TYPE DE PIECE]],Tableau4[MATIERE],Tableau4[SHORT TYPE],"",0,1)</f>
        <v>COP</v>
      </c>
      <c r="N9547" t="str">
        <f>IF(ISERR(FIND("DECOUPE",Tableau1[[#This Row],[DESIGNATION]])),"","NEED REF")</f>
        <v/>
      </c>
    </row>
    <row r="9548" spans="2:14">
      <c r="B9548">
        <v>34404457</v>
      </c>
      <c r="C9548" s="2">
        <v>42081</v>
      </c>
      <c r="D9548" t="s">
        <v>13</v>
      </c>
      <c r="E9548" t="s">
        <v>6875</v>
      </c>
      <c r="F9548" t="s">
        <v>6788</v>
      </c>
      <c r="J9548" t="s">
        <v>17</v>
      </c>
      <c r="K9548" t="s">
        <v>22</v>
      </c>
      <c r="L9548" t="str">
        <f>_xlfn.XLOOKUP(Tableau1[[#This Row],[TYPE DE PIECE]],Tableau4[MATIERE],Tableau4[SHORT TYPE],"",0,1)</f>
        <v>COP</v>
      </c>
      <c r="N9548" t="str">
        <f>IF(ISERR(FIND("DECOUPE",Tableau1[[#This Row],[DESIGNATION]])),"","NEED REF")</f>
        <v/>
      </c>
    </row>
    <row r="9549" spans="2:14">
      <c r="B9549">
        <v>34404456</v>
      </c>
      <c r="C9549" s="2">
        <v>42081</v>
      </c>
      <c r="D9549" t="s">
        <v>13</v>
      </c>
      <c r="E9549" t="s">
        <v>6876</v>
      </c>
      <c r="F9549" t="s">
        <v>6788</v>
      </c>
      <c r="J9549" t="s">
        <v>17</v>
      </c>
      <c r="K9549" t="s">
        <v>22</v>
      </c>
      <c r="L9549" t="str">
        <f>_xlfn.XLOOKUP(Tableau1[[#This Row],[TYPE DE PIECE]],Tableau4[MATIERE],Tableau4[SHORT TYPE],"",0,1)</f>
        <v>COP</v>
      </c>
      <c r="N9549" t="str">
        <f>IF(ISERR(FIND("DECOUPE",Tableau1[[#This Row],[DESIGNATION]])),"","NEED REF")</f>
        <v/>
      </c>
    </row>
    <row r="9550" spans="2:14">
      <c r="B9550">
        <v>34404455</v>
      </c>
      <c r="C9550" s="2">
        <v>42081</v>
      </c>
      <c r="D9550" t="s">
        <v>13</v>
      </c>
      <c r="E9550" t="s">
        <v>6877</v>
      </c>
      <c r="F9550" t="s">
        <v>6788</v>
      </c>
      <c r="J9550" t="s">
        <v>17</v>
      </c>
      <c r="L9550" t="str">
        <f>_xlfn.XLOOKUP(Tableau1[[#This Row],[TYPE DE PIECE]],Tableau4[MATIERE],Tableau4[SHORT TYPE],"",0,1)</f>
        <v/>
      </c>
      <c r="N9550" t="str">
        <f>IF(ISERR(FIND("DECOUPE",Tableau1[[#This Row],[DESIGNATION]])),"","NEED REF")</f>
        <v/>
      </c>
    </row>
    <row r="9551" spans="2:14">
      <c r="B9551">
        <v>34404454</v>
      </c>
      <c r="C9551" s="2">
        <v>42081</v>
      </c>
      <c r="D9551" t="s">
        <v>13</v>
      </c>
      <c r="E9551" t="s">
        <v>6878</v>
      </c>
      <c r="F9551" t="s">
        <v>6788</v>
      </c>
      <c r="J9551" t="s">
        <v>17</v>
      </c>
      <c r="K9551" t="s">
        <v>22</v>
      </c>
      <c r="L9551" t="str">
        <f>_xlfn.XLOOKUP(Tableau1[[#This Row],[TYPE DE PIECE]],Tableau4[MATIERE],Tableau4[SHORT TYPE],"",0,1)</f>
        <v>COP</v>
      </c>
      <c r="N9551" t="str">
        <f>IF(ISERR(FIND("DECOUPE",Tableau1[[#This Row],[DESIGNATION]])),"","NEED REF")</f>
        <v/>
      </c>
    </row>
    <row r="9552" spans="2:14">
      <c r="B9552">
        <v>34404453</v>
      </c>
      <c r="C9552" s="2">
        <v>42081</v>
      </c>
      <c r="D9552" t="s">
        <v>13</v>
      </c>
      <c r="E9552" t="s">
        <v>6879</v>
      </c>
      <c r="F9552" t="s">
        <v>6788</v>
      </c>
      <c r="J9552" t="s">
        <v>17</v>
      </c>
      <c r="K9552" t="s">
        <v>22</v>
      </c>
      <c r="L9552" t="str">
        <f>_xlfn.XLOOKUP(Tableau1[[#This Row],[TYPE DE PIECE]],Tableau4[MATIERE],Tableau4[SHORT TYPE],"",0,1)</f>
        <v>COP</v>
      </c>
      <c r="N9552" t="str">
        <f>IF(ISERR(FIND("DECOUPE",Tableau1[[#This Row],[DESIGNATION]])),"","NEED REF")</f>
        <v/>
      </c>
    </row>
    <row r="9553" spans="2:14">
      <c r="B9553">
        <v>34404452</v>
      </c>
      <c r="C9553" s="2">
        <v>42089</v>
      </c>
      <c r="D9553" t="s">
        <v>6880</v>
      </c>
      <c r="E9553" t="s">
        <v>6881</v>
      </c>
      <c r="F9553" t="s">
        <v>6882</v>
      </c>
      <c r="J9553" t="s">
        <v>17</v>
      </c>
      <c r="L9553" t="str">
        <f>_xlfn.XLOOKUP(Tableau1[[#This Row],[TYPE DE PIECE]],Tableau4[MATIERE],Tableau4[SHORT TYPE],"",0,1)</f>
        <v/>
      </c>
      <c r="N9553" t="str">
        <f>IF(ISERR(FIND("DECOUPE",Tableau1[[#This Row],[DESIGNATION]])),"","NEED REF")</f>
        <v/>
      </c>
    </row>
    <row r="9554" spans="2:14">
      <c r="B9554">
        <v>34404451</v>
      </c>
      <c r="C9554" s="2">
        <v>42086</v>
      </c>
      <c r="D9554" t="s">
        <v>745</v>
      </c>
      <c r="E9554" t="s">
        <v>6883</v>
      </c>
      <c r="F9554" t="s">
        <v>6578</v>
      </c>
      <c r="J9554" t="s">
        <v>4048</v>
      </c>
      <c r="L9554" t="str">
        <f>_xlfn.XLOOKUP(Tableau1[[#This Row],[TYPE DE PIECE]],Tableau4[MATIERE],Tableau4[SHORT TYPE],"",0,1)</f>
        <v/>
      </c>
      <c r="N9554" t="str">
        <f>IF(ISERR(FIND("DECOUPE",Tableau1[[#This Row],[DESIGNATION]])),"","NEED REF")</f>
        <v/>
      </c>
    </row>
    <row r="9555" spans="2:14">
      <c r="B9555">
        <v>34404450</v>
      </c>
      <c r="C9555" s="2">
        <v>42081</v>
      </c>
      <c r="D9555" t="s">
        <v>13</v>
      </c>
      <c r="E9555" t="s">
        <v>6884</v>
      </c>
      <c r="F9555" t="s">
        <v>6578</v>
      </c>
      <c r="J9555" t="s">
        <v>4048</v>
      </c>
      <c r="K9555" t="s">
        <v>22</v>
      </c>
      <c r="L9555" t="str">
        <f>_xlfn.XLOOKUP(Tableau1[[#This Row],[TYPE DE PIECE]],Tableau4[MATIERE],Tableau4[SHORT TYPE],"",0,1)</f>
        <v>COP</v>
      </c>
      <c r="N9555" t="str">
        <f>IF(ISERR(FIND("DECOUPE",Tableau1[[#This Row],[DESIGNATION]])),"","NEED REF")</f>
        <v/>
      </c>
    </row>
    <row r="9556" spans="2:14">
      <c r="B9556">
        <v>34404449</v>
      </c>
      <c r="C9556" s="2">
        <v>42081</v>
      </c>
      <c r="D9556" t="s">
        <v>13</v>
      </c>
      <c r="E9556" t="s">
        <v>6885</v>
      </c>
      <c r="F9556" t="s">
        <v>6578</v>
      </c>
      <c r="J9556" t="s">
        <v>4048</v>
      </c>
      <c r="K9556" t="s">
        <v>25</v>
      </c>
      <c r="L9556" t="str">
        <f>_xlfn.XLOOKUP(Tableau1[[#This Row],[TYPE DE PIECE]],Tableau4[MATIERE],Tableau4[SHORT TYPE],"",0,1)</f>
        <v>SMT</v>
      </c>
      <c r="N9556" t="str">
        <f>IF(ISERR(FIND("DECOUPE",Tableau1[[#This Row],[DESIGNATION]])),"","NEED REF")</f>
        <v/>
      </c>
    </row>
    <row r="9557" spans="2:14">
      <c r="B9557">
        <v>34404448</v>
      </c>
      <c r="C9557" s="2">
        <v>42081</v>
      </c>
      <c r="D9557" t="s">
        <v>13</v>
      </c>
      <c r="E9557" t="s">
        <v>6886</v>
      </c>
      <c r="F9557" t="s">
        <v>6578</v>
      </c>
      <c r="J9557" t="s">
        <v>4048</v>
      </c>
      <c r="K9557" t="s">
        <v>33</v>
      </c>
      <c r="L9557" t="str">
        <f>_xlfn.XLOOKUP(Tableau1[[#This Row],[TYPE DE PIECE]],Tableau4[MATIERE],Tableau4[SHORT TYPE],"",0,1)</f>
        <v>PLA</v>
      </c>
      <c r="N9557" t="str">
        <f>IF(ISERR(FIND("DECOUPE",Tableau1[[#This Row],[DESIGNATION]])),"","NEED REF")</f>
        <v/>
      </c>
    </row>
    <row r="9558" spans="2:14">
      <c r="B9558">
        <v>34404447</v>
      </c>
      <c r="C9558" s="2">
        <v>42081</v>
      </c>
      <c r="D9558" t="s">
        <v>13</v>
      </c>
      <c r="E9558" t="s">
        <v>6887</v>
      </c>
      <c r="F9558" t="s">
        <v>6578</v>
      </c>
      <c r="J9558" t="s">
        <v>4048</v>
      </c>
      <c r="K9558" t="s">
        <v>33</v>
      </c>
      <c r="L9558" t="str">
        <f>_xlfn.XLOOKUP(Tableau1[[#This Row],[TYPE DE PIECE]],Tableau4[MATIERE],Tableau4[SHORT TYPE],"",0,1)</f>
        <v>PLA</v>
      </c>
      <c r="N9558" t="str">
        <f>IF(ISERR(FIND("DECOUPE",Tableau1[[#This Row],[DESIGNATION]])),"","NEED REF")</f>
        <v/>
      </c>
    </row>
    <row r="9559" spans="2:14">
      <c r="B9559">
        <v>34404446</v>
      </c>
      <c r="C9559" s="2">
        <v>42081</v>
      </c>
      <c r="D9559" t="s">
        <v>13</v>
      </c>
      <c r="E9559" t="s">
        <v>6888</v>
      </c>
      <c r="F9559" t="s">
        <v>6578</v>
      </c>
      <c r="J9559" t="s">
        <v>4048</v>
      </c>
      <c r="K9559" t="s">
        <v>25</v>
      </c>
      <c r="L9559" t="str">
        <f>_xlfn.XLOOKUP(Tableau1[[#This Row],[TYPE DE PIECE]],Tableau4[MATIERE],Tableau4[SHORT TYPE],"",0,1)</f>
        <v>SMT</v>
      </c>
      <c r="N9559" t="str">
        <f>IF(ISERR(FIND("DECOUPE",Tableau1[[#This Row],[DESIGNATION]])),"","NEED REF")</f>
        <v/>
      </c>
    </row>
    <row r="9560" spans="2:14">
      <c r="B9560">
        <v>34404445</v>
      </c>
      <c r="C9560" s="2">
        <v>42081</v>
      </c>
      <c r="D9560" t="s">
        <v>13</v>
      </c>
      <c r="E9560" t="s">
        <v>6889</v>
      </c>
      <c r="F9560" t="s">
        <v>6788</v>
      </c>
      <c r="J9560" t="s">
        <v>17</v>
      </c>
      <c r="K9560" t="s">
        <v>25</v>
      </c>
      <c r="L9560" t="str">
        <f>_xlfn.XLOOKUP(Tableau1[[#This Row],[TYPE DE PIECE]],Tableau4[MATIERE],Tableau4[SHORT TYPE],"",0,1)</f>
        <v>SMT</v>
      </c>
      <c r="N9560" t="str">
        <f>IF(ISERR(FIND("DECOUPE",Tableau1[[#This Row],[DESIGNATION]])),"","NEED REF")</f>
        <v/>
      </c>
    </row>
    <row r="9561" spans="2:14">
      <c r="B9561">
        <v>34404444</v>
      </c>
      <c r="C9561" s="2">
        <v>42081</v>
      </c>
      <c r="D9561" t="s">
        <v>13</v>
      </c>
      <c r="E9561" t="s">
        <v>6890</v>
      </c>
      <c r="F9561" t="s">
        <v>6578</v>
      </c>
      <c r="J9561" t="s">
        <v>4048</v>
      </c>
      <c r="K9561" t="s">
        <v>22</v>
      </c>
      <c r="L9561" t="str">
        <f>_xlfn.XLOOKUP(Tableau1[[#This Row],[TYPE DE PIECE]],Tableau4[MATIERE],Tableau4[SHORT TYPE],"",0,1)</f>
        <v>COP</v>
      </c>
      <c r="N9561" t="str">
        <f>IF(ISERR(FIND("DECOUPE",Tableau1[[#This Row],[DESIGNATION]])),"","NEED REF")</f>
        <v/>
      </c>
    </row>
    <row r="9562" spans="2:14">
      <c r="B9562">
        <v>34404443</v>
      </c>
      <c r="C9562" s="2">
        <v>42081</v>
      </c>
      <c r="D9562" t="s">
        <v>13</v>
      </c>
      <c r="E9562" t="s">
        <v>6891</v>
      </c>
      <c r="F9562" t="s">
        <v>6578</v>
      </c>
      <c r="J9562" t="s">
        <v>4048</v>
      </c>
      <c r="K9562" t="s">
        <v>22</v>
      </c>
      <c r="L9562" t="str">
        <f>_xlfn.XLOOKUP(Tableau1[[#This Row],[TYPE DE PIECE]],Tableau4[MATIERE],Tableau4[SHORT TYPE],"",0,1)</f>
        <v>COP</v>
      </c>
      <c r="N9562" t="str">
        <f>IF(ISERR(FIND("DECOUPE",Tableau1[[#This Row],[DESIGNATION]])),"","NEED REF")</f>
        <v/>
      </c>
    </row>
    <row r="9563" spans="2:14">
      <c r="B9563">
        <v>34404442</v>
      </c>
      <c r="C9563" s="2">
        <v>42081</v>
      </c>
      <c r="D9563" t="s">
        <v>13</v>
      </c>
      <c r="E9563" t="s">
        <v>6891</v>
      </c>
      <c r="F9563" t="s">
        <v>6578</v>
      </c>
      <c r="J9563" t="s">
        <v>4048</v>
      </c>
      <c r="K9563" t="s">
        <v>22</v>
      </c>
      <c r="L9563" t="str">
        <f>_xlfn.XLOOKUP(Tableau1[[#This Row],[TYPE DE PIECE]],Tableau4[MATIERE],Tableau4[SHORT TYPE],"",0,1)</f>
        <v>COP</v>
      </c>
      <c r="N9563" t="str">
        <f>IF(ISERR(FIND("DECOUPE",Tableau1[[#This Row],[DESIGNATION]])),"","NEED REF")</f>
        <v/>
      </c>
    </row>
    <row r="9564" spans="2:14">
      <c r="B9564">
        <v>34404441</v>
      </c>
      <c r="C9564" s="2">
        <v>42081</v>
      </c>
      <c r="D9564" t="s">
        <v>13</v>
      </c>
      <c r="E9564" t="s">
        <v>6892</v>
      </c>
      <c r="F9564" t="s">
        <v>6578</v>
      </c>
      <c r="J9564" t="s">
        <v>4048</v>
      </c>
      <c r="K9564" t="s">
        <v>22</v>
      </c>
      <c r="L9564" t="str">
        <f>_xlfn.XLOOKUP(Tableau1[[#This Row],[TYPE DE PIECE]],Tableau4[MATIERE],Tableau4[SHORT TYPE],"",0,1)</f>
        <v>COP</v>
      </c>
      <c r="N9564" t="str">
        <f>IF(ISERR(FIND("DECOUPE",Tableau1[[#This Row],[DESIGNATION]])),"","NEED REF")</f>
        <v/>
      </c>
    </row>
    <row r="9565" spans="2:14">
      <c r="B9565">
        <v>34404440</v>
      </c>
      <c r="C9565" s="2">
        <v>42081</v>
      </c>
      <c r="D9565" t="s">
        <v>13</v>
      </c>
      <c r="E9565" t="s">
        <v>6893</v>
      </c>
      <c r="F9565" t="s">
        <v>6578</v>
      </c>
      <c r="J9565" t="s">
        <v>4048</v>
      </c>
      <c r="K9565" t="s">
        <v>22</v>
      </c>
      <c r="L9565" t="str">
        <f>_xlfn.XLOOKUP(Tableau1[[#This Row],[TYPE DE PIECE]],Tableau4[MATIERE],Tableau4[SHORT TYPE],"",0,1)</f>
        <v>COP</v>
      </c>
      <c r="N9565" t="str">
        <f>IF(ISERR(FIND("DECOUPE",Tableau1[[#This Row],[DESIGNATION]])),"","NEED REF")</f>
        <v/>
      </c>
    </row>
    <row r="9566" spans="2:14">
      <c r="B9566">
        <v>34404439</v>
      </c>
      <c r="C9566" s="2">
        <v>42081</v>
      </c>
      <c r="D9566" t="s">
        <v>13</v>
      </c>
      <c r="E9566" t="s">
        <v>6894</v>
      </c>
      <c r="F9566" t="s">
        <v>6895</v>
      </c>
      <c r="J9566" t="s">
        <v>2746</v>
      </c>
      <c r="L9566" t="str">
        <f>_xlfn.XLOOKUP(Tableau1[[#This Row],[TYPE DE PIECE]],Tableau4[MATIERE],Tableau4[SHORT TYPE],"",0,1)</f>
        <v/>
      </c>
      <c r="N9566" t="str">
        <f>IF(ISERR(FIND("DECOUPE",Tableau1[[#This Row],[DESIGNATION]])),"","NEED REF")</f>
        <v/>
      </c>
    </row>
    <row r="9567" spans="2:14">
      <c r="B9567">
        <v>34404438</v>
      </c>
      <c r="C9567" s="2">
        <v>42081</v>
      </c>
      <c r="D9567" t="s">
        <v>13</v>
      </c>
      <c r="E9567" t="s">
        <v>6896</v>
      </c>
      <c r="F9567" t="s">
        <v>6788</v>
      </c>
      <c r="J9567" t="s">
        <v>17</v>
      </c>
      <c r="K9567" t="s">
        <v>22</v>
      </c>
      <c r="L9567" t="str">
        <f>_xlfn.XLOOKUP(Tableau1[[#This Row],[TYPE DE PIECE]],Tableau4[MATIERE],Tableau4[SHORT TYPE],"",0,1)</f>
        <v>COP</v>
      </c>
      <c r="N9567" t="str">
        <f>IF(ISERR(FIND("DECOUPE",Tableau1[[#This Row],[DESIGNATION]])),"","NEED REF")</f>
        <v/>
      </c>
    </row>
    <row r="9568" spans="2:14">
      <c r="B9568">
        <v>34404437</v>
      </c>
      <c r="C9568" s="2">
        <v>42081</v>
      </c>
      <c r="D9568" t="s">
        <v>13</v>
      </c>
      <c r="E9568" t="s">
        <v>6897</v>
      </c>
      <c r="F9568" t="s">
        <v>6788</v>
      </c>
      <c r="J9568" t="s">
        <v>17</v>
      </c>
      <c r="K9568" t="s">
        <v>22</v>
      </c>
      <c r="L9568" t="str">
        <f>_xlfn.XLOOKUP(Tableau1[[#This Row],[TYPE DE PIECE]],Tableau4[MATIERE],Tableau4[SHORT TYPE],"",0,1)</f>
        <v>COP</v>
      </c>
      <c r="N9568" t="str">
        <f>IF(ISERR(FIND("DECOUPE",Tableau1[[#This Row],[DESIGNATION]])),"","NEED REF")</f>
        <v/>
      </c>
    </row>
    <row r="9569" spans="2:14">
      <c r="B9569">
        <v>34404436</v>
      </c>
      <c r="C9569" s="2">
        <v>42081</v>
      </c>
      <c r="D9569" t="s">
        <v>13</v>
      </c>
      <c r="E9569" t="s">
        <v>6898</v>
      </c>
      <c r="F9569" t="s">
        <v>6788</v>
      </c>
      <c r="J9569" t="s">
        <v>17</v>
      </c>
      <c r="K9569" t="s">
        <v>22</v>
      </c>
      <c r="L9569" t="str">
        <f>_xlfn.XLOOKUP(Tableau1[[#This Row],[TYPE DE PIECE]],Tableau4[MATIERE],Tableau4[SHORT TYPE],"",0,1)</f>
        <v>COP</v>
      </c>
      <c r="N9569" t="str">
        <f>IF(ISERR(FIND("DECOUPE",Tableau1[[#This Row],[DESIGNATION]])),"","NEED REF")</f>
        <v/>
      </c>
    </row>
    <row r="9570" spans="2:14">
      <c r="B9570">
        <v>34404435</v>
      </c>
      <c r="C9570" s="2">
        <v>42081</v>
      </c>
      <c r="D9570" t="s">
        <v>13</v>
      </c>
      <c r="E9570" t="s">
        <v>6899</v>
      </c>
      <c r="F9570" t="s">
        <v>6788</v>
      </c>
      <c r="J9570" t="s">
        <v>17</v>
      </c>
      <c r="K9570" t="s">
        <v>22</v>
      </c>
      <c r="L9570" t="str">
        <f>_xlfn.XLOOKUP(Tableau1[[#This Row],[TYPE DE PIECE]],Tableau4[MATIERE],Tableau4[SHORT TYPE],"",0,1)</f>
        <v>COP</v>
      </c>
      <c r="N9570" t="str">
        <f>IF(ISERR(FIND("DECOUPE",Tableau1[[#This Row],[DESIGNATION]])),"","NEED REF")</f>
        <v/>
      </c>
    </row>
    <row r="9571" spans="2:14">
      <c r="B9571">
        <v>34404434</v>
      </c>
      <c r="C9571" s="2">
        <v>42081</v>
      </c>
      <c r="D9571" t="s">
        <v>13</v>
      </c>
      <c r="E9571" t="s">
        <v>6900</v>
      </c>
      <c r="F9571" t="s">
        <v>6788</v>
      </c>
      <c r="J9571" t="s">
        <v>17</v>
      </c>
      <c r="K9571" t="s">
        <v>22</v>
      </c>
      <c r="L9571" t="str">
        <f>_xlfn.XLOOKUP(Tableau1[[#This Row],[TYPE DE PIECE]],Tableau4[MATIERE],Tableau4[SHORT TYPE],"",0,1)</f>
        <v>COP</v>
      </c>
      <c r="N9571" t="str">
        <f>IF(ISERR(FIND("DECOUPE",Tableau1[[#This Row],[DESIGNATION]])),"","NEED REF")</f>
        <v/>
      </c>
    </row>
    <row r="9572" spans="2:14">
      <c r="B9572">
        <v>34404433</v>
      </c>
      <c r="C9572" s="2">
        <v>42081</v>
      </c>
      <c r="D9572" t="s">
        <v>13</v>
      </c>
      <c r="E9572" t="s">
        <v>6901</v>
      </c>
      <c r="F9572" t="s">
        <v>6788</v>
      </c>
      <c r="J9572" t="s">
        <v>17</v>
      </c>
      <c r="K9572" t="s">
        <v>22</v>
      </c>
      <c r="L9572" t="str">
        <f>_xlfn.XLOOKUP(Tableau1[[#This Row],[TYPE DE PIECE]],Tableau4[MATIERE],Tableau4[SHORT TYPE],"",0,1)</f>
        <v>COP</v>
      </c>
      <c r="N9572" t="str">
        <f>IF(ISERR(FIND("DECOUPE",Tableau1[[#This Row],[DESIGNATION]])),"","NEED REF")</f>
        <v/>
      </c>
    </row>
    <row r="9573" spans="2:14">
      <c r="B9573">
        <v>34404432</v>
      </c>
      <c r="C9573" s="2">
        <v>42081</v>
      </c>
      <c r="D9573" t="s">
        <v>13</v>
      </c>
      <c r="E9573" t="s">
        <v>6902</v>
      </c>
      <c r="F9573" t="s">
        <v>6788</v>
      </c>
      <c r="J9573" t="s">
        <v>17</v>
      </c>
      <c r="K9573" t="s">
        <v>22</v>
      </c>
      <c r="L9573" t="str">
        <f>_xlfn.XLOOKUP(Tableau1[[#This Row],[TYPE DE PIECE]],Tableau4[MATIERE],Tableau4[SHORT TYPE],"",0,1)</f>
        <v>COP</v>
      </c>
      <c r="N9573" t="str">
        <f>IF(ISERR(FIND("DECOUPE",Tableau1[[#This Row],[DESIGNATION]])),"","NEED REF")</f>
        <v/>
      </c>
    </row>
    <row r="9574" spans="2:14">
      <c r="B9574">
        <v>34404431</v>
      </c>
      <c r="C9574" s="2">
        <v>42081</v>
      </c>
      <c r="D9574" t="s">
        <v>13</v>
      </c>
      <c r="E9574" t="s">
        <v>6903</v>
      </c>
      <c r="F9574" t="s">
        <v>6788</v>
      </c>
      <c r="J9574" t="s">
        <v>17</v>
      </c>
      <c r="K9574" t="s">
        <v>22</v>
      </c>
      <c r="L9574" t="str">
        <f>_xlfn.XLOOKUP(Tableau1[[#This Row],[TYPE DE PIECE]],Tableau4[MATIERE],Tableau4[SHORT TYPE],"",0,1)</f>
        <v>COP</v>
      </c>
      <c r="N9574" t="str">
        <f>IF(ISERR(FIND("DECOUPE",Tableau1[[#This Row],[DESIGNATION]])),"","NEED REF")</f>
        <v/>
      </c>
    </row>
    <row r="9575" spans="2:14">
      <c r="B9575">
        <v>34404430</v>
      </c>
      <c r="C9575" s="2">
        <v>42081</v>
      </c>
      <c r="D9575" t="s">
        <v>13</v>
      </c>
      <c r="E9575" t="s">
        <v>6904</v>
      </c>
      <c r="F9575" t="s">
        <v>6788</v>
      </c>
      <c r="J9575" t="s">
        <v>17</v>
      </c>
      <c r="K9575" t="s">
        <v>22</v>
      </c>
      <c r="L9575" t="str">
        <f>_xlfn.XLOOKUP(Tableau1[[#This Row],[TYPE DE PIECE]],Tableau4[MATIERE],Tableau4[SHORT TYPE],"",0,1)</f>
        <v>COP</v>
      </c>
      <c r="N9575" t="str">
        <f>IF(ISERR(FIND("DECOUPE",Tableau1[[#This Row],[DESIGNATION]])),"","NEED REF")</f>
        <v/>
      </c>
    </row>
    <row r="9576" spans="2:14">
      <c r="B9576">
        <v>34404429</v>
      </c>
      <c r="C9576" s="2">
        <v>42081</v>
      </c>
      <c r="D9576" t="s">
        <v>13</v>
      </c>
      <c r="E9576" t="s">
        <v>6905</v>
      </c>
      <c r="F9576" t="s">
        <v>6788</v>
      </c>
      <c r="J9576" t="s">
        <v>17</v>
      </c>
      <c r="K9576" t="s">
        <v>22</v>
      </c>
      <c r="L9576" t="str">
        <f>_xlfn.XLOOKUP(Tableau1[[#This Row],[TYPE DE PIECE]],Tableau4[MATIERE],Tableau4[SHORT TYPE],"",0,1)</f>
        <v>COP</v>
      </c>
      <c r="N9576" t="str">
        <f>IF(ISERR(FIND("DECOUPE",Tableau1[[#This Row],[DESIGNATION]])),"","NEED REF")</f>
        <v/>
      </c>
    </row>
    <row r="9577" spans="2:14">
      <c r="B9577">
        <v>34404428</v>
      </c>
      <c r="C9577" s="2">
        <v>42081</v>
      </c>
      <c r="D9577" t="s">
        <v>13</v>
      </c>
      <c r="E9577" t="s">
        <v>6906</v>
      </c>
      <c r="F9577" t="s">
        <v>6788</v>
      </c>
      <c r="J9577" t="s">
        <v>17</v>
      </c>
      <c r="K9577" t="s">
        <v>22</v>
      </c>
      <c r="L9577" t="str">
        <f>_xlfn.XLOOKUP(Tableau1[[#This Row],[TYPE DE PIECE]],Tableau4[MATIERE],Tableau4[SHORT TYPE],"",0,1)</f>
        <v>COP</v>
      </c>
      <c r="N9577" t="str">
        <f>IF(ISERR(FIND("DECOUPE",Tableau1[[#This Row],[DESIGNATION]])),"","NEED REF")</f>
        <v/>
      </c>
    </row>
    <row r="9578" spans="2:14">
      <c r="B9578">
        <v>34404427</v>
      </c>
      <c r="C9578" s="2">
        <v>42081</v>
      </c>
      <c r="D9578" t="s">
        <v>13</v>
      </c>
      <c r="E9578" t="s">
        <v>6907</v>
      </c>
      <c r="F9578" t="s">
        <v>6788</v>
      </c>
      <c r="J9578" t="s">
        <v>17</v>
      </c>
      <c r="K9578" t="s">
        <v>22</v>
      </c>
      <c r="L9578" t="str">
        <f>_xlfn.XLOOKUP(Tableau1[[#This Row],[TYPE DE PIECE]],Tableau4[MATIERE],Tableau4[SHORT TYPE],"",0,1)</f>
        <v>COP</v>
      </c>
      <c r="N9578" t="str">
        <f>IF(ISERR(FIND("DECOUPE",Tableau1[[#This Row],[DESIGNATION]])),"","NEED REF")</f>
        <v/>
      </c>
    </row>
    <row r="9579" spans="2:14">
      <c r="B9579">
        <v>34404426</v>
      </c>
      <c r="C9579" s="2">
        <v>42081</v>
      </c>
      <c r="D9579" t="s">
        <v>13</v>
      </c>
      <c r="E9579" t="s">
        <v>6908</v>
      </c>
      <c r="F9579" t="s">
        <v>6788</v>
      </c>
      <c r="J9579" t="s">
        <v>17</v>
      </c>
      <c r="K9579" t="s">
        <v>25</v>
      </c>
      <c r="L9579" t="str">
        <f>_xlfn.XLOOKUP(Tableau1[[#This Row],[TYPE DE PIECE]],Tableau4[MATIERE],Tableau4[SHORT TYPE],"",0,1)</f>
        <v>SMT</v>
      </c>
      <c r="N9579" t="str">
        <f>IF(ISERR(FIND("DECOUPE",Tableau1[[#This Row],[DESIGNATION]])),"","NEED REF")</f>
        <v/>
      </c>
    </row>
    <row r="9580" spans="2:14">
      <c r="B9580">
        <v>34404425</v>
      </c>
      <c r="C9580" s="2">
        <v>42081</v>
      </c>
      <c r="D9580" t="s">
        <v>13</v>
      </c>
      <c r="E9580" t="s">
        <v>6909</v>
      </c>
      <c r="F9580" t="s">
        <v>6788</v>
      </c>
      <c r="J9580" t="s">
        <v>17</v>
      </c>
      <c r="K9580" t="s">
        <v>25</v>
      </c>
      <c r="L9580" t="str">
        <f>_xlfn.XLOOKUP(Tableau1[[#This Row],[TYPE DE PIECE]],Tableau4[MATIERE],Tableau4[SHORT TYPE],"",0,1)</f>
        <v>SMT</v>
      </c>
      <c r="N9580" t="str">
        <f>IF(ISERR(FIND("DECOUPE",Tableau1[[#This Row],[DESIGNATION]])),"","NEED REF")</f>
        <v/>
      </c>
    </row>
    <row r="9581" spans="2:14">
      <c r="B9581">
        <v>34404424</v>
      </c>
      <c r="C9581" s="2">
        <v>42081</v>
      </c>
      <c r="D9581" t="s">
        <v>13</v>
      </c>
      <c r="E9581" t="s">
        <v>6797</v>
      </c>
      <c r="F9581" t="s">
        <v>6788</v>
      </c>
      <c r="J9581" t="s">
        <v>17</v>
      </c>
      <c r="K9581" t="s">
        <v>25</v>
      </c>
      <c r="L9581" t="str">
        <f>_xlfn.XLOOKUP(Tableau1[[#This Row],[TYPE DE PIECE]],Tableau4[MATIERE],Tableau4[SHORT TYPE],"",0,1)</f>
        <v>SMT</v>
      </c>
      <c r="N9581" t="str">
        <f>IF(ISERR(FIND("DECOUPE",Tableau1[[#This Row],[DESIGNATION]])),"","NEED REF")</f>
        <v/>
      </c>
    </row>
    <row r="9582" spans="2:14">
      <c r="B9582">
        <v>34404423</v>
      </c>
      <c r="C9582" s="2">
        <v>42081</v>
      </c>
      <c r="D9582" t="s">
        <v>13</v>
      </c>
      <c r="E9582" t="s">
        <v>6798</v>
      </c>
      <c r="F9582" t="s">
        <v>6788</v>
      </c>
      <c r="J9582" t="s">
        <v>17</v>
      </c>
      <c r="K9582" t="s">
        <v>25</v>
      </c>
      <c r="L9582" t="str">
        <f>_xlfn.XLOOKUP(Tableau1[[#This Row],[TYPE DE PIECE]],Tableau4[MATIERE],Tableau4[SHORT TYPE],"",0,1)</f>
        <v>SMT</v>
      </c>
      <c r="N9582" t="str">
        <f>IF(ISERR(FIND("DECOUPE",Tableau1[[#This Row],[DESIGNATION]])),"","NEED REF")</f>
        <v/>
      </c>
    </row>
    <row r="9583" spans="2:14">
      <c r="B9583">
        <v>34404422</v>
      </c>
      <c r="C9583" s="2">
        <v>42081</v>
      </c>
      <c r="D9583" t="s">
        <v>13</v>
      </c>
      <c r="E9583" t="s">
        <v>6910</v>
      </c>
      <c r="F9583" t="s">
        <v>6788</v>
      </c>
      <c r="J9583" t="s">
        <v>17</v>
      </c>
      <c r="K9583" t="s">
        <v>25</v>
      </c>
      <c r="L9583" t="str">
        <f>_xlfn.XLOOKUP(Tableau1[[#This Row],[TYPE DE PIECE]],Tableau4[MATIERE],Tableau4[SHORT TYPE],"",0,1)</f>
        <v>SMT</v>
      </c>
      <c r="N9583" t="str">
        <f>IF(ISERR(FIND("DECOUPE",Tableau1[[#This Row],[DESIGNATION]])),"","NEED REF")</f>
        <v/>
      </c>
    </row>
    <row r="9584" spans="2:14">
      <c r="B9584">
        <v>34404421</v>
      </c>
      <c r="C9584" s="2">
        <v>42081</v>
      </c>
      <c r="D9584" t="s">
        <v>13</v>
      </c>
      <c r="E9584" t="s">
        <v>6911</v>
      </c>
      <c r="F9584" t="s">
        <v>6788</v>
      </c>
      <c r="J9584" t="s">
        <v>17</v>
      </c>
      <c r="K9584" t="s">
        <v>25</v>
      </c>
      <c r="L9584" t="str">
        <f>_xlfn.XLOOKUP(Tableau1[[#This Row],[TYPE DE PIECE]],Tableau4[MATIERE],Tableau4[SHORT TYPE],"",0,1)</f>
        <v>SMT</v>
      </c>
      <c r="N9584" t="str">
        <f>IF(ISERR(FIND("DECOUPE",Tableau1[[#This Row],[DESIGNATION]])),"","NEED REF")</f>
        <v/>
      </c>
    </row>
    <row r="9585" spans="2:14">
      <c r="B9585">
        <v>34404420</v>
      </c>
      <c r="C9585" s="2">
        <v>42081</v>
      </c>
      <c r="D9585" t="s">
        <v>13</v>
      </c>
      <c r="E9585" t="s">
        <v>6912</v>
      </c>
      <c r="F9585" t="s">
        <v>6788</v>
      </c>
      <c r="J9585" t="s">
        <v>17</v>
      </c>
      <c r="K9585" t="s">
        <v>25</v>
      </c>
      <c r="L9585" t="str">
        <f>_xlfn.XLOOKUP(Tableau1[[#This Row],[TYPE DE PIECE]],Tableau4[MATIERE],Tableau4[SHORT TYPE],"",0,1)</f>
        <v>SMT</v>
      </c>
      <c r="N9585" t="str">
        <f>IF(ISERR(FIND("DECOUPE",Tableau1[[#This Row],[DESIGNATION]])),"","NEED REF")</f>
        <v/>
      </c>
    </row>
    <row r="9586" spans="2:14">
      <c r="B9586">
        <v>34404419</v>
      </c>
      <c r="C9586" s="2">
        <v>42081</v>
      </c>
      <c r="D9586" t="s">
        <v>13</v>
      </c>
      <c r="E9586" t="s">
        <v>6913</v>
      </c>
      <c r="F9586" t="s">
        <v>6788</v>
      </c>
      <c r="J9586" t="s">
        <v>17</v>
      </c>
      <c r="K9586" t="s">
        <v>25</v>
      </c>
      <c r="L9586" t="str">
        <f>_xlfn.XLOOKUP(Tableau1[[#This Row],[TYPE DE PIECE]],Tableau4[MATIERE],Tableau4[SHORT TYPE],"",0,1)</f>
        <v>SMT</v>
      </c>
      <c r="N9586" t="str">
        <f>IF(ISERR(FIND("DECOUPE",Tableau1[[#This Row],[DESIGNATION]])),"","NEED REF")</f>
        <v/>
      </c>
    </row>
    <row r="9587" spans="2:14">
      <c r="B9587">
        <v>34404418</v>
      </c>
      <c r="C9587" s="2">
        <v>42081</v>
      </c>
      <c r="D9587" t="s">
        <v>13</v>
      </c>
      <c r="E9587" t="s">
        <v>6914</v>
      </c>
      <c r="F9587" t="s">
        <v>6788</v>
      </c>
      <c r="J9587" t="s">
        <v>17</v>
      </c>
      <c r="K9587" t="s">
        <v>25</v>
      </c>
      <c r="L9587" t="str">
        <f>_xlfn.XLOOKUP(Tableau1[[#This Row],[TYPE DE PIECE]],Tableau4[MATIERE],Tableau4[SHORT TYPE],"",0,1)</f>
        <v>SMT</v>
      </c>
      <c r="N9587" t="str">
        <f>IF(ISERR(FIND("DECOUPE",Tableau1[[#This Row],[DESIGNATION]])),"","NEED REF")</f>
        <v/>
      </c>
    </row>
    <row r="9588" spans="2:14">
      <c r="B9588">
        <v>34404417</v>
      </c>
      <c r="C9588" s="2">
        <v>42081</v>
      </c>
      <c r="D9588" t="s">
        <v>13</v>
      </c>
      <c r="E9588" t="s">
        <v>6664</v>
      </c>
      <c r="F9588" t="s">
        <v>6788</v>
      </c>
      <c r="J9588" t="s">
        <v>17</v>
      </c>
      <c r="K9588" t="s">
        <v>25</v>
      </c>
      <c r="L9588" t="str">
        <f>_xlfn.XLOOKUP(Tableau1[[#This Row],[TYPE DE PIECE]],Tableau4[MATIERE],Tableau4[SHORT TYPE],"",0,1)</f>
        <v>SMT</v>
      </c>
      <c r="N9588" t="str">
        <f>IF(ISERR(FIND("DECOUPE",Tableau1[[#This Row],[DESIGNATION]])),"","NEED REF")</f>
        <v/>
      </c>
    </row>
    <row r="9589" spans="2:14">
      <c r="B9589">
        <v>34404416</v>
      </c>
      <c r="C9589" s="2">
        <v>42081</v>
      </c>
      <c r="D9589" t="s">
        <v>13</v>
      </c>
      <c r="E9589" t="s">
        <v>4701</v>
      </c>
      <c r="F9589" t="s">
        <v>6788</v>
      </c>
      <c r="J9589" t="s">
        <v>17</v>
      </c>
      <c r="K9589" t="s">
        <v>25</v>
      </c>
      <c r="L9589" t="str">
        <f>_xlfn.XLOOKUP(Tableau1[[#This Row],[TYPE DE PIECE]],Tableau4[MATIERE],Tableau4[SHORT TYPE],"",0,1)</f>
        <v>SMT</v>
      </c>
      <c r="N9589" t="str">
        <f>IF(ISERR(FIND("DECOUPE",Tableau1[[#This Row],[DESIGNATION]])),"","NEED REF")</f>
        <v/>
      </c>
    </row>
    <row r="9590" spans="2:14">
      <c r="B9590">
        <v>34404415</v>
      </c>
      <c r="C9590" s="2">
        <v>42081</v>
      </c>
      <c r="D9590" t="s">
        <v>13</v>
      </c>
      <c r="E9590" t="s">
        <v>5654</v>
      </c>
      <c r="F9590" t="s">
        <v>6788</v>
      </c>
      <c r="J9590" t="s">
        <v>17</v>
      </c>
      <c r="K9590" t="s">
        <v>25</v>
      </c>
      <c r="L9590" t="str">
        <f>_xlfn.XLOOKUP(Tableau1[[#This Row],[TYPE DE PIECE]],Tableau4[MATIERE],Tableau4[SHORT TYPE],"",0,1)</f>
        <v>SMT</v>
      </c>
      <c r="N9590" t="str">
        <f>IF(ISERR(FIND("DECOUPE",Tableau1[[#This Row],[DESIGNATION]])),"","NEED REF")</f>
        <v/>
      </c>
    </row>
    <row r="9591" spans="2:14">
      <c r="B9591">
        <v>34404414</v>
      </c>
      <c r="C9591" s="2">
        <v>42081</v>
      </c>
      <c r="D9591" t="s">
        <v>13</v>
      </c>
      <c r="E9591" t="s">
        <v>5895</v>
      </c>
      <c r="F9591" t="s">
        <v>6788</v>
      </c>
      <c r="J9591" t="s">
        <v>17</v>
      </c>
      <c r="K9591" t="s">
        <v>25</v>
      </c>
      <c r="L9591" t="str">
        <f>_xlfn.XLOOKUP(Tableau1[[#This Row],[TYPE DE PIECE]],Tableau4[MATIERE],Tableau4[SHORT TYPE],"",0,1)</f>
        <v>SMT</v>
      </c>
      <c r="N9591" t="str">
        <f>IF(ISERR(FIND("DECOUPE",Tableau1[[#This Row],[DESIGNATION]])),"","NEED REF")</f>
        <v/>
      </c>
    </row>
    <row r="9592" spans="2:14">
      <c r="B9592">
        <v>34404413</v>
      </c>
      <c r="C9592" s="2">
        <v>42081</v>
      </c>
      <c r="D9592" t="s">
        <v>13</v>
      </c>
      <c r="E9592" t="s">
        <v>5896</v>
      </c>
      <c r="F9592" t="s">
        <v>6788</v>
      </c>
      <c r="J9592" t="s">
        <v>17</v>
      </c>
      <c r="K9592" t="s">
        <v>25</v>
      </c>
      <c r="L9592" t="str">
        <f>_xlfn.XLOOKUP(Tableau1[[#This Row],[TYPE DE PIECE]],Tableau4[MATIERE],Tableau4[SHORT TYPE],"",0,1)</f>
        <v>SMT</v>
      </c>
      <c r="N9592" t="str">
        <f>IF(ISERR(FIND("DECOUPE",Tableau1[[#This Row],[DESIGNATION]])),"","NEED REF")</f>
        <v/>
      </c>
    </row>
    <row r="9593" spans="2:14">
      <c r="B9593">
        <v>34404412</v>
      </c>
      <c r="C9593" s="2">
        <v>42081</v>
      </c>
      <c r="D9593" t="s">
        <v>13</v>
      </c>
      <c r="E9593" t="s">
        <v>5260</v>
      </c>
      <c r="F9593" t="s">
        <v>6788</v>
      </c>
      <c r="J9593" t="s">
        <v>17</v>
      </c>
      <c r="K9593" t="s">
        <v>25</v>
      </c>
      <c r="L9593" t="str">
        <f>_xlfn.XLOOKUP(Tableau1[[#This Row],[TYPE DE PIECE]],Tableau4[MATIERE],Tableau4[SHORT TYPE],"",0,1)</f>
        <v>SMT</v>
      </c>
      <c r="N9593" t="str">
        <f>IF(ISERR(FIND("DECOUPE",Tableau1[[#This Row],[DESIGNATION]])),"","NEED REF")</f>
        <v/>
      </c>
    </row>
    <row r="9594" spans="2:14">
      <c r="B9594">
        <v>34404411</v>
      </c>
      <c r="C9594" s="2">
        <v>42081</v>
      </c>
      <c r="D9594" t="s">
        <v>13</v>
      </c>
      <c r="E9594" t="s">
        <v>5897</v>
      </c>
      <c r="F9594" t="s">
        <v>6788</v>
      </c>
      <c r="J9594" t="s">
        <v>17</v>
      </c>
      <c r="K9594" t="s">
        <v>25</v>
      </c>
      <c r="L9594" t="str">
        <f>_xlfn.XLOOKUP(Tableau1[[#This Row],[TYPE DE PIECE]],Tableau4[MATIERE],Tableau4[SHORT TYPE],"",0,1)</f>
        <v>SMT</v>
      </c>
      <c r="N9594" t="str">
        <f>IF(ISERR(FIND("DECOUPE",Tableau1[[#This Row],[DESIGNATION]])),"","NEED REF")</f>
        <v/>
      </c>
    </row>
    <row r="9595" spans="2:14">
      <c r="B9595">
        <v>34404410</v>
      </c>
      <c r="C9595" s="2">
        <v>42081</v>
      </c>
      <c r="D9595" t="s">
        <v>13</v>
      </c>
      <c r="E9595" t="s">
        <v>6915</v>
      </c>
      <c r="F9595" t="s">
        <v>6788</v>
      </c>
      <c r="J9595" t="s">
        <v>17</v>
      </c>
      <c r="K9595" t="s">
        <v>25</v>
      </c>
      <c r="L9595" t="str">
        <f>_xlfn.XLOOKUP(Tableau1[[#This Row],[TYPE DE PIECE]],Tableau4[MATIERE],Tableau4[SHORT TYPE],"",0,1)</f>
        <v>SMT</v>
      </c>
      <c r="N9595" t="str">
        <f>IF(ISERR(FIND("DECOUPE",Tableau1[[#This Row],[DESIGNATION]])),"","NEED REF")</f>
        <v/>
      </c>
    </row>
    <row r="9596" spans="2:14">
      <c r="B9596">
        <v>34404409</v>
      </c>
      <c r="C9596" s="2">
        <v>42081</v>
      </c>
      <c r="D9596" t="s">
        <v>13</v>
      </c>
      <c r="E9596" t="s">
        <v>6916</v>
      </c>
      <c r="F9596" t="s">
        <v>6788</v>
      </c>
      <c r="J9596" t="s">
        <v>17</v>
      </c>
      <c r="K9596" t="s">
        <v>22</v>
      </c>
      <c r="L9596" t="str">
        <f>_xlfn.XLOOKUP(Tableau1[[#This Row],[TYPE DE PIECE]],Tableau4[MATIERE],Tableau4[SHORT TYPE],"",0,1)</f>
        <v>COP</v>
      </c>
      <c r="N9596" t="str">
        <f>IF(ISERR(FIND("DECOUPE",Tableau1[[#This Row],[DESIGNATION]])),"","NEED REF")</f>
        <v/>
      </c>
    </row>
    <row r="9597" spans="2:14">
      <c r="B9597">
        <v>34404408</v>
      </c>
      <c r="C9597" s="2">
        <v>42081</v>
      </c>
      <c r="D9597" t="s">
        <v>13</v>
      </c>
      <c r="E9597" t="s">
        <v>6917</v>
      </c>
      <c r="F9597" t="s">
        <v>6788</v>
      </c>
      <c r="J9597" t="s">
        <v>17</v>
      </c>
      <c r="L9597" t="str">
        <f>_xlfn.XLOOKUP(Tableau1[[#This Row],[TYPE DE PIECE]],Tableau4[MATIERE],Tableau4[SHORT TYPE],"",0,1)</f>
        <v/>
      </c>
      <c r="N9597" t="str">
        <f>IF(ISERR(FIND("DECOUPE",Tableau1[[#This Row],[DESIGNATION]])),"","NEED REF")</f>
        <v/>
      </c>
    </row>
    <row r="9598" spans="2:14">
      <c r="B9598">
        <v>34404407</v>
      </c>
      <c r="C9598" s="2">
        <v>42081</v>
      </c>
      <c r="D9598" t="s">
        <v>13</v>
      </c>
      <c r="E9598" t="s">
        <v>6918</v>
      </c>
      <c r="F9598" t="s">
        <v>6788</v>
      </c>
      <c r="J9598" t="s">
        <v>17</v>
      </c>
      <c r="L9598" t="str">
        <f>_xlfn.XLOOKUP(Tableau1[[#This Row],[TYPE DE PIECE]],Tableau4[MATIERE],Tableau4[SHORT TYPE],"",0,1)</f>
        <v/>
      </c>
      <c r="N9598" t="str">
        <f>IF(ISERR(FIND("DECOUPE",Tableau1[[#This Row],[DESIGNATION]])),"","NEED REF")</f>
        <v/>
      </c>
    </row>
    <row r="9599" spans="2:14">
      <c r="B9599">
        <v>34404406</v>
      </c>
      <c r="C9599" s="2">
        <v>42081</v>
      </c>
      <c r="D9599" t="s">
        <v>13</v>
      </c>
      <c r="E9599" t="s">
        <v>6919</v>
      </c>
      <c r="F9599" t="s">
        <v>6788</v>
      </c>
      <c r="J9599" t="s">
        <v>17</v>
      </c>
      <c r="L9599" t="str">
        <f>_xlfn.XLOOKUP(Tableau1[[#This Row],[TYPE DE PIECE]],Tableau4[MATIERE],Tableau4[SHORT TYPE],"",0,1)</f>
        <v/>
      </c>
      <c r="N9599" t="str">
        <f>IF(ISERR(FIND("DECOUPE",Tableau1[[#This Row],[DESIGNATION]])),"","NEED REF")</f>
        <v/>
      </c>
    </row>
    <row r="9600" spans="2:14">
      <c r="B9600">
        <v>34404405</v>
      </c>
      <c r="C9600" s="2">
        <v>42081</v>
      </c>
      <c r="D9600" t="s">
        <v>13</v>
      </c>
      <c r="E9600" t="s">
        <v>6920</v>
      </c>
      <c r="F9600" t="s">
        <v>6578</v>
      </c>
      <c r="J9600" t="s">
        <v>4048</v>
      </c>
      <c r="K9600" t="s">
        <v>22</v>
      </c>
      <c r="L9600" t="str">
        <f>_xlfn.XLOOKUP(Tableau1[[#This Row],[TYPE DE PIECE]],Tableau4[MATIERE],Tableau4[SHORT TYPE],"",0,1)</f>
        <v>COP</v>
      </c>
      <c r="N9600" t="str">
        <f>IF(ISERR(FIND("DECOUPE",Tableau1[[#This Row],[DESIGNATION]])),"","NEED REF")</f>
        <v/>
      </c>
    </row>
    <row r="9601" spans="2:14">
      <c r="B9601">
        <v>34404404</v>
      </c>
      <c r="C9601" s="2">
        <v>42081</v>
      </c>
      <c r="D9601" t="s">
        <v>13</v>
      </c>
      <c r="E9601" t="s">
        <v>6921</v>
      </c>
      <c r="F9601" t="s">
        <v>6788</v>
      </c>
      <c r="J9601" t="s">
        <v>17</v>
      </c>
      <c r="K9601" t="s">
        <v>25</v>
      </c>
      <c r="L9601" t="str">
        <f>_xlfn.XLOOKUP(Tableau1[[#This Row],[TYPE DE PIECE]],Tableau4[MATIERE],Tableau4[SHORT TYPE],"",0,1)</f>
        <v>SMT</v>
      </c>
      <c r="N9601" t="str">
        <f>IF(ISERR(FIND("DECOUPE",Tableau1[[#This Row],[DESIGNATION]])),"","NEED REF")</f>
        <v/>
      </c>
    </row>
    <row r="9602" spans="2:14">
      <c r="B9602">
        <v>34404403</v>
      </c>
      <c r="C9602" s="2">
        <v>42081</v>
      </c>
      <c r="D9602" t="s">
        <v>13</v>
      </c>
      <c r="E9602" t="s">
        <v>6922</v>
      </c>
      <c r="F9602" t="s">
        <v>6788</v>
      </c>
      <c r="J9602" t="s">
        <v>17</v>
      </c>
      <c r="K9602" t="s">
        <v>25</v>
      </c>
      <c r="L9602" t="str">
        <f>_xlfn.XLOOKUP(Tableau1[[#This Row],[TYPE DE PIECE]],Tableau4[MATIERE],Tableau4[SHORT TYPE],"",0,1)</f>
        <v>SMT</v>
      </c>
      <c r="N9602" t="str">
        <f>IF(ISERR(FIND("DECOUPE",Tableau1[[#This Row],[DESIGNATION]])),"","NEED REF")</f>
        <v/>
      </c>
    </row>
    <row r="9603" spans="2:14">
      <c r="B9603">
        <v>34404402</v>
      </c>
      <c r="C9603" s="2">
        <v>42081</v>
      </c>
      <c r="D9603" t="s">
        <v>13</v>
      </c>
      <c r="E9603" t="s">
        <v>6923</v>
      </c>
      <c r="F9603" t="s">
        <v>6788</v>
      </c>
      <c r="J9603" t="s">
        <v>17</v>
      </c>
      <c r="L9603" t="str">
        <f>_xlfn.XLOOKUP(Tableau1[[#This Row],[TYPE DE PIECE]],Tableau4[MATIERE],Tableau4[SHORT TYPE],"",0,1)</f>
        <v/>
      </c>
      <c r="N9603" t="str">
        <f>IF(ISERR(FIND("DECOUPE",Tableau1[[#This Row],[DESIGNATION]])),"","NEED REF")</f>
        <v/>
      </c>
    </row>
    <row r="9604" spans="2:14">
      <c r="B9604">
        <v>34404401</v>
      </c>
      <c r="C9604" s="2">
        <v>42081</v>
      </c>
      <c r="D9604" t="s">
        <v>13</v>
      </c>
      <c r="E9604" t="s">
        <v>6924</v>
      </c>
      <c r="F9604" t="s">
        <v>6788</v>
      </c>
      <c r="J9604" t="s">
        <v>17</v>
      </c>
      <c r="K9604" t="s">
        <v>22</v>
      </c>
      <c r="L9604" t="str">
        <f>_xlfn.XLOOKUP(Tableau1[[#This Row],[TYPE DE PIECE]],Tableau4[MATIERE],Tableau4[SHORT TYPE],"",0,1)</f>
        <v>COP</v>
      </c>
      <c r="N9604" t="str">
        <f>IF(ISERR(FIND("DECOUPE",Tableau1[[#This Row],[DESIGNATION]])),"","NEED REF")</f>
        <v/>
      </c>
    </row>
    <row r="9605" spans="2:14">
      <c r="B9605">
        <v>34404400</v>
      </c>
      <c r="C9605" s="2">
        <v>42081</v>
      </c>
      <c r="D9605" t="s">
        <v>13</v>
      </c>
      <c r="E9605" t="s">
        <v>6925</v>
      </c>
      <c r="F9605" t="s">
        <v>6788</v>
      </c>
      <c r="J9605" t="s">
        <v>17</v>
      </c>
      <c r="K9605" t="s">
        <v>22</v>
      </c>
      <c r="L9605" t="str">
        <f>_xlfn.XLOOKUP(Tableau1[[#This Row],[TYPE DE PIECE]],Tableau4[MATIERE],Tableau4[SHORT TYPE],"",0,1)</f>
        <v>COP</v>
      </c>
      <c r="N9605" t="str">
        <f>IF(ISERR(FIND("DECOUPE",Tableau1[[#This Row],[DESIGNATION]])),"","NEED REF")</f>
        <v/>
      </c>
    </row>
    <row r="9606" spans="2:14">
      <c r="B9606">
        <v>34404399</v>
      </c>
      <c r="C9606" s="2">
        <v>42081</v>
      </c>
      <c r="D9606" t="s">
        <v>13</v>
      </c>
      <c r="E9606" t="s">
        <v>6926</v>
      </c>
      <c r="F9606" t="s">
        <v>6788</v>
      </c>
      <c r="J9606" t="s">
        <v>17</v>
      </c>
      <c r="K9606" t="s">
        <v>22</v>
      </c>
      <c r="L9606" t="str">
        <f>_xlfn.XLOOKUP(Tableau1[[#This Row],[TYPE DE PIECE]],Tableau4[MATIERE],Tableau4[SHORT TYPE],"",0,1)</f>
        <v>COP</v>
      </c>
      <c r="N9606" t="str">
        <f>IF(ISERR(FIND("DECOUPE",Tableau1[[#This Row],[DESIGNATION]])),"","NEED REF")</f>
        <v/>
      </c>
    </row>
    <row r="9607" spans="2:14">
      <c r="B9607">
        <v>34404398</v>
      </c>
      <c r="C9607" s="2">
        <v>42081</v>
      </c>
      <c r="D9607" t="s">
        <v>13</v>
      </c>
      <c r="E9607" t="s">
        <v>6927</v>
      </c>
      <c r="F9607" t="s">
        <v>6788</v>
      </c>
      <c r="J9607" t="s">
        <v>17</v>
      </c>
      <c r="K9607" t="s">
        <v>22</v>
      </c>
      <c r="L9607" t="str">
        <f>_xlfn.XLOOKUP(Tableau1[[#This Row],[TYPE DE PIECE]],Tableau4[MATIERE],Tableau4[SHORT TYPE],"",0,1)</f>
        <v>COP</v>
      </c>
      <c r="N9607" t="str">
        <f>IF(ISERR(FIND("DECOUPE",Tableau1[[#This Row],[DESIGNATION]])),"","NEED REF")</f>
        <v/>
      </c>
    </row>
    <row r="9608" spans="2:14">
      <c r="B9608">
        <v>34404397</v>
      </c>
      <c r="C9608" s="2">
        <v>42081</v>
      </c>
      <c r="D9608" t="s">
        <v>13</v>
      </c>
      <c r="E9608" t="s">
        <v>6928</v>
      </c>
      <c r="F9608" t="s">
        <v>6788</v>
      </c>
      <c r="J9608" t="s">
        <v>17</v>
      </c>
      <c r="K9608" t="s">
        <v>25</v>
      </c>
      <c r="L9608" t="str">
        <f>_xlfn.XLOOKUP(Tableau1[[#This Row],[TYPE DE PIECE]],Tableau4[MATIERE],Tableau4[SHORT TYPE],"",0,1)</f>
        <v>SMT</v>
      </c>
      <c r="N9608" t="str">
        <f>IF(ISERR(FIND("DECOUPE",Tableau1[[#This Row],[DESIGNATION]])),"","NEED REF")</f>
        <v/>
      </c>
    </row>
    <row r="9609" spans="2:14">
      <c r="B9609">
        <v>34404396</v>
      </c>
      <c r="C9609" s="2">
        <v>42081</v>
      </c>
      <c r="D9609" t="s">
        <v>13</v>
      </c>
      <c r="E9609" t="s">
        <v>6929</v>
      </c>
      <c r="F9609" t="s">
        <v>6788</v>
      </c>
      <c r="J9609" t="s">
        <v>17</v>
      </c>
      <c r="K9609" t="s">
        <v>25</v>
      </c>
      <c r="L9609" t="str">
        <f>_xlfn.XLOOKUP(Tableau1[[#This Row],[TYPE DE PIECE]],Tableau4[MATIERE],Tableau4[SHORT TYPE],"",0,1)</f>
        <v>SMT</v>
      </c>
      <c r="N9609" t="str">
        <f>IF(ISERR(FIND("DECOUPE",Tableau1[[#This Row],[DESIGNATION]])),"","NEED REF")</f>
        <v/>
      </c>
    </row>
    <row r="9610" spans="2:14">
      <c r="B9610">
        <v>34404395</v>
      </c>
      <c r="C9610" s="2">
        <v>42081</v>
      </c>
      <c r="D9610" t="s">
        <v>13</v>
      </c>
      <c r="E9610" t="s">
        <v>6930</v>
      </c>
      <c r="F9610" t="s">
        <v>6788</v>
      </c>
      <c r="J9610" t="s">
        <v>17</v>
      </c>
      <c r="K9610" t="s">
        <v>22</v>
      </c>
      <c r="L9610" t="str">
        <f>_xlfn.XLOOKUP(Tableau1[[#This Row],[TYPE DE PIECE]],Tableau4[MATIERE],Tableau4[SHORT TYPE],"",0,1)</f>
        <v>COP</v>
      </c>
      <c r="N9610" t="str">
        <f>IF(ISERR(FIND("DECOUPE",Tableau1[[#This Row],[DESIGNATION]])),"","NEED REF")</f>
        <v/>
      </c>
    </row>
    <row r="9611" spans="2:14">
      <c r="B9611">
        <v>34404394</v>
      </c>
      <c r="C9611" s="2">
        <v>42081</v>
      </c>
      <c r="D9611" t="s">
        <v>13</v>
      </c>
      <c r="E9611" t="s">
        <v>6931</v>
      </c>
      <c r="F9611" t="s">
        <v>6788</v>
      </c>
      <c r="J9611" t="s">
        <v>17</v>
      </c>
      <c r="K9611" t="s">
        <v>22</v>
      </c>
      <c r="L9611" t="str">
        <f>_xlfn.XLOOKUP(Tableau1[[#This Row],[TYPE DE PIECE]],Tableau4[MATIERE],Tableau4[SHORT TYPE],"",0,1)</f>
        <v>COP</v>
      </c>
      <c r="N9611" t="str">
        <f>IF(ISERR(FIND("DECOUPE",Tableau1[[#This Row],[DESIGNATION]])),"","NEED REF")</f>
        <v/>
      </c>
    </row>
    <row r="9612" spans="2:14">
      <c r="B9612">
        <v>34404393</v>
      </c>
      <c r="C9612" s="2">
        <v>42081</v>
      </c>
      <c r="D9612" t="s">
        <v>13</v>
      </c>
      <c r="E9612" t="s">
        <v>6932</v>
      </c>
      <c r="F9612" t="s">
        <v>6788</v>
      </c>
      <c r="J9612" t="s">
        <v>17</v>
      </c>
      <c r="K9612" t="s">
        <v>25</v>
      </c>
      <c r="L9612" t="str">
        <f>_xlfn.XLOOKUP(Tableau1[[#This Row],[TYPE DE PIECE]],Tableau4[MATIERE],Tableau4[SHORT TYPE],"",0,1)</f>
        <v>SMT</v>
      </c>
      <c r="N9612" t="str">
        <f>IF(ISERR(FIND("DECOUPE",Tableau1[[#This Row],[DESIGNATION]])),"","NEED REF")</f>
        <v/>
      </c>
    </row>
    <row r="9613" spans="2:14">
      <c r="B9613">
        <v>34404392</v>
      </c>
      <c r="C9613" s="2">
        <v>42081</v>
      </c>
      <c r="D9613" t="s">
        <v>13</v>
      </c>
      <c r="E9613" t="s">
        <v>6933</v>
      </c>
      <c r="F9613" t="s">
        <v>6788</v>
      </c>
      <c r="J9613" t="s">
        <v>17</v>
      </c>
      <c r="L9613" t="str">
        <f>_xlfn.XLOOKUP(Tableau1[[#This Row],[TYPE DE PIECE]],Tableau4[MATIERE],Tableau4[SHORT TYPE],"",0,1)</f>
        <v/>
      </c>
      <c r="N9613" t="str">
        <f>IF(ISERR(FIND("DECOUPE",Tableau1[[#This Row],[DESIGNATION]])),"","NEED REF")</f>
        <v/>
      </c>
    </row>
    <row r="9614" spans="2:14">
      <c r="B9614">
        <v>34404391</v>
      </c>
      <c r="C9614" s="2">
        <v>42081</v>
      </c>
      <c r="D9614" t="s">
        <v>13</v>
      </c>
      <c r="E9614" t="s">
        <v>6934</v>
      </c>
      <c r="F9614" t="s">
        <v>6788</v>
      </c>
      <c r="J9614" t="s">
        <v>17</v>
      </c>
      <c r="L9614" t="str">
        <f>_xlfn.XLOOKUP(Tableau1[[#This Row],[TYPE DE PIECE]],Tableau4[MATIERE],Tableau4[SHORT TYPE],"",0,1)</f>
        <v/>
      </c>
      <c r="N9614" t="str">
        <f>IF(ISERR(FIND("DECOUPE",Tableau1[[#This Row],[DESIGNATION]])),"","NEED REF")</f>
        <v/>
      </c>
    </row>
    <row r="9615" spans="2:14">
      <c r="B9615">
        <v>34404390</v>
      </c>
      <c r="C9615" s="2">
        <v>42081</v>
      </c>
      <c r="D9615" t="s">
        <v>13</v>
      </c>
      <c r="E9615" t="s">
        <v>6935</v>
      </c>
      <c r="F9615" t="s">
        <v>6788</v>
      </c>
      <c r="J9615" t="s">
        <v>17</v>
      </c>
      <c r="L9615" t="str">
        <f>_xlfn.XLOOKUP(Tableau1[[#This Row],[TYPE DE PIECE]],Tableau4[MATIERE],Tableau4[SHORT TYPE],"",0,1)</f>
        <v/>
      </c>
      <c r="N9615" t="str">
        <f>IF(ISERR(FIND("DECOUPE",Tableau1[[#This Row],[DESIGNATION]])),"","NEED REF")</f>
        <v/>
      </c>
    </row>
    <row r="9616" spans="2:14">
      <c r="B9616">
        <v>34404389</v>
      </c>
      <c r="C9616" s="2">
        <v>42081</v>
      </c>
      <c r="D9616" t="s">
        <v>13</v>
      </c>
      <c r="E9616" t="s">
        <v>6936</v>
      </c>
      <c r="F9616" t="s">
        <v>6788</v>
      </c>
      <c r="J9616" t="s">
        <v>17</v>
      </c>
      <c r="L9616" t="str">
        <f>_xlfn.XLOOKUP(Tableau1[[#This Row],[TYPE DE PIECE]],Tableau4[MATIERE],Tableau4[SHORT TYPE],"",0,1)</f>
        <v/>
      </c>
      <c r="N9616" t="str">
        <f>IF(ISERR(FIND("DECOUPE",Tableau1[[#This Row],[DESIGNATION]])),"","NEED REF")</f>
        <v/>
      </c>
    </row>
    <row r="9617" spans="2:14">
      <c r="B9617">
        <v>34404388</v>
      </c>
      <c r="C9617" s="2">
        <v>42080</v>
      </c>
      <c r="D9617" t="s">
        <v>13</v>
      </c>
      <c r="J9617" t="s">
        <v>2746</v>
      </c>
      <c r="K9617" t="s">
        <v>6937</v>
      </c>
      <c r="L9617" t="str">
        <f>_xlfn.XLOOKUP(Tableau1[[#This Row],[TYPE DE PIECE]],Tableau4[MATIERE],Tableau4[SHORT TYPE],"",0,1)</f>
        <v/>
      </c>
      <c r="N9617" t="str">
        <f>IF(ISERR(FIND("DECOUPE",Tableau1[[#This Row],[DESIGNATION]])),"","NEED REF")</f>
        <v/>
      </c>
    </row>
    <row r="9618" spans="2:14">
      <c r="B9618">
        <v>34404387</v>
      </c>
      <c r="C9618" s="2">
        <v>42172</v>
      </c>
      <c r="D9618" t="s">
        <v>13</v>
      </c>
      <c r="E9618" t="s">
        <v>6938</v>
      </c>
      <c r="F9618" t="s">
        <v>6788</v>
      </c>
      <c r="J9618" t="s">
        <v>17</v>
      </c>
      <c r="K9618" t="s">
        <v>701</v>
      </c>
      <c r="L9618" t="str">
        <f>_xlfn.XLOOKUP(Tableau1[[#This Row],[TYPE DE PIECE]],Tableau4[MATIERE],Tableau4[SHORT TYPE],"",0,1)</f>
        <v>SE</v>
      </c>
      <c r="N9618" t="str">
        <f>IF(ISERR(FIND("DECOUPE",Tableau1[[#This Row],[DESIGNATION]])),"","NEED REF")</f>
        <v/>
      </c>
    </row>
    <row r="9619" spans="2:14">
      <c r="B9619">
        <v>34404386</v>
      </c>
      <c r="C9619" s="2">
        <v>42171</v>
      </c>
      <c r="D9619" t="s">
        <v>13</v>
      </c>
      <c r="E9619" t="s">
        <v>6939</v>
      </c>
      <c r="F9619" t="s">
        <v>6788</v>
      </c>
      <c r="J9619" t="s">
        <v>17</v>
      </c>
      <c r="K9619" t="s">
        <v>701</v>
      </c>
      <c r="L9619" t="str">
        <f>_xlfn.XLOOKUP(Tableau1[[#This Row],[TYPE DE PIECE]],Tableau4[MATIERE],Tableau4[SHORT TYPE],"",0,1)</f>
        <v>SE</v>
      </c>
      <c r="N9619" t="str">
        <f>IF(ISERR(FIND("DECOUPE",Tableau1[[#This Row],[DESIGNATION]])),"","NEED REF")</f>
        <v/>
      </c>
    </row>
    <row r="9620" spans="2:14">
      <c r="B9620">
        <v>34404385</v>
      </c>
      <c r="C9620" s="2">
        <v>42171</v>
      </c>
      <c r="D9620" t="s">
        <v>13</v>
      </c>
      <c r="E9620" t="s">
        <v>6940</v>
      </c>
      <c r="F9620" t="s">
        <v>6788</v>
      </c>
      <c r="J9620" t="s">
        <v>17</v>
      </c>
      <c r="K9620" t="s">
        <v>701</v>
      </c>
      <c r="L9620" t="str">
        <f>_xlfn.XLOOKUP(Tableau1[[#This Row],[TYPE DE PIECE]],Tableau4[MATIERE],Tableau4[SHORT TYPE],"",0,1)</f>
        <v>SE</v>
      </c>
      <c r="N9620" t="str">
        <f>IF(ISERR(FIND("DECOUPE",Tableau1[[#This Row],[DESIGNATION]])),"","NEED REF")</f>
        <v/>
      </c>
    </row>
    <row r="9621" spans="2:14">
      <c r="B9621">
        <v>34404384</v>
      </c>
      <c r="C9621" s="2">
        <v>42171</v>
      </c>
      <c r="D9621" t="s">
        <v>13</v>
      </c>
      <c r="E9621" t="s">
        <v>6941</v>
      </c>
      <c r="F9621" t="s">
        <v>6942</v>
      </c>
      <c r="J9621" t="s">
        <v>17</v>
      </c>
      <c r="L9621" t="str">
        <f>_xlfn.XLOOKUP(Tableau1[[#This Row],[TYPE DE PIECE]],Tableau4[MATIERE],Tableau4[SHORT TYPE],"",0,1)</f>
        <v/>
      </c>
      <c r="N9621" t="str">
        <f>IF(ISERR(FIND("DECOUPE",Tableau1[[#This Row],[DESIGNATION]])),"","NEED REF")</f>
        <v/>
      </c>
    </row>
    <row r="9622" spans="2:14">
      <c r="B9622">
        <v>34404383</v>
      </c>
      <c r="C9622" s="2">
        <v>42171</v>
      </c>
      <c r="D9622" t="s">
        <v>13</v>
      </c>
      <c r="E9622" t="s">
        <v>6943</v>
      </c>
      <c r="F9622" t="s">
        <v>6942</v>
      </c>
      <c r="J9622" t="s">
        <v>17</v>
      </c>
      <c r="L9622" t="str">
        <f>_xlfn.XLOOKUP(Tableau1[[#This Row],[TYPE DE PIECE]],Tableau4[MATIERE],Tableau4[SHORT TYPE],"",0,1)</f>
        <v/>
      </c>
      <c r="N9622" t="str">
        <f>IF(ISERR(FIND("DECOUPE",Tableau1[[#This Row],[DESIGNATION]])),"","NEED REF")</f>
        <v/>
      </c>
    </row>
    <row r="9623" spans="2:14">
      <c r="B9623">
        <v>34404382</v>
      </c>
      <c r="C9623" s="2">
        <v>42171</v>
      </c>
      <c r="D9623" t="s">
        <v>13</v>
      </c>
      <c r="E9623" t="s">
        <v>6944</v>
      </c>
      <c r="F9623" t="s">
        <v>6942</v>
      </c>
      <c r="J9623" t="s">
        <v>17</v>
      </c>
      <c r="L9623" t="str">
        <f>_xlfn.XLOOKUP(Tableau1[[#This Row],[TYPE DE PIECE]],Tableau4[MATIERE],Tableau4[SHORT TYPE],"",0,1)</f>
        <v/>
      </c>
      <c r="N9623" t="str">
        <f>IF(ISERR(FIND("DECOUPE",Tableau1[[#This Row],[DESIGNATION]])),"","NEED REF")</f>
        <v/>
      </c>
    </row>
    <row r="9624" spans="2:14">
      <c r="B9624">
        <v>34404381</v>
      </c>
      <c r="C9624" s="2">
        <v>42171</v>
      </c>
      <c r="D9624" t="s">
        <v>13</v>
      </c>
      <c r="E9624" t="s">
        <v>6945</v>
      </c>
      <c r="F9624" t="s">
        <v>6942</v>
      </c>
      <c r="J9624" t="s">
        <v>17</v>
      </c>
      <c r="L9624" t="str">
        <f>_xlfn.XLOOKUP(Tableau1[[#This Row],[TYPE DE PIECE]],Tableau4[MATIERE],Tableau4[SHORT TYPE],"",0,1)</f>
        <v/>
      </c>
      <c r="N9624" t="str">
        <f>IF(ISERR(FIND("DECOUPE",Tableau1[[#This Row],[DESIGNATION]])),"","NEED REF")</f>
        <v/>
      </c>
    </row>
    <row r="9625" spans="2:14">
      <c r="B9625">
        <v>34404380</v>
      </c>
      <c r="C9625" s="2">
        <v>42171</v>
      </c>
      <c r="D9625" t="s">
        <v>13</v>
      </c>
      <c r="E9625" t="s">
        <v>6946</v>
      </c>
      <c r="F9625" t="s">
        <v>6942</v>
      </c>
      <c r="J9625" t="s">
        <v>17</v>
      </c>
      <c r="L9625" t="str">
        <f>_xlfn.XLOOKUP(Tableau1[[#This Row],[TYPE DE PIECE]],Tableau4[MATIERE],Tableau4[SHORT TYPE],"",0,1)</f>
        <v/>
      </c>
      <c r="N9625" t="str">
        <f>IF(ISERR(FIND("DECOUPE",Tableau1[[#This Row],[DESIGNATION]])),"","NEED REF")</f>
        <v/>
      </c>
    </row>
    <row r="9626" spans="2:14">
      <c r="B9626">
        <v>34404379</v>
      </c>
      <c r="C9626" s="2">
        <v>42171</v>
      </c>
      <c r="D9626" t="s">
        <v>13</v>
      </c>
      <c r="E9626" t="s">
        <v>6947</v>
      </c>
      <c r="F9626" t="s">
        <v>6942</v>
      </c>
      <c r="J9626" t="s">
        <v>17</v>
      </c>
      <c r="L9626" t="str">
        <f>_xlfn.XLOOKUP(Tableau1[[#This Row],[TYPE DE PIECE]],Tableau4[MATIERE],Tableau4[SHORT TYPE],"",0,1)</f>
        <v/>
      </c>
      <c r="N9626" t="str">
        <f>IF(ISERR(FIND("DECOUPE",Tableau1[[#This Row],[DESIGNATION]])),"","NEED REF")</f>
        <v/>
      </c>
    </row>
    <row r="9627" spans="2:14">
      <c r="B9627">
        <v>34404378</v>
      </c>
      <c r="C9627" s="2">
        <v>42171</v>
      </c>
      <c r="D9627" t="s">
        <v>13</v>
      </c>
      <c r="E9627" t="s">
        <v>6948</v>
      </c>
      <c r="F9627" t="s">
        <v>6942</v>
      </c>
      <c r="J9627" t="s">
        <v>17</v>
      </c>
      <c r="L9627" t="str">
        <f>_xlfn.XLOOKUP(Tableau1[[#This Row],[TYPE DE PIECE]],Tableau4[MATIERE],Tableau4[SHORT TYPE],"",0,1)</f>
        <v/>
      </c>
      <c r="N9627" t="str">
        <f>IF(ISERR(FIND("DECOUPE",Tableau1[[#This Row],[DESIGNATION]])),"","NEED REF")</f>
        <v/>
      </c>
    </row>
    <row r="9628" spans="2:14">
      <c r="B9628">
        <v>34404377</v>
      </c>
      <c r="C9628" s="2">
        <v>42171</v>
      </c>
      <c r="D9628" t="s">
        <v>13</v>
      </c>
      <c r="E9628" t="s">
        <v>6949</v>
      </c>
      <c r="F9628" t="s">
        <v>6942</v>
      </c>
      <c r="J9628" t="s">
        <v>17</v>
      </c>
      <c r="L9628" t="str">
        <f>_xlfn.XLOOKUP(Tableau1[[#This Row],[TYPE DE PIECE]],Tableau4[MATIERE],Tableau4[SHORT TYPE],"",0,1)</f>
        <v/>
      </c>
      <c r="N9628" t="str">
        <f>IF(ISERR(FIND("DECOUPE",Tableau1[[#This Row],[DESIGNATION]])),"","NEED REF")</f>
        <v/>
      </c>
    </row>
    <row r="9629" spans="2:14">
      <c r="B9629">
        <v>34404376</v>
      </c>
      <c r="C9629" s="2">
        <v>42074</v>
      </c>
      <c r="D9629" t="s">
        <v>745</v>
      </c>
      <c r="E9629" t="s">
        <v>6950</v>
      </c>
      <c r="F9629" t="s">
        <v>6788</v>
      </c>
      <c r="J9629" t="s">
        <v>17</v>
      </c>
      <c r="K9629" t="s">
        <v>4906</v>
      </c>
      <c r="L9629" t="str">
        <f>_xlfn.XLOOKUP(Tableau1[[#This Row],[TYPE DE PIECE]],Tableau4[MATIERE],Tableau4[SHORT TYPE],"",0,1)</f>
        <v/>
      </c>
      <c r="N9629" t="str">
        <f>IF(ISERR(FIND("DECOUPE",Tableau1[[#This Row],[DESIGNATION]])),"","NEED REF")</f>
        <v/>
      </c>
    </row>
    <row r="9630" spans="2:14">
      <c r="B9630">
        <v>34404375</v>
      </c>
      <c r="C9630" s="2">
        <v>42074</v>
      </c>
      <c r="D9630" t="s">
        <v>745</v>
      </c>
      <c r="E9630" t="s">
        <v>6951</v>
      </c>
      <c r="F9630" t="s">
        <v>6788</v>
      </c>
      <c r="J9630" t="s">
        <v>17</v>
      </c>
      <c r="K9630" t="s">
        <v>4906</v>
      </c>
      <c r="L9630" t="str">
        <f>_xlfn.XLOOKUP(Tableau1[[#This Row],[TYPE DE PIECE]],Tableau4[MATIERE],Tableau4[SHORT TYPE],"",0,1)</f>
        <v/>
      </c>
      <c r="N9630" t="str">
        <f>IF(ISERR(FIND("DECOUPE",Tableau1[[#This Row],[DESIGNATION]])),"","NEED REF")</f>
        <v/>
      </c>
    </row>
    <row r="9631" spans="2:14">
      <c r="B9631">
        <v>34404374</v>
      </c>
      <c r="C9631" s="2">
        <v>42074</v>
      </c>
      <c r="D9631" t="s">
        <v>745</v>
      </c>
      <c r="E9631" t="s">
        <v>6952</v>
      </c>
      <c r="F9631" t="s">
        <v>6788</v>
      </c>
      <c r="J9631" t="s">
        <v>17</v>
      </c>
      <c r="K9631" t="s">
        <v>4906</v>
      </c>
      <c r="L9631" t="str">
        <f>_xlfn.XLOOKUP(Tableau1[[#This Row],[TYPE DE PIECE]],Tableau4[MATIERE],Tableau4[SHORT TYPE],"",0,1)</f>
        <v/>
      </c>
      <c r="N9631" t="str">
        <f>IF(ISERR(FIND("DECOUPE",Tableau1[[#This Row],[DESIGNATION]])),"","NEED REF")</f>
        <v/>
      </c>
    </row>
    <row r="9632" spans="2:14">
      <c r="B9632">
        <v>34404373</v>
      </c>
      <c r="C9632" s="2">
        <v>42072</v>
      </c>
      <c r="D9632" t="s">
        <v>745</v>
      </c>
      <c r="E9632" t="s">
        <v>6953</v>
      </c>
      <c r="F9632" t="s">
        <v>6954</v>
      </c>
      <c r="J9632" t="s">
        <v>17</v>
      </c>
      <c r="L9632" t="str">
        <f>_xlfn.XLOOKUP(Tableau1[[#This Row],[TYPE DE PIECE]],Tableau4[MATIERE],Tableau4[SHORT TYPE],"",0,1)</f>
        <v/>
      </c>
      <c r="N9632" t="str">
        <f>IF(ISERR(FIND("DECOUPE",Tableau1[[#This Row],[DESIGNATION]])),"","NEED REF")</f>
        <v/>
      </c>
    </row>
    <row r="9633" spans="2:14">
      <c r="B9633">
        <v>34404372</v>
      </c>
      <c r="C9633" s="2">
        <v>42072</v>
      </c>
      <c r="D9633" t="s">
        <v>745</v>
      </c>
      <c r="E9633" t="s">
        <v>6955</v>
      </c>
      <c r="F9633" t="s">
        <v>6954</v>
      </c>
      <c r="J9633" t="s">
        <v>17</v>
      </c>
      <c r="L9633" t="str">
        <f>_xlfn.XLOOKUP(Tableau1[[#This Row],[TYPE DE PIECE]],Tableau4[MATIERE],Tableau4[SHORT TYPE],"",0,1)</f>
        <v/>
      </c>
      <c r="N9633" t="str">
        <f>IF(ISERR(FIND("DECOUPE",Tableau1[[#This Row],[DESIGNATION]])),"","NEED REF")</f>
        <v/>
      </c>
    </row>
    <row r="9634" spans="2:14">
      <c r="B9634">
        <v>34404371</v>
      </c>
      <c r="C9634" s="2">
        <v>42072</v>
      </c>
      <c r="D9634" t="s">
        <v>745</v>
      </c>
      <c r="E9634" t="s">
        <v>6956</v>
      </c>
      <c r="F9634" t="s">
        <v>6954</v>
      </c>
      <c r="J9634" t="s">
        <v>17</v>
      </c>
      <c r="L9634" t="str">
        <f>_xlfn.XLOOKUP(Tableau1[[#This Row],[TYPE DE PIECE]],Tableau4[MATIERE],Tableau4[SHORT TYPE],"",0,1)</f>
        <v/>
      </c>
      <c r="N9634" t="str">
        <f>IF(ISERR(FIND("DECOUPE",Tableau1[[#This Row],[DESIGNATION]])),"","NEED REF")</f>
        <v/>
      </c>
    </row>
    <row r="9635" spans="2:14">
      <c r="B9635">
        <v>34404370</v>
      </c>
      <c r="C9635" s="2">
        <v>42072</v>
      </c>
      <c r="D9635" t="s">
        <v>745</v>
      </c>
      <c r="E9635" t="s">
        <v>6957</v>
      </c>
      <c r="F9635" t="s">
        <v>6954</v>
      </c>
      <c r="J9635" t="s">
        <v>17</v>
      </c>
      <c r="L9635" t="str">
        <f>_xlfn.XLOOKUP(Tableau1[[#This Row],[TYPE DE PIECE]],Tableau4[MATIERE],Tableau4[SHORT TYPE],"",0,1)</f>
        <v/>
      </c>
      <c r="N9635" t="str">
        <f>IF(ISERR(FIND("DECOUPE",Tableau1[[#This Row],[DESIGNATION]])),"","NEED REF")</f>
        <v/>
      </c>
    </row>
    <row r="9636" spans="2:14">
      <c r="B9636">
        <v>34404369</v>
      </c>
      <c r="C9636" s="2">
        <v>41935</v>
      </c>
      <c r="D9636" t="s">
        <v>13</v>
      </c>
      <c r="E9636" t="s">
        <v>6958</v>
      </c>
      <c r="F9636" t="s">
        <v>6959</v>
      </c>
      <c r="J9636" t="s">
        <v>17</v>
      </c>
      <c r="K9636" t="s">
        <v>22</v>
      </c>
      <c r="L9636" t="str">
        <f>_xlfn.XLOOKUP(Tableau1[[#This Row],[TYPE DE PIECE]],Tableau4[MATIERE],Tableau4[SHORT TYPE],"",0,1)</f>
        <v>COP</v>
      </c>
      <c r="N9636" t="str">
        <f>IF(ISERR(FIND("DECOUPE",Tableau1[[#This Row],[DESIGNATION]])),"","NEED REF")</f>
        <v/>
      </c>
    </row>
    <row r="9637" spans="2:14">
      <c r="B9637">
        <v>34404368</v>
      </c>
      <c r="C9637" s="2">
        <v>42039</v>
      </c>
      <c r="D9637" t="s">
        <v>745</v>
      </c>
      <c r="E9637" t="s">
        <v>6960</v>
      </c>
      <c r="F9637" t="s">
        <v>6961</v>
      </c>
      <c r="J9637" t="s">
        <v>4048</v>
      </c>
      <c r="L9637" t="str">
        <f>_xlfn.XLOOKUP(Tableau1[[#This Row],[TYPE DE PIECE]],Tableau4[MATIERE],Tableau4[SHORT TYPE],"",0,1)</f>
        <v/>
      </c>
      <c r="N9637" t="str">
        <f>IF(ISERR(FIND("DECOUPE",Tableau1[[#This Row],[DESIGNATION]])),"","NEED REF")</f>
        <v/>
      </c>
    </row>
    <row r="9638" spans="2:14">
      <c r="B9638">
        <v>34404367</v>
      </c>
      <c r="C9638" s="2">
        <v>42065</v>
      </c>
      <c r="D9638" t="s">
        <v>745</v>
      </c>
      <c r="E9638" t="s">
        <v>6962</v>
      </c>
      <c r="F9638" t="s">
        <v>6963</v>
      </c>
      <c r="L9638" t="str">
        <f>_xlfn.XLOOKUP(Tableau1[[#This Row],[TYPE DE PIECE]],Tableau4[MATIERE],Tableau4[SHORT TYPE],"",0,1)</f>
        <v/>
      </c>
      <c r="N9638" t="str">
        <f>IF(ISERR(FIND("DECOUPE",Tableau1[[#This Row],[DESIGNATION]])),"","NEED REF")</f>
        <v/>
      </c>
    </row>
    <row r="9639" spans="2:14">
      <c r="B9639">
        <v>34404366</v>
      </c>
      <c r="C9639" s="2">
        <v>42060</v>
      </c>
      <c r="D9639" t="s">
        <v>13</v>
      </c>
      <c r="E9639" t="s">
        <v>6964</v>
      </c>
      <c r="F9639" t="s">
        <v>482</v>
      </c>
      <c r="J9639" t="s">
        <v>4048</v>
      </c>
      <c r="K9639" t="s">
        <v>50</v>
      </c>
      <c r="L9639" t="str">
        <f>_xlfn.XLOOKUP(Tableau1[[#This Row],[TYPE DE PIECE]],Tableau4[MATIERE],Tableau4[SHORT TYPE],"",0,1)</f>
        <v>WIR</v>
      </c>
      <c r="N9639" t="str">
        <f>IF(ISERR(FIND("DECOUPE",Tableau1[[#This Row],[DESIGNATION]])),"","NEED REF")</f>
        <v/>
      </c>
    </row>
    <row r="9640" spans="2:14">
      <c r="B9640">
        <v>34404365</v>
      </c>
      <c r="C9640" s="2">
        <v>42055</v>
      </c>
      <c r="D9640" t="s">
        <v>745</v>
      </c>
      <c r="E9640" t="s">
        <v>6965</v>
      </c>
      <c r="F9640" t="s">
        <v>6963</v>
      </c>
      <c r="J9640" t="s">
        <v>2245</v>
      </c>
      <c r="L9640" t="str">
        <f>_xlfn.XLOOKUP(Tableau1[[#This Row],[TYPE DE PIECE]],Tableau4[MATIERE],Tableau4[SHORT TYPE],"",0,1)</f>
        <v/>
      </c>
      <c r="N9640" t="str">
        <f>IF(ISERR(FIND("DECOUPE",Tableau1[[#This Row],[DESIGNATION]])),"","NEED REF")</f>
        <v/>
      </c>
    </row>
    <row r="9641" spans="2:14">
      <c r="B9641">
        <v>34404364</v>
      </c>
      <c r="C9641" s="2">
        <v>42055</v>
      </c>
      <c r="D9641" t="s">
        <v>745</v>
      </c>
      <c r="E9641" t="s">
        <v>6966</v>
      </c>
      <c r="J9641" t="s">
        <v>2245</v>
      </c>
      <c r="L9641" t="str">
        <f>_xlfn.XLOOKUP(Tableau1[[#This Row],[TYPE DE PIECE]],Tableau4[MATIERE],Tableau4[SHORT TYPE],"",0,1)</f>
        <v/>
      </c>
      <c r="N9641" t="str">
        <f>IF(ISERR(FIND("DECOUPE",Tableau1[[#This Row],[DESIGNATION]])),"","NEED REF")</f>
        <v/>
      </c>
    </row>
    <row r="9642" spans="2:14">
      <c r="B9642">
        <v>34404363</v>
      </c>
      <c r="C9642" s="2">
        <v>42052</v>
      </c>
      <c r="D9642" t="s">
        <v>13</v>
      </c>
      <c r="E9642" t="s">
        <v>6967</v>
      </c>
      <c r="F9642" t="s">
        <v>6968</v>
      </c>
      <c r="J9642" t="s">
        <v>17</v>
      </c>
      <c r="K9642" t="s">
        <v>25</v>
      </c>
      <c r="L9642" t="str">
        <f>_xlfn.XLOOKUP(Tableau1[[#This Row],[TYPE DE PIECE]],Tableau4[MATIERE],Tableau4[SHORT TYPE],"",0,1)</f>
        <v>SMT</v>
      </c>
      <c r="N9642" t="str">
        <f>IF(ISERR(FIND("DECOUPE",Tableau1[[#This Row],[DESIGNATION]])),"","NEED REF")</f>
        <v/>
      </c>
    </row>
    <row r="9643" spans="2:14">
      <c r="B9643">
        <v>34404362</v>
      </c>
      <c r="C9643" s="2">
        <v>42052</v>
      </c>
      <c r="D9643" t="s">
        <v>13</v>
      </c>
      <c r="E9643" t="s">
        <v>6969</v>
      </c>
      <c r="F9643" t="s">
        <v>6970</v>
      </c>
      <c r="J9643" t="s">
        <v>17</v>
      </c>
      <c r="K9643" t="s">
        <v>25</v>
      </c>
      <c r="L9643" t="str">
        <f>_xlfn.XLOOKUP(Tableau1[[#This Row],[TYPE DE PIECE]],Tableau4[MATIERE],Tableau4[SHORT TYPE],"",0,1)</f>
        <v>SMT</v>
      </c>
      <c r="N9643" t="str">
        <f>IF(ISERR(FIND("DECOUPE",Tableau1[[#This Row],[DESIGNATION]])),"","NEED REF")</f>
        <v/>
      </c>
    </row>
    <row r="9644" spans="2:14">
      <c r="B9644">
        <v>34404361</v>
      </c>
      <c r="C9644" s="2">
        <v>42052</v>
      </c>
      <c r="D9644" t="s">
        <v>13</v>
      </c>
      <c r="E9644" t="s">
        <v>6971</v>
      </c>
      <c r="F9644" t="s">
        <v>6970</v>
      </c>
      <c r="J9644" t="s">
        <v>17</v>
      </c>
      <c r="K9644" t="s">
        <v>25</v>
      </c>
      <c r="L9644" t="str">
        <f>_xlfn.XLOOKUP(Tableau1[[#This Row],[TYPE DE PIECE]],Tableau4[MATIERE],Tableau4[SHORT TYPE],"",0,1)</f>
        <v>SMT</v>
      </c>
      <c r="N9644" t="str">
        <f>IF(ISERR(FIND("DECOUPE",Tableau1[[#This Row],[DESIGNATION]])),"","NEED REF")</f>
        <v/>
      </c>
    </row>
    <row r="9645" spans="2:14">
      <c r="B9645">
        <v>34404360</v>
      </c>
      <c r="C9645" s="2">
        <v>42052</v>
      </c>
      <c r="D9645" t="s">
        <v>13</v>
      </c>
      <c r="E9645" t="s">
        <v>6791</v>
      </c>
      <c r="F9645" t="s">
        <v>6970</v>
      </c>
      <c r="J9645" t="s">
        <v>17</v>
      </c>
      <c r="K9645" t="s">
        <v>25</v>
      </c>
      <c r="L9645" t="str">
        <f>_xlfn.XLOOKUP(Tableau1[[#This Row],[TYPE DE PIECE]],Tableau4[MATIERE],Tableau4[SHORT TYPE],"",0,1)</f>
        <v>SMT</v>
      </c>
      <c r="N9645" t="str">
        <f>IF(ISERR(FIND("DECOUPE",Tableau1[[#This Row],[DESIGNATION]])),"","NEED REF")</f>
        <v/>
      </c>
    </row>
    <row r="9646" spans="2:14">
      <c r="B9646">
        <v>34404359</v>
      </c>
      <c r="C9646" s="2">
        <v>42052</v>
      </c>
      <c r="D9646" t="s">
        <v>13</v>
      </c>
      <c r="E9646" t="s">
        <v>6205</v>
      </c>
      <c r="F9646" t="s">
        <v>6970</v>
      </c>
      <c r="J9646" t="s">
        <v>17</v>
      </c>
      <c r="K9646" t="s">
        <v>25</v>
      </c>
      <c r="L9646" t="str">
        <f>_xlfn.XLOOKUP(Tableau1[[#This Row],[TYPE DE PIECE]],Tableau4[MATIERE],Tableau4[SHORT TYPE],"",0,1)</f>
        <v>SMT</v>
      </c>
      <c r="N9646" t="str">
        <f>IF(ISERR(FIND("DECOUPE",Tableau1[[#This Row],[DESIGNATION]])),"","NEED REF")</f>
        <v/>
      </c>
    </row>
    <row r="9647" spans="2:14">
      <c r="B9647">
        <v>34404358</v>
      </c>
      <c r="C9647" s="2">
        <v>42052</v>
      </c>
      <c r="D9647" t="s">
        <v>13</v>
      </c>
      <c r="E9647" t="s">
        <v>6972</v>
      </c>
      <c r="F9647" t="s">
        <v>6970</v>
      </c>
      <c r="J9647" t="s">
        <v>17</v>
      </c>
      <c r="K9647" t="s">
        <v>25</v>
      </c>
      <c r="L9647" t="str">
        <f>_xlfn.XLOOKUP(Tableau1[[#This Row],[TYPE DE PIECE]],Tableau4[MATIERE],Tableau4[SHORT TYPE],"",0,1)</f>
        <v>SMT</v>
      </c>
      <c r="N9647" t="str">
        <f>IF(ISERR(FIND("DECOUPE",Tableau1[[#This Row],[DESIGNATION]])),"","NEED REF")</f>
        <v/>
      </c>
    </row>
    <row r="9648" spans="2:14">
      <c r="B9648">
        <v>34404357</v>
      </c>
      <c r="C9648" s="2">
        <v>42052</v>
      </c>
      <c r="D9648" t="s">
        <v>13</v>
      </c>
      <c r="E9648" t="s">
        <v>6973</v>
      </c>
      <c r="F9648" t="s">
        <v>6970</v>
      </c>
      <c r="J9648" t="s">
        <v>17</v>
      </c>
      <c r="K9648" t="s">
        <v>25</v>
      </c>
      <c r="L9648" t="str">
        <f>_xlfn.XLOOKUP(Tableau1[[#This Row],[TYPE DE PIECE]],Tableau4[MATIERE],Tableau4[SHORT TYPE],"",0,1)</f>
        <v>SMT</v>
      </c>
      <c r="N9648" t="str">
        <f>IF(ISERR(FIND("DECOUPE",Tableau1[[#This Row],[DESIGNATION]])),"","NEED REF")</f>
        <v/>
      </c>
    </row>
    <row r="9649" spans="2:14">
      <c r="B9649">
        <v>34404356</v>
      </c>
      <c r="C9649" s="2">
        <v>42052</v>
      </c>
      <c r="D9649" t="s">
        <v>13</v>
      </c>
      <c r="E9649" t="s">
        <v>6974</v>
      </c>
      <c r="F9649" t="s">
        <v>6970</v>
      </c>
      <c r="J9649" t="s">
        <v>17</v>
      </c>
      <c r="K9649" t="s">
        <v>25</v>
      </c>
      <c r="L9649" t="str">
        <f>_xlfn.XLOOKUP(Tableau1[[#This Row],[TYPE DE PIECE]],Tableau4[MATIERE],Tableau4[SHORT TYPE],"",0,1)</f>
        <v>SMT</v>
      </c>
      <c r="N9649" t="str">
        <f>IF(ISERR(FIND("DECOUPE",Tableau1[[#This Row],[DESIGNATION]])),"","NEED REF")</f>
        <v/>
      </c>
    </row>
    <row r="9650" spans="2:14">
      <c r="B9650">
        <v>34404355</v>
      </c>
      <c r="C9650" s="2">
        <v>42048</v>
      </c>
      <c r="D9650" t="s">
        <v>13</v>
      </c>
      <c r="E9650" t="s">
        <v>6837</v>
      </c>
      <c r="F9650" t="s">
        <v>6730</v>
      </c>
      <c r="J9650" t="s">
        <v>17</v>
      </c>
      <c r="K9650" t="s">
        <v>25</v>
      </c>
      <c r="L9650" t="str">
        <f>_xlfn.XLOOKUP(Tableau1[[#This Row],[TYPE DE PIECE]],Tableau4[MATIERE],Tableau4[SHORT TYPE],"",0,1)</f>
        <v>SMT</v>
      </c>
      <c r="N9650" t="str">
        <f>IF(ISERR(FIND("DECOUPE",Tableau1[[#This Row],[DESIGNATION]])),"","NEED REF")</f>
        <v/>
      </c>
    </row>
    <row r="9651" spans="2:14">
      <c r="B9651">
        <v>34404354</v>
      </c>
      <c r="C9651" s="2">
        <v>42048</v>
      </c>
      <c r="D9651" t="s">
        <v>13</v>
      </c>
      <c r="E9651" t="s">
        <v>3529</v>
      </c>
      <c r="F9651" t="s">
        <v>6730</v>
      </c>
      <c r="J9651" t="s">
        <v>17</v>
      </c>
      <c r="K9651" t="s">
        <v>25</v>
      </c>
      <c r="L9651" t="str">
        <f>_xlfn.XLOOKUP(Tableau1[[#This Row],[TYPE DE PIECE]],Tableau4[MATIERE],Tableau4[SHORT TYPE],"",0,1)</f>
        <v>SMT</v>
      </c>
      <c r="N9651" t="str">
        <f>IF(ISERR(FIND("DECOUPE",Tableau1[[#This Row],[DESIGNATION]])),"","NEED REF")</f>
        <v/>
      </c>
    </row>
    <row r="9652" spans="2:14">
      <c r="B9652">
        <v>34404353</v>
      </c>
      <c r="C9652" s="2">
        <v>42048</v>
      </c>
      <c r="D9652" t="s">
        <v>13</v>
      </c>
      <c r="E9652" t="s">
        <v>3528</v>
      </c>
      <c r="F9652" t="s">
        <v>6730</v>
      </c>
      <c r="J9652" t="s">
        <v>17</v>
      </c>
      <c r="K9652" t="s">
        <v>25</v>
      </c>
      <c r="L9652" t="str">
        <f>_xlfn.XLOOKUP(Tableau1[[#This Row],[TYPE DE PIECE]],Tableau4[MATIERE],Tableau4[SHORT TYPE],"",0,1)</f>
        <v>SMT</v>
      </c>
      <c r="N9652" t="str">
        <f>IF(ISERR(FIND("DECOUPE",Tableau1[[#This Row],[DESIGNATION]])),"","NEED REF")</f>
        <v/>
      </c>
    </row>
    <row r="9653" spans="2:14">
      <c r="B9653">
        <v>34404352</v>
      </c>
      <c r="C9653" s="2">
        <v>42048</v>
      </c>
      <c r="D9653" t="s">
        <v>13</v>
      </c>
      <c r="E9653" t="s">
        <v>4477</v>
      </c>
      <c r="F9653" t="s">
        <v>6730</v>
      </c>
      <c r="J9653" t="s">
        <v>17</v>
      </c>
      <c r="K9653" t="s">
        <v>25</v>
      </c>
      <c r="L9653" t="str">
        <f>_xlfn.XLOOKUP(Tableau1[[#This Row],[TYPE DE PIECE]],Tableau4[MATIERE],Tableau4[SHORT TYPE],"",0,1)</f>
        <v>SMT</v>
      </c>
      <c r="N9653" t="str">
        <f>IF(ISERR(FIND("DECOUPE",Tableau1[[#This Row],[DESIGNATION]])),"","NEED REF")</f>
        <v/>
      </c>
    </row>
    <row r="9654" spans="2:14">
      <c r="B9654">
        <v>34404351</v>
      </c>
      <c r="C9654" s="2">
        <v>42048</v>
      </c>
      <c r="D9654" t="s">
        <v>13</v>
      </c>
      <c r="E9654" t="s">
        <v>6975</v>
      </c>
      <c r="F9654" t="s">
        <v>6730</v>
      </c>
      <c r="J9654" t="s">
        <v>17</v>
      </c>
      <c r="K9654" t="s">
        <v>25</v>
      </c>
      <c r="L9654" t="str">
        <f>_xlfn.XLOOKUP(Tableau1[[#This Row],[TYPE DE PIECE]],Tableau4[MATIERE],Tableau4[SHORT TYPE],"",0,1)</f>
        <v>SMT</v>
      </c>
      <c r="N9654" t="str">
        <f>IF(ISERR(FIND("DECOUPE",Tableau1[[#This Row],[DESIGNATION]])),"","NEED REF")</f>
        <v/>
      </c>
    </row>
    <row r="9655" spans="2:14">
      <c r="B9655">
        <v>34404350</v>
      </c>
      <c r="C9655" s="2">
        <v>42048</v>
      </c>
      <c r="D9655" t="s">
        <v>13</v>
      </c>
      <c r="E9655" t="s">
        <v>6976</v>
      </c>
      <c r="F9655" t="s">
        <v>6730</v>
      </c>
      <c r="J9655" t="s">
        <v>17</v>
      </c>
      <c r="K9655" t="s">
        <v>25</v>
      </c>
      <c r="L9655" t="str">
        <f>_xlfn.XLOOKUP(Tableau1[[#This Row],[TYPE DE PIECE]],Tableau4[MATIERE],Tableau4[SHORT TYPE],"",0,1)</f>
        <v>SMT</v>
      </c>
      <c r="N9655" t="str">
        <f>IF(ISERR(FIND("DECOUPE",Tableau1[[#This Row],[DESIGNATION]])),"","NEED REF")</f>
        <v/>
      </c>
    </row>
    <row r="9656" spans="2:14">
      <c r="B9656">
        <v>34404349</v>
      </c>
      <c r="C9656" s="2">
        <v>42048</v>
      </c>
      <c r="D9656" t="s">
        <v>13</v>
      </c>
      <c r="E9656" t="s">
        <v>6977</v>
      </c>
      <c r="F9656" t="s">
        <v>6730</v>
      </c>
      <c r="J9656" t="s">
        <v>17</v>
      </c>
      <c r="K9656" t="s">
        <v>25</v>
      </c>
      <c r="L9656" t="str">
        <f>_xlfn.XLOOKUP(Tableau1[[#This Row],[TYPE DE PIECE]],Tableau4[MATIERE],Tableau4[SHORT TYPE],"",0,1)</f>
        <v>SMT</v>
      </c>
      <c r="N9656" t="str">
        <f>IF(ISERR(FIND("DECOUPE",Tableau1[[#This Row],[DESIGNATION]])),"","NEED REF")</f>
        <v/>
      </c>
    </row>
    <row r="9657" spans="2:14">
      <c r="B9657">
        <v>34404348</v>
      </c>
      <c r="C9657" s="2">
        <v>42048</v>
      </c>
      <c r="D9657" t="s">
        <v>13</v>
      </c>
      <c r="E9657" t="s">
        <v>6978</v>
      </c>
      <c r="F9657" t="s">
        <v>6730</v>
      </c>
      <c r="J9657" t="s">
        <v>17</v>
      </c>
      <c r="K9657" t="s">
        <v>25</v>
      </c>
      <c r="L9657" t="str">
        <f>_xlfn.XLOOKUP(Tableau1[[#This Row],[TYPE DE PIECE]],Tableau4[MATIERE],Tableau4[SHORT TYPE],"",0,1)</f>
        <v>SMT</v>
      </c>
      <c r="N9657" t="str">
        <f>IF(ISERR(FIND("DECOUPE",Tableau1[[#This Row],[DESIGNATION]])),"","NEED REF")</f>
        <v/>
      </c>
    </row>
    <row r="9658" spans="2:14">
      <c r="B9658">
        <v>34404347</v>
      </c>
      <c r="C9658" s="2">
        <v>42048</v>
      </c>
      <c r="D9658" t="s">
        <v>745</v>
      </c>
      <c r="E9658" t="s">
        <v>6979</v>
      </c>
      <c r="F9658" t="s">
        <v>6730</v>
      </c>
      <c r="J9658" t="s">
        <v>17</v>
      </c>
      <c r="L9658" t="str">
        <f>_xlfn.XLOOKUP(Tableau1[[#This Row],[TYPE DE PIECE]],Tableau4[MATIERE],Tableau4[SHORT TYPE],"",0,1)</f>
        <v/>
      </c>
      <c r="N9658" t="str">
        <f>IF(ISERR(FIND("DECOUPE",Tableau1[[#This Row],[DESIGNATION]])),"","NEED REF")</f>
        <v/>
      </c>
    </row>
    <row r="9659" spans="2:14">
      <c r="B9659">
        <v>34404346</v>
      </c>
      <c r="C9659" s="2">
        <v>42046</v>
      </c>
      <c r="D9659" t="s">
        <v>13</v>
      </c>
      <c r="E9659" t="s">
        <v>6980</v>
      </c>
      <c r="F9659" t="s">
        <v>6730</v>
      </c>
      <c r="J9659" t="s">
        <v>17</v>
      </c>
      <c r="K9659" t="s">
        <v>25</v>
      </c>
      <c r="L9659" t="str">
        <f>_xlfn.XLOOKUP(Tableau1[[#This Row],[TYPE DE PIECE]],Tableau4[MATIERE],Tableau4[SHORT TYPE],"",0,1)</f>
        <v>SMT</v>
      </c>
      <c r="N9659" t="str">
        <f>IF(ISERR(FIND("DECOUPE",Tableau1[[#This Row],[DESIGNATION]])),"","NEED REF")</f>
        <v/>
      </c>
    </row>
    <row r="9660" spans="2:14">
      <c r="B9660">
        <v>34404345</v>
      </c>
      <c r="C9660" s="2">
        <v>42046</v>
      </c>
      <c r="D9660" t="s">
        <v>13</v>
      </c>
      <c r="E9660" t="s">
        <v>6981</v>
      </c>
      <c r="F9660" t="s">
        <v>6882</v>
      </c>
      <c r="J9660" t="s">
        <v>17</v>
      </c>
      <c r="K9660" t="s">
        <v>25</v>
      </c>
      <c r="L9660" t="str">
        <f>_xlfn.XLOOKUP(Tableau1[[#This Row],[TYPE DE PIECE]],Tableau4[MATIERE],Tableau4[SHORT TYPE],"",0,1)</f>
        <v>SMT</v>
      </c>
      <c r="N9660" t="str">
        <f>IF(ISERR(FIND("DECOUPE",Tableau1[[#This Row],[DESIGNATION]])),"","NEED REF")</f>
        <v>NEED REF</v>
      </c>
    </row>
    <row r="9661" spans="2:14">
      <c r="B9661">
        <v>34404344</v>
      </c>
      <c r="C9661" s="2">
        <v>42046</v>
      </c>
      <c r="D9661" t="s">
        <v>13</v>
      </c>
      <c r="E9661" t="s">
        <v>6432</v>
      </c>
      <c r="F9661" t="s">
        <v>6730</v>
      </c>
      <c r="J9661" t="s">
        <v>17</v>
      </c>
      <c r="K9661" t="s">
        <v>25</v>
      </c>
      <c r="L9661" t="str">
        <f>_xlfn.XLOOKUP(Tableau1[[#This Row],[TYPE DE PIECE]],Tableau4[MATIERE],Tableau4[SHORT TYPE],"",0,1)</f>
        <v>SMT</v>
      </c>
      <c r="N9661" t="str">
        <f>IF(ISERR(FIND("DECOUPE",Tableau1[[#This Row],[DESIGNATION]])),"","NEED REF")</f>
        <v/>
      </c>
    </row>
    <row r="9662" spans="2:14">
      <c r="B9662">
        <v>34404343</v>
      </c>
      <c r="C9662" s="2">
        <v>42046</v>
      </c>
      <c r="D9662" t="s">
        <v>13</v>
      </c>
      <c r="E9662" t="s">
        <v>5612</v>
      </c>
      <c r="F9662" t="s">
        <v>6730</v>
      </c>
      <c r="J9662" t="s">
        <v>17</v>
      </c>
      <c r="L9662" t="str">
        <f>_xlfn.XLOOKUP(Tableau1[[#This Row],[TYPE DE PIECE]],Tableau4[MATIERE],Tableau4[SHORT TYPE],"",0,1)</f>
        <v/>
      </c>
      <c r="N9662" t="str">
        <f>IF(ISERR(FIND("DECOUPE",Tableau1[[#This Row],[DESIGNATION]])),"","NEED REF")</f>
        <v/>
      </c>
    </row>
    <row r="9663" spans="2:14">
      <c r="B9663">
        <v>34404342</v>
      </c>
      <c r="C9663" s="2">
        <v>42046</v>
      </c>
      <c r="D9663" t="s">
        <v>13</v>
      </c>
      <c r="E9663" t="s">
        <v>5612</v>
      </c>
      <c r="F9663" t="s">
        <v>6730</v>
      </c>
      <c r="J9663" t="s">
        <v>17</v>
      </c>
      <c r="K9663" t="s">
        <v>25</v>
      </c>
      <c r="L9663" t="str">
        <f>_xlfn.XLOOKUP(Tableau1[[#This Row],[TYPE DE PIECE]],Tableau4[MATIERE],Tableau4[SHORT TYPE],"",0,1)</f>
        <v>SMT</v>
      </c>
      <c r="N9663" t="str">
        <f>IF(ISERR(FIND("DECOUPE",Tableau1[[#This Row],[DESIGNATION]])),"","NEED REF")</f>
        <v/>
      </c>
    </row>
    <row r="9664" spans="2:14">
      <c r="B9664">
        <v>34404341</v>
      </c>
      <c r="C9664" s="2">
        <v>42046</v>
      </c>
      <c r="D9664" t="s">
        <v>13</v>
      </c>
      <c r="E9664" t="s">
        <v>4552</v>
      </c>
      <c r="F9664" t="s">
        <v>6730</v>
      </c>
      <c r="J9664" t="s">
        <v>17</v>
      </c>
      <c r="K9664" t="s">
        <v>25</v>
      </c>
      <c r="L9664" t="str">
        <f>_xlfn.XLOOKUP(Tableau1[[#This Row],[TYPE DE PIECE]],Tableau4[MATIERE],Tableau4[SHORT TYPE],"",0,1)</f>
        <v>SMT</v>
      </c>
      <c r="N9664" t="str">
        <f>IF(ISERR(FIND("DECOUPE",Tableau1[[#This Row],[DESIGNATION]])),"","NEED REF")</f>
        <v/>
      </c>
    </row>
    <row r="9665" spans="2:14">
      <c r="B9665">
        <v>34404340</v>
      </c>
      <c r="C9665" s="2">
        <v>42044</v>
      </c>
      <c r="D9665" t="s">
        <v>13</v>
      </c>
      <c r="E9665" t="s">
        <v>6982</v>
      </c>
      <c r="F9665" t="s">
        <v>6983</v>
      </c>
      <c r="J9665" t="s">
        <v>17</v>
      </c>
      <c r="K9665" t="s">
        <v>25</v>
      </c>
      <c r="L9665" t="str">
        <f>_xlfn.XLOOKUP(Tableau1[[#This Row],[TYPE DE PIECE]],Tableau4[MATIERE],Tableau4[SHORT TYPE],"",0,1)</f>
        <v>SMT</v>
      </c>
      <c r="N9665" t="str">
        <f>IF(ISERR(FIND("DECOUPE",Tableau1[[#This Row],[DESIGNATION]])),"","NEED REF")</f>
        <v/>
      </c>
    </row>
    <row r="9666" spans="2:14">
      <c r="B9666">
        <v>34404339</v>
      </c>
      <c r="C9666" s="2">
        <v>42041</v>
      </c>
      <c r="D9666" t="s">
        <v>13</v>
      </c>
      <c r="E9666" t="s">
        <v>6984</v>
      </c>
      <c r="F9666" t="s">
        <v>6983</v>
      </c>
      <c r="J9666" t="s">
        <v>17</v>
      </c>
      <c r="K9666" t="s">
        <v>22</v>
      </c>
      <c r="L9666" t="str">
        <f>_xlfn.XLOOKUP(Tableau1[[#This Row],[TYPE DE PIECE]],Tableau4[MATIERE],Tableau4[SHORT TYPE],"",0,1)</f>
        <v>COP</v>
      </c>
      <c r="N9666" t="str">
        <f>IF(ISERR(FIND("DECOUPE",Tableau1[[#This Row],[DESIGNATION]])),"","NEED REF")</f>
        <v/>
      </c>
    </row>
    <row r="9667" spans="2:14">
      <c r="B9667">
        <v>34404338</v>
      </c>
      <c r="C9667" s="2">
        <v>42041</v>
      </c>
      <c r="D9667" t="s">
        <v>13</v>
      </c>
      <c r="E9667" t="s">
        <v>6985</v>
      </c>
      <c r="F9667" t="s">
        <v>6983</v>
      </c>
      <c r="J9667" t="s">
        <v>17</v>
      </c>
      <c r="K9667" t="s">
        <v>22</v>
      </c>
      <c r="L9667" t="str">
        <f>_xlfn.XLOOKUP(Tableau1[[#This Row],[TYPE DE PIECE]],Tableau4[MATIERE],Tableau4[SHORT TYPE],"",0,1)</f>
        <v>COP</v>
      </c>
      <c r="N9667" t="str">
        <f>IF(ISERR(FIND("DECOUPE",Tableau1[[#This Row],[DESIGNATION]])),"","NEED REF")</f>
        <v/>
      </c>
    </row>
    <row r="9668" spans="2:14">
      <c r="B9668">
        <v>34404337</v>
      </c>
      <c r="C9668" s="2">
        <v>42041</v>
      </c>
      <c r="D9668" t="s">
        <v>13</v>
      </c>
      <c r="E9668" t="s">
        <v>6986</v>
      </c>
      <c r="F9668" t="s">
        <v>6983</v>
      </c>
      <c r="J9668" t="s">
        <v>17</v>
      </c>
      <c r="K9668" t="s">
        <v>22</v>
      </c>
      <c r="L9668" t="str">
        <f>_xlfn.XLOOKUP(Tableau1[[#This Row],[TYPE DE PIECE]],Tableau4[MATIERE],Tableau4[SHORT TYPE],"",0,1)</f>
        <v>COP</v>
      </c>
      <c r="N9668" t="str">
        <f>IF(ISERR(FIND("DECOUPE",Tableau1[[#This Row],[DESIGNATION]])),"","NEED REF")</f>
        <v/>
      </c>
    </row>
    <row r="9669" spans="2:14">
      <c r="B9669">
        <v>34404336</v>
      </c>
      <c r="C9669" s="2">
        <v>42041</v>
      </c>
      <c r="D9669" t="s">
        <v>13</v>
      </c>
      <c r="E9669" t="s">
        <v>6987</v>
      </c>
      <c r="F9669" t="s">
        <v>6983</v>
      </c>
      <c r="J9669" t="s">
        <v>17</v>
      </c>
      <c r="K9669" t="s">
        <v>22</v>
      </c>
      <c r="L9669" t="str">
        <f>_xlfn.XLOOKUP(Tableau1[[#This Row],[TYPE DE PIECE]],Tableau4[MATIERE],Tableau4[SHORT TYPE],"",0,1)</f>
        <v>COP</v>
      </c>
      <c r="N9669" t="str">
        <f>IF(ISERR(FIND("DECOUPE",Tableau1[[#This Row],[DESIGNATION]])),"","NEED REF")</f>
        <v/>
      </c>
    </row>
    <row r="9670" spans="2:14">
      <c r="B9670">
        <v>34404335</v>
      </c>
      <c r="C9670" s="2">
        <v>42041</v>
      </c>
      <c r="D9670" t="s">
        <v>745</v>
      </c>
      <c r="E9670" t="s">
        <v>6988</v>
      </c>
      <c r="F9670" t="s">
        <v>482</v>
      </c>
      <c r="J9670" t="s">
        <v>4048</v>
      </c>
      <c r="L9670" t="str">
        <f>_xlfn.XLOOKUP(Tableau1[[#This Row],[TYPE DE PIECE]],Tableau4[MATIERE],Tableau4[SHORT TYPE],"",0,1)</f>
        <v/>
      </c>
      <c r="N9670" t="str">
        <f>IF(ISERR(FIND("DECOUPE",Tableau1[[#This Row],[DESIGNATION]])),"","NEED REF")</f>
        <v/>
      </c>
    </row>
    <row r="9671" spans="2:14">
      <c r="B9671">
        <v>34404334</v>
      </c>
      <c r="C9671" s="2">
        <v>42041</v>
      </c>
      <c r="D9671" t="s">
        <v>745</v>
      </c>
      <c r="E9671" t="s">
        <v>6989</v>
      </c>
      <c r="F9671" t="s">
        <v>6963</v>
      </c>
      <c r="J9671" t="s">
        <v>2746</v>
      </c>
      <c r="K9671" t="s">
        <v>6990</v>
      </c>
      <c r="L9671" t="str">
        <f>_xlfn.XLOOKUP(Tableau1[[#This Row],[TYPE DE PIECE]],Tableau4[MATIERE],Tableau4[SHORT TYPE],"",0,1)</f>
        <v/>
      </c>
      <c r="N9671" t="str">
        <f>IF(ISERR(FIND("DECOUPE",Tableau1[[#This Row],[DESIGNATION]])),"","NEED REF")</f>
        <v/>
      </c>
    </row>
    <row r="9672" spans="2:14">
      <c r="B9672">
        <v>34404333</v>
      </c>
      <c r="C9672" s="2">
        <v>42041</v>
      </c>
      <c r="D9672" t="s">
        <v>13</v>
      </c>
      <c r="E9672" t="s">
        <v>6991</v>
      </c>
      <c r="F9672" t="s">
        <v>6983</v>
      </c>
      <c r="J9672" t="s">
        <v>17</v>
      </c>
      <c r="K9672" t="s">
        <v>50</v>
      </c>
      <c r="L9672" t="str">
        <f>_xlfn.XLOOKUP(Tableau1[[#This Row],[TYPE DE PIECE]],Tableau4[MATIERE],Tableau4[SHORT TYPE],"",0,1)</f>
        <v>WIR</v>
      </c>
      <c r="N9672" t="str">
        <f>IF(ISERR(FIND("DECOUPE",Tableau1[[#This Row],[DESIGNATION]])),"","NEED REF")</f>
        <v/>
      </c>
    </row>
    <row r="9673" spans="2:14">
      <c r="B9673">
        <v>34404332</v>
      </c>
      <c r="C9673" s="2">
        <v>42041</v>
      </c>
      <c r="D9673" t="s">
        <v>13</v>
      </c>
      <c r="E9673" t="s">
        <v>6986</v>
      </c>
      <c r="F9673" t="s">
        <v>6983</v>
      </c>
      <c r="J9673" t="s">
        <v>17</v>
      </c>
      <c r="K9673" t="s">
        <v>22</v>
      </c>
      <c r="L9673" t="str">
        <f>_xlfn.XLOOKUP(Tableau1[[#This Row],[TYPE DE PIECE]],Tableau4[MATIERE],Tableau4[SHORT TYPE],"",0,1)</f>
        <v>COP</v>
      </c>
      <c r="N9673" t="str">
        <f>IF(ISERR(FIND("DECOUPE",Tableau1[[#This Row],[DESIGNATION]])),"","NEED REF")</f>
        <v/>
      </c>
    </row>
    <row r="9674" spans="2:14">
      <c r="B9674">
        <v>34404331</v>
      </c>
      <c r="C9674" s="2">
        <v>42041</v>
      </c>
      <c r="D9674" t="s">
        <v>13</v>
      </c>
      <c r="E9674" t="s">
        <v>6992</v>
      </c>
      <c r="F9674" t="s">
        <v>6983</v>
      </c>
      <c r="J9674" t="s">
        <v>17</v>
      </c>
      <c r="K9674" t="s">
        <v>25</v>
      </c>
      <c r="L9674" t="str">
        <f>_xlfn.XLOOKUP(Tableau1[[#This Row],[TYPE DE PIECE]],Tableau4[MATIERE],Tableau4[SHORT TYPE],"",0,1)</f>
        <v>SMT</v>
      </c>
      <c r="N9674" t="str">
        <f>IF(ISERR(FIND("DECOUPE",Tableau1[[#This Row],[DESIGNATION]])),"","NEED REF")</f>
        <v/>
      </c>
    </row>
    <row r="9675" spans="2:14">
      <c r="B9675">
        <v>34404330</v>
      </c>
      <c r="C9675" s="2">
        <v>42041</v>
      </c>
      <c r="D9675" t="s">
        <v>13</v>
      </c>
      <c r="E9675" t="s">
        <v>6983</v>
      </c>
      <c r="F9675" t="s">
        <v>6983</v>
      </c>
      <c r="J9675" t="s">
        <v>17</v>
      </c>
      <c r="K9675" t="s">
        <v>307</v>
      </c>
      <c r="L9675" t="str">
        <f>_xlfn.XLOOKUP(Tableau1[[#This Row],[TYPE DE PIECE]],Tableau4[MATIERE],Tableau4[SHORT TYPE],"",0,1)</f>
        <v/>
      </c>
      <c r="N9675" t="str">
        <f>IF(ISERR(FIND("DECOUPE",Tableau1[[#This Row],[DESIGNATION]])),"","NEED REF")</f>
        <v/>
      </c>
    </row>
    <row r="9676" spans="2:14">
      <c r="B9676">
        <v>34404329</v>
      </c>
      <c r="C9676" s="2">
        <v>42037</v>
      </c>
      <c r="D9676" t="s">
        <v>13</v>
      </c>
      <c r="E9676" t="s">
        <v>6993</v>
      </c>
      <c r="F9676" t="s">
        <v>6715</v>
      </c>
      <c r="J9676" t="s">
        <v>17</v>
      </c>
      <c r="K9676" t="s">
        <v>6994</v>
      </c>
      <c r="L9676" t="str">
        <f>_xlfn.XLOOKUP(Tableau1[[#This Row],[TYPE DE PIECE]],Tableau4[MATIERE],Tableau4[SHORT TYPE],"",0,1)</f>
        <v/>
      </c>
      <c r="N9676" t="str">
        <f>IF(ISERR(FIND("DECOUPE",Tableau1[[#This Row],[DESIGNATION]])),"","NEED REF")</f>
        <v/>
      </c>
    </row>
    <row r="9677" spans="2:14">
      <c r="B9677">
        <v>34404328</v>
      </c>
      <c r="C9677" s="2">
        <v>42037</v>
      </c>
      <c r="D9677" t="s">
        <v>13</v>
      </c>
      <c r="E9677" t="s">
        <v>6995</v>
      </c>
      <c r="F9677" t="s">
        <v>6715</v>
      </c>
      <c r="J9677" t="s">
        <v>17</v>
      </c>
      <c r="K9677" t="s">
        <v>33</v>
      </c>
      <c r="L9677" t="str">
        <f>_xlfn.XLOOKUP(Tableau1[[#This Row],[TYPE DE PIECE]],Tableau4[MATIERE],Tableau4[SHORT TYPE],"",0,1)</f>
        <v>PLA</v>
      </c>
      <c r="N9677" t="str">
        <f>IF(ISERR(FIND("DECOUPE",Tableau1[[#This Row],[DESIGNATION]])),"","NEED REF")</f>
        <v/>
      </c>
    </row>
    <row r="9678" spans="2:14">
      <c r="B9678">
        <v>34404327</v>
      </c>
      <c r="C9678" s="2">
        <v>42037</v>
      </c>
      <c r="D9678" t="s">
        <v>13</v>
      </c>
      <c r="E9678" t="s">
        <v>6996</v>
      </c>
      <c r="F9678" t="s">
        <v>6715</v>
      </c>
      <c r="J9678" t="s">
        <v>17</v>
      </c>
      <c r="K9678" t="s">
        <v>22</v>
      </c>
      <c r="L9678" t="str">
        <f>_xlfn.XLOOKUP(Tableau1[[#This Row],[TYPE DE PIECE]],Tableau4[MATIERE],Tableau4[SHORT TYPE],"",0,1)</f>
        <v>COP</v>
      </c>
      <c r="N9678" t="str">
        <f>IF(ISERR(FIND("DECOUPE",Tableau1[[#This Row],[DESIGNATION]])),"","NEED REF")</f>
        <v/>
      </c>
    </row>
    <row r="9679" spans="2:14">
      <c r="B9679">
        <v>34404326</v>
      </c>
      <c r="C9679" s="2">
        <v>42037</v>
      </c>
      <c r="D9679" t="s">
        <v>13</v>
      </c>
      <c r="E9679" t="s">
        <v>6997</v>
      </c>
      <c r="F9679" t="s">
        <v>6715</v>
      </c>
      <c r="J9679" t="s">
        <v>17</v>
      </c>
      <c r="K9679" t="s">
        <v>22</v>
      </c>
      <c r="L9679" t="str">
        <f>_xlfn.XLOOKUP(Tableau1[[#This Row],[TYPE DE PIECE]],Tableau4[MATIERE],Tableau4[SHORT TYPE],"",0,1)</f>
        <v>COP</v>
      </c>
      <c r="N9679" t="str">
        <f>IF(ISERR(FIND("DECOUPE",Tableau1[[#This Row],[DESIGNATION]])),"","NEED REF")</f>
        <v/>
      </c>
    </row>
    <row r="9680" spans="2:14">
      <c r="B9680">
        <v>34404325</v>
      </c>
      <c r="C9680" s="2">
        <v>42037</v>
      </c>
      <c r="D9680" t="s">
        <v>13</v>
      </c>
      <c r="E9680" t="s">
        <v>6998</v>
      </c>
      <c r="F9680" t="s">
        <v>6715</v>
      </c>
      <c r="J9680" t="s">
        <v>17</v>
      </c>
      <c r="K9680" t="s">
        <v>22</v>
      </c>
      <c r="L9680" t="str">
        <f>_xlfn.XLOOKUP(Tableau1[[#This Row],[TYPE DE PIECE]],Tableau4[MATIERE],Tableau4[SHORT TYPE],"",0,1)</f>
        <v>COP</v>
      </c>
      <c r="N9680" t="str">
        <f>IF(ISERR(FIND("DECOUPE",Tableau1[[#This Row],[DESIGNATION]])),"","NEED REF")</f>
        <v/>
      </c>
    </row>
    <row r="9681" spans="2:14">
      <c r="B9681">
        <v>34404324</v>
      </c>
      <c r="C9681" s="2">
        <v>42037</v>
      </c>
      <c r="D9681" t="s">
        <v>13</v>
      </c>
      <c r="E9681" t="s">
        <v>6999</v>
      </c>
      <c r="F9681" t="s">
        <v>481</v>
      </c>
      <c r="J9681" t="s">
        <v>17</v>
      </c>
      <c r="K9681" t="s">
        <v>22</v>
      </c>
      <c r="L9681" t="str">
        <f>_xlfn.XLOOKUP(Tableau1[[#This Row],[TYPE DE PIECE]],Tableau4[MATIERE],Tableau4[SHORT TYPE],"",0,1)</f>
        <v>COP</v>
      </c>
      <c r="N9681" t="str">
        <f>IF(ISERR(FIND("DECOUPE",Tableau1[[#This Row],[DESIGNATION]])),"","NEED REF")</f>
        <v/>
      </c>
    </row>
    <row r="9682" spans="2:14">
      <c r="B9682">
        <v>34404323</v>
      </c>
      <c r="C9682" s="2">
        <v>42034</v>
      </c>
      <c r="D9682" t="s">
        <v>13</v>
      </c>
      <c r="E9682" t="s">
        <v>7000</v>
      </c>
      <c r="F9682" t="s">
        <v>6715</v>
      </c>
      <c r="J9682" t="s">
        <v>17</v>
      </c>
      <c r="K9682" t="s">
        <v>22</v>
      </c>
      <c r="L9682" t="str">
        <f>_xlfn.XLOOKUP(Tableau1[[#This Row],[TYPE DE PIECE]],Tableau4[MATIERE],Tableau4[SHORT TYPE],"",0,1)</f>
        <v>COP</v>
      </c>
      <c r="N9682" t="str">
        <f>IF(ISERR(FIND("DECOUPE",Tableau1[[#This Row],[DESIGNATION]])),"","NEED REF")</f>
        <v/>
      </c>
    </row>
    <row r="9683" spans="2:14">
      <c r="B9683">
        <v>34404322</v>
      </c>
      <c r="C9683" s="2">
        <v>42034</v>
      </c>
      <c r="D9683" t="s">
        <v>13</v>
      </c>
      <c r="E9683" t="s">
        <v>7001</v>
      </c>
      <c r="F9683" t="s">
        <v>6715</v>
      </c>
      <c r="J9683" t="s">
        <v>17</v>
      </c>
      <c r="K9683" t="s">
        <v>22</v>
      </c>
      <c r="L9683" t="str">
        <f>_xlfn.XLOOKUP(Tableau1[[#This Row],[TYPE DE PIECE]],Tableau4[MATIERE],Tableau4[SHORT TYPE],"",0,1)</f>
        <v>COP</v>
      </c>
      <c r="N9683" t="str">
        <f>IF(ISERR(FIND("DECOUPE",Tableau1[[#This Row],[DESIGNATION]])),"","NEED REF")</f>
        <v/>
      </c>
    </row>
    <row r="9684" spans="2:14">
      <c r="B9684">
        <v>34404321</v>
      </c>
      <c r="C9684" s="2">
        <v>42034</v>
      </c>
      <c r="D9684" t="s">
        <v>13</v>
      </c>
      <c r="E9684" t="s">
        <v>7002</v>
      </c>
      <c r="F9684" t="s">
        <v>6715</v>
      </c>
      <c r="J9684" t="s">
        <v>17</v>
      </c>
      <c r="K9684" t="s">
        <v>22</v>
      </c>
      <c r="L9684" t="str">
        <f>_xlfn.XLOOKUP(Tableau1[[#This Row],[TYPE DE PIECE]],Tableau4[MATIERE],Tableau4[SHORT TYPE],"",0,1)</f>
        <v>COP</v>
      </c>
      <c r="N9684" t="str">
        <f>IF(ISERR(FIND("DECOUPE",Tableau1[[#This Row],[DESIGNATION]])),"","NEED REF")</f>
        <v/>
      </c>
    </row>
    <row r="9685" spans="2:14">
      <c r="B9685">
        <v>34404320</v>
      </c>
      <c r="C9685" s="2">
        <v>42034</v>
      </c>
      <c r="D9685" t="s">
        <v>13</v>
      </c>
      <c r="E9685" t="s">
        <v>6958</v>
      </c>
      <c r="F9685" t="s">
        <v>6715</v>
      </c>
      <c r="J9685" t="s">
        <v>17</v>
      </c>
      <c r="K9685" t="s">
        <v>22</v>
      </c>
      <c r="L9685" t="str">
        <f>_xlfn.XLOOKUP(Tableau1[[#This Row],[TYPE DE PIECE]],Tableau4[MATIERE],Tableau4[SHORT TYPE],"",0,1)</f>
        <v>COP</v>
      </c>
      <c r="N9685" t="str">
        <f>IF(ISERR(FIND("DECOUPE",Tableau1[[#This Row],[DESIGNATION]])),"","NEED REF")</f>
        <v/>
      </c>
    </row>
    <row r="9686" spans="2:14">
      <c r="B9686">
        <v>34404319</v>
      </c>
      <c r="C9686" s="2">
        <v>42034</v>
      </c>
      <c r="D9686" t="s">
        <v>13</v>
      </c>
      <c r="E9686" t="s">
        <v>7003</v>
      </c>
      <c r="F9686" t="s">
        <v>6715</v>
      </c>
      <c r="J9686" t="s">
        <v>17</v>
      </c>
      <c r="K9686" t="s">
        <v>22</v>
      </c>
      <c r="L9686" t="str">
        <f>_xlfn.XLOOKUP(Tableau1[[#This Row],[TYPE DE PIECE]],Tableau4[MATIERE],Tableau4[SHORT TYPE],"",0,1)</f>
        <v>COP</v>
      </c>
      <c r="N9686" t="str">
        <f>IF(ISERR(FIND("DECOUPE",Tableau1[[#This Row],[DESIGNATION]])),"","NEED REF")</f>
        <v/>
      </c>
    </row>
    <row r="9687" spans="2:14">
      <c r="B9687">
        <v>34404318</v>
      </c>
      <c r="C9687" s="2">
        <v>42033</v>
      </c>
      <c r="D9687" t="s">
        <v>13</v>
      </c>
      <c r="E9687" t="s">
        <v>7004</v>
      </c>
      <c r="F9687" t="s">
        <v>6715</v>
      </c>
      <c r="J9687" t="s">
        <v>17</v>
      </c>
      <c r="K9687" t="s">
        <v>25</v>
      </c>
      <c r="L9687" t="str">
        <f>_xlfn.XLOOKUP(Tableau1[[#This Row],[TYPE DE PIECE]],Tableau4[MATIERE],Tableau4[SHORT TYPE],"",0,1)</f>
        <v>SMT</v>
      </c>
      <c r="N9687" t="str">
        <f>IF(ISERR(FIND("DECOUPE",Tableau1[[#This Row],[DESIGNATION]])),"","NEED REF")</f>
        <v/>
      </c>
    </row>
    <row r="9688" spans="2:14">
      <c r="B9688">
        <v>34404317</v>
      </c>
      <c r="C9688" s="2">
        <v>42033</v>
      </c>
      <c r="D9688" t="s">
        <v>13</v>
      </c>
      <c r="E9688" t="s">
        <v>3396</v>
      </c>
      <c r="F9688" t="s">
        <v>6715</v>
      </c>
      <c r="J9688" t="s">
        <v>17</v>
      </c>
      <c r="K9688" t="s">
        <v>25</v>
      </c>
      <c r="L9688" t="str">
        <f>_xlfn.XLOOKUP(Tableau1[[#This Row],[TYPE DE PIECE]],Tableau4[MATIERE],Tableau4[SHORT TYPE],"",0,1)</f>
        <v>SMT</v>
      </c>
      <c r="N9688" t="str">
        <f>IF(ISERR(FIND("DECOUPE",Tableau1[[#This Row],[DESIGNATION]])),"","NEED REF")</f>
        <v/>
      </c>
    </row>
    <row r="9689" spans="2:14">
      <c r="B9689">
        <v>34404316</v>
      </c>
      <c r="C9689" s="2">
        <v>42033</v>
      </c>
      <c r="D9689" t="s">
        <v>745</v>
      </c>
      <c r="E9689" t="s">
        <v>6715</v>
      </c>
      <c r="F9689" t="s">
        <v>6715</v>
      </c>
      <c r="J9689" t="s">
        <v>17</v>
      </c>
      <c r="L9689" t="str">
        <f>_xlfn.XLOOKUP(Tableau1[[#This Row],[TYPE DE PIECE]],Tableau4[MATIERE],Tableau4[SHORT TYPE],"",0,1)</f>
        <v/>
      </c>
      <c r="N9689" t="str">
        <f>IF(ISERR(FIND("DECOUPE",Tableau1[[#This Row],[DESIGNATION]])),"","NEED REF")</f>
        <v/>
      </c>
    </row>
    <row r="9690" spans="2:14">
      <c r="B9690">
        <v>34404315</v>
      </c>
      <c r="C9690" s="2">
        <v>42032</v>
      </c>
      <c r="D9690" t="s">
        <v>6070</v>
      </c>
      <c r="E9690" t="s">
        <v>7005</v>
      </c>
      <c r="F9690" t="s">
        <v>7006</v>
      </c>
      <c r="J9690" t="s">
        <v>5625</v>
      </c>
      <c r="L9690" t="str">
        <f>_xlfn.XLOOKUP(Tableau1[[#This Row],[TYPE DE PIECE]],Tableau4[MATIERE],Tableau4[SHORT TYPE],"",0,1)</f>
        <v/>
      </c>
      <c r="N9690" t="str">
        <f>IF(ISERR(FIND("DECOUPE",Tableau1[[#This Row],[DESIGNATION]])),"","NEED REF")</f>
        <v/>
      </c>
    </row>
    <row r="9691" spans="2:14">
      <c r="B9691">
        <v>34404314</v>
      </c>
      <c r="C9691" s="2">
        <v>41646</v>
      </c>
      <c r="D9691" t="s">
        <v>13</v>
      </c>
      <c r="E9691" t="s">
        <v>7007</v>
      </c>
      <c r="F9691" t="s">
        <v>481</v>
      </c>
      <c r="J9691" t="s">
        <v>17</v>
      </c>
      <c r="K9691" t="s">
        <v>25</v>
      </c>
      <c r="L9691" t="str">
        <f>_xlfn.XLOOKUP(Tableau1[[#This Row],[TYPE DE PIECE]],Tableau4[MATIERE],Tableau4[SHORT TYPE],"",0,1)</f>
        <v>SMT</v>
      </c>
      <c r="N9691" t="str">
        <f>IF(ISERR(FIND("DECOUPE",Tableau1[[#This Row],[DESIGNATION]])),"","NEED REF")</f>
        <v/>
      </c>
    </row>
    <row r="9692" spans="2:14">
      <c r="B9692">
        <v>34404313</v>
      </c>
      <c r="C9692" s="2">
        <v>42031</v>
      </c>
      <c r="D9692" t="s">
        <v>13</v>
      </c>
      <c r="E9692" t="s">
        <v>7008</v>
      </c>
      <c r="F9692" t="s">
        <v>7009</v>
      </c>
      <c r="J9692" t="s">
        <v>5625</v>
      </c>
      <c r="K9692" t="s">
        <v>25</v>
      </c>
      <c r="L9692" t="str">
        <f>_xlfn.XLOOKUP(Tableau1[[#This Row],[TYPE DE PIECE]],Tableau4[MATIERE],Tableau4[SHORT TYPE],"",0,1)</f>
        <v>SMT</v>
      </c>
      <c r="N9692" t="str">
        <f>IF(ISERR(FIND("DECOUPE",Tableau1[[#This Row],[DESIGNATION]])),"","NEED REF")</f>
        <v/>
      </c>
    </row>
    <row r="9693" spans="2:14">
      <c r="B9693">
        <v>34404312</v>
      </c>
      <c r="C9693" s="2">
        <v>42031</v>
      </c>
      <c r="D9693" t="s">
        <v>6070</v>
      </c>
      <c r="E9693" t="s">
        <v>7010</v>
      </c>
      <c r="F9693" t="s">
        <v>7006</v>
      </c>
      <c r="J9693" t="s">
        <v>5625</v>
      </c>
      <c r="L9693" t="str">
        <f>_xlfn.XLOOKUP(Tableau1[[#This Row],[TYPE DE PIECE]],Tableau4[MATIERE],Tableau4[SHORT TYPE],"",0,1)</f>
        <v/>
      </c>
      <c r="N9693" t="str">
        <f>IF(ISERR(FIND("DECOUPE",Tableau1[[#This Row],[DESIGNATION]])),"","NEED REF")</f>
        <v/>
      </c>
    </row>
    <row r="9694" spans="2:14">
      <c r="B9694">
        <v>34404311</v>
      </c>
      <c r="C9694" s="2">
        <v>42031</v>
      </c>
      <c r="D9694" t="s">
        <v>13</v>
      </c>
      <c r="E9694" t="s">
        <v>7011</v>
      </c>
      <c r="F9694" t="s">
        <v>6730</v>
      </c>
      <c r="J9694" t="s">
        <v>17</v>
      </c>
      <c r="K9694" t="s">
        <v>25</v>
      </c>
      <c r="L9694" t="str">
        <f>_xlfn.XLOOKUP(Tableau1[[#This Row],[TYPE DE PIECE]],Tableau4[MATIERE],Tableau4[SHORT TYPE],"",0,1)</f>
        <v>SMT</v>
      </c>
      <c r="N9694" t="str">
        <f>IF(ISERR(FIND("DECOUPE",Tableau1[[#This Row],[DESIGNATION]])),"","NEED REF")</f>
        <v/>
      </c>
    </row>
    <row r="9695" spans="2:14">
      <c r="B9695">
        <v>34404310</v>
      </c>
      <c r="C9695" s="2">
        <v>42030</v>
      </c>
      <c r="D9695" t="s">
        <v>13</v>
      </c>
      <c r="E9695" t="s">
        <v>7012</v>
      </c>
      <c r="F9695" t="s">
        <v>7013</v>
      </c>
      <c r="J9695" t="s">
        <v>177</v>
      </c>
      <c r="K9695" t="s">
        <v>22</v>
      </c>
      <c r="L9695" t="str">
        <f>_xlfn.XLOOKUP(Tableau1[[#This Row],[TYPE DE PIECE]],Tableau4[MATIERE],Tableau4[SHORT TYPE],"",0,1)</f>
        <v>COP</v>
      </c>
      <c r="N9695" t="str">
        <f>IF(ISERR(FIND("DECOUPE",Tableau1[[#This Row],[DESIGNATION]])),"","NEED REF")</f>
        <v/>
      </c>
    </row>
    <row r="9696" spans="2:14">
      <c r="B9696">
        <v>34404309</v>
      </c>
      <c r="C9696" s="2">
        <v>42030</v>
      </c>
      <c r="D9696" t="s">
        <v>13</v>
      </c>
      <c r="E9696" t="s">
        <v>7014</v>
      </c>
      <c r="F9696" t="s">
        <v>481</v>
      </c>
      <c r="J9696" t="s">
        <v>17</v>
      </c>
      <c r="L9696" t="str">
        <f>_xlfn.XLOOKUP(Tableau1[[#This Row],[TYPE DE PIECE]],Tableau4[MATIERE],Tableau4[SHORT TYPE],"",0,1)</f>
        <v/>
      </c>
      <c r="N9696" t="str">
        <f>IF(ISERR(FIND("DECOUPE",Tableau1[[#This Row],[DESIGNATION]])),"","NEED REF")</f>
        <v/>
      </c>
    </row>
    <row r="9697" spans="2:14">
      <c r="B9697">
        <v>34404308</v>
      </c>
      <c r="C9697" s="2">
        <v>42024</v>
      </c>
      <c r="D9697" t="s">
        <v>13</v>
      </c>
      <c r="E9697" t="s">
        <v>7015</v>
      </c>
      <c r="F9697" t="s">
        <v>7016</v>
      </c>
      <c r="J9697" t="s">
        <v>4048</v>
      </c>
      <c r="K9697" t="s">
        <v>701</v>
      </c>
      <c r="L9697" t="str">
        <f>_xlfn.XLOOKUP(Tableau1[[#This Row],[TYPE DE PIECE]],Tableau4[MATIERE],Tableau4[SHORT TYPE],"",0,1)</f>
        <v>SE</v>
      </c>
      <c r="N9697" t="str">
        <f>IF(ISERR(FIND("DECOUPE",Tableau1[[#This Row],[DESIGNATION]])),"","NEED REF")</f>
        <v/>
      </c>
    </row>
    <row r="9698" spans="2:14">
      <c r="B9698">
        <v>34404307</v>
      </c>
      <c r="C9698" s="2">
        <v>42024</v>
      </c>
      <c r="D9698" t="s">
        <v>13</v>
      </c>
      <c r="E9698" t="s">
        <v>7017</v>
      </c>
      <c r="F9698" t="s">
        <v>7016</v>
      </c>
      <c r="J9698" t="s">
        <v>17</v>
      </c>
      <c r="K9698" t="s">
        <v>25</v>
      </c>
      <c r="L9698" t="str">
        <f>_xlfn.XLOOKUP(Tableau1[[#This Row],[TYPE DE PIECE]],Tableau4[MATIERE],Tableau4[SHORT TYPE],"",0,1)</f>
        <v>SMT</v>
      </c>
      <c r="N9698" t="str">
        <f>IF(ISERR(FIND("DECOUPE",Tableau1[[#This Row],[DESIGNATION]])),"","NEED REF")</f>
        <v/>
      </c>
    </row>
    <row r="9699" spans="2:14">
      <c r="B9699">
        <v>34404306</v>
      </c>
      <c r="C9699" s="2">
        <v>42024</v>
      </c>
      <c r="D9699" t="s">
        <v>13</v>
      </c>
      <c r="E9699" t="s">
        <v>3529</v>
      </c>
      <c r="F9699" t="s">
        <v>7016</v>
      </c>
      <c r="J9699" t="s">
        <v>17</v>
      </c>
      <c r="K9699" t="s">
        <v>25</v>
      </c>
      <c r="L9699" t="str">
        <f>_xlfn.XLOOKUP(Tableau1[[#This Row],[TYPE DE PIECE]],Tableau4[MATIERE],Tableau4[SHORT TYPE],"",0,1)</f>
        <v>SMT</v>
      </c>
      <c r="N9699" t="str">
        <f>IF(ISERR(FIND("DECOUPE",Tableau1[[#This Row],[DESIGNATION]])),"","NEED REF")</f>
        <v/>
      </c>
    </row>
    <row r="9700" spans="2:14">
      <c r="B9700">
        <v>34404305</v>
      </c>
      <c r="C9700" s="2">
        <v>42024</v>
      </c>
      <c r="D9700" t="s">
        <v>13</v>
      </c>
      <c r="E9700" t="s">
        <v>6428</v>
      </c>
      <c r="F9700" t="s">
        <v>7016</v>
      </c>
      <c r="J9700" t="s">
        <v>17</v>
      </c>
      <c r="K9700" t="s">
        <v>25</v>
      </c>
      <c r="L9700" t="str">
        <f>_xlfn.XLOOKUP(Tableau1[[#This Row],[TYPE DE PIECE]],Tableau4[MATIERE],Tableau4[SHORT TYPE],"",0,1)</f>
        <v>SMT</v>
      </c>
      <c r="N9700" t="str">
        <f>IF(ISERR(FIND("DECOUPE",Tableau1[[#This Row],[DESIGNATION]])),"","NEED REF")</f>
        <v/>
      </c>
    </row>
    <row r="9701" spans="2:14">
      <c r="B9701">
        <v>34404304</v>
      </c>
      <c r="C9701" s="2">
        <v>42024</v>
      </c>
      <c r="D9701" t="s">
        <v>13</v>
      </c>
      <c r="E9701" t="s">
        <v>7018</v>
      </c>
      <c r="F9701" t="s">
        <v>7016</v>
      </c>
      <c r="J9701" t="s">
        <v>17</v>
      </c>
      <c r="K9701" t="s">
        <v>25</v>
      </c>
      <c r="L9701" t="str">
        <f>_xlfn.XLOOKUP(Tableau1[[#This Row],[TYPE DE PIECE]],Tableau4[MATIERE],Tableau4[SHORT TYPE],"",0,1)</f>
        <v>SMT</v>
      </c>
      <c r="N9701" t="str">
        <f>IF(ISERR(FIND("DECOUPE",Tableau1[[#This Row],[DESIGNATION]])),"","NEED REF")</f>
        <v/>
      </c>
    </row>
    <row r="9702" spans="2:14">
      <c r="B9702">
        <v>34404303</v>
      </c>
      <c r="C9702" s="2">
        <v>42024</v>
      </c>
      <c r="D9702" t="s">
        <v>13</v>
      </c>
      <c r="E9702" t="s">
        <v>7019</v>
      </c>
      <c r="F9702" t="s">
        <v>7016</v>
      </c>
      <c r="J9702" t="s">
        <v>17</v>
      </c>
      <c r="K9702" t="s">
        <v>25</v>
      </c>
      <c r="L9702" t="str">
        <f>_xlfn.XLOOKUP(Tableau1[[#This Row],[TYPE DE PIECE]],Tableau4[MATIERE],Tableau4[SHORT TYPE],"",0,1)</f>
        <v>SMT</v>
      </c>
      <c r="N9702" t="str">
        <f>IF(ISERR(FIND("DECOUPE",Tableau1[[#This Row],[DESIGNATION]])),"","NEED REF")</f>
        <v/>
      </c>
    </row>
    <row r="9703" spans="2:14">
      <c r="B9703">
        <v>34404302</v>
      </c>
      <c r="C9703" s="2">
        <v>42024</v>
      </c>
      <c r="D9703" t="s">
        <v>13</v>
      </c>
      <c r="E9703" t="s">
        <v>3528</v>
      </c>
      <c r="F9703" t="s">
        <v>7016</v>
      </c>
      <c r="J9703" t="s">
        <v>17</v>
      </c>
      <c r="K9703" t="s">
        <v>25</v>
      </c>
      <c r="L9703" t="str">
        <f>_xlfn.XLOOKUP(Tableau1[[#This Row],[TYPE DE PIECE]],Tableau4[MATIERE],Tableau4[SHORT TYPE],"",0,1)</f>
        <v>SMT</v>
      </c>
      <c r="N9703" t="str">
        <f>IF(ISERR(FIND("DECOUPE",Tableau1[[#This Row],[DESIGNATION]])),"","NEED REF")</f>
        <v/>
      </c>
    </row>
    <row r="9704" spans="2:14">
      <c r="B9704">
        <v>34404301</v>
      </c>
      <c r="C9704" s="2">
        <v>42024</v>
      </c>
      <c r="D9704" t="s">
        <v>13</v>
      </c>
      <c r="E9704" t="s">
        <v>7020</v>
      </c>
      <c r="F9704" t="s">
        <v>7016</v>
      </c>
      <c r="J9704" t="s">
        <v>17</v>
      </c>
      <c r="K9704" t="s">
        <v>25</v>
      </c>
      <c r="L9704" t="str">
        <f>_xlfn.XLOOKUP(Tableau1[[#This Row],[TYPE DE PIECE]],Tableau4[MATIERE],Tableau4[SHORT TYPE],"",0,1)</f>
        <v>SMT</v>
      </c>
      <c r="N9704" t="str">
        <f>IF(ISERR(FIND("DECOUPE",Tableau1[[#This Row],[DESIGNATION]])),"","NEED REF")</f>
        <v/>
      </c>
    </row>
    <row r="9705" spans="2:14">
      <c r="B9705">
        <v>34404300</v>
      </c>
      <c r="C9705" s="2">
        <v>42024</v>
      </c>
      <c r="D9705" t="s">
        <v>13</v>
      </c>
      <c r="E9705" t="s">
        <v>7021</v>
      </c>
      <c r="F9705" t="s">
        <v>7016</v>
      </c>
      <c r="J9705" t="s">
        <v>17</v>
      </c>
      <c r="K9705" t="s">
        <v>22</v>
      </c>
      <c r="L9705" t="str">
        <f>_xlfn.XLOOKUP(Tableau1[[#This Row],[TYPE DE PIECE]],Tableau4[MATIERE],Tableau4[SHORT TYPE],"",0,1)</f>
        <v>COP</v>
      </c>
      <c r="N9705" t="str">
        <f>IF(ISERR(FIND("DECOUPE",Tableau1[[#This Row],[DESIGNATION]])),"","NEED REF")</f>
        <v/>
      </c>
    </row>
    <row r="9706" spans="2:14">
      <c r="B9706">
        <v>34404299</v>
      </c>
      <c r="C9706" s="2">
        <v>42024</v>
      </c>
      <c r="D9706" t="s">
        <v>13</v>
      </c>
      <c r="E9706" t="s">
        <v>7022</v>
      </c>
      <c r="F9706" t="s">
        <v>7016</v>
      </c>
      <c r="J9706" t="s">
        <v>17</v>
      </c>
      <c r="K9706" t="s">
        <v>6994</v>
      </c>
      <c r="L9706" t="str">
        <f>_xlfn.XLOOKUP(Tableau1[[#This Row],[TYPE DE PIECE]],Tableau4[MATIERE],Tableau4[SHORT TYPE],"",0,1)</f>
        <v/>
      </c>
      <c r="N9706" t="str">
        <f>IF(ISERR(FIND("DECOUPE",Tableau1[[#This Row],[DESIGNATION]])),"","NEED REF")</f>
        <v/>
      </c>
    </row>
    <row r="9707" spans="2:14">
      <c r="B9707">
        <v>34404298</v>
      </c>
      <c r="C9707" s="2">
        <v>42024</v>
      </c>
      <c r="D9707" t="s">
        <v>13</v>
      </c>
      <c r="F9707" t="s">
        <v>7016</v>
      </c>
      <c r="J9707" t="s">
        <v>17</v>
      </c>
      <c r="L9707" t="str">
        <f>_xlfn.XLOOKUP(Tableau1[[#This Row],[TYPE DE PIECE]],Tableau4[MATIERE],Tableau4[SHORT TYPE],"",0,1)</f>
        <v/>
      </c>
      <c r="N9707" t="str">
        <f>IF(ISERR(FIND("DECOUPE",Tableau1[[#This Row],[DESIGNATION]])),"","NEED REF")</f>
        <v/>
      </c>
    </row>
    <row r="9708" spans="2:14">
      <c r="B9708">
        <v>34404297</v>
      </c>
      <c r="C9708" s="2">
        <v>42024</v>
      </c>
      <c r="D9708" t="s">
        <v>13</v>
      </c>
      <c r="F9708" t="s">
        <v>7016</v>
      </c>
      <c r="J9708" t="s">
        <v>17</v>
      </c>
      <c r="L9708" t="str">
        <f>_xlfn.XLOOKUP(Tableau1[[#This Row],[TYPE DE PIECE]],Tableau4[MATIERE],Tableau4[SHORT TYPE],"",0,1)</f>
        <v/>
      </c>
      <c r="N9708" t="str">
        <f>IF(ISERR(FIND("DECOUPE",Tableau1[[#This Row],[DESIGNATION]])),"","NEED REF")</f>
        <v/>
      </c>
    </row>
    <row r="9709" spans="2:14">
      <c r="B9709">
        <v>34404296</v>
      </c>
      <c r="C9709" s="2">
        <v>42024</v>
      </c>
      <c r="D9709" t="s">
        <v>13</v>
      </c>
      <c r="E9709" t="s">
        <v>7021</v>
      </c>
      <c r="F9709" t="s">
        <v>7016</v>
      </c>
      <c r="J9709" t="s">
        <v>17</v>
      </c>
      <c r="K9709" t="s">
        <v>22</v>
      </c>
      <c r="L9709" t="str">
        <f>_xlfn.XLOOKUP(Tableau1[[#This Row],[TYPE DE PIECE]],Tableau4[MATIERE],Tableau4[SHORT TYPE],"",0,1)</f>
        <v>COP</v>
      </c>
      <c r="N9709" t="str">
        <f>IF(ISERR(FIND("DECOUPE",Tableau1[[#This Row],[DESIGNATION]])),"","NEED REF")</f>
        <v/>
      </c>
    </row>
    <row r="9710" spans="2:14">
      <c r="B9710">
        <v>34404295</v>
      </c>
      <c r="C9710" s="2">
        <v>42024</v>
      </c>
      <c r="D9710" t="s">
        <v>13</v>
      </c>
      <c r="E9710" t="s">
        <v>7023</v>
      </c>
      <c r="F9710" t="s">
        <v>7016</v>
      </c>
      <c r="J9710" t="s">
        <v>17</v>
      </c>
      <c r="K9710" t="s">
        <v>22</v>
      </c>
      <c r="L9710" t="str">
        <f>_xlfn.XLOOKUP(Tableau1[[#This Row],[TYPE DE PIECE]],Tableau4[MATIERE],Tableau4[SHORT TYPE],"",0,1)</f>
        <v>COP</v>
      </c>
      <c r="N9710" t="str">
        <f>IF(ISERR(FIND("DECOUPE",Tableau1[[#This Row],[DESIGNATION]])),"","NEED REF")</f>
        <v/>
      </c>
    </row>
    <row r="9711" spans="2:14">
      <c r="B9711">
        <v>34404294</v>
      </c>
      <c r="C9711" s="2">
        <v>42024</v>
      </c>
      <c r="D9711" t="s">
        <v>13</v>
      </c>
      <c r="E9711" t="s">
        <v>7024</v>
      </c>
      <c r="F9711" t="s">
        <v>7016</v>
      </c>
      <c r="J9711" t="s">
        <v>17</v>
      </c>
      <c r="K9711" t="s">
        <v>22</v>
      </c>
      <c r="L9711" t="str">
        <f>_xlfn.XLOOKUP(Tableau1[[#This Row],[TYPE DE PIECE]],Tableau4[MATIERE],Tableau4[SHORT TYPE],"",0,1)</f>
        <v>COP</v>
      </c>
      <c r="N9711" t="str">
        <f>IF(ISERR(FIND("DECOUPE",Tableau1[[#This Row],[DESIGNATION]])),"","NEED REF")</f>
        <v/>
      </c>
    </row>
    <row r="9712" spans="2:14">
      <c r="B9712">
        <v>34404293</v>
      </c>
      <c r="C9712" s="2">
        <v>42024</v>
      </c>
      <c r="D9712" t="s">
        <v>13</v>
      </c>
      <c r="E9712" t="s">
        <v>7025</v>
      </c>
      <c r="F9712" t="s">
        <v>7016</v>
      </c>
      <c r="J9712" t="s">
        <v>17</v>
      </c>
      <c r="K9712" t="s">
        <v>25</v>
      </c>
      <c r="L9712" t="str">
        <f>_xlfn.XLOOKUP(Tableau1[[#This Row],[TYPE DE PIECE]],Tableau4[MATIERE],Tableau4[SHORT TYPE],"",0,1)</f>
        <v>SMT</v>
      </c>
      <c r="N9712" t="str">
        <f>IF(ISERR(FIND("DECOUPE",Tableau1[[#This Row],[DESIGNATION]])),"","NEED REF")</f>
        <v/>
      </c>
    </row>
    <row r="9713" spans="2:14">
      <c r="B9713">
        <v>34404292</v>
      </c>
      <c r="C9713" s="2"/>
      <c r="L9713" t="str">
        <f>_xlfn.XLOOKUP(Tableau1[[#This Row],[TYPE DE PIECE]],Tableau4[MATIERE],Tableau4[SHORT TYPE],"",0,1)</f>
        <v/>
      </c>
      <c r="N9713" t="str">
        <f>IF(ISERR(FIND("DECOUPE",Tableau1[[#This Row],[DESIGNATION]])),"","NEED REF")</f>
        <v/>
      </c>
    </row>
    <row r="9714" spans="2:14">
      <c r="B9714">
        <v>34404291</v>
      </c>
      <c r="C9714" s="2"/>
      <c r="L9714" t="str">
        <f>_xlfn.XLOOKUP(Tableau1[[#This Row],[TYPE DE PIECE]],Tableau4[MATIERE],Tableau4[SHORT TYPE],"",0,1)</f>
        <v/>
      </c>
      <c r="N9714" t="str">
        <f>IF(ISERR(FIND("DECOUPE",Tableau1[[#This Row],[DESIGNATION]])),"","NEED REF")</f>
        <v/>
      </c>
    </row>
    <row r="9715" spans="2:14">
      <c r="B9715">
        <v>34404290</v>
      </c>
      <c r="C9715" s="2">
        <v>42019</v>
      </c>
      <c r="D9715" t="s">
        <v>13</v>
      </c>
      <c r="E9715" t="s">
        <v>7026</v>
      </c>
      <c r="F9715" t="s">
        <v>239</v>
      </c>
      <c r="J9715" t="s">
        <v>2245</v>
      </c>
      <c r="K9715" t="s">
        <v>6459</v>
      </c>
      <c r="L9715" t="str">
        <f>_xlfn.XLOOKUP(Tableau1[[#This Row],[TYPE DE PIECE]],Tableau4[MATIERE],Tableau4[SHORT TYPE],"",0,1)</f>
        <v/>
      </c>
      <c r="N9715" t="str">
        <f>IF(ISERR(FIND("DECOUPE",Tableau1[[#This Row],[DESIGNATION]])),"","NEED REF")</f>
        <v/>
      </c>
    </row>
    <row r="9716" spans="2:14">
      <c r="B9716">
        <v>34404289</v>
      </c>
      <c r="C9716" s="2">
        <v>42019</v>
      </c>
      <c r="D9716" t="s">
        <v>13</v>
      </c>
      <c r="E9716" t="s">
        <v>7027</v>
      </c>
      <c r="F9716" t="s">
        <v>239</v>
      </c>
      <c r="J9716" t="s">
        <v>2245</v>
      </c>
      <c r="K9716" t="s">
        <v>6459</v>
      </c>
      <c r="L9716" t="str">
        <f>_xlfn.XLOOKUP(Tableau1[[#This Row],[TYPE DE PIECE]],Tableau4[MATIERE],Tableau4[SHORT TYPE],"",0,1)</f>
        <v/>
      </c>
      <c r="N9716" t="str">
        <f>IF(ISERR(FIND("DECOUPE",Tableau1[[#This Row],[DESIGNATION]])),"","NEED REF")</f>
        <v/>
      </c>
    </row>
    <row r="9717" spans="2:14">
      <c r="B9717">
        <v>34404288</v>
      </c>
      <c r="C9717" s="2">
        <v>41646</v>
      </c>
      <c r="D9717" t="s">
        <v>13</v>
      </c>
      <c r="E9717" t="s">
        <v>7028</v>
      </c>
      <c r="F9717" t="s">
        <v>6959</v>
      </c>
      <c r="J9717" t="s">
        <v>17</v>
      </c>
      <c r="K9717" t="s">
        <v>25</v>
      </c>
      <c r="L9717" t="str">
        <f>_xlfn.XLOOKUP(Tableau1[[#This Row],[TYPE DE PIECE]],Tableau4[MATIERE],Tableau4[SHORT TYPE],"",0,1)</f>
        <v>SMT</v>
      </c>
      <c r="N9717" t="str">
        <f>IF(ISERR(FIND("DECOUPE",Tableau1[[#This Row],[DESIGNATION]])),"","NEED REF")</f>
        <v/>
      </c>
    </row>
    <row r="9718" spans="2:14">
      <c r="B9718">
        <v>34404287</v>
      </c>
      <c r="C9718" s="2">
        <v>41646</v>
      </c>
      <c r="D9718" t="s">
        <v>13</v>
      </c>
      <c r="E9718" t="s">
        <v>7002</v>
      </c>
      <c r="F9718" t="s">
        <v>6959</v>
      </c>
      <c r="J9718" t="s">
        <v>17</v>
      </c>
      <c r="K9718" t="s">
        <v>22</v>
      </c>
      <c r="L9718" t="str">
        <f>_xlfn.XLOOKUP(Tableau1[[#This Row],[TYPE DE PIECE]],Tableau4[MATIERE],Tableau4[SHORT TYPE],"",0,1)</f>
        <v>COP</v>
      </c>
      <c r="N9718" t="str">
        <f>IF(ISERR(FIND("DECOUPE",Tableau1[[#This Row],[DESIGNATION]])),"","NEED REF")</f>
        <v/>
      </c>
    </row>
    <row r="9719" spans="2:14">
      <c r="B9719">
        <v>34404286</v>
      </c>
      <c r="C9719" s="2">
        <v>41646</v>
      </c>
      <c r="D9719" t="s">
        <v>13</v>
      </c>
      <c r="E9719" t="s">
        <v>7029</v>
      </c>
      <c r="F9719" t="s">
        <v>6882</v>
      </c>
      <c r="J9719" t="s">
        <v>17</v>
      </c>
      <c r="K9719" t="s">
        <v>25</v>
      </c>
      <c r="L9719" t="str">
        <f>_xlfn.XLOOKUP(Tableau1[[#This Row],[TYPE DE PIECE]],Tableau4[MATIERE],Tableau4[SHORT TYPE],"",0,1)</f>
        <v>SMT</v>
      </c>
      <c r="N9719" t="str">
        <f>IF(ISERR(FIND("DECOUPE",Tableau1[[#This Row],[DESIGNATION]])),"","NEED REF")</f>
        <v/>
      </c>
    </row>
    <row r="9720" spans="2:14">
      <c r="B9720">
        <v>34404285</v>
      </c>
      <c r="C9720" s="2">
        <v>41646</v>
      </c>
      <c r="D9720" t="s">
        <v>13</v>
      </c>
      <c r="E9720" t="s">
        <v>7030</v>
      </c>
      <c r="F9720" t="s">
        <v>6882</v>
      </c>
      <c r="J9720" t="s">
        <v>17</v>
      </c>
      <c r="K9720" t="s">
        <v>25</v>
      </c>
      <c r="L9720" t="str">
        <f>_xlfn.XLOOKUP(Tableau1[[#This Row],[TYPE DE PIECE]],Tableau4[MATIERE],Tableau4[SHORT TYPE],"",0,1)</f>
        <v>SMT</v>
      </c>
      <c r="N9720" t="str">
        <f>IF(ISERR(FIND("DECOUPE",Tableau1[[#This Row],[DESIGNATION]])),"","NEED REF")</f>
        <v/>
      </c>
    </row>
    <row r="9721" spans="2:14">
      <c r="B9721">
        <v>34404284</v>
      </c>
      <c r="C9721" s="2">
        <v>41646</v>
      </c>
      <c r="D9721" t="s">
        <v>13</v>
      </c>
      <c r="E9721" t="s">
        <v>7031</v>
      </c>
      <c r="F9721" t="s">
        <v>6882</v>
      </c>
      <c r="J9721" t="s">
        <v>17</v>
      </c>
      <c r="K9721" t="s">
        <v>25</v>
      </c>
      <c r="L9721" t="str">
        <f>_xlfn.XLOOKUP(Tableau1[[#This Row],[TYPE DE PIECE]],Tableau4[MATIERE],Tableau4[SHORT TYPE],"",0,1)</f>
        <v>SMT</v>
      </c>
      <c r="N9721" t="str">
        <f>IF(ISERR(FIND("DECOUPE",Tableau1[[#This Row],[DESIGNATION]])),"","NEED REF")</f>
        <v/>
      </c>
    </row>
    <row r="9722" spans="2:14">
      <c r="B9722">
        <v>34404283</v>
      </c>
      <c r="C9722" s="2">
        <v>41646</v>
      </c>
      <c r="D9722" t="s">
        <v>13</v>
      </c>
      <c r="E9722" t="s">
        <v>7032</v>
      </c>
      <c r="F9722" t="s">
        <v>481</v>
      </c>
      <c r="J9722" t="s">
        <v>17</v>
      </c>
      <c r="K9722" t="s">
        <v>25</v>
      </c>
      <c r="L9722" t="str">
        <f>_xlfn.XLOOKUP(Tableau1[[#This Row],[TYPE DE PIECE]],Tableau4[MATIERE],Tableau4[SHORT TYPE],"",0,1)</f>
        <v>SMT</v>
      </c>
      <c r="N9722" t="str">
        <f>IF(ISERR(FIND("DECOUPE",Tableau1[[#This Row],[DESIGNATION]])),"","NEED REF")</f>
        <v/>
      </c>
    </row>
    <row r="9723" spans="2:14">
      <c r="B9723">
        <v>34404282</v>
      </c>
      <c r="C9723" s="2">
        <v>41646</v>
      </c>
      <c r="D9723" t="s">
        <v>13</v>
      </c>
      <c r="E9723" t="s">
        <v>7033</v>
      </c>
      <c r="F9723" t="s">
        <v>481</v>
      </c>
      <c r="J9723" t="s">
        <v>17</v>
      </c>
      <c r="K9723" t="s">
        <v>25</v>
      </c>
      <c r="L9723" t="str">
        <f>_xlfn.XLOOKUP(Tableau1[[#This Row],[TYPE DE PIECE]],Tableau4[MATIERE],Tableau4[SHORT TYPE],"",0,1)</f>
        <v>SMT</v>
      </c>
      <c r="N9723" t="str">
        <f>IF(ISERR(FIND("DECOUPE",Tableau1[[#This Row],[DESIGNATION]])),"","NEED REF")</f>
        <v/>
      </c>
    </row>
    <row r="9724" spans="2:14">
      <c r="B9724">
        <v>34404281</v>
      </c>
      <c r="C9724" s="2">
        <v>41646</v>
      </c>
      <c r="D9724" t="s">
        <v>13</v>
      </c>
      <c r="E9724" t="s">
        <v>7034</v>
      </c>
      <c r="F9724" t="s">
        <v>481</v>
      </c>
      <c r="J9724" t="s">
        <v>17</v>
      </c>
      <c r="K9724" t="s">
        <v>25</v>
      </c>
      <c r="L9724" t="str">
        <f>_xlfn.XLOOKUP(Tableau1[[#This Row],[TYPE DE PIECE]],Tableau4[MATIERE],Tableau4[SHORT TYPE],"",0,1)</f>
        <v>SMT</v>
      </c>
      <c r="N9724" t="str">
        <f>IF(ISERR(FIND("DECOUPE",Tableau1[[#This Row],[DESIGNATION]])),"","NEED REF")</f>
        <v/>
      </c>
    </row>
    <row r="9725" spans="2:14">
      <c r="B9725">
        <v>34404280</v>
      </c>
      <c r="C9725" s="2">
        <v>41645</v>
      </c>
      <c r="D9725" t="s">
        <v>13</v>
      </c>
      <c r="E9725" t="s">
        <v>7035</v>
      </c>
      <c r="F9725" t="s">
        <v>481</v>
      </c>
      <c r="J9725" t="s">
        <v>17</v>
      </c>
      <c r="K9725" t="s">
        <v>25</v>
      </c>
      <c r="L9725" t="str">
        <f>_xlfn.XLOOKUP(Tableau1[[#This Row],[TYPE DE PIECE]],Tableau4[MATIERE],Tableau4[SHORT TYPE],"",0,1)</f>
        <v>SMT</v>
      </c>
      <c r="N9725" t="str">
        <f>IF(ISERR(FIND("DECOUPE",Tableau1[[#This Row],[DESIGNATION]])),"","NEED REF")</f>
        <v>NEED REF</v>
      </c>
    </row>
    <row r="9726" spans="2:14">
      <c r="B9726">
        <v>34404279</v>
      </c>
      <c r="C9726" s="2">
        <v>41996</v>
      </c>
      <c r="D9726" t="s">
        <v>13</v>
      </c>
      <c r="E9726" t="s">
        <v>7036</v>
      </c>
      <c r="F9726" t="s">
        <v>6954</v>
      </c>
      <c r="J9726" t="s">
        <v>17</v>
      </c>
      <c r="K9726" t="s">
        <v>25</v>
      </c>
      <c r="L9726" t="str">
        <f>_xlfn.XLOOKUP(Tableau1[[#This Row],[TYPE DE PIECE]],Tableau4[MATIERE],Tableau4[SHORT TYPE],"",0,1)</f>
        <v>SMT</v>
      </c>
      <c r="N9726" t="str">
        <f>IF(ISERR(FIND("DECOUPE",Tableau1[[#This Row],[DESIGNATION]])),"","NEED REF")</f>
        <v/>
      </c>
    </row>
    <row r="9727" spans="2:14">
      <c r="B9727">
        <v>34404278</v>
      </c>
      <c r="C9727" s="2">
        <v>41991</v>
      </c>
      <c r="D9727" t="s">
        <v>13</v>
      </c>
      <c r="E9727" t="s">
        <v>7037</v>
      </c>
      <c r="F9727" t="s">
        <v>6954</v>
      </c>
      <c r="J9727" t="s">
        <v>17</v>
      </c>
      <c r="K9727" t="s">
        <v>25</v>
      </c>
      <c r="L9727" t="str">
        <f>_xlfn.XLOOKUP(Tableau1[[#This Row],[TYPE DE PIECE]],Tableau4[MATIERE],Tableau4[SHORT TYPE],"",0,1)</f>
        <v>SMT</v>
      </c>
      <c r="N9727" t="str">
        <f>IF(ISERR(FIND("DECOUPE",Tableau1[[#This Row],[DESIGNATION]])),"","NEED REF")</f>
        <v/>
      </c>
    </row>
    <row r="9728" spans="2:14">
      <c r="B9728">
        <v>34404277</v>
      </c>
      <c r="C9728" s="2">
        <v>41991</v>
      </c>
      <c r="D9728" t="s">
        <v>13</v>
      </c>
      <c r="E9728" t="s">
        <v>5638</v>
      </c>
      <c r="F9728" t="s">
        <v>6954</v>
      </c>
      <c r="J9728" t="s">
        <v>17</v>
      </c>
      <c r="K9728" t="s">
        <v>25</v>
      </c>
      <c r="L9728" t="str">
        <f>_xlfn.XLOOKUP(Tableau1[[#This Row],[TYPE DE PIECE]],Tableau4[MATIERE],Tableau4[SHORT TYPE],"",0,1)</f>
        <v>SMT</v>
      </c>
      <c r="N9728" t="str">
        <f>IF(ISERR(FIND("DECOUPE",Tableau1[[#This Row],[DESIGNATION]])),"","NEED REF")</f>
        <v/>
      </c>
    </row>
    <row r="9729" spans="2:14">
      <c r="B9729">
        <v>34404276</v>
      </c>
      <c r="C9729" s="2">
        <v>41991</v>
      </c>
      <c r="D9729" t="s">
        <v>13</v>
      </c>
      <c r="E9729" t="s">
        <v>7038</v>
      </c>
      <c r="F9729" t="s">
        <v>6954</v>
      </c>
      <c r="J9729" t="s">
        <v>17</v>
      </c>
      <c r="K9729" t="s">
        <v>25</v>
      </c>
      <c r="L9729" t="str">
        <f>_xlfn.XLOOKUP(Tableau1[[#This Row],[TYPE DE PIECE]],Tableau4[MATIERE],Tableau4[SHORT TYPE],"",0,1)</f>
        <v>SMT</v>
      </c>
      <c r="N9729" t="str">
        <f>IF(ISERR(FIND("DECOUPE",Tableau1[[#This Row],[DESIGNATION]])),"","NEED REF")</f>
        <v/>
      </c>
    </row>
    <row r="9730" spans="2:14">
      <c r="B9730">
        <v>34404275</v>
      </c>
      <c r="C9730" s="2">
        <v>41990</v>
      </c>
      <c r="D9730" t="s">
        <v>13</v>
      </c>
      <c r="E9730" t="s">
        <v>7039</v>
      </c>
      <c r="F9730" t="s">
        <v>6585</v>
      </c>
      <c r="J9730" t="s">
        <v>17</v>
      </c>
      <c r="K9730" t="s">
        <v>25</v>
      </c>
      <c r="L9730" t="str">
        <f>_xlfn.XLOOKUP(Tableau1[[#This Row],[TYPE DE PIECE]],Tableau4[MATIERE],Tableau4[SHORT TYPE],"",0,1)</f>
        <v>SMT</v>
      </c>
      <c r="N9730" t="str">
        <f>IF(ISERR(FIND("DECOUPE",Tableau1[[#This Row],[DESIGNATION]])),"","NEED REF")</f>
        <v/>
      </c>
    </row>
    <row r="9731" spans="2:14">
      <c r="B9731">
        <v>34404274</v>
      </c>
      <c r="C9731" s="2" t="s">
        <v>7040</v>
      </c>
      <c r="E9731" t="s">
        <v>7041</v>
      </c>
      <c r="F9731" t="s">
        <v>6954</v>
      </c>
      <c r="J9731" t="s">
        <v>17</v>
      </c>
      <c r="L9731" t="str">
        <f>_xlfn.XLOOKUP(Tableau1[[#This Row],[TYPE DE PIECE]],Tableau4[MATIERE],Tableau4[SHORT TYPE],"",0,1)</f>
        <v/>
      </c>
      <c r="N9731" t="str">
        <f>IF(ISERR(FIND("DECOUPE",Tableau1[[#This Row],[DESIGNATION]])),"","NEED REF")</f>
        <v/>
      </c>
    </row>
    <row r="9732" spans="2:14">
      <c r="B9732">
        <v>34404273</v>
      </c>
      <c r="C9732" s="2">
        <v>41989</v>
      </c>
      <c r="D9732" t="s">
        <v>13</v>
      </c>
      <c r="E9732" t="s">
        <v>7042</v>
      </c>
      <c r="F9732" t="s">
        <v>6954</v>
      </c>
      <c r="J9732" t="s">
        <v>17</v>
      </c>
      <c r="K9732" t="s">
        <v>25</v>
      </c>
      <c r="L9732" t="str">
        <f>_xlfn.XLOOKUP(Tableau1[[#This Row],[TYPE DE PIECE]],Tableau4[MATIERE],Tableau4[SHORT TYPE],"",0,1)</f>
        <v>SMT</v>
      </c>
      <c r="N9732" t="str">
        <f>IF(ISERR(FIND("DECOUPE",Tableau1[[#This Row],[DESIGNATION]])),"","NEED REF")</f>
        <v/>
      </c>
    </row>
    <row r="9733" spans="2:14">
      <c r="B9733">
        <v>34404272</v>
      </c>
      <c r="C9733" s="2">
        <v>41989</v>
      </c>
      <c r="D9733" t="s">
        <v>13</v>
      </c>
      <c r="E9733" t="s">
        <v>7043</v>
      </c>
      <c r="F9733" t="s">
        <v>6954</v>
      </c>
      <c r="J9733" t="s">
        <v>17</v>
      </c>
      <c r="K9733" t="s">
        <v>25</v>
      </c>
      <c r="L9733" t="str">
        <f>_xlfn.XLOOKUP(Tableau1[[#This Row],[TYPE DE PIECE]],Tableau4[MATIERE],Tableau4[SHORT TYPE],"",0,1)</f>
        <v>SMT</v>
      </c>
      <c r="N9733" t="str">
        <f>IF(ISERR(FIND("DECOUPE",Tableau1[[#This Row],[DESIGNATION]])),"","NEED REF")</f>
        <v/>
      </c>
    </row>
    <row r="9734" spans="2:14">
      <c r="B9734">
        <v>34404271</v>
      </c>
      <c r="C9734" s="2">
        <v>41989</v>
      </c>
      <c r="D9734" t="s">
        <v>13</v>
      </c>
      <c r="E9734" t="s">
        <v>7044</v>
      </c>
      <c r="F9734" t="s">
        <v>6954</v>
      </c>
      <c r="J9734" t="s">
        <v>17</v>
      </c>
      <c r="K9734" t="s">
        <v>33</v>
      </c>
      <c r="L9734" t="str">
        <f>_xlfn.XLOOKUP(Tableau1[[#This Row],[TYPE DE PIECE]],Tableau4[MATIERE],Tableau4[SHORT TYPE],"",0,1)</f>
        <v>PLA</v>
      </c>
      <c r="N9734" t="str">
        <f>IF(ISERR(FIND("DECOUPE",Tableau1[[#This Row],[DESIGNATION]])),"","NEED REF")</f>
        <v/>
      </c>
    </row>
    <row r="9735" spans="2:14">
      <c r="B9735">
        <v>34404270</v>
      </c>
      <c r="C9735" s="2">
        <v>41988</v>
      </c>
      <c r="D9735" t="s">
        <v>13</v>
      </c>
      <c r="E9735" t="s">
        <v>7045</v>
      </c>
      <c r="F9735" t="s">
        <v>6954</v>
      </c>
      <c r="J9735" t="s">
        <v>17</v>
      </c>
      <c r="K9735" t="s">
        <v>25</v>
      </c>
      <c r="L9735" t="str">
        <f>_xlfn.XLOOKUP(Tableau1[[#This Row],[TYPE DE PIECE]],Tableau4[MATIERE],Tableau4[SHORT TYPE],"",0,1)</f>
        <v>SMT</v>
      </c>
      <c r="N9735" t="str">
        <f>IF(ISERR(FIND("DECOUPE",Tableau1[[#This Row],[DESIGNATION]])),"","NEED REF")</f>
        <v/>
      </c>
    </row>
    <row r="9736" spans="2:14">
      <c r="B9736">
        <v>34404269</v>
      </c>
      <c r="C9736" s="2">
        <v>41988</v>
      </c>
      <c r="D9736" t="s">
        <v>13</v>
      </c>
      <c r="E9736" t="s">
        <v>7046</v>
      </c>
      <c r="F9736" t="s">
        <v>6954</v>
      </c>
      <c r="J9736" t="s">
        <v>17</v>
      </c>
      <c r="K9736" t="s">
        <v>25</v>
      </c>
      <c r="L9736" t="str">
        <f>_xlfn.XLOOKUP(Tableau1[[#This Row],[TYPE DE PIECE]],Tableau4[MATIERE],Tableau4[SHORT TYPE],"",0,1)</f>
        <v>SMT</v>
      </c>
      <c r="N9736" t="str">
        <f>IF(ISERR(FIND("DECOUPE",Tableau1[[#This Row],[DESIGNATION]])),"","NEED REF")</f>
        <v/>
      </c>
    </row>
    <row r="9737" spans="2:14">
      <c r="B9737">
        <v>34404268</v>
      </c>
      <c r="C9737" s="2">
        <v>41988</v>
      </c>
      <c r="D9737" t="s">
        <v>6070</v>
      </c>
      <c r="E9737" t="s">
        <v>7047</v>
      </c>
      <c r="F9737" t="s">
        <v>7048</v>
      </c>
      <c r="J9737" t="s">
        <v>5625</v>
      </c>
      <c r="L9737" t="str">
        <f>_xlfn.XLOOKUP(Tableau1[[#This Row],[TYPE DE PIECE]],Tableau4[MATIERE],Tableau4[SHORT TYPE],"",0,1)</f>
        <v/>
      </c>
      <c r="N9737" t="str">
        <f>IF(ISERR(FIND("DECOUPE",Tableau1[[#This Row],[DESIGNATION]])),"","NEED REF")</f>
        <v/>
      </c>
    </row>
    <row r="9738" spans="2:14">
      <c r="B9738">
        <v>34404267</v>
      </c>
      <c r="C9738" s="2">
        <v>41985</v>
      </c>
      <c r="D9738" t="s">
        <v>6070</v>
      </c>
      <c r="E9738" t="s">
        <v>7049</v>
      </c>
      <c r="F9738" t="s">
        <v>7050</v>
      </c>
      <c r="J9738" t="s">
        <v>5625</v>
      </c>
      <c r="L9738" t="str">
        <f>_xlfn.XLOOKUP(Tableau1[[#This Row],[TYPE DE PIECE]],Tableau4[MATIERE],Tableau4[SHORT TYPE],"",0,1)</f>
        <v/>
      </c>
      <c r="N9738" t="str">
        <f>IF(ISERR(FIND("DECOUPE",Tableau1[[#This Row],[DESIGNATION]])),"","NEED REF")</f>
        <v/>
      </c>
    </row>
    <row r="9739" spans="2:14">
      <c r="B9739">
        <v>34404266</v>
      </c>
      <c r="C9739" s="2">
        <v>41985</v>
      </c>
      <c r="D9739" t="s">
        <v>6070</v>
      </c>
      <c r="E9739" t="s">
        <v>7049</v>
      </c>
      <c r="F9739" t="s">
        <v>7051</v>
      </c>
      <c r="J9739" t="s">
        <v>5625</v>
      </c>
      <c r="L9739" t="str">
        <f>_xlfn.XLOOKUP(Tableau1[[#This Row],[TYPE DE PIECE]],Tableau4[MATIERE],Tableau4[SHORT TYPE],"",0,1)</f>
        <v/>
      </c>
      <c r="N9739" t="str">
        <f>IF(ISERR(FIND("DECOUPE",Tableau1[[#This Row],[DESIGNATION]])),"","NEED REF")</f>
        <v/>
      </c>
    </row>
    <row r="9740" spans="2:14">
      <c r="B9740">
        <v>34404265</v>
      </c>
      <c r="C9740" s="2">
        <v>41985</v>
      </c>
      <c r="D9740" t="s">
        <v>6070</v>
      </c>
      <c r="E9740" t="s">
        <v>7049</v>
      </c>
      <c r="F9740" t="s">
        <v>7052</v>
      </c>
      <c r="J9740" t="s">
        <v>5625</v>
      </c>
      <c r="L9740" t="str">
        <f>_xlfn.XLOOKUP(Tableau1[[#This Row],[TYPE DE PIECE]],Tableau4[MATIERE],Tableau4[SHORT TYPE],"",0,1)</f>
        <v/>
      </c>
      <c r="N9740" t="str">
        <f>IF(ISERR(FIND("DECOUPE",Tableau1[[#This Row],[DESIGNATION]])),"","NEED REF")</f>
        <v/>
      </c>
    </row>
    <row r="9741" spans="2:14">
      <c r="B9741">
        <v>34404264</v>
      </c>
      <c r="C9741" s="2" t="s">
        <v>7053</v>
      </c>
      <c r="D9741" t="s">
        <v>6070</v>
      </c>
      <c r="E9741" t="s">
        <v>7049</v>
      </c>
      <c r="F9741" t="s">
        <v>7054</v>
      </c>
      <c r="J9741" t="s">
        <v>5625</v>
      </c>
      <c r="L9741" t="str">
        <f>_xlfn.XLOOKUP(Tableau1[[#This Row],[TYPE DE PIECE]],Tableau4[MATIERE],Tableau4[SHORT TYPE],"",0,1)</f>
        <v/>
      </c>
      <c r="N9741" t="str">
        <f>IF(ISERR(FIND("DECOUPE",Tableau1[[#This Row],[DESIGNATION]])),"","NEED REF")</f>
        <v/>
      </c>
    </row>
    <row r="9742" spans="2:14">
      <c r="B9742">
        <v>34404263</v>
      </c>
      <c r="C9742" s="2">
        <v>41985</v>
      </c>
      <c r="D9742" t="s">
        <v>13</v>
      </c>
      <c r="E9742" t="s">
        <v>7055</v>
      </c>
      <c r="F9742" t="s">
        <v>6954</v>
      </c>
      <c r="J9742" t="s">
        <v>17</v>
      </c>
      <c r="K9742" t="s">
        <v>22</v>
      </c>
      <c r="L9742" t="str">
        <f>_xlfn.XLOOKUP(Tableau1[[#This Row],[TYPE DE PIECE]],Tableau4[MATIERE],Tableau4[SHORT TYPE],"",0,1)</f>
        <v>COP</v>
      </c>
      <c r="N9742" t="str">
        <f>IF(ISERR(FIND("DECOUPE",Tableau1[[#This Row],[DESIGNATION]])),"","NEED REF")</f>
        <v/>
      </c>
    </row>
    <row r="9743" spans="2:14">
      <c r="B9743">
        <v>34404262</v>
      </c>
      <c r="C9743" s="2">
        <v>41985</v>
      </c>
      <c r="D9743" t="s">
        <v>13</v>
      </c>
      <c r="E9743" t="s">
        <v>7056</v>
      </c>
      <c r="F9743" t="s">
        <v>6954</v>
      </c>
      <c r="J9743" t="s">
        <v>17</v>
      </c>
      <c r="K9743" t="s">
        <v>22</v>
      </c>
      <c r="L9743" t="str">
        <f>_xlfn.XLOOKUP(Tableau1[[#This Row],[TYPE DE PIECE]],Tableau4[MATIERE],Tableau4[SHORT TYPE],"",0,1)</f>
        <v>COP</v>
      </c>
      <c r="N9743" t="str">
        <f>IF(ISERR(FIND("DECOUPE",Tableau1[[#This Row],[DESIGNATION]])),"","NEED REF")</f>
        <v/>
      </c>
    </row>
    <row r="9744" spans="2:14">
      <c r="B9744">
        <v>34404261</v>
      </c>
      <c r="C9744" s="2">
        <v>41985</v>
      </c>
      <c r="D9744" t="s">
        <v>13</v>
      </c>
      <c r="E9744" t="s">
        <v>7057</v>
      </c>
      <c r="F9744" t="s">
        <v>6954</v>
      </c>
      <c r="J9744" t="s">
        <v>17</v>
      </c>
      <c r="K9744" t="s">
        <v>22</v>
      </c>
      <c r="L9744" t="str">
        <f>_xlfn.XLOOKUP(Tableau1[[#This Row],[TYPE DE PIECE]],Tableau4[MATIERE],Tableau4[SHORT TYPE],"",0,1)</f>
        <v>COP</v>
      </c>
      <c r="N9744" t="str">
        <f>IF(ISERR(FIND("DECOUPE",Tableau1[[#This Row],[DESIGNATION]])),"","NEED REF")</f>
        <v/>
      </c>
    </row>
    <row r="9745" spans="2:14">
      <c r="B9745">
        <v>34404260</v>
      </c>
      <c r="C9745" s="2">
        <v>41985</v>
      </c>
      <c r="D9745" t="s">
        <v>13</v>
      </c>
      <c r="E9745" t="s">
        <v>7058</v>
      </c>
      <c r="F9745" t="s">
        <v>6954</v>
      </c>
      <c r="J9745" t="s">
        <v>17</v>
      </c>
      <c r="K9745" t="s">
        <v>22</v>
      </c>
      <c r="L9745" t="str">
        <f>_xlfn.XLOOKUP(Tableau1[[#This Row],[TYPE DE PIECE]],Tableau4[MATIERE],Tableau4[SHORT TYPE],"",0,1)</f>
        <v>COP</v>
      </c>
      <c r="N9745" t="str">
        <f>IF(ISERR(FIND("DECOUPE",Tableau1[[#This Row],[DESIGNATION]])),"","NEED REF")</f>
        <v/>
      </c>
    </row>
    <row r="9746" spans="2:14">
      <c r="B9746">
        <v>34404259</v>
      </c>
      <c r="C9746" s="2">
        <v>41985</v>
      </c>
      <c r="D9746" t="s">
        <v>13</v>
      </c>
      <c r="E9746" t="s">
        <v>7059</v>
      </c>
      <c r="F9746" t="s">
        <v>6954</v>
      </c>
      <c r="J9746" t="s">
        <v>17</v>
      </c>
      <c r="K9746" t="s">
        <v>22</v>
      </c>
      <c r="L9746" t="str">
        <f>_xlfn.XLOOKUP(Tableau1[[#This Row],[TYPE DE PIECE]],Tableau4[MATIERE],Tableau4[SHORT TYPE],"",0,1)</f>
        <v>COP</v>
      </c>
      <c r="N9746" t="str">
        <f>IF(ISERR(FIND("DECOUPE",Tableau1[[#This Row],[DESIGNATION]])),"","NEED REF")</f>
        <v/>
      </c>
    </row>
    <row r="9747" spans="2:14">
      <c r="B9747">
        <v>34404258</v>
      </c>
      <c r="C9747" s="2">
        <v>41984</v>
      </c>
      <c r="D9747" t="s">
        <v>13</v>
      </c>
      <c r="E9747" t="s">
        <v>7060</v>
      </c>
      <c r="J9747" t="s">
        <v>4048</v>
      </c>
      <c r="L9747" t="str">
        <f>_xlfn.XLOOKUP(Tableau1[[#This Row],[TYPE DE PIECE]],Tableau4[MATIERE],Tableau4[SHORT TYPE],"",0,1)</f>
        <v/>
      </c>
      <c r="N9747" t="str">
        <f>IF(ISERR(FIND("DECOUPE",Tableau1[[#This Row],[DESIGNATION]])),"","NEED REF")</f>
        <v/>
      </c>
    </row>
    <row r="9748" spans="2:14">
      <c r="B9748">
        <v>34404257</v>
      </c>
      <c r="C9748" s="2">
        <v>41984</v>
      </c>
      <c r="D9748" t="s">
        <v>13</v>
      </c>
      <c r="E9748" t="s">
        <v>7061</v>
      </c>
      <c r="J9748" t="s">
        <v>4048</v>
      </c>
      <c r="L9748" t="str">
        <f>_xlfn.XLOOKUP(Tableau1[[#This Row],[TYPE DE PIECE]],Tableau4[MATIERE],Tableau4[SHORT TYPE],"",0,1)</f>
        <v/>
      </c>
      <c r="N9748" t="str">
        <f>IF(ISERR(FIND("DECOUPE",Tableau1[[#This Row],[DESIGNATION]])),"","NEED REF")</f>
        <v/>
      </c>
    </row>
    <row r="9749" spans="2:14">
      <c r="B9749">
        <v>34404256</v>
      </c>
      <c r="C9749" s="2">
        <v>41984</v>
      </c>
      <c r="D9749" t="s">
        <v>13</v>
      </c>
      <c r="E9749" t="s">
        <v>7062</v>
      </c>
      <c r="F9749" t="s">
        <v>6954</v>
      </c>
      <c r="J9749" t="s">
        <v>17</v>
      </c>
      <c r="K9749" t="s">
        <v>33</v>
      </c>
      <c r="L9749" t="str">
        <f>_xlfn.XLOOKUP(Tableau1[[#This Row],[TYPE DE PIECE]],Tableau4[MATIERE],Tableau4[SHORT TYPE],"",0,1)</f>
        <v>PLA</v>
      </c>
      <c r="N9749" t="str">
        <f>IF(ISERR(FIND("DECOUPE",Tableau1[[#This Row],[DESIGNATION]])),"","NEED REF")</f>
        <v/>
      </c>
    </row>
    <row r="9750" spans="2:14">
      <c r="B9750">
        <v>34404255</v>
      </c>
      <c r="C9750" s="2">
        <v>41984</v>
      </c>
      <c r="D9750" t="s">
        <v>13</v>
      </c>
      <c r="E9750" t="s">
        <v>7062</v>
      </c>
      <c r="F9750" t="s">
        <v>6954</v>
      </c>
      <c r="J9750" t="s">
        <v>17</v>
      </c>
      <c r="K9750" t="s">
        <v>33</v>
      </c>
      <c r="L9750" t="str">
        <f>_xlfn.XLOOKUP(Tableau1[[#This Row],[TYPE DE PIECE]],Tableau4[MATIERE],Tableau4[SHORT TYPE],"",0,1)</f>
        <v>PLA</v>
      </c>
      <c r="N9750" t="str">
        <f>IF(ISERR(FIND("DECOUPE",Tableau1[[#This Row],[DESIGNATION]])),"","NEED REF")</f>
        <v/>
      </c>
    </row>
    <row r="9751" spans="2:14">
      <c r="B9751">
        <v>34404254</v>
      </c>
      <c r="C9751" s="2">
        <v>41984</v>
      </c>
      <c r="D9751" t="s">
        <v>13</v>
      </c>
      <c r="E9751" t="s">
        <v>7063</v>
      </c>
      <c r="F9751" t="s">
        <v>6954</v>
      </c>
      <c r="J9751" t="s">
        <v>17</v>
      </c>
      <c r="K9751" t="s">
        <v>33</v>
      </c>
      <c r="L9751" t="str">
        <f>_xlfn.XLOOKUP(Tableau1[[#This Row],[TYPE DE PIECE]],Tableau4[MATIERE],Tableau4[SHORT TYPE],"",0,1)</f>
        <v>PLA</v>
      </c>
      <c r="N9751" t="str">
        <f>IF(ISERR(FIND("DECOUPE",Tableau1[[#This Row],[DESIGNATION]])),"","NEED REF")</f>
        <v/>
      </c>
    </row>
    <row r="9752" spans="2:14">
      <c r="B9752">
        <v>34404253</v>
      </c>
      <c r="C9752" s="2">
        <v>41983</v>
      </c>
      <c r="D9752" t="s">
        <v>13</v>
      </c>
      <c r="E9752" t="s">
        <v>7046</v>
      </c>
      <c r="F9752" t="s">
        <v>6954</v>
      </c>
      <c r="J9752" t="s">
        <v>17</v>
      </c>
      <c r="K9752" t="s">
        <v>25</v>
      </c>
      <c r="L9752" t="str">
        <f>_xlfn.XLOOKUP(Tableau1[[#This Row],[TYPE DE PIECE]],Tableau4[MATIERE],Tableau4[SHORT TYPE],"",0,1)</f>
        <v>SMT</v>
      </c>
      <c r="N9752" t="str">
        <f>IF(ISERR(FIND("DECOUPE",Tableau1[[#This Row],[DESIGNATION]])),"","NEED REF")</f>
        <v/>
      </c>
    </row>
    <row r="9753" spans="2:14">
      <c r="B9753">
        <v>34404252</v>
      </c>
      <c r="C9753" s="2">
        <v>41981</v>
      </c>
      <c r="D9753" t="s">
        <v>13</v>
      </c>
      <c r="E9753" t="s">
        <v>7064</v>
      </c>
      <c r="F9753" t="s">
        <v>7065</v>
      </c>
      <c r="J9753" t="s">
        <v>17</v>
      </c>
      <c r="K9753" t="s">
        <v>22</v>
      </c>
      <c r="L9753" t="str">
        <f>_xlfn.XLOOKUP(Tableau1[[#This Row],[TYPE DE PIECE]],Tableau4[MATIERE],Tableau4[SHORT TYPE],"",0,1)</f>
        <v>COP</v>
      </c>
      <c r="N9753" t="str">
        <f>IF(ISERR(FIND("DECOUPE",Tableau1[[#This Row],[DESIGNATION]])),"","NEED REF")</f>
        <v/>
      </c>
    </row>
    <row r="9754" spans="2:14">
      <c r="B9754">
        <v>34404251</v>
      </c>
      <c r="C9754" s="2">
        <v>41981</v>
      </c>
      <c r="D9754" t="s">
        <v>13</v>
      </c>
      <c r="E9754" t="s">
        <v>7066</v>
      </c>
      <c r="F9754" t="s">
        <v>7065</v>
      </c>
      <c r="J9754" t="s">
        <v>17</v>
      </c>
      <c r="K9754" t="s">
        <v>25</v>
      </c>
      <c r="L9754" t="str">
        <f>_xlfn.XLOOKUP(Tableau1[[#This Row],[TYPE DE PIECE]],Tableau4[MATIERE],Tableau4[SHORT TYPE],"",0,1)</f>
        <v>SMT</v>
      </c>
      <c r="N9754" t="str">
        <f>IF(ISERR(FIND("DECOUPE",Tableau1[[#This Row],[DESIGNATION]])),"","NEED REF")</f>
        <v/>
      </c>
    </row>
    <row r="9755" spans="2:14">
      <c r="B9755">
        <v>34404250</v>
      </c>
      <c r="C9755" s="2">
        <v>41977</v>
      </c>
      <c r="D9755" t="s">
        <v>6070</v>
      </c>
      <c r="E9755" t="s">
        <v>7049</v>
      </c>
      <c r="F9755" t="s">
        <v>7067</v>
      </c>
      <c r="J9755" t="s">
        <v>5625</v>
      </c>
      <c r="L9755" t="str">
        <f>_xlfn.XLOOKUP(Tableau1[[#This Row],[TYPE DE PIECE]],Tableau4[MATIERE],Tableau4[SHORT TYPE],"",0,1)</f>
        <v/>
      </c>
      <c r="N9755" t="str">
        <f>IF(ISERR(FIND("DECOUPE",Tableau1[[#This Row],[DESIGNATION]])),"","NEED REF")</f>
        <v/>
      </c>
    </row>
    <row r="9756" spans="2:14">
      <c r="B9756">
        <v>34404249</v>
      </c>
      <c r="C9756" s="2">
        <v>41976</v>
      </c>
      <c r="D9756" t="s">
        <v>7068</v>
      </c>
      <c r="E9756" t="s">
        <v>7069</v>
      </c>
      <c r="F9756" t="s">
        <v>7067</v>
      </c>
      <c r="J9756" t="s">
        <v>5625</v>
      </c>
      <c r="L9756" t="str">
        <f>_xlfn.XLOOKUP(Tableau1[[#This Row],[TYPE DE PIECE]],Tableau4[MATIERE],Tableau4[SHORT TYPE],"",0,1)</f>
        <v/>
      </c>
      <c r="N9756" t="str">
        <f>IF(ISERR(FIND("DECOUPE",Tableau1[[#This Row],[DESIGNATION]])),"","NEED REF")</f>
        <v/>
      </c>
    </row>
    <row r="9757" spans="2:14">
      <c r="B9757">
        <v>34404248</v>
      </c>
      <c r="C9757" s="2">
        <v>41976</v>
      </c>
      <c r="D9757" t="s">
        <v>13</v>
      </c>
      <c r="E9757" t="s">
        <v>7070</v>
      </c>
      <c r="F9757" t="s">
        <v>482</v>
      </c>
      <c r="J9757" t="s">
        <v>1944</v>
      </c>
      <c r="K9757" t="s">
        <v>50</v>
      </c>
      <c r="L9757" t="str">
        <f>_xlfn.XLOOKUP(Tableau1[[#This Row],[TYPE DE PIECE]],Tableau4[MATIERE],Tableau4[SHORT TYPE],"",0,1)</f>
        <v>WIR</v>
      </c>
      <c r="N9757" t="str">
        <f>IF(ISERR(FIND("DECOUPE",Tableau1[[#This Row],[DESIGNATION]])),"","NEED REF")</f>
        <v/>
      </c>
    </row>
    <row r="9758" spans="2:14">
      <c r="B9758">
        <v>34404247</v>
      </c>
      <c r="C9758" s="2">
        <v>41883</v>
      </c>
      <c r="D9758" t="s">
        <v>13</v>
      </c>
      <c r="E9758" t="s">
        <v>7071</v>
      </c>
      <c r="F9758" t="s">
        <v>6954</v>
      </c>
      <c r="J9758" t="s">
        <v>17</v>
      </c>
      <c r="K9758" t="s">
        <v>25</v>
      </c>
      <c r="L9758" t="str">
        <f>_xlfn.XLOOKUP(Tableau1[[#This Row],[TYPE DE PIECE]],Tableau4[MATIERE],Tableau4[SHORT TYPE],"",0,1)</f>
        <v>SMT</v>
      </c>
      <c r="N9758" t="str">
        <f>IF(ISERR(FIND("DECOUPE",Tableau1[[#This Row],[DESIGNATION]])),"","NEED REF")</f>
        <v/>
      </c>
    </row>
    <row r="9759" spans="2:14">
      <c r="B9759">
        <v>34404246</v>
      </c>
      <c r="C9759" s="2">
        <v>41883</v>
      </c>
      <c r="D9759" t="s">
        <v>13</v>
      </c>
      <c r="E9759" t="s">
        <v>7071</v>
      </c>
      <c r="F9759" t="s">
        <v>6954</v>
      </c>
      <c r="J9759" t="s">
        <v>17</v>
      </c>
      <c r="K9759" t="s">
        <v>25</v>
      </c>
      <c r="L9759" t="str">
        <f>_xlfn.XLOOKUP(Tableau1[[#This Row],[TYPE DE PIECE]],Tableau4[MATIERE],Tableau4[SHORT TYPE],"",0,1)</f>
        <v>SMT</v>
      </c>
      <c r="N9759" t="str">
        <f>IF(ISERR(FIND("DECOUPE",Tableau1[[#This Row],[DESIGNATION]])),"","NEED REF")</f>
        <v/>
      </c>
    </row>
    <row r="9760" spans="2:14">
      <c r="B9760">
        <v>34404245</v>
      </c>
      <c r="C9760" s="2">
        <v>41974</v>
      </c>
      <c r="D9760" t="s">
        <v>13</v>
      </c>
      <c r="E9760" t="s">
        <v>7072</v>
      </c>
      <c r="F9760" t="s">
        <v>7073</v>
      </c>
      <c r="J9760" t="s">
        <v>4048</v>
      </c>
      <c r="K9760" t="s">
        <v>25</v>
      </c>
      <c r="L9760" t="str">
        <f>_xlfn.XLOOKUP(Tableau1[[#This Row],[TYPE DE PIECE]],Tableau4[MATIERE],Tableau4[SHORT TYPE],"",0,1)</f>
        <v>SMT</v>
      </c>
      <c r="N9760" t="str">
        <f>IF(ISERR(FIND("DECOUPE",Tableau1[[#This Row],[DESIGNATION]])),"","NEED REF")</f>
        <v/>
      </c>
    </row>
    <row r="9761" spans="2:14">
      <c r="B9761">
        <v>34404244</v>
      </c>
      <c r="C9761" s="2">
        <v>41974</v>
      </c>
      <c r="D9761" t="s">
        <v>13</v>
      </c>
      <c r="E9761" t="s">
        <v>7074</v>
      </c>
      <c r="F9761" t="s">
        <v>7075</v>
      </c>
      <c r="J9761" t="s">
        <v>17</v>
      </c>
      <c r="K9761" t="s">
        <v>22</v>
      </c>
      <c r="L9761" t="str">
        <f>_xlfn.XLOOKUP(Tableau1[[#This Row],[TYPE DE PIECE]],Tableau4[MATIERE],Tableau4[SHORT TYPE],"",0,1)</f>
        <v>COP</v>
      </c>
      <c r="N9761" t="str">
        <f>IF(ISERR(FIND("DECOUPE",Tableau1[[#This Row],[DESIGNATION]])),"","NEED REF")</f>
        <v/>
      </c>
    </row>
    <row r="9762" spans="2:14">
      <c r="B9762">
        <v>34404243</v>
      </c>
      <c r="C9762" s="2">
        <v>41974</v>
      </c>
      <c r="D9762" t="s">
        <v>13</v>
      </c>
      <c r="E9762" t="s">
        <v>7076</v>
      </c>
      <c r="F9762" t="s">
        <v>7075</v>
      </c>
      <c r="J9762" t="s">
        <v>17</v>
      </c>
      <c r="K9762" t="s">
        <v>22</v>
      </c>
      <c r="L9762" t="str">
        <f>_xlfn.XLOOKUP(Tableau1[[#This Row],[TYPE DE PIECE]],Tableau4[MATIERE],Tableau4[SHORT TYPE],"",0,1)</f>
        <v>COP</v>
      </c>
      <c r="N9762" t="str">
        <f>IF(ISERR(FIND("DECOUPE",Tableau1[[#This Row],[DESIGNATION]])),"","NEED REF")</f>
        <v/>
      </c>
    </row>
    <row r="9763" spans="2:14">
      <c r="B9763">
        <v>34404242</v>
      </c>
      <c r="C9763" s="2">
        <v>41943</v>
      </c>
      <c r="D9763" t="s">
        <v>13</v>
      </c>
      <c r="E9763" t="s">
        <v>7077</v>
      </c>
      <c r="F9763" t="s">
        <v>6954</v>
      </c>
      <c r="J9763" t="s">
        <v>17</v>
      </c>
      <c r="K9763" t="s">
        <v>22</v>
      </c>
      <c r="L9763" t="str">
        <f>_xlfn.XLOOKUP(Tableau1[[#This Row],[TYPE DE PIECE]],Tableau4[MATIERE],Tableau4[SHORT TYPE],"",0,1)</f>
        <v>COP</v>
      </c>
      <c r="N9763" t="str">
        <f>IF(ISERR(FIND("DECOUPE",Tableau1[[#This Row],[DESIGNATION]])),"","NEED REF")</f>
        <v/>
      </c>
    </row>
    <row r="9764" spans="2:14">
      <c r="B9764">
        <v>34404241</v>
      </c>
      <c r="C9764" s="2">
        <v>41943</v>
      </c>
      <c r="D9764" t="s">
        <v>13</v>
      </c>
      <c r="E9764" t="s">
        <v>7078</v>
      </c>
      <c r="F9764" t="s">
        <v>6954</v>
      </c>
      <c r="J9764" t="s">
        <v>17</v>
      </c>
      <c r="K9764" t="s">
        <v>22</v>
      </c>
      <c r="L9764" t="str">
        <f>_xlfn.XLOOKUP(Tableau1[[#This Row],[TYPE DE PIECE]],Tableau4[MATIERE],Tableau4[SHORT TYPE],"",0,1)</f>
        <v>COP</v>
      </c>
      <c r="N9764" t="str">
        <f>IF(ISERR(FIND("DECOUPE",Tableau1[[#This Row],[DESIGNATION]])),"","NEED REF")</f>
        <v/>
      </c>
    </row>
    <row r="9765" spans="2:14">
      <c r="B9765">
        <v>34404240</v>
      </c>
      <c r="C9765" s="2">
        <v>41943</v>
      </c>
      <c r="D9765" t="s">
        <v>13</v>
      </c>
      <c r="E9765" t="s">
        <v>7079</v>
      </c>
      <c r="F9765" t="s">
        <v>6954</v>
      </c>
      <c r="J9765" t="s">
        <v>17</v>
      </c>
      <c r="K9765" t="s">
        <v>22</v>
      </c>
      <c r="L9765" t="str">
        <f>_xlfn.XLOOKUP(Tableau1[[#This Row],[TYPE DE PIECE]],Tableau4[MATIERE],Tableau4[SHORT TYPE],"",0,1)</f>
        <v>COP</v>
      </c>
      <c r="N9765" t="str">
        <f>IF(ISERR(FIND("DECOUPE",Tableau1[[#This Row],[DESIGNATION]])),"","NEED REF")</f>
        <v/>
      </c>
    </row>
    <row r="9766" spans="2:14">
      <c r="B9766">
        <v>34404239</v>
      </c>
      <c r="C9766" s="2">
        <v>41943</v>
      </c>
      <c r="D9766" t="s">
        <v>13</v>
      </c>
      <c r="E9766" t="s">
        <v>7080</v>
      </c>
      <c r="F9766" t="s">
        <v>6954</v>
      </c>
      <c r="J9766" t="s">
        <v>17</v>
      </c>
      <c r="K9766" t="s">
        <v>22</v>
      </c>
      <c r="L9766" t="str">
        <f>_xlfn.XLOOKUP(Tableau1[[#This Row],[TYPE DE PIECE]],Tableau4[MATIERE],Tableau4[SHORT TYPE],"",0,1)</f>
        <v>COP</v>
      </c>
      <c r="N9766" t="str">
        <f>IF(ISERR(FIND("DECOUPE",Tableau1[[#This Row],[DESIGNATION]])),"","NEED REF")</f>
        <v/>
      </c>
    </row>
    <row r="9767" spans="2:14">
      <c r="B9767">
        <v>34404238</v>
      </c>
      <c r="C9767" s="2">
        <v>41970</v>
      </c>
      <c r="D9767" t="s">
        <v>13</v>
      </c>
      <c r="E9767" t="s">
        <v>7081</v>
      </c>
      <c r="F9767" t="s">
        <v>481</v>
      </c>
      <c r="J9767" t="s">
        <v>4048</v>
      </c>
      <c r="L9767" t="str">
        <f>_xlfn.XLOOKUP(Tableau1[[#This Row],[TYPE DE PIECE]],Tableau4[MATIERE],Tableau4[SHORT TYPE],"",0,1)</f>
        <v/>
      </c>
      <c r="N9767" t="str">
        <f>IF(ISERR(FIND("DECOUPE",Tableau1[[#This Row],[DESIGNATION]])),"","NEED REF")</f>
        <v/>
      </c>
    </row>
    <row r="9768" spans="2:14">
      <c r="B9768">
        <v>34404237</v>
      </c>
      <c r="C9768" s="2">
        <v>41970</v>
      </c>
      <c r="D9768" t="s">
        <v>13</v>
      </c>
      <c r="E9768" t="s">
        <v>7082</v>
      </c>
      <c r="F9768" t="s">
        <v>481</v>
      </c>
      <c r="J9768" t="s">
        <v>17</v>
      </c>
      <c r="K9768" t="s">
        <v>25</v>
      </c>
      <c r="L9768" t="str">
        <f>_xlfn.XLOOKUP(Tableau1[[#This Row],[TYPE DE PIECE]],Tableau4[MATIERE],Tableau4[SHORT TYPE],"",0,1)</f>
        <v>SMT</v>
      </c>
      <c r="N9768" t="str">
        <f>IF(ISERR(FIND("DECOUPE",Tableau1[[#This Row],[DESIGNATION]])),"","NEED REF")</f>
        <v/>
      </c>
    </row>
    <row r="9769" spans="2:14">
      <c r="B9769">
        <v>34404236</v>
      </c>
      <c r="C9769" s="2">
        <v>41970</v>
      </c>
      <c r="D9769" t="s">
        <v>13</v>
      </c>
      <c r="E9769" t="s">
        <v>7083</v>
      </c>
      <c r="F9769" t="s">
        <v>2455</v>
      </c>
      <c r="J9769" t="s">
        <v>4048</v>
      </c>
      <c r="K9769" t="s">
        <v>25</v>
      </c>
      <c r="L9769" t="str">
        <f>_xlfn.XLOOKUP(Tableau1[[#This Row],[TYPE DE PIECE]],Tableau4[MATIERE],Tableau4[SHORT TYPE],"",0,1)</f>
        <v>SMT</v>
      </c>
      <c r="N9769" t="str">
        <f>IF(ISERR(FIND("DECOUPE",Tableau1[[#This Row],[DESIGNATION]])),"","NEED REF")</f>
        <v/>
      </c>
    </row>
    <row r="9770" spans="2:14">
      <c r="B9770">
        <v>34404235</v>
      </c>
      <c r="C9770" s="2">
        <v>41964</v>
      </c>
      <c r="D9770" t="s">
        <v>13</v>
      </c>
      <c r="E9770" t="s">
        <v>7084</v>
      </c>
      <c r="F9770" t="s">
        <v>7085</v>
      </c>
      <c r="J9770" t="s">
        <v>4048</v>
      </c>
      <c r="L9770" t="str">
        <f>_xlfn.XLOOKUP(Tableau1[[#This Row],[TYPE DE PIECE]],Tableau4[MATIERE],Tableau4[SHORT TYPE],"",0,1)</f>
        <v/>
      </c>
      <c r="N9770" t="str">
        <f>IF(ISERR(FIND("DECOUPE",Tableau1[[#This Row],[DESIGNATION]])),"","NEED REF")</f>
        <v/>
      </c>
    </row>
    <row r="9771" spans="2:14">
      <c r="B9771">
        <v>34404234</v>
      </c>
      <c r="C9771" s="2"/>
      <c r="E9771" t="s">
        <v>7062</v>
      </c>
      <c r="L9771" t="str">
        <f>_xlfn.XLOOKUP(Tableau1[[#This Row],[TYPE DE PIECE]],Tableau4[MATIERE],Tableau4[SHORT TYPE],"",0,1)</f>
        <v/>
      </c>
      <c r="N9771" t="str">
        <f>IF(ISERR(FIND("DECOUPE",Tableau1[[#This Row],[DESIGNATION]])),"","NEED REF")</f>
        <v/>
      </c>
    </row>
    <row r="9772" spans="2:14">
      <c r="B9772">
        <v>34404233</v>
      </c>
      <c r="C9772" s="2">
        <v>41962</v>
      </c>
      <c r="D9772" t="s">
        <v>13</v>
      </c>
      <c r="E9772" t="s">
        <v>7086</v>
      </c>
      <c r="F9772" t="s">
        <v>7087</v>
      </c>
      <c r="J9772" t="s">
        <v>177</v>
      </c>
      <c r="K9772" t="s">
        <v>25</v>
      </c>
      <c r="L9772" t="str">
        <f>_xlfn.XLOOKUP(Tableau1[[#This Row],[TYPE DE PIECE]],Tableau4[MATIERE],Tableau4[SHORT TYPE],"",0,1)</f>
        <v>SMT</v>
      </c>
      <c r="N9772" t="str">
        <f>IF(ISERR(FIND("DECOUPE",Tableau1[[#This Row],[DESIGNATION]])),"","NEED REF")</f>
        <v/>
      </c>
    </row>
    <row r="9773" spans="2:14">
      <c r="B9773">
        <v>34404232</v>
      </c>
      <c r="C9773" s="2"/>
      <c r="E9773" t="s">
        <v>7062</v>
      </c>
      <c r="L9773" t="str">
        <f>_xlfn.XLOOKUP(Tableau1[[#This Row],[TYPE DE PIECE]],Tableau4[MATIERE],Tableau4[SHORT TYPE],"",0,1)</f>
        <v/>
      </c>
      <c r="N9773" t="str">
        <f>IF(ISERR(FIND("DECOUPE",Tableau1[[#This Row],[DESIGNATION]])),"","NEED REF")</f>
        <v/>
      </c>
    </row>
    <row r="9774" spans="2:14">
      <c r="B9774">
        <v>34404231</v>
      </c>
      <c r="C9774" s="2"/>
      <c r="E9774" t="s">
        <v>7062</v>
      </c>
      <c r="L9774" t="str">
        <f>_xlfn.XLOOKUP(Tableau1[[#This Row],[TYPE DE PIECE]],Tableau4[MATIERE],Tableau4[SHORT TYPE],"",0,1)</f>
        <v/>
      </c>
      <c r="N9774" t="str">
        <f>IF(ISERR(FIND("DECOUPE",Tableau1[[#This Row],[DESIGNATION]])),"","NEED REF")</f>
        <v/>
      </c>
    </row>
    <row r="9775" spans="2:14">
      <c r="B9775">
        <v>34404230</v>
      </c>
      <c r="C9775" s="2"/>
      <c r="E9775" t="s">
        <v>7062</v>
      </c>
      <c r="L9775" t="str">
        <f>_xlfn.XLOOKUP(Tableau1[[#This Row],[TYPE DE PIECE]],Tableau4[MATIERE],Tableau4[SHORT TYPE],"",0,1)</f>
        <v/>
      </c>
      <c r="N9775" t="str">
        <f>IF(ISERR(FIND("DECOUPE",Tableau1[[#This Row],[DESIGNATION]])),"","NEED REF")</f>
        <v/>
      </c>
    </row>
    <row r="9776" spans="2:14">
      <c r="B9776">
        <v>34404229</v>
      </c>
      <c r="C9776" s="2"/>
      <c r="E9776" t="s">
        <v>7062</v>
      </c>
      <c r="L9776" t="str">
        <f>_xlfn.XLOOKUP(Tableau1[[#This Row],[TYPE DE PIECE]],Tableau4[MATIERE],Tableau4[SHORT TYPE],"",0,1)</f>
        <v/>
      </c>
      <c r="N9776" t="str">
        <f>IF(ISERR(FIND("DECOUPE",Tableau1[[#This Row],[DESIGNATION]])),"","NEED REF")</f>
        <v/>
      </c>
    </row>
    <row r="9777" spans="2:14">
      <c r="B9777">
        <v>34404228</v>
      </c>
      <c r="C9777" s="2">
        <v>41955</v>
      </c>
      <c r="D9777" t="s">
        <v>13</v>
      </c>
      <c r="E9777" t="s">
        <v>7088</v>
      </c>
      <c r="F9777" t="s">
        <v>7089</v>
      </c>
      <c r="J9777" t="s">
        <v>5625</v>
      </c>
      <c r="L9777" t="str">
        <f>_xlfn.XLOOKUP(Tableau1[[#This Row],[TYPE DE PIECE]],Tableau4[MATIERE],Tableau4[SHORT TYPE],"",0,1)</f>
        <v/>
      </c>
      <c r="N9777" t="str">
        <f>IF(ISERR(FIND("DECOUPE",Tableau1[[#This Row],[DESIGNATION]])),"","NEED REF")</f>
        <v/>
      </c>
    </row>
    <row r="9778" spans="2:14">
      <c r="B9778">
        <v>34404227</v>
      </c>
      <c r="C9778" s="2">
        <v>41955</v>
      </c>
      <c r="D9778" t="s">
        <v>13</v>
      </c>
      <c r="E9778" t="s">
        <v>7090</v>
      </c>
      <c r="F9778" t="s">
        <v>7089</v>
      </c>
      <c r="J9778" t="s">
        <v>5625</v>
      </c>
      <c r="L9778" t="str">
        <f>_xlfn.XLOOKUP(Tableau1[[#This Row],[TYPE DE PIECE]],Tableau4[MATIERE],Tableau4[SHORT TYPE],"",0,1)</f>
        <v/>
      </c>
      <c r="N9778" t="str">
        <f>IF(ISERR(FIND("DECOUPE",Tableau1[[#This Row],[DESIGNATION]])),"","NEED REF")</f>
        <v/>
      </c>
    </row>
    <row r="9779" spans="2:14">
      <c r="B9779">
        <v>34404226</v>
      </c>
      <c r="C9779" s="2">
        <v>41955</v>
      </c>
      <c r="D9779" t="s">
        <v>13</v>
      </c>
      <c r="E9779" t="s">
        <v>7091</v>
      </c>
      <c r="F9779" t="s">
        <v>7089</v>
      </c>
      <c r="J9779" t="s">
        <v>5625</v>
      </c>
      <c r="L9779" t="str">
        <f>_xlfn.XLOOKUP(Tableau1[[#This Row],[TYPE DE PIECE]],Tableau4[MATIERE],Tableau4[SHORT TYPE],"",0,1)</f>
        <v/>
      </c>
      <c r="N9779" t="str">
        <f>IF(ISERR(FIND("DECOUPE",Tableau1[[#This Row],[DESIGNATION]])),"","NEED REF")</f>
        <v/>
      </c>
    </row>
    <row r="9780" spans="2:14">
      <c r="B9780">
        <v>34404225</v>
      </c>
      <c r="C9780" s="2">
        <v>41955</v>
      </c>
      <c r="D9780" t="s">
        <v>13</v>
      </c>
      <c r="E9780" t="s">
        <v>7092</v>
      </c>
      <c r="F9780" t="s">
        <v>7089</v>
      </c>
      <c r="J9780" t="s">
        <v>5625</v>
      </c>
      <c r="L9780" t="str">
        <f>_xlfn.XLOOKUP(Tableau1[[#This Row],[TYPE DE PIECE]],Tableau4[MATIERE],Tableau4[SHORT TYPE],"",0,1)</f>
        <v/>
      </c>
      <c r="N9780" t="str">
        <f>IF(ISERR(FIND("DECOUPE",Tableau1[[#This Row],[DESIGNATION]])),"","NEED REF")</f>
        <v/>
      </c>
    </row>
    <row r="9781" spans="2:14">
      <c r="B9781">
        <v>34404224</v>
      </c>
      <c r="C9781" s="2">
        <v>41943</v>
      </c>
      <c r="D9781" t="s">
        <v>13</v>
      </c>
      <c r="E9781" t="s">
        <v>7093</v>
      </c>
      <c r="F9781" t="s">
        <v>6954</v>
      </c>
      <c r="J9781" t="s">
        <v>17</v>
      </c>
      <c r="K9781" t="s">
        <v>22</v>
      </c>
      <c r="L9781" t="str">
        <f>_xlfn.XLOOKUP(Tableau1[[#This Row],[TYPE DE PIECE]],Tableau4[MATIERE],Tableau4[SHORT TYPE],"",0,1)</f>
        <v>COP</v>
      </c>
      <c r="N9781" t="str">
        <f>IF(ISERR(FIND("DECOUPE",Tableau1[[#This Row],[DESIGNATION]])),"","NEED REF")</f>
        <v/>
      </c>
    </row>
    <row r="9782" spans="2:14">
      <c r="B9782">
        <v>34404223</v>
      </c>
      <c r="C9782" s="2">
        <v>41943</v>
      </c>
      <c r="D9782" t="s">
        <v>13</v>
      </c>
      <c r="E9782" t="s">
        <v>7094</v>
      </c>
      <c r="F9782" t="s">
        <v>6954</v>
      </c>
      <c r="J9782" t="s">
        <v>17</v>
      </c>
      <c r="K9782" t="s">
        <v>22</v>
      </c>
      <c r="L9782" t="str">
        <f>_xlfn.XLOOKUP(Tableau1[[#This Row],[TYPE DE PIECE]],Tableau4[MATIERE],Tableau4[SHORT TYPE],"",0,1)</f>
        <v>COP</v>
      </c>
      <c r="N9782" t="str">
        <f>IF(ISERR(FIND("DECOUPE",Tableau1[[#This Row],[DESIGNATION]])),"","NEED REF")</f>
        <v/>
      </c>
    </row>
    <row r="9783" spans="2:14">
      <c r="B9783">
        <v>34404222</v>
      </c>
      <c r="C9783" s="2">
        <v>41943</v>
      </c>
      <c r="D9783" t="s">
        <v>13</v>
      </c>
      <c r="E9783" t="s">
        <v>7095</v>
      </c>
      <c r="F9783" t="s">
        <v>6954</v>
      </c>
      <c r="J9783" t="s">
        <v>17</v>
      </c>
      <c r="K9783" t="s">
        <v>22</v>
      </c>
      <c r="L9783" t="str">
        <f>_xlfn.XLOOKUP(Tableau1[[#This Row],[TYPE DE PIECE]],Tableau4[MATIERE],Tableau4[SHORT TYPE],"",0,1)</f>
        <v>COP</v>
      </c>
      <c r="N9783" t="str">
        <f>IF(ISERR(FIND("DECOUPE",Tableau1[[#This Row],[DESIGNATION]])),"","NEED REF")</f>
        <v/>
      </c>
    </row>
    <row r="9784" spans="2:14">
      <c r="B9784">
        <v>34404221</v>
      </c>
      <c r="C9784" s="2">
        <v>41943</v>
      </c>
      <c r="D9784" t="s">
        <v>13</v>
      </c>
      <c r="E9784" t="s">
        <v>7096</v>
      </c>
      <c r="F9784" t="s">
        <v>6954</v>
      </c>
      <c r="J9784" t="s">
        <v>17</v>
      </c>
      <c r="K9784" t="s">
        <v>22</v>
      </c>
      <c r="L9784" t="str">
        <f>_xlfn.XLOOKUP(Tableau1[[#This Row],[TYPE DE PIECE]],Tableau4[MATIERE],Tableau4[SHORT TYPE],"",0,1)</f>
        <v>COP</v>
      </c>
      <c r="N9784" t="str">
        <f>IF(ISERR(FIND("DECOUPE",Tableau1[[#This Row],[DESIGNATION]])),"","NEED REF")</f>
        <v/>
      </c>
    </row>
    <row r="9785" spans="2:14">
      <c r="B9785">
        <v>34404220</v>
      </c>
      <c r="C9785" s="2">
        <v>41943</v>
      </c>
      <c r="D9785" t="s">
        <v>13</v>
      </c>
      <c r="E9785" t="s">
        <v>7097</v>
      </c>
      <c r="F9785" t="s">
        <v>6954</v>
      </c>
      <c r="J9785" t="s">
        <v>17</v>
      </c>
      <c r="K9785" t="s">
        <v>22</v>
      </c>
      <c r="L9785" t="str">
        <f>_xlfn.XLOOKUP(Tableau1[[#This Row],[TYPE DE PIECE]],Tableau4[MATIERE],Tableau4[SHORT TYPE],"",0,1)</f>
        <v>COP</v>
      </c>
      <c r="N9785" t="str">
        <f>IF(ISERR(FIND("DECOUPE",Tableau1[[#This Row],[DESIGNATION]])),"","NEED REF")</f>
        <v/>
      </c>
    </row>
    <row r="9786" spans="2:14">
      <c r="B9786">
        <v>34404219</v>
      </c>
      <c r="C9786" s="2">
        <v>41943</v>
      </c>
      <c r="D9786" t="s">
        <v>13</v>
      </c>
      <c r="E9786" t="s">
        <v>7098</v>
      </c>
      <c r="F9786" t="s">
        <v>6954</v>
      </c>
      <c r="J9786" t="s">
        <v>17</v>
      </c>
      <c r="K9786" t="s">
        <v>22</v>
      </c>
      <c r="L9786" t="str">
        <f>_xlfn.XLOOKUP(Tableau1[[#This Row],[TYPE DE PIECE]],Tableau4[MATIERE],Tableau4[SHORT TYPE],"",0,1)</f>
        <v>COP</v>
      </c>
      <c r="N9786" t="str">
        <f>IF(ISERR(FIND("DECOUPE",Tableau1[[#This Row],[DESIGNATION]])),"","NEED REF")</f>
        <v/>
      </c>
    </row>
    <row r="9787" spans="2:14">
      <c r="B9787">
        <v>34404218</v>
      </c>
      <c r="C9787" s="2">
        <v>41943</v>
      </c>
      <c r="D9787" t="s">
        <v>13</v>
      </c>
      <c r="E9787" t="s">
        <v>7099</v>
      </c>
      <c r="F9787" t="s">
        <v>6954</v>
      </c>
      <c r="J9787" t="s">
        <v>17</v>
      </c>
      <c r="K9787" t="s">
        <v>22</v>
      </c>
      <c r="L9787" t="str">
        <f>_xlfn.XLOOKUP(Tableau1[[#This Row],[TYPE DE PIECE]],Tableau4[MATIERE],Tableau4[SHORT TYPE],"",0,1)</f>
        <v>COP</v>
      </c>
      <c r="N9787" t="str">
        <f>IF(ISERR(FIND("DECOUPE",Tableau1[[#This Row],[DESIGNATION]])),"","NEED REF")</f>
        <v/>
      </c>
    </row>
    <row r="9788" spans="2:14">
      <c r="B9788">
        <v>34404217</v>
      </c>
      <c r="C9788" s="2">
        <v>41943</v>
      </c>
      <c r="D9788" t="s">
        <v>13</v>
      </c>
      <c r="E9788" t="s">
        <v>7100</v>
      </c>
      <c r="F9788" t="s">
        <v>6954</v>
      </c>
      <c r="J9788" t="s">
        <v>17</v>
      </c>
      <c r="K9788" t="s">
        <v>22</v>
      </c>
      <c r="L9788" t="str">
        <f>_xlfn.XLOOKUP(Tableau1[[#This Row],[TYPE DE PIECE]],Tableau4[MATIERE],Tableau4[SHORT TYPE],"",0,1)</f>
        <v>COP</v>
      </c>
      <c r="N9788" t="str">
        <f>IF(ISERR(FIND("DECOUPE",Tableau1[[#This Row],[DESIGNATION]])),"","NEED REF")</f>
        <v/>
      </c>
    </row>
    <row r="9789" spans="2:14">
      <c r="B9789">
        <v>34404216</v>
      </c>
      <c r="C9789" s="2">
        <v>41943</v>
      </c>
      <c r="D9789" t="s">
        <v>13</v>
      </c>
      <c r="E9789" t="s">
        <v>7101</v>
      </c>
      <c r="F9789" t="s">
        <v>6954</v>
      </c>
      <c r="J9789" t="s">
        <v>17</v>
      </c>
      <c r="K9789" t="s">
        <v>22</v>
      </c>
      <c r="L9789" t="str">
        <f>_xlfn.XLOOKUP(Tableau1[[#This Row],[TYPE DE PIECE]],Tableau4[MATIERE],Tableau4[SHORT TYPE],"",0,1)</f>
        <v>COP</v>
      </c>
      <c r="N9789" t="str">
        <f>IF(ISERR(FIND("DECOUPE",Tableau1[[#This Row],[DESIGNATION]])),"","NEED REF")</f>
        <v/>
      </c>
    </row>
    <row r="9790" spans="2:14">
      <c r="B9790">
        <v>34404215</v>
      </c>
      <c r="C9790" s="2">
        <v>41943</v>
      </c>
      <c r="D9790" t="s">
        <v>13</v>
      </c>
      <c r="E9790" t="s">
        <v>7102</v>
      </c>
      <c r="F9790" t="s">
        <v>6954</v>
      </c>
      <c r="J9790" t="s">
        <v>17</v>
      </c>
      <c r="K9790" t="s">
        <v>22</v>
      </c>
      <c r="L9790" t="str">
        <f>_xlfn.XLOOKUP(Tableau1[[#This Row],[TYPE DE PIECE]],Tableau4[MATIERE],Tableau4[SHORT TYPE],"",0,1)</f>
        <v>COP</v>
      </c>
      <c r="N9790" t="str">
        <f>IF(ISERR(FIND("DECOUPE",Tableau1[[#This Row],[DESIGNATION]])),"","NEED REF")</f>
        <v/>
      </c>
    </row>
    <row r="9791" spans="2:14">
      <c r="B9791">
        <v>34404214</v>
      </c>
      <c r="C9791" s="2">
        <v>41943</v>
      </c>
      <c r="D9791" t="s">
        <v>13</v>
      </c>
      <c r="E9791" t="s">
        <v>7103</v>
      </c>
      <c r="F9791" t="s">
        <v>6954</v>
      </c>
      <c r="J9791" t="s">
        <v>17</v>
      </c>
      <c r="K9791" t="s">
        <v>22</v>
      </c>
      <c r="L9791" t="str">
        <f>_xlfn.XLOOKUP(Tableau1[[#This Row],[TYPE DE PIECE]],Tableau4[MATIERE],Tableau4[SHORT TYPE],"",0,1)</f>
        <v>COP</v>
      </c>
      <c r="N9791" t="str">
        <f>IF(ISERR(FIND("DECOUPE",Tableau1[[#This Row],[DESIGNATION]])),"","NEED REF")</f>
        <v/>
      </c>
    </row>
    <row r="9792" spans="2:14">
      <c r="B9792">
        <v>34404213</v>
      </c>
      <c r="C9792" s="2">
        <v>41943</v>
      </c>
      <c r="D9792" t="s">
        <v>13</v>
      </c>
      <c r="E9792" t="s">
        <v>7104</v>
      </c>
      <c r="F9792" t="s">
        <v>6954</v>
      </c>
      <c r="J9792" t="s">
        <v>17</v>
      </c>
      <c r="K9792" t="s">
        <v>22</v>
      </c>
      <c r="L9792" t="str">
        <f>_xlfn.XLOOKUP(Tableau1[[#This Row],[TYPE DE PIECE]],Tableau4[MATIERE],Tableau4[SHORT TYPE],"",0,1)</f>
        <v>COP</v>
      </c>
      <c r="N9792" t="str">
        <f>IF(ISERR(FIND("DECOUPE",Tableau1[[#This Row],[DESIGNATION]])),"","NEED REF")</f>
        <v/>
      </c>
    </row>
    <row r="9793" spans="2:14">
      <c r="B9793">
        <v>34404212</v>
      </c>
      <c r="C9793" s="2">
        <v>41943</v>
      </c>
      <c r="D9793" t="s">
        <v>13</v>
      </c>
      <c r="E9793" t="s">
        <v>7105</v>
      </c>
      <c r="F9793" t="s">
        <v>6954</v>
      </c>
      <c r="J9793" t="s">
        <v>17</v>
      </c>
      <c r="K9793" t="s">
        <v>22</v>
      </c>
      <c r="L9793" t="str">
        <f>_xlfn.XLOOKUP(Tableau1[[#This Row],[TYPE DE PIECE]],Tableau4[MATIERE],Tableau4[SHORT TYPE],"",0,1)</f>
        <v>COP</v>
      </c>
      <c r="N9793" t="str">
        <f>IF(ISERR(FIND("DECOUPE",Tableau1[[#This Row],[DESIGNATION]])),"","NEED REF")</f>
        <v/>
      </c>
    </row>
    <row r="9794" spans="2:14">
      <c r="B9794">
        <v>34404211</v>
      </c>
      <c r="C9794" s="2">
        <v>41943</v>
      </c>
      <c r="D9794" t="s">
        <v>13</v>
      </c>
      <c r="E9794" t="s">
        <v>7106</v>
      </c>
      <c r="F9794" t="s">
        <v>6954</v>
      </c>
      <c r="J9794" t="s">
        <v>17</v>
      </c>
      <c r="K9794" t="s">
        <v>22</v>
      </c>
      <c r="L9794" t="str">
        <f>_xlfn.XLOOKUP(Tableau1[[#This Row],[TYPE DE PIECE]],Tableau4[MATIERE],Tableau4[SHORT TYPE],"",0,1)</f>
        <v>COP</v>
      </c>
      <c r="N9794" t="str">
        <f>IF(ISERR(FIND("DECOUPE",Tableau1[[#This Row],[DESIGNATION]])),"","NEED REF")</f>
        <v/>
      </c>
    </row>
    <row r="9795" spans="2:14">
      <c r="B9795">
        <v>34404210</v>
      </c>
      <c r="C9795" s="2">
        <v>41943</v>
      </c>
      <c r="D9795" t="s">
        <v>13</v>
      </c>
      <c r="E9795" t="s">
        <v>7107</v>
      </c>
      <c r="F9795" t="s">
        <v>6954</v>
      </c>
      <c r="J9795" t="s">
        <v>17</v>
      </c>
      <c r="K9795" t="s">
        <v>22</v>
      </c>
      <c r="L9795" t="str">
        <f>_xlfn.XLOOKUP(Tableau1[[#This Row],[TYPE DE PIECE]],Tableau4[MATIERE],Tableau4[SHORT TYPE],"",0,1)</f>
        <v>COP</v>
      </c>
      <c r="N9795" t="str">
        <f>IF(ISERR(FIND("DECOUPE",Tableau1[[#This Row],[DESIGNATION]])),"","NEED REF")</f>
        <v/>
      </c>
    </row>
    <row r="9796" spans="2:14">
      <c r="B9796">
        <v>34404209</v>
      </c>
      <c r="C9796" s="2">
        <v>41943</v>
      </c>
      <c r="D9796" t="s">
        <v>13</v>
      </c>
      <c r="E9796" t="s">
        <v>7108</v>
      </c>
      <c r="F9796" t="s">
        <v>6954</v>
      </c>
      <c r="J9796" t="s">
        <v>17</v>
      </c>
      <c r="K9796" t="s">
        <v>22</v>
      </c>
      <c r="L9796" t="str">
        <f>_xlfn.XLOOKUP(Tableau1[[#This Row],[TYPE DE PIECE]],Tableau4[MATIERE],Tableau4[SHORT TYPE],"",0,1)</f>
        <v>COP</v>
      </c>
      <c r="N9796" t="str">
        <f>IF(ISERR(FIND("DECOUPE",Tableau1[[#This Row],[DESIGNATION]])),"","NEED REF")</f>
        <v/>
      </c>
    </row>
    <row r="9797" spans="2:14">
      <c r="B9797">
        <v>34404208</v>
      </c>
      <c r="C9797" s="2">
        <v>41942</v>
      </c>
      <c r="D9797" t="s">
        <v>13</v>
      </c>
      <c r="E9797" t="s">
        <v>7109</v>
      </c>
      <c r="F9797" t="s">
        <v>6959</v>
      </c>
      <c r="J9797" t="s">
        <v>17</v>
      </c>
      <c r="K9797" t="s">
        <v>50</v>
      </c>
      <c r="L9797" t="str">
        <f>_xlfn.XLOOKUP(Tableau1[[#This Row],[TYPE DE PIECE]],Tableau4[MATIERE],Tableau4[SHORT TYPE],"",0,1)</f>
        <v>WIR</v>
      </c>
      <c r="N9797" t="str">
        <f>IF(ISERR(FIND("DECOUPE",Tableau1[[#This Row],[DESIGNATION]])),"","NEED REF")</f>
        <v/>
      </c>
    </row>
    <row r="9798" spans="2:14">
      <c r="B9798">
        <v>34404207</v>
      </c>
      <c r="C9798" s="2">
        <v>41936</v>
      </c>
      <c r="D9798" t="s">
        <v>13</v>
      </c>
      <c r="E9798" t="s">
        <v>7110</v>
      </c>
      <c r="F9798" t="s">
        <v>6959</v>
      </c>
      <c r="J9798" t="s">
        <v>17</v>
      </c>
      <c r="K9798" t="s">
        <v>33</v>
      </c>
      <c r="L9798" t="str">
        <f>_xlfn.XLOOKUP(Tableau1[[#This Row],[TYPE DE PIECE]],Tableau4[MATIERE],Tableau4[SHORT TYPE],"",0,1)</f>
        <v>PLA</v>
      </c>
      <c r="N9798" t="str">
        <f>IF(ISERR(FIND("DECOUPE",Tableau1[[#This Row],[DESIGNATION]])),"","NEED REF")</f>
        <v/>
      </c>
    </row>
    <row r="9799" spans="2:14">
      <c r="B9799">
        <v>34404206</v>
      </c>
      <c r="C9799" s="2">
        <v>41936</v>
      </c>
      <c r="D9799" t="s">
        <v>13</v>
      </c>
      <c r="E9799" t="s">
        <v>7111</v>
      </c>
      <c r="F9799" t="s">
        <v>7112</v>
      </c>
      <c r="J9799" t="s">
        <v>4048</v>
      </c>
      <c r="L9799" t="str">
        <f>_xlfn.XLOOKUP(Tableau1[[#This Row],[TYPE DE PIECE]],Tableau4[MATIERE],Tableau4[SHORT TYPE],"",0,1)</f>
        <v/>
      </c>
      <c r="N9799" t="str">
        <f>IF(ISERR(FIND("DECOUPE",Tableau1[[#This Row],[DESIGNATION]])),"","NEED REF")</f>
        <v/>
      </c>
    </row>
    <row r="9800" spans="2:14">
      <c r="B9800">
        <v>34404205</v>
      </c>
      <c r="C9800" s="2">
        <v>41936</v>
      </c>
      <c r="D9800" t="s">
        <v>13</v>
      </c>
      <c r="E9800" t="s">
        <v>7113</v>
      </c>
      <c r="F9800" t="s">
        <v>5730</v>
      </c>
      <c r="J9800" t="s">
        <v>4048</v>
      </c>
      <c r="L9800" t="str">
        <f>_xlfn.XLOOKUP(Tableau1[[#This Row],[TYPE DE PIECE]],Tableau4[MATIERE],Tableau4[SHORT TYPE],"",0,1)</f>
        <v/>
      </c>
      <c r="N9800" t="str">
        <f>IF(ISERR(FIND("DECOUPE",Tableau1[[#This Row],[DESIGNATION]])),"","NEED REF")</f>
        <v/>
      </c>
    </row>
    <row r="9801" spans="2:14">
      <c r="B9801">
        <v>34404204</v>
      </c>
      <c r="C9801" s="2">
        <v>40956</v>
      </c>
      <c r="D9801" t="s">
        <v>13</v>
      </c>
      <c r="E9801" t="s">
        <v>7114</v>
      </c>
      <c r="J9801" t="s">
        <v>17</v>
      </c>
      <c r="L9801" t="str">
        <f>_xlfn.XLOOKUP(Tableau1[[#This Row],[TYPE DE PIECE]],Tableau4[MATIERE],Tableau4[SHORT TYPE],"",0,1)</f>
        <v/>
      </c>
      <c r="N9801" t="str">
        <f>IF(ISERR(FIND("DECOUPE",Tableau1[[#This Row],[DESIGNATION]])),"","NEED REF")</f>
        <v/>
      </c>
    </row>
    <row r="9802" spans="2:14">
      <c r="B9802">
        <v>34404204</v>
      </c>
      <c r="C9802" s="2">
        <v>41935</v>
      </c>
      <c r="D9802" t="s">
        <v>13</v>
      </c>
      <c r="E9802" t="s">
        <v>7115</v>
      </c>
      <c r="F9802" t="s">
        <v>6959</v>
      </c>
      <c r="J9802" t="s">
        <v>17</v>
      </c>
      <c r="K9802" t="s">
        <v>307</v>
      </c>
      <c r="L9802" t="str">
        <f>_xlfn.XLOOKUP(Tableau1[[#This Row],[TYPE DE PIECE]],Tableau4[MATIERE],Tableau4[SHORT TYPE],"",0,1)</f>
        <v/>
      </c>
      <c r="N9802" t="str">
        <f>IF(ISERR(FIND("DECOUPE",Tableau1[[#This Row],[DESIGNATION]])),"","NEED REF")</f>
        <v/>
      </c>
    </row>
    <row r="9803" spans="2:14">
      <c r="B9803">
        <v>34404203</v>
      </c>
      <c r="C9803" s="2">
        <v>41935</v>
      </c>
      <c r="D9803" t="s">
        <v>13</v>
      </c>
      <c r="E9803" t="s">
        <v>6998</v>
      </c>
      <c r="F9803" t="s">
        <v>6959</v>
      </c>
      <c r="J9803" t="s">
        <v>17</v>
      </c>
      <c r="K9803" t="s">
        <v>22</v>
      </c>
      <c r="L9803" t="str">
        <f>_xlfn.XLOOKUP(Tableau1[[#This Row],[TYPE DE PIECE]],Tableau4[MATIERE],Tableau4[SHORT TYPE],"",0,1)</f>
        <v>COP</v>
      </c>
      <c r="N9803" t="str">
        <f>IF(ISERR(FIND("DECOUPE",Tableau1[[#This Row],[DESIGNATION]])),"","NEED REF")</f>
        <v/>
      </c>
    </row>
    <row r="9804" spans="2:14">
      <c r="B9804">
        <v>34404202</v>
      </c>
      <c r="C9804" s="2">
        <v>41935</v>
      </c>
      <c r="D9804" t="s">
        <v>13</v>
      </c>
      <c r="E9804" t="s">
        <v>6996</v>
      </c>
      <c r="F9804" t="s">
        <v>6959</v>
      </c>
      <c r="J9804" t="s">
        <v>17</v>
      </c>
      <c r="K9804" t="s">
        <v>22</v>
      </c>
      <c r="L9804" t="str">
        <f>_xlfn.XLOOKUP(Tableau1[[#This Row],[TYPE DE PIECE]],Tableau4[MATIERE],Tableau4[SHORT TYPE],"",0,1)</f>
        <v>COP</v>
      </c>
      <c r="N9804" t="str">
        <f>IF(ISERR(FIND("DECOUPE",Tableau1[[#This Row],[DESIGNATION]])),"","NEED REF")</f>
        <v/>
      </c>
    </row>
    <row r="9805" spans="2:14">
      <c r="B9805">
        <v>34404201</v>
      </c>
      <c r="C9805" s="2">
        <v>41935</v>
      </c>
      <c r="D9805" t="s">
        <v>13</v>
      </c>
      <c r="E9805" t="s">
        <v>6997</v>
      </c>
      <c r="F9805" t="s">
        <v>6959</v>
      </c>
      <c r="J9805" t="s">
        <v>17</v>
      </c>
      <c r="K9805" t="s">
        <v>22</v>
      </c>
      <c r="L9805" t="str">
        <f>_xlfn.XLOOKUP(Tableau1[[#This Row],[TYPE DE PIECE]],Tableau4[MATIERE],Tableau4[SHORT TYPE],"",0,1)</f>
        <v>COP</v>
      </c>
      <c r="N9805" t="str">
        <f>IF(ISERR(FIND("DECOUPE",Tableau1[[#This Row],[DESIGNATION]])),"","NEED REF")</f>
        <v/>
      </c>
    </row>
    <row r="9806" spans="2:14">
      <c r="B9806">
        <v>34404200</v>
      </c>
      <c r="C9806" s="2">
        <v>41935</v>
      </c>
      <c r="D9806" t="s">
        <v>13</v>
      </c>
      <c r="E9806" t="s">
        <v>4214</v>
      </c>
      <c r="F9806" t="s">
        <v>6959</v>
      </c>
      <c r="J9806" t="s">
        <v>17</v>
      </c>
      <c r="L9806" t="str">
        <f>_xlfn.XLOOKUP(Tableau1[[#This Row],[TYPE DE PIECE]],Tableau4[MATIERE],Tableau4[SHORT TYPE],"",0,1)</f>
        <v/>
      </c>
      <c r="N9806" t="str">
        <f>IF(ISERR(FIND("DECOUPE",Tableau1[[#This Row],[DESIGNATION]])),"","NEED REF")</f>
        <v/>
      </c>
    </row>
    <row r="9807" spans="2:14">
      <c r="B9807">
        <v>34404199</v>
      </c>
      <c r="C9807" s="2">
        <v>41935</v>
      </c>
      <c r="D9807" t="s">
        <v>13</v>
      </c>
      <c r="E9807" t="s">
        <v>7000</v>
      </c>
      <c r="F9807" t="s">
        <v>6959</v>
      </c>
      <c r="J9807" t="s">
        <v>17</v>
      </c>
      <c r="K9807" t="s">
        <v>22</v>
      </c>
      <c r="L9807" t="str">
        <f>_xlfn.XLOOKUP(Tableau1[[#This Row],[TYPE DE PIECE]],Tableau4[MATIERE],Tableau4[SHORT TYPE],"",0,1)</f>
        <v>COP</v>
      </c>
      <c r="N9807" t="str">
        <f>IF(ISERR(FIND("DECOUPE",Tableau1[[#This Row],[DESIGNATION]])),"","NEED REF")</f>
        <v/>
      </c>
    </row>
    <row r="9808" spans="2:14">
      <c r="B9808">
        <v>34404198</v>
      </c>
      <c r="C9808" s="2">
        <v>41935</v>
      </c>
      <c r="D9808" t="s">
        <v>13</v>
      </c>
      <c r="E9808" t="s">
        <v>7001</v>
      </c>
      <c r="F9808" t="s">
        <v>6959</v>
      </c>
      <c r="J9808" t="s">
        <v>17</v>
      </c>
      <c r="K9808" t="s">
        <v>22</v>
      </c>
      <c r="L9808" t="str">
        <f>_xlfn.XLOOKUP(Tableau1[[#This Row],[TYPE DE PIECE]],Tableau4[MATIERE],Tableau4[SHORT TYPE],"",0,1)</f>
        <v>COP</v>
      </c>
      <c r="N9808" t="str">
        <f>IF(ISERR(FIND("DECOUPE",Tableau1[[#This Row],[DESIGNATION]])),"","NEED REF")</f>
        <v/>
      </c>
    </row>
    <row r="9809" spans="2:14">
      <c r="B9809">
        <v>34404197</v>
      </c>
      <c r="C9809" s="2">
        <v>41935</v>
      </c>
      <c r="D9809" t="s">
        <v>13</v>
      </c>
      <c r="E9809" t="s">
        <v>7002</v>
      </c>
      <c r="F9809" t="s">
        <v>6959</v>
      </c>
      <c r="J9809" t="s">
        <v>17</v>
      </c>
      <c r="K9809" t="s">
        <v>22</v>
      </c>
      <c r="L9809" t="str">
        <f>_xlfn.XLOOKUP(Tableau1[[#This Row],[TYPE DE PIECE]],Tableau4[MATIERE],Tableau4[SHORT TYPE],"",0,1)</f>
        <v>COP</v>
      </c>
      <c r="N9809" t="str">
        <f>IF(ISERR(FIND("DECOUPE",Tableau1[[#This Row],[DESIGNATION]])),"","NEED REF")</f>
        <v/>
      </c>
    </row>
    <row r="9810" spans="2:14">
      <c r="B9810">
        <v>34404196</v>
      </c>
      <c r="C9810" s="2">
        <v>41935</v>
      </c>
      <c r="D9810" t="s">
        <v>13</v>
      </c>
      <c r="E9810" t="s">
        <v>6958</v>
      </c>
      <c r="F9810" t="s">
        <v>6959</v>
      </c>
      <c r="J9810" t="s">
        <v>17</v>
      </c>
      <c r="K9810" t="s">
        <v>22</v>
      </c>
      <c r="L9810" t="str">
        <f>_xlfn.XLOOKUP(Tableau1[[#This Row],[TYPE DE PIECE]],Tableau4[MATIERE],Tableau4[SHORT TYPE],"",0,1)</f>
        <v>COP</v>
      </c>
      <c r="N9810" t="str">
        <f>IF(ISERR(FIND("DECOUPE",Tableau1[[#This Row],[DESIGNATION]])),"","NEED REF")</f>
        <v/>
      </c>
    </row>
    <row r="9811" spans="2:14">
      <c r="B9811">
        <v>34404195</v>
      </c>
      <c r="C9811" s="2">
        <v>41935</v>
      </c>
      <c r="D9811" t="s">
        <v>13</v>
      </c>
      <c r="E9811" t="s">
        <v>7003</v>
      </c>
      <c r="F9811" t="s">
        <v>6959</v>
      </c>
      <c r="J9811" t="s">
        <v>17</v>
      </c>
      <c r="K9811" t="s">
        <v>22</v>
      </c>
      <c r="L9811" t="str">
        <f>_xlfn.XLOOKUP(Tableau1[[#This Row],[TYPE DE PIECE]],Tableau4[MATIERE],Tableau4[SHORT TYPE],"",0,1)</f>
        <v>COP</v>
      </c>
      <c r="N9811" t="str">
        <f>IF(ISERR(FIND("DECOUPE",Tableau1[[#This Row],[DESIGNATION]])),"","NEED REF")</f>
        <v/>
      </c>
    </row>
    <row r="9812" spans="2:14">
      <c r="B9812">
        <v>34404194</v>
      </c>
      <c r="C9812" s="2">
        <v>41932</v>
      </c>
      <c r="D9812" t="s">
        <v>13</v>
      </c>
      <c r="E9812" t="s">
        <v>7116</v>
      </c>
      <c r="F9812" t="s">
        <v>7117</v>
      </c>
      <c r="J9812" t="s">
        <v>17</v>
      </c>
      <c r="K9812" t="s">
        <v>25</v>
      </c>
      <c r="L9812" t="str">
        <f>_xlfn.XLOOKUP(Tableau1[[#This Row],[TYPE DE PIECE]],Tableau4[MATIERE],Tableau4[SHORT TYPE],"",0,1)</f>
        <v>SMT</v>
      </c>
      <c r="N9812" t="str">
        <f>IF(ISERR(FIND("DECOUPE",Tableau1[[#This Row],[DESIGNATION]])),"","NEED REF")</f>
        <v/>
      </c>
    </row>
    <row r="9813" spans="2:14">
      <c r="B9813">
        <v>34404193</v>
      </c>
      <c r="C9813" s="2">
        <v>41925</v>
      </c>
      <c r="D9813" t="s">
        <v>13</v>
      </c>
      <c r="E9813" t="s">
        <v>7118</v>
      </c>
      <c r="F9813" t="s">
        <v>7112</v>
      </c>
      <c r="J9813" t="s">
        <v>4048</v>
      </c>
      <c r="L9813" t="str">
        <f>_xlfn.XLOOKUP(Tableau1[[#This Row],[TYPE DE PIECE]],Tableau4[MATIERE],Tableau4[SHORT TYPE],"",0,1)</f>
        <v/>
      </c>
      <c r="N9813" t="str">
        <f>IF(ISERR(FIND("DECOUPE",Tableau1[[#This Row],[DESIGNATION]])),"","NEED REF")</f>
        <v/>
      </c>
    </row>
    <row r="9814" spans="2:14">
      <c r="B9814">
        <v>34404192</v>
      </c>
      <c r="C9814" s="2">
        <v>41925</v>
      </c>
      <c r="D9814" t="s">
        <v>13</v>
      </c>
      <c r="E9814" t="s">
        <v>7119</v>
      </c>
      <c r="F9814" t="s">
        <v>7006</v>
      </c>
      <c r="J9814" t="s">
        <v>4048</v>
      </c>
      <c r="L9814" t="str">
        <f>_xlfn.XLOOKUP(Tableau1[[#This Row],[TYPE DE PIECE]],Tableau4[MATIERE],Tableau4[SHORT TYPE],"",0,1)</f>
        <v/>
      </c>
      <c r="N9814" t="str">
        <f>IF(ISERR(FIND("DECOUPE",Tableau1[[#This Row],[DESIGNATION]])),"","NEED REF")</f>
        <v/>
      </c>
    </row>
    <row r="9815" spans="2:14">
      <c r="B9815">
        <v>34404191</v>
      </c>
      <c r="C9815" s="2">
        <v>41921</v>
      </c>
      <c r="D9815" t="s">
        <v>13</v>
      </c>
      <c r="E9815" t="s">
        <v>7120</v>
      </c>
      <c r="F9815" t="s">
        <v>7121</v>
      </c>
      <c r="J9815" t="s">
        <v>17</v>
      </c>
      <c r="K9815" t="s">
        <v>25</v>
      </c>
      <c r="L9815" t="str">
        <f>_xlfn.XLOOKUP(Tableau1[[#This Row],[TYPE DE PIECE]],Tableau4[MATIERE],Tableau4[SHORT TYPE],"",0,1)</f>
        <v>SMT</v>
      </c>
      <c r="N9815" t="str">
        <f>IF(ISERR(FIND("DECOUPE",Tableau1[[#This Row],[DESIGNATION]])),"","NEED REF")</f>
        <v/>
      </c>
    </row>
    <row r="9816" spans="2:14">
      <c r="B9816">
        <v>34404190</v>
      </c>
      <c r="C9816" s="2">
        <v>41921</v>
      </c>
      <c r="D9816" t="s">
        <v>13</v>
      </c>
      <c r="E9816" t="s">
        <v>7122</v>
      </c>
      <c r="F9816" t="s">
        <v>7121</v>
      </c>
      <c r="J9816" t="s">
        <v>17</v>
      </c>
      <c r="K9816" t="s">
        <v>25</v>
      </c>
      <c r="L9816" t="str">
        <f>_xlfn.XLOOKUP(Tableau1[[#This Row],[TYPE DE PIECE]],Tableau4[MATIERE],Tableau4[SHORT TYPE],"",0,1)</f>
        <v>SMT</v>
      </c>
      <c r="N9816" t="str">
        <f>IF(ISERR(FIND("DECOUPE",Tableau1[[#This Row],[DESIGNATION]])),"","NEED REF")</f>
        <v/>
      </c>
    </row>
    <row r="9817" spans="2:14">
      <c r="B9817">
        <v>34404189</v>
      </c>
      <c r="C9817" s="2">
        <v>41921</v>
      </c>
      <c r="D9817" t="s">
        <v>13</v>
      </c>
      <c r="E9817" t="s">
        <v>7123</v>
      </c>
      <c r="F9817" t="s">
        <v>2455</v>
      </c>
      <c r="J9817" t="s">
        <v>177</v>
      </c>
      <c r="K9817" t="s">
        <v>22</v>
      </c>
      <c r="L9817" t="str">
        <f>_xlfn.XLOOKUP(Tableau1[[#This Row],[TYPE DE PIECE]],Tableau4[MATIERE],Tableau4[SHORT TYPE],"",0,1)</f>
        <v>COP</v>
      </c>
      <c r="N9817" t="str">
        <f>IF(ISERR(FIND("DECOUPE",Tableau1[[#This Row],[DESIGNATION]])),"","NEED REF")</f>
        <v/>
      </c>
    </row>
    <row r="9818" spans="2:14">
      <c r="B9818">
        <v>34404188</v>
      </c>
      <c r="C9818" s="2"/>
      <c r="D9818" t="s">
        <v>13</v>
      </c>
      <c r="E9818" t="s">
        <v>7124</v>
      </c>
      <c r="F9818" t="s">
        <v>7121</v>
      </c>
      <c r="J9818" t="s">
        <v>17</v>
      </c>
      <c r="K9818" t="s">
        <v>22</v>
      </c>
      <c r="L9818" t="str">
        <f>_xlfn.XLOOKUP(Tableau1[[#This Row],[TYPE DE PIECE]],Tableau4[MATIERE],Tableau4[SHORT TYPE],"",0,1)</f>
        <v>COP</v>
      </c>
      <c r="N9818" t="str">
        <f>IF(ISERR(FIND("DECOUPE",Tableau1[[#This Row],[DESIGNATION]])),"","NEED REF")</f>
        <v/>
      </c>
    </row>
    <row r="9819" spans="2:14">
      <c r="B9819">
        <v>34404187</v>
      </c>
      <c r="C9819" s="2"/>
      <c r="D9819" t="s">
        <v>13</v>
      </c>
      <c r="E9819" t="s">
        <v>7125</v>
      </c>
      <c r="F9819" t="s">
        <v>6954</v>
      </c>
      <c r="J9819" t="s">
        <v>17</v>
      </c>
      <c r="K9819" t="s">
        <v>25</v>
      </c>
      <c r="L9819" t="str">
        <f>_xlfn.XLOOKUP(Tableau1[[#This Row],[TYPE DE PIECE]],Tableau4[MATIERE],Tableau4[SHORT TYPE],"",0,1)</f>
        <v>SMT</v>
      </c>
      <c r="N9819" t="str">
        <f>IF(ISERR(FIND("DECOUPE",Tableau1[[#This Row],[DESIGNATION]])),"","NEED REF")</f>
        <v/>
      </c>
    </row>
    <row r="9820" spans="2:14">
      <c r="B9820">
        <v>34404186</v>
      </c>
      <c r="C9820" s="2"/>
      <c r="D9820" t="s">
        <v>13</v>
      </c>
      <c r="E9820" t="s">
        <v>7126</v>
      </c>
      <c r="F9820" t="s">
        <v>6954</v>
      </c>
      <c r="J9820" t="s">
        <v>17</v>
      </c>
      <c r="K9820" t="s">
        <v>25</v>
      </c>
      <c r="L9820" t="str">
        <f>_xlfn.XLOOKUP(Tableau1[[#This Row],[TYPE DE PIECE]],Tableau4[MATIERE],Tableau4[SHORT TYPE],"",0,1)</f>
        <v>SMT</v>
      </c>
      <c r="N9820" t="str">
        <f>IF(ISERR(FIND("DECOUPE",Tableau1[[#This Row],[DESIGNATION]])),"","NEED REF")</f>
        <v/>
      </c>
    </row>
    <row r="9821" spans="2:14">
      <c r="B9821">
        <v>34404185</v>
      </c>
      <c r="C9821" s="2"/>
      <c r="D9821" t="s">
        <v>13</v>
      </c>
      <c r="E9821" t="s">
        <v>7127</v>
      </c>
      <c r="F9821" t="s">
        <v>6954</v>
      </c>
      <c r="J9821" t="s">
        <v>17</v>
      </c>
      <c r="K9821" t="s">
        <v>22</v>
      </c>
      <c r="L9821" t="str">
        <f>_xlfn.XLOOKUP(Tableau1[[#This Row],[TYPE DE PIECE]],Tableau4[MATIERE],Tableau4[SHORT TYPE],"",0,1)</f>
        <v>COP</v>
      </c>
      <c r="N9821" t="str">
        <f>IF(ISERR(FIND("DECOUPE",Tableau1[[#This Row],[DESIGNATION]])),"","NEED REF")</f>
        <v/>
      </c>
    </row>
    <row r="9822" spans="2:14">
      <c r="B9822">
        <v>34404184</v>
      </c>
      <c r="C9822" s="2"/>
      <c r="D9822" t="s">
        <v>13</v>
      </c>
      <c r="E9822" t="s">
        <v>7128</v>
      </c>
      <c r="F9822" t="s">
        <v>6954</v>
      </c>
      <c r="J9822" t="s">
        <v>17</v>
      </c>
      <c r="K9822" t="s">
        <v>22</v>
      </c>
      <c r="L9822" t="str">
        <f>_xlfn.XLOOKUP(Tableau1[[#This Row],[TYPE DE PIECE]],Tableau4[MATIERE],Tableau4[SHORT TYPE],"",0,1)</f>
        <v>COP</v>
      </c>
      <c r="N9822" t="str">
        <f>IF(ISERR(FIND("DECOUPE",Tableau1[[#This Row],[DESIGNATION]])),"","NEED REF")</f>
        <v/>
      </c>
    </row>
    <row r="9823" spans="2:14">
      <c r="B9823">
        <v>34404183</v>
      </c>
      <c r="C9823" s="2"/>
      <c r="D9823" t="s">
        <v>745</v>
      </c>
      <c r="E9823" t="s">
        <v>7129</v>
      </c>
      <c r="F9823" t="s">
        <v>6954</v>
      </c>
      <c r="J9823" t="s">
        <v>17</v>
      </c>
      <c r="L9823" t="str">
        <f>_xlfn.XLOOKUP(Tableau1[[#This Row],[TYPE DE PIECE]],Tableau4[MATIERE],Tableau4[SHORT TYPE],"",0,1)</f>
        <v/>
      </c>
      <c r="N9823" t="str">
        <f>IF(ISERR(FIND("DECOUPE",Tableau1[[#This Row],[DESIGNATION]])),"","NEED REF")</f>
        <v/>
      </c>
    </row>
    <row r="9824" spans="2:14">
      <c r="B9824">
        <v>34404182</v>
      </c>
      <c r="C9824" s="2"/>
      <c r="D9824" t="s">
        <v>13</v>
      </c>
      <c r="E9824" t="s">
        <v>7130</v>
      </c>
      <c r="F9824" t="s">
        <v>6954</v>
      </c>
      <c r="J9824" t="s">
        <v>17</v>
      </c>
      <c r="K9824" t="s">
        <v>7131</v>
      </c>
      <c r="L9824" t="str">
        <f>_xlfn.XLOOKUP(Tableau1[[#This Row],[TYPE DE PIECE]],Tableau4[MATIERE],Tableau4[SHORT TYPE],"",0,1)</f>
        <v/>
      </c>
      <c r="N9824" t="str">
        <f>IF(ISERR(FIND("DECOUPE",Tableau1[[#This Row],[DESIGNATION]])),"","NEED REF")</f>
        <v/>
      </c>
    </row>
    <row r="9825" spans="2:14">
      <c r="B9825">
        <v>34404181</v>
      </c>
      <c r="C9825" s="2">
        <v>41915</v>
      </c>
      <c r="D9825" t="s">
        <v>13</v>
      </c>
      <c r="E9825" t="s">
        <v>7132</v>
      </c>
      <c r="F9825" t="s">
        <v>7133</v>
      </c>
      <c r="J9825" t="s">
        <v>2746</v>
      </c>
      <c r="K9825" t="s">
        <v>33</v>
      </c>
      <c r="L9825" t="str">
        <f>_xlfn.XLOOKUP(Tableau1[[#This Row],[TYPE DE PIECE]],Tableau4[MATIERE],Tableau4[SHORT TYPE],"",0,1)</f>
        <v>PLA</v>
      </c>
      <c r="N9825" t="str">
        <f>IF(ISERR(FIND("DECOUPE",Tableau1[[#This Row],[DESIGNATION]])),"","NEED REF")</f>
        <v/>
      </c>
    </row>
    <row r="9826" spans="2:14">
      <c r="B9826">
        <v>34404180</v>
      </c>
      <c r="C9826" s="2">
        <v>41914</v>
      </c>
      <c r="D9826" t="s">
        <v>13</v>
      </c>
      <c r="E9826" t="s">
        <v>7134</v>
      </c>
      <c r="F9826" t="s">
        <v>7135</v>
      </c>
      <c r="J9826" t="s">
        <v>17</v>
      </c>
      <c r="K9826" t="s">
        <v>25</v>
      </c>
      <c r="L9826" t="str">
        <f>_xlfn.XLOOKUP(Tableau1[[#This Row],[TYPE DE PIECE]],Tableau4[MATIERE],Tableau4[SHORT TYPE],"",0,1)</f>
        <v>SMT</v>
      </c>
      <c r="N9826" t="str">
        <f>IF(ISERR(FIND("DECOUPE",Tableau1[[#This Row],[DESIGNATION]])),"","NEED REF")</f>
        <v/>
      </c>
    </row>
    <row r="9827" spans="2:14">
      <c r="B9827">
        <v>34404179</v>
      </c>
      <c r="C9827" s="2">
        <v>41914</v>
      </c>
      <c r="D9827" t="s">
        <v>13</v>
      </c>
      <c r="E9827" t="s">
        <v>7136</v>
      </c>
      <c r="F9827" t="s">
        <v>7135</v>
      </c>
      <c r="J9827" t="s">
        <v>17</v>
      </c>
      <c r="K9827" t="s">
        <v>25</v>
      </c>
      <c r="L9827" t="str">
        <f>_xlfn.XLOOKUP(Tableau1[[#This Row],[TYPE DE PIECE]],Tableau4[MATIERE],Tableau4[SHORT TYPE],"",0,1)</f>
        <v>SMT</v>
      </c>
      <c r="N9827" t="str">
        <f>IF(ISERR(FIND("DECOUPE",Tableau1[[#This Row],[DESIGNATION]])),"","NEED REF")</f>
        <v/>
      </c>
    </row>
    <row r="9828" spans="2:14">
      <c r="B9828">
        <v>34404178</v>
      </c>
      <c r="C9828" s="2"/>
      <c r="D9828" t="s">
        <v>13</v>
      </c>
      <c r="E9828" t="s">
        <v>7137</v>
      </c>
      <c r="F9828" t="s">
        <v>7138</v>
      </c>
      <c r="J9828" t="s">
        <v>17</v>
      </c>
      <c r="K9828" t="s">
        <v>7139</v>
      </c>
      <c r="L9828" t="str">
        <f>_xlfn.XLOOKUP(Tableau1[[#This Row],[TYPE DE PIECE]],Tableau4[MATIERE],Tableau4[SHORT TYPE],"",0,1)</f>
        <v/>
      </c>
      <c r="N9828" t="str">
        <f>IF(ISERR(FIND("DECOUPE",Tableau1[[#This Row],[DESIGNATION]])),"","NEED REF")</f>
        <v/>
      </c>
    </row>
    <row r="9829" spans="2:14">
      <c r="B9829">
        <v>34404177</v>
      </c>
      <c r="C9829" s="2"/>
      <c r="D9829" t="s">
        <v>13</v>
      </c>
      <c r="E9829" t="s">
        <v>7140</v>
      </c>
      <c r="F9829" t="s">
        <v>7138</v>
      </c>
      <c r="J9829" t="s">
        <v>17</v>
      </c>
      <c r="K9829" t="s">
        <v>7139</v>
      </c>
      <c r="L9829" t="str">
        <f>_xlfn.XLOOKUP(Tableau1[[#This Row],[TYPE DE PIECE]],Tableau4[MATIERE],Tableau4[SHORT TYPE],"",0,1)</f>
        <v/>
      </c>
      <c r="N9829" t="str">
        <f>IF(ISERR(FIND("DECOUPE",Tableau1[[#This Row],[DESIGNATION]])),"","NEED REF")</f>
        <v/>
      </c>
    </row>
    <row r="9830" spans="2:14">
      <c r="B9830">
        <v>34404176</v>
      </c>
      <c r="C9830" s="2"/>
      <c r="D9830" t="s">
        <v>13</v>
      </c>
      <c r="E9830" t="s">
        <v>7141</v>
      </c>
      <c r="F9830" t="s">
        <v>7138</v>
      </c>
      <c r="J9830" t="s">
        <v>17</v>
      </c>
      <c r="K9830" t="s">
        <v>7139</v>
      </c>
      <c r="L9830" t="str">
        <f>_xlfn.XLOOKUP(Tableau1[[#This Row],[TYPE DE PIECE]],Tableau4[MATIERE],Tableau4[SHORT TYPE],"",0,1)</f>
        <v/>
      </c>
      <c r="N9830" t="str">
        <f>IF(ISERR(FIND("DECOUPE",Tableau1[[#This Row],[DESIGNATION]])),"","NEED REF")</f>
        <v/>
      </c>
    </row>
    <row r="9831" spans="2:14">
      <c r="B9831">
        <v>34404175</v>
      </c>
      <c r="C9831" s="2"/>
      <c r="D9831" t="s">
        <v>13</v>
      </c>
      <c r="E9831" t="s">
        <v>7142</v>
      </c>
      <c r="F9831" t="s">
        <v>7138</v>
      </c>
      <c r="J9831" t="s">
        <v>17</v>
      </c>
      <c r="K9831" t="s">
        <v>7139</v>
      </c>
      <c r="L9831" t="str">
        <f>_xlfn.XLOOKUP(Tableau1[[#This Row],[TYPE DE PIECE]],Tableau4[MATIERE],Tableau4[SHORT TYPE],"",0,1)</f>
        <v/>
      </c>
      <c r="N9831" t="str">
        <f>IF(ISERR(FIND("DECOUPE",Tableau1[[#This Row],[DESIGNATION]])),"","NEED REF")</f>
        <v/>
      </c>
    </row>
    <row r="9832" spans="2:14">
      <c r="B9832">
        <v>34404174</v>
      </c>
      <c r="C9832" s="2"/>
      <c r="D9832" t="s">
        <v>13</v>
      </c>
      <c r="E9832" t="s">
        <v>7143</v>
      </c>
      <c r="F9832" t="s">
        <v>7138</v>
      </c>
      <c r="J9832" t="s">
        <v>17</v>
      </c>
      <c r="K9832" t="s">
        <v>7139</v>
      </c>
      <c r="L9832" t="str">
        <f>_xlfn.XLOOKUP(Tableau1[[#This Row],[TYPE DE PIECE]],Tableau4[MATIERE],Tableau4[SHORT TYPE],"",0,1)</f>
        <v/>
      </c>
      <c r="N9832" t="str">
        <f>IF(ISERR(FIND("DECOUPE",Tableau1[[#This Row],[DESIGNATION]])),"","NEED REF")</f>
        <v/>
      </c>
    </row>
    <row r="9833" spans="2:14">
      <c r="B9833">
        <v>34404173</v>
      </c>
      <c r="C9833" s="2"/>
      <c r="D9833" t="s">
        <v>13</v>
      </c>
      <c r="E9833" t="s">
        <v>7144</v>
      </c>
      <c r="F9833" t="s">
        <v>7138</v>
      </c>
      <c r="J9833" t="s">
        <v>17</v>
      </c>
      <c r="K9833" t="s">
        <v>7139</v>
      </c>
      <c r="L9833" t="str">
        <f>_xlfn.XLOOKUP(Tableau1[[#This Row],[TYPE DE PIECE]],Tableau4[MATIERE],Tableau4[SHORT TYPE],"",0,1)</f>
        <v/>
      </c>
      <c r="N9833" t="str">
        <f>IF(ISERR(FIND("DECOUPE",Tableau1[[#This Row],[DESIGNATION]])),"","NEED REF")</f>
        <v/>
      </c>
    </row>
    <row r="9834" spans="2:14">
      <c r="B9834">
        <v>34404172</v>
      </c>
      <c r="C9834" s="2"/>
      <c r="D9834" t="s">
        <v>13</v>
      </c>
      <c r="E9834" t="s">
        <v>7145</v>
      </c>
      <c r="F9834" t="s">
        <v>7138</v>
      </c>
      <c r="J9834" t="s">
        <v>17</v>
      </c>
      <c r="K9834" t="s">
        <v>7139</v>
      </c>
      <c r="L9834" t="str">
        <f>_xlfn.XLOOKUP(Tableau1[[#This Row],[TYPE DE PIECE]],Tableau4[MATIERE],Tableau4[SHORT TYPE],"",0,1)</f>
        <v/>
      </c>
      <c r="N9834" t="str">
        <f>IF(ISERR(FIND("DECOUPE",Tableau1[[#This Row],[DESIGNATION]])),"","NEED REF")</f>
        <v/>
      </c>
    </row>
    <row r="9835" spans="2:14">
      <c r="B9835">
        <v>34404171</v>
      </c>
      <c r="C9835" s="2"/>
      <c r="D9835" t="s">
        <v>13</v>
      </c>
      <c r="E9835" t="s">
        <v>7146</v>
      </c>
      <c r="F9835" t="s">
        <v>7138</v>
      </c>
      <c r="J9835" t="s">
        <v>17</v>
      </c>
      <c r="K9835" t="s">
        <v>7139</v>
      </c>
      <c r="L9835" t="str">
        <f>_xlfn.XLOOKUP(Tableau1[[#This Row],[TYPE DE PIECE]],Tableau4[MATIERE],Tableau4[SHORT TYPE],"",0,1)</f>
        <v/>
      </c>
      <c r="N9835" t="str">
        <f>IF(ISERR(FIND("DECOUPE",Tableau1[[#This Row],[DESIGNATION]])),"","NEED REF")</f>
        <v/>
      </c>
    </row>
    <row r="9836" spans="2:14">
      <c r="B9836">
        <v>34404170</v>
      </c>
      <c r="C9836" s="2"/>
      <c r="D9836" t="s">
        <v>13</v>
      </c>
      <c r="E9836" t="s">
        <v>7147</v>
      </c>
      <c r="F9836" t="s">
        <v>7138</v>
      </c>
      <c r="J9836" t="s">
        <v>17</v>
      </c>
      <c r="K9836" t="s">
        <v>7139</v>
      </c>
      <c r="L9836" t="str">
        <f>_xlfn.XLOOKUP(Tableau1[[#This Row],[TYPE DE PIECE]],Tableau4[MATIERE],Tableau4[SHORT TYPE],"",0,1)</f>
        <v/>
      </c>
      <c r="N9836" t="str">
        <f>IF(ISERR(FIND("DECOUPE",Tableau1[[#This Row],[DESIGNATION]])),"","NEED REF")</f>
        <v/>
      </c>
    </row>
    <row r="9837" spans="2:14">
      <c r="B9837">
        <v>34404169</v>
      </c>
      <c r="C9837" s="2"/>
      <c r="D9837" t="s">
        <v>13</v>
      </c>
      <c r="E9837" t="s">
        <v>7148</v>
      </c>
      <c r="F9837" t="s">
        <v>7138</v>
      </c>
      <c r="J9837" t="s">
        <v>17</v>
      </c>
      <c r="K9837" t="s">
        <v>7139</v>
      </c>
      <c r="L9837" t="str">
        <f>_xlfn.XLOOKUP(Tableau1[[#This Row],[TYPE DE PIECE]],Tableau4[MATIERE],Tableau4[SHORT TYPE],"",0,1)</f>
        <v/>
      </c>
      <c r="N9837" t="str">
        <f>IF(ISERR(FIND("DECOUPE",Tableau1[[#This Row],[DESIGNATION]])),"","NEED REF")</f>
        <v/>
      </c>
    </row>
    <row r="9838" spans="2:14">
      <c r="B9838">
        <v>34404168</v>
      </c>
      <c r="C9838" s="2"/>
      <c r="D9838" t="s">
        <v>13</v>
      </c>
      <c r="E9838" t="s">
        <v>7149</v>
      </c>
      <c r="F9838" t="s">
        <v>7138</v>
      </c>
      <c r="J9838" t="s">
        <v>17</v>
      </c>
      <c r="K9838" t="s">
        <v>7139</v>
      </c>
      <c r="L9838" t="str">
        <f>_xlfn.XLOOKUP(Tableau1[[#This Row],[TYPE DE PIECE]],Tableau4[MATIERE],Tableau4[SHORT TYPE],"",0,1)</f>
        <v/>
      </c>
      <c r="N9838" t="str">
        <f>IF(ISERR(FIND("DECOUPE",Tableau1[[#This Row],[DESIGNATION]])),"","NEED REF")</f>
        <v/>
      </c>
    </row>
    <row r="9839" spans="2:14">
      <c r="B9839">
        <v>34404167</v>
      </c>
      <c r="C9839" s="2"/>
      <c r="D9839" t="s">
        <v>13</v>
      </c>
      <c r="E9839" t="s">
        <v>7150</v>
      </c>
      <c r="F9839" t="s">
        <v>7138</v>
      </c>
      <c r="J9839" t="s">
        <v>17</v>
      </c>
      <c r="K9839" t="s">
        <v>7139</v>
      </c>
      <c r="L9839" t="str">
        <f>_xlfn.XLOOKUP(Tableau1[[#This Row],[TYPE DE PIECE]],Tableau4[MATIERE],Tableau4[SHORT TYPE],"",0,1)</f>
        <v/>
      </c>
      <c r="N9839" t="str">
        <f>IF(ISERR(FIND("DECOUPE",Tableau1[[#This Row],[DESIGNATION]])),"","NEED REF")</f>
        <v/>
      </c>
    </row>
    <row r="9840" spans="2:14">
      <c r="B9840">
        <v>34404166</v>
      </c>
      <c r="C9840" s="2"/>
      <c r="D9840" t="s">
        <v>13</v>
      </c>
      <c r="E9840" t="s">
        <v>7151</v>
      </c>
      <c r="F9840" t="s">
        <v>7138</v>
      </c>
      <c r="J9840" t="s">
        <v>17</v>
      </c>
      <c r="K9840" t="s">
        <v>7139</v>
      </c>
      <c r="L9840" t="str">
        <f>_xlfn.XLOOKUP(Tableau1[[#This Row],[TYPE DE PIECE]],Tableau4[MATIERE],Tableau4[SHORT TYPE],"",0,1)</f>
        <v/>
      </c>
      <c r="N9840" t="str">
        <f>IF(ISERR(FIND("DECOUPE",Tableau1[[#This Row],[DESIGNATION]])),"","NEED REF")</f>
        <v/>
      </c>
    </row>
    <row r="9841" spans="2:14">
      <c r="B9841">
        <v>34404165</v>
      </c>
      <c r="C9841" s="2"/>
      <c r="D9841" t="s">
        <v>13</v>
      </c>
      <c r="E9841" t="s">
        <v>7152</v>
      </c>
      <c r="F9841" t="s">
        <v>7138</v>
      </c>
      <c r="J9841" t="s">
        <v>17</v>
      </c>
      <c r="K9841" t="s">
        <v>7139</v>
      </c>
      <c r="L9841" t="str">
        <f>_xlfn.XLOOKUP(Tableau1[[#This Row],[TYPE DE PIECE]],Tableau4[MATIERE],Tableau4[SHORT TYPE],"",0,1)</f>
        <v/>
      </c>
      <c r="N9841" t="str">
        <f>IF(ISERR(FIND("DECOUPE",Tableau1[[#This Row],[DESIGNATION]])),"","NEED REF")</f>
        <v/>
      </c>
    </row>
    <row r="9842" spans="2:14">
      <c r="B9842">
        <v>34404164</v>
      </c>
      <c r="C9842" s="2"/>
      <c r="D9842" t="s">
        <v>13</v>
      </c>
      <c r="E9842" t="s">
        <v>7153</v>
      </c>
      <c r="F9842" t="s">
        <v>7138</v>
      </c>
      <c r="J9842" t="s">
        <v>17</v>
      </c>
      <c r="K9842" t="s">
        <v>7139</v>
      </c>
      <c r="L9842" t="str">
        <f>_xlfn.XLOOKUP(Tableau1[[#This Row],[TYPE DE PIECE]],Tableau4[MATIERE],Tableau4[SHORT TYPE],"",0,1)</f>
        <v/>
      </c>
      <c r="N9842" t="str">
        <f>IF(ISERR(FIND("DECOUPE",Tableau1[[#This Row],[DESIGNATION]])),"","NEED REF")</f>
        <v/>
      </c>
    </row>
    <row r="9843" spans="2:14">
      <c r="B9843">
        <v>34404163</v>
      </c>
      <c r="C9843" s="2"/>
      <c r="D9843" t="s">
        <v>13</v>
      </c>
      <c r="E9843" t="s">
        <v>7154</v>
      </c>
      <c r="F9843" t="s">
        <v>7138</v>
      </c>
      <c r="J9843" t="s">
        <v>17</v>
      </c>
      <c r="K9843" t="s">
        <v>7139</v>
      </c>
      <c r="L9843" t="str">
        <f>_xlfn.XLOOKUP(Tableau1[[#This Row],[TYPE DE PIECE]],Tableau4[MATIERE],Tableau4[SHORT TYPE],"",0,1)</f>
        <v/>
      </c>
      <c r="N9843" t="str">
        <f>IF(ISERR(FIND("DECOUPE",Tableau1[[#This Row],[DESIGNATION]])),"","NEED REF")</f>
        <v/>
      </c>
    </row>
    <row r="9844" spans="2:14">
      <c r="B9844">
        <v>34404162</v>
      </c>
      <c r="C9844" s="2"/>
      <c r="D9844" t="s">
        <v>13</v>
      </c>
      <c r="E9844" t="s">
        <v>7155</v>
      </c>
      <c r="F9844" t="s">
        <v>7138</v>
      </c>
      <c r="J9844" t="s">
        <v>17</v>
      </c>
      <c r="K9844" t="s">
        <v>7139</v>
      </c>
      <c r="L9844" t="str">
        <f>_xlfn.XLOOKUP(Tableau1[[#This Row],[TYPE DE PIECE]],Tableau4[MATIERE],Tableau4[SHORT TYPE],"",0,1)</f>
        <v/>
      </c>
      <c r="N9844" t="str">
        <f>IF(ISERR(FIND("DECOUPE",Tableau1[[#This Row],[DESIGNATION]])),"","NEED REF")</f>
        <v/>
      </c>
    </row>
    <row r="9845" spans="2:14">
      <c r="B9845">
        <v>34404161</v>
      </c>
      <c r="C9845" s="2"/>
      <c r="D9845" t="s">
        <v>13</v>
      </c>
      <c r="E9845" t="s">
        <v>7156</v>
      </c>
      <c r="F9845" t="s">
        <v>7138</v>
      </c>
      <c r="J9845" t="s">
        <v>17</v>
      </c>
      <c r="K9845" t="s">
        <v>7139</v>
      </c>
      <c r="L9845" t="str">
        <f>_xlfn.XLOOKUP(Tableau1[[#This Row],[TYPE DE PIECE]],Tableau4[MATIERE],Tableau4[SHORT TYPE],"",0,1)</f>
        <v/>
      </c>
      <c r="N9845" t="str">
        <f>IF(ISERR(FIND("DECOUPE",Tableau1[[#This Row],[DESIGNATION]])),"","NEED REF")</f>
        <v/>
      </c>
    </row>
    <row r="9846" spans="2:14">
      <c r="B9846">
        <v>34404160</v>
      </c>
      <c r="C9846" s="2"/>
      <c r="D9846" t="s">
        <v>13</v>
      </c>
      <c r="E9846" t="s">
        <v>7157</v>
      </c>
      <c r="F9846" t="s">
        <v>7138</v>
      </c>
      <c r="J9846" t="s">
        <v>17</v>
      </c>
      <c r="K9846" t="s">
        <v>7139</v>
      </c>
      <c r="L9846" t="str">
        <f>_xlfn.XLOOKUP(Tableau1[[#This Row],[TYPE DE PIECE]],Tableau4[MATIERE],Tableau4[SHORT TYPE],"",0,1)</f>
        <v/>
      </c>
      <c r="N9846" t="str">
        <f>IF(ISERR(FIND("DECOUPE",Tableau1[[#This Row],[DESIGNATION]])),"","NEED REF")</f>
        <v/>
      </c>
    </row>
    <row r="9847" spans="2:14">
      <c r="B9847">
        <v>34404159</v>
      </c>
      <c r="C9847" s="2"/>
      <c r="D9847" t="s">
        <v>13</v>
      </c>
      <c r="E9847" t="s">
        <v>7158</v>
      </c>
      <c r="F9847" t="s">
        <v>7138</v>
      </c>
      <c r="J9847" t="s">
        <v>17</v>
      </c>
      <c r="K9847" t="s">
        <v>7139</v>
      </c>
      <c r="L9847" t="str">
        <f>_xlfn.XLOOKUP(Tableau1[[#This Row],[TYPE DE PIECE]],Tableau4[MATIERE],Tableau4[SHORT TYPE],"",0,1)</f>
        <v/>
      </c>
      <c r="N9847" t="str">
        <f>IF(ISERR(FIND("DECOUPE",Tableau1[[#This Row],[DESIGNATION]])),"","NEED REF")</f>
        <v/>
      </c>
    </row>
    <row r="9848" spans="2:14">
      <c r="B9848">
        <v>34404158</v>
      </c>
      <c r="C9848" s="2">
        <v>41912</v>
      </c>
      <c r="D9848" t="s">
        <v>13</v>
      </c>
      <c r="E9848" t="s">
        <v>7159</v>
      </c>
      <c r="F9848" t="s">
        <v>7112</v>
      </c>
      <c r="J9848" t="s">
        <v>4048</v>
      </c>
      <c r="L9848" t="str">
        <f>_xlfn.XLOOKUP(Tableau1[[#This Row],[TYPE DE PIECE]],Tableau4[MATIERE],Tableau4[SHORT TYPE],"",0,1)</f>
        <v/>
      </c>
      <c r="N9848" t="str">
        <f>IF(ISERR(FIND("DECOUPE",Tableau1[[#This Row],[DESIGNATION]])),"","NEED REF")</f>
        <v/>
      </c>
    </row>
    <row r="9849" spans="2:14">
      <c r="B9849">
        <v>34404157</v>
      </c>
      <c r="C9849" s="2">
        <v>41907</v>
      </c>
      <c r="D9849" t="s">
        <v>13</v>
      </c>
      <c r="E9849" t="s">
        <v>7160</v>
      </c>
      <c r="F9849" t="s">
        <v>7161</v>
      </c>
      <c r="J9849" t="s">
        <v>17</v>
      </c>
      <c r="K9849" t="s">
        <v>5523</v>
      </c>
      <c r="L9849" t="str">
        <f>_xlfn.XLOOKUP(Tableau1[[#This Row],[TYPE DE PIECE]],Tableau4[MATIERE],Tableau4[SHORT TYPE],"",0,1)</f>
        <v/>
      </c>
      <c r="N9849" t="str">
        <f>IF(ISERR(FIND("DECOUPE",Tableau1[[#This Row],[DESIGNATION]])),"","NEED REF")</f>
        <v/>
      </c>
    </row>
    <row r="9850" spans="2:14">
      <c r="B9850">
        <v>34404156</v>
      </c>
      <c r="C9850" s="2">
        <v>41907</v>
      </c>
      <c r="D9850" t="s">
        <v>13</v>
      </c>
      <c r="E9850" t="s">
        <v>7162</v>
      </c>
      <c r="F9850" t="s">
        <v>7161</v>
      </c>
      <c r="J9850" t="s">
        <v>17</v>
      </c>
      <c r="K9850" t="s">
        <v>5523</v>
      </c>
      <c r="L9850" t="str">
        <f>_xlfn.XLOOKUP(Tableau1[[#This Row],[TYPE DE PIECE]],Tableau4[MATIERE],Tableau4[SHORT TYPE],"",0,1)</f>
        <v/>
      </c>
      <c r="N9850" t="str">
        <f>IF(ISERR(FIND("DECOUPE",Tableau1[[#This Row],[DESIGNATION]])),"","NEED REF")</f>
        <v/>
      </c>
    </row>
    <row r="9851" spans="2:14">
      <c r="B9851">
        <v>34404155</v>
      </c>
      <c r="C9851" s="2">
        <v>41907</v>
      </c>
      <c r="D9851" t="s">
        <v>13</v>
      </c>
      <c r="E9851" t="s">
        <v>7163</v>
      </c>
      <c r="F9851" t="s">
        <v>7161</v>
      </c>
      <c r="J9851" t="s">
        <v>17</v>
      </c>
      <c r="K9851" t="s">
        <v>5523</v>
      </c>
      <c r="L9851" t="str">
        <f>_xlfn.XLOOKUP(Tableau1[[#This Row],[TYPE DE PIECE]],Tableau4[MATIERE],Tableau4[SHORT TYPE],"",0,1)</f>
        <v/>
      </c>
      <c r="N9851" t="str">
        <f>IF(ISERR(FIND("DECOUPE",Tableau1[[#This Row],[DESIGNATION]])),"","NEED REF")</f>
        <v/>
      </c>
    </row>
    <row r="9852" spans="2:14">
      <c r="B9852">
        <v>34404154</v>
      </c>
      <c r="C9852" s="2">
        <v>41907</v>
      </c>
      <c r="D9852" t="s">
        <v>13</v>
      </c>
      <c r="E9852" t="s">
        <v>7164</v>
      </c>
      <c r="F9852" t="s">
        <v>7161</v>
      </c>
      <c r="J9852" t="s">
        <v>17</v>
      </c>
      <c r="K9852" t="s">
        <v>5523</v>
      </c>
      <c r="L9852" t="str">
        <f>_xlfn.XLOOKUP(Tableau1[[#This Row],[TYPE DE PIECE]],Tableau4[MATIERE],Tableau4[SHORT TYPE],"",0,1)</f>
        <v/>
      </c>
      <c r="N9852" t="str">
        <f>IF(ISERR(FIND("DECOUPE",Tableau1[[#This Row],[DESIGNATION]])),"","NEED REF")</f>
        <v/>
      </c>
    </row>
    <row r="9853" spans="2:14">
      <c r="B9853">
        <v>34404153</v>
      </c>
      <c r="C9853" s="2"/>
      <c r="E9853" t="s">
        <v>7165</v>
      </c>
      <c r="L9853" t="str">
        <f>_xlfn.XLOOKUP(Tableau1[[#This Row],[TYPE DE PIECE]],Tableau4[MATIERE],Tableau4[SHORT TYPE],"",0,1)</f>
        <v/>
      </c>
      <c r="N9853" t="str">
        <f>IF(ISERR(FIND("DECOUPE",Tableau1[[#This Row],[DESIGNATION]])),"","NEED REF")</f>
        <v/>
      </c>
    </row>
    <row r="9854" spans="2:14">
      <c r="B9854">
        <v>34404152</v>
      </c>
      <c r="C9854" s="2"/>
      <c r="E9854" t="s">
        <v>7166</v>
      </c>
      <c r="L9854" t="str">
        <f>_xlfn.XLOOKUP(Tableau1[[#This Row],[TYPE DE PIECE]],Tableau4[MATIERE],Tableau4[SHORT TYPE],"",0,1)</f>
        <v/>
      </c>
      <c r="N9854" t="str">
        <f>IF(ISERR(FIND("DECOUPE",Tableau1[[#This Row],[DESIGNATION]])),"","NEED REF")</f>
        <v/>
      </c>
    </row>
    <row r="9855" spans="2:14">
      <c r="B9855">
        <v>34404151</v>
      </c>
      <c r="C9855" s="2">
        <v>41904</v>
      </c>
      <c r="D9855" t="s">
        <v>13</v>
      </c>
      <c r="E9855" t="s">
        <v>7167</v>
      </c>
      <c r="F9855" t="s">
        <v>6954</v>
      </c>
      <c r="J9855" t="s">
        <v>17</v>
      </c>
      <c r="K9855" t="s">
        <v>25</v>
      </c>
      <c r="L9855" t="str">
        <f>_xlfn.XLOOKUP(Tableau1[[#This Row],[TYPE DE PIECE]],Tableau4[MATIERE],Tableau4[SHORT TYPE],"",0,1)</f>
        <v>SMT</v>
      </c>
      <c r="N9855" t="str">
        <f>IF(ISERR(FIND("DECOUPE",Tableau1[[#This Row],[DESIGNATION]])),"","NEED REF")</f>
        <v/>
      </c>
    </row>
    <row r="9856" spans="2:14">
      <c r="B9856">
        <v>34404150</v>
      </c>
      <c r="C9856" s="2">
        <v>41904</v>
      </c>
      <c r="D9856" t="s">
        <v>13</v>
      </c>
      <c r="E9856" t="s">
        <v>7168</v>
      </c>
      <c r="F9856" t="s">
        <v>6954</v>
      </c>
      <c r="J9856" t="s">
        <v>17</v>
      </c>
      <c r="K9856" t="s">
        <v>25</v>
      </c>
      <c r="L9856" t="str">
        <f>_xlfn.XLOOKUP(Tableau1[[#This Row],[TYPE DE PIECE]],Tableau4[MATIERE],Tableau4[SHORT TYPE],"",0,1)</f>
        <v>SMT</v>
      </c>
      <c r="N9856" t="str">
        <f>IF(ISERR(FIND("DECOUPE",Tableau1[[#This Row],[DESIGNATION]])),"","NEED REF")</f>
        <v/>
      </c>
    </row>
    <row r="9857" spans="2:14">
      <c r="B9857">
        <v>34404149</v>
      </c>
      <c r="C9857" s="2">
        <v>41904</v>
      </c>
      <c r="D9857" t="s">
        <v>13</v>
      </c>
      <c r="E9857" t="s">
        <v>7169</v>
      </c>
      <c r="F9857" t="s">
        <v>6954</v>
      </c>
      <c r="J9857" t="s">
        <v>17</v>
      </c>
      <c r="K9857" t="s">
        <v>25</v>
      </c>
      <c r="L9857" t="str">
        <f>_xlfn.XLOOKUP(Tableau1[[#This Row],[TYPE DE PIECE]],Tableau4[MATIERE],Tableau4[SHORT TYPE],"",0,1)</f>
        <v>SMT</v>
      </c>
      <c r="N9857" t="str">
        <f>IF(ISERR(FIND("DECOUPE",Tableau1[[#This Row],[DESIGNATION]])),"","NEED REF")</f>
        <v/>
      </c>
    </row>
    <row r="9858" spans="2:14">
      <c r="B9858">
        <v>34404148</v>
      </c>
      <c r="C9858" s="2">
        <v>41904</v>
      </c>
      <c r="D9858" t="s">
        <v>13</v>
      </c>
      <c r="E9858" t="s">
        <v>7170</v>
      </c>
      <c r="F9858" t="s">
        <v>6954</v>
      </c>
      <c r="J9858" t="s">
        <v>17</v>
      </c>
      <c r="K9858" t="s">
        <v>25</v>
      </c>
      <c r="L9858" t="str">
        <f>_xlfn.XLOOKUP(Tableau1[[#This Row],[TYPE DE PIECE]],Tableau4[MATIERE],Tableau4[SHORT TYPE],"",0,1)</f>
        <v>SMT</v>
      </c>
      <c r="N9858" t="str">
        <f>IF(ISERR(FIND("DECOUPE",Tableau1[[#This Row],[DESIGNATION]])),"","NEED REF")</f>
        <v/>
      </c>
    </row>
    <row r="9859" spans="2:14">
      <c r="B9859">
        <v>34404147</v>
      </c>
      <c r="C9859" s="2">
        <v>41893</v>
      </c>
      <c r="D9859" t="s">
        <v>745</v>
      </c>
      <c r="E9859" t="s">
        <v>7171</v>
      </c>
      <c r="F9859" t="s">
        <v>6954</v>
      </c>
      <c r="J9859" t="s">
        <v>17</v>
      </c>
      <c r="L9859" t="str">
        <f>_xlfn.XLOOKUP(Tableau1[[#This Row],[TYPE DE PIECE]],Tableau4[MATIERE],Tableau4[SHORT TYPE],"",0,1)</f>
        <v/>
      </c>
      <c r="N9859" t="str">
        <f>IF(ISERR(FIND("DECOUPE",Tableau1[[#This Row],[DESIGNATION]])),"","NEED REF")</f>
        <v/>
      </c>
    </row>
    <row r="9860" spans="2:14">
      <c r="B9860">
        <v>34404146</v>
      </c>
      <c r="C9860" s="2">
        <v>41900</v>
      </c>
      <c r="D9860" t="s">
        <v>13</v>
      </c>
      <c r="E9860" t="s">
        <v>7172</v>
      </c>
      <c r="F9860" t="s">
        <v>6954</v>
      </c>
      <c r="J9860" t="s">
        <v>17</v>
      </c>
      <c r="K9860" t="s">
        <v>25</v>
      </c>
      <c r="L9860" t="str">
        <f>_xlfn.XLOOKUP(Tableau1[[#This Row],[TYPE DE PIECE]],Tableau4[MATIERE],Tableau4[SHORT TYPE],"",0,1)</f>
        <v>SMT</v>
      </c>
      <c r="N9860" t="str">
        <f>IF(ISERR(FIND("DECOUPE",Tableau1[[#This Row],[DESIGNATION]])),"","NEED REF")</f>
        <v/>
      </c>
    </row>
    <row r="9861" spans="2:14">
      <c r="B9861">
        <v>34404145</v>
      </c>
      <c r="C9861" s="2">
        <v>41900</v>
      </c>
      <c r="D9861" t="s">
        <v>13</v>
      </c>
      <c r="E9861" t="s">
        <v>7173</v>
      </c>
      <c r="F9861" t="s">
        <v>6954</v>
      </c>
      <c r="J9861" t="s">
        <v>17</v>
      </c>
      <c r="K9861" t="s">
        <v>25</v>
      </c>
      <c r="L9861" t="str">
        <f>_xlfn.XLOOKUP(Tableau1[[#This Row],[TYPE DE PIECE]],Tableau4[MATIERE],Tableau4[SHORT TYPE],"",0,1)</f>
        <v>SMT</v>
      </c>
      <c r="N9861" t="str">
        <f>IF(ISERR(FIND("DECOUPE",Tableau1[[#This Row],[DESIGNATION]])),"","NEED REF")</f>
        <v/>
      </c>
    </row>
    <row r="9862" spans="2:14">
      <c r="B9862">
        <v>34404144</v>
      </c>
      <c r="C9862" s="2">
        <v>41900</v>
      </c>
      <c r="D9862" t="s">
        <v>13</v>
      </c>
      <c r="E9862" t="s">
        <v>7174</v>
      </c>
      <c r="F9862" t="s">
        <v>6954</v>
      </c>
      <c r="J9862" t="s">
        <v>17</v>
      </c>
      <c r="K9862" t="s">
        <v>25</v>
      </c>
      <c r="L9862" t="str">
        <f>_xlfn.XLOOKUP(Tableau1[[#This Row],[TYPE DE PIECE]],Tableau4[MATIERE],Tableau4[SHORT TYPE],"",0,1)</f>
        <v>SMT</v>
      </c>
      <c r="N9862" t="str">
        <f>IF(ISERR(FIND("DECOUPE",Tableau1[[#This Row],[DESIGNATION]])),"","NEED REF")</f>
        <v/>
      </c>
    </row>
    <row r="9863" spans="2:14">
      <c r="B9863">
        <v>34404143</v>
      </c>
      <c r="C9863" s="2">
        <v>41897</v>
      </c>
      <c r="D9863" t="s">
        <v>13</v>
      </c>
      <c r="E9863" t="s">
        <v>7130</v>
      </c>
      <c r="F9863" t="s">
        <v>6954</v>
      </c>
      <c r="J9863" t="s">
        <v>17</v>
      </c>
      <c r="K9863" t="s">
        <v>7131</v>
      </c>
      <c r="L9863" t="str">
        <f>_xlfn.XLOOKUP(Tableau1[[#This Row],[TYPE DE PIECE]],Tableau4[MATIERE],Tableau4[SHORT TYPE],"",0,1)</f>
        <v/>
      </c>
      <c r="N9863" t="str">
        <f>IF(ISERR(FIND("DECOUPE",Tableau1[[#This Row],[DESIGNATION]])),"","NEED REF")</f>
        <v/>
      </c>
    </row>
    <row r="9864" spans="2:14">
      <c r="B9864">
        <v>34404142</v>
      </c>
      <c r="C9864" s="2">
        <v>41897</v>
      </c>
      <c r="D9864" t="s">
        <v>13</v>
      </c>
      <c r="E9864" t="s">
        <v>7175</v>
      </c>
      <c r="F9864" t="s">
        <v>6954</v>
      </c>
      <c r="J9864" t="s">
        <v>17</v>
      </c>
      <c r="K9864" t="s">
        <v>25</v>
      </c>
      <c r="L9864" t="str">
        <f>_xlfn.XLOOKUP(Tableau1[[#This Row],[TYPE DE PIECE]],Tableau4[MATIERE],Tableau4[SHORT TYPE],"",0,1)</f>
        <v>SMT</v>
      </c>
      <c r="N9864" t="str">
        <f>IF(ISERR(FIND("DECOUPE",Tableau1[[#This Row],[DESIGNATION]])),"","NEED REF")</f>
        <v/>
      </c>
    </row>
    <row r="9865" spans="2:14">
      <c r="B9865">
        <v>34404141</v>
      </c>
      <c r="C9865" s="2">
        <v>41897</v>
      </c>
      <c r="D9865" t="s">
        <v>13</v>
      </c>
      <c r="E9865" t="s">
        <v>7045</v>
      </c>
      <c r="F9865" t="s">
        <v>6954</v>
      </c>
      <c r="J9865" t="s">
        <v>17</v>
      </c>
      <c r="K9865" t="s">
        <v>25</v>
      </c>
      <c r="L9865" t="str">
        <f>_xlfn.XLOOKUP(Tableau1[[#This Row],[TYPE DE PIECE]],Tableau4[MATIERE],Tableau4[SHORT TYPE],"",0,1)</f>
        <v>SMT</v>
      </c>
      <c r="N9865" t="str">
        <f>IF(ISERR(FIND("DECOUPE",Tableau1[[#This Row],[DESIGNATION]])),"","NEED REF")</f>
        <v/>
      </c>
    </row>
    <row r="9866" spans="2:14">
      <c r="B9866">
        <v>34404140</v>
      </c>
      <c r="C9866" s="2">
        <v>41897</v>
      </c>
      <c r="D9866" t="s">
        <v>13</v>
      </c>
      <c r="E9866" t="s">
        <v>7093</v>
      </c>
      <c r="F9866" t="s">
        <v>6954</v>
      </c>
      <c r="J9866" t="s">
        <v>17</v>
      </c>
      <c r="K9866" t="s">
        <v>22</v>
      </c>
      <c r="L9866" t="str">
        <f>_xlfn.XLOOKUP(Tableau1[[#This Row],[TYPE DE PIECE]],Tableau4[MATIERE],Tableau4[SHORT TYPE],"",0,1)</f>
        <v>COP</v>
      </c>
      <c r="N9866" t="str">
        <f>IF(ISERR(FIND("DECOUPE",Tableau1[[#This Row],[DESIGNATION]])),"","NEED REF")</f>
        <v/>
      </c>
    </row>
    <row r="9867" spans="2:14">
      <c r="B9867">
        <v>34404139</v>
      </c>
      <c r="C9867" s="2">
        <v>41897</v>
      </c>
      <c r="D9867" t="s">
        <v>13</v>
      </c>
      <c r="E9867" t="s">
        <v>7094</v>
      </c>
      <c r="F9867" t="s">
        <v>6954</v>
      </c>
      <c r="J9867" t="s">
        <v>17</v>
      </c>
      <c r="K9867" t="s">
        <v>22</v>
      </c>
      <c r="L9867" t="str">
        <f>_xlfn.XLOOKUP(Tableau1[[#This Row],[TYPE DE PIECE]],Tableau4[MATIERE],Tableau4[SHORT TYPE],"",0,1)</f>
        <v>COP</v>
      </c>
      <c r="N9867" t="str">
        <f>IF(ISERR(FIND("DECOUPE",Tableau1[[#This Row],[DESIGNATION]])),"","NEED REF")</f>
        <v/>
      </c>
    </row>
    <row r="9868" spans="2:14">
      <c r="B9868">
        <v>34404138</v>
      </c>
      <c r="C9868" s="2">
        <v>41887</v>
      </c>
      <c r="D9868" t="s">
        <v>13</v>
      </c>
      <c r="E9868" t="s">
        <v>7176</v>
      </c>
      <c r="F9868" t="s">
        <v>6954</v>
      </c>
      <c r="J9868" t="s">
        <v>17</v>
      </c>
      <c r="K9868" t="s">
        <v>25</v>
      </c>
      <c r="L9868" t="str">
        <f>_xlfn.XLOOKUP(Tableau1[[#This Row],[TYPE DE PIECE]],Tableau4[MATIERE],Tableau4[SHORT TYPE],"",0,1)</f>
        <v>SMT</v>
      </c>
      <c r="N9868" t="str">
        <f>IF(ISERR(FIND("DECOUPE",Tableau1[[#This Row],[DESIGNATION]])),"","NEED REF")</f>
        <v/>
      </c>
    </row>
    <row r="9869" spans="2:14">
      <c r="B9869">
        <v>34404137</v>
      </c>
      <c r="C9869" s="2">
        <v>41887</v>
      </c>
      <c r="D9869" t="s">
        <v>13</v>
      </c>
      <c r="E9869" t="s">
        <v>7177</v>
      </c>
      <c r="F9869" t="s">
        <v>6954</v>
      </c>
      <c r="J9869" t="s">
        <v>17</v>
      </c>
      <c r="K9869" t="s">
        <v>25</v>
      </c>
      <c r="L9869" t="str">
        <f>_xlfn.XLOOKUP(Tableau1[[#This Row],[TYPE DE PIECE]],Tableau4[MATIERE],Tableau4[SHORT TYPE],"",0,1)</f>
        <v>SMT</v>
      </c>
      <c r="N9869" t="str">
        <f>IF(ISERR(FIND("DECOUPE",Tableau1[[#This Row],[DESIGNATION]])),"","NEED REF")</f>
        <v/>
      </c>
    </row>
    <row r="9870" spans="2:14">
      <c r="B9870">
        <v>34404136</v>
      </c>
      <c r="C9870" s="2">
        <v>41893</v>
      </c>
      <c r="D9870" t="s">
        <v>13</v>
      </c>
      <c r="E9870" t="s">
        <v>7178</v>
      </c>
      <c r="F9870" t="s">
        <v>5730</v>
      </c>
      <c r="J9870" t="s">
        <v>4048</v>
      </c>
      <c r="L9870" t="str">
        <f>_xlfn.XLOOKUP(Tableau1[[#This Row],[TYPE DE PIECE]],Tableau4[MATIERE],Tableau4[SHORT TYPE],"",0,1)</f>
        <v/>
      </c>
      <c r="N9870" t="str">
        <f>IF(ISERR(FIND("DECOUPE",Tableau1[[#This Row],[DESIGNATION]])),"","NEED REF")</f>
        <v/>
      </c>
    </row>
    <row r="9871" spans="2:14">
      <c r="B9871">
        <v>34404135</v>
      </c>
      <c r="C9871" s="2">
        <v>41893</v>
      </c>
      <c r="D9871" t="s">
        <v>745</v>
      </c>
      <c r="E9871" t="s">
        <v>7179</v>
      </c>
      <c r="F9871" t="s">
        <v>5730</v>
      </c>
      <c r="J9871" t="s">
        <v>4048</v>
      </c>
      <c r="L9871" t="str">
        <f>_xlfn.XLOOKUP(Tableau1[[#This Row],[TYPE DE PIECE]],Tableau4[MATIERE],Tableau4[SHORT TYPE],"",0,1)</f>
        <v/>
      </c>
      <c r="N9871" t="str">
        <f>IF(ISERR(FIND("DECOUPE",Tableau1[[#This Row],[DESIGNATION]])),"","NEED REF")</f>
        <v/>
      </c>
    </row>
    <row r="9872" spans="2:14">
      <c r="B9872">
        <v>34404134</v>
      </c>
      <c r="C9872" s="2">
        <v>41893</v>
      </c>
      <c r="D9872" t="s">
        <v>13</v>
      </c>
      <c r="E9872" t="s">
        <v>7062</v>
      </c>
      <c r="F9872" t="s">
        <v>6954</v>
      </c>
      <c r="J9872" t="s">
        <v>17</v>
      </c>
      <c r="K9872" t="s">
        <v>25</v>
      </c>
      <c r="L9872" t="str">
        <f>_xlfn.XLOOKUP(Tableau1[[#This Row],[TYPE DE PIECE]],Tableau4[MATIERE],Tableau4[SHORT TYPE],"",0,1)</f>
        <v>SMT</v>
      </c>
      <c r="N9872" t="str">
        <f>IF(ISERR(FIND("DECOUPE",Tableau1[[#This Row],[DESIGNATION]])),"","NEED REF")</f>
        <v/>
      </c>
    </row>
    <row r="9873" spans="2:14">
      <c r="B9873">
        <v>34404133</v>
      </c>
      <c r="C9873" s="2"/>
      <c r="E9873" t="s">
        <v>7180</v>
      </c>
      <c r="L9873" t="str">
        <f>_xlfn.XLOOKUP(Tableau1[[#This Row],[TYPE DE PIECE]],Tableau4[MATIERE],Tableau4[SHORT TYPE],"",0,1)</f>
        <v/>
      </c>
      <c r="N9873" t="str">
        <f>IF(ISERR(FIND("DECOUPE",Tableau1[[#This Row],[DESIGNATION]])),"","NEED REF")</f>
        <v/>
      </c>
    </row>
    <row r="9874" spans="2:14">
      <c r="B9874">
        <v>34404132</v>
      </c>
      <c r="C9874" s="2">
        <v>41887</v>
      </c>
      <c r="D9874" t="s">
        <v>13</v>
      </c>
      <c r="E9874" t="s">
        <v>7181</v>
      </c>
      <c r="F9874" t="s">
        <v>6954</v>
      </c>
      <c r="J9874" t="s">
        <v>17</v>
      </c>
      <c r="K9874" t="s">
        <v>25</v>
      </c>
      <c r="L9874" t="str">
        <f>_xlfn.XLOOKUP(Tableau1[[#This Row],[TYPE DE PIECE]],Tableau4[MATIERE],Tableau4[SHORT TYPE],"",0,1)</f>
        <v>SMT</v>
      </c>
      <c r="N9874" t="str">
        <f>IF(ISERR(FIND("DECOUPE",Tableau1[[#This Row],[DESIGNATION]])),"","NEED REF")</f>
        <v/>
      </c>
    </row>
    <row r="9875" spans="2:14">
      <c r="B9875">
        <v>34404131</v>
      </c>
      <c r="C9875" s="2">
        <v>41887</v>
      </c>
      <c r="D9875" t="s">
        <v>13</v>
      </c>
      <c r="E9875" t="s">
        <v>7182</v>
      </c>
      <c r="F9875" t="s">
        <v>6954</v>
      </c>
      <c r="J9875" t="s">
        <v>17</v>
      </c>
      <c r="K9875" t="s">
        <v>25</v>
      </c>
      <c r="L9875" t="str">
        <f>_xlfn.XLOOKUP(Tableau1[[#This Row],[TYPE DE PIECE]],Tableau4[MATIERE],Tableau4[SHORT TYPE],"",0,1)</f>
        <v>SMT</v>
      </c>
      <c r="N9875" t="str">
        <f>IF(ISERR(FIND("DECOUPE",Tableau1[[#This Row],[DESIGNATION]])),"","NEED REF")</f>
        <v/>
      </c>
    </row>
    <row r="9876" spans="2:14">
      <c r="B9876">
        <v>34404130</v>
      </c>
      <c r="C9876" s="2"/>
      <c r="E9876" t="s">
        <v>7062</v>
      </c>
      <c r="L9876" t="str">
        <f>_xlfn.XLOOKUP(Tableau1[[#This Row],[TYPE DE PIECE]],Tableau4[MATIERE],Tableau4[SHORT TYPE],"",0,1)</f>
        <v/>
      </c>
      <c r="N9876" t="str">
        <f>IF(ISERR(FIND("DECOUPE",Tableau1[[#This Row],[DESIGNATION]])),"","NEED REF")</f>
        <v/>
      </c>
    </row>
    <row r="9877" spans="2:14">
      <c r="B9877">
        <v>34404129</v>
      </c>
      <c r="C9877" s="2">
        <v>41883</v>
      </c>
      <c r="D9877" t="s">
        <v>13</v>
      </c>
      <c r="E9877" t="s">
        <v>7183</v>
      </c>
      <c r="F9877" t="s">
        <v>7184</v>
      </c>
      <c r="J9877" t="s">
        <v>17</v>
      </c>
      <c r="K9877" t="s">
        <v>25</v>
      </c>
      <c r="L9877" t="str">
        <f>_xlfn.XLOOKUP(Tableau1[[#This Row],[TYPE DE PIECE]],Tableau4[MATIERE],Tableau4[SHORT TYPE],"",0,1)</f>
        <v>SMT</v>
      </c>
      <c r="N9877" t="str">
        <f>IF(ISERR(FIND("DECOUPE",Tableau1[[#This Row],[DESIGNATION]])),"","NEED REF")</f>
        <v/>
      </c>
    </row>
    <row r="9878" spans="2:14">
      <c r="B9878">
        <v>34404128</v>
      </c>
      <c r="C9878" s="2">
        <v>41883</v>
      </c>
      <c r="D9878" t="s">
        <v>13</v>
      </c>
      <c r="E9878" t="s">
        <v>7185</v>
      </c>
      <c r="F9878" t="s">
        <v>7184</v>
      </c>
      <c r="J9878" t="s">
        <v>17</v>
      </c>
      <c r="K9878" t="s">
        <v>25</v>
      </c>
      <c r="L9878" t="str">
        <f>_xlfn.XLOOKUP(Tableau1[[#This Row],[TYPE DE PIECE]],Tableau4[MATIERE],Tableau4[SHORT TYPE],"",0,1)</f>
        <v>SMT</v>
      </c>
      <c r="N9878" t="str">
        <f>IF(ISERR(FIND("DECOUPE",Tableau1[[#This Row],[DESIGNATION]])),"","NEED REF")</f>
        <v/>
      </c>
    </row>
    <row r="9879" spans="2:14">
      <c r="B9879">
        <v>34404127</v>
      </c>
      <c r="C9879" s="2">
        <v>41887</v>
      </c>
      <c r="D9879" t="s">
        <v>13</v>
      </c>
      <c r="E9879" t="s">
        <v>7186</v>
      </c>
      <c r="F9879" t="s">
        <v>6954</v>
      </c>
      <c r="J9879" t="s">
        <v>17</v>
      </c>
      <c r="K9879" t="s">
        <v>33</v>
      </c>
      <c r="L9879" t="str">
        <f>_xlfn.XLOOKUP(Tableau1[[#This Row],[TYPE DE PIECE]],Tableau4[MATIERE],Tableau4[SHORT TYPE],"",0,1)</f>
        <v>PLA</v>
      </c>
      <c r="N9879" t="str">
        <f>IF(ISERR(FIND("DECOUPE",Tableau1[[#This Row],[DESIGNATION]])),"","NEED REF")</f>
        <v/>
      </c>
    </row>
    <row r="9880" spans="2:14">
      <c r="B9880">
        <v>34404126</v>
      </c>
      <c r="C9880" s="2">
        <v>41883</v>
      </c>
      <c r="D9880" t="s">
        <v>13</v>
      </c>
      <c r="E9880" t="s">
        <v>7187</v>
      </c>
      <c r="F9880" t="s">
        <v>6954</v>
      </c>
      <c r="J9880" t="s">
        <v>17</v>
      </c>
      <c r="K9880" t="s">
        <v>25</v>
      </c>
      <c r="L9880" t="str">
        <f>_xlfn.XLOOKUP(Tableau1[[#This Row],[TYPE DE PIECE]],Tableau4[MATIERE],Tableau4[SHORT TYPE],"",0,1)</f>
        <v>SMT</v>
      </c>
      <c r="N9880" t="str">
        <f>IF(ISERR(FIND("DECOUPE",Tableau1[[#This Row],[DESIGNATION]])),"","NEED REF")</f>
        <v/>
      </c>
    </row>
    <row r="9881" spans="2:14">
      <c r="B9881">
        <v>34404125</v>
      </c>
      <c r="C9881" s="2">
        <v>41883</v>
      </c>
      <c r="D9881" t="s">
        <v>13</v>
      </c>
      <c r="E9881" t="s">
        <v>7188</v>
      </c>
      <c r="F9881" t="s">
        <v>6954</v>
      </c>
      <c r="J9881" t="s">
        <v>17</v>
      </c>
      <c r="K9881" t="s">
        <v>25</v>
      </c>
      <c r="L9881" t="str">
        <f>_xlfn.XLOOKUP(Tableau1[[#This Row],[TYPE DE PIECE]],Tableau4[MATIERE],Tableau4[SHORT TYPE],"",0,1)</f>
        <v>SMT</v>
      </c>
      <c r="N9881" t="str">
        <f>IF(ISERR(FIND("DECOUPE",Tableau1[[#This Row],[DESIGNATION]])),"","NEED REF")</f>
        <v/>
      </c>
    </row>
    <row r="9882" spans="2:14">
      <c r="B9882">
        <v>34404124</v>
      </c>
      <c r="C9882" s="2">
        <v>41878</v>
      </c>
      <c r="D9882" t="s">
        <v>13</v>
      </c>
      <c r="E9882" t="s">
        <v>7189</v>
      </c>
      <c r="F9882" t="s">
        <v>7112</v>
      </c>
      <c r="J9882" t="s">
        <v>4048</v>
      </c>
      <c r="L9882" t="str">
        <f>_xlfn.XLOOKUP(Tableau1[[#This Row],[TYPE DE PIECE]],Tableau4[MATIERE],Tableau4[SHORT TYPE],"",0,1)</f>
        <v/>
      </c>
      <c r="N9882" t="str">
        <f>IF(ISERR(FIND("DECOUPE",Tableau1[[#This Row],[DESIGNATION]])),"","NEED REF")</f>
        <v/>
      </c>
    </row>
    <row r="9883" spans="2:14">
      <c r="B9883">
        <v>34404123</v>
      </c>
      <c r="C9883" s="2">
        <v>41883</v>
      </c>
      <c r="D9883" t="s">
        <v>13</v>
      </c>
      <c r="E9883" t="s">
        <v>7190</v>
      </c>
      <c r="F9883" t="s">
        <v>6954</v>
      </c>
      <c r="J9883" t="s">
        <v>17</v>
      </c>
      <c r="K9883" t="s">
        <v>25</v>
      </c>
      <c r="L9883" t="str">
        <f>_xlfn.XLOOKUP(Tableau1[[#This Row],[TYPE DE PIECE]],Tableau4[MATIERE],Tableau4[SHORT TYPE],"",0,1)</f>
        <v>SMT</v>
      </c>
      <c r="N9883" t="str">
        <f>IF(ISERR(FIND("DECOUPE",Tableau1[[#This Row],[DESIGNATION]])),"","NEED REF")</f>
        <v/>
      </c>
    </row>
    <row r="9884" spans="2:14">
      <c r="B9884">
        <v>34404122</v>
      </c>
      <c r="C9884" s="2">
        <v>41883</v>
      </c>
      <c r="D9884" t="s">
        <v>13</v>
      </c>
      <c r="E9884" t="s">
        <v>7191</v>
      </c>
      <c r="F9884" t="s">
        <v>6954</v>
      </c>
      <c r="J9884" t="s">
        <v>17</v>
      </c>
      <c r="K9884" t="s">
        <v>25</v>
      </c>
      <c r="L9884" t="str">
        <f>_xlfn.XLOOKUP(Tableau1[[#This Row],[TYPE DE PIECE]],Tableau4[MATIERE],Tableau4[SHORT TYPE],"",0,1)</f>
        <v>SMT</v>
      </c>
      <c r="N9884" t="str">
        <f>IF(ISERR(FIND("DECOUPE",Tableau1[[#This Row],[DESIGNATION]])),"","NEED REF")</f>
        <v/>
      </c>
    </row>
    <row r="9885" spans="2:14">
      <c r="B9885">
        <v>34404121</v>
      </c>
      <c r="C9885" s="2">
        <v>41883</v>
      </c>
      <c r="D9885" t="s">
        <v>13</v>
      </c>
      <c r="E9885" t="s">
        <v>7192</v>
      </c>
      <c r="F9885" t="s">
        <v>6954</v>
      </c>
      <c r="J9885" t="s">
        <v>17</v>
      </c>
      <c r="K9885" t="s">
        <v>25</v>
      </c>
      <c r="L9885" t="str">
        <f>_xlfn.XLOOKUP(Tableau1[[#This Row],[TYPE DE PIECE]],Tableau4[MATIERE],Tableau4[SHORT TYPE],"",0,1)</f>
        <v>SMT</v>
      </c>
      <c r="N9885" t="str">
        <f>IF(ISERR(FIND("DECOUPE",Tableau1[[#This Row],[DESIGNATION]])),"","NEED REF")</f>
        <v/>
      </c>
    </row>
    <row r="9886" spans="2:14">
      <c r="B9886">
        <v>34404120</v>
      </c>
      <c r="C9886" s="2">
        <v>41883</v>
      </c>
      <c r="D9886" t="s">
        <v>13</v>
      </c>
      <c r="E9886" t="s">
        <v>7193</v>
      </c>
      <c r="F9886" t="s">
        <v>6954</v>
      </c>
      <c r="J9886" t="s">
        <v>17</v>
      </c>
      <c r="K9886" t="s">
        <v>25</v>
      </c>
      <c r="L9886" t="str">
        <f>_xlfn.XLOOKUP(Tableau1[[#This Row],[TYPE DE PIECE]],Tableau4[MATIERE],Tableau4[SHORT TYPE],"",0,1)</f>
        <v>SMT</v>
      </c>
      <c r="N9886" t="str">
        <f>IF(ISERR(FIND("DECOUPE",Tableau1[[#This Row],[DESIGNATION]])),"","NEED REF")</f>
        <v/>
      </c>
    </row>
    <row r="9887" spans="2:14">
      <c r="B9887">
        <v>34404119</v>
      </c>
      <c r="C9887" s="2">
        <v>41883</v>
      </c>
      <c r="D9887" t="s">
        <v>13</v>
      </c>
      <c r="E9887" t="s">
        <v>7194</v>
      </c>
      <c r="F9887" t="s">
        <v>6954</v>
      </c>
      <c r="J9887" t="s">
        <v>17</v>
      </c>
      <c r="K9887" t="s">
        <v>25</v>
      </c>
      <c r="L9887" t="str">
        <f>_xlfn.XLOOKUP(Tableau1[[#This Row],[TYPE DE PIECE]],Tableau4[MATIERE],Tableau4[SHORT TYPE],"",0,1)</f>
        <v>SMT</v>
      </c>
      <c r="N9887" t="str">
        <f>IF(ISERR(FIND("DECOUPE",Tableau1[[#This Row],[DESIGNATION]])),"","NEED REF")</f>
        <v/>
      </c>
    </row>
    <row r="9888" spans="2:14">
      <c r="B9888">
        <v>34404118</v>
      </c>
      <c r="C9888" s="2">
        <v>41883</v>
      </c>
      <c r="D9888" t="s">
        <v>13</v>
      </c>
      <c r="E9888" t="s">
        <v>7195</v>
      </c>
      <c r="F9888" t="s">
        <v>6954</v>
      </c>
      <c r="J9888" t="s">
        <v>17</v>
      </c>
      <c r="K9888" t="s">
        <v>25</v>
      </c>
      <c r="L9888" t="str">
        <f>_xlfn.XLOOKUP(Tableau1[[#This Row],[TYPE DE PIECE]],Tableau4[MATIERE],Tableau4[SHORT TYPE],"",0,1)</f>
        <v>SMT</v>
      </c>
      <c r="N9888" t="str">
        <f>IF(ISERR(FIND("DECOUPE",Tableau1[[#This Row],[DESIGNATION]])),"","NEED REF")</f>
        <v/>
      </c>
    </row>
    <row r="9889" spans="2:14">
      <c r="B9889">
        <v>34404117</v>
      </c>
      <c r="C9889" s="2">
        <v>41883</v>
      </c>
      <c r="D9889" t="s">
        <v>13</v>
      </c>
      <c r="E9889" t="s">
        <v>7196</v>
      </c>
      <c r="F9889" t="s">
        <v>6954</v>
      </c>
      <c r="J9889" t="s">
        <v>17</v>
      </c>
      <c r="K9889" t="s">
        <v>25</v>
      </c>
      <c r="L9889" t="str">
        <f>_xlfn.XLOOKUP(Tableau1[[#This Row],[TYPE DE PIECE]],Tableau4[MATIERE],Tableau4[SHORT TYPE],"",0,1)</f>
        <v>SMT</v>
      </c>
      <c r="N9889" t="str">
        <f>IF(ISERR(FIND("DECOUPE",Tableau1[[#This Row],[DESIGNATION]])),"","NEED REF")</f>
        <v/>
      </c>
    </row>
    <row r="9890" spans="2:14">
      <c r="B9890">
        <v>34404116</v>
      </c>
      <c r="C9890" s="2">
        <v>41883</v>
      </c>
      <c r="D9890" t="s">
        <v>13</v>
      </c>
      <c r="E9890" t="s">
        <v>7197</v>
      </c>
      <c r="F9890" t="s">
        <v>6954</v>
      </c>
      <c r="J9890" t="s">
        <v>17</v>
      </c>
      <c r="K9890" t="s">
        <v>25</v>
      </c>
      <c r="L9890" t="str">
        <f>_xlfn.XLOOKUP(Tableau1[[#This Row],[TYPE DE PIECE]],Tableau4[MATIERE],Tableau4[SHORT TYPE],"",0,1)</f>
        <v>SMT</v>
      </c>
      <c r="N9890" t="str">
        <f>IF(ISERR(FIND("DECOUPE",Tableau1[[#This Row],[DESIGNATION]])),"","NEED REF")</f>
        <v/>
      </c>
    </row>
    <row r="9891" spans="2:14">
      <c r="B9891">
        <v>34404115</v>
      </c>
      <c r="C9891" s="2">
        <v>41872</v>
      </c>
      <c r="D9891" t="s">
        <v>13</v>
      </c>
      <c r="E9891" t="s">
        <v>7198</v>
      </c>
      <c r="F9891" t="s">
        <v>7199</v>
      </c>
      <c r="J9891" t="s">
        <v>4048</v>
      </c>
      <c r="L9891" t="str">
        <f>_xlfn.XLOOKUP(Tableau1[[#This Row],[TYPE DE PIECE]],Tableau4[MATIERE],Tableau4[SHORT TYPE],"",0,1)</f>
        <v/>
      </c>
      <c r="N9891" t="str">
        <f>IF(ISERR(FIND("DECOUPE",Tableau1[[#This Row],[DESIGNATION]])),"","NEED REF")</f>
        <v/>
      </c>
    </row>
    <row r="9892" spans="2:14">
      <c r="B9892">
        <v>34404114</v>
      </c>
      <c r="C9892" s="2">
        <v>41872</v>
      </c>
      <c r="D9892" t="s">
        <v>13</v>
      </c>
      <c r="E9892" t="s">
        <v>7200</v>
      </c>
      <c r="F9892" t="s">
        <v>7199</v>
      </c>
      <c r="J9892" t="s">
        <v>4048</v>
      </c>
      <c r="L9892" t="str">
        <f>_xlfn.XLOOKUP(Tableau1[[#This Row],[TYPE DE PIECE]],Tableau4[MATIERE],Tableau4[SHORT TYPE],"",0,1)</f>
        <v/>
      </c>
      <c r="N9892" t="str">
        <f>IF(ISERR(FIND("DECOUPE",Tableau1[[#This Row],[DESIGNATION]])),"","NEED REF")</f>
        <v/>
      </c>
    </row>
    <row r="9893" spans="2:14">
      <c r="B9893">
        <v>34404113</v>
      </c>
      <c r="C9893" s="2">
        <v>41872</v>
      </c>
      <c r="D9893" t="s">
        <v>13</v>
      </c>
      <c r="E9893" t="s">
        <v>7201</v>
      </c>
      <c r="F9893" t="s">
        <v>7199</v>
      </c>
      <c r="J9893" t="s">
        <v>4048</v>
      </c>
      <c r="L9893" t="str">
        <f>_xlfn.XLOOKUP(Tableau1[[#This Row],[TYPE DE PIECE]],Tableau4[MATIERE],Tableau4[SHORT TYPE],"",0,1)</f>
        <v/>
      </c>
      <c r="N9893" t="str">
        <f>IF(ISERR(FIND("DECOUPE",Tableau1[[#This Row],[DESIGNATION]])),"","NEED REF")</f>
        <v/>
      </c>
    </row>
    <row r="9894" spans="2:14">
      <c r="B9894">
        <v>34404112</v>
      </c>
      <c r="C9894" s="2">
        <v>41871</v>
      </c>
      <c r="D9894" t="s">
        <v>745</v>
      </c>
      <c r="E9894" t="s">
        <v>7202</v>
      </c>
      <c r="F9894" t="s">
        <v>239</v>
      </c>
      <c r="J9894" t="s">
        <v>2746</v>
      </c>
      <c r="K9894" t="s">
        <v>7203</v>
      </c>
      <c r="L9894" t="str">
        <f>_xlfn.XLOOKUP(Tableau1[[#This Row],[TYPE DE PIECE]],Tableau4[MATIERE],Tableau4[SHORT TYPE],"",0,1)</f>
        <v/>
      </c>
      <c r="N9894" t="str">
        <f>IF(ISERR(FIND("DECOUPE",Tableau1[[#This Row],[DESIGNATION]])),"","NEED REF")</f>
        <v/>
      </c>
    </row>
    <row r="9895" spans="2:14">
      <c r="B9895">
        <v>34404111</v>
      </c>
      <c r="C9895" s="2">
        <v>41871</v>
      </c>
      <c r="D9895" t="s">
        <v>745</v>
      </c>
      <c r="E9895" t="s">
        <v>7204</v>
      </c>
      <c r="F9895" t="s">
        <v>239</v>
      </c>
      <c r="J9895" t="s">
        <v>2746</v>
      </c>
      <c r="K9895" t="s">
        <v>7203</v>
      </c>
      <c r="L9895" t="str">
        <f>_xlfn.XLOOKUP(Tableau1[[#This Row],[TYPE DE PIECE]],Tableau4[MATIERE],Tableau4[SHORT TYPE],"",0,1)</f>
        <v/>
      </c>
      <c r="N9895" t="str">
        <f>IF(ISERR(FIND("DECOUPE",Tableau1[[#This Row],[DESIGNATION]])),"","NEED REF")</f>
        <v/>
      </c>
    </row>
    <row r="9896" spans="2:14">
      <c r="B9896">
        <v>34404110</v>
      </c>
      <c r="C9896" s="2">
        <v>41883</v>
      </c>
      <c r="D9896" t="s">
        <v>13</v>
      </c>
      <c r="E9896" t="s">
        <v>7205</v>
      </c>
      <c r="F9896" t="s">
        <v>6954</v>
      </c>
      <c r="J9896" t="s">
        <v>17</v>
      </c>
      <c r="K9896" t="s">
        <v>25</v>
      </c>
      <c r="L9896" t="str">
        <f>_xlfn.XLOOKUP(Tableau1[[#This Row],[TYPE DE PIECE]],Tableau4[MATIERE],Tableau4[SHORT TYPE],"",0,1)</f>
        <v>SMT</v>
      </c>
      <c r="N9896" t="str">
        <f>IF(ISERR(FIND("DECOUPE",Tableau1[[#This Row],[DESIGNATION]])),"","NEED REF")</f>
        <v/>
      </c>
    </row>
    <row r="9897" spans="2:14">
      <c r="B9897">
        <v>34404109</v>
      </c>
      <c r="C9897" s="2">
        <v>41883</v>
      </c>
      <c r="D9897" t="s">
        <v>13</v>
      </c>
      <c r="E9897" t="s">
        <v>7206</v>
      </c>
      <c r="F9897" t="s">
        <v>6954</v>
      </c>
      <c r="J9897" t="s">
        <v>17</v>
      </c>
      <c r="K9897" t="s">
        <v>25</v>
      </c>
      <c r="L9897" t="str">
        <f>_xlfn.XLOOKUP(Tableau1[[#This Row],[TYPE DE PIECE]],Tableau4[MATIERE],Tableau4[SHORT TYPE],"",0,1)</f>
        <v>SMT</v>
      </c>
      <c r="N9897" t="str">
        <f>IF(ISERR(FIND("DECOUPE",Tableau1[[#This Row],[DESIGNATION]])),"","NEED REF")</f>
        <v/>
      </c>
    </row>
    <row r="9898" spans="2:14">
      <c r="B9898">
        <v>34404108</v>
      </c>
      <c r="C9898" s="2">
        <v>41883</v>
      </c>
      <c r="D9898" t="s">
        <v>13</v>
      </c>
      <c r="E9898" t="s">
        <v>4477</v>
      </c>
      <c r="F9898" t="s">
        <v>6954</v>
      </c>
      <c r="J9898" t="s">
        <v>17</v>
      </c>
      <c r="K9898" t="s">
        <v>25</v>
      </c>
      <c r="L9898" t="str">
        <f>_xlfn.XLOOKUP(Tableau1[[#This Row],[TYPE DE PIECE]],Tableau4[MATIERE],Tableau4[SHORT TYPE],"",0,1)</f>
        <v>SMT</v>
      </c>
      <c r="N9898" t="str">
        <f>IF(ISERR(FIND("DECOUPE",Tableau1[[#This Row],[DESIGNATION]])),"","NEED REF")</f>
        <v/>
      </c>
    </row>
    <row r="9899" spans="2:14">
      <c r="B9899">
        <v>34404107</v>
      </c>
      <c r="C9899" s="2">
        <v>41883</v>
      </c>
      <c r="D9899" t="s">
        <v>13</v>
      </c>
      <c r="E9899" t="s">
        <v>7207</v>
      </c>
      <c r="F9899" t="s">
        <v>6954</v>
      </c>
      <c r="J9899" t="s">
        <v>17</v>
      </c>
      <c r="K9899" t="s">
        <v>25</v>
      </c>
      <c r="L9899" t="str">
        <f>_xlfn.XLOOKUP(Tableau1[[#This Row],[TYPE DE PIECE]],Tableau4[MATIERE],Tableau4[SHORT TYPE],"",0,1)</f>
        <v>SMT</v>
      </c>
      <c r="N9899" t="str">
        <f>IF(ISERR(FIND("DECOUPE",Tableau1[[#This Row],[DESIGNATION]])),"","NEED REF")</f>
        <v/>
      </c>
    </row>
    <row r="9900" spans="2:14">
      <c r="B9900">
        <v>34404106</v>
      </c>
      <c r="C9900" s="2"/>
      <c r="E9900" t="s">
        <v>7041</v>
      </c>
      <c r="F9900" t="s">
        <v>6954</v>
      </c>
      <c r="L9900" t="str">
        <f>_xlfn.XLOOKUP(Tableau1[[#This Row],[TYPE DE PIECE]],Tableau4[MATIERE],Tableau4[SHORT TYPE],"",0,1)</f>
        <v/>
      </c>
      <c r="N9900" t="str">
        <f>IF(ISERR(FIND("DECOUPE",Tableau1[[#This Row],[DESIGNATION]])),"","NEED REF")</f>
        <v/>
      </c>
    </row>
    <row r="9901" spans="2:14">
      <c r="B9901">
        <v>34404105</v>
      </c>
      <c r="C9901" s="2">
        <v>41883</v>
      </c>
      <c r="D9901" t="s">
        <v>13</v>
      </c>
      <c r="E9901" t="s">
        <v>7208</v>
      </c>
      <c r="F9901" t="s">
        <v>6954</v>
      </c>
      <c r="J9901" t="s">
        <v>17</v>
      </c>
      <c r="K9901" t="s">
        <v>25</v>
      </c>
      <c r="L9901" t="str">
        <f>_xlfn.XLOOKUP(Tableau1[[#This Row],[TYPE DE PIECE]],Tableau4[MATIERE],Tableau4[SHORT TYPE],"",0,1)</f>
        <v>SMT</v>
      </c>
      <c r="N9901" t="str">
        <f>IF(ISERR(FIND("DECOUPE",Tableau1[[#This Row],[DESIGNATION]])),"","NEED REF")</f>
        <v/>
      </c>
    </row>
    <row r="9902" spans="2:14">
      <c r="B9902">
        <v>34404104</v>
      </c>
      <c r="C9902" s="2"/>
      <c r="E9902" t="s">
        <v>7062</v>
      </c>
      <c r="F9902" t="s">
        <v>6954</v>
      </c>
      <c r="L9902" t="str">
        <f>_xlfn.XLOOKUP(Tableau1[[#This Row],[TYPE DE PIECE]],Tableau4[MATIERE],Tableau4[SHORT TYPE],"",0,1)</f>
        <v/>
      </c>
      <c r="N9902" t="str">
        <f>IF(ISERR(FIND("DECOUPE",Tableau1[[#This Row],[DESIGNATION]])),"","NEED REF")</f>
        <v/>
      </c>
    </row>
    <row r="9903" spans="2:14">
      <c r="B9903">
        <v>34404103</v>
      </c>
      <c r="C9903" s="2">
        <v>41883</v>
      </c>
      <c r="D9903" t="s">
        <v>13</v>
      </c>
      <c r="E9903" t="s">
        <v>7209</v>
      </c>
      <c r="F9903" t="s">
        <v>6954</v>
      </c>
      <c r="J9903" t="s">
        <v>17</v>
      </c>
      <c r="K9903" t="s">
        <v>25</v>
      </c>
      <c r="L9903" t="str">
        <f>_xlfn.XLOOKUP(Tableau1[[#This Row],[TYPE DE PIECE]],Tableau4[MATIERE],Tableau4[SHORT TYPE],"",0,1)</f>
        <v>SMT</v>
      </c>
      <c r="N9903" t="str">
        <f>IF(ISERR(FIND("DECOUPE",Tableau1[[#This Row],[DESIGNATION]])),"","NEED REF")</f>
        <v/>
      </c>
    </row>
    <row r="9904" spans="2:14">
      <c r="B9904">
        <v>34404102</v>
      </c>
      <c r="C9904" s="2">
        <v>41883</v>
      </c>
      <c r="D9904" t="s">
        <v>13</v>
      </c>
      <c r="E9904" t="s">
        <v>7210</v>
      </c>
      <c r="F9904" t="s">
        <v>7211</v>
      </c>
      <c r="J9904" t="s">
        <v>17</v>
      </c>
      <c r="K9904" t="s">
        <v>25</v>
      </c>
      <c r="L9904" t="str">
        <f>_xlfn.XLOOKUP(Tableau1[[#This Row],[TYPE DE PIECE]],Tableau4[MATIERE],Tableau4[SHORT TYPE],"",0,1)</f>
        <v>SMT</v>
      </c>
      <c r="N9904" t="str">
        <f>IF(ISERR(FIND("DECOUPE",Tableau1[[#This Row],[DESIGNATION]])),"","NEED REF")</f>
        <v/>
      </c>
    </row>
    <row r="9905" spans="2:14">
      <c r="B9905">
        <v>34404101</v>
      </c>
      <c r="C9905" s="2">
        <v>41883</v>
      </c>
      <c r="D9905" t="s">
        <v>13</v>
      </c>
      <c r="E9905" t="s">
        <v>7212</v>
      </c>
      <c r="F9905" t="s">
        <v>7211</v>
      </c>
      <c r="J9905" t="s">
        <v>17</v>
      </c>
      <c r="K9905" t="s">
        <v>25</v>
      </c>
      <c r="L9905" t="str">
        <f>_xlfn.XLOOKUP(Tableau1[[#This Row],[TYPE DE PIECE]],Tableau4[MATIERE],Tableau4[SHORT TYPE],"",0,1)</f>
        <v>SMT</v>
      </c>
      <c r="N9905" t="str">
        <f>IF(ISERR(FIND("DECOUPE",Tableau1[[#This Row],[DESIGNATION]])),"","NEED REF")</f>
        <v/>
      </c>
    </row>
    <row r="9906" spans="2:14">
      <c r="B9906">
        <v>34404100</v>
      </c>
      <c r="C9906" s="2">
        <v>41883</v>
      </c>
      <c r="D9906" t="s">
        <v>13</v>
      </c>
      <c r="E9906" t="s">
        <v>7213</v>
      </c>
      <c r="F9906" t="s">
        <v>7211</v>
      </c>
      <c r="J9906" t="s">
        <v>17</v>
      </c>
      <c r="K9906" t="s">
        <v>25</v>
      </c>
      <c r="L9906" t="str">
        <f>_xlfn.XLOOKUP(Tableau1[[#This Row],[TYPE DE PIECE]],Tableau4[MATIERE],Tableau4[SHORT TYPE],"",0,1)</f>
        <v>SMT</v>
      </c>
      <c r="N9906" t="str">
        <f>IF(ISERR(FIND("DECOUPE",Tableau1[[#This Row],[DESIGNATION]])),"","NEED REF")</f>
        <v/>
      </c>
    </row>
    <row r="9907" spans="2:14">
      <c r="B9907">
        <v>34404099</v>
      </c>
      <c r="C9907" s="2">
        <v>41883</v>
      </c>
      <c r="D9907" t="s">
        <v>13</v>
      </c>
      <c r="E9907" t="s">
        <v>7214</v>
      </c>
      <c r="F9907" t="s">
        <v>7211</v>
      </c>
      <c r="J9907" t="s">
        <v>17</v>
      </c>
      <c r="K9907" t="s">
        <v>25</v>
      </c>
      <c r="L9907" t="str">
        <f>_xlfn.XLOOKUP(Tableau1[[#This Row],[TYPE DE PIECE]],Tableau4[MATIERE],Tableau4[SHORT TYPE],"",0,1)</f>
        <v>SMT</v>
      </c>
      <c r="N9907" t="str">
        <f>IF(ISERR(FIND("DECOUPE",Tableau1[[#This Row],[DESIGNATION]])),"","NEED REF")</f>
        <v/>
      </c>
    </row>
    <row r="9908" spans="2:14">
      <c r="B9908">
        <v>34404098</v>
      </c>
      <c r="C9908" s="2">
        <v>41883</v>
      </c>
      <c r="D9908" t="s">
        <v>13</v>
      </c>
      <c r="E9908" t="s">
        <v>7215</v>
      </c>
      <c r="F9908" t="s">
        <v>7211</v>
      </c>
      <c r="J9908" t="s">
        <v>17</v>
      </c>
      <c r="K9908" t="s">
        <v>25</v>
      </c>
      <c r="L9908" t="str">
        <f>_xlfn.XLOOKUP(Tableau1[[#This Row],[TYPE DE PIECE]],Tableau4[MATIERE],Tableau4[SHORT TYPE],"",0,1)</f>
        <v>SMT</v>
      </c>
      <c r="N9908" t="str">
        <f>IF(ISERR(FIND("DECOUPE",Tableau1[[#This Row],[DESIGNATION]])),"","NEED REF")</f>
        <v/>
      </c>
    </row>
    <row r="9909" spans="2:14">
      <c r="B9909">
        <v>34404097</v>
      </c>
      <c r="C9909" s="2">
        <v>41883</v>
      </c>
      <c r="D9909" t="s">
        <v>13</v>
      </c>
      <c r="E9909" t="s">
        <v>7216</v>
      </c>
      <c r="F9909" t="s">
        <v>7211</v>
      </c>
      <c r="J9909" t="s">
        <v>17</v>
      </c>
      <c r="K9909" t="s">
        <v>25</v>
      </c>
      <c r="L9909" t="str">
        <f>_xlfn.XLOOKUP(Tableau1[[#This Row],[TYPE DE PIECE]],Tableau4[MATIERE],Tableau4[SHORT TYPE],"",0,1)</f>
        <v>SMT</v>
      </c>
      <c r="N9909" t="str">
        <f>IF(ISERR(FIND("DECOUPE",Tableau1[[#This Row],[DESIGNATION]])),"","NEED REF")</f>
        <v/>
      </c>
    </row>
    <row r="9910" spans="2:14">
      <c r="B9910">
        <v>34404096</v>
      </c>
      <c r="C9910" s="2">
        <v>41883</v>
      </c>
      <c r="D9910" t="s">
        <v>13</v>
      </c>
      <c r="E9910" t="s">
        <v>7217</v>
      </c>
      <c r="F9910" t="s">
        <v>7211</v>
      </c>
      <c r="J9910" t="s">
        <v>17</v>
      </c>
      <c r="K9910" t="s">
        <v>25</v>
      </c>
      <c r="L9910" t="str">
        <f>_xlfn.XLOOKUP(Tableau1[[#This Row],[TYPE DE PIECE]],Tableau4[MATIERE],Tableau4[SHORT TYPE],"",0,1)</f>
        <v>SMT</v>
      </c>
      <c r="N9910" t="str">
        <f>IF(ISERR(FIND("DECOUPE",Tableau1[[#This Row],[DESIGNATION]])),"","NEED REF")</f>
        <v/>
      </c>
    </row>
    <row r="9911" spans="2:14">
      <c r="B9911">
        <v>34404095</v>
      </c>
      <c r="C9911" s="2">
        <v>41883</v>
      </c>
      <c r="D9911" t="s">
        <v>13</v>
      </c>
      <c r="E9911" t="s">
        <v>7218</v>
      </c>
      <c r="F9911" t="s">
        <v>7211</v>
      </c>
      <c r="J9911" t="s">
        <v>17</v>
      </c>
      <c r="K9911" t="s">
        <v>25</v>
      </c>
      <c r="L9911" t="str">
        <f>_xlfn.XLOOKUP(Tableau1[[#This Row],[TYPE DE PIECE]],Tableau4[MATIERE],Tableau4[SHORT TYPE],"",0,1)</f>
        <v>SMT</v>
      </c>
      <c r="N9911" t="str">
        <f>IF(ISERR(FIND("DECOUPE",Tableau1[[#This Row],[DESIGNATION]])),"","NEED REF")</f>
        <v/>
      </c>
    </row>
    <row r="9912" spans="2:14">
      <c r="B9912">
        <v>34404094</v>
      </c>
      <c r="C9912" s="2">
        <v>41883</v>
      </c>
      <c r="D9912" t="s">
        <v>13</v>
      </c>
      <c r="E9912" t="s">
        <v>7219</v>
      </c>
      <c r="F9912" t="s">
        <v>7211</v>
      </c>
      <c r="J9912" t="s">
        <v>17</v>
      </c>
      <c r="K9912" t="s">
        <v>25</v>
      </c>
      <c r="L9912" t="str">
        <f>_xlfn.XLOOKUP(Tableau1[[#This Row],[TYPE DE PIECE]],Tableau4[MATIERE],Tableau4[SHORT TYPE],"",0,1)</f>
        <v>SMT</v>
      </c>
      <c r="N9912" t="str">
        <f>IF(ISERR(FIND("DECOUPE",Tableau1[[#This Row],[DESIGNATION]])),"","NEED REF")</f>
        <v/>
      </c>
    </row>
    <row r="9913" spans="2:14">
      <c r="B9913">
        <v>34404093</v>
      </c>
      <c r="C9913" s="2">
        <v>41883</v>
      </c>
      <c r="D9913" t="s">
        <v>13</v>
      </c>
      <c r="E9913" t="s">
        <v>7220</v>
      </c>
      <c r="F9913" t="s">
        <v>7211</v>
      </c>
      <c r="J9913" t="s">
        <v>17</v>
      </c>
      <c r="K9913" t="s">
        <v>25</v>
      </c>
      <c r="L9913" t="str">
        <f>_xlfn.XLOOKUP(Tableau1[[#This Row],[TYPE DE PIECE]],Tableau4[MATIERE],Tableau4[SHORT TYPE],"",0,1)</f>
        <v>SMT</v>
      </c>
      <c r="N9913" t="str">
        <f>IF(ISERR(FIND("DECOUPE",Tableau1[[#This Row],[DESIGNATION]])),"","NEED REF")</f>
        <v/>
      </c>
    </row>
    <row r="9914" spans="2:14">
      <c r="B9914">
        <v>34404092</v>
      </c>
      <c r="C9914" s="2">
        <v>41883</v>
      </c>
      <c r="D9914" t="s">
        <v>13</v>
      </c>
      <c r="E9914" t="s">
        <v>7221</v>
      </c>
      <c r="F9914" t="s">
        <v>7211</v>
      </c>
      <c r="J9914" t="s">
        <v>17</v>
      </c>
      <c r="K9914" t="s">
        <v>25</v>
      </c>
      <c r="L9914" t="str">
        <f>_xlfn.XLOOKUP(Tableau1[[#This Row],[TYPE DE PIECE]],Tableau4[MATIERE],Tableau4[SHORT TYPE],"",0,1)</f>
        <v>SMT</v>
      </c>
      <c r="N9914" t="str">
        <f>IF(ISERR(FIND("DECOUPE",Tableau1[[#This Row],[DESIGNATION]])),"","NEED REF")</f>
        <v/>
      </c>
    </row>
    <row r="9915" spans="2:14">
      <c r="B9915">
        <v>34404091</v>
      </c>
      <c r="C9915" s="2">
        <v>41883</v>
      </c>
      <c r="D9915" t="s">
        <v>13</v>
      </c>
      <c r="E9915" t="s">
        <v>7222</v>
      </c>
      <c r="F9915" t="s">
        <v>7211</v>
      </c>
      <c r="J9915" t="s">
        <v>17</v>
      </c>
      <c r="K9915" t="s">
        <v>25</v>
      </c>
      <c r="L9915" t="str">
        <f>_xlfn.XLOOKUP(Tableau1[[#This Row],[TYPE DE PIECE]],Tableau4[MATIERE],Tableau4[SHORT TYPE],"",0,1)</f>
        <v>SMT</v>
      </c>
      <c r="N9915" t="str">
        <f>IF(ISERR(FIND("DECOUPE",Tableau1[[#This Row],[DESIGNATION]])),"","NEED REF")</f>
        <v/>
      </c>
    </row>
    <row r="9916" spans="2:14">
      <c r="B9916">
        <v>34404090</v>
      </c>
      <c r="C9916" s="2">
        <v>41864</v>
      </c>
      <c r="D9916" t="s">
        <v>13</v>
      </c>
      <c r="E9916" t="s">
        <v>7223</v>
      </c>
      <c r="F9916" t="s">
        <v>7112</v>
      </c>
      <c r="L9916" t="str">
        <f>_xlfn.XLOOKUP(Tableau1[[#This Row],[TYPE DE PIECE]],Tableau4[MATIERE],Tableau4[SHORT TYPE],"",0,1)</f>
        <v/>
      </c>
      <c r="N9916" t="str">
        <f>IF(ISERR(FIND("DECOUPE",Tableau1[[#This Row],[DESIGNATION]])),"","NEED REF")</f>
        <v/>
      </c>
    </row>
    <row r="9917" spans="2:14">
      <c r="B9917">
        <v>34404089</v>
      </c>
      <c r="C9917" s="2">
        <v>41883</v>
      </c>
      <c r="D9917" t="s">
        <v>13</v>
      </c>
      <c r="E9917" t="s">
        <v>7042</v>
      </c>
      <c r="F9917" t="s">
        <v>6954</v>
      </c>
      <c r="J9917" t="s">
        <v>17</v>
      </c>
      <c r="K9917" t="s">
        <v>25</v>
      </c>
      <c r="L9917" t="str">
        <f>_xlfn.XLOOKUP(Tableau1[[#This Row],[TYPE DE PIECE]],Tableau4[MATIERE],Tableau4[SHORT TYPE],"",0,1)</f>
        <v>SMT</v>
      </c>
      <c r="N9917" t="str">
        <f>IF(ISERR(FIND("DECOUPE",Tableau1[[#This Row],[DESIGNATION]])),"","NEED REF")</f>
        <v/>
      </c>
    </row>
    <row r="9918" spans="2:14">
      <c r="B9918">
        <v>34404088</v>
      </c>
      <c r="C9918" s="2">
        <v>41883</v>
      </c>
      <c r="D9918" t="s">
        <v>13</v>
      </c>
      <c r="E9918" t="s">
        <v>7043</v>
      </c>
      <c r="F9918" t="s">
        <v>6954</v>
      </c>
      <c r="J9918" t="s">
        <v>17</v>
      </c>
      <c r="K9918" t="s">
        <v>25</v>
      </c>
      <c r="L9918" t="str">
        <f>_xlfn.XLOOKUP(Tableau1[[#This Row],[TYPE DE PIECE]],Tableau4[MATIERE],Tableau4[SHORT TYPE],"",0,1)</f>
        <v>SMT</v>
      </c>
      <c r="N9918" t="str">
        <f>IF(ISERR(FIND("DECOUPE",Tableau1[[#This Row],[DESIGNATION]])),"","NEED REF")</f>
        <v/>
      </c>
    </row>
    <row r="9919" spans="2:14">
      <c r="B9919">
        <v>34404087</v>
      </c>
      <c r="C9919" s="2">
        <v>41883</v>
      </c>
      <c r="D9919" t="s">
        <v>13</v>
      </c>
      <c r="E9919" t="s">
        <v>7224</v>
      </c>
      <c r="F9919" t="s">
        <v>6954</v>
      </c>
      <c r="J9919" t="s">
        <v>17</v>
      </c>
      <c r="K9919" t="s">
        <v>25</v>
      </c>
      <c r="L9919" t="str">
        <f>_xlfn.XLOOKUP(Tableau1[[#This Row],[TYPE DE PIECE]],Tableau4[MATIERE],Tableau4[SHORT TYPE],"",0,1)</f>
        <v>SMT</v>
      </c>
      <c r="N9919" t="str">
        <f>IF(ISERR(FIND("DECOUPE",Tableau1[[#This Row],[DESIGNATION]])),"","NEED REF")</f>
        <v/>
      </c>
    </row>
    <row r="9920" spans="2:14">
      <c r="B9920">
        <v>34404086</v>
      </c>
      <c r="C9920" s="2">
        <v>41883</v>
      </c>
      <c r="D9920" t="s">
        <v>13</v>
      </c>
      <c r="E9920" t="s">
        <v>7225</v>
      </c>
      <c r="F9920" t="s">
        <v>6954</v>
      </c>
      <c r="J9920" t="s">
        <v>17</v>
      </c>
      <c r="K9920" t="s">
        <v>25</v>
      </c>
      <c r="L9920" t="str">
        <f>_xlfn.XLOOKUP(Tableau1[[#This Row],[TYPE DE PIECE]],Tableau4[MATIERE],Tableau4[SHORT TYPE],"",0,1)</f>
        <v>SMT</v>
      </c>
      <c r="N9920" t="str">
        <f>IF(ISERR(FIND("DECOUPE",Tableau1[[#This Row],[DESIGNATION]])),"","NEED REF")</f>
        <v/>
      </c>
    </row>
    <row r="9921" spans="2:14">
      <c r="B9921">
        <v>34404085</v>
      </c>
      <c r="C9921" s="2">
        <v>41883</v>
      </c>
      <c r="D9921" t="s">
        <v>13</v>
      </c>
      <c r="E9921" t="s">
        <v>7226</v>
      </c>
      <c r="F9921" t="s">
        <v>6954</v>
      </c>
      <c r="J9921" t="s">
        <v>17</v>
      </c>
      <c r="K9921" t="s">
        <v>25</v>
      </c>
      <c r="L9921" t="str">
        <f>_xlfn.XLOOKUP(Tableau1[[#This Row],[TYPE DE PIECE]],Tableau4[MATIERE],Tableau4[SHORT TYPE],"",0,1)</f>
        <v>SMT</v>
      </c>
      <c r="N9921" t="str">
        <f>IF(ISERR(FIND("DECOUPE",Tableau1[[#This Row],[DESIGNATION]])),"","NEED REF")</f>
        <v/>
      </c>
    </row>
    <row r="9922" spans="2:14">
      <c r="B9922">
        <v>34404084</v>
      </c>
      <c r="C9922" s="2">
        <v>41883</v>
      </c>
      <c r="D9922" t="s">
        <v>13</v>
      </c>
      <c r="E9922" t="s">
        <v>7227</v>
      </c>
      <c r="F9922" t="s">
        <v>6954</v>
      </c>
      <c r="J9922" t="s">
        <v>17</v>
      </c>
      <c r="K9922" t="s">
        <v>25</v>
      </c>
      <c r="L9922" t="str">
        <f>_xlfn.XLOOKUP(Tableau1[[#This Row],[TYPE DE PIECE]],Tableau4[MATIERE],Tableau4[SHORT TYPE],"",0,1)</f>
        <v>SMT</v>
      </c>
      <c r="N9922" t="str">
        <f>IF(ISERR(FIND("DECOUPE",Tableau1[[#This Row],[DESIGNATION]])),"","NEED REF")</f>
        <v/>
      </c>
    </row>
    <row r="9923" spans="2:14">
      <c r="B9923">
        <v>34404083</v>
      </c>
      <c r="C9923" s="2">
        <v>41883</v>
      </c>
      <c r="D9923" t="s">
        <v>13</v>
      </c>
      <c r="E9923" t="s">
        <v>7228</v>
      </c>
      <c r="F9923" t="s">
        <v>6954</v>
      </c>
      <c r="J9923" t="s">
        <v>17</v>
      </c>
      <c r="K9923" t="s">
        <v>33</v>
      </c>
      <c r="L9923" t="str">
        <f>_xlfn.XLOOKUP(Tableau1[[#This Row],[TYPE DE PIECE]],Tableau4[MATIERE],Tableau4[SHORT TYPE],"",0,1)</f>
        <v>PLA</v>
      </c>
      <c r="N9923" t="str">
        <f>IF(ISERR(FIND("DECOUPE",Tableau1[[#This Row],[DESIGNATION]])),"","NEED REF")</f>
        <v/>
      </c>
    </row>
    <row r="9924" spans="2:14">
      <c r="B9924">
        <v>34404082</v>
      </c>
      <c r="C9924" s="2">
        <v>41883</v>
      </c>
      <c r="D9924" t="s">
        <v>13</v>
      </c>
      <c r="E9924" t="s">
        <v>7229</v>
      </c>
      <c r="F9924" t="s">
        <v>6954</v>
      </c>
      <c r="J9924" t="s">
        <v>17</v>
      </c>
      <c r="K9924" t="s">
        <v>25</v>
      </c>
      <c r="L9924" t="str">
        <f>_xlfn.XLOOKUP(Tableau1[[#This Row],[TYPE DE PIECE]],Tableau4[MATIERE],Tableau4[SHORT TYPE],"",0,1)</f>
        <v>SMT</v>
      </c>
      <c r="N9924" t="str">
        <f>IF(ISERR(FIND("DECOUPE",Tableau1[[#This Row],[DESIGNATION]])),"","NEED REF")</f>
        <v/>
      </c>
    </row>
    <row r="9925" spans="2:14">
      <c r="B9925">
        <v>34404081</v>
      </c>
      <c r="C9925" s="2">
        <v>41883</v>
      </c>
      <c r="D9925" t="s">
        <v>13</v>
      </c>
      <c r="E9925" t="s">
        <v>7230</v>
      </c>
      <c r="F9925" t="s">
        <v>6954</v>
      </c>
      <c r="J9925" t="s">
        <v>17</v>
      </c>
      <c r="K9925" t="s">
        <v>22</v>
      </c>
      <c r="L9925" t="str">
        <f>_xlfn.XLOOKUP(Tableau1[[#This Row],[TYPE DE PIECE]],Tableau4[MATIERE],Tableau4[SHORT TYPE],"",0,1)</f>
        <v>COP</v>
      </c>
      <c r="N9925" t="str">
        <f>IF(ISERR(FIND("DECOUPE",Tableau1[[#This Row],[DESIGNATION]])),"","NEED REF")</f>
        <v/>
      </c>
    </row>
    <row r="9926" spans="2:14">
      <c r="B9926">
        <v>34404080</v>
      </c>
      <c r="C9926" s="2"/>
      <c r="E9926" t="s">
        <v>7062</v>
      </c>
      <c r="F9926" t="s">
        <v>6954</v>
      </c>
      <c r="L9926" t="str">
        <f>_xlfn.XLOOKUP(Tableau1[[#This Row],[TYPE DE PIECE]],Tableau4[MATIERE],Tableau4[SHORT TYPE],"",0,1)</f>
        <v/>
      </c>
      <c r="N9926" t="str">
        <f>IF(ISERR(FIND("DECOUPE",Tableau1[[#This Row],[DESIGNATION]])),"","NEED REF")</f>
        <v/>
      </c>
    </row>
    <row r="9927" spans="2:14">
      <c r="B9927">
        <v>34404079</v>
      </c>
      <c r="C9927" s="2"/>
      <c r="E9927" t="s">
        <v>7062</v>
      </c>
      <c r="F9927" t="s">
        <v>6954</v>
      </c>
      <c r="L9927" t="str">
        <f>_xlfn.XLOOKUP(Tableau1[[#This Row],[TYPE DE PIECE]],Tableau4[MATIERE],Tableau4[SHORT TYPE],"",0,1)</f>
        <v/>
      </c>
      <c r="N9927" t="str">
        <f>IF(ISERR(FIND("DECOUPE",Tableau1[[#This Row],[DESIGNATION]])),"","NEED REF")</f>
        <v/>
      </c>
    </row>
    <row r="9928" spans="2:14">
      <c r="B9928">
        <v>34404078</v>
      </c>
      <c r="C9928" s="2"/>
      <c r="E9928" t="s">
        <v>7062</v>
      </c>
      <c r="F9928" t="s">
        <v>6954</v>
      </c>
      <c r="L9928" t="str">
        <f>_xlfn.XLOOKUP(Tableau1[[#This Row],[TYPE DE PIECE]],Tableau4[MATIERE],Tableau4[SHORT TYPE],"",0,1)</f>
        <v/>
      </c>
      <c r="N9928" t="str">
        <f>IF(ISERR(FIND("DECOUPE",Tableau1[[#This Row],[DESIGNATION]])),"","NEED REF")</f>
        <v/>
      </c>
    </row>
    <row r="9929" spans="2:14">
      <c r="B9929">
        <v>34404077</v>
      </c>
      <c r="C9929" s="2"/>
      <c r="E9929" t="s">
        <v>7231</v>
      </c>
      <c r="F9929" t="s">
        <v>6954</v>
      </c>
      <c r="L9929" t="str">
        <f>_xlfn.XLOOKUP(Tableau1[[#This Row],[TYPE DE PIECE]],Tableau4[MATIERE],Tableau4[SHORT TYPE],"",0,1)</f>
        <v/>
      </c>
      <c r="N9929" t="str">
        <f>IF(ISERR(FIND("DECOUPE",Tableau1[[#This Row],[DESIGNATION]])),"","NEED REF")</f>
        <v/>
      </c>
    </row>
    <row r="9930" spans="2:14">
      <c r="B9930">
        <v>34404076</v>
      </c>
      <c r="C9930" s="2"/>
      <c r="E9930" t="s">
        <v>7062</v>
      </c>
      <c r="F9930" t="s">
        <v>6954</v>
      </c>
      <c r="L9930" t="str">
        <f>_xlfn.XLOOKUP(Tableau1[[#This Row],[TYPE DE PIECE]],Tableau4[MATIERE],Tableau4[SHORT TYPE],"",0,1)</f>
        <v/>
      </c>
      <c r="N9930" t="str">
        <f>IF(ISERR(FIND("DECOUPE",Tableau1[[#This Row],[DESIGNATION]])),"","NEED REF")</f>
        <v/>
      </c>
    </row>
    <row r="9931" spans="2:14">
      <c r="B9931">
        <v>34404075</v>
      </c>
      <c r="C9931" s="2">
        <v>41883</v>
      </c>
      <c r="D9931" t="s">
        <v>13</v>
      </c>
      <c r="E9931" t="s">
        <v>7232</v>
      </c>
      <c r="F9931" t="s">
        <v>6954</v>
      </c>
      <c r="J9931" t="s">
        <v>17</v>
      </c>
      <c r="K9931" t="s">
        <v>22</v>
      </c>
      <c r="L9931" t="str">
        <f>_xlfn.XLOOKUP(Tableau1[[#This Row],[TYPE DE PIECE]],Tableau4[MATIERE],Tableau4[SHORT TYPE],"",0,1)</f>
        <v>COP</v>
      </c>
      <c r="N9931" t="str">
        <f>IF(ISERR(FIND("DECOUPE",Tableau1[[#This Row],[DESIGNATION]])),"","NEED REF")</f>
        <v/>
      </c>
    </row>
    <row r="9932" spans="2:14">
      <c r="B9932">
        <v>34404074</v>
      </c>
      <c r="C9932" s="2">
        <v>41883</v>
      </c>
      <c r="D9932" t="s">
        <v>13</v>
      </c>
      <c r="E9932" t="s">
        <v>7233</v>
      </c>
      <c r="F9932" t="s">
        <v>6954</v>
      </c>
      <c r="J9932" t="s">
        <v>17</v>
      </c>
      <c r="K9932" t="s">
        <v>22</v>
      </c>
      <c r="L9932" t="str">
        <f>_xlfn.XLOOKUP(Tableau1[[#This Row],[TYPE DE PIECE]],Tableau4[MATIERE],Tableau4[SHORT TYPE],"",0,1)</f>
        <v>COP</v>
      </c>
      <c r="N9932" t="str">
        <f>IF(ISERR(FIND("DECOUPE",Tableau1[[#This Row],[DESIGNATION]])),"","NEED REF")</f>
        <v/>
      </c>
    </row>
    <row r="9933" spans="2:14">
      <c r="B9933">
        <v>34404073</v>
      </c>
      <c r="C9933" s="2">
        <v>41883</v>
      </c>
      <c r="D9933" t="s">
        <v>13</v>
      </c>
      <c r="E9933" t="s">
        <v>7234</v>
      </c>
      <c r="F9933" t="s">
        <v>6954</v>
      </c>
      <c r="J9933" t="s">
        <v>17</v>
      </c>
      <c r="K9933" t="s">
        <v>22</v>
      </c>
      <c r="L9933" t="str">
        <f>_xlfn.XLOOKUP(Tableau1[[#This Row],[TYPE DE PIECE]],Tableau4[MATIERE],Tableau4[SHORT TYPE],"",0,1)</f>
        <v>COP</v>
      </c>
      <c r="N9933" t="str">
        <f>IF(ISERR(FIND("DECOUPE",Tableau1[[#This Row],[DESIGNATION]])),"","NEED REF")</f>
        <v/>
      </c>
    </row>
    <row r="9934" spans="2:14">
      <c r="B9934">
        <v>34404072</v>
      </c>
      <c r="C9934" s="2">
        <v>41883</v>
      </c>
      <c r="D9934" t="s">
        <v>13</v>
      </c>
      <c r="E9934" t="s">
        <v>7235</v>
      </c>
      <c r="F9934" t="s">
        <v>6954</v>
      </c>
      <c r="J9934" t="s">
        <v>17</v>
      </c>
      <c r="K9934" t="s">
        <v>22</v>
      </c>
      <c r="L9934" t="str">
        <f>_xlfn.XLOOKUP(Tableau1[[#This Row],[TYPE DE PIECE]],Tableau4[MATIERE],Tableau4[SHORT TYPE],"",0,1)</f>
        <v>COP</v>
      </c>
      <c r="N9934" t="str">
        <f>IF(ISERR(FIND("DECOUPE",Tableau1[[#This Row],[DESIGNATION]])),"","NEED REF")</f>
        <v/>
      </c>
    </row>
    <row r="9935" spans="2:14">
      <c r="B9935">
        <v>34404071</v>
      </c>
      <c r="C9935" s="2">
        <v>41883</v>
      </c>
      <c r="D9935" t="s">
        <v>13</v>
      </c>
      <c r="E9935" t="s">
        <v>7236</v>
      </c>
      <c r="F9935" t="s">
        <v>6954</v>
      </c>
      <c r="J9935" t="s">
        <v>17</v>
      </c>
      <c r="K9935" t="s">
        <v>22</v>
      </c>
      <c r="L9935" t="str">
        <f>_xlfn.XLOOKUP(Tableau1[[#This Row],[TYPE DE PIECE]],Tableau4[MATIERE],Tableau4[SHORT TYPE],"",0,1)</f>
        <v>COP</v>
      </c>
      <c r="N9935" t="str">
        <f>IF(ISERR(FIND("DECOUPE",Tableau1[[#This Row],[DESIGNATION]])),"","NEED REF")</f>
        <v/>
      </c>
    </row>
    <row r="9936" spans="2:14">
      <c r="B9936">
        <v>34404070</v>
      </c>
      <c r="C9936" s="2"/>
      <c r="E9936" t="s">
        <v>7062</v>
      </c>
      <c r="F9936" t="s">
        <v>6954</v>
      </c>
      <c r="L9936" t="str">
        <f>_xlfn.XLOOKUP(Tableau1[[#This Row],[TYPE DE PIECE]],Tableau4[MATIERE],Tableau4[SHORT TYPE],"",0,1)</f>
        <v/>
      </c>
      <c r="N9936" t="str">
        <f>IF(ISERR(FIND("DECOUPE",Tableau1[[#This Row],[DESIGNATION]])),"","NEED REF")</f>
        <v/>
      </c>
    </row>
    <row r="9937" spans="2:14">
      <c r="B9937">
        <v>34404069</v>
      </c>
      <c r="C9937" s="2"/>
      <c r="E9937" t="s">
        <v>7062</v>
      </c>
      <c r="F9937" t="s">
        <v>6954</v>
      </c>
      <c r="L9937" t="str">
        <f>_xlfn.XLOOKUP(Tableau1[[#This Row],[TYPE DE PIECE]],Tableau4[MATIERE],Tableau4[SHORT TYPE],"",0,1)</f>
        <v/>
      </c>
      <c r="N9937" t="str">
        <f>IF(ISERR(FIND("DECOUPE",Tableau1[[#This Row],[DESIGNATION]])),"","NEED REF")</f>
        <v/>
      </c>
    </row>
    <row r="9938" spans="2:14">
      <c r="B9938">
        <v>34404068</v>
      </c>
      <c r="C9938" s="2"/>
      <c r="E9938" t="s">
        <v>7237</v>
      </c>
      <c r="F9938" t="s">
        <v>6954</v>
      </c>
      <c r="L9938" t="str">
        <f>_xlfn.XLOOKUP(Tableau1[[#This Row],[TYPE DE PIECE]],Tableau4[MATIERE],Tableau4[SHORT TYPE],"",0,1)</f>
        <v/>
      </c>
      <c r="N9938" t="str">
        <f>IF(ISERR(FIND("DECOUPE",Tableau1[[#This Row],[DESIGNATION]])),"","NEED REF")</f>
        <v/>
      </c>
    </row>
    <row r="9939" spans="2:14">
      <c r="B9939">
        <v>34404067</v>
      </c>
      <c r="C9939" s="2"/>
      <c r="E9939" t="s">
        <v>7237</v>
      </c>
      <c r="F9939" t="s">
        <v>6954</v>
      </c>
      <c r="L9939" t="str">
        <f>_xlfn.XLOOKUP(Tableau1[[#This Row],[TYPE DE PIECE]],Tableau4[MATIERE],Tableau4[SHORT TYPE],"",0,1)</f>
        <v/>
      </c>
      <c r="N9939" t="str">
        <f>IF(ISERR(FIND("DECOUPE",Tableau1[[#This Row],[DESIGNATION]])),"","NEED REF")</f>
        <v/>
      </c>
    </row>
    <row r="9940" spans="2:14">
      <c r="B9940">
        <v>34404066</v>
      </c>
      <c r="C9940" s="2"/>
      <c r="E9940" t="s">
        <v>7237</v>
      </c>
      <c r="F9940" t="s">
        <v>6954</v>
      </c>
      <c r="L9940" t="str">
        <f>_xlfn.XLOOKUP(Tableau1[[#This Row],[TYPE DE PIECE]],Tableau4[MATIERE],Tableau4[SHORT TYPE],"",0,1)</f>
        <v/>
      </c>
      <c r="N9940" t="str">
        <f>IF(ISERR(FIND("DECOUPE",Tableau1[[#This Row],[DESIGNATION]])),"","NEED REF")</f>
        <v/>
      </c>
    </row>
    <row r="9941" spans="2:14">
      <c r="B9941">
        <v>34404065</v>
      </c>
      <c r="C9941" s="2"/>
      <c r="E9941" t="s">
        <v>7237</v>
      </c>
      <c r="F9941" t="s">
        <v>6954</v>
      </c>
      <c r="L9941" t="str">
        <f>_xlfn.XLOOKUP(Tableau1[[#This Row],[TYPE DE PIECE]],Tableau4[MATIERE],Tableau4[SHORT TYPE],"",0,1)</f>
        <v/>
      </c>
      <c r="N9941" t="str">
        <f>IF(ISERR(FIND("DECOUPE",Tableau1[[#This Row],[DESIGNATION]])),"","NEED REF")</f>
        <v/>
      </c>
    </row>
    <row r="9942" spans="2:14">
      <c r="B9942">
        <v>34404064</v>
      </c>
      <c r="C9942" s="2"/>
      <c r="E9942" t="s">
        <v>7237</v>
      </c>
      <c r="F9942" t="s">
        <v>6954</v>
      </c>
      <c r="L9942" t="str">
        <f>_xlfn.XLOOKUP(Tableau1[[#This Row],[TYPE DE PIECE]],Tableau4[MATIERE],Tableau4[SHORT TYPE],"",0,1)</f>
        <v/>
      </c>
      <c r="N9942" t="str">
        <f>IF(ISERR(FIND("DECOUPE",Tableau1[[#This Row],[DESIGNATION]])),"","NEED REF")</f>
        <v/>
      </c>
    </row>
    <row r="9943" spans="2:14">
      <c r="B9943">
        <v>34404063</v>
      </c>
      <c r="C9943" s="2"/>
      <c r="E9943" t="s">
        <v>7237</v>
      </c>
      <c r="F9943" t="s">
        <v>6954</v>
      </c>
      <c r="L9943" t="str">
        <f>_xlfn.XLOOKUP(Tableau1[[#This Row],[TYPE DE PIECE]],Tableau4[MATIERE],Tableau4[SHORT TYPE],"",0,1)</f>
        <v/>
      </c>
      <c r="N9943" t="str">
        <f>IF(ISERR(FIND("DECOUPE",Tableau1[[#This Row],[DESIGNATION]])),"","NEED REF")</f>
        <v/>
      </c>
    </row>
    <row r="9944" spans="2:14">
      <c r="B9944">
        <v>34404062</v>
      </c>
      <c r="C9944" s="2"/>
      <c r="E9944" t="s">
        <v>7237</v>
      </c>
      <c r="F9944" t="s">
        <v>6954</v>
      </c>
      <c r="L9944" t="str">
        <f>_xlfn.XLOOKUP(Tableau1[[#This Row],[TYPE DE PIECE]],Tableau4[MATIERE],Tableau4[SHORT TYPE],"",0,1)</f>
        <v/>
      </c>
      <c r="N9944" t="str">
        <f>IF(ISERR(FIND("DECOUPE",Tableau1[[#This Row],[DESIGNATION]])),"","NEED REF")</f>
        <v/>
      </c>
    </row>
    <row r="9945" spans="2:14">
      <c r="B9945">
        <v>34404061</v>
      </c>
      <c r="C9945" s="2"/>
      <c r="E9945" t="s">
        <v>7237</v>
      </c>
      <c r="F9945" t="s">
        <v>6954</v>
      </c>
      <c r="L9945" t="str">
        <f>_xlfn.XLOOKUP(Tableau1[[#This Row],[TYPE DE PIECE]],Tableau4[MATIERE],Tableau4[SHORT TYPE],"",0,1)</f>
        <v/>
      </c>
      <c r="N9945" t="str">
        <f>IF(ISERR(FIND("DECOUPE",Tableau1[[#This Row],[DESIGNATION]])),"","NEED REF")</f>
        <v/>
      </c>
    </row>
    <row r="9946" spans="2:14">
      <c r="B9946">
        <v>34404060</v>
      </c>
      <c r="C9946" s="2"/>
      <c r="E9946" t="s">
        <v>7237</v>
      </c>
      <c r="F9946" t="s">
        <v>6954</v>
      </c>
      <c r="L9946" t="str">
        <f>_xlfn.XLOOKUP(Tableau1[[#This Row],[TYPE DE PIECE]],Tableau4[MATIERE],Tableau4[SHORT TYPE],"",0,1)</f>
        <v/>
      </c>
      <c r="N9946" t="str">
        <f>IF(ISERR(FIND("DECOUPE",Tableau1[[#This Row],[DESIGNATION]])),"","NEED REF")</f>
        <v/>
      </c>
    </row>
    <row r="9947" spans="2:14">
      <c r="B9947">
        <v>34404059</v>
      </c>
      <c r="C9947" s="2">
        <v>41883</v>
      </c>
      <c r="D9947" t="s">
        <v>13</v>
      </c>
      <c r="E9947" t="s">
        <v>7238</v>
      </c>
      <c r="F9947" t="s">
        <v>6954</v>
      </c>
      <c r="J9947" t="s">
        <v>17</v>
      </c>
      <c r="K9947" t="s">
        <v>25</v>
      </c>
      <c r="L9947" t="str">
        <f>_xlfn.XLOOKUP(Tableau1[[#This Row],[TYPE DE PIECE]],Tableau4[MATIERE],Tableau4[SHORT TYPE],"",0,1)</f>
        <v>SMT</v>
      </c>
      <c r="N9947" t="str">
        <f>IF(ISERR(FIND("DECOUPE",Tableau1[[#This Row],[DESIGNATION]])),"","NEED REF")</f>
        <v/>
      </c>
    </row>
    <row r="9948" spans="2:14">
      <c r="B9948">
        <v>34404058</v>
      </c>
      <c r="C9948" s="2"/>
      <c r="E9948" t="s">
        <v>7239</v>
      </c>
      <c r="L9948" t="str">
        <f>_xlfn.XLOOKUP(Tableau1[[#This Row],[TYPE DE PIECE]],Tableau4[MATIERE],Tableau4[SHORT TYPE],"",0,1)</f>
        <v/>
      </c>
      <c r="N9948" t="str">
        <f>IF(ISERR(FIND("DECOUPE",Tableau1[[#This Row],[DESIGNATION]])),"","NEED REF")</f>
        <v/>
      </c>
    </row>
    <row r="9949" spans="2:14">
      <c r="B9949">
        <v>34404057</v>
      </c>
      <c r="C9949" s="2"/>
      <c r="E9949" t="s">
        <v>7239</v>
      </c>
      <c r="L9949" t="str">
        <f>_xlfn.XLOOKUP(Tableau1[[#This Row],[TYPE DE PIECE]],Tableau4[MATIERE],Tableau4[SHORT TYPE],"",0,1)</f>
        <v/>
      </c>
      <c r="N9949" t="str">
        <f>IF(ISERR(FIND("DECOUPE",Tableau1[[#This Row],[DESIGNATION]])),"","NEED REF")</f>
        <v/>
      </c>
    </row>
    <row r="9950" spans="2:14">
      <c r="B9950">
        <v>34404056</v>
      </c>
      <c r="C9950" s="2"/>
      <c r="E9950" t="s">
        <v>7239</v>
      </c>
      <c r="L9950" t="str">
        <f>_xlfn.XLOOKUP(Tableau1[[#This Row],[TYPE DE PIECE]],Tableau4[MATIERE],Tableau4[SHORT TYPE],"",0,1)</f>
        <v/>
      </c>
      <c r="N9950" t="str">
        <f>IF(ISERR(FIND("DECOUPE",Tableau1[[#This Row],[DESIGNATION]])),"","NEED REF")</f>
        <v/>
      </c>
    </row>
    <row r="9951" spans="2:14">
      <c r="B9951">
        <v>34404055</v>
      </c>
      <c r="C9951" s="2"/>
      <c r="E9951" t="s">
        <v>7239</v>
      </c>
      <c r="L9951" t="str">
        <f>_xlfn.XLOOKUP(Tableau1[[#This Row],[TYPE DE PIECE]],Tableau4[MATIERE],Tableau4[SHORT TYPE],"",0,1)</f>
        <v/>
      </c>
      <c r="N9951" t="str">
        <f>IF(ISERR(FIND("DECOUPE",Tableau1[[#This Row],[DESIGNATION]])),"","NEED REF")</f>
        <v/>
      </c>
    </row>
    <row r="9952" spans="2:14">
      <c r="B9952">
        <v>34404054</v>
      </c>
      <c r="C9952" s="2"/>
      <c r="E9952" t="s">
        <v>7239</v>
      </c>
      <c r="L9952" t="str">
        <f>_xlfn.XLOOKUP(Tableau1[[#This Row],[TYPE DE PIECE]],Tableau4[MATIERE],Tableau4[SHORT TYPE],"",0,1)</f>
        <v/>
      </c>
      <c r="N9952" t="str">
        <f>IF(ISERR(FIND("DECOUPE",Tableau1[[#This Row],[DESIGNATION]])),"","NEED REF")</f>
        <v/>
      </c>
    </row>
    <row r="9953" spans="2:14">
      <c r="B9953">
        <v>34404053</v>
      </c>
      <c r="C9953" s="2"/>
      <c r="E9953" t="s">
        <v>7239</v>
      </c>
      <c r="L9953" t="str">
        <f>_xlfn.XLOOKUP(Tableau1[[#This Row],[TYPE DE PIECE]],Tableau4[MATIERE],Tableau4[SHORT TYPE],"",0,1)</f>
        <v/>
      </c>
      <c r="N9953" t="str">
        <f>IF(ISERR(FIND("DECOUPE",Tableau1[[#This Row],[DESIGNATION]])),"","NEED REF")</f>
        <v/>
      </c>
    </row>
    <row r="9954" spans="2:14">
      <c r="B9954">
        <v>34404052</v>
      </c>
      <c r="C9954" s="2"/>
      <c r="E9954" t="s">
        <v>7239</v>
      </c>
      <c r="L9954" t="str">
        <f>_xlfn.XLOOKUP(Tableau1[[#This Row],[TYPE DE PIECE]],Tableau4[MATIERE],Tableau4[SHORT TYPE],"",0,1)</f>
        <v/>
      </c>
      <c r="N9954" t="str">
        <f>IF(ISERR(FIND("DECOUPE",Tableau1[[#This Row],[DESIGNATION]])),"","NEED REF")</f>
        <v/>
      </c>
    </row>
    <row r="9955" spans="2:14">
      <c r="B9955">
        <v>34404051</v>
      </c>
      <c r="C9955" s="2"/>
      <c r="E9955" t="s">
        <v>7239</v>
      </c>
      <c r="L9955" t="str">
        <f>_xlfn.XLOOKUP(Tableau1[[#This Row],[TYPE DE PIECE]],Tableau4[MATIERE],Tableau4[SHORT TYPE],"",0,1)</f>
        <v/>
      </c>
      <c r="N9955" t="str">
        <f>IF(ISERR(FIND("DECOUPE",Tableau1[[#This Row],[DESIGNATION]])),"","NEED REF")</f>
        <v/>
      </c>
    </row>
    <row r="9956" spans="2:14">
      <c r="B9956">
        <v>34404050</v>
      </c>
      <c r="C9956" s="2"/>
      <c r="E9956" t="s">
        <v>7239</v>
      </c>
      <c r="L9956" t="str">
        <f>_xlfn.XLOOKUP(Tableau1[[#This Row],[TYPE DE PIECE]],Tableau4[MATIERE],Tableau4[SHORT TYPE],"",0,1)</f>
        <v/>
      </c>
      <c r="N9956" t="str">
        <f>IF(ISERR(FIND("DECOUPE",Tableau1[[#This Row],[DESIGNATION]])),"","NEED REF")</f>
        <v/>
      </c>
    </row>
    <row r="9957" spans="2:14">
      <c r="B9957">
        <v>34404049</v>
      </c>
      <c r="C9957" s="2"/>
      <c r="E9957" t="s">
        <v>7239</v>
      </c>
      <c r="L9957" t="str">
        <f>_xlfn.XLOOKUP(Tableau1[[#This Row],[TYPE DE PIECE]],Tableau4[MATIERE],Tableau4[SHORT TYPE],"",0,1)</f>
        <v/>
      </c>
      <c r="N9957" t="str">
        <f>IF(ISERR(FIND("DECOUPE",Tableau1[[#This Row],[DESIGNATION]])),"","NEED REF")</f>
        <v/>
      </c>
    </row>
    <row r="9958" spans="2:14">
      <c r="B9958">
        <v>34404048</v>
      </c>
      <c r="C9958" s="2"/>
      <c r="E9958" t="s">
        <v>7239</v>
      </c>
      <c r="L9958" t="str">
        <f>_xlfn.XLOOKUP(Tableau1[[#This Row],[TYPE DE PIECE]],Tableau4[MATIERE],Tableau4[SHORT TYPE],"",0,1)</f>
        <v/>
      </c>
      <c r="N9958" t="str">
        <f>IF(ISERR(FIND("DECOUPE",Tableau1[[#This Row],[DESIGNATION]])),"","NEED REF")</f>
        <v/>
      </c>
    </row>
    <row r="9959" spans="2:14">
      <c r="B9959">
        <v>34404047</v>
      </c>
      <c r="C9959" s="2"/>
      <c r="E9959" t="s">
        <v>7239</v>
      </c>
      <c r="L9959" t="str">
        <f>_xlfn.XLOOKUP(Tableau1[[#This Row],[TYPE DE PIECE]],Tableau4[MATIERE],Tableau4[SHORT TYPE],"",0,1)</f>
        <v/>
      </c>
      <c r="N9959" t="str">
        <f>IF(ISERR(FIND("DECOUPE",Tableau1[[#This Row],[DESIGNATION]])),"","NEED REF")</f>
        <v/>
      </c>
    </row>
    <row r="9960" spans="2:14">
      <c r="B9960">
        <v>34404046</v>
      </c>
      <c r="C9960" s="2"/>
      <c r="E9960" t="s">
        <v>7239</v>
      </c>
      <c r="L9960" t="str">
        <f>_xlfn.XLOOKUP(Tableau1[[#This Row],[TYPE DE PIECE]],Tableau4[MATIERE],Tableau4[SHORT TYPE],"",0,1)</f>
        <v/>
      </c>
      <c r="N9960" t="str">
        <f>IF(ISERR(FIND("DECOUPE",Tableau1[[#This Row],[DESIGNATION]])),"","NEED REF")</f>
        <v/>
      </c>
    </row>
    <row r="9961" spans="2:14">
      <c r="B9961">
        <v>34404045</v>
      </c>
      <c r="C9961" s="2"/>
      <c r="E9961" t="s">
        <v>7062</v>
      </c>
      <c r="L9961" t="str">
        <f>_xlfn.XLOOKUP(Tableau1[[#This Row],[TYPE DE PIECE]],Tableau4[MATIERE],Tableau4[SHORT TYPE],"",0,1)</f>
        <v/>
      </c>
      <c r="N9961" t="str">
        <f>IF(ISERR(FIND("DECOUPE",Tableau1[[#This Row],[DESIGNATION]])),"","NEED REF")</f>
        <v/>
      </c>
    </row>
    <row r="9962" spans="2:14">
      <c r="B9962">
        <v>34404044</v>
      </c>
      <c r="C9962" s="2">
        <v>41883</v>
      </c>
      <c r="D9962" t="s">
        <v>13</v>
      </c>
      <c r="E9962" t="s">
        <v>7240</v>
      </c>
      <c r="F9962" t="s">
        <v>6954</v>
      </c>
      <c r="J9962" t="s">
        <v>17</v>
      </c>
      <c r="K9962" t="s">
        <v>25</v>
      </c>
      <c r="L9962" t="str">
        <f>_xlfn.XLOOKUP(Tableau1[[#This Row],[TYPE DE PIECE]],Tableau4[MATIERE],Tableau4[SHORT TYPE],"",0,1)</f>
        <v>SMT</v>
      </c>
      <c r="N9962" t="str">
        <f>IF(ISERR(FIND("DECOUPE",Tableau1[[#This Row],[DESIGNATION]])),"","NEED REF")</f>
        <v/>
      </c>
    </row>
    <row r="9963" spans="2:14">
      <c r="B9963">
        <v>34404043</v>
      </c>
      <c r="C9963" s="2">
        <v>41858</v>
      </c>
      <c r="D9963" t="s">
        <v>13</v>
      </c>
      <c r="E9963" t="s">
        <v>7241</v>
      </c>
      <c r="F9963" t="s">
        <v>481</v>
      </c>
      <c r="J9963" t="s">
        <v>17</v>
      </c>
      <c r="K9963" t="s">
        <v>50</v>
      </c>
      <c r="L9963" t="str">
        <f>_xlfn.XLOOKUP(Tableau1[[#This Row],[TYPE DE PIECE]],Tableau4[MATIERE],Tableau4[SHORT TYPE],"",0,1)</f>
        <v>WIR</v>
      </c>
      <c r="N9963" t="str">
        <f>IF(ISERR(FIND("DECOUPE",Tableau1[[#This Row],[DESIGNATION]])),"","NEED REF")</f>
        <v/>
      </c>
    </row>
    <row r="9964" spans="2:14">
      <c r="B9964">
        <v>34404042</v>
      </c>
      <c r="C9964" s="2">
        <v>41858</v>
      </c>
      <c r="D9964" t="s">
        <v>13</v>
      </c>
      <c r="E9964" t="s">
        <v>7242</v>
      </c>
      <c r="F9964" t="s">
        <v>7138</v>
      </c>
      <c r="J9964" t="s">
        <v>17</v>
      </c>
      <c r="K9964" t="s">
        <v>22</v>
      </c>
      <c r="L9964" t="str">
        <f>_xlfn.XLOOKUP(Tableau1[[#This Row],[TYPE DE PIECE]],Tableau4[MATIERE],Tableau4[SHORT TYPE],"",0,1)</f>
        <v>COP</v>
      </c>
      <c r="N9964" t="str">
        <f>IF(ISERR(FIND("DECOUPE",Tableau1[[#This Row],[DESIGNATION]])),"","NEED REF")</f>
        <v/>
      </c>
    </row>
    <row r="9965" spans="2:14">
      <c r="B9965">
        <v>34404041</v>
      </c>
      <c r="C9965" s="2">
        <v>41857</v>
      </c>
      <c r="D9965" t="s">
        <v>13</v>
      </c>
      <c r="E9965" t="s">
        <v>7243</v>
      </c>
      <c r="F9965" t="s">
        <v>7138</v>
      </c>
      <c r="J9965" t="s">
        <v>17</v>
      </c>
      <c r="K9965" t="s">
        <v>22</v>
      </c>
      <c r="L9965" t="str">
        <f>_xlfn.XLOOKUP(Tableau1[[#This Row],[TYPE DE PIECE]],Tableau4[MATIERE],Tableau4[SHORT TYPE],"",0,1)</f>
        <v>COP</v>
      </c>
      <c r="N9965" t="str">
        <f>IF(ISERR(FIND("DECOUPE",Tableau1[[#This Row],[DESIGNATION]])),"","NEED REF")</f>
        <v/>
      </c>
    </row>
    <row r="9966" spans="2:14">
      <c r="B9966">
        <v>34404040</v>
      </c>
      <c r="C9966" s="2">
        <v>41857</v>
      </c>
      <c r="D9966" t="s">
        <v>13</v>
      </c>
      <c r="E9966" t="s">
        <v>7244</v>
      </c>
      <c r="F9966" t="s">
        <v>7138</v>
      </c>
      <c r="J9966" t="s">
        <v>17</v>
      </c>
      <c r="K9966" t="s">
        <v>22</v>
      </c>
      <c r="L9966" t="str">
        <f>_xlfn.XLOOKUP(Tableau1[[#This Row],[TYPE DE PIECE]],Tableau4[MATIERE],Tableau4[SHORT TYPE],"",0,1)</f>
        <v>COP</v>
      </c>
      <c r="N9966" t="str">
        <f>IF(ISERR(FIND("DECOUPE",Tableau1[[#This Row],[DESIGNATION]])),"","NEED REF")</f>
        <v/>
      </c>
    </row>
    <row r="9967" spans="2:14">
      <c r="B9967">
        <v>34404039</v>
      </c>
      <c r="C9967" s="2">
        <v>41857</v>
      </c>
      <c r="D9967" t="s">
        <v>13</v>
      </c>
      <c r="E9967" t="s">
        <v>7245</v>
      </c>
      <c r="F9967" t="s">
        <v>7138</v>
      </c>
      <c r="J9967" t="s">
        <v>17</v>
      </c>
      <c r="K9967" t="s">
        <v>22</v>
      </c>
      <c r="L9967" t="str">
        <f>_xlfn.XLOOKUP(Tableau1[[#This Row],[TYPE DE PIECE]],Tableau4[MATIERE],Tableau4[SHORT TYPE],"",0,1)</f>
        <v>COP</v>
      </c>
      <c r="N9967" t="str">
        <f>IF(ISERR(FIND("DECOUPE",Tableau1[[#This Row],[DESIGNATION]])),"","NEED REF")</f>
        <v/>
      </c>
    </row>
    <row r="9968" spans="2:14">
      <c r="B9968">
        <v>34404038</v>
      </c>
      <c r="C9968" s="2">
        <v>41857</v>
      </c>
      <c r="D9968" t="s">
        <v>13</v>
      </c>
      <c r="E9968" t="s">
        <v>7246</v>
      </c>
      <c r="F9968" t="s">
        <v>7138</v>
      </c>
      <c r="J9968" t="s">
        <v>17</v>
      </c>
      <c r="K9968" t="s">
        <v>22</v>
      </c>
      <c r="L9968" t="str">
        <f>_xlfn.XLOOKUP(Tableau1[[#This Row],[TYPE DE PIECE]],Tableau4[MATIERE],Tableau4[SHORT TYPE],"",0,1)</f>
        <v>COP</v>
      </c>
      <c r="N9968" t="str">
        <f>IF(ISERR(FIND("DECOUPE",Tableau1[[#This Row],[DESIGNATION]])),"","NEED REF")</f>
        <v/>
      </c>
    </row>
    <row r="9969" spans="2:14">
      <c r="B9969">
        <v>34404037</v>
      </c>
      <c r="C9969" s="2">
        <v>41857</v>
      </c>
      <c r="D9969" t="s">
        <v>13</v>
      </c>
      <c r="E9969" t="s">
        <v>7247</v>
      </c>
      <c r="F9969" t="s">
        <v>7138</v>
      </c>
      <c r="J9969" t="s">
        <v>17</v>
      </c>
      <c r="K9969" t="s">
        <v>22</v>
      </c>
      <c r="L9969" t="str">
        <f>_xlfn.XLOOKUP(Tableau1[[#This Row],[TYPE DE PIECE]],Tableau4[MATIERE],Tableau4[SHORT TYPE],"",0,1)</f>
        <v>COP</v>
      </c>
      <c r="N9969" t="str">
        <f>IF(ISERR(FIND("DECOUPE",Tableau1[[#This Row],[DESIGNATION]])),"","NEED REF")</f>
        <v/>
      </c>
    </row>
    <row r="9970" spans="2:14">
      <c r="B9970">
        <v>34404036</v>
      </c>
      <c r="C9970" s="2">
        <v>41857</v>
      </c>
      <c r="D9970" t="s">
        <v>13</v>
      </c>
      <c r="E9970" t="s">
        <v>7248</v>
      </c>
      <c r="F9970" t="s">
        <v>7138</v>
      </c>
      <c r="J9970" t="s">
        <v>17</v>
      </c>
      <c r="K9970" t="s">
        <v>22</v>
      </c>
      <c r="L9970" t="str">
        <f>_xlfn.XLOOKUP(Tableau1[[#This Row],[TYPE DE PIECE]],Tableau4[MATIERE],Tableau4[SHORT TYPE],"",0,1)</f>
        <v>COP</v>
      </c>
      <c r="N9970" t="str">
        <f>IF(ISERR(FIND("DECOUPE",Tableau1[[#This Row],[DESIGNATION]])),"","NEED REF")</f>
        <v/>
      </c>
    </row>
    <row r="9971" spans="2:14">
      <c r="B9971">
        <v>34404035</v>
      </c>
      <c r="C9971" s="2">
        <v>41857</v>
      </c>
      <c r="D9971" t="s">
        <v>13</v>
      </c>
      <c r="E9971" t="s">
        <v>7249</v>
      </c>
      <c r="F9971" t="s">
        <v>7138</v>
      </c>
      <c r="J9971" t="s">
        <v>17</v>
      </c>
      <c r="K9971" t="s">
        <v>22</v>
      </c>
      <c r="L9971" t="str">
        <f>_xlfn.XLOOKUP(Tableau1[[#This Row],[TYPE DE PIECE]],Tableau4[MATIERE],Tableau4[SHORT TYPE],"",0,1)</f>
        <v>COP</v>
      </c>
      <c r="N9971" t="str">
        <f>IF(ISERR(FIND("DECOUPE",Tableau1[[#This Row],[DESIGNATION]])),"","NEED REF")</f>
        <v/>
      </c>
    </row>
    <row r="9972" spans="2:14">
      <c r="B9972">
        <v>34404034</v>
      </c>
      <c r="C9972" s="2">
        <v>41857</v>
      </c>
      <c r="D9972" t="s">
        <v>13</v>
      </c>
      <c r="E9972" t="s">
        <v>7250</v>
      </c>
      <c r="F9972" t="s">
        <v>7138</v>
      </c>
      <c r="J9972" t="s">
        <v>17</v>
      </c>
      <c r="K9972" t="s">
        <v>22</v>
      </c>
      <c r="L9972" t="str">
        <f>_xlfn.XLOOKUP(Tableau1[[#This Row],[TYPE DE PIECE]],Tableau4[MATIERE],Tableau4[SHORT TYPE],"",0,1)</f>
        <v>COP</v>
      </c>
      <c r="N9972" t="str">
        <f>IF(ISERR(FIND("DECOUPE",Tableau1[[#This Row],[DESIGNATION]])),"","NEED REF")</f>
        <v/>
      </c>
    </row>
    <row r="9973" spans="2:14">
      <c r="B9973">
        <v>34404033</v>
      </c>
      <c r="C9973" s="2">
        <v>41856</v>
      </c>
      <c r="D9973" t="s">
        <v>13</v>
      </c>
      <c r="E9973" t="s">
        <v>7251</v>
      </c>
      <c r="F9973" t="s">
        <v>7252</v>
      </c>
      <c r="J9973" t="s">
        <v>17</v>
      </c>
      <c r="L9973" t="str">
        <f>_xlfn.XLOOKUP(Tableau1[[#This Row],[TYPE DE PIECE]],Tableau4[MATIERE],Tableau4[SHORT TYPE],"",0,1)</f>
        <v/>
      </c>
      <c r="N9973" t="str">
        <f>IF(ISERR(FIND("DECOUPE",Tableau1[[#This Row],[DESIGNATION]])),"","NEED REF")</f>
        <v/>
      </c>
    </row>
    <row r="9974" spans="2:14">
      <c r="B9974">
        <v>34404032</v>
      </c>
      <c r="C9974" s="2">
        <v>41856</v>
      </c>
      <c r="D9974" t="s">
        <v>13</v>
      </c>
      <c r="E9974" t="s">
        <v>7253</v>
      </c>
      <c r="F9974" t="s">
        <v>7252</v>
      </c>
      <c r="J9974" t="s">
        <v>17</v>
      </c>
      <c r="L9974" t="str">
        <f>_xlfn.XLOOKUP(Tableau1[[#This Row],[TYPE DE PIECE]],Tableau4[MATIERE],Tableau4[SHORT TYPE],"",0,1)</f>
        <v/>
      </c>
      <c r="N9974" t="str">
        <f>IF(ISERR(FIND("DECOUPE",Tableau1[[#This Row],[DESIGNATION]])),"","NEED REF")</f>
        <v/>
      </c>
    </row>
    <row r="9975" spans="2:14">
      <c r="B9975">
        <v>34404031</v>
      </c>
      <c r="C9975" s="2">
        <v>41856</v>
      </c>
      <c r="D9975" t="s">
        <v>745</v>
      </c>
      <c r="E9975" t="s">
        <v>7254</v>
      </c>
      <c r="F9975" t="s">
        <v>239</v>
      </c>
      <c r="J9975" t="s">
        <v>17</v>
      </c>
      <c r="L9975" t="str">
        <f>_xlfn.XLOOKUP(Tableau1[[#This Row],[TYPE DE PIECE]],Tableau4[MATIERE],Tableau4[SHORT TYPE],"",0,1)</f>
        <v/>
      </c>
      <c r="N9975" t="str">
        <f>IF(ISERR(FIND("DECOUPE",Tableau1[[#This Row],[DESIGNATION]])),"","NEED REF")</f>
        <v/>
      </c>
    </row>
    <row r="9976" spans="2:14">
      <c r="B9976">
        <v>34404030</v>
      </c>
      <c r="C9976" s="2"/>
      <c r="E9976" t="s">
        <v>7255</v>
      </c>
      <c r="J9976" t="s">
        <v>7256</v>
      </c>
      <c r="L9976" t="str">
        <f>_xlfn.XLOOKUP(Tableau1[[#This Row],[TYPE DE PIECE]],Tableau4[MATIERE],Tableau4[SHORT TYPE],"",0,1)</f>
        <v/>
      </c>
      <c r="N9976" t="str">
        <f>IF(ISERR(FIND("DECOUPE",Tableau1[[#This Row],[DESIGNATION]])),"","NEED REF")</f>
        <v/>
      </c>
    </row>
    <row r="9977" spans="2:14">
      <c r="B9977">
        <v>34404029</v>
      </c>
      <c r="C9977" s="2"/>
      <c r="E9977" t="s">
        <v>7255</v>
      </c>
      <c r="J9977" t="s">
        <v>7256</v>
      </c>
      <c r="L9977" t="str">
        <f>_xlfn.XLOOKUP(Tableau1[[#This Row],[TYPE DE PIECE]],Tableau4[MATIERE],Tableau4[SHORT TYPE],"",0,1)</f>
        <v/>
      </c>
      <c r="N9977" t="str">
        <f>IF(ISERR(FIND("DECOUPE",Tableau1[[#This Row],[DESIGNATION]])),"","NEED REF")</f>
        <v/>
      </c>
    </row>
    <row r="9978" spans="2:14">
      <c r="B9978">
        <v>34404028</v>
      </c>
      <c r="C9978" s="2"/>
      <c r="E9978" t="s">
        <v>7255</v>
      </c>
      <c r="J9978" t="s">
        <v>7256</v>
      </c>
      <c r="L9978" t="str">
        <f>_xlfn.XLOOKUP(Tableau1[[#This Row],[TYPE DE PIECE]],Tableau4[MATIERE],Tableau4[SHORT TYPE],"",0,1)</f>
        <v/>
      </c>
      <c r="N9978" t="str">
        <f>IF(ISERR(FIND("DECOUPE",Tableau1[[#This Row],[DESIGNATION]])),"","NEED REF")</f>
        <v/>
      </c>
    </row>
    <row r="9979" spans="2:14">
      <c r="B9979">
        <v>34404027</v>
      </c>
      <c r="C9979" s="2"/>
      <c r="E9979" t="s">
        <v>7257</v>
      </c>
      <c r="J9979" t="s">
        <v>7256</v>
      </c>
      <c r="L9979" t="str">
        <f>_xlfn.XLOOKUP(Tableau1[[#This Row],[TYPE DE PIECE]],Tableau4[MATIERE],Tableau4[SHORT TYPE],"",0,1)</f>
        <v/>
      </c>
      <c r="N9979" t="str">
        <f>IF(ISERR(FIND("DECOUPE",Tableau1[[#This Row],[DESIGNATION]])),"","NEED REF")</f>
        <v/>
      </c>
    </row>
    <row r="9980" spans="2:14">
      <c r="B9980">
        <v>34404026</v>
      </c>
      <c r="C9980" s="2"/>
      <c r="E9980" t="s">
        <v>7257</v>
      </c>
      <c r="J9980" t="s">
        <v>7256</v>
      </c>
      <c r="L9980" t="str">
        <f>_xlfn.XLOOKUP(Tableau1[[#This Row],[TYPE DE PIECE]],Tableau4[MATIERE],Tableau4[SHORT TYPE],"",0,1)</f>
        <v/>
      </c>
      <c r="N9980" t="str">
        <f>IF(ISERR(FIND("DECOUPE",Tableau1[[#This Row],[DESIGNATION]])),"","NEED REF")</f>
        <v/>
      </c>
    </row>
    <row r="9981" spans="2:14">
      <c r="B9981">
        <v>34404025</v>
      </c>
      <c r="C9981" s="2"/>
      <c r="E9981" t="s">
        <v>7257</v>
      </c>
      <c r="J9981" t="s">
        <v>7256</v>
      </c>
      <c r="L9981" t="str">
        <f>_xlfn.XLOOKUP(Tableau1[[#This Row],[TYPE DE PIECE]],Tableau4[MATIERE],Tableau4[SHORT TYPE],"",0,1)</f>
        <v/>
      </c>
      <c r="N9981" t="str">
        <f>IF(ISERR(FIND("DECOUPE",Tableau1[[#This Row],[DESIGNATION]])),"","NEED REF")</f>
        <v/>
      </c>
    </row>
    <row r="9982" spans="2:14">
      <c r="B9982">
        <v>34404024</v>
      </c>
      <c r="C9982" s="2"/>
      <c r="E9982" t="s">
        <v>7257</v>
      </c>
      <c r="J9982" t="s">
        <v>7256</v>
      </c>
      <c r="L9982" t="str">
        <f>_xlfn.XLOOKUP(Tableau1[[#This Row],[TYPE DE PIECE]],Tableau4[MATIERE],Tableau4[SHORT TYPE],"",0,1)</f>
        <v/>
      </c>
      <c r="N9982" t="str">
        <f>IF(ISERR(FIND("DECOUPE",Tableau1[[#This Row],[DESIGNATION]])),"","NEED REF")</f>
        <v/>
      </c>
    </row>
    <row r="9983" spans="2:14">
      <c r="B9983">
        <v>34404023</v>
      </c>
      <c r="C9983" s="2"/>
      <c r="E9983" t="s">
        <v>7257</v>
      </c>
      <c r="J9983" t="s">
        <v>7256</v>
      </c>
      <c r="L9983" t="str">
        <f>_xlfn.XLOOKUP(Tableau1[[#This Row],[TYPE DE PIECE]],Tableau4[MATIERE],Tableau4[SHORT TYPE],"",0,1)</f>
        <v/>
      </c>
      <c r="N9983" t="str">
        <f>IF(ISERR(FIND("DECOUPE",Tableau1[[#This Row],[DESIGNATION]])),"","NEED REF")</f>
        <v/>
      </c>
    </row>
    <row r="9984" spans="2:14">
      <c r="B9984">
        <v>34404022</v>
      </c>
      <c r="C9984" s="2"/>
      <c r="D9984" t="s">
        <v>13</v>
      </c>
      <c r="E9984" t="s">
        <v>7258</v>
      </c>
      <c r="J9984" t="s">
        <v>7256</v>
      </c>
      <c r="L9984" t="str">
        <f>_xlfn.XLOOKUP(Tableau1[[#This Row],[TYPE DE PIECE]],Tableau4[MATIERE],Tableau4[SHORT TYPE],"",0,1)</f>
        <v/>
      </c>
      <c r="N9984" t="str">
        <f>IF(ISERR(FIND("DECOUPE",Tableau1[[#This Row],[DESIGNATION]])),"","NEED REF")</f>
        <v/>
      </c>
    </row>
    <row r="9985" spans="2:14">
      <c r="B9985">
        <v>34404021</v>
      </c>
      <c r="C9985" s="2"/>
      <c r="D9985" t="s">
        <v>13</v>
      </c>
      <c r="E9985" t="s">
        <v>7259</v>
      </c>
      <c r="J9985" t="s">
        <v>7256</v>
      </c>
      <c r="L9985" t="str">
        <f>_xlfn.XLOOKUP(Tableau1[[#This Row],[TYPE DE PIECE]],Tableau4[MATIERE],Tableau4[SHORT TYPE],"",0,1)</f>
        <v/>
      </c>
      <c r="N9985" t="str">
        <f>IF(ISERR(FIND("DECOUPE",Tableau1[[#This Row],[DESIGNATION]])),"","NEED REF")</f>
        <v/>
      </c>
    </row>
    <row r="9986" spans="2:14">
      <c r="B9986">
        <v>34404020</v>
      </c>
      <c r="C9986" s="2"/>
      <c r="D9986" t="s">
        <v>13</v>
      </c>
      <c r="E9986" t="s">
        <v>7259</v>
      </c>
      <c r="J9986" t="s">
        <v>7256</v>
      </c>
      <c r="L9986" t="str">
        <f>_xlfn.XLOOKUP(Tableau1[[#This Row],[TYPE DE PIECE]],Tableau4[MATIERE],Tableau4[SHORT TYPE],"",0,1)</f>
        <v/>
      </c>
      <c r="N9986" t="str">
        <f>IF(ISERR(FIND("DECOUPE",Tableau1[[#This Row],[DESIGNATION]])),"","NEED REF")</f>
        <v/>
      </c>
    </row>
    <row r="9987" spans="2:14">
      <c r="B9987">
        <v>34404019</v>
      </c>
      <c r="C9987" s="2"/>
      <c r="D9987" t="s">
        <v>13</v>
      </c>
      <c r="E9987" t="s">
        <v>7259</v>
      </c>
      <c r="J9987" t="s">
        <v>7256</v>
      </c>
      <c r="L9987" t="str">
        <f>_xlfn.XLOOKUP(Tableau1[[#This Row],[TYPE DE PIECE]],Tableau4[MATIERE],Tableau4[SHORT TYPE],"",0,1)</f>
        <v/>
      </c>
      <c r="N9987" t="str">
        <f>IF(ISERR(FIND("DECOUPE",Tableau1[[#This Row],[DESIGNATION]])),"","NEED REF")</f>
        <v/>
      </c>
    </row>
    <row r="9988" spans="2:14">
      <c r="B9988">
        <v>34404018</v>
      </c>
      <c r="C9988" s="2"/>
      <c r="D9988" t="s">
        <v>13</v>
      </c>
      <c r="E9988" t="s">
        <v>7259</v>
      </c>
      <c r="J9988" t="s">
        <v>7256</v>
      </c>
      <c r="L9988" t="str">
        <f>_xlfn.XLOOKUP(Tableau1[[#This Row],[TYPE DE PIECE]],Tableau4[MATIERE],Tableau4[SHORT TYPE],"",0,1)</f>
        <v/>
      </c>
      <c r="N9988" t="str">
        <f>IF(ISERR(FIND("DECOUPE",Tableau1[[#This Row],[DESIGNATION]])),"","NEED REF")</f>
        <v/>
      </c>
    </row>
    <row r="9989" spans="2:14">
      <c r="B9989">
        <v>34404017</v>
      </c>
      <c r="C9989" s="2"/>
      <c r="D9989" t="s">
        <v>13</v>
      </c>
      <c r="E9989" t="s">
        <v>7259</v>
      </c>
      <c r="J9989" t="s">
        <v>7256</v>
      </c>
      <c r="L9989" t="str">
        <f>_xlfn.XLOOKUP(Tableau1[[#This Row],[TYPE DE PIECE]],Tableau4[MATIERE],Tableau4[SHORT TYPE],"",0,1)</f>
        <v/>
      </c>
      <c r="N9989" t="str">
        <f>IF(ISERR(FIND("DECOUPE",Tableau1[[#This Row],[DESIGNATION]])),"","NEED REF")</f>
        <v/>
      </c>
    </row>
    <row r="9990" spans="2:14">
      <c r="B9990">
        <v>34404016</v>
      </c>
      <c r="C9990" s="2"/>
      <c r="D9990" t="s">
        <v>13</v>
      </c>
      <c r="E9990" t="s">
        <v>7259</v>
      </c>
      <c r="J9990" t="s">
        <v>7256</v>
      </c>
      <c r="L9990" t="str">
        <f>_xlfn.XLOOKUP(Tableau1[[#This Row],[TYPE DE PIECE]],Tableau4[MATIERE],Tableau4[SHORT TYPE],"",0,1)</f>
        <v/>
      </c>
      <c r="N9990" t="str">
        <f>IF(ISERR(FIND("DECOUPE",Tableau1[[#This Row],[DESIGNATION]])),"","NEED REF")</f>
        <v/>
      </c>
    </row>
    <row r="9991" spans="2:14">
      <c r="B9991">
        <v>34404015</v>
      </c>
      <c r="C9991" s="2"/>
      <c r="D9991" t="s">
        <v>13</v>
      </c>
      <c r="E9991" t="s">
        <v>7259</v>
      </c>
      <c r="J9991" t="s">
        <v>7256</v>
      </c>
      <c r="L9991" t="str">
        <f>_xlfn.XLOOKUP(Tableau1[[#This Row],[TYPE DE PIECE]],Tableau4[MATIERE],Tableau4[SHORT TYPE],"",0,1)</f>
        <v/>
      </c>
      <c r="N9991" t="str">
        <f>IF(ISERR(FIND("DECOUPE",Tableau1[[#This Row],[DESIGNATION]])),"","NEED REF")</f>
        <v/>
      </c>
    </row>
    <row r="9992" spans="2:14">
      <c r="B9992">
        <v>34404014</v>
      </c>
      <c r="C9992" s="2"/>
      <c r="D9992" t="s">
        <v>13</v>
      </c>
      <c r="E9992" t="s">
        <v>7259</v>
      </c>
      <c r="J9992" t="s">
        <v>7256</v>
      </c>
      <c r="L9992" t="str">
        <f>_xlfn.XLOOKUP(Tableau1[[#This Row],[TYPE DE PIECE]],Tableau4[MATIERE],Tableau4[SHORT TYPE],"",0,1)</f>
        <v/>
      </c>
      <c r="N9992" t="str">
        <f>IF(ISERR(FIND("DECOUPE",Tableau1[[#This Row],[DESIGNATION]])),"","NEED REF")</f>
        <v/>
      </c>
    </row>
    <row r="9993" spans="2:14">
      <c r="B9993">
        <v>34404013</v>
      </c>
      <c r="C9993" s="2"/>
      <c r="D9993" t="s">
        <v>13</v>
      </c>
      <c r="E9993" t="s">
        <v>7259</v>
      </c>
      <c r="J9993" t="s">
        <v>7256</v>
      </c>
      <c r="L9993" t="str">
        <f>_xlfn.XLOOKUP(Tableau1[[#This Row],[TYPE DE PIECE]],Tableau4[MATIERE],Tableau4[SHORT TYPE],"",0,1)</f>
        <v/>
      </c>
      <c r="N9993" t="str">
        <f>IF(ISERR(FIND("DECOUPE",Tableau1[[#This Row],[DESIGNATION]])),"","NEED REF")</f>
        <v/>
      </c>
    </row>
    <row r="9994" spans="2:14">
      <c r="B9994">
        <v>34404012</v>
      </c>
      <c r="C9994" s="2">
        <v>41859</v>
      </c>
      <c r="D9994" t="s">
        <v>13</v>
      </c>
      <c r="E9994" t="s">
        <v>7259</v>
      </c>
      <c r="J9994" t="s">
        <v>7256</v>
      </c>
      <c r="L9994" t="str">
        <f>_xlfn.XLOOKUP(Tableau1[[#This Row],[TYPE DE PIECE]],Tableau4[MATIERE],Tableau4[SHORT TYPE],"",0,1)</f>
        <v/>
      </c>
      <c r="N9994" t="str">
        <f>IF(ISERR(FIND("DECOUPE",Tableau1[[#This Row],[DESIGNATION]])),"","NEED REF")</f>
        <v/>
      </c>
    </row>
    <row r="9995" spans="2:14">
      <c r="B9995">
        <v>34404011</v>
      </c>
      <c r="C9995" s="2">
        <v>41859</v>
      </c>
      <c r="D9995" t="s">
        <v>13</v>
      </c>
      <c r="E9995" t="s">
        <v>7259</v>
      </c>
      <c r="J9995" t="s">
        <v>7256</v>
      </c>
      <c r="L9995" t="str">
        <f>_xlfn.XLOOKUP(Tableau1[[#This Row],[TYPE DE PIECE]],Tableau4[MATIERE],Tableau4[SHORT TYPE],"",0,1)</f>
        <v/>
      </c>
      <c r="N9995" t="str">
        <f>IF(ISERR(FIND("DECOUPE",Tableau1[[#This Row],[DESIGNATION]])),"","NEED REF")</f>
        <v/>
      </c>
    </row>
    <row r="9996" spans="2:14">
      <c r="B9996">
        <v>34404010</v>
      </c>
      <c r="C9996" s="2">
        <v>41859</v>
      </c>
      <c r="D9996" t="s">
        <v>13</v>
      </c>
      <c r="E9996" t="s">
        <v>7259</v>
      </c>
      <c r="J9996" t="s">
        <v>7256</v>
      </c>
      <c r="L9996" t="str">
        <f>_xlfn.XLOOKUP(Tableau1[[#This Row],[TYPE DE PIECE]],Tableau4[MATIERE],Tableau4[SHORT TYPE],"",0,1)</f>
        <v/>
      </c>
      <c r="N9996" t="str">
        <f>IF(ISERR(FIND("DECOUPE",Tableau1[[#This Row],[DESIGNATION]])),"","NEED REF")</f>
        <v/>
      </c>
    </row>
    <row r="9997" spans="2:14">
      <c r="B9997">
        <v>34404009</v>
      </c>
      <c r="C9997" s="2">
        <v>41859</v>
      </c>
      <c r="D9997" t="s">
        <v>13</v>
      </c>
      <c r="E9997" t="s">
        <v>7259</v>
      </c>
      <c r="J9997" t="s">
        <v>7256</v>
      </c>
      <c r="L9997" t="str">
        <f>_xlfn.XLOOKUP(Tableau1[[#This Row],[TYPE DE PIECE]],Tableau4[MATIERE],Tableau4[SHORT TYPE],"",0,1)</f>
        <v/>
      </c>
      <c r="N9997" t="str">
        <f>IF(ISERR(FIND("DECOUPE",Tableau1[[#This Row],[DESIGNATION]])),"","NEED REF")</f>
        <v/>
      </c>
    </row>
    <row r="9998" spans="2:14">
      <c r="B9998">
        <v>34404008</v>
      </c>
      <c r="C9998" s="2">
        <v>41859</v>
      </c>
      <c r="D9998" t="s">
        <v>13</v>
      </c>
      <c r="E9998" t="s">
        <v>7259</v>
      </c>
      <c r="J9998" t="s">
        <v>7256</v>
      </c>
      <c r="L9998" t="str">
        <f>_xlfn.XLOOKUP(Tableau1[[#This Row],[TYPE DE PIECE]],Tableau4[MATIERE],Tableau4[SHORT TYPE],"",0,1)</f>
        <v/>
      </c>
      <c r="N9998" t="str">
        <f>IF(ISERR(FIND("DECOUPE",Tableau1[[#This Row],[DESIGNATION]])),"","NEED REF")</f>
        <v/>
      </c>
    </row>
    <row r="9999" spans="2:14">
      <c r="B9999">
        <v>34404007</v>
      </c>
      <c r="C9999" s="2">
        <v>41859</v>
      </c>
      <c r="D9999" t="s">
        <v>13</v>
      </c>
      <c r="E9999" t="s">
        <v>7259</v>
      </c>
      <c r="J9999" t="s">
        <v>7256</v>
      </c>
      <c r="L9999" t="str">
        <f>_xlfn.XLOOKUP(Tableau1[[#This Row],[TYPE DE PIECE]],Tableau4[MATIERE],Tableau4[SHORT TYPE],"",0,1)</f>
        <v/>
      </c>
      <c r="N9999" t="str">
        <f>IF(ISERR(FIND("DECOUPE",Tableau1[[#This Row],[DESIGNATION]])),"","NEED REF")</f>
        <v/>
      </c>
    </row>
    <row r="10000" spans="2:14">
      <c r="B10000">
        <v>34404006</v>
      </c>
      <c r="C10000" s="2">
        <v>41857</v>
      </c>
      <c r="D10000" t="s">
        <v>13</v>
      </c>
      <c r="E10000" t="s">
        <v>7259</v>
      </c>
      <c r="J10000" t="s">
        <v>7256</v>
      </c>
      <c r="L10000" t="str">
        <f>_xlfn.XLOOKUP(Tableau1[[#This Row],[TYPE DE PIECE]],Tableau4[MATIERE],Tableau4[SHORT TYPE],"",0,1)</f>
        <v/>
      </c>
      <c r="N10000" t="str">
        <f>IF(ISERR(FIND("DECOUPE",Tableau1[[#This Row],[DESIGNATION]])),"","NEED REF")</f>
        <v/>
      </c>
    </row>
    <row r="10001" spans="2:14">
      <c r="B10001">
        <v>34404005</v>
      </c>
      <c r="C10001" s="2">
        <v>41857</v>
      </c>
      <c r="D10001" t="s">
        <v>13</v>
      </c>
      <c r="E10001" t="s">
        <v>7259</v>
      </c>
      <c r="J10001" t="s">
        <v>7256</v>
      </c>
      <c r="L10001" t="str">
        <f>_xlfn.XLOOKUP(Tableau1[[#This Row],[TYPE DE PIECE]],Tableau4[MATIERE],Tableau4[SHORT TYPE],"",0,1)</f>
        <v/>
      </c>
      <c r="N10001" t="str">
        <f>IF(ISERR(FIND("DECOUPE",Tableau1[[#This Row],[DESIGNATION]])),"","NEED REF")</f>
        <v/>
      </c>
    </row>
    <row r="10002" spans="2:14">
      <c r="B10002">
        <v>34404004</v>
      </c>
      <c r="C10002" s="2">
        <v>41857</v>
      </c>
      <c r="D10002" t="s">
        <v>13</v>
      </c>
      <c r="E10002" t="s">
        <v>7259</v>
      </c>
      <c r="J10002" t="s">
        <v>7256</v>
      </c>
      <c r="L10002" t="str">
        <f>_xlfn.XLOOKUP(Tableau1[[#This Row],[TYPE DE PIECE]],Tableau4[MATIERE],Tableau4[SHORT TYPE],"",0,1)</f>
        <v/>
      </c>
      <c r="N10002" t="str">
        <f>IF(ISERR(FIND("DECOUPE",Tableau1[[#This Row],[DESIGNATION]])),"","NEED REF")</f>
        <v/>
      </c>
    </row>
    <row r="10003" spans="2:14">
      <c r="B10003">
        <v>34404003</v>
      </c>
      <c r="C10003" s="2">
        <v>41855</v>
      </c>
      <c r="D10003" t="s">
        <v>13</v>
      </c>
      <c r="E10003" t="s">
        <v>7259</v>
      </c>
      <c r="J10003" t="s">
        <v>7256</v>
      </c>
      <c r="L10003" t="str">
        <f>_xlfn.XLOOKUP(Tableau1[[#This Row],[TYPE DE PIECE]],Tableau4[MATIERE],Tableau4[SHORT TYPE],"",0,1)</f>
        <v/>
      </c>
      <c r="N10003" t="str">
        <f>IF(ISERR(FIND("DECOUPE",Tableau1[[#This Row],[DESIGNATION]])),"","NEED REF")</f>
        <v/>
      </c>
    </row>
    <row r="10004" spans="2:14">
      <c r="B10004">
        <v>34404002</v>
      </c>
      <c r="C10004" s="2">
        <v>41855</v>
      </c>
      <c r="D10004" t="s">
        <v>13</v>
      </c>
      <c r="E10004" t="s">
        <v>7259</v>
      </c>
      <c r="J10004" t="s">
        <v>7256</v>
      </c>
      <c r="L10004" t="str">
        <f>_xlfn.XLOOKUP(Tableau1[[#This Row],[TYPE DE PIECE]],Tableau4[MATIERE],Tableau4[SHORT TYPE],"",0,1)</f>
        <v/>
      </c>
      <c r="N10004" t="str">
        <f>IF(ISERR(FIND("DECOUPE",Tableau1[[#This Row],[DESIGNATION]])),"","NEED REF")</f>
        <v/>
      </c>
    </row>
    <row r="10005" spans="2:14">
      <c r="B10005">
        <v>34404001</v>
      </c>
      <c r="C10005" s="2">
        <v>41855</v>
      </c>
      <c r="D10005" t="s">
        <v>13</v>
      </c>
      <c r="E10005" t="s">
        <v>7259</v>
      </c>
      <c r="J10005" t="s">
        <v>7256</v>
      </c>
      <c r="L10005" t="str">
        <f>_xlfn.XLOOKUP(Tableau1[[#This Row],[TYPE DE PIECE]],Tableau4[MATIERE],Tableau4[SHORT TYPE],"",0,1)</f>
        <v/>
      </c>
      <c r="N10005" t="str">
        <f>IF(ISERR(FIND("DECOUPE",Tableau1[[#This Row],[DESIGNATION]])),"","NEED REF")</f>
        <v/>
      </c>
    </row>
    <row r="10006" spans="2:14">
      <c r="B10006">
        <v>34404000</v>
      </c>
      <c r="C10006" s="2">
        <v>41856</v>
      </c>
      <c r="D10006" t="s">
        <v>13</v>
      </c>
      <c r="E10006" t="s">
        <v>7260</v>
      </c>
      <c r="F10006" t="s">
        <v>7138</v>
      </c>
      <c r="J10006" t="s">
        <v>17</v>
      </c>
      <c r="K10006" t="s">
        <v>25</v>
      </c>
      <c r="L10006" t="str">
        <f>_xlfn.XLOOKUP(Tableau1[[#This Row],[TYPE DE PIECE]],Tableau4[MATIERE],Tableau4[SHORT TYPE],"",0,1)</f>
        <v>SMT</v>
      </c>
      <c r="N10006" t="str">
        <f>IF(ISERR(FIND("DECOUPE",Tableau1[[#This Row],[DESIGNATION]])),"","NEED REF")</f>
        <v/>
      </c>
    </row>
    <row r="10007" spans="2:14">
      <c r="B10007">
        <v>34403999</v>
      </c>
      <c r="C10007" s="2">
        <v>41856</v>
      </c>
      <c r="D10007" t="s">
        <v>13</v>
      </c>
      <c r="E10007" t="s">
        <v>7261</v>
      </c>
      <c r="F10007" t="s">
        <v>7138</v>
      </c>
      <c r="J10007" t="s">
        <v>17</v>
      </c>
      <c r="K10007" t="s">
        <v>25</v>
      </c>
      <c r="L10007" t="str">
        <f>_xlfn.XLOOKUP(Tableau1[[#This Row],[TYPE DE PIECE]],Tableau4[MATIERE],Tableau4[SHORT TYPE],"",0,1)</f>
        <v>SMT</v>
      </c>
      <c r="N10007" t="str">
        <f>IF(ISERR(FIND("DECOUPE",Tableau1[[#This Row],[DESIGNATION]])),"","NEED REF")</f>
        <v/>
      </c>
    </row>
    <row r="10008" spans="2:14">
      <c r="B10008">
        <v>34403998</v>
      </c>
      <c r="C10008" s="2">
        <v>41856</v>
      </c>
      <c r="D10008" t="s">
        <v>13</v>
      </c>
      <c r="E10008" t="s">
        <v>7262</v>
      </c>
      <c r="F10008" t="s">
        <v>7138</v>
      </c>
      <c r="J10008" t="s">
        <v>17</v>
      </c>
      <c r="K10008" t="s">
        <v>25</v>
      </c>
      <c r="L10008" t="str">
        <f>_xlfn.XLOOKUP(Tableau1[[#This Row],[TYPE DE PIECE]],Tableau4[MATIERE],Tableau4[SHORT TYPE],"",0,1)</f>
        <v>SMT</v>
      </c>
      <c r="N10008" t="str">
        <f>IF(ISERR(FIND("DECOUPE",Tableau1[[#This Row],[DESIGNATION]])),"","NEED REF")</f>
        <v/>
      </c>
    </row>
    <row r="10009" spans="2:14">
      <c r="B10009">
        <v>34403997</v>
      </c>
      <c r="C10009" s="2">
        <v>41851</v>
      </c>
      <c r="D10009" t="s">
        <v>745</v>
      </c>
      <c r="E10009" t="s">
        <v>5294</v>
      </c>
      <c r="F10009" t="s">
        <v>239</v>
      </c>
      <c r="J10009" t="s">
        <v>17</v>
      </c>
      <c r="L10009" t="str">
        <f>_xlfn.XLOOKUP(Tableau1[[#This Row],[TYPE DE PIECE]],Tableau4[MATIERE],Tableau4[SHORT TYPE],"",0,1)</f>
        <v/>
      </c>
      <c r="N10009" t="str">
        <f>IF(ISERR(FIND("DECOUPE",Tableau1[[#This Row],[DESIGNATION]])),"","NEED REF")</f>
        <v/>
      </c>
    </row>
    <row r="10010" spans="2:14">
      <c r="B10010">
        <v>34403996</v>
      </c>
      <c r="C10010" s="2">
        <v>41851</v>
      </c>
      <c r="D10010" t="s">
        <v>13</v>
      </c>
      <c r="E10010" t="s">
        <v>7263</v>
      </c>
      <c r="F10010" t="s">
        <v>7264</v>
      </c>
      <c r="J10010" t="s">
        <v>17</v>
      </c>
      <c r="K10010" t="s">
        <v>25</v>
      </c>
      <c r="L10010" t="str">
        <f>_xlfn.XLOOKUP(Tableau1[[#This Row],[TYPE DE PIECE]],Tableau4[MATIERE],Tableau4[SHORT TYPE],"",0,1)</f>
        <v>SMT</v>
      </c>
      <c r="N10010" t="str">
        <f>IF(ISERR(FIND("DECOUPE",Tableau1[[#This Row],[DESIGNATION]])),"","NEED REF")</f>
        <v/>
      </c>
    </row>
    <row r="10011" spans="2:14">
      <c r="B10011">
        <v>34403995</v>
      </c>
      <c r="C10011" s="2">
        <v>41851</v>
      </c>
      <c r="D10011" t="s">
        <v>13</v>
      </c>
      <c r="E10011" t="s">
        <v>7265</v>
      </c>
      <c r="F10011" t="s">
        <v>7138</v>
      </c>
      <c r="J10011" t="s">
        <v>17</v>
      </c>
      <c r="K10011" t="s">
        <v>22</v>
      </c>
      <c r="L10011" t="str">
        <f>_xlfn.XLOOKUP(Tableau1[[#This Row],[TYPE DE PIECE]],Tableau4[MATIERE],Tableau4[SHORT TYPE],"",0,1)</f>
        <v>COP</v>
      </c>
      <c r="N10011" t="str">
        <f>IF(ISERR(FIND("DECOUPE",Tableau1[[#This Row],[DESIGNATION]])),"","NEED REF")</f>
        <v/>
      </c>
    </row>
    <row r="10012" spans="2:14">
      <c r="B10012">
        <v>34403994</v>
      </c>
      <c r="C10012" s="2">
        <v>41851</v>
      </c>
      <c r="D10012" t="s">
        <v>13</v>
      </c>
      <c r="E10012" t="s">
        <v>7266</v>
      </c>
      <c r="F10012" t="s">
        <v>7138</v>
      </c>
      <c r="J10012" t="s">
        <v>17</v>
      </c>
      <c r="K10012" t="s">
        <v>22</v>
      </c>
      <c r="L10012" t="str">
        <f>_xlfn.XLOOKUP(Tableau1[[#This Row],[TYPE DE PIECE]],Tableau4[MATIERE],Tableau4[SHORT TYPE],"",0,1)</f>
        <v>COP</v>
      </c>
      <c r="N10012" t="str">
        <f>IF(ISERR(FIND("DECOUPE",Tableau1[[#This Row],[DESIGNATION]])),"","NEED REF")</f>
        <v/>
      </c>
    </row>
    <row r="10013" spans="2:14">
      <c r="B10013">
        <v>34403993</v>
      </c>
      <c r="C10013" s="2">
        <v>41851</v>
      </c>
      <c r="D10013" t="s">
        <v>13</v>
      </c>
      <c r="E10013" t="s">
        <v>7267</v>
      </c>
      <c r="F10013" t="s">
        <v>7138</v>
      </c>
      <c r="J10013" t="s">
        <v>17</v>
      </c>
      <c r="K10013" t="s">
        <v>22</v>
      </c>
      <c r="L10013" t="str">
        <f>_xlfn.XLOOKUP(Tableau1[[#This Row],[TYPE DE PIECE]],Tableau4[MATIERE],Tableau4[SHORT TYPE],"",0,1)</f>
        <v>COP</v>
      </c>
      <c r="N10013" t="str">
        <f>IF(ISERR(FIND("DECOUPE",Tableau1[[#This Row],[DESIGNATION]])),"","NEED REF")</f>
        <v/>
      </c>
    </row>
    <row r="10014" spans="2:14">
      <c r="B10014">
        <v>34403992</v>
      </c>
      <c r="C10014" s="2">
        <v>41851</v>
      </c>
      <c r="D10014" t="s">
        <v>13</v>
      </c>
      <c r="E10014" t="s">
        <v>7268</v>
      </c>
      <c r="F10014" t="s">
        <v>7138</v>
      </c>
      <c r="J10014" t="s">
        <v>17</v>
      </c>
      <c r="K10014" t="s">
        <v>22</v>
      </c>
      <c r="L10014" t="str">
        <f>_xlfn.XLOOKUP(Tableau1[[#This Row],[TYPE DE PIECE]],Tableau4[MATIERE],Tableau4[SHORT TYPE],"",0,1)</f>
        <v>COP</v>
      </c>
      <c r="N10014" t="str">
        <f>IF(ISERR(FIND("DECOUPE",Tableau1[[#This Row],[DESIGNATION]])),"","NEED REF")</f>
        <v/>
      </c>
    </row>
    <row r="10015" spans="2:14">
      <c r="B10015">
        <v>34403991</v>
      </c>
      <c r="C10015" s="2">
        <v>41851</v>
      </c>
      <c r="D10015" t="s">
        <v>13</v>
      </c>
      <c r="E10015" t="s">
        <v>7269</v>
      </c>
      <c r="F10015" t="s">
        <v>7138</v>
      </c>
      <c r="J10015" t="s">
        <v>17</v>
      </c>
      <c r="K10015" t="s">
        <v>22</v>
      </c>
      <c r="L10015" t="str">
        <f>_xlfn.XLOOKUP(Tableau1[[#This Row],[TYPE DE PIECE]],Tableau4[MATIERE],Tableau4[SHORT TYPE],"",0,1)</f>
        <v>COP</v>
      </c>
      <c r="N10015" t="str">
        <f>IF(ISERR(FIND("DECOUPE",Tableau1[[#This Row],[DESIGNATION]])),"","NEED REF")</f>
        <v/>
      </c>
    </row>
    <row r="10016" spans="2:14">
      <c r="B10016">
        <v>34403990</v>
      </c>
      <c r="C10016" s="2">
        <v>41851</v>
      </c>
      <c r="D10016" t="s">
        <v>13</v>
      </c>
      <c r="E10016" t="s">
        <v>7270</v>
      </c>
      <c r="F10016" t="s">
        <v>7138</v>
      </c>
      <c r="J10016" t="s">
        <v>17</v>
      </c>
      <c r="K10016" t="s">
        <v>22</v>
      </c>
      <c r="L10016" t="str">
        <f>_xlfn.XLOOKUP(Tableau1[[#This Row],[TYPE DE PIECE]],Tableau4[MATIERE],Tableau4[SHORT TYPE],"",0,1)</f>
        <v>COP</v>
      </c>
      <c r="N10016" t="str">
        <f>IF(ISERR(FIND("DECOUPE",Tableau1[[#This Row],[DESIGNATION]])),"","NEED REF")</f>
        <v/>
      </c>
    </row>
    <row r="10017" spans="2:14">
      <c r="B10017">
        <v>34403989</v>
      </c>
      <c r="C10017" s="2">
        <v>41851</v>
      </c>
      <c r="D10017" t="s">
        <v>13</v>
      </c>
      <c r="E10017" t="s">
        <v>7271</v>
      </c>
      <c r="F10017" t="s">
        <v>7138</v>
      </c>
      <c r="J10017" t="s">
        <v>17</v>
      </c>
      <c r="K10017" t="s">
        <v>22</v>
      </c>
      <c r="L10017" t="str">
        <f>_xlfn.XLOOKUP(Tableau1[[#This Row],[TYPE DE PIECE]],Tableau4[MATIERE],Tableau4[SHORT TYPE],"",0,1)</f>
        <v>COP</v>
      </c>
      <c r="N10017" t="str">
        <f>IF(ISERR(FIND("DECOUPE",Tableau1[[#This Row],[DESIGNATION]])),"","NEED REF")</f>
        <v/>
      </c>
    </row>
    <row r="10018" spans="2:14">
      <c r="B10018">
        <v>34403988</v>
      </c>
      <c r="C10018" s="2">
        <v>41851</v>
      </c>
      <c r="D10018" t="s">
        <v>13</v>
      </c>
      <c r="E10018" t="s">
        <v>7272</v>
      </c>
      <c r="F10018" t="s">
        <v>7138</v>
      </c>
      <c r="J10018" t="s">
        <v>17</v>
      </c>
      <c r="K10018" t="s">
        <v>22</v>
      </c>
      <c r="L10018" t="str">
        <f>_xlfn.XLOOKUP(Tableau1[[#This Row],[TYPE DE PIECE]],Tableau4[MATIERE],Tableau4[SHORT TYPE],"",0,1)</f>
        <v>COP</v>
      </c>
      <c r="N10018" t="str">
        <f>IF(ISERR(FIND("DECOUPE",Tableau1[[#This Row],[DESIGNATION]])),"","NEED REF")</f>
        <v/>
      </c>
    </row>
    <row r="10019" spans="2:14">
      <c r="B10019">
        <v>34403987</v>
      </c>
      <c r="C10019" s="2">
        <v>41849</v>
      </c>
      <c r="D10019" t="s">
        <v>13</v>
      </c>
      <c r="E10019" t="s">
        <v>7273</v>
      </c>
      <c r="F10019" t="s">
        <v>7252</v>
      </c>
      <c r="J10019" t="s">
        <v>17</v>
      </c>
      <c r="K10019" t="s">
        <v>25</v>
      </c>
      <c r="L10019" t="str">
        <f>_xlfn.XLOOKUP(Tableau1[[#This Row],[TYPE DE PIECE]],Tableau4[MATIERE],Tableau4[SHORT TYPE],"",0,1)</f>
        <v>SMT</v>
      </c>
      <c r="N10019" t="str">
        <f>IF(ISERR(FIND("DECOUPE",Tableau1[[#This Row],[DESIGNATION]])),"","NEED REF")</f>
        <v/>
      </c>
    </row>
    <row r="10020" spans="2:14">
      <c r="B10020">
        <v>34403986</v>
      </c>
      <c r="C10020" s="2">
        <v>41849</v>
      </c>
      <c r="D10020" t="s">
        <v>13</v>
      </c>
      <c r="E10020" t="s">
        <v>7274</v>
      </c>
      <c r="F10020" t="s">
        <v>7252</v>
      </c>
      <c r="J10020" t="s">
        <v>17</v>
      </c>
      <c r="K10020" t="s">
        <v>25</v>
      </c>
      <c r="L10020" t="str">
        <f>_xlfn.XLOOKUP(Tableau1[[#This Row],[TYPE DE PIECE]],Tableau4[MATIERE],Tableau4[SHORT TYPE],"",0,1)</f>
        <v>SMT</v>
      </c>
      <c r="N10020" t="str">
        <f>IF(ISERR(FIND("DECOUPE",Tableau1[[#This Row],[DESIGNATION]])),"","NEED REF")</f>
        <v/>
      </c>
    </row>
    <row r="10021" spans="2:14">
      <c r="B10021">
        <v>34403985</v>
      </c>
      <c r="C10021" s="2">
        <v>41849</v>
      </c>
      <c r="D10021" t="s">
        <v>13</v>
      </c>
      <c r="E10021" t="s">
        <v>7275</v>
      </c>
      <c r="F10021" t="s">
        <v>7252</v>
      </c>
      <c r="J10021" t="s">
        <v>17</v>
      </c>
      <c r="K10021" t="s">
        <v>25</v>
      </c>
      <c r="L10021" t="str">
        <f>_xlfn.XLOOKUP(Tableau1[[#This Row],[TYPE DE PIECE]],Tableau4[MATIERE],Tableau4[SHORT TYPE],"",0,1)</f>
        <v>SMT</v>
      </c>
      <c r="N10021" t="str">
        <f>IF(ISERR(FIND("DECOUPE",Tableau1[[#This Row],[DESIGNATION]])),"","NEED REF")</f>
        <v/>
      </c>
    </row>
    <row r="10022" spans="2:14">
      <c r="B10022">
        <v>34403984</v>
      </c>
      <c r="C10022" s="2">
        <v>41848</v>
      </c>
      <c r="D10022" t="s">
        <v>13</v>
      </c>
      <c r="E10022" t="s">
        <v>7276</v>
      </c>
      <c r="F10022" t="s">
        <v>7161</v>
      </c>
      <c r="J10022" t="s">
        <v>17</v>
      </c>
      <c r="K10022" t="s">
        <v>25</v>
      </c>
      <c r="L10022" t="str">
        <f>_xlfn.XLOOKUP(Tableau1[[#This Row],[TYPE DE PIECE]],Tableau4[MATIERE],Tableau4[SHORT TYPE],"",0,1)</f>
        <v>SMT</v>
      </c>
      <c r="N10022" t="str">
        <f>IF(ISERR(FIND("DECOUPE",Tableau1[[#This Row],[DESIGNATION]])),"","NEED REF")</f>
        <v/>
      </c>
    </row>
    <row r="10023" spans="2:14">
      <c r="B10023">
        <v>34403983</v>
      </c>
      <c r="C10023" s="2">
        <v>41848</v>
      </c>
      <c r="D10023" t="s">
        <v>13</v>
      </c>
      <c r="E10023" t="s">
        <v>7277</v>
      </c>
      <c r="F10023" t="s">
        <v>7161</v>
      </c>
      <c r="J10023" t="s">
        <v>17</v>
      </c>
      <c r="K10023" t="s">
        <v>25</v>
      </c>
      <c r="L10023" t="str">
        <f>_xlfn.XLOOKUP(Tableau1[[#This Row],[TYPE DE PIECE]],Tableau4[MATIERE],Tableau4[SHORT TYPE],"",0,1)</f>
        <v>SMT</v>
      </c>
      <c r="N10023" t="str">
        <f>IF(ISERR(FIND("DECOUPE",Tableau1[[#This Row],[DESIGNATION]])),"","NEED REF")</f>
        <v/>
      </c>
    </row>
    <row r="10024" spans="2:14">
      <c r="B10024">
        <v>34403982</v>
      </c>
      <c r="C10024" s="2">
        <v>41848</v>
      </c>
      <c r="D10024" t="s">
        <v>13</v>
      </c>
      <c r="E10024" t="s">
        <v>7278</v>
      </c>
      <c r="F10024" t="s">
        <v>7161</v>
      </c>
      <c r="J10024" t="s">
        <v>17</v>
      </c>
      <c r="K10024" t="s">
        <v>22</v>
      </c>
      <c r="L10024" t="str">
        <f>_xlfn.XLOOKUP(Tableau1[[#This Row],[TYPE DE PIECE]],Tableau4[MATIERE],Tableau4[SHORT TYPE],"",0,1)</f>
        <v>COP</v>
      </c>
      <c r="N10024" t="str">
        <f>IF(ISERR(FIND("DECOUPE",Tableau1[[#This Row],[DESIGNATION]])),"","NEED REF")</f>
        <v/>
      </c>
    </row>
    <row r="10025" spans="2:14">
      <c r="B10025">
        <v>34403981</v>
      </c>
      <c r="C10025" s="2">
        <v>41848</v>
      </c>
      <c r="D10025" t="s">
        <v>13</v>
      </c>
      <c r="E10025" t="s">
        <v>7279</v>
      </c>
      <c r="F10025" t="s">
        <v>7161</v>
      </c>
      <c r="J10025" t="s">
        <v>17</v>
      </c>
      <c r="K10025" t="s">
        <v>22</v>
      </c>
      <c r="L10025" t="str">
        <f>_xlfn.XLOOKUP(Tableau1[[#This Row],[TYPE DE PIECE]],Tableau4[MATIERE],Tableau4[SHORT TYPE],"",0,1)</f>
        <v>COP</v>
      </c>
      <c r="N10025" t="str">
        <f>IF(ISERR(FIND("DECOUPE",Tableau1[[#This Row],[DESIGNATION]])),"","NEED REF")</f>
        <v/>
      </c>
    </row>
    <row r="10026" spans="2:14">
      <c r="B10026">
        <v>34403980</v>
      </c>
      <c r="C10026" s="2"/>
      <c r="E10026" t="s">
        <v>7062</v>
      </c>
      <c r="L10026" t="str">
        <f>_xlfn.XLOOKUP(Tableau1[[#This Row],[TYPE DE PIECE]],Tableau4[MATIERE],Tableau4[SHORT TYPE],"",0,1)</f>
        <v/>
      </c>
      <c r="N10026" t="str">
        <f>IF(ISERR(FIND("DECOUPE",Tableau1[[#This Row],[DESIGNATION]])),"","NEED REF")</f>
        <v/>
      </c>
    </row>
    <row r="10027" spans="2:14">
      <c r="B10027">
        <v>34403979</v>
      </c>
      <c r="C10027" s="2"/>
      <c r="E10027" t="s">
        <v>7062</v>
      </c>
      <c r="L10027" t="str">
        <f>_xlfn.XLOOKUP(Tableau1[[#This Row],[TYPE DE PIECE]],Tableau4[MATIERE],Tableau4[SHORT TYPE],"",0,1)</f>
        <v/>
      </c>
      <c r="N10027" t="str">
        <f>IF(ISERR(FIND("DECOUPE",Tableau1[[#This Row],[DESIGNATION]])),"","NEED REF")</f>
        <v/>
      </c>
    </row>
    <row r="10028" spans="2:14">
      <c r="B10028">
        <v>34403978</v>
      </c>
      <c r="C10028" s="2"/>
      <c r="E10028" t="s">
        <v>7062</v>
      </c>
      <c r="L10028" t="str">
        <f>_xlfn.XLOOKUP(Tableau1[[#This Row],[TYPE DE PIECE]],Tableau4[MATIERE],Tableau4[SHORT TYPE],"",0,1)</f>
        <v/>
      </c>
      <c r="N10028" t="str">
        <f>IF(ISERR(FIND("DECOUPE",Tableau1[[#This Row],[DESIGNATION]])),"","NEED REF")</f>
        <v/>
      </c>
    </row>
    <row r="10029" spans="2:14">
      <c r="B10029">
        <v>34403977</v>
      </c>
      <c r="C10029" s="2">
        <v>41883</v>
      </c>
      <c r="D10029" t="s">
        <v>13</v>
      </c>
      <c r="E10029" t="s">
        <v>7280</v>
      </c>
      <c r="F10029" t="s">
        <v>6954</v>
      </c>
      <c r="J10029" t="s">
        <v>17</v>
      </c>
      <c r="K10029" t="s">
        <v>33</v>
      </c>
      <c r="L10029" t="str">
        <f>_xlfn.XLOOKUP(Tableau1[[#This Row],[TYPE DE PIECE]],Tableau4[MATIERE],Tableau4[SHORT TYPE],"",0,1)</f>
        <v>PLA</v>
      </c>
      <c r="N10029" t="str">
        <f>IF(ISERR(FIND("DECOUPE",Tableau1[[#This Row],[DESIGNATION]])),"","NEED REF")</f>
        <v/>
      </c>
    </row>
    <row r="10030" spans="2:14">
      <c r="B10030">
        <v>34403976</v>
      </c>
      <c r="C10030" s="2">
        <v>41883</v>
      </c>
      <c r="D10030" t="s">
        <v>13</v>
      </c>
      <c r="E10030" t="s">
        <v>7281</v>
      </c>
      <c r="F10030" t="s">
        <v>6954</v>
      </c>
      <c r="J10030" t="s">
        <v>17</v>
      </c>
      <c r="K10030" t="s">
        <v>33</v>
      </c>
      <c r="L10030" t="str">
        <f>_xlfn.XLOOKUP(Tableau1[[#This Row],[TYPE DE PIECE]],Tableau4[MATIERE],Tableau4[SHORT TYPE],"",0,1)</f>
        <v>PLA</v>
      </c>
      <c r="N10030" t="str">
        <f>IF(ISERR(FIND("DECOUPE",Tableau1[[#This Row],[DESIGNATION]])),"","NEED REF")</f>
        <v/>
      </c>
    </row>
    <row r="10031" spans="2:14">
      <c r="B10031">
        <v>34403975</v>
      </c>
      <c r="C10031" s="2">
        <v>41843</v>
      </c>
      <c r="D10031" t="s">
        <v>6880</v>
      </c>
      <c r="E10031" t="s">
        <v>7282</v>
      </c>
      <c r="F10031" t="s">
        <v>7048</v>
      </c>
      <c r="J10031" t="s">
        <v>177</v>
      </c>
      <c r="K10031" t="s">
        <v>33</v>
      </c>
      <c r="L10031" t="str">
        <f>_xlfn.XLOOKUP(Tableau1[[#This Row],[TYPE DE PIECE]],Tableau4[MATIERE],Tableau4[SHORT TYPE],"",0,1)</f>
        <v>PLA</v>
      </c>
      <c r="N10031" t="str">
        <f>IF(ISERR(FIND("DECOUPE",Tableau1[[#This Row],[DESIGNATION]])),"","NEED REF")</f>
        <v/>
      </c>
    </row>
    <row r="10032" spans="2:14">
      <c r="B10032">
        <v>34403974</v>
      </c>
      <c r="C10032" s="2">
        <v>41843</v>
      </c>
      <c r="D10032" t="s">
        <v>13</v>
      </c>
      <c r="E10032" t="s">
        <v>7283</v>
      </c>
      <c r="F10032" t="s">
        <v>7135</v>
      </c>
      <c r="J10032" t="s">
        <v>17</v>
      </c>
      <c r="K10032" t="s">
        <v>25</v>
      </c>
      <c r="L10032" t="str">
        <f>_xlfn.XLOOKUP(Tableau1[[#This Row],[TYPE DE PIECE]],Tableau4[MATIERE],Tableau4[SHORT TYPE],"",0,1)</f>
        <v>SMT</v>
      </c>
      <c r="N10032" t="str">
        <f>IF(ISERR(FIND("DECOUPE",Tableau1[[#This Row],[DESIGNATION]])),"","NEED REF")</f>
        <v/>
      </c>
    </row>
    <row r="10033" spans="2:14">
      <c r="B10033">
        <v>34403973</v>
      </c>
      <c r="C10033" s="2">
        <v>41843</v>
      </c>
      <c r="D10033" t="s">
        <v>13</v>
      </c>
      <c r="E10033" t="s">
        <v>7284</v>
      </c>
      <c r="F10033" t="s">
        <v>7161</v>
      </c>
      <c r="J10033" t="s">
        <v>17</v>
      </c>
      <c r="K10033" t="s">
        <v>25</v>
      </c>
      <c r="L10033" t="str">
        <f>_xlfn.XLOOKUP(Tableau1[[#This Row],[TYPE DE PIECE]],Tableau4[MATIERE],Tableau4[SHORT TYPE],"",0,1)</f>
        <v>SMT</v>
      </c>
      <c r="N10033" t="str">
        <f>IF(ISERR(FIND("DECOUPE",Tableau1[[#This Row],[DESIGNATION]])),"","NEED REF")</f>
        <v/>
      </c>
    </row>
    <row r="10034" spans="2:14">
      <c r="B10034">
        <v>34403972</v>
      </c>
      <c r="C10034" s="2">
        <v>41830</v>
      </c>
      <c r="D10034" t="s">
        <v>745</v>
      </c>
      <c r="E10034" t="s">
        <v>7285</v>
      </c>
      <c r="F10034" t="s">
        <v>239</v>
      </c>
      <c r="J10034" t="s">
        <v>17</v>
      </c>
      <c r="L10034" t="str">
        <f>_xlfn.XLOOKUP(Tableau1[[#This Row],[TYPE DE PIECE]],Tableau4[MATIERE],Tableau4[SHORT TYPE],"",0,1)</f>
        <v/>
      </c>
      <c r="N10034" t="str">
        <f>IF(ISERR(FIND("DECOUPE",Tableau1[[#This Row],[DESIGNATION]])),"","NEED REF")</f>
        <v/>
      </c>
    </row>
    <row r="10035" spans="2:14">
      <c r="B10035">
        <v>34403971</v>
      </c>
      <c r="C10035" s="2">
        <v>41838</v>
      </c>
      <c r="D10035" t="s">
        <v>13</v>
      </c>
      <c r="E10035" t="s">
        <v>7286</v>
      </c>
      <c r="F10035" t="s">
        <v>7287</v>
      </c>
      <c r="J10035" t="s">
        <v>17</v>
      </c>
      <c r="K10035" t="s">
        <v>5523</v>
      </c>
      <c r="L10035" t="str">
        <f>_xlfn.XLOOKUP(Tableau1[[#This Row],[TYPE DE PIECE]],Tableau4[MATIERE],Tableau4[SHORT TYPE],"",0,1)</f>
        <v/>
      </c>
      <c r="N10035" t="str">
        <f>IF(ISERR(FIND("DECOUPE",Tableau1[[#This Row],[DESIGNATION]])),"","NEED REF")</f>
        <v/>
      </c>
    </row>
    <row r="10036" spans="2:14">
      <c r="B10036">
        <v>34403970</v>
      </c>
      <c r="C10036" s="2">
        <v>41838</v>
      </c>
      <c r="D10036" t="s">
        <v>13</v>
      </c>
      <c r="E10036" t="s">
        <v>7288</v>
      </c>
      <c r="F10036" t="s">
        <v>7287</v>
      </c>
      <c r="J10036" t="s">
        <v>17</v>
      </c>
      <c r="K10036" t="s">
        <v>33</v>
      </c>
      <c r="L10036" t="str">
        <f>_xlfn.XLOOKUP(Tableau1[[#This Row],[TYPE DE PIECE]],Tableau4[MATIERE],Tableau4[SHORT TYPE],"",0,1)</f>
        <v>PLA</v>
      </c>
      <c r="N10036" t="str">
        <f>IF(ISERR(FIND("DECOUPE",Tableau1[[#This Row],[DESIGNATION]])),"","NEED REF")</f>
        <v/>
      </c>
    </row>
    <row r="10037" spans="2:14">
      <c r="B10037">
        <v>34403969</v>
      </c>
      <c r="C10037" s="2">
        <v>41830</v>
      </c>
      <c r="D10037" t="s">
        <v>13</v>
      </c>
      <c r="E10037" t="s">
        <v>7289</v>
      </c>
      <c r="F10037" t="s">
        <v>7138</v>
      </c>
      <c r="J10037" t="s">
        <v>17</v>
      </c>
      <c r="K10037" t="s">
        <v>25</v>
      </c>
      <c r="L10037" t="str">
        <f>_xlfn.XLOOKUP(Tableau1[[#This Row],[TYPE DE PIECE]],Tableau4[MATIERE],Tableau4[SHORT TYPE],"",0,1)</f>
        <v>SMT</v>
      </c>
      <c r="N10037" t="str">
        <f>IF(ISERR(FIND("DECOUPE",Tableau1[[#This Row],[DESIGNATION]])),"","NEED REF")</f>
        <v/>
      </c>
    </row>
    <row r="10038" spans="2:14">
      <c r="B10038">
        <v>34403968</v>
      </c>
      <c r="C10038" s="2">
        <v>41838</v>
      </c>
      <c r="D10038" t="s">
        <v>13</v>
      </c>
      <c r="E10038" t="s">
        <v>7290</v>
      </c>
      <c r="F10038" t="s">
        <v>7287</v>
      </c>
      <c r="J10038" t="s">
        <v>17</v>
      </c>
      <c r="K10038" t="s">
        <v>5523</v>
      </c>
      <c r="L10038" t="str">
        <f>_xlfn.XLOOKUP(Tableau1[[#This Row],[TYPE DE PIECE]],Tableau4[MATIERE],Tableau4[SHORT TYPE],"",0,1)</f>
        <v/>
      </c>
      <c r="N10038" t="str">
        <f>IF(ISERR(FIND("DECOUPE",Tableau1[[#This Row],[DESIGNATION]])),"","NEED REF")</f>
        <v/>
      </c>
    </row>
    <row r="10039" spans="2:14">
      <c r="B10039">
        <v>34403967</v>
      </c>
      <c r="C10039" s="2">
        <v>41838</v>
      </c>
      <c r="D10039" t="s">
        <v>745</v>
      </c>
      <c r="E10039" t="s">
        <v>7287</v>
      </c>
      <c r="F10039" t="s">
        <v>7287</v>
      </c>
      <c r="J10039" t="s">
        <v>17</v>
      </c>
      <c r="L10039" t="str">
        <f>_xlfn.XLOOKUP(Tableau1[[#This Row],[TYPE DE PIECE]],Tableau4[MATIERE],Tableau4[SHORT TYPE],"",0,1)</f>
        <v/>
      </c>
      <c r="N10039" t="str">
        <f>IF(ISERR(FIND("DECOUPE",Tableau1[[#This Row],[DESIGNATION]])),"","NEED REF")</f>
        <v/>
      </c>
    </row>
    <row r="10040" spans="2:14">
      <c r="B10040">
        <v>34403966</v>
      </c>
      <c r="C10040" s="2">
        <v>41837</v>
      </c>
      <c r="D10040" t="s">
        <v>13</v>
      </c>
      <c r="E10040" t="s">
        <v>7291</v>
      </c>
      <c r="F10040" t="s">
        <v>7292</v>
      </c>
      <c r="J10040" t="s">
        <v>4048</v>
      </c>
      <c r="L10040" t="str">
        <f>_xlfn.XLOOKUP(Tableau1[[#This Row],[TYPE DE PIECE]],Tableau4[MATIERE],Tableau4[SHORT TYPE],"",0,1)</f>
        <v/>
      </c>
      <c r="N10040" t="str">
        <f>IF(ISERR(FIND("DECOUPE",Tableau1[[#This Row],[DESIGNATION]])),"","NEED REF")</f>
        <v/>
      </c>
    </row>
    <row r="10041" spans="2:14">
      <c r="B10041">
        <v>34403965</v>
      </c>
      <c r="C10041" s="2">
        <v>41837</v>
      </c>
      <c r="D10041" t="s">
        <v>13</v>
      </c>
      <c r="E10041" t="s">
        <v>7293</v>
      </c>
      <c r="F10041" t="s">
        <v>7292</v>
      </c>
      <c r="J10041" t="s">
        <v>4048</v>
      </c>
      <c r="L10041" t="str">
        <f>_xlfn.XLOOKUP(Tableau1[[#This Row],[TYPE DE PIECE]],Tableau4[MATIERE],Tableau4[SHORT TYPE],"",0,1)</f>
        <v/>
      </c>
      <c r="N10041" t="str">
        <f>IF(ISERR(FIND("DECOUPE",Tableau1[[#This Row],[DESIGNATION]])),"","NEED REF")</f>
        <v/>
      </c>
    </row>
    <row r="10042" spans="2:14">
      <c r="B10042">
        <v>34403964</v>
      </c>
      <c r="C10042" s="2">
        <v>41837</v>
      </c>
      <c r="D10042" t="s">
        <v>13</v>
      </c>
      <c r="E10042" t="s">
        <v>7294</v>
      </c>
      <c r="F10042" t="s">
        <v>7138</v>
      </c>
      <c r="J10042" t="s">
        <v>17</v>
      </c>
      <c r="K10042" t="s">
        <v>22</v>
      </c>
      <c r="L10042" t="str">
        <f>_xlfn.XLOOKUP(Tableau1[[#This Row],[TYPE DE PIECE]],Tableau4[MATIERE],Tableau4[SHORT TYPE],"",0,1)</f>
        <v>COP</v>
      </c>
      <c r="N10042" t="str">
        <f>IF(ISERR(FIND("DECOUPE",Tableau1[[#This Row],[DESIGNATION]])),"","NEED REF")</f>
        <v/>
      </c>
    </row>
    <row r="10043" spans="2:14">
      <c r="B10043">
        <v>34403963</v>
      </c>
      <c r="C10043" s="2">
        <v>41835</v>
      </c>
      <c r="D10043" t="s">
        <v>13</v>
      </c>
      <c r="E10043" t="s">
        <v>7295</v>
      </c>
      <c r="F10043" t="s">
        <v>7135</v>
      </c>
      <c r="J10043" t="s">
        <v>17</v>
      </c>
      <c r="K10043" t="s">
        <v>25</v>
      </c>
      <c r="L10043" t="str">
        <f>_xlfn.XLOOKUP(Tableau1[[#This Row],[TYPE DE PIECE]],Tableau4[MATIERE],Tableau4[SHORT TYPE],"",0,1)</f>
        <v>SMT</v>
      </c>
      <c r="N10043" t="str">
        <f>IF(ISERR(FIND("DECOUPE",Tableau1[[#This Row],[DESIGNATION]])),"","NEED REF")</f>
        <v/>
      </c>
    </row>
    <row r="10044" spans="2:14">
      <c r="B10044">
        <v>34403962</v>
      </c>
      <c r="C10044" s="2">
        <v>41835</v>
      </c>
      <c r="D10044" t="s">
        <v>13</v>
      </c>
      <c r="E10044" t="s">
        <v>6932</v>
      </c>
      <c r="F10044" t="s">
        <v>7135</v>
      </c>
      <c r="J10044" t="s">
        <v>17</v>
      </c>
      <c r="K10044" t="s">
        <v>25</v>
      </c>
      <c r="L10044" t="str">
        <f>_xlfn.XLOOKUP(Tableau1[[#This Row],[TYPE DE PIECE]],Tableau4[MATIERE],Tableau4[SHORT TYPE],"",0,1)</f>
        <v>SMT</v>
      </c>
      <c r="N10044" t="str">
        <f>IF(ISERR(FIND("DECOUPE",Tableau1[[#This Row],[DESIGNATION]])),"","NEED REF")</f>
        <v/>
      </c>
    </row>
    <row r="10045" spans="2:14">
      <c r="B10045">
        <v>34403961</v>
      </c>
      <c r="C10045" s="2">
        <v>41835</v>
      </c>
      <c r="D10045" t="s">
        <v>13</v>
      </c>
      <c r="E10045" t="s">
        <v>7296</v>
      </c>
      <c r="F10045" t="s">
        <v>7138</v>
      </c>
      <c r="J10045" t="s">
        <v>17</v>
      </c>
      <c r="K10045" t="s">
        <v>22</v>
      </c>
      <c r="L10045" t="str">
        <f>_xlfn.XLOOKUP(Tableau1[[#This Row],[TYPE DE PIECE]],Tableau4[MATIERE],Tableau4[SHORT TYPE],"",0,1)</f>
        <v>COP</v>
      </c>
      <c r="N10045" t="str">
        <f>IF(ISERR(FIND("DECOUPE",Tableau1[[#This Row],[DESIGNATION]])),"","NEED REF")</f>
        <v/>
      </c>
    </row>
    <row r="10046" spans="2:14">
      <c r="B10046">
        <v>34403960</v>
      </c>
      <c r="C10046" s="2">
        <v>41835</v>
      </c>
      <c r="D10046" t="s">
        <v>13</v>
      </c>
      <c r="E10046" t="s">
        <v>7297</v>
      </c>
      <c r="F10046" t="s">
        <v>7138</v>
      </c>
      <c r="J10046" t="s">
        <v>17</v>
      </c>
      <c r="K10046" t="s">
        <v>22</v>
      </c>
      <c r="L10046" t="str">
        <f>_xlfn.XLOOKUP(Tableau1[[#This Row],[TYPE DE PIECE]],Tableau4[MATIERE],Tableau4[SHORT TYPE],"",0,1)</f>
        <v>COP</v>
      </c>
      <c r="N10046" t="str">
        <f>IF(ISERR(FIND("DECOUPE",Tableau1[[#This Row],[DESIGNATION]])),"","NEED REF")</f>
        <v/>
      </c>
    </row>
    <row r="10047" spans="2:14">
      <c r="B10047">
        <v>34403959</v>
      </c>
      <c r="C10047" s="2">
        <v>41835</v>
      </c>
      <c r="D10047" t="s">
        <v>13</v>
      </c>
      <c r="E10047" t="s">
        <v>7298</v>
      </c>
      <c r="F10047" t="s">
        <v>7138</v>
      </c>
      <c r="J10047" t="s">
        <v>17</v>
      </c>
      <c r="K10047" t="s">
        <v>22</v>
      </c>
      <c r="L10047" t="str">
        <f>_xlfn.XLOOKUP(Tableau1[[#This Row],[TYPE DE PIECE]],Tableau4[MATIERE],Tableau4[SHORT TYPE],"",0,1)</f>
        <v>COP</v>
      </c>
      <c r="N10047" t="str">
        <f>IF(ISERR(FIND("DECOUPE",Tableau1[[#This Row],[DESIGNATION]])),"","NEED REF")</f>
        <v/>
      </c>
    </row>
    <row r="10048" spans="2:14">
      <c r="B10048">
        <v>34403958</v>
      </c>
      <c r="C10048" s="2">
        <v>41835</v>
      </c>
      <c r="D10048" t="s">
        <v>13</v>
      </c>
      <c r="E10048" t="s">
        <v>7299</v>
      </c>
      <c r="F10048" t="s">
        <v>7138</v>
      </c>
      <c r="J10048" t="s">
        <v>17</v>
      </c>
      <c r="K10048" t="s">
        <v>22</v>
      </c>
      <c r="L10048" t="str">
        <f>_xlfn.XLOOKUP(Tableau1[[#This Row],[TYPE DE PIECE]],Tableau4[MATIERE],Tableau4[SHORT TYPE],"",0,1)</f>
        <v>COP</v>
      </c>
      <c r="N10048" t="str">
        <f>IF(ISERR(FIND("DECOUPE",Tableau1[[#This Row],[DESIGNATION]])),"","NEED REF")</f>
        <v/>
      </c>
    </row>
    <row r="10049" spans="2:14">
      <c r="B10049">
        <v>34403957</v>
      </c>
      <c r="C10049" s="2">
        <v>41835</v>
      </c>
      <c r="D10049" t="s">
        <v>13</v>
      </c>
      <c r="E10049" t="s">
        <v>7300</v>
      </c>
      <c r="F10049" t="s">
        <v>7138</v>
      </c>
      <c r="J10049" t="s">
        <v>17</v>
      </c>
      <c r="K10049" t="s">
        <v>22</v>
      </c>
      <c r="L10049" t="str">
        <f>_xlfn.XLOOKUP(Tableau1[[#This Row],[TYPE DE PIECE]],Tableau4[MATIERE],Tableau4[SHORT TYPE],"",0,1)</f>
        <v>COP</v>
      </c>
      <c r="N10049" t="str">
        <f>IF(ISERR(FIND("DECOUPE",Tableau1[[#This Row],[DESIGNATION]])),"","NEED REF")</f>
        <v/>
      </c>
    </row>
    <row r="10050" spans="2:14">
      <c r="B10050">
        <v>34403956</v>
      </c>
      <c r="C10050" s="2">
        <v>41835</v>
      </c>
      <c r="D10050" t="s">
        <v>13</v>
      </c>
      <c r="E10050" t="s">
        <v>7301</v>
      </c>
      <c r="F10050" t="s">
        <v>7138</v>
      </c>
      <c r="J10050" t="s">
        <v>17</v>
      </c>
      <c r="K10050" t="s">
        <v>22</v>
      </c>
      <c r="L10050" t="str">
        <f>_xlfn.XLOOKUP(Tableau1[[#This Row],[TYPE DE PIECE]],Tableau4[MATIERE],Tableau4[SHORT TYPE],"",0,1)</f>
        <v>COP</v>
      </c>
      <c r="N10050" t="str">
        <f>IF(ISERR(FIND("DECOUPE",Tableau1[[#This Row],[DESIGNATION]])),"","NEED REF")</f>
        <v/>
      </c>
    </row>
    <row r="10051" spans="2:14">
      <c r="B10051">
        <v>34403955</v>
      </c>
      <c r="C10051" s="2">
        <v>41835</v>
      </c>
      <c r="D10051" t="s">
        <v>13</v>
      </c>
      <c r="E10051" t="s">
        <v>7302</v>
      </c>
      <c r="F10051" t="s">
        <v>7138</v>
      </c>
      <c r="J10051" t="s">
        <v>17</v>
      </c>
      <c r="K10051" t="s">
        <v>22</v>
      </c>
      <c r="L10051" t="str">
        <f>_xlfn.XLOOKUP(Tableau1[[#This Row],[TYPE DE PIECE]],Tableau4[MATIERE],Tableau4[SHORT TYPE],"",0,1)</f>
        <v>COP</v>
      </c>
      <c r="N10051" t="str">
        <f>IF(ISERR(FIND("DECOUPE",Tableau1[[#This Row],[DESIGNATION]])),"","NEED REF")</f>
        <v/>
      </c>
    </row>
    <row r="10052" spans="2:14">
      <c r="B10052">
        <v>34403954</v>
      </c>
      <c r="C10052" s="2">
        <v>41835</v>
      </c>
      <c r="D10052" t="s">
        <v>13</v>
      </c>
      <c r="E10052" t="s">
        <v>7303</v>
      </c>
      <c r="F10052" t="s">
        <v>7138</v>
      </c>
      <c r="J10052" t="s">
        <v>17</v>
      </c>
      <c r="K10052" t="s">
        <v>22</v>
      </c>
      <c r="L10052" t="str">
        <f>_xlfn.XLOOKUP(Tableau1[[#This Row],[TYPE DE PIECE]],Tableau4[MATIERE],Tableau4[SHORT TYPE],"",0,1)</f>
        <v>COP</v>
      </c>
      <c r="N10052" t="str">
        <f>IF(ISERR(FIND("DECOUPE",Tableau1[[#This Row],[DESIGNATION]])),"","NEED REF")</f>
        <v/>
      </c>
    </row>
    <row r="10053" spans="2:14">
      <c r="B10053">
        <v>34403953</v>
      </c>
      <c r="C10053" s="2">
        <v>41835</v>
      </c>
      <c r="D10053" t="s">
        <v>13</v>
      </c>
      <c r="E10053" t="s">
        <v>7304</v>
      </c>
      <c r="F10053" t="s">
        <v>7138</v>
      </c>
      <c r="J10053" t="s">
        <v>17</v>
      </c>
      <c r="K10053" t="s">
        <v>22</v>
      </c>
      <c r="L10053" t="str">
        <f>_xlfn.XLOOKUP(Tableau1[[#This Row],[TYPE DE PIECE]],Tableau4[MATIERE],Tableau4[SHORT TYPE],"",0,1)</f>
        <v>COP</v>
      </c>
      <c r="N10053" t="str">
        <f>IF(ISERR(FIND("DECOUPE",Tableau1[[#This Row],[DESIGNATION]])),"","NEED REF")</f>
        <v/>
      </c>
    </row>
    <row r="10054" spans="2:14">
      <c r="B10054">
        <v>34403952</v>
      </c>
      <c r="C10054" s="2">
        <v>41831</v>
      </c>
      <c r="D10054" t="s">
        <v>13</v>
      </c>
      <c r="E10054" t="s">
        <v>7305</v>
      </c>
      <c r="F10054" t="s">
        <v>7306</v>
      </c>
      <c r="J10054" t="s">
        <v>7307</v>
      </c>
      <c r="K10054" t="s">
        <v>22</v>
      </c>
      <c r="L10054" t="str">
        <f>_xlfn.XLOOKUP(Tableau1[[#This Row],[TYPE DE PIECE]],Tableau4[MATIERE],Tableau4[SHORT TYPE],"",0,1)</f>
        <v>COP</v>
      </c>
      <c r="N10054" t="str">
        <f>IF(ISERR(FIND("DECOUPE",Tableau1[[#This Row],[DESIGNATION]])),"","NEED REF")</f>
        <v/>
      </c>
    </row>
    <row r="10055" spans="2:14">
      <c r="B10055">
        <v>34403951</v>
      </c>
      <c r="C10055" s="2"/>
      <c r="E10055" t="s">
        <v>7062</v>
      </c>
      <c r="L10055" t="str">
        <f>_xlfn.XLOOKUP(Tableau1[[#This Row],[TYPE DE PIECE]],Tableau4[MATIERE],Tableau4[SHORT TYPE],"",0,1)</f>
        <v/>
      </c>
      <c r="N10055" t="str">
        <f>IF(ISERR(FIND("DECOUPE",Tableau1[[#This Row],[DESIGNATION]])),"","NEED REF")</f>
        <v/>
      </c>
    </row>
    <row r="10056" spans="2:14">
      <c r="B10056">
        <v>34403950</v>
      </c>
      <c r="C10056" s="2"/>
      <c r="E10056" t="s">
        <v>7062</v>
      </c>
      <c r="L10056" t="str">
        <f>_xlfn.XLOOKUP(Tableau1[[#This Row],[TYPE DE PIECE]],Tableau4[MATIERE],Tableau4[SHORT TYPE],"",0,1)</f>
        <v/>
      </c>
      <c r="N10056" t="str">
        <f>IF(ISERR(FIND("DECOUPE",Tableau1[[#This Row],[DESIGNATION]])),"","NEED REF")</f>
        <v/>
      </c>
    </row>
    <row r="10057" spans="2:14">
      <c r="B10057">
        <v>34403949</v>
      </c>
      <c r="C10057" s="2"/>
      <c r="E10057" t="s">
        <v>7062</v>
      </c>
      <c r="L10057" t="str">
        <f>_xlfn.XLOOKUP(Tableau1[[#This Row],[TYPE DE PIECE]],Tableau4[MATIERE],Tableau4[SHORT TYPE],"",0,1)</f>
        <v/>
      </c>
      <c r="N10057" t="str">
        <f>IF(ISERR(FIND("DECOUPE",Tableau1[[#This Row],[DESIGNATION]])),"","NEED REF")</f>
        <v/>
      </c>
    </row>
    <row r="10058" spans="2:14">
      <c r="B10058">
        <v>34403948</v>
      </c>
      <c r="C10058" s="2"/>
      <c r="E10058" t="s">
        <v>7062</v>
      </c>
      <c r="L10058" t="str">
        <f>_xlfn.XLOOKUP(Tableau1[[#This Row],[TYPE DE PIECE]],Tableau4[MATIERE],Tableau4[SHORT TYPE],"",0,1)</f>
        <v/>
      </c>
      <c r="N10058" t="str">
        <f>IF(ISERR(FIND("DECOUPE",Tableau1[[#This Row],[DESIGNATION]])),"","NEED REF")</f>
        <v/>
      </c>
    </row>
    <row r="10059" spans="2:14">
      <c r="B10059">
        <v>34403947</v>
      </c>
      <c r="C10059" s="2"/>
      <c r="E10059" t="s">
        <v>7062</v>
      </c>
      <c r="L10059" t="str">
        <f>_xlfn.XLOOKUP(Tableau1[[#This Row],[TYPE DE PIECE]],Tableau4[MATIERE],Tableau4[SHORT TYPE],"",0,1)</f>
        <v/>
      </c>
      <c r="N10059" t="str">
        <f>IF(ISERR(FIND("DECOUPE",Tableau1[[#This Row],[DESIGNATION]])),"","NEED REF")</f>
        <v/>
      </c>
    </row>
    <row r="10060" spans="2:14">
      <c r="B10060">
        <v>34403946</v>
      </c>
      <c r="C10060" s="2"/>
      <c r="E10060" t="s">
        <v>7062</v>
      </c>
      <c r="L10060" t="str">
        <f>_xlfn.XLOOKUP(Tableau1[[#This Row],[TYPE DE PIECE]],Tableau4[MATIERE],Tableau4[SHORT TYPE],"",0,1)</f>
        <v/>
      </c>
      <c r="N10060" t="str">
        <f>IF(ISERR(FIND("DECOUPE",Tableau1[[#This Row],[DESIGNATION]])),"","NEED REF")</f>
        <v/>
      </c>
    </row>
    <row r="10061" spans="2:14">
      <c r="B10061">
        <v>34403945</v>
      </c>
      <c r="C10061" s="2">
        <v>41830</v>
      </c>
      <c r="D10061" t="s">
        <v>13</v>
      </c>
      <c r="E10061" t="s">
        <v>7308</v>
      </c>
      <c r="F10061" t="s">
        <v>239</v>
      </c>
      <c r="J10061" t="s">
        <v>17</v>
      </c>
      <c r="K10061" t="s">
        <v>7309</v>
      </c>
      <c r="L10061" t="str">
        <f>_xlfn.XLOOKUP(Tableau1[[#This Row],[TYPE DE PIECE]],Tableau4[MATIERE],Tableau4[SHORT TYPE],"",0,1)</f>
        <v/>
      </c>
      <c r="N10061" t="str">
        <f>IF(ISERR(FIND("DECOUPE",Tableau1[[#This Row],[DESIGNATION]])),"","NEED REF")</f>
        <v/>
      </c>
    </row>
    <row r="10062" spans="2:14">
      <c r="B10062">
        <v>34403944</v>
      </c>
      <c r="C10062" s="2">
        <v>41830</v>
      </c>
      <c r="D10062" t="s">
        <v>13</v>
      </c>
      <c r="E10062" t="s">
        <v>7310</v>
      </c>
      <c r="F10062" t="s">
        <v>239</v>
      </c>
      <c r="J10062" t="s">
        <v>17</v>
      </c>
      <c r="K10062" t="s">
        <v>7309</v>
      </c>
      <c r="L10062" t="str">
        <f>_xlfn.XLOOKUP(Tableau1[[#This Row],[TYPE DE PIECE]],Tableau4[MATIERE],Tableau4[SHORT TYPE],"",0,1)</f>
        <v/>
      </c>
      <c r="N10062" t="str">
        <f>IF(ISERR(FIND("DECOUPE",Tableau1[[#This Row],[DESIGNATION]])),"","NEED REF")</f>
        <v/>
      </c>
    </row>
    <row r="10063" spans="2:14">
      <c r="B10063">
        <v>34403943</v>
      </c>
      <c r="C10063" s="2">
        <v>41830</v>
      </c>
      <c r="D10063" t="s">
        <v>13</v>
      </c>
      <c r="E10063" t="s">
        <v>7311</v>
      </c>
      <c r="F10063" t="s">
        <v>239</v>
      </c>
      <c r="J10063" t="s">
        <v>17</v>
      </c>
      <c r="K10063" t="s">
        <v>7309</v>
      </c>
      <c r="L10063" t="str">
        <f>_xlfn.XLOOKUP(Tableau1[[#This Row],[TYPE DE PIECE]],Tableau4[MATIERE],Tableau4[SHORT TYPE],"",0,1)</f>
        <v/>
      </c>
      <c r="N10063" t="str">
        <f>IF(ISERR(FIND("DECOUPE",Tableau1[[#This Row],[DESIGNATION]])),"","NEED REF")</f>
        <v/>
      </c>
    </row>
    <row r="10064" spans="2:14">
      <c r="B10064">
        <v>34403942</v>
      </c>
      <c r="C10064" s="2">
        <v>41830</v>
      </c>
      <c r="D10064" t="s">
        <v>13</v>
      </c>
      <c r="E10064" t="s">
        <v>7312</v>
      </c>
      <c r="F10064" t="s">
        <v>7138</v>
      </c>
      <c r="J10064" t="s">
        <v>17</v>
      </c>
      <c r="K10064" t="s">
        <v>25</v>
      </c>
      <c r="L10064" t="str">
        <f>_xlfn.XLOOKUP(Tableau1[[#This Row],[TYPE DE PIECE]],Tableau4[MATIERE],Tableau4[SHORT TYPE],"",0,1)</f>
        <v>SMT</v>
      </c>
      <c r="N10064" t="str">
        <f>IF(ISERR(FIND("DECOUPE",Tableau1[[#This Row],[DESIGNATION]])),"","NEED REF")</f>
        <v/>
      </c>
    </row>
    <row r="10065" spans="2:14">
      <c r="B10065">
        <v>34403941</v>
      </c>
      <c r="C10065" s="2">
        <v>41830</v>
      </c>
      <c r="D10065" t="s">
        <v>13</v>
      </c>
      <c r="E10065" t="s">
        <v>7313</v>
      </c>
      <c r="F10065" t="s">
        <v>239</v>
      </c>
      <c r="J10065" t="s">
        <v>17</v>
      </c>
      <c r="K10065" t="s">
        <v>7309</v>
      </c>
      <c r="L10065" t="str">
        <f>_xlfn.XLOOKUP(Tableau1[[#This Row],[TYPE DE PIECE]],Tableau4[MATIERE],Tableau4[SHORT TYPE],"",0,1)</f>
        <v/>
      </c>
      <c r="N10065" t="str">
        <f>IF(ISERR(FIND("DECOUPE",Tableau1[[#This Row],[DESIGNATION]])),"","NEED REF")</f>
        <v/>
      </c>
    </row>
    <row r="10066" spans="2:14">
      <c r="B10066">
        <v>34403940</v>
      </c>
      <c r="C10066" s="2">
        <v>41830</v>
      </c>
      <c r="D10066" t="s">
        <v>13</v>
      </c>
      <c r="E10066" t="s">
        <v>7314</v>
      </c>
      <c r="F10066" t="s">
        <v>239</v>
      </c>
      <c r="J10066" t="s">
        <v>17</v>
      </c>
      <c r="L10066" t="str">
        <f>_xlfn.XLOOKUP(Tableau1[[#This Row],[TYPE DE PIECE]],Tableau4[MATIERE],Tableau4[SHORT TYPE],"",0,1)</f>
        <v/>
      </c>
      <c r="N10066" t="str">
        <f>IF(ISERR(FIND("DECOUPE",Tableau1[[#This Row],[DESIGNATION]])),"","NEED REF")</f>
        <v/>
      </c>
    </row>
    <row r="10067" spans="2:14">
      <c r="B10067">
        <v>34403939</v>
      </c>
      <c r="C10067" s="2">
        <v>41830</v>
      </c>
      <c r="D10067" t="s">
        <v>13</v>
      </c>
      <c r="E10067" t="s">
        <v>7315</v>
      </c>
      <c r="F10067" t="s">
        <v>239</v>
      </c>
      <c r="J10067" t="s">
        <v>17</v>
      </c>
      <c r="L10067" t="str">
        <f>_xlfn.XLOOKUP(Tableau1[[#This Row],[TYPE DE PIECE]],Tableau4[MATIERE],Tableau4[SHORT TYPE],"",0,1)</f>
        <v/>
      </c>
      <c r="N10067" t="str">
        <f>IF(ISERR(FIND("DECOUPE",Tableau1[[#This Row],[DESIGNATION]])),"","NEED REF")</f>
        <v/>
      </c>
    </row>
    <row r="10068" spans="2:14">
      <c r="B10068">
        <v>34403938</v>
      </c>
      <c r="C10068" s="2">
        <v>41829</v>
      </c>
      <c r="D10068" t="s">
        <v>13</v>
      </c>
      <c r="E10068" t="s">
        <v>7316</v>
      </c>
      <c r="F10068" t="s">
        <v>3019</v>
      </c>
      <c r="J10068" t="s">
        <v>5625</v>
      </c>
      <c r="K10068" t="s">
        <v>7317</v>
      </c>
      <c r="L10068" t="str">
        <f>_xlfn.XLOOKUP(Tableau1[[#This Row],[TYPE DE PIECE]],Tableau4[MATIERE],Tableau4[SHORT TYPE],"",0,1)</f>
        <v/>
      </c>
      <c r="N10068" t="str">
        <f>IF(ISERR(FIND("DECOUPE",Tableau1[[#This Row],[DESIGNATION]])),"","NEED REF")</f>
        <v/>
      </c>
    </row>
    <row r="10069" spans="2:14">
      <c r="B10069">
        <v>34403937</v>
      </c>
      <c r="C10069" s="2">
        <v>41829</v>
      </c>
      <c r="D10069" t="s">
        <v>13</v>
      </c>
      <c r="E10069" t="s">
        <v>7318</v>
      </c>
      <c r="F10069" t="s">
        <v>7138</v>
      </c>
      <c r="J10069" t="s">
        <v>17</v>
      </c>
      <c r="K10069" t="s">
        <v>22</v>
      </c>
      <c r="L10069" t="str">
        <f>_xlfn.XLOOKUP(Tableau1[[#This Row],[TYPE DE PIECE]],Tableau4[MATIERE],Tableau4[SHORT TYPE],"",0,1)</f>
        <v>COP</v>
      </c>
      <c r="N10069" t="str">
        <f>IF(ISERR(FIND("DECOUPE",Tableau1[[#This Row],[DESIGNATION]])),"","NEED REF")</f>
        <v/>
      </c>
    </row>
    <row r="10070" spans="2:14">
      <c r="B10070">
        <v>34403936</v>
      </c>
      <c r="C10070" s="2">
        <v>41829</v>
      </c>
      <c r="D10070" t="s">
        <v>13</v>
      </c>
      <c r="E10070" t="s">
        <v>7319</v>
      </c>
      <c r="F10070" t="s">
        <v>7138</v>
      </c>
      <c r="J10070" t="s">
        <v>17</v>
      </c>
      <c r="K10070" t="s">
        <v>22</v>
      </c>
      <c r="L10070" t="str">
        <f>_xlfn.XLOOKUP(Tableau1[[#This Row],[TYPE DE PIECE]],Tableau4[MATIERE],Tableau4[SHORT TYPE],"",0,1)</f>
        <v>COP</v>
      </c>
      <c r="N10070" t="str">
        <f>IF(ISERR(FIND("DECOUPE",Tableau1[[#This Row],[DESIGNATION]])),"","NEED REF")</f>
        <v/>
      </c>
    </row>
    <row r="10071" spans="2:14">
      <c r="B10071">
        <v>34403935</v>
      </c>
      <c r="C10071" s="2">
        <v>41829</v>
      </c>
      <c r="D10071" t="s">
        <v>13</v>
      </c>
      <c r="E10071" t="s">
        <v>7320</v>
      </c>
      <c r="F10071" t="s">
        <v>7138</v>
      </c>
      <c r="J10071" t="s">
        <v>17</v>
      </c>
      <c r="K10071" t="s">
        <v>22</v>
      </c>
      <c r="L10071" t="str">
        <f>_xlfn.XLOOKUP(Tableau1[[#This Row],[TYPE DE PIECE]],Tableau4[MATIERE],Tableau4[SHORT TYPE],"",0,1)</f>
        <v>COP</v>
      </c>
      <c r="N10071" t="str">
        <f>IF(ISERR(FIND("DECOUPE",Tableau1[[#This Row],[DESIGNATION]])),"","NEED REF")</f>
        <v/>
      </c>
    </row>
    <row r="10072" spans="2:14">
      <c r="B10072">
        <v>34403934</v>
      </c>
      <c r="C10072" s="2">
        <v>41829</v>
      </c>
      <c r="D10072" t="s">
        <v>13</v>
      </c>
      <c r="E10072" t="s">
        <v>7321</v>
      </c>
      <c r="F10072" t="s">
        <v>7138</v>
      </c>
      <c r="J10072" t="s">
        <v>17</v>
      </c>
      <c r="K10072" t="s">
        <v>22</v>
      </c>
      <c r="L10072" t="str">
        <f>_xlfn.XLOOKUP(Tableau1[[#This Row],[TYPE DE PIECE]],Tableau4[MATIERE],Tableau4[SHORT TYPE],"",0,1)</f>
        <v>COP</v>
      </c>
      <c r="N10072" t="str">
        <f>IF(ISERR(FIND("DECOUPE",Tableau1[[#This Row],[DESIGNATION]])),"","NEED REF")</f>
        <v/>
      </c>
    </row>
    <row r="10073" spans="2:14">
      <c r="B10073">
        <v>34403933</v>
      </c>
      <c r="C10073" s="2">
        <v>41829</v>
      </c>
      <c r="D10073" t="s">
        <v>13</v>
      </c>
      <c r="E10073" t="s">
        <v>7322</v>
      </c>
      <c r="F10073" t="s">
        <v>7138</v>
      </c>
      <c r="J10073" t="s">
        <v>17</v>
      </c>
      <c r="K10073" t="s">
        <v>22</v>
      </c>
      <c r="L10073" t="str">
        <f>_xlfn.XLOOKUP(Tableau1[[#This Row],[TYPE DE PIECE]],Tableau4[MATIERE],Tableau4[SHORT TYPE],"",0,1)</f>
        <v>COP</v>
      </c>
      <c r="N10073" t="str">
        <f>IF(ISERR(FIND("DECOUPE",Tableau1[[#This Row],[DESIGNATION]])),"","NEED REF")</f>
        <v/>
      </c>
    </row>
    <row r="10074" spans="2:14">
      <c r="B10074">
        <v>34403932</v>
      </c>
      <c r="C10074" s="2">
        <v>41829</v>
      </c>
      <c r="D10074" t="s">
        <v>13</v>
      </c>
      <c r="E10074" t="s">
        <v>7323</v>
      </c>
      <c r="F10074" t="s">
        <v>7138</v>
      </c>
      <c r="J10074" t="s">
        <v>17</v>
      </c>
      <c r="K10074" t="s">
        <v>22</v>
      </c>
      <c r="L10074" t="str">
        <f>_xlfn.XLOOKUP(Tableau1[[#This Row],[TYPE DE PIECE]],Tableau4[MATIERE],Tableau4[SHORT TYPE],"",0,1)</f>
        <v>COP</v>
      </c>
      <c r="N10074" t="str">
        <f>IF(ISERR(FIND("DECOUPE",Tableau1[[#This Row],[DESIGNATION]])),"","NEED REF")</f>
        <v/>
      </c>
    </row>
    <row r="10075" spans="2:14">
      <c r="B10075">
        <v>34403931</v>
      </c>
      <c r="C10075" s="2">
        <v>41829</v>
      </c>
      <c r="D10075" t="s">
        <v>13</v>
      </c>
      <c r="E10075" t="s">
        <v>7324</v>
      </c>
      <c r="F10075" t="s">
        <v>7138</v>
      </c>
      <c r="J10075" t="s">
        <v>17</v>
      </c>
      <c r="K10075" t="s">
        <v>22</v>
      </c>
      <c r="L10075" t="str">
        <f>_xlfn.XLOOKUP(Tableau1[[#This Row],[TYPE DE PIECE]],Tableau4[MATIERE],Tableau4[SHORT TYPE],"",0,1)</f>
        <v>COP</v>
      </c>
      <c r="N10075" t="str">
        <f>IF(ISERR(FIND("DECOUPE",Tableau1[[#This Row],[DESIGNATION]])),"","NEED REF")</f>
        <v/>
      </c>
    </row>
    <row r="10076" spans="2:14">
      <c r="B10076">
        <v>34403930</v>
      </c>
      <c r="C10076" s="2">
        <v>41829</v>
      </c>
      <c r="D10076" t="s">
        <v>13</v>
      </c>
      <c r="E10076" t="s">
        <v>7325</v>
      </c>
      <c r="F10076" t="s">
        <v>7138</v>
      </c>
      <c r="J10076" t="s">
        <v>17</v>
      </c>
      <c r="K10076" t="s">
        <v>22</v>
      </c>
      <c r="L10076" t="str">
        <f>_xlfn.XLOOKUP(Tableau1[[#This Row],[TYPE DE PIECE]],Tableau4[MATIERE],Tableau4[SHORT TYPE],"",0,1)</f>
        <v>COP</v>
      </c>
      <c r="N10076" t="str">
        <f>IF(ISERR(FIND("DECOUPE",Tableau1[[#This Row],[DESIGNATION]])),"","NEED REF")</f>
        <v/>
      </c>
    </row>
    <row r="10077" spans="2:14">
      <c r="B10077">
        <v>34403929</v>
      </c>
      <c r="C10077" s="2">
        <v>41829</v>
      </c>
      <c r="D10077" t="s">
        <v>13</v>
      </c>
      <c r="E10077" t="s">
        <v>7326</v>
      </c>
      <c r="F10077" t="s">
        <v>7138</v>
      </c>
      <c r="J10077" t="s">
        <v>17</v>
      </c>
      <c r="K10077" t="s">
        <v>22</v>
      </c>
      <c r="L10077" t="str">
        <f>_xlfn.XLOOKUP(Tableau1[[#This Row],[TYPE DE PIECE]],Tableau4[MATIERE],Tableau4[SHORT TYPE],"",0,1)</f>
        <v>COP</v>
      </c>
      <c r="N10077" t="str">
        <f>IF(ISERR(FIND("DECOUPE",Tableau1[[#This Row],[DESIGNATION]])),"","NEED REF")</f>
        <v/>
      </c>
    </row>
    <row r="10078" spans="2:14">
      <c r="B10078">
        <v>34403928</v>
      </c>
      <c r="C10078" s="2">
        <v>41829</v>
      </c>
      <c r="D10078" t="s">
        <v>13</v>
      </c>
      <c r="E10078" t="s">
        <v>7327</v>
      </c>
      <c r="F10078" t="s">
        <v>7138</v>
      </c>
      <c r="J10078" t="s">
        <v>17</v>
      </c>
      <c r="K10078" t="s">
        <v>22</v>
      </c>
      <c r="L10078" t="str">
        <f>_xlfn.XLOOKUP(Tableau1[[#This Row],[TYPE DE PIECE]],Tableau4[MATIERE],Tableau4[SHORT TYPE],"",0,1)</f>
        <v>COP</v>
      </c>
      <c r="N10078" t="str">
        <f>IF(ISERR(FIND("DECOUPE",Tableau1[[#This Row],[DESIGNATION]])),"","NEED REF")</f>
        <v/>
      </c>
    </row>
    <row r="10079" spans="2:14">
      <c r="B10079">
        <v>34403927</v>
      </c>
      <c r="C10079" s="2">
        <v>41829</v>
      </c>
      <c r="D10079" t="s">
        <v>13</v>
      </c>
      <c r="E10079" t="s">
        <v>7328</v>
      </c>
      <c r="F10079" t="s">
        <v>7138</v>
      </c>
      <c r="J10079" t="s">
        <v>17</v>
      </c>
      <c r="K10079" t="s">
        <v>22</v>
      </c>
      <c r="L10079" t="str">
        <f>_xlfn.XLOOKUP(Tableau1[[#This Row],[TYPE DE PIECE]],Tableau4[MATIERE],Tableau4[SHORT TYPE],"",0,1)</f>
        <v>COP</v>
      </c>
      <c r="N10079" t="str">
        <f>IF(ISERR(FIND("DECOUPE",Tableau1[[#This Row],[DESIGNATION]])),"","NEED REF")</f>
        <v/>
      </c>
    </row>
    <row r="10080" spans="2:14">
      <c r="B10080">
        <v>34403926</v>
      </c>
      <c r="C10080" s="2">
        <v>41829</v>
      </c>
      <c r="D10080" t="s">
        <v>13</v>
      </c>
      <c r="E10080" t="s">
        <v>7329</v>
      </c>
      <c r="F10080" t="s">
        <v>7138</v>
      </c>
      <c r="J10080" t="s">
        <v>17</v>
      </c>
      <c r="K10080" t="s">
        <v>22</v>
      </c>
      <c r="L10080" t="str">
        <f>_xlfn.XLOOKUP(Tableau1[[#This Row],[TYPE DE PIECE]],Tableau4[MATIERE],Tableau4[SHORT TYPE],"",0,1)</f>
        <v>COP</v>
      </c>
      <c r="N10080" t="str">
        <f>IF(ISERR(FIND("DECOUPE",Tableau1[[#This Row],[DESIGNATION]])),"","NEED REF")</f>
        <v/>
      </c>
    </row>
    <row r="10081" spans="2:14">
      <c r="B10081">
        <v>34403925</v>
      </c>
      <c r="C10081" s="2">
        <v>41829</v>
      </c>
      <c r="D10081" t="s">
        <v>13</v>
      </c>
      <c r="E10081" t="s">
        <v>7330</v>
      </c>
      <c r="F10081" t="s">
        <v>7138</v>
      </c>
      <c r="J10081" t="s">
        <v>17</v>
      </c>
      <c r="K10081" t="s">
        <v>22</v>
      </c>
      <c r="L10081" t="str">
        <f>_xlfn.XLOOKUP(Tableau1[[#This Row],[TYPE DE PIECE]],Tableau4[MATIERE],Tableau4[SHORT TYPE],"",0,1)</f>
        <v>COP</v>
      </c>
      <c r="N10081" t="str">
        <f>IF(ISERR(FIND("DECOUPE",Tableau1[[#This Row],[DESIGNATION]])),"","NEED REF")</f>
        <v/>
      </c>
    </row>
    <row r="10082" spans="2:14">
      <c r="B10082">
        <v>34403924</v>
      </c>
      <c r="C10082" s="2">
        <v>41829</v>
      </c>
      <c r="D10082" t="s">
        <v>13</v>
      </c>
      <c r="E10082" t="s">
        <v>7331</v>
      </c>
      <c r="F10082" t="s">
        <v>7138</v>
      </c>
      <c r="J10082" t="s">
        <v>17</v>
      </c>
      <c r="K10082" t="s">
        <v>22</v>
      </c>
      <c r="L10082" t="str">
        <f>_xlfn.XLOOKUP(Tableau1[[#This Row],[TYPE DE PIECE]],Tableau4[MATIERE],Tableau4[SHORT TYPE],"",0,1)</f>
        <v>COP</v>
      </c>
      <c r="N10082" t="str">
        <f>IF(ISERR(FIND("DECOUPE",Tableau1[[#This Row],[DESIGNATION]])),"","NEED REF")</f>
        <v/>
      </c>
    </row>
    <row r="10083" spans="2:14">
      <c r="B10083">
        <v>34403923</v>
      </c>
      <c r="C10083" s="2">
        <v>41829</v>
      </c>
      <c r="D10083" t="s">
        <v>13</v>
      </c>
      <c r="E10083" t="s">
        <v>7332</v>
      </c>
      <c r="F10083" t="s">
        <v>7138</v>
      </c>
      <c r="J10083" t="s">
        <v>17</v>
      </c>
      <c r="K10083" t="s">
        <v>22</v>
      </c>
      <c r="L10083" t="str">
        <f>_xlfn.XLOOKUP(Tableau1[[#This Row],[TYPE DE PIECE]],Tableau4[MATIERE],Tableau4[SHORT TYPE],"",0,1)</f>
        <v>COP</v>
      </c>
      <c r="N10083" t="str">
        <f>IF(ISERR(FIND("DECOUPE",Tableau1[[#This Row],[DESIGNATION]])),"","NEED REF")</f>
        <v/>
      </c>
    </row>
    <row r="10084" spans="2:14">
      <c r="B10084">
        <v>34403922</v>
      </c>
      <c r="C10084" s="2">
        <v>41829</v>
      </c>
      <c r="D10084" t="s">
        <v>13</v>
      </c>
      <c r="E10084" t="s">
        <v>7333</v>
      </c>
      <c r="F10084" t="s">
        <v>7138</v>
      </c>
      <c r="J10084" t="s">
        <v>17</v>
      </c>
      <c r="K10084" t="s">
        <v>22</v>
      </c>
      <c r="L10084" t="str">
        <f>_xlfn.XLOOKUP(Tableau1[[#This Row],[TYPE DE PIECE]],Tableau4[MATIERE],Tableau4[SHORT TYPE],"",0,1)</f>
        <v>COP</v>
      </c>
      <c r="N10084" t="str">
        <f>IF(ISERR(FIND("DECOUPE",Tableau1[[#This Row],[DESIGNATION]])),"","NEED REF")</f>
        <v/>
      </c>
    </row>
    <row r="10085" spans="2:14">
      <c r="B10085">
        <v>34403921</v>
      </c>
      <c r="C10085" s="2">
        <v>41829</v>
      </c>
      <c r="D10085" t="s">
        <v>13</v>
      </c>
      <c r="E10085" t="s">
        <v>7334</v>
      </c>
      <c r="F10085" t="s">
        <v>7138</v>
      </c>
      <c r="J10085" t="s">
        <v>17</v>
      </c>
      <c r="K10085" t="s">
        <v>22</v>
      </c>
      <c r="L10085" t="str">
        <f>_xlfn.XLOOKUP(Tableau1[[#This Row],[TYPE DE PIECE]],Tableau4[MATIERE],Tableau4[SHORT TYPE],"",0,1)</f>
        <v>COP</v>
      </c>
      <c r="N10085" t="str">
        <f>IF(ISERR(FIND("DECOUPE",Tableau1[[#This Row],[DESIGNATION]])),"","NEED REF")</f>
        <v/>
      </c>
    </row>
    <row r="10086" spans="2:14">
      <c r="B10086">
        <v>34403920</v>
      </c>
      <c r="C10086" s="2">
        <v>41828</v>
      </c>
      <c r="D10086" t="s">
        <v>13</v>
      </c>
      <c r="E10086" t="s">
        <v>7335</v>
      </c>
      <c r="F10086" t="s">
        <v>7138</v>
      </c>
      <c r="J10086" t="s">
        <v>17</v>
      </c>
      <c r="L10086" t="str">
        <f>_xlfn.XLOOKUP(Tableau1[[#This Row],[TYPE DE PIECE]],Tableau4[MATIERE],Tableau4[SHORT TYPE],"",0,1)</f>
        <v/>
      </c>
      <c r="N10086" t="str">
        <f>IF(ISERR(FIND("DECOUPE",Tableau1[[#This Row],[DESIGNATION]])),"","NEED REF")</f>
        <v/>
      </c>
    </row>
    <row r="10087" spans="2:14">
      <c r="B10087">
        <v>34403919</v>
      </c>
      <c r="C10087" s="2">
        <v>41827</v>
      </c>
      <c r="D10087" t="s">
        <v>13</v>
      </c>
      <c r="E10087" t="s">
        <v>7336</v>
      </c>
      <c r="F10087" t="s">
        <v>7337</v>
      </c>
      <c r="J10087" t="s">
        <v>4048</v>
      </c>
      <c r="L10087" t="str">
        <f>_xlfn.XLOOKUP(Tableau1[[#This Row],[TYPE DE PIECE]],Tableau4[MATIERE],Tableau4[SHORT TYPE],"",0,1)</f>
        <v/>
      </c>
      <c r="N10087" t="str">
        <f>IF(ISERR(FIND("DECOUPE",Tableau1[[#This Row],[DESIGNATION]])),"","NEED REF")</f>
        <v/>
      </c>
    </row>
    <row r="10088" spans="2:14">
      <c r="B10088">
        <v>34403918</v>
      </c>
      <c r="C10088" s="2">
        <v>41824</v>
      </c>
      <c r="D10088" t="s">
        <v>13</v>
      </c>
      <c r="E10088" t="s">
        <v>7338</v>
      </c>
      <c r="F10088" t="s">
        <v>7339</v>
      </c>
      <c r="J10088" t="s">
        <v>1944</v>
      </c>
      <c r="L10088" t="str">
        <f>_xlfn.XLOOKUP(Tableau1[[#This Row],[TYPE DE PIECE]],Tableau4[MATIERE],Tableau4[SHORT TYPE],"",0,1)</f>
        <v/>
      </c>
      <c r="N10088" t="str">
        <f>IF(ISERR(FIND("DECOUPE",Tableau1[[#This Row],[DESIGNATION]])),"","NEED REF")</f>
        <v/>
      </c>
    </row>
    <row r="10089" spans="2:14">
      <c r="B10089">
        <v>34403917</v>
      </c>
      <c r="C10089" s="2">
        <v>41822</v>
      </c>
      <c r="D10089" t="s">
        <v>13</v>
      </c>
      <c r="E10089" t="s">
        <v>7340</v>
      </c>
      <c r="J10089" t="s">
        <v>5625</v>
      </c>
      <c r="L10089" t="str">
        <f>_xlfn.XLOOKUP(Tableau1[[#This Row],[TYPE DE PIECE]],Tableau4[MATIERE],Tableau4[SHORT TYPE],"",0,1)</f>
        <v/>
      </c>
      <c r="N10089" t="str">
        <f>IF(ISERR(FIND("DECOUPE",Tableau1[[#This Row],[DESIGNATION]])),"","NEED REF")</f>
        <v/>
      </c>
    </row>
    <row r="10090" spans="2:14">
      <c r="B10090">
        <v>34403916</v>
      </c>
      <c r="C10090" s="2">
        <v>41822</v>
      </c>
      <c r="D10090" t="s">
        <v>13</v>
      </c>
      <c r="E10090" t="s">
        <v>7341</v>
      </c>
      <c r="F10090" t="s">
        <v>7342</v>
      </c>
      <c r="J10090" t="s">
        <v>17</v>
      </c>
      <c r="L10090" t="str">
        <f>_xlfn.XLOOKUP(Tableau1[[#This Row],[TYPE DE PIECE]],Tableau4[MATIERE],Tableau4[SHORT TYPE],"",0,1)</f>
        <v/>
      </c>
      <c r="N10090" t="str">
        <f>IF(ISERR(FIND("DECOUPE",Tableau1[[#This Row],[DESIGNATION]])),"","NEED REF")</f>
        <v/>
      </c>
    </row>
    <row r="10091" spans="2:14">
      <c r="B10091">
        <v>34403915</v>
      </c>
      <c r="C10091" s="2">
        <v>41822</v>
      </c>
      <c r="D10091" t="s">
        <v>13</v>
      </c>
      <c r="E10091" t="s">
        <v>7343</v>
      </c>
      <c r="F10091" t="s">
        <v>7135</v>
      </c>
      <c r="J10091" t="s">
        <v>17</v>
      </c>
      <c r="K10091" t="s">
        <v>25</v>
      </c>
      <c r="L10091" t="str">
        <f>_xlfn.XLOOKUP(Tableau1[[#This Row],[TYPE DE PIECE]],Tableau4[MATIERE],Tableau4[SHORT TYPE],"",0,1)</f>
        <v>SMT</v>
      </c>
      <c r="N10091" t="str">
        <f>IF(ISERR(FIND("DECOUPE",Tableau1[[#This Row],[DESIGNATION]])),"","NEED REF")</f>
        <v/>
      </c>
    </row>
    <row r="10092" spans="2:14">
      <c r="B10092">
        <v>34403914</v>
      </c>
      <c r="C10092" s="2">
        <v>41822</v>
      </c>
      <c r="D10092" t="s">
        <v>13</v>
      </c>
      <c r="E10092" t="s">
        <v>7344</v>
      </c>
      <c r="F10092" t="s">
        <v>7342</v>
      </c>
      <c r="J10092" t="s">
        <v>17</v>
      </c>
      <c r="L10092" t="str">
        <f>_xlfn.XLOOKUP(Tableau1[[#This Row],[TYPE DE PIECE]],Tableau4[MATIERE],Tableau4[SHORT TYPE],"",0,1)</f>
        <v/>
      </c>
      <c r="N10092" t="str">
        <f>IF(ISERR(FIND("DECOUPE",Tableau1[[#This Row],[DESIGNATION]])),"","NEED REF")</f>
        <v/>
      </c>
    </row>
    <row r="10093" spans="2:14">
      <c r="B10093">
        <v>34403913</v>
      </c>
      <c r="C10093" s="2">
        <v>41822</v>
      </c>
      <c r="D10093" t="s">
        <v>13</v>
      </c>
      <c r="E10093" t="s">
        <v>7341</v>
      </c>
      <c r="F10093" t="s">
        <v>7342</v>
      </c>
      <c r="J10093" t="s">
        <v>17</v>
      </c>
      <c r="L10093" t="str">
        <f>_xlfn.XLOOKUP(Tableau1[[#This Row],[TYPE DE PIECE]],Tableau4[MATIERE],Tableau4[SHORT TYPE],"",0,1)</f>
        <v/>
      </c>
      <c r="N10093" t="str">
        <f>IF(ISERR(FIND("DECOUPE",Tableau1[[#This Row],[DESIGNATION]])),"","NEED REF")</f>
        <v/>
      </c>
    </row>
    <row r="10094" spans="2:14">
      <c r="B10094">
        <v>34403912</v>
      </c>
      <c r="C10094" s="2">
        <v>41822</v>
      </c>
      <c r="D10094" t="s">
        <v>13</v>
      </c>
      <c r="E10094" t="s">
        <v>7345</v>
      </c>
      <c r="F10094" t="s">
        <v>7135</v>
      </c>
      <c r="J10094" t="s">
        <v>17</v>
      </c>
      <c r="K10094" t="s">
        <v>25</v>
      </c>
      <c r="L10094" t="str">
        <f>_xlfn.XLOOKUP(Tableau1[[#This Row],[TYPE DE PIECE]],Tableau4[MATIERE],Tableau4[SHORT TYPE],"",0,1)</f>
        <v>SMT</v>
      </c>
      <c r="N10094" t="str">
        <f>IF(ISERR(FIND("DECOUPE",Tableau1[[#This Row],[DESIGNATION]])),"","NEED REF")</f>
        <v/>
      </c>
    </row>
    <row r="10095" spans="2:14">
      <c r="B10095">
        <v>34403911</v>
      </c>
      <c r="C10095" s="2">
        <v>41822</v>
      </c>
      <c r="D10095" t="s">
        <v>13</v>
      </c>
      <c r="E10095" t="s">
        <v>7341</v>
      </c>
      <c r="F10095" t="s">
        <v>7342</v>
      </c>
      <c r="J10095" t="s">
        <v>17</v>
      </c>
      <c r="L10095" t="str">
        <f>_xlfn.XLOOKUP(Tableau1[[#This Row],[TYPE DE PIECE]],Tableau4[MATIERE],Tableau4[SHORT TYPE],"",0,1)</f>
        <v/>
      </c>
      <c r="N10095" t="str">
        <f>IF(ISERR(FIND("DECOUPE",Tableau1[[#This Row],[DESIGNATION]])),"","NEED REF")</f>
        <v/>
      </c>
    </row>
    <row r="10096" spans="2:14">
      <c r="B10096">
        <v>34403910</v>
      </c>
      <c r="C10096" s="2">
        <v>41822</v>
      </c>
      <c r="D10096" t="s">
        <v>13</v>
      </c>
      <c r="E10096" t="s">
        <v>7346</v>
      </c>
      <c r="F10096" t="s">
        <v>7135</v>
      </c>
      <c r="J10096" t="s">
        <v>17</v>
      </c>
      <c r="K10096" t="s">
        <v>33</v>
      </c>
      <c r="L10096" t="str">
        <f>_xlfn.XLOOKUP(Tableau1[[#This Row],[TYPE DE PIECE]],Tableau4[MATIERE],Tableau4[SHORT TYPE],"",0,1)</f>
        <v>PLA</v>
      </c>
      <c r="N10096" t="str">
        <f>IF(ISERR(FIND("DECOUPE",Tableau1[[#This Row],[DESIGNATION]])),"","NEED REF")</f>
        <v/>
      </c>
    </row>
    <row r="10097" spans="2:14">
      <c r="B10097">
        <v>34403909</v>
      </c>
      <c r="C10097" s="2">
        <v>41822</v>
      </c>
      <c r="D10097" t="s">
        <v>13</v>
      </c>
      <c r="E10097" t="s">
        <v>6547</v>
      </c>
      <c r="F10097" t="s">
        <v>7135</v>
      </c>
      <c r="J10097" t="s">
        <v>17</v>
      </c>
      <c r="K10097" t="s">
        <v>25</v>
      </c>
      <c r="L10097" t="str">
        <f>_xlfn.XLOOKUP(Tableau1[[#This Row],[TYPE DE PIECE]],Tableau4[MATIERE],Tableau4[SHORT TYPE],"",0,1)</f>
        <v>SMT</v>
      </c>
      <c r="N10097" t="str">
        <f>IF(ISERR(FIND("DECOUPE",Tableau1[[#This Row],[DESIGNATION]])),"","NEED REF")</f>
        <v/>
      </c>
    </row>
    <row r="10098" spans="2:14">
      <c r="B10098">
        <v>34403908</v>
      </c>
      <c r="C10098" s="2">
        <v>41822</v>
      </c>
      <c r="D10098" t="s">
        <v>13</v>
      </c>
      <c r="E10098" t="s">
        <v>7341</v>
      </c>
      <c r="F10098" t="s">
        <v>7342</v>
      </c>
      <c r="J10098" t="s">
        <v>17</v>
      </c>
      <c r="L10098" t="str">
        <f>_xlfn.XLOOKUP(Tableau1[[#This Row],[TYPE DE PIECE]],Tableau4[MATIERE],Tableau4[SHORT TYPE],"",0,1)</f>
        <v/>
      </c>
      <c r="N10098" t="str">
        <f>IF(ISERR(FIND("DECOUPE",Tableau1[[#This Row],[DESIGNATION]])),"","NEED REF")</f>
        <v/>
      </c>
    </row>
    <row r="10099" spans="2:14">
      <c r="B10099">
        <v>34403907</v>
      </c>
      <c r="C10099" s="2">
        <v>41822</v>
      </c>
      <c r="D10099" t="s">
        <v>13</v>
      </c>
      <c r="E10099" t="s">
        <v>7341</v>
      </c>
      <c r="F10099" t="s">
        <v>7342</v>
      </c>
      <c r="J10099" t="s">
        <v>17</v>
      </c>
      <c r="L10099" t="str">
        <f>_xlfn.XLOOKUP(Tableau1[[#This Row],[TYPE DE PIECE]],Tableau4[MATIERE],Tableau4[SHORT TYPE],"",0,1)</f>
        <v/>
      </c>
      <c r="N10099" t="str">
        <f>IF(ISERR(FIND("DECOUPE",Tableau1[[#This Row],[DESIGNATION]])),"","NEED REF")</f>
        <v/>
      </c>
    </row>
    <row r="10100" spans="2:14">
      <c r="B10100">
        <v>34403906</v>
      </c>
      <c r="C10100" s="2">
        <v>41820</v>
      </c>
      <c r="D10100" t="s">
        <v>6070</v>
      </c>
      <c r="E10100" t="s">
        <v>7347</v>
      </c>
      <c r="F10100" t="s">
        <v>7348</v>
      </c>
      <c r="J10100" t="s">
        <v>5625</v>
      </c>
      <c r="L10100" t="str">
        <f>_xlfn.XLOOKUP(Tableau1[[#This Row],[TYPE DE PIECE]],Tableau4[MATIERE],Tableau4[SHORT TYPE],"",0,1)</f>
        <v/>
      </c>
      <c r="N10100" t="str">
        <f>IF(ISERR(FIND("DECOUPE",Tableau1[[#This Row],[DESIGNATION]])),"","NEED REF")</f>
        <v/>
      </c>
    </row>
    <row r="10101" spans="2:14">
      <c r="B10101">
        <v>34403905</v>
      </c>
      <c r="C10101" s="2">
        <v>41820</v>
      </c>
      <c r="D10101" t="s">
        <v>6070</v>
      </c>
      <c r="E10101" t="s">
        <v>7349</v>
      </c>
      <c r="F10101" t="s">
        <v>7348</v>
      </c>
      <c r="J10101" t="s">
        <v>5625</v>
      </c>
      <c r="L10101" t="str">
        <f>_xlfn.XLOOKUP(Tableau1[[#This Row],[TYPE DE PIECE]],Tableau4[MATIERE],Tableau4[SHORT TYPE],"",0,1)</f>
        <v/>
      </c>
      <c r="N10101" t="str">
        <f>IF(ISERR(FIND("DECOUPE",Tableau1[[#This Row],[DESIGNATION]])),"","NEED REF")</f>
        <v/>
      </c>
    </row>
    <row r="10102" spans="2:14">
      <c r="B10102">
        <v>34403904</v>
      </c>
      <c r="C10102" s="2">
        <v>41817</v>
      </c>
      <c r="D10102" t="s">
        <v>13</v>
      </c>
      <c r="E10102" t="s">
        <v>7350</v>
      </c>
      <c r="F10102" t="s">
        <v>7348</v>
      </c>
      <c r="J10102" t="s">
        <v>5625</v>
      </c>
      <c r="L10102" t="str">
        <f>_xlfn.XLOOKUP(Tableau1[[#This Row],[TYPE DE PIECE]],Tableau4[MATIERE],Tableau4[SHORT TYPE],"",0,1)</f>
        <v/>
      </c>
      <c r="N10102" t="str">
        <f>IF(ISERR(FIND("DECOUPE",Tableau1[[#This Row],[DESIGNATION]])),"","NEED REF")</f>
        <v/>
      </c>
    </row>
    <row r="10103" spans="2:14">
      <c r="B10103">
        <v>34403903</v>
      </c>
      <c r="C10103" s="2">
        <v>41817</v>
      </c>
      <c r="D10103" t="s">
        <v>13</v>
      </c>
      <c r="E10103" t="s">
        <v>7351</v>
      </c>
      <c r="F10103" t="s">
        <v>7352</v>
      </c>
      <c r="J10103" t="s">
        <v>5625</v>
      </c>
      <c r="L10103" t="str">
        <f>_xlfn.XLOOKUP(Tableau1[[#This Row],[TYPE DE PIECE]],Tableau4[MATIERE],Tableau4[SHORT TYPE],"",0,1)</f>
        <v/>
      </c>
      <c r="N10103" t="str">
        <f>IF(ISERR(FIND("DECOUPE",Tableau1[[#This Row],[DESIGNATION]])),"","NEED REF")</f>
        <v/>
      </c>
    </row>
    <row r="10104" spans="2:14">
      <c r="B10104">
        <v>34403902</v>
      </c>
      <c r="C10104" s="2">
        <v>41817</v>
      </c>
      <c r="D10104" t="s">
        <v>13</v>
      </c>
      <c r="E10104" t="s">
        <v>7353</v>
      </c>
      <c r="F10104" t="s">
        <v>7352</v>
      </c>
      <c r="J10104" t="s">
        <v>5625</v>
      </c>
      <c r="L10104" t="str">
        <f>_xlfn.XLOOKUP(Tableau1[[#This Row],[TYPE DE PIECE]],Tableau4[MATIERE],Tableau4[SHORT TYPE],"",0,1)</f>
        <v/>
      </c>
      <c r="N10104" t="str">
        <f>IF(ISERR(FIND("DECOUPE",Tableau1[[#This Row],[DESIGNATION]])),"","NEED REF")</f>
        <v/>
      </c>
    </row>
    <row r="10105" spans="2:14">
      <c r="B10105">
        <v>34403901</v>
      </c>
      <c r="C10105" s="2">
        <v>41817</v>
      </c>
      <c r="D10105" t="s">
        <v>13</v>
      </c>
      <c r="E10105" t="s">
        <v>7354</v>
      </c>
      <c r="F10105" t="s">
        <v>4626</v>
      </c>
      <c r="J10105" t="s">
        <v>1944</v>
      </c>
      <c r="K10105" t="s">
        <v>7355</v>
      </c>
      <c r="L10105" t="str">
        <f>_xlfn.XLOOKUP(Tableau1[[#This Row],[TYPE DE PIECE]],Tableau4[MATIERE],Tableau4[SHORT TYPE],"",0,1)</f>
        <v/>
      </c>
      <c r="N10105" t="str">
        <f>IF(ISERR(FIND("DECOUPE",Tableau1[[#This Row],[DESIGNATION]])),"","NEED REF")</f>
        <v/>
      </c>
    </row>
    <row r="10106" spans="2:14">
      <c r="B10106">
        <v>34403900</v>
      </c>
      <c r="C10106" s="2">
        <v>41815</v>
      </c>
      <c r="D10106" t="s">
        <v>13</v>
      </c>
      <c r="E10106" t="s">
        <v>7356</v>
      </c>
      <c r="F10106" t="s">
        <v>7348</v>
      </c>
      <c r="J10106" t="s">
        <v>5625</v>
      </c>
      <c r="K10106" t="s">
        <v>22</v>
      </c>
      <c r="L10106" t="str">
        <f>_xlfn.XLOOKUP(Tableau1[[#This Row],[TYPE DE PIECE]],Tableau4[MATIERE],Tableau4[SHORT TYPE],"",0,1)</f>
        <v>COP</v>
      </c>
      <c r="N10106" t="str">
        <f>IF(ISERR(FIND("DECOUPE",Tableau1[[#This Row],[DESIGNATION]])),"","NEED REF")</f>
        <v/>
      </c>
    </row>
    <row r="10107" spans="2:14">
      <c r="B10107">
        <v>34403899</v>
      </c>
      <c r="C10107" s="2">
        <v>41815</v>
      </c>
      <c r="D10107" t="s">
        <v>13</v>
      </c>
      <c r="E10107" t="s">
        <v>7357</v>
      </c>
      <c r="F10107" t="s">
        <v>7348</v>
      </c>
      <c r="J10107" t="s">
        <v>5625</v>
      </c>
      <c r="K10107" t="s">
        <v>22</v>
      </c>
      <c r="L10107" t="str">
        <f>_xlfn.XLOOKUP(Tableau1[[#This Row],[TYPE DE PIECE]],Tableau4[MATIERE],Tableau4[SHORT TYPE],"",0,1)</f>
        <v>COP</v>
      </c>
      <c r="N10107" t="str">
        <f>IF(ISERR(FIND("DECOUPE",Tableau1[[#This Row],[DESIGNATION]])),"","NEED REF")</f>
        <v/>
      </c>
    </row>
    <row r="10108" spans="2:14">
      <c r="B10108">
        <v>34403898</v>
      </c>
      <c r="C10108" s="2">
        <v>41815</v>
      </c>
      <c r="D10108" t="s">
        <v>13</v>
      </c>
      <c r="E10108" t="s">
        <v>7358</v>
      </c>
      <c r="F10108" t="s">
        <v>7348</v>
      </c>
      <c r="J10108" t="s">
        <v>5625</v>
      </c>
      <c r="K10108" t="s">
        <v>22</v>
      </c>
      <c r="L10108" t="str">
        <f>_xlfn.XLOOKUP(Tableau1[[#This Row],[TYPE DE PIECE]],Tableau4[MATIERE],Tableau4[SHORT TYPE],"",0,1)</f>
        <v>COP</v>
      </c>
      <c r="N10108" t="str">
        <f>IF(ISERR(FIND("DECOUPE",Tableau1[[#This Row],[DESIGNATION]])),"","NEED REF")</f>
        <v/>
      </c>
    </row>
    <row r="10109" spans="2:14">
      <c r="B10109">
        <v>34403897</v>
      </c>
      <c r="C10109" s="2">
        <v>41815</v>
      </c>
      <c r="D10109" t="s">
        <v>13</v>
      </c>
      <c r="E10109" t="s">
        <v>7359</v>
      </c>
      <c r="F10109" t="s">
        <v>7348</v>
      </c>
      <c r="J10109" t="s">
        <v>5625</v>
      </c>
      <c r="K10109" t="s">
        <v>22</v>
      </c>
      <c r="L10109" t="str">
        <f>_xlfn.XLOOKUP(Tableau1[[#This Row],[TYPE DE PIECE]],Tableau4[MATIERE],Tableau4[SHORT TYPE],"",0,1)</f>
        <v>COP</v>
      </c>
      <c r="N10109" t="str">
        <f>IF(ISERR(FIND("DECOUPE",Tableau1[[#This Row],[DESIGNATION]])),"","NEED REF")</f>
        <v/>
      </c>
    </row>
    <row r="10110" spans="2:14">
      <c r="B10110">
        <v>34403896</v>
      </c>
      <c r="C10110" s="2">
        <v>41815</v>
      </c>
      <c r="D10110" t="s">
        <v>13</v>
      </c>
      <c r="E10110" t="s">
        <v>7360</v>
      </c>
      <c r="F10110" t="s">
        <v>7348</v>
      </c>
      <c r="J10110" t="s">
        <v>5625</v>
      </c>
      <c r="K10110" t="s">
        <v>22</v>
      </c>
      <c r="L10110" t="str">
        <f>_xlfn.XLOOKUP(Tableau1[[#This Row],[TYPE DE PIECE]],Tableau4[MATIERE],Tableau4[SHORT TYPE],"",0,1)</f>
        <v>COP</v>
      </c>
      <c r="N10110" t="str">
        <f>IF(ISERR(FIND("DECOUPE",Tableau1[[#This Row],[DESIGNATION]])),"","NEED REF")</f>
        <v/>
      </c>
    </row>
    <row r="10111" spans="2:14">
      <c r="B10111">
        <v>34403895</v>
      </c>
      <c r="C10111" s="2">
        <v>41815</v>
      </c>
      <c r="D10111" t="s">
        <v>13</v>
      </c>
      <c r="E10111" t="s">
        <v>7361</v>
      </c>
      <c r="F10111" t="s">
        <v>7348</v>
      </c>
      <c r="J10111" t="s">
        <v>5625</v>
      </c>
      <c r="K10111" t="s">
        <v>22</v>
      </c>
      <c r="L10111" t="str">
        <f>_xlfn.XLOOKUP(Tableau1[[#This Row],[TYPE DE PIECE]],Tableau4[MATIERE],Tableau4[SHORT TYPE],"",0,1)</f>
        <v>COP</v>
      </c>
      <c r="N10111" t="str">
        <f>IF(ISERR(FIND("DECOUPE",Tableau1[[#This Row],[DESIGNATION]])),"","NEED REF")</f>
        <v/>
      </c>
    </row>
    <row r="10112" spans="2:14">
      <c r="B10112">
        <v>34403894</v>
      </c>
      <c r="C10112" s="2">
        <v>41815</v>
      </c>
      <c r="D10112" t="s">
        <v>13</v>
      </c>
      <c r="E10112" t="s">
        <v>7362</v>
      </c>
      <c r="F10112" t="s">
        <v>7348</v>
      </c>
      <c r="J10112" t="s">
        <v>5625</v>
      </c>
      <c r="K10112" t="s">
        <v>22</v>
      </c>
      <c r="L10112" t="str">
        <f>_xlfn.XLOOKUP(Tableau1[[#This Row],[TYPE DE PIECE]],Tableau4[MATIERE],Tableau4[SHORT TYPE],"",0,1)</f>
        <v>COP</v>
      </c>
      <c r="N10112" t="str">
        <f>IF(ISERR(FIND("DECOUPE",Tableau1[[#This Row],[DESIGNATION]])),"","NEED REF")</f>
        <v/>
      </c>
    </row>
    <row r="10113" spans="2:14">
      <c r="B10113">
        <v>34403893</v>
      </c>
      <c r="C10113" s="2">
        <v>41815</v>
      </c>
      <c r="D10113" t="s">
        <v>13</v>
      </c>
      <c r="E10113" t="s">
        <v>7363</v>
      </c>
      <c r="F10113" t="s">
        <v>7348</v>
      </c>
      <c r="J10113" t="s">
        <v>5625</v>
      </c>
      <c r="K10113" t="s">
        <v>22</v>
      </c>
      <c r="L10113" t="str">
        <f>_xlfn.XLOOKUP(Tableau1[[#This Row],[TYPE DE PIECE]],Tableau4[MATIERE],Tableau4[SHORT TYPE],"",0,1)</f>
        <v>COP</v>
      </c>
      <c r="N10113" t="str">
        <f>IF(ISERR(FIND("DECOUPE",Tableau1[[#This Row],[DESIGNATION]])),"","NEED REF")</f>
        <v/>
      </c>
    </row>
    <row r="10114" spans="2:14">
      <c r="B10114">
        <v>34403892</v>
      </c>
      <c r="C10114" s="2">
        <v>41815</v>
      </c>
      <c r="D10114" t="s">
        <v>13</v>
      </c>
      <c r="E10114" t="s">
        <v>7364</v>
      </c>
      <c r="F10114" t="s">
        <v>7348</v>
      </c>
      <c r="J10114" t="s">
        <v>5625</v>
      </c>
      <c r="K10114" t="s">
        <v>22</v>
      </c>
      <c r="L10114" t="str">
        <f>_xlfn.XLOOKUP(Tableau1[[#This Row],[TYPE DE PIECE]],Tableau4[MATIERE],Tableau4[SHORT TYPE],"",0,1)</f>
        <v>COP</v>
      </c>
      <c r="N10114" t="str">
        <f>IF(ISERR(FIND("DECOUPE",Tableau1[[#This Row],[DESIGNATION]])),"","NEED REF")</f>
        <v/>
      </c>
    </row>
    <row r="10115" spans="2:14">
      <c r="B10115">
        <v>34403891</v>
      </c>
      <c r="C10115" s="2">
        <v>41815</v>
      </c>
      <c r="D10115" t="s">
        <v>13</v>
      </c>
      <c r="E10115" t="s">
        <v>7365</v>
      </c>
      <c r="F10115" t="s">
        <v>7348</v>
      </c>
      <c r="J10115" t="s">
        <v>5625</v>
      </c>
      <c r="K10115" t="s">
        <v>22</v>
      </c>
      <c r="L10115" t="str">
        <f>_xlfn.XLOOKUP(Tableau1[[#This Row],[TYPE DE PIECE]],Tableau4[MATIERE],Tableau4[SHORT TYPE],"",0,1)</f>
        <v>COP</v>
      </c>
      <c r="N10115" t="str">
        <f>IF(ISERR(FIND("DECOUPE",Tableau1[[#This Row],[DESIGNATION]])),"","NEED REF")</f>
        <v/>
      </c>
    </row>
    <row r="10116" spans="2:14">
      <c r="B10116">
        <v>34403890</v>
      </c>
      <c r="C10116" s="2">
        <v>41815</v>
      </c>
      <c r="D10116" t="s">
        <v>13</v>
      </c>
      <c r="E10116" t="s">
        <v>7366</v>
      </c>
      <c r="F10116" t="s">
        <v>7348</v>
      </c>
      <c r="J10116" t="s">
        <v>5625</v>
      </c>
      <c r="K10116" t="s">
        <v>22</v>
      </c>
      <c r="L10116" t="str">
        <f>_xlfn.XLOOKUP(Tableau1[[#This Row],[TYPE DE PIECE]],Tableau4[MATIERE],Tableau4[SHORT TYPE],"",0,1)</f>
        <v>COP</v>
      </c>
      <c r="N10116" t="str">
        <f>IF(ISERR(FIND("DECOUPE",Tableau1[[#This Row],[DESIGNATION]])),"","NEED REF")</f>
        <v/>
      </c>
    </row>
    <row r="10117" spans="2:14">
      <c r="B10117">
        <v>34403889</v>
      </c>
      <c r="C10117" s="2">
        <v>41815</v>
      </c>
      <c r="D10117" t="s">
        <v>13</v>
      </c>
      <c r="E10117" t="s">
        <v>7367</v>
      </c>
      <c r="F10117" t="s">
        <v>7348</v>
      </c>
      <c r="J10117" t="s">
        <v>5625</v>
      </c>
      <c r="K10117" t="s">
        <v>22</v>
      </c>
      <c r="L10117" t="str">
        <f>_xlfn.XLOOKUP(Tableau1[[#This Row],[TYPE DE PIECE]],Tableau4[MATIERE],Tableau4[SHORT TYPE],"",0,1)</f>
        <v>COP</v>
      </c>
      <c r="N10117" t="str">
        <f>IF(ISERR(FIND("DECOUPE",Tableau1[[#This Row],[DESIGNATION]])),"","NEED REF")</f>
        <v/>
      </c>
    </row>
    <row r="10118" spans="2:14">
      <c r="B10118">
        <v>34403888</v>
      </c>
      <c r="C10118" s="2">
        <v>41815</v>
      </c>
      <c r="D10118" t="s">
        <v>13</v>
      </c>
      <c r="E10118" t="s">
        <v>7368</v>
      </c>
      <c r="F10118" t="s">
        <v>7348</v>
      </c>
      <c r="J10118" t="s">
        <v>5625</v>
      </c>
      <c r="K10118" t="s">
        <v>22</v>
      </c>
      <c r="L10118" t="str">
        <f>_xlfn.XLOOKUP(Tableau1[[#This Row],[TYPE DE PIECE]],Tableau4[MATIERE],Tableau4[SHORT TYPE],"",0,1)</f>
        <v>COP</v>
      </c>
      <c r="N10118" t="str">
        <f>IF(ISERR(FIND("DECOUPE",Tableau1[[#This Row],[DESIGNATION]])),"","NEED REF")</f>
        <v/>
      </c>
    </row>
    <row r="10119" spans="2:14">
      <c r="B10119">
        <v>34403887</v>
      </c>
      <c r="C10119" s="2">
        <v>41815</v>
      </c>
      <c r="D10119" t="s">
        <v>13</v>
      </c>
      <c r="E10119" t="s">
        <v>7369</v>
      </c>
      <c r="F10119" t="s">
        <v>7348</v>
      </c>
      <c r="J10119" t="s">
        <v>5625</v>
      </c>
      <c r="K10119" t="s">
        <v>22</v>
      </c>
      <c r="L10119" t="str">
        <f>_xlfn.XLOOKUP(Tableau1[[#This Row],[TYPE DE PIECE]],Tableau4[MATIERE],Tableau4[SHORT TYPE],"",0,1)</f>
        <v>COP</v>
      </c>
      <c r="N10119" t="str">
        <f>IF(ISERR(FIND("DECOUPE",Tableau1[[#This Row],[DESIGNATION]])),"","NEED REF")</f>
        <v/>
      </c>
    </row>
    <row r="10120" spans="2:14">
      <c r="B10120">
        <v>34403886</v>
      </c>
      <c r="C10120" s="2">
        <v>41815</v>
      </c>
      <c r="D10120" t="s">
        <v>13</v>
      </c>
      <c r="E10120" t="s">
        <v>7370</v>
      </c>
      <c r="F10120" t="s">
        <v>7348</v>
      </c>
      <c r="J10120" t="s">
        <v>5625</v>
      </c>
      <c r="K10120" t="s">
        <v>22</v>
      </c>
      <c r="L10120" t="str">
        <f>_xlfn.XLOOKUP(Tableau1[[#This Row],[TYPE DE PIECE]],Tableau4[MATIERE],Tableau4[SHORT TYPE],"",0,1)</f>
        <v>COP</v>
      </c>
      <c r="N10120" t="str">
        <f>IF(ISERR(FIND("DECOUPE",Tableau1[[#This Row],[DESIGNATION]])),"","NEED REF")</f>
        <v/>
      </c>
    </row>
    <row r="10121" spans="2:14">
      <c r="B10121">
        <v>34403885</v>
      </c>
      <c r="C10121" s="2">
        <v>41815</v>
      </c>
      <c r="D10121" t="s">
        <v>13</v>
      </c>
      <c r="E10121" t="s">
        <v>7371</v>
      </c>
      <c r="F10121" t="s">
        <v>7348</v>
      </c>
      <c r="J10121" t="s">
        <v>5625</v>
      </c>
      <c r="K10121" t="s">
        <v>22</v>
      </c>
      <c r="L10121" t="str">
        <f>_xlfn.XLOOKUP(Tableau1[[#This Row],[TYPE DE PIECE]],Tableau4[MATIERE],Tableau4[SHORT TYPE],"",0,1)</f>
        <v>COP</v>
      </c>
      <c r="N10121" t="str">
        <f>IF(ISERR(FIND("DECOUPE",Tableau1[[#This Row],[DESIGNATION]])),"","NEED REF")</f>
        <v/>
      </c>
    </row>
    <row r="10122" spans="2:14">
      <c r="B10122">
        <v>34403884</v>
      </c>
      <c r="C10122" s="2">
        <v>41815</v>
      </c>
      <c r="D10122" t="s">
        <v>13</v>
      </c>
      <c r="E10122" t="s">
        <v>7372</v>
      </c>
      <c r="F10122" t="s">
        <v>7348</v>
      </c>
      <c r="J10122" t="s">
        <v>5625</v>
      </c>
      <c r="K10122" t="s">
        <v>22</v>
      </c>
      <c r="L10122" t="str">
        <f>_xlfn.XLOOKUP(Tableau1[[#This Row],[TYPE DE PIECE]],Tableau4[MATIERE],Tableau4[SHORT TYPE],"",0,1)</f>
        <v>COP</v>
      </c>
      <c r="N10122" t="str">
        <f>IF(ISERR(FIND("DECOUPE",Tableau1[[#This Row],[DESIGNATION]])),"","NEED REF")</f>
        <v/>
      </c>
    </row>
    <row r="10123" spans="2:14">
      <c r="B10123">
        <v>34403883</v>
      </c>
      <c r="C10123" s="2">
        <v>41815</v>
      </c>
      <c r="D10123" t="s">
        <v>13</v>
      </c>
      <c r="E10123" t="s">
        <v>7373</v>
      </c>
      <c r="F10123" t="s">
        <v>7348</v>
      </c>
      <c r="J10123" t="s">
        <v>5625</v>
      </c>
      <c r="K10123" t="s">
        <v>22</v>
      </c>
      <c r="L10123" t="str">
        <f>_xlfn.XLOOKUP(Tableau1[[#This Row],[TYPE DE PIECE]],Tableau4[MATIERE],Tableau4[SHORT TYPE],"",0,1)</f>
        <v>COP</v>
      </c>
      <c r="N10123" t="str">
        <f>IF(ISERR(FIND("DECOUPE",Tableau1[[#This Row],[DESIGNATION]])),"","NEED REF")</f>
        <v/>
      </c>
    </row>
    <row r="10124" spans="2:14">
      <c r="B10124">
        <v>34403882</v>
      </c>
      <c r="C10124" s="2">
        <v>41815</v>
      </c>
      <c r="D10124" t="s">
        <v>13</v>
      </c>
      <c r="E10124" t="s">
        <v>7374</v>
      </c>
      <c r="F10124" t="s">
        <v>7348</v>
      </c>
      <c r="J10124" t="s">
        <v>5625</v>
      </c>
      <c r="K10124" t="s">
        <v>22</v>
      </c>
      <c r="L10124" t="str">
        <f>_xlfn.XLOOKUP(Tableau1[[#This Row],[TYPE DE PIECE]],Tableau4[MATIERE],Tableau4[SHORT TYPE],"",0,1)</f>
        <v>COP</v>
      </c>
      <c r="N10124" t="str">
        <f>IF(ISERR(FIND("DECOUPE",Tableau1[[#This Row],[DESIGNATION]])),"","NEED REF")</f>
        <v/>
      </c>
    </row>
    <row r="10125" spans="2:14">
      <c r="B10125">
        <v>34403881</v>
      </c>
      <c r="C10125" s="2">
        <v>41815</v>
      </c>
      <c r="D10125" t="s">
        <v>13</v>
      </c>
      <c r="E10125" t="s">
        <v>7375</v>
      </c>
      <c r="F10125" t="s">
        <v>7348</v>
      </c>
      <c r="J10125" t="s">
        <v>5625</v>
      </c>
      <c r="K10125" t="s">
        <v>22</v>
      </c>
      <c r="L10125" t="str">
        <f>_xlfn.XLOOKUP(Tableau1[[#This Row],[TYPE DE PIECE]],Tableau4[MATIERE],Tableau4[SHORT TYPE],"",0,1)</f>
        <v>COP</v>
      </c>
      <c r="N10125" t="str">
        <f>IF(ISERR(FIND("DECOUPE",Tableau1[[#This Row],[DESIGNATION]])),"","NEED REF")</f>
        <v/>
      </c>
    </row>
    <row r="10126" spans="2:14">
      <c r="B10126">
        <v>34403880</v>
      </c>
      <c r="C10126" s="2">
        <v>41815</v>
      </c>
      <c r="D10126" t="s">
        <v>13</v>
      </c>
      <c r="E10126" t="s">
        <v>7376</v>
      </c>
      <c r="F10126" t="s">
        <v>7348</v>
      </c>
      <c r="J10126" t="s">
        <v>5625</v>
      </c>
      <c r="K10126" t="s">
        <v>22</v>
      </c>
      <c r="L10126" t="str">
        <f>_xlfn.XLOOKUP(Tableau1[[#This Row],[TYPE DE PIECE]],Tableau4[MATIERE],Tableau4[SHORT TYPE],"",0,1)</f>
        <v>COP</v>
      </c>
      <c r="N10126" t="str">
        <f>IF(ISERR(FIND("DECOUPE",Tableau1[[#This Row],[DESIGNATION]])),"","NEED REF")</f>
        <v/>
      </c>
    </row>
    <row r="10127" spans="2:14">
      <c r="B10127">
        <v>34403879</v>
      </c>
      <c r="C10127" s="2">
        <v>41815</v>
      </c>
      <c r="D10127" t="s">
        <v>13</v>
      </c>
      <c r="E10127" t="s">
        <v>7377</v>
      </c>
      <c r="F10127" t="s">
        <v>7348</v>
      </c>
      <c r="J10127" t="s">
        <v>5625</v>
      </c>
      <c r="K10127" t="s">
        <v>22</v>
      </c>
      <c r="L10127" t="str">
        <f>_xlfn.XLOOKUP(Tableau1[[#This Row],[TYPE DE PIECE]],Tableau4[MATIERE],Tableau4[SHORT TYPE],"",0,1)</f>
        <v>COP</v>
      </c>
      <c r="N10127" t="str">
        <f>IF(ISERR(FIND("DECOUPE",Tableau1[[#This Row],[DESIGNATION]])),"","NEED REF")</f>
        <v/>
      </c>
    </row>
    <row r="10128" spans="2:14">
      <c r="B10128">
        <v>34403878</v>
      </c>
      <c r="C10128" s="2">
        <v>41815</v>
      </c>
      <c r="D10128" t="s">
        <v>13</v>
      </c>
      <c r="E10128" t="s">
        <v>7377</v>
      </c>
      <c r="F10128" t="s">
        <v>7348</v>
      </c>
      <c r="J10128" t="s">
        <v>5625</v>
      </c>
      <c r="K10128" t="s">
        <v>22</v>
      </c>
      <c r="L10128" t="str">
        <f>_xlfn.XLOOKUP(Tableau1[[#This Row],[TYPE DE PIECE]],Tableau4[MATIERE],Tableau4[SHORT TYPE],"",0,1)</f>
        <v>COP</v>
      </c>
      <c r="N10128" t="str">
        <f>IF(ISERR(FIND("DECOUPE",Tableau1[[#This Row],[DESIGNATION]])),"","NEED REF")</f>
        <v/>
      </c>
    </row>
    <row r="10129" spans="2:14">
      <c r="B10129">
        <v>34403877</v>
      </c>
      <c r="C10129" s="2">
        <v>41815</v>
      </c>
      <c r="D10129" t="s">
        <v>13</v>
      </c>
      <c r="E10129" t="s">
        <v>7378</v>
      </c>
      <c r="F10129" t="s">
        <v>7348</v>
      </c>
      <c r="J10129" t="s">
        <v>5625</v>
      </c>
      <c r="K10129" t="s">
        <v>22</v>
      </c>
      <c r="L10129" t="str">
        <f>_xlfn.XLOOKUP(Tableau1[[#This Row],[TYPE DE PIECE]],Tableau4[MATIERE],Tableau4[SHORT TYPE],"",0,1)</f>
        <v>COP</v>
      </c>
      <c r="N10129" t="str">
        <f>IF(ISERR(FIND("DECOUPE",Tableau1[[#This Row],[DESIGNATION]])),"","NEED REF")</f>
        <v/>
      </c>
    </row>
    <row r="10130" spans="2:14">
      <c r="B10130">
        <v>34403876</v>
      </c>
      <c r="C10130" s="2">
        <v>41815</v>
      </c>
      <c r="D10130" t="s">
        <v>13</v>
      </c>
      <c r="E10130" t="s">
        <v>7379</v>
      </c>
      <c r="F10130" t="s">
        <v>7348</v>
      </c>
      <c r="J10130" t="s">
        <v>5625</v>
      </c>
      <c r="K10130" t="s">
        <v>22</v>
      </c>
      <c r="L10130" t="str">
        <f>_xlfn.XLOOKUP(Tableau1[[#This Row],[TYPE DE PIECE]],Tableau4[MATIERE],Tableau4[SHORT TYPE],"",0,1)</f>
        <v>COP</v>
      </c>
      <c r="N10130" t="str">
        <f>IF(ISERR(FIND("DECOUPE",Tableau1[[#This Row],[DESIGNATION]])),"","NEED REF")</f>
        <v/>
      </c>
    </row>
    <row r="10131" spans="2:14">
      <c r="B10131">
        <v>34403875</v>
      </c>
      <c r="C10131" s="2">
        <v>41815</v>
      </c>
      <c r="D10131" t="s">
        <v>13</v>
      </c>
      <c r="E10131" t="s">
        <v>7380</v>
      </c>
      <c r="F10131" t="s">
        <v>7348</v>
      </c>
      <c r="J10131" t="s">
        <v>5625</v>
      </c>
      <c r="K10131" t="s">
        <v>22</v>
      </c>
      <c r="L10131" t="str">
        <f>_xlfn.XLOOKUP(Tableau1[[#This Row],[TYPE DE PIECE]],Tableau4[MATIERE],Tableau4[SHORT TYPE],"",0,1)</f>
        <v>COP</v>
      </c>
      <c r="N10131" t="str">
        <f>IF(ISERR(FIND("DECOUPE",Tableau1[[#This Row],[DESIGNATION]])),"","NEED REF")</f>
        <v/>
      </c>
    </row>
    <row r="10132" spans="2:14">
      <c r="B10132">
        <v>34403874</v>
      </c>
      <c r="C10132" s="2">
        <v>41815</v>
      </c>
      <c r="D10132" t="s">
        <v>13</v>
      </c>
      <c r="E10132" t="s">
        <v>7381</v>
      </c>
      <c r="F10132" t="s">
        <v>7348</v>
      </c>
      <c r="J10132" t="s">
        <v>5625</v>
      </c>
      <c r="K10132" t="s">
        <v>22</v>
      </c>
      <c r="L10132" t="str">
        <f>_xlfn.XLOOKUP(Tableau1[[#This Row],[TYPE DE PIECE]],Tableau4[MATIERE],Tableau4[SHORT TYPE],"",0,1)</f>
        <v>COP</v>
      </c>
      <c r="N10132" t="str">
        <f>IF(ISERR(FIND("DECOUPE",Tableau1[[#This Row],[DESIGNATION]])),"","NEED REF")</f>
        <v/>
      </c>
    </row>
    <row r="10133" spans="2:14">
      <c r="B10133">
        <v>34403873</v>
      </c>
      <c r="C10133" s="2">
        <v>41815</v>
      </c>
      <c r="D10133" t="s">
        <v>13</v>
      </c>
      <c r="E10133" t="s">
        <v>7382</v>
      </c>
      <c r="F10133" t="s">
        <v>7348</v>
      </c>
      <c r="J10133" t="s">
        <v>5625</v>
      </c>
      <c r="K10133" t="s">
        <v>22</v>
      </c>
      <c r="L10133" t="str">
        <f>_xlfn.XLOOKUP(Tableau1[[#This Row],[TYPE DE PIECE]],Tableau4[MATIERE],Tableau4[SHORT TYPE],"",0,1)</f>
        <v>COP</v>
      </c>
      <c r="N10133" t="str">
        <f>IF(ISERR(FIND("DECOUPE",Tableau1[[#This Row],[DESIGNATION]])),"","NEED REF")</f>
        <v/>
      </c>
    </row>
    <row r="10134" spans="2:14">
      <c r="B10134">
        <v>34403872</v>
      </c>
      <c r="C10134" s="2">
        <v>41815</v>
      </c>
      <c r="D10134" t="s">
        <v>13</v>
      </c>
      <c r="E10134" t="s">
        <v>7383</v>
      </c>
      <c r="F10134" t="s">
        <v>7348</v>
      </c>
      <c r="J10134" t="s">
        <v>5625</v>
      </c>
      <c r="K10134" t="s">
        <v>22</v>
      </c>
      <c r="L10134" t="str">
        <f>_xlfn.XLOOKUP(Tableau1[[#This Row],[TYPE DE PIECE]],Tableau4[MATIERE],Tableau4[SHORT TYPE],"",0,1)</f>
        <v>COP</v>
      </c>
      <c r="N10134" t="str">
        <f>IF(ISERR(FIND("DECOUPE",Tableau1[[#This Row],[DESIGNATION]])),"","NEED REF")</f>
        <v/>
      </c>
    </row>
    <row r="10135" spans="2:14">
      <c r="B10135">
        <v>34403871</v>
      </c>
      <c r="C10135" s="2">
        <v>41815</v>
      </c>
      <c r="D10135" t="s">
        <v>13</v>
      </c>
      <c r="E10135" t="s">
        <v>7384</v>
      </c>
      <c r="F10135" t="s">
        <v>7348</v>
      </c>
      <c r="J10135" t="s">
        <v>5625</v>
      </c>
      <c r="K10135" t="s">
        <v>22</v>
      </c>
      <c r="L10135" t="str">
        <f>_xlfn.XLOOKUP(Tableau1[[#This Row],[TYPE DE PIECE]],Tableau4[MATIERE],Tableau4[SHORT TYPE],"",0,1)</f>
        <v>COP</v>
      </c>
      <c r="N10135" t="str">
        <f>IF(ISERR(FIND("DECOUPE",Tableau1[[#This Row],[DESIGNATION]])),"","NEED REF")</f>
        <v/>
      </c>
    </row>
    <row r="10136" spans="2:14">
      <c r="B10136">
        <v>34403870</v>
      </c>
      <c r="C10136" s="2">
        <v>41815</v>
      </c>
      <c r="D10136" t="s">
        <v>13</v>
      </c>
      <c r="E10136" t="s">
        <v>7385</v>
      </c>
      <c r="F10136" t="s">
        <v>7348</v>
      </c>
      <c r="J10136" t="s">
        <v>5625</v>
      </c>
      <c r="K10136" t="s">
        <v>22</v>
      </c>
      <c r="L10136" t="str">
        <f>_xlfn.XLOOKUP(Tableau1[[#This Row],[TYPE DE PIECE]],Tableau4[MATIERE],Tableau4[SHORT TYPE],"",0,1)</f>
        <v>COP</v>
      </c>
      <c r="N10136" t="str">
        <f>IF(ISERR(FIND("DECOUPE",Tableau1[[#This Row],[DESIGNATION]])),"","NEED REF")</f>
        <v/>
      </c>
    </row>
    <row r="10137" spans="2:14">
      <c r="B10137">
        <v>34403869</v>
      </c>
      <c r="C10137" s="2">
        <v>41815</v>
      </c>
      <c r="D10137" t="s">
        <v>13</v>
      </c>
      <c r="E10137" t="s">
        <v>7386</v>
      </c>
      <c r="F10137" t="s">
        <v>7348</v>
      </c>
      <c r="J10137" t="s">
        <v>5625</v>
      </c>
      <c r="K10137" t="s">
        <v>22</v>
      </c>
      <c r="L10137" t="str">
        <f>_xlfn.XLOOKUP(Tableau1[[#This Row],[TYPE DE PIECE]],Tableau4[MATIERE],Tableau4[SHORT TYPE],"",0,1)</f>
        <v>COP</v>
      </c>
      <c r="N10137" t="str">
        <f>IF(ISERR(FIND("DECOUPE",Tableau1[[#This Row],[DESIGNATION]])),"","NEED REF")</f>
        <v/>
      </c>
    </row>
    <row r="10138" spans="2:14">
      <c r="B10138">
        <v>34403868</v>
      </c>
      <c r="C10138" s="2">
        <v>41815</v>
      </c>
      <c r="D10138" t="s">
        <v>13</v>
      </c>
      <c r="E10138" t="s">
        <v>7387</v>
      </c>
      <c r="F10138" t="s">
        <v>7348</v>
      </c>
      <c r="J10138" t="s">
        <v>5625</v>
      </c>
      <c r="K10138" t="s">
        <v>22</v>
      </c>
      <c r="L10138" t="str">
        <f>_xlfn.XLOOKUP(Tableau1[[#This Row],[TYPE DE PIECE]],Tableau4[MATIERE],Tableau4[SHORT TYPE],"",0,1)</f>
        <v>COP</v>
      </c>
      <c r="N10138" t="str">
        <f>IF(ISERR(FIND("DECOUPE",Tableau1[[#This Row],[DESIGNATION]])),"","NEED REF")</f>
        <v/>
      </c>
    </row>
    <row r="10139" spans="2:14">
      <c r="B10139">
        <v>34403867</v>
      </c>
      <c r="C10139" s="2">
        <v>41815</v>
      </c>
      <c r="D10139" t="s">
        <v>13</v>
      </c>
      <c r="E10139" t="s">
        <v>7388</v>
      </c>
      <c r="F10139" t="s">
        <v>7348</v>
      </c>
      <c r="J10139" t="s">
        <v>5625</v>
      </c>
      <c r="K10139" t="s">
        <v>22</v>
      </c>
      <c r="L10139" t="str">
        <f>_xlfn.XLOOKUP(Tableau1[[#This Row],[TYPE DE PIECE]],Tableau4[MATIERE],Tableau4[SHORT TYPE],"",0,1)</f>
        <v>COP</v>
      </c>
      <c r="N10139" t="str">
        <f>IF(ISERR(FIND("DECOUPE",Tableau1[[#This Row],[DESIGNATION]])),"","NEED REF")</f>
        <v/>
      </c>
    </row>
    <row r="10140" spans="2:14">
      <c r="B10140">
        <v>34403866</v>
      </c>
      <c r="C10140" s="2">
        <v>41815</v>
      </c>
      <c r="D10140" t="s">
        <v>13</v>
      </c>
      <c r="E10140" t="s">
        <v>7389</v>
      </c>
      <c r="F10140" t="s">
        <v>7348</v>
      </c>
      <c r="J10140" t="s">
        <v>5625</v>
      </c>
      <c r="K10140" t="s">
        <v>22</v>
      </c>
      <c r="L10140" t="str">
        <f>_xlfn.XLOOKUP(Tableau1[[#This Row],[TYPE DE PIECE]],Tableau4[MATIERE],Tableau4[SHORT TYPE],"",0,1)</f>
        <v>COP</v>
      </c>
      <c r="N10140" t="str">
        <f>IF(ISERR(FIND("DECOUPE",Tableau1[[#This Row],[DESIGNATION]])),"","NEED REF")</f>
        <v/>
      </c>
    </row>
    <row r="10141" spans="2:14">
      <c r="B10141">
        <v>34403865</v>
      </c>
      <c r="C10141" s="2">
        <v>41815</v>
      </c>
      <c r="D10141" t="s">
        <v>13</v>
      </c>
      <c r="E10141" t="s">
        <v>7390</v>
      </c>
      <c r="F10141" t="s">
        <v>7348</v>
      </c>
      <c r="J10141" t="s">
        <v>5625</v>
      </c>
      <c r="K10141" t="s">
        <v>22</v>
      </c>
      <c r="L10141" t="str">
        <f>_xlfn.XLOOKUP(Tableau1[[#This Row],[TYPE DE PIECE]],Tableau4[MATIERE],Tableau4[SHORT TYPE],"",0,1)</f>
        <v>COP</v>
      </c>
      <c r="N10141" t="str">
        <f>IF(ISERR(FIND("DECOUPE",Tableau1[[#This Row],[DESIGNATION]])),"","NEED REF")</f>
        <v/>
      </c>
    </row>
    <row r="10142" spans="2:14">
      <c r="B10142">
        <v>34403864</v>
      </c>
      <c r="C10142" s="2">
        <v>41815</v>
      </c>
      <c r="D10142" t="s">
        <v>13</v>
      </c>
      <c r="E10142" t="s">
        <v>7391</v>
      </c>
      <c r="F10142" t="s">
        <v>7348</v>
      </c>
      <c r="J10142" t="s">
        <v>5625</v>
      </c>
      <c r="K10142" t="s">
        <v>22</v>
      </c>
      <c r="L10142" t="str">
        <f>_xlfn.XLOOKUP(Tableau1[[#This Row],[TYPE DE PIECE]],Tableau4[MATIERE],Tableau4[SHORT TYPE],"",0,1)</f>
        <v>COP</v>
      </c>
      <c r="N10142" t="str">
        <f>IF(ISERR(FIND("DECOUPE",Tableau1[[#This Row],[DESIGNATION]])),"","NEED REF")</f>
        <v/>
      </c>
    </row>
    <row r="10143" spans="2:14">
      <c r="B10143">
        <v>34403863</v>
      </c>
      <c r="C10143" s="2">
        <v>41815</v>
      </c>
      <c r="D10143" t="s">
        <v>13</v>
      </c>
      <c r="E10143" t="s">
        <v>7392</v>
      </c>
      <c r="F10143" t="s">
        <v>7348</v>
      </c>
      <c r="J10143" t="s">
        <v>5625</v>
      </c>
      <c r="K10143" t="s">
        <v>22</v>
      </c>
      <c r="L10143" t="str">
        <f>_xlfn.XLOOKUP(Tableau1[[#This Row],[TYPE DE PIECE]],Tableau4[MATIERE],Tableau4[SHORT TYPE],"",0,1)</f>
        <v>COP</v>
      </c>
      <c r="N10143" t="str">
        <f>IF(ISERR(FIND("DECOUPE",Tableau1[[#This Row],[DESIGNATION]])),"","NEED REF")</f>
        <v/>
      </c>
    </row>
    <row r="10144" spans="2:14">
      <c r="B10144">
        <v>34403862</v>
      </c>
      <c r="C10144" s="2">
        <v>41815</v>
      </c>
      <c r="D10144" t="s">
        <v>13</v>
      </c>
      <c r="E10144" t="s">
        <v>7393</v>
      </c>
      <c r="F10144" t="s">
        <v>7348</v>
      </c>
      <c r="J10144" t="s">
        <v>5625</v>
      </c>
      <c r="K10144" t="s">
        <v>22</v>
      </c>
      <c r="L10144" t="str">
        <f>_xlfn.XLOOKUP(Tableau1[[#This Row],[TYPE DE PIECE]],Tableau4[MATIERE],Tableau4[SHORT TYPE],"",0,1)</f>
        <v>COP</v>
      </c>
      <c r="N10144" t="str">
        <f>IF(ISERR(FIND("DECOUPE",Tableau1[[#This Row],[DESIGNATION]])),"","NEED REF")</f>
        <v/>
      </c>
    </row>
    <row r="10145" spans="2:14">
      <c r="B10145">
        <v>34403861</v>
      </c>
      <c r="C10145" s="2">
        <v>41815</v>
      </c>
      <c r="D10145" t="s">
        <v>13</v>
      </c>
      <c r="E10145" t="s">
        <v>7394</v>
      </c>
      <c r="F10145" t="s">
        <v>7348</v>
      </c>
      <c r="J10145" t="s">
        <v>5625</v>
      </c>
      <c r="K10145" t="s">
        <v>22</v>
      </c>
      <c r="L10145" t="str">
        <f>_xlfn.XLOOKUP(Tableau1[[#This Row],[TYPE DE PIECE]],Tableau4[MATIERE],Tableau4[SHORT TYPE],"",0,1)</f>
        <v>COP</v>
      </c>
      <c r="N10145" t="str">
        <f>IF(ISERR(FIND("DECOUPE",Tableau1[[#This Row],[DESIGNATION]])),"","NEED REF")</f>
        <v/>
      </c>
    </row>
    <row r="10146" spans="2:14">
      <c r="B10146">
        <v>34403860</v>
      </c>
      <c r="C10146" s="2">
        <v>41815</v>
      </c>
      <c r="D10146" t="s">
        <v>13</v>
      </c>
      <c r="E10146" t="s">
        <v>7395</v>
      </c>
      <c r="F10146" t="s">
        <v>7348</v>
      </c>
      <c r="J10146" t="s">
        <v>5625</v>
      </c>
      <c r="K10146" t="s">
        <v>22</v>
      </c>
      <c r="L10146" t="str">
        <f>_xlfn.XLOOKUP(Tableau1[[#This Row],[TYPE DE PIECE]],Tableau4[MATIERE],Tableau4[SHORT TYPE],"",0,1)</f>
        <v>COP</v>
      </c>
      <c r="N10146" t="str">
        <f>IF(ISERR(FIND("DECOUPE",Tableau1[[#This Row],[DESIGNATION]])),"","NEED REF")</f>
        <v/>
      </c>
    </row>
    <row r="10147" spans="2:14">
      <c r="B10147">
        <v>34403859</v>
      </c>
      <c r="C10147" s="2">
        <v>41815</v>
      </c>
      <c r="D10147" t="s">
        <v>13</v>
      </c>
      <c r="E10147" t="s">
        <v>7396</v>
      </c>
      <c r="F10147" t="s">
        <v>7348</v>
      </c>
      <c r="J10147" t="s">
        <v>5625</v>
      </c>
      <c r="K10147" t="s">
        <v>22</v>
      </c>
      <c r="L10147" t="str">
        <f>_xlfn.XLOOKUP(Tableau1[[#This Row],[TYPE DE PIECE]],Tableau4[MATIERE],Tableau4[SHORT TYPE],"",0,1)</f>
        <v>COP</v>
      </c>
      <c r="N10147" t="str">
        <f>IF(ISERR(FIND("DECOUPE",Tableau1[[#This Row],[DESIGNATION]])),"","NEED REF")</f>
        <v/>
      </c>
    </row>
    <row r="10148" spans="2:14">
      <c r="B10148">
        <v>34403858</v>
      </c>
      <c r="C10148" s="2">
        <v>41815</v>
      </c>
      <c r="D10148" t="s">
        <v>13</v>
      </c>
      <c r="E10148" t="s">
        <v>7397</v>
      </c>
      <c r="F10148" t="s">
        <v>7348</v>
      </c>
      <c r="J10148" t="s">
        <v>5625</v>
      </c>
      <c r="K10148" t="s">
        <v>22</v>
      </c>
      <c r="L10148" t="str">
        <f>_xlfn.XLOOKUP(Tableau1[[#This Row],[TYPE DE PIECE]],Tableau4[MATIERE],Tableau4[SHORT TYPE],"",0,1)</f>
        <v>COP</v>
      </c>
      <c r="N10148" t="str">
        <f>IF(ISERR(FIND("DECOUPE",Tableau1[[#This Row],[DESIGNATION]])),"","NEED REF")</f>
        <v/>
      </c>
    </row>
    <row r="10149" spans="2:14">
      <c r="B10149">
        <v>34403857</v>
      </c>
      <c r="C10149" s="2">
        <v>41815</v>
      </c>
      <c r="D10149" t="s">
        <v>13</v>
      </c>
      <c r="E10149" t="s">
        <v>7398</v>
      </c>
      <c r="F10149" t="s">
        <v>7348</v>
      </c>
      <c r="J10149" t="s">
        <v>5625</v>
      </c>
      <c r="K10149" t="s">
        <v>22</v>
      </c>
      <c r="L10149" t="str">
        <f>_xlfn.XLOOKUP(Tableau1[[#This Row],[TYPE DE PIECE]],Tableau4[MATIERE],Tableau4[SHORT TYPE],"",0,1)</f>
        <v>COP</v>
      </c>
      <c r="N10149" t="str">
        <f>IF(ISERR(FIND("DECOUPE",Tableau1[[#This Row],[DESIGNATION]])),"","NEED REF")</f>
        <v/>
      </c>
    </row>
    <row r="10150" spans="2:14">
      <c r="B10150">
        <v>34403856</v>
      </c>
      <c r="C10150" s="2">
        <v>41815</v>
      </c>
      <c r="D10150" t="s">
        <v>13</v>
      </c>
      <c r="E10150" t="s">
        <v>7399</v>
      </c>
      <c r="F10150" t="s">
        <v>7348</v>
      </c>
      <c r="J10150" t="s">
        <v>5625</v>
      </c>
      <c r="K10150" t="s">
        <v>22</v>
      </c>
      <c r="L10150" t="str">
        <f>_xlfn.XLOOKUP(Tableau1[[#This Row],[TYPE DE PIECE]],Tableau4[MATIERE],Tableau4[SHORT TYPE],"",0,1)</f>
        <v>COP</v>
      </c>
      <c r="N10150" t="str">
        <f>IF(ISERR(FIND("DECOUPE",Tableau1[[#This Row],[DESIGNATION]])),"","NEED REF")</f>
        <v/>
      </c>
    </row>
    <row r="10151" spans="2:14">
      <c r="B10151">
        <v>34403855</v>
      </c>
      <c r="C10151" s="2">
        <v>41815</v>
      </c>
      <c r="D10151" t="s">
        <v>13</v>
      </c>
      <c r="E10151" t="s">
        <v>7400</v>
      </c>
      <c r="F10151" t="s">
        <v>7348</v>
      </c>
      <c r="J10151" t="s">
        <v>5625</v>
      </c>
      <c r="K10151" t="s">
        <v>22</v>
      </c>
      <c r="L10151" t="str">
        <f>_xlfn.XLOOKUP(Tableau1[[#This Row],[TYPE DE PIECE]],Tableau4[MATIERE],Tableau4[SHORT TYPE],"",0,1)</f>
        <v>COP</v>
      </c>
      <c r="N10151" t="str">
        <f>IF(ISERR(FIND("DECOUPE",Tableau1[[#This Row],[DESIGNATION]])),"","NEED REF")</f>
        <v/>
      </c>
    </row>
    <row r="10152" spans="2:14">
      <c r="B10152">
        <v>34403854</v>
      </c>
      <c r="C10152" s="2">
        <v>41815</v>
      </c>
      <c r="D10152" t="s">
        <v>13</v>
      </c>
      <c r="E10152" t="s">
        <v>7401</v>
      </c>
      <c r="F10152" t="s">
        <v>7348</v>
      </c>
      <c r="J10152" t="s">
        <v>5625</v>
      </c>
      <c r="K10152" t="s">
        <v>22</v>
      </c>
      <c r="L10152" t="str">
        <f>_xlfn.XLOOKUP(Tableau1[[#This Row],[TYPE DE PIECE]],Tableau4[MATIERE],Tableau4[SHORT TYPE],"",0,1)</f>
        <v>COP</v>
      </c>
      <c r="N10152" t="str">
        <f>IF(ISERR(FIND("DECOUPE",Tableau1[[#This Row],[DESIGNATION]])),"","NEED REF")</f>
        <v/>
      </c>
    </row>
    <row r="10153" spans="2:14">
      <c r="B10153">
        <v>34403853</v>
      </c>
      <c r="C10153" s="2">
        <v>41815</v>
      </c>
      <c r="D10153" t="s">
        <v>13</v>
      </c>
      <c r="E10153" t="s">
        <v>7402</v>
      </c>
      <c r="F10153" t="s">
        <v>7348</v>
      </c>
      <c r="J10153" t="s">
        <v>5625</v>
      </c>
      <c r="K10153" t="s">
        <v>22</v>
      </c>
      <c r="L10153" t="str">
        <f>_xlfn.XLOOKUP(Tableau1[[#This Row],[TYPE DE PIECE]],Tableau4[MATIERE],Tableau4[SHORT TYPE],"",0,1)</f>
        <v>COP</v>
      </c>
      <c r="N10153" t="str">
        <f>IF(ISERR(FIND("DECOUPE",Tableau1[[#This Row],[DESIGNATION]])),"","NEED REF")</f>
        <v/>
      </c>
    </row>
    <row r="10154" spans="2:14">
      <c r="B10154">
        <v>34403852</v>
      </c>
      <c r="C10154" s="2">
        <v>41815</v>
      </c>
      <c r="D10154" t="s">
        <v>13</v>
      </c>
      <c r="E10154" t="s">
        <v>7403</v>
      </c>
      <c r="F10154" t="s">
        <v>7348</v>
      </c>
      <c r="J10154" t="s">
        <v>5625</v>
      </c>
      <c r="K10154" t="s">
        <v>22</v>
      </c>
      <c r="L10154" t="str">
        <f>_xlfn.XLOOKUP(Tableau1[[#This Row],[TYPE DE PIECE]],Tableau4[MATIERE],Tableau4[SHORT TYPE],"",0,1)</f>
        <v>COP</v>
      </c>
      <c r="N10154" t="str">
        <f>IF(ISERR(FIND("DECOUPE",Tableau1[[#This Row],[DESIGNATION]])),"","NEED REF")</f>
        <v/>
      </c>
    </row>
    <row r="10155" spans="2:14">
      <c r="B10155">
        <v>34403851</v>
      </c>
      <c r="C10155" s="2">
        <v>41815</v>
      </c>
      <c r="D10155" t="s">
        <v>13</v>
      </c>
      <c r="E10155" t="s">
        <v>7404</v>
      </c>
      <c r="F10155" t="s">
        <v>7348</v>
      </c>
      <c r="J10155" t="s">
        <v>5625</v>
      </c>
      <c r="K10155" t="s">
        <v>22</v>
      </c>
      <c r="L10155" t="str">
        <f>_xlfn.XLOOKUP(Tableau1[[#This Row],[TYPE DE PIECE]],Tableau4[MATIERE],Tableau4[SHORT TYPE],"",0,1)</f>
        <v>COP</v>
      </c>
      <c r="N10155" t="str">
        <f>IF(ISERR(FIND("DECOUPE",Tableau1[[#This Row],[DESIGNATION]])),"","NEED REF")</f>
        <v/>
      </c>
    </row>
    <row r="10156" spans="2:14">
      <c r="B10156">
        <v>34403850</v>
      </c>
      <c r="C10156" s="2">
        <v>41815</v>
      </c>
      <c r="D10156" t="s">
        <v>13</v>
      </c>
      <c r="E10156" t="s">
        <v>7405</v>
      </c>
      <c r="F10156" t="s">
        <v>7348</v>
      </c>
      <c r="J10156" t="s">
        <v>5625</v>
      </c>
      <c r="K10156" t="s">
        <v>22</v>
      </c>
      <c r="L10156" t="str">
        <f>_xlfn.XLOOKUP(Tableau1[[#This Row],[TYPE DE PIECE]],Tableau4[MATIERE],Tableau4[SHORT TYPE],"",0,1)</f>
        <v>COP</v>
      </c>
      <c r="N10156" t="str">
        <f>IF(ISERR(FIND("DECOUPE",Tableau1[[#This Row],[DESIGNATION]])),"","NEED REF")</f>
        <v/>
      </c>
    </row>
    <row r="10157" spans="2:14">
      <c r="B10157">
        <v>34403849</v>
      </c>
      <c r="C10157" s="2">
        <v>41815</v>
      </c>
      <c r="D10157" t="s">
        <v>13</v>
      </c>
      <c r="E10157" t="s">
        <v>7406</v>
      </c>
      <c r="F10157" t="s">
        <v>7348</v>
      </c>
      <c r="J10157" t="s">
        <v>5625</v>
      </c>
      <c r="K10157" t="s">
        <v>22</v>
      </c>
      <c r="L10157" t="str">
        <f>_xlfn.XLOOKUP(Tableau1[[#This Row],[TYPE DE PIECE]],Tableau4[MATIERE],Tableau4[SHORT TYPE],"",0,1)</f>
        <v>COP</v>
      </c>
      <c r="N10157" t="str">
        <f>IF(ISERR(FIND("DECOUPE",Tableau1[[#This Row],[DESIGNATION]])),"","NEED REF")</f>
        <v/>
      </c>
    </row>
    <row r="10158" spans="2:14">
      <c r="B10158">
        <v>34403848</v>
      </c>
      <c r="C10158" s="2">
        <v>41815</v>
      </c>
      <c r="D10158" t="s">
        <v>13</v>
      </c>
      <c r="E10158" t="s">
        <v>7407</v>
      </c>
      <c r="F10158" t="s">
        <v>7348</v>
      </c>
      <c r="J10158" t="s">
        <v>5625</v>
      </c>
      <c r="K10158" t="s">
        <v>22</v>
      </c>
      <c r="L10158" t="str">
        <f>_xlfn.XLOOKUP(Tableau1[[#This Row],[TYPE DE PIECE]],Tableau4[MATIERE],Tableau4[SHORT TYPE],"",0,1)</f>
        <v>COP</v>
      </c>
      <c r="N10158" t="str">
        <f>IF(ISERR(FIND("DECOUPE",Tableau1[[#This Row],[DESIGNATION]])),"","NEED REF")</f>
        <v/>
      </c>
    </row>
    <row r="10159" spans="2:14">
      <c r="B10159">
        <v>34403847</v>
      </c>
      <c r="C10159" s="2">
        <v>41815</v>
      </c>
      <c r="D10159" t="s">
        <v>13</v>
      </c>
      <c r="E10159" t="s">
        <v>7408</v>
      </c>
      <c r="F10159" t="s">
        <v>7348</v>
      </c>
      <c r="J10159" t="s">
        <v>5625</v>
      </c>
      <c r="K10159" t="s">
        <v>22</v>
      </c>
      <c r="L10159" t="str">
        <f>_xlfn.XLOOKUP(Tableau1[[#This Row],[TYPE DE PIECE]],Tableau4[MATIERE],Tableau4[SHORT TYPE],"",0,1)</f>
        <v>COP</v>
      </c>
      <c r="N10159" t="str">
        <f>IF(ISERR(FIND("DECOUPE",Tableau1[[#This Row],[DESIGNATION]])),"","NEED REF")</f>
        <v/>
      </c>
    </row>
    <row r="10160" spans="2:14">
      <c r="B10160">
        <v>34403846</v>
      </c>
      <c r="C10160" s="2">
        <v>41815</v>
      </c>
      <c r="D10160" t="s">
        <v>13</v>
      </c>
      <c r="E10160" t="s">
        <v>7409</v>
      </c>
      <c r="F10160" t="s">
        <v>7348</v>
      </c>
      <c r="J10160" t="s">
        <v>5625</v>
      </c>
      <c r="K10160" t="s">
        <v>22</v>
      </c>
      <c r="L10160" t="str">
        <f>_xlfn.XLOOKUP(Tableau1[[#This Row],[TYPE DE PIECE]],Tableau4[MATIERE],Tableau4[SHORT TYPE],"",0,1)</f>
        <v>COP</v>
      </c>
      <c r="N10160" t="str">
        <f>IF(ISERR(FIND("DECOUPE",Tableau1[[#This Row],[DESIGNATION]])),"","NEED REF")</f>
        <v/>
      </c>
    </row>
    <row r="10161" spans="2:14">
      <c r="B10161">
        <v>34403845</v>
      </c>
      <c r="C10161" s="2">
        <v>41815</v>
      </c>
      <c r="D10161" t="s">
        <v>13</v>
      </c>
      <c r="E10161" t="s">
        <v>7410</v>
      </c>
      <c r="F10161" t="s">
        <v>7348</v>
      </c>
      <c r="J10161" t="s">
        <v>5625</v>
      </c>
      <c r="K10161" t="s">
        <v>22</v>
      </c>
      <c r="L10161" t="str">
        <f>_xlfn.XLOOKUP(Tableau1[[#This Row],[TYPE DE PIECE]],Tableau4[MATIERE],Tableau4[SHORT TYPE],"",0,1)</f>
        <v>COP</v>
      </c>
      <c r="N10161" t="str">
        <f>IF(ISERR(FIND("DECOUPE",Tableau1[[#This Row],[DESIGNATION]])),"","NEED REF")</f>
        <v/>
      </c>
    </row>
    <row r="10162" spans="2:14">
      <c r="B10162">
        <v>34403844</v>
      </c>
      <c r="C10162" s="2">
        <v>41815</v>
      </c>
      <c r="D10162" t="s">
        <v>13</v>
      </c>
      <c r="E10162" t="s">
        <v>7411</v>
      </c>
      <c r="F10162" t="s">
        <v>7348</v>
      </c>
      <c r="J10162" t="s">
        <v>5625</v>
      </c>
      <c r="K10162" t="s">
        <v>22</v>
      </c>
      <c r="L10162" t="str">
        <f>_xlfn.XLOOKUP(Tableau1[[#This Row],[TYPE DE PIECE]],Tableau4[MATIERE],Tableau4[SHORT TYPE],"",0,1)</f>
        <v>COP</v>
      </c>
      <c r="N10162" t="str">
        <f>IF(ISERR(FIND("DECOUPE",Tableau1[[#This Row],[DESIGNATION]])),"","NEED REF")</f>
        <v/>
      </c>
    </row>
    <row r="10163" spans="2:14">
      <c r="B10163">
        <v>34403843</v>
      </c>
      <c r="C10163" s="2">
        <v>41815</v>
      </c>
      <c r="D10163" t="s">
        <v>13</v>
      </c>
      <c r="E10163" t="s">
        <v>7412</v>
      </c>
      <c r="F10163" t="s">
        <v>7048</v>
      </c>
      <c r="J10163" t="s">
        <v>5625</v>
      </c>
      <c r="K10163" t="s">
        <v>2529</v>
      </c>
      <c r="L10163" t="str">
        <f>_xlfn.XLOOKUP(Tableau1[[#This Row],[TYPE DE PIECE]],Tableau4[MATIERE],Tableau4[SHORT TYPE],"",0,1)</f>
        <v/>
      </c>
      <c r="N10163" t="str">
        <f>IF(ISERR(FIND("DECOUPE",Tableau1[[#This Row],[DESIGNATION]])),"","NEED REF")</f>
        <v/>
      </c>
    </row>
    <row r="10164" spans="2:14">
      <c r="B10164">
        <v>34403842</v>
      </c>
      <c r="C10164" s="2">
        <v>41803</v>
      </c>
      <c r="D10164" t="s">
        <v>745</v>
      </c>
      <c r="E10164" t="s">
        <v>7413</v>
      </c>
      <c r="F10164" t="s">
        <v>7048</v>
      </c>
      <c r="J10164" t="s">
        <v>177</v>
      </c>
      <c r="L10164" t="str">
        <f>_xlfn.XLOOKUP(Tableau1[[#This Row],[TYPE DE PIECE]],Tableau4[MATIERE],Tableau4[SHORT TYPE],"",0,1)</f>
        <v/>
      </c>
      <c r="N10164" t="str">
        <f>IF(ISERR(FIND("DECOUPE",Tableau1[[#This Row],[DESIGNATION]])),"","NEED REF")</f>
        <v/>
      </c>
    </row>
    <row r="10165" spans="2:14">
      <c r="B10165">
        <v>34403841</v>
      </c>
      <c r="C10165" s="2">
        <v>41803</v>
      </c>
      <c r="D10165" t="s">
        <v>13</v>
      </c>
      <c r="E10165" t="s">
        <v>7414</v>
      </c>
      <c r="F10165" t="s">
        <v>7133</v>
      </c>
      <c r="J10165" t="s">
        <v>2746</v>
      </c>
      <c r="K10165" t="s">
        <v>2529</v>
      </c>
      <c r="L10165" t="str">
        <f>_xlfn.XLOOKUP(Tableau1[[#This Row],[TYPE DE PIECE]],Tableau4[MATIERE],Tableau4[SHORT TYPE],"",0,1)</f>
        <v/>
      </c>
      <c r="N10165" t="str">
        <f>IF(ISERR(FIND("DECOUPE",Tableau1[[#This Row],[DESIGNATION]])),"","NEED REF")</f>
        <v/>
      </c>
    </row>
    <row r="10166" spans="2:14">
      <c r="B10166">
        <v>34403840</v>
      </c>
      <c r="C10166" s="2">
        <v>41827</v>
      </c>
      <c r="D10166" t="s">
        <v>13</v>
      </c>
      <c r="E10166" t="s">
        <v>7415</v>
      </c>
      <c r="F10166" t="s">
        <v>7342</v>
      </c>
      <c r="J10166" t="s">
        <v>17</v>
      </c>
      <c r="K10166" t="s">
        <v>22</v>
      </c>
      <c r="L10166" t="str">
        <f>_xlfn.XLOOKUP(Tableau1[[#This Row],[TYPE DE PIECE]],Tableau4[MATIERE],Tableau4[SHORT TYPE],"",0,1)</f>
        <v>COP</v>
      </c>
      <c r="N10166" t="str">
        <f>IF(ISERR(FIND("DECOUPE",Tableau1[[#This Row],[DESIGNATION]])),"","NEED REF")</f>
        <v/>
      </c>
    </row>
    <row r="10167" spans="2:14">
      <c r="B10167">
        <v>34403839</v>
      </c>
      <c r="C10167" s="2"/>
      <c r="E10167" t="s">
        <v>7341</v>
      </c>
      <c r="F10167" t="s">
        <v>7342</v>
      </c>
      <c r="J10167" t="s">
        <v>17</v>
      </c>
      <c r="L10167" t="str">
        <f>_xlfn.XLOOKUP(Tableau1[[#This Row],[TYPE DE PIECE]],Tableau4[MATIERE],Tableau4[SHORT TYPE],"",0,1)</f>
        <v/>
      </c>
      <c r="N10167" t="str">
        <f>IF(ISERR(FIND("DECOUPE",Tableau1[[#This Row],[DESIGNATION]])),"","NEED REF")</f>
        <v/>
      </c>
    </row>
    <row r="10168" spans="2:14">
      <c r="B10168">
        <v>34403838</v>
      </c>
      <c r="C10168" s="2"/>
      <c r="E10168" t="s">
        <v>7341</v>
      </c>
      <c r="F10168" t="s">
        <v>7342</v>
      </c>
      <c r="J10168" t="s">
        <v>17</v>
      </c>
      <c r="L10168" t="str">
        <f>_xlfn.XLOOKUP(Tableau1[[#This Row],[TYPE DE PIECE]],Tableau4[MATIERE],Tableau4[SHORT TYPE],"",0,1)</f>
        <v/>
      </c>
      <c r="N10168" t="str">
        <f>IF(ISERR(FIND("DECOUPE",Tableau1[[#This Row],[DESIGNATION]])),"","NEED REF")</f>
        <v/>
      </c>
    </row>
    <row r="10169" spans="2:14">
      <c r="B10169">
        <v>34403837</v>
      </c>
      <c r="C10169" s="2"/>
      <c r="E10169" t="s">
        <v>7341</v>
      </c>
      <c r="F10169" t="s">
        <v>7342</v>
      </c>
      <c r="J10169" t="s">
        <v>17</v>
      </c>
      <c r="L10169" t="str">
        <f>_xlfn.XLOOKUP(Tableau1[[#This Row],[TYPE DE PIECE]],Tableau4[MATIERE],Tableau4[SHORT TYPE],"",0,1)</f>
        <v/>
      </c>
      <c r="N10169" t="str">
        <f>IF(ISERR(FIND("DECOUPE",Tableau1[[#This Row],[DESIGNATION]])),"","NEED REF")</f>
        <v/>
      </c>
    </row>
    <row r="10170" spans="2:14">
      <c r="B10170">
        <v>34403836</v>
      </c>
      <c r="C10170" s="2"/>
      <c r="E10170" t="s">
        <v>7341</v>
      </c>
      <c r="F10170" t="s">
        <v>7342</v>
      </c>
      <c r="J10170" t="s">
        <v>17</v>
      </c>
      <c r="L10170" t="str">
        <f>_xlfn.XLOOKUP(Tableau1[[#This Row],[TYPE DE PIECE]],Tableau4[MATIERE],Tableau4[SHORT TYPE],"",0,1)</f>
        <v/>
      </c>
      <c r="N10170" t="str">
        <f>IF(ISERR(FIND("DECOUPE",Tableau1[[#This Row],[DESIGNATION]])),"","NEED REF")</f>
        <v/>
      </c>
    </row>
    <row r="10171" spans="2:14">
      <c r="B10171">
        <v>34403835</v>
      </c>
      <c r="C10171" s="2">
        <v>41827</v>
      </c>
      <c r="D10171" t="s">
        <v>13</v>
      </c>
      <c r="E10171" t="s">
        <v>7416</v>
      </c>
      <c r="F10171" t="s">
        <v>7135</v>
      </c>
      <c r="J10171" t="s">
        <v>17</v>
      </c>
      <c r="K10171" t="s">
        <v>22</v>
      </c>
      <c r="L10171" t="str">
        <f>_xlfn.XLOOKUP(Tableau1[[#This Row],[TYPE DE PIECE]],Tableau4[MATIERE],Tableau4[SHORT TYPE],"",0,1)</f>
        <v>COP</v>
      </c>
      <c r="N10171" t="str">
        <f>IF(ISERR(FIND("DECOUPE",Tableau1[[#This Row],[DESIGNATION]])),"","NEED REF")</f>
        <v/>
      </c>
    </row>
    <row r="10172" spans="2:14">
      <c r="B10172">
        <v>34403834</v>
      </c>
      <c r="C10172" s="2">
        <v>41803</v>
      </c>
      <c r="D10172" t="s">
        <v>13</v>
      </c>
      <c r="E10172" t="s">
        <v>7417</v>
      </c>
      <c r="F10172" t="s">
        <v>3019</v>
      </c>
      <c r="J10172" t="s">
        <v>5625</v>
      </c>
      <c r="K10172" t="s">
        <v>22</v>
      </c>
      <c r="L10172" t="str">
        <f>_xlfn.XLOOKUP(Tableau1[[#This Row],[TYPE DE PIECE]],Tableau4[MATIERE],Tableau4[SHORT TYPE],"",0,1)</f>
        <v>COP</v>
      </c>
      <c r="N10172" t="str">
        <f>IF(ISERR(FIND("DECOUPE",Tableau1[[#This Row],[DESIGNATION]])),"","NEED REF")</f>
        <v/>
      </c>
    </row>
    <row r="10173" spans="2:14">
      <c r="B10173">
        <v>34403833</v>
      </c>
      <c r="C10173" s="2">
        <v>41802</v>
      </c>
      <c r="D10173" t="s">
        <v>13</v>
      </c>
      <c r="E10173" t="s">
        <v>7418</v>
      </c>
      <c r="F10173" t="s">
        <v>7161</v>
      </c>
      <c r="J10173" t="s">
        <v>17</v>
      </c>
      <c r="K10173" t="s">
        <v>5523</v>
      </c>
      <c r="L10173" t="str">
        <f>_xlfn.XLOOKUP(Tableau1[[#This Row],[TYPE DE PIECE]],Tableau4[MATIERE],Tableau4[SHORT TYPE],"",0,1)</f>
        <v/>
      </c>
      <c r="N10173" t="str">
        <f>IF(ISERR(FIND("DECOUPE",Tableau1[[#This Row],[DESIGNATION]])),"","NEED REF")</f>
        <v/>
      </c>
    </row>
    <row r="10174" spans="2:14">
      <c r="B10174">
        <v>34403832</v>
      </c>
      <c r="C10174" s="2">
        <v>41802</v>
      </c>
      <c r="D10174" t="s">
        <v>13</v>
      </c>
      <c r="E10174" t="s">
        <v>7419</v>
      </c>
      <c r="F10174" t="s">
        <v>7161</v>
      </c>
      <c r="J10174" t="s">
        <v>17</v>
      </c>
      <c r="K10174" t="s">
        <v>5523</v>
      </c>
      <c r="L10174" t="str">
        <f>_xlfn.XLOOKUP(Tableau1[[#This Row],[TYPE DE PIECE]],Tableau4[MATIERE],Tableau4[SHORT TYPE],"",0,1)</f>
        <v/>
      </c>
      <c r="N10174" t="str">
        <f>IF(ISERR(FIND("DECOUPE",Tableau1[[#This Row],[DESIGNATION]])),"","NEED REF")</f>
        <v/>
      </c>
    </row>
    <row r="10175" spans="2:14">
      <c r="B10175">
        <v>34403831</v>
      </c>
      <c r="C10175" s="2">
        <v>41802</v>
      </c>
      <c r="D10175" t="s">
        <v>13</v>
      </c>
      <c r="E10175" t="s">
        <v>7420</v>
      </c>
      <c r="F10175" t="s">
        <v>3019</v>
      </c>
      <c r="J10175" t="s">
        <v>5625</v>
      </c>
      <c r="K10175" t="s">
        <v>22</v>
      </c>
      <c r="L10175" t="str">
        <f>_xlfn.XLOOKUP(Tableau1[[#This Row],[TYPE DE PIECE]],Tableau4[MATIERE],Tableau4[SHORT TYPE],"",0,1)</f>
        <v>COP</v>
      </c>
      <c r="N10175" t="str">
        <f>IF(ISERR(FIND("DECOUPE",Tableau1[[#This Row],[DESIGNATION]])),"","NEED REF")</f>
        <v/>
      </c>
    </row>
    <row r="10176" spans="2:14">
      <c r="B10176">
        <v>34403830</v>
      </c>
      <c r="C10176" s="2">
        <v>41802</v>
      </c>
      <c r="D10176" t="s">
        <v>13</v>
      </c>
      <c r="E10176" t="s">
        <v>7421</v>
      </c>
      <c r="F10176" t="s">
        <v>7161</v>
      </c>
      <c r="J10176" t="s">
        <v>17</v>
      </c>
      <c r="K10176" t="s">
        <v>5523</v>
      </c>
      <c r="L10176" t="str">
        <f>_xlfn.XLOOKUP(Tableau1[[#This Row],[TYPE DE PIECE]],Tableau4[MATIERE],Tableau4[SHORT TYPE],"",0,1)</f>
        <v/>
      </c>
      <c r="N10176" t="str">
        <f>IF(ISERR(FIND("DECOUPE",Tableau1[[#This Row],[DESIGNATION]])),"","NEED REF")</f>
        <v/>
      </c>
    </row>
    <row r="10177" spans="2:14">
      <c r="B10177">
        <v>34403829</v>
      </c>
      <c r="C10177" s="2">
        <v>41801</v>
      </c>
      <c r="D10177" t="s">
        <v>13</v>
      </c>
      <c r="E10177" t="s">
        <v>7422</v>
      </c>
      <c r="F10177" t="s">
        <v>7348</v>
      </c>
      <c r="J10177" t="s">
        <v>177</v>
      </c>
      <c r="K10177" t="s">
        <v>22</v>
      </c>
      <c r="L10177" t="str">
        <f>_xlfn.XLOOKUP(Tableau1[[#This Row],[TYPE DE PIECE]],Tableau4[MATIERE],Tableau4[SHORT TYPE],"",0,1)</f>
        <v>COP</v>
      </c>
      <c r="N10177" t="str">
        <f>IF(ISERR(FIND("DECOUPE",Tableau1[[#This Row],[DESIGNATION]])),"","NEED REF")</f>
        <v/>
      </c>
    </row>
    <row r="10178" spans="2:14">
      <c r="B10178">
        <v>34403828</v>
      </c>
      <c r="C10178" s="2">
        <v>41800</v>
      </c>
      <c r="D10178" t="s">
        <v>13</v>
      </c>
      <c r="E10178" t="s">
        <v>7423</v>
      </c>
      <c r="F10178" t="s">
        <v>7161</v>
      </c>
      <c r="J10178" t="s">
        <v>17</v>
      </c>
      <c r="K10178" t="s">
        <v>25</v>
      </c>
      <c r="L10178" t="str">
        <f>_xlfn.XLOOKUP(Tableau1[[#This Row],[TYPE DE PIECE]],Tableau4[MATIERE],Tableau4[SHORT TYPE],"",0,1)</f>
        <v>SMT</v>
      </c>
      <c r="N10178" t="str">
        <f>IF(ISERR(FIND("DECOUPE",Tableau1[[#This Row],[DESIGNATION]])),"","NEED REF")</f>
        <v/>
      </c>
    </row>
    <row r="10179" spans="2:14">
      <c r="B10179">
        <v>34403827</v>
      </c>
      <c r="C10179" s="2">
        <v>41800</v>
      </c>
      <c r="D10179" t="s">
        <v>13</v>
      </c>
      <c r="E10179" t="s">
        <v>7424</v>
      </c>
      <c r="F10179" t="s">
        <v>7161</v>
      </c>
      <c r="J10179" t="s">
        <v>17</v>
      </c>
      <c r="K10179" t="s">
        <v>25</v>
      </c>
      <c r="L10179" t="str">
        <f>_xlfn.XLOOKUP(Tableau1[[#This Row],[TYPE DE PIECE]],Tableau4[MATIERE],Tableau4[SHORT TYPE],"",0,1)</f>
        <v>SMT</v>
      </c>
      <c r="N10179" t="str">
        <f>IF(ISERR(FIND("DECOUPE",Tableau1[[#This Row],[DESIGNATION]])),"","NEED REF")</f>
        <v/>
      </c>
    </row>
    <row r="10180" spans="2:14">
      <c r="B10180">
        <v>34403826</v>
      </c>
      <c r="C10180" s="2">
        <v>41800</v>
      </c>
      <c r="D10180" t="s">
        <v>13</v>
      </c>
      <c r="E10180" t="s">
        <v>7425</v>
      </c>
      <c r="F10180" t="s">
        <v>7161</v>
      </c>
      <c r="J10180" t="s">
        <v>17</v>
      </c>
      <c r="K10180" t="s">
        <v>25</v>
      </c>
      <c r="L10180" t="str">
        <f>_xlfn.XLOOKUP(Tableau1[[#This Row],[TYPE DE PIECE]],Tableau4[MATIERE],Tableau4[SHORT TYPE],"",0,1)</f>
        <v>SMT</v>
      </c>
      <c r="N10180" t="str">
        <f>IF(ISERR(FIND("DECOUPE",Tableau1[[#This Row],[DESIGNATION]])),"","NEED REF")</f>
        <v/>
      </c>
    </row>
    <row r="10181" spans="2:14">
      <c r="B10181">
        <v>34403825</v>
      </c>
      <c r="C10181" s="2">
        <v>41800</v>
      </c>
      <c r="D10181" t="s">
        <v>13</v>
      </c>
      <c r="E10181" t="s">
        <v>7426</v>
      </c>
      <c r="F10181" t="s">
        <v>7161</v>
      </c>
      <c r="J10181" t="s">
        <v>17</v>
      </c>
      <c r="K10181" t="s">
        <v>25</v>
      </c>
      <c r="L10181" t="str">
        <f>_xlfn.XLOOKUP(Tableau1[[#This Row],[TYPE DE PIECE]],Tableau4[MATIERE],Tableau4[SHORT TYPE],"",0,1)</f>
        <v>SMT</v>
      </c>
      <c r="N10181" t="str">
        <f>IF(ISERR(FIND("DECOUPE",Tableau1[[#This Row],[DESIGNATION]])),"","NEED REF")</f>
        <v/>
      </c>
    </row>
    <row r="10182" spans="2:14">
      <c r="B10182">
        <v>34403824</v>
      </c>
      <c r="C10182" s="2">
        <v>41795</v>
      </c>
      <c r="D10182" t="s">
        <v>13</v>
      </c>
      <c r="E10182" t="s">
        <v>7427</v>
      </c>
      <c r="F10182" t="s">
        <v>7161</v>
      </c>
      <c r="J10182" t="s">
        <v>17</v>
      </c>
      <c r="K10182" t="s">
        <v>25</v>
      </c>
      <c r="L10182" t="str">
        <f>_xlfn.XLOOKUP(Tableau1[[#This Row],[TYPE DE PIECE]],Tableau4[MATIERE],Tableau4[SHORT TYPE],"",0,1)</f>
        <v>SMT</v>
      </c>
      <c r="N10182" t="str">
        <f>IF(ISERR(FIND("DECOUPE",Tableau1[[#This Row],[DESIGNATION]])),"","NEED REF")</f>
        <v/>
      </c>
    </row>
    <row r="10183" spans="2:14">
      <c r="B10183">
        <v>34403823</v>
      </c>
      <c r="C10183" s="2">
        <v>41795</v>
      </c>
      <c r="D10183" t="s">
        <v>13</v>
      </c>
      <c r="E10183" t="s">
        <v>7428</v>
      </c>
      <c r="F10183" t="s">
        <v>7161</v>
      </c>
      <c r="J10183" t="s">
        <v>17</v>
      </c>
      <c r="K10183" t="s">
        <v>25</v>
      </c>
      <c r="L10183" t="str">
        <f>_xlfn.XLOOKUP(Tableau1[[#This Row],[TYPE DE PIECE]],Tableau4[MATIERE],Tableau4[SHORT TYPE],"",0,1)</f>
        <v>SMT</v>
      </c>
      <c r="N10183" t="str">
        <f>IF(ISERR(FIND("DECOUPE",Tableau1[[#This Row],[DESIGNATION]])),"","NEED REF")</f>
        <v/>
      </c>
    </row>
    <row r="10184" spans="2:14">
      <c r="B10184">
        <v>34403822</v>
      </c>
      <c r="C10184" s="2">
        <v>41794</v>
      </c>
      <c r="D10184" t="s">
        <v>13</v>
      </c>
      <c r="E10184" t="s">
        <v>7429</v>
      </c>
      <c r="F10184" t="s">
        <v>7348</v>
      </c>
      <c r="J10184" t="s">
        <v>177</v>
      </c>
      <c r="L10184" t="str">
        <f>_xlfn.XLOOKUP(Tableau1[[#This Row],[TYPE DE PIECE]],Tableau4[MATIERE],Tableau4[SHORT TYPE],"",0,1)</f>
        <v/>
      </c>
      <c r="N10184" t="str">
        <f>IF(ISERR(FIND("DECOUPE",Tableau1[[#This Row],[DESIGNATION]])),"","NEED REF")</f>
        <v/>
      </c>
    </row>
    <row r="10185" spans="2:14">
      <c r="B10185">
        <v>34403821</v>
      </c>
      <c r="C10185" s="2">
        <v>41794</v>
      </c>
      <c r="D10185" t="s">
        <v>13</v>
      </c>
      <c r="E10185" t="s">
        <v>7430</v>
      </c>
      <c r="F10185" t="s">
        <v>7348</v>
      </c>
      <c r="J10185" t="s">
        <v>177</v>
      </c>
      <c r="L10185" t="str">
        <f>_xlfn.XLOOKUP(Tableau1[[#This Row],[TYPE DE PIECE]],Tableau4[MATIERE],Tableau4[SHORT TYPE],"",0,1)</f>
        <v/>
      </c>
      <c r="N10185" t="str">
        <f>IF(ISERR(FIND("DECOUPE",Tableau1[[#This Row],[DESIGNATION]])),"","NEED REF")</f>
        <v/>
      </c>
    </row>
    <row r="10186" spans="2:14">
      <c r="B10186">
        <v>34403820</v>
      </c>
      <c r="C10186" s="2">
        <v>41794</v>
      </c>
      <c r="D10186" t="s">
        <v>13</v>
      </c>
      <c r="E10186" t="s">
        <v>7431</v>
      </c>
      <c r="F10186" t="s">
        <v>7348</v>
      </c>
      <c r="J10186" t="s">
        <v>177</v>
      </c>
      <c r="L10186" t="str">
        <f>_xlfn.XLOOKUP(Tableau1[[#This Row],[TYPE DE PIECE]],Tableau4[MATIERE],Tableau4[SHORT TYPE],"",0,1)</f>
        <v/>
      </c>
      <c r="N10186" t="str">
        <f>IF(ISERR(FIND("DECOUPE",Tableau1[[#This Row],[DESIGNATION]])),"","NEED REF")</f>
        <v/>
      </c>
    </row>
    <row r="10187" spans="2:14">
      <c r="B10187">
        <v>34403819</v>
      </c>
      <c r="C10187" s="2">
        <v>41794</v>
      </c>
      <c r="D10187" t="s">
        <v>13</v>
      </c>
      <c r="E10187" t="s">
        <v>7432</v>
      </c>
      <c r="F10187" t="s">
        <v>7348</v>
      </c>
      <c r="J10187" t="s">
        <v>177</v>
      </c>
      <c r="L10187" t="str">
        <f>_xlfn.XLOOKUP(Tableau1[[#This Row],[TYPE DE PIECE]],Tableau4[MATIERE],Tableau4[SHORT TYPE],"",0,1)</f>
        <v/>
      </c>
      <c r="N10187" t="str">
        <f>IF(ISERR(FIND("DECOUPE",Tableau1[[#This Row],[DESIGNATION]])),"","NEED REF")</f>
        <v/>
      </c>
    </row>
    <row r="10188" spans="2:14">
      <c r="B10188">
        <v>34403818</v>
      </c>
      <c r="C10188" s="2">
        <v>41794</v>
      </c>
      <c r="D10188" t="s">
        <v>13</v>
      </c>
      <c r="E10188" t="s">
        <v>7433</v>
      </c>
      <c r="F10188" t="s">
        <v>7348</v>
      </c>
      <c r="J10188" t="s">
        <v>177</v>
      </c>
      <c r="L10188" t="str">
        <f>_xlfn.XLOOKUP(Tableau1[[#This Row],[TYPE DE PIECE]],Tableau4[MATIERE],Tableau4[SHORT TYPE],"",0,1)</f>
        <v/>
      </c>
      <c r="N10188" t="str">
        <f>IF(ISERR(FIND("DECOUPE",Tableau1[[#This Row],[DESIGNATION]])),"","NEED REF")</f>
        <v/>
      </c>
    </row>
    <row r="10189" spans="2:14">
      <c r="B10189">
        <v>34403817</v>
      </c>
      <c r="C10189" s="2">
        <v>41792</v>
      </c>
      <c r="D10189" t="s">
        <v>13</v>
      </c>
      <c r="E10189" t="s">
        <v>7434</v>
      </c>
      <c r="F10189" t="s">
        <v>7161</v>
      </c>
      <c r="J10189" t="s">
        <v>17</v>
      </c>
      <c r="K10189" t="s">
        <v>22</v>
      </c>
      <c r="L10189" t="str">
        <f>_xlfn.XLOOKUP(Tableau1[[#This Row],[TYPE DE PIECE]],Tableau4[MATIERE],Tableau4[SHORT TYPE],"",0,1)</f>
        <v>COP</v>
      </c>
      <c r="N10189" t="str">
        <f>IF(ISERR(FIND("DECOUPE",Tableau1[[#This Row],[DESIGNATION]])),"","NEED REF")</f>
        <v/>
      </c>
    </row>
    <row r="10190" spans="2:14">
      <c r="B10190">
        <v>34403816</v>
      </c>
      <c r="C10190" s="2">
        <v>41792</v>
      </c>
      <c r="D10190" t="s">
        <v>13</v>
      </c>
      <c r="E10190" t="s">
        <v>7435</v>
      </c>
      <c r="F10190" t="s">
        <v>7161</v>
      </c>
      <c r="J10190" t="s">
        <v>17</v>
      </c>
      <c r="K10190" t="s">
        <v>22</v>
      </c>
      <c r="L10190" t="str">
        <f>_xlfn.XLOOKUP(Tableau1[[#This Row],[TYPE DE PIECE]],Tableau4[MATIERE],Tableau4[SHORT TYPE],"",0,1)</f>
        <v>COP</v>
      </c>
      <c r="N10190" t="str">
        <f>IF(ISERR(FIND("DECOUPE",Tableau1[[#This Row],[DESIGNATION]])),"","NEED REF")</f>
        <v/>
      </c>
    </row>
    <row r="10191" spans="2:14">
      <c r="B10191">
        <v>34403815</v>
      </c>
      <c r="C10191" s="2">
        <v>41792</v>
      </c>
      <c r="D10191" t="s">
        <v>13</v>
      </c>
      <c r="E10191" t="s">
        <v>7436</v>
      </c>
      <c r="F10191" t="s">
        <v>7161</v>
      </c>
      <c r="J10191" t="s">
        <v>17</v>
      </c>
      <c r="K10191" t="s">
        <v>25</v>
      </c>
      <c r="L10191" t="str">
        <f>_xlfn.XLOOKUP(Tableau1[[#This Row],[TYPE DE PIECE]],Tableau4[MATIERE],Tableau4[SHORT TYPE],"",0,1)</f>
        <v>SMT</v>
      </c>
      <c r="N10191" t="str">
        <f>IF(ISERR(FIND("DECOUPE",Tableau1[[#This Row],[DESIGNATION]])),"","NEED REF")</f>
        <v/>
      </c>
    </row>
    <row r="10192" spans="2:14">
      <c r="B10192">
        <v>34403814</v>
      </c>
      <c r="C10192" s="2">
        <v>41792</v>
      </c>
      <c r="D10192" t="s">
        <v>13</v>
      </c>
      <c r="E10192" t="s">
        <v>7437</v>
      </c>
      <c r="F10192" t="s">
        <v>7438</v>
      </c>
      <c r="J10192" t="s">
        <v>4048</v>
      </c>
      <c r="L10192" t="str">
        <f>_xlfn.XLOOKUP(Tableau1[[#This Row],[TYPE DE PIECE]],Tableau4[MATIERE],Tableau4[SHORT TYPE],"",0,1)</f>
        <v/>
      </c>
      <c r="N10192" t="str">
        <f>IF(ISERR(FIND("DECOUPE",Tableau1[[#This Row],[DESIGNATION]])),"","NEED REF")</f>
        <v/>
      </c>
    </row>
    <row r="10193" spans="2:14">
      <c r="B10193">
        <v>34403813</v>
      </c>
      <c r="C10193" s="2">
        <v>41792</v>
      </c>
      <c r="D10193" t="s">
        <v>13</v>
      </c>
      <c r="E10193" t="s">
        <v>7439</v>
      </c>
      <c r="F10193" t="s">
        <v>7438</v>
      </c>
      <c r="J10193" t="s">
        <v>4048</v>
      </c>
      <c r="L10193" t="str">
        <f>_xlfn.XLOOKUP(Tableau1[[#This Row],[TYPE DE PIECE]],Tableau4[MATIERE],Tableau4[SHORT TYPE],"",0,1)</f>
        <v/>
      </c>
      <c r="N10193" t="str">
        <f>IF(ISERR(FIND("DECOUPE",Tableau1[[#This Row],[DESIGNATION]])),"","NEED REF")</f>
        <v/>
      </c>
    </row>
    <row r="10194" spans="2:14">
      <c r="B10194">
        <v>34403812</v>
      </c>
      <c r="C10194" s="2">
        <v>41792</v>
      </c>
      <c r="D10194" t="s">
        <v>13</v>
      </c>
      <c r="E10194" t="s">
        <v>7440</v>
      </c>
      <c r="F10194" t="s">
        <v>7161</v>
      </c>
      <c r="J10194" t="s">
        <v>17</v>
      </c>
      <c r="K10194" t="s">
        <v>22</v>
      </c>
      <c r="L10194" t="str">
        <f>_xlfn.XLOOKUP(Tableau1[[#This Row],[TYPE DE PIECE]],Tableau4[MATIERE],Tableau4[SHORT TYPE],"",0,1)</f>
        <v>COP</v>
      </c>
      <c r="N10194" t="str">
        <f>IF(ISERR(FIND("DECOUPE",Tableau1[[#This Row],[DESIGNATION]])),"","NEED REF")</f>
        <v/>
      </c>
    </row>
    <row r="10195" spans="2:14">
      <c r="B10195">
        <v>34403811</v>
      </c>
      <c r="C10195" s="2">
        <v>41792</v>
      </c>
      <c r="D10195" t="s">
        <v>13</v>
      </c>
      <c r="E10195" t="s">
        <v>7441</v>
      </c>
      <c r="F10195" t="s">
        <v>7161</v>
      </c>
      <c r="J10195" t="s">
        <v>17</v>
      </c>
      <c r="K10195" t="s">
        <v>22</v>
      </c>
      <c r="L10195" t="str">
        <f>_xlfn.XLOOKUP(Tableau1[[#This Row],[TYPE DE PIECE]],Tableau4[MATIERE],Tableau4[SHORT TYPE],"",0,1)</f>
        <v>COP</v>
      </c>
      <c r="N10195" t="str">
        <f>IF(ISERR(FIND("DECOUPE",Tableau1[[#This Row],[DESIGNATION]])),"","NEED REF")</f>
        <v/>
      </c>
    </row>
    <row r="10196" spans="2:14">
      <c r="B10196">
        <v>34403810</v>
      </c>
      <c r="C10196" s="2">
        <v>41792</v>
      </c>
      <c r="D10196" t="s">
        <v>13</v>
      </c>
      <c r="E10196" t="s">
        <v>7442</v>
      </c>
      <c r="F10196" t="s">
        <v>7161</v>
      </c>
      <c r="J10196" t="s">
        <v>17</v>
      </c>
      <c r="K10196" t="s">
        <v>22</v>
      </c>
      <c r="L10196" t="str">
        <f>_xlfn.XLOOKUP(Tableau1[[#This Row],[TYPE DE PIECE]],Tableau4[MATIERE],Tableau4[SHORT TYPE],"",0,1)</f>
        <v>COP</v>
      </c>
      <c r="N10196" t="str">
        <f>IF(ISERR(FIND("DECOUPE",Tableau1[[#This Row],[DESIGNATION]])),"","NEED REF")</f>
        <v/>
      </c>
    </row>
    <row r="10197" spans="2:14">
      <c r="B10197">
        <v>34403809</v>
      </c>
      <c r="C10197" s="2">
        <v>41785</v>
      </c>
      <c r="D10197" t="s">
        <v>13</v>
      </c>
      <c r="E10197" t="s">
        <v>7443</v>
      </c>
      <c r="F10197" t="s">
        <v>7352</v>
      </c>
      <c r="J10197" t="s">
        <v>5625</v>
      </c>
      <c r="L10197" t="str">
        <f>_xlfn.XLOOKUP(Tableau1[[#This Row],[TYPE DE PIECE]],Tableau4[MATIERE],Tableau4[SHORT TYPE],"",0,1)</f>
        <v/>
      </c>
      <c r="N10197" t="str">
        <f>IF(ISERR(FIND("DECOUPE",Tableau1[[#This Row],[DESIGNATION]])),"","NEED REF")</f>
        <v/>
      </c>
    </row>
    <row r="10198" spans="2:14">
      <c r="B10198">
        <v>34403808</v>
      </c>
      <c r="C10198" s="2">
        <v>41781</v>
      </c>
      <c r="D10198" t="s">
        <v>13</v>
      </c>
      <c r="E10198" t="s">
        <v>7444</v>
      </c>
      <c r="F10198" t="s">
        <v>7445</v>
      </c>
      <c r="J10198" t="s">
        <v>177</v>
      </c>
      <c r="K10198" t="s">
        <v>25</v>
      </c>
      <c r="L10198" t="str">
        <f>_xlfn.XLOOKUP(Tableau1[[#This Row],[TYPE DE PIECE]],Tableau4[MATIERE],Tableau4[SHORT TYPE],"",0,1)</f>
        <v>SMT</v>
      </c>
      <c r="N10198" t="str">
        <f>IF(ISERR(FIND("DECOUPE",Tableau1[[#This Row],[DESIGNATION]])),"","NEED REF")</f>
        <v/>
      </c>
    </row>
    <row r="10199" spans="2:14">
      <c r="B10199">
        <v>34403807</v>
      </c>
      <c r="C10199" s="2">
        <v>41780</v>
      </c>
      <c r="D10199" t="s">
        <v>13</v>
      </c>
      <c r="E10199" t="s">
        <v>7446</v>
      </c>
      <c r="F10199" t="s">
        <v>7447</v>
      </c>
      <c r="J10199" t="s">
        <v>2245</v>
      </c>
      <c r="K10199" t="s">
        <v>25</v>
      </c>
      <c r="L10199" t="str">
        <f>_xlfn.XLOOKUP(Tableau1[[#This Row],[TYPE DE PIECE]],Tableau4[MATIERE],Tableau4[SHORT TYPE],"",0,1)</f>
        <v>SMT</v>
      </c>
      <c r="N10199" t="str">
        <f>IF(ISERR(FIND("DECOUPE",Tableau1[[#This Row],[DESIGNATION]])),"","NEED REF")</f>
        <v/>
      </c>
    </row>
    <row r="10200" spans="2:14">
      <c r="B10200">
        <v>34403806</v>
      </c>
      <c r="C10200" s="2">
        <v>41779</v>
      </c>
      <c r="D10200" t="s">
        <v>13</v>
      </c>
      <c r="E10200" t="s">
        <v>7448</v>
      </c>
      <c r="F10200" t="s">
        <v>7449</v>
      </c>
      <c r="J10200" t="s">
        <v>4048</v>
      </c>
      <c r="L10200" t="str">
        <f>_xlfn.XLOOKUP(Tableau1[[#This Row],[TYPE DE PIECE]],Tableau4[MATIERE],Tableau4[SHORT TYPE],"",0,1)</f>
        <v/>
      </c>
      <c r="N10200" t="str">
        <f>IF(ISERR(FIND("DECOUPE",Tableau1[[#This Row],[DESIGNATION]])),"","NEED REF")</f>
        <v/>
      </c>
    </row>
    <row r="10201" spans="2:14">
      <c r="B10201">
        <v>34403805</v>
      </c>
      <c r="C10201" s="2">
        <v>41779</v>
      </c>
      <c r="D10201" t="s">
        <v>13</v>
      </c>
      <c r="E10201" t="s">
        <v>7450</v>
      </c>
      <c r="F10201" t="s">
        <v>7451</v>
      </c>
      <c r="J10201" t="s">
        <v>4048</v>
      </c>
      <c r="L10201" t="str">
        <f>_xlfn.XLOOKUP(Tableau1[[#This Row],[TYPE DE PIECE]],Tableau4[MATIERE],Tableau4[SHORT TYPE],"",0,1)</f>
        <v/>
      </c>
      <c r="N10201" t="str">
        <f>IF(ISERR(FIND("DECOUPE",Tableau1[[#This Row],[DESIGNATION]])),"","NEED REF")</f>
        <v/>
      </c>
    </row>
    <row r="10202" spans="2:14">
      <c r="B10202">
        <v>34403804</v>
      </c>
      <c r="C10202" s="2">
        <v>41779</v>
      </c>
      <c r="D10202" t="s">
        <v>13</v>
      </c>
      <c r="E10202" t="s">
        <v>7452</v>
      </c>
      <c r="F10202" t="s">
        <v>7161</v>
      </c>
      <c r="J10202" t="s">
        <v>17</v>
      </c>
      <c r="K10202" t="s">
        <v>25</v>
      </c>
      <c r="L10202" t="str">
        <f>_xlfn.XLOOKUP(Tableau1[[#This Row],[TYPE DE PIECE]],Tableau4[MATIERE],Tableau4[SHORT TYPE],"",0,1)</f>
        <v>SMT</v>
      </c>
      <c r="N10202" t="str">
        <f>IF(ISERR(FIND("DECOUPE",Tableau1[[#This Row],[DESIGNATION]])),"","NEED REF")</f>
        <v/>
      </c>
    </row>
    <row r="10203" spans="2:14">
      <c r="B10203">
        <v>34403803</v>
      </c>
      <c r="C10203" s="2">
        <v>41779</v>
      </c>
      <c r="D10203" t="s">
        <v>13</v>
      </c>
      <c r="E10203" t="s">
        <v>7453</v>
      </c>
      <c r="F10203" t="s">
        <v>7161</v>
      </c>
      <c r="J10203" t="s">
        <v>17</v>
      </c>
      <c r="K10203" t="s">
        <v>25</v>
      </c>
      <c r="L10203" t="str">
        <f>_xlfn.XLOOKUP(Tableau1[[#This Row],[TYPE DE PIECE]],Tableau4[MATIERE],Tableau4[SHORT TYPE],"",0,1)</f>
        <v>SMT</v>
      </c>
      <c r="N10203" t="str">
        <f>IF(ISERR(FIND("DECOUPE",Tableau1[[#This Row],[DESIGNATION]])),"","NEED REF")</f>
        <v/>
      </c>
    </row>
    <row r="10204" spans="2:14">
      <c r="B10204">
        <v>34403802</v>
      </c>
      <c r="C10204" s="2">
        <v>41779</v>
      </c>
      <c r="D10204" t="s">
        <v>13</v>
      </c>
      <c r="E10204" t="s">
        <v>7454</v>
      </c>
      <c r="F10204" t="s">
        <v>7161</v>
      </c>
      <c r="J10204" t="s">
        <v>17</v>
      </c>
      <c r="K10204" t="s">
        <v>25</v>
      </c>
      <c r="L10204" t="str">
        <f>_xlfn.XLOOKUP(Tableau1[[#This Row],[TYPE DE PIECE]],Tableau4[MATIERE],Tableau4[SHORT TYPE],"",0,1)</f>
        <v>SMT</v>
      </c>
      <c r="N10204" t="str">
        <f>IF(ISERR(FIND("DECOUPE",Tableau1[[#This Row],[DESIGNATION]])),"","NEED REF")</f>
        <v/>
      </c>
    </row>
    <row r="10205" spans="2:14">
      <c r="B10205">
        <v>34403801</v>
      </c>
      <c r="C10205" s="2">
        <v>41778</v>
      </c>
      <c r="D10205" t="s">
        <v>13</v>
      </c>
      <c r="E10205" t="s">
        <v>7455</v>
      </c>
      <c r="F10205" t="s">
        <v>7451</v>
      </c>
      <c r="J10205" t="s">
        <v>4048</v>
      </c>
      <c r="L10205" t="str">
        <f>_xlfn.XLOOKUP(Tableau1[[#This Row],[TYPE DE PIECE]],Tableau4[MATIERE],Tableau4[SHORT TYPE],"",0,1)</f>
        <v/>
      </c>
      <c r="N10205" t="str">
        <f>IF(ISERR(FIND("DECOUPE",Tableau1[[#This Row],[DESIGNATION]])),"","NEED REF")</f>
        <v/>
      </c>
    </row>
    <row r="10206" spans="2:14">
      <c r="B10206">
        <v>34403800</v>
      </c>
      <c r="C10206" s="2"/>
      <c r="L10206" t="str">
        <f>_xlfn.XLOOKUP(Tableau1[[#This Row],[TYPE DE PIECE]],Tableau4[MATIERE],Tableau4[SHORT TYPE],"",0,1)</f>
        <v/>
      </c>
      <c r="N10206" t="str">
        <f>IF(ISERR(FIND("DECOUPE",Tableau1[[#This Row],[DESIGNATION]])),"","NEED REF")</f>
        <v/>
      </c>
    </row>
    <row r="10207" spans="2:14">
      <c r="B10207">
        <v>34403799</v>
      </c>
      <c r="C10207" s="2">
        <v>41774</v>
      </c>
      <c r="D10207" t="s">
        <v>13</v>
      </c>
      <c r="E10207" t="s">
        <v>7456</v>
      </c>
      <c r="F10207" t="s">
        <v>7447</v>
      </c>
      <c r="J10207" t="s">
        <v>2245</v>
      </c>
      <c r="K10207" t="s">
        <v>22</v>
      </c>
      <c r="L10207" t="str">
        <f>_xlfn.XLOOKUP(Tableau1[[#This Row],[TYPE DE PIECE]],Tableau4[MATIERE],Tableau4[SHORT TYPE],"",0,1)</f>
        <v>COP</v>
      </c>
      <c r="N10207" t="str">
        <f>IF(ISERR(FIND("DECOUPE",Tableau1[[#This Row],[DESIGNATION]])),"","NEED REF")</f>
        <v/>
      </c>
    </row>
    <row r="10208" spans="2:14">
      <c r="B10208">
        <v>34403798</v>
      </c>
      <c r="C10208" s="2">
        <v>41774</v>
      </c>
      <c r="D10208" t="s">
        <v>13</v>
      </c>
      <c r="E10208" t="s">
        <v>7457</v>
      </c>
      <c r="F10208" t="s">
        <v>7447</v>
      </c>
      <c r="J10208" t="s">
        <v>2245</v>
      </c>
      <c r="K10208" t="s">
        <v>2529</v>
      </c>
      <c r="L10208" t="str">
        <f>_xlfn.XLOOKUP(Tableau1[[#This Row],[TYPE DE PIECE]],Tableau4[MATIERE],Tableau4[SHORT TYPE],"",0,1)</f>
        <v/>
      </c>
      <c r="N10208" t="str">
        <f>IF(ISERR(FIND("DECOUPE",Tableau1[[#This Row],[DESIGNATION]])),"","NEED REF")</f>
        <v/>
      </c>
    </row>
    <row r="10209" spans="2:14">
      <c r="B10209">
        <v>34403797</v>
      </c>
      <c r="C10209" s="2">
        <v>41773</v>
      </c>
      <c r="D10209" t="s">
        <v>13</v>
      </c>
      <c r="E10209" t="s">
        <v>7458</v>
      </c>
      <c r="F10209" t="s">
        <v>7161</v>
      </c>
      <c r="J10209" t="s">
        <v>17</v>
      </c>
      <c r="K10209" t="s">
        <v>22</v>
      </c>
      <c r="L10209" t="str">
        <f>_xlfn.XLOOKUP(Tableau1[[#This Row],[TYPE DE PIECE]],Tableau4[MATIERE],Tableau4[SHORT TYPE],"",0,1)</f>
        <v>COP</v>
      </c>
      <c r="N10209" t="str">
        <f>IF(ISERR(FIND("DECOUPE",Tableau1[[#This Row],[DESIGNATION]])),"","NEED REF")</f>
        <v/>
      </c>
    </row>
    <row r="10210" spans="2:14">
      <c r="B10210">
        <v>34403796</v>
      </c>
      <c r="C10210" s="2">
        <v>41773</v>
      </c>
      <c r="D10210" t="s">
        <v>13</v>
      </c>
      <c r="E10210" t="s">
        <v>7459</v>
      </c>
      <c r="F10210" t="s">
        <v>7161</v>
      </c>
      <c r="J10210" t="s">
        <v>17</v>
      </c>
      <c r="K10210" t="s">
        <v>22</v>
      </c>
      <c r="L10210" t="str">
        <f>_xlfn.XLOOKUP(Tableau1[[#This Row],[TYPE DE PIECE]],Tableau4[MATIERE],Tableau4[SHORT TYPE],"",0,1)</f>
        <v>COP</v>
      </c>
      <c r="N10210" t="str">
        <f>IF(ISERR(FIND("DECOUPE",Tableau1[[#This Row],[DESIGNATION]])),"","NEED REF")</f>
        <v/>
      </c>
    </row>
    <row r="10211" spans="2:14">
      <c r="B10211">
        <v>34403795</v>
      </c>
      <c r="C10211" s="2">
        <v>41773</v>
      </c>
      <c r="D10211" t="s">
        <v>13</v>
      </c>
      <c r="E10211" t="s">
        <v>7460</v>
      </c>
      <c r="F10211" t="s">
        <v>7161</v>
      </c>
      <c r="J10211" t="s">
        <v>17</v>
      </c>
      <c r="K10211" t="s">
        <v>33</v>
      </c>
      <c r="L10211" t="str">
        <f>_xlfn.XLOOKUP(Tableau1[[#This Row],[TYPE DE PIECE]],Tableau4[MATIERE],Tableau4[SHORT TYPE],"",0,1)</f>
        <v>PLA</v>
      </c>
      <c r="N10211" t="str">
        <f>IF(ISERR(FIND("DECOUPE",Tableau1[[#This Row],[DESIGNATION]])),"","NEED REF")</f>
        <v/>
      </c>
    </row>
    <row r="10212" spans="2:14">
      <c r="B10212">
        <v>34403794</v>
      </c>
      <c r="C10212" s="2">
        <v>41773</v>
      </c>
      <c r="D10212" t="s">
        <v>13</v>
      </c>
      <c r="E10212" t="s">
        <v>7461</v>
      </c>
      <c r="F10212" t="s">
        <v>7161</v>
      </c>
      <c r="J10212" t="s">
        <v>17</v>
      </c>
      <c r="K10212" t="s">
        <v>33</v>
      </c>
      <c r="L10212" t="str">
        <f>_xlfn.XLOOKUP(Tableau1[[#This Row],[TYPE DE PIECE]],Tableau4[MATIERE],Tableau4[SHORT TYPE],"",0,1)</f>
        <v>PLA</v>
      </c>
      <c r="N10212" t="str">
        <f>IF(ISERR(FIND("DECOUPE",Tableau1[[#This Row],[DESIGNATION]])),"","NEED REF")</f>
        <v/>
      </c>
    </row>
    <row r="10213" spans="2:14">
      <c r="B10213">
        <v>34403793</v>
      </c>
      <c r="C10213" s="2">
        <v>41773</v>
      </c>
      <c r="D10213" t="s">
        <v>13</v>
      </c>
      <c r="E10213" t="s">
        <v>7462</v>
      </c>
      <c r="F10213" t="s">
        <v>7161</v>
      </c>
      <c r="J10213" t="s">
        <v>17</v>
      </c>
      <c r="K10213" t="s">
        <v>25</v>
      </c>
      <c r="L10213" t="str">
        <f>_xlfn.XLOOKUP(Tableau1[[#This Row],[TYPE DE PIECE]],Tableau4[MATIERE],Tableau4[SHORT TYPE],"",0,1)</f>
        <v>SMT</v>
      </c>
      <c r="N10213" t="str">
        <f>IF(ISERR(FIND("DECOUPE",Tableau1[[#This Row],[DESIGNATION]])),"","NEED REF")</f>
        <v/>
      </c>
    </row>
    <row r="10214" spans="2:14">
      <c r="B10214">
        <v>34403792</v>
      </c>
      <c r="C10214" s="2">
        <v>41773</v>
      </c>
      <c r="D10214" t="s">
        <v>13</v>
      </c>
      <c r="E10214" t="s">
        <v>7463</v>
      </c>
      <c r="F10214" t="s">
        <v>7161</v>
      </c>
      <c r="J10214" t="s">
        <v>17</v>
      </c>
      <c r="K10214" t="s">
        <v>22</v>
      </c>
      <c r="L10214" t="str">
        <f>_xlfn.XLOOKUP(Tableau1[[#This Row],[TYPE DE PIECE]],Tableau4[MATIERE],Tableau4[SHORT TYPE],"",0,1)</f>
        <v>COP</v>
      </c>
      <c r="N10214" t="str">
        <f>IF(ISERR(FIND("DECOUPE",Tableau1[[#This Row],[DESIGNATION]])),"","NEED REF")</f>
        <v/>
      </c>
    </row>
    <row r="10215" spans="2:14">
      <c r="B10215">
        <v>34403791</v>
      </c>
      <c r="C10215" s="2">
        <v>41773</v>
      </c>
      <c r="D10215" t="s">
        <v>13</v>
      </c>
      <c r="E10215" t="s">
        <v>6696</v>
      </c>
      <c r="F10215" t="s">
        <v>7161</v>
      </c>
      <c r="J10215" t="s">
        <v>17</v>
      </c>
      <c r="K10215" t="s">
        <v>22</v>
      </c>
      <c r="L10215" t="str">
        <f>_xlfn.XLOOKUP(Tableau1[[#This Row],[TYPE DE PIECE]],Tableau4[MATIERE],Tableau4[SHORT TYPE],"",0,1)</f>
        <v>COP</v>
      </c>
      <c r="N10215" t="str">
        <f>IF(ISERR(FIND("DECOUPE",Tableau1[[#This Row],[DESIGNATION]])),"","NEED REF")</f>
        <v/>
      </c>
    </row>
    <row r="10216" spans="2:14">
      <c r="B10216">
        <v>34403790</v>
      </c>
      <c r="C10216" s="2">
        <v>41773</v>
      </c>
      <c r="D10216" t="s">
        <v>13</v>
      </c>
      <c r="E10216" t="s">
        <v>7464</v>
      </c>
      <c r="F10216" t="s">
        <v>7161</v>
      </c>
      <c r="J10216" t="s">
        <v>17</v>
      </c>
      <c r="K10216" t="s">
        <v>307</v>
      </c>
      <c r="L10216" t="str">
        <f>_xlfn.XLOOKUP(Tableau1[[#This Row],[TYPE DE PIECE]],Tableau4[MATIERE],Tableau4[SHORT TYPE],"",0,1)</f>
        <v/>
      </c>
      <c r="N10216" t="str">
        <f>IF(ISERR(FIND("DECOUPE",Tableau1[[#This Row],[DESIGNATION]])),"","NEED REF")</f>
        <v/>
      </c>
    </row>
    <row r="10217" spans="2:14">
      <c r="B10217">
        <v>34403789</v>
      </c>
      <c r="C10217" s="2">
        <v>41772</v>
      </c>
      <c r="D10217" t="s">
        <v>13</v>
      </c>
      <c r="E10217" t="s">
        <v>7465</v>
      </c>
      <c r="F10217" t="s">
        <v>7161</v>
      </c>
      <c r="J10217" t="s">
        <v>17</v>
      </c>
      <c r="K10217" t="s">
        <v>5523</v>
      </c>
      <c r="L10217" t="str">
        <f>_xlfn.XLOOKUP(Tableau1[[#This Row],[TYPE DE PIECE]],Tableau4[MATIERE],Tableau4[SHORT TYPE],"",0,1)</f>
        <v/>
      </c>
      <c r="N10217" t="str">
        <f>IF(ISERR(FIND("DECOUPE",Tableau1[[#This Row],[DESIGNATION]])),"","NEED REF")</f>
        <v/>
      </c>
    </row>
    <row r="10218" spans="2:14">
      <c r="B10218">
        <v>34403788</v>
      </c>
      <c r="C10218" s="2">
        <v>41771</v>
      </c>
      <c r="D10218" t="s">
        <v>13</v>
      </c>
      <c r="E10218" t="s">
        <v>7466</v>
      </c>
      <c r="F10218" t="s">
        <v>7161</v>
      </c>
      <c r="J10218" t="s">
        <v>17</v>
      </c>
      <c r="K10218" t="s">
        <v>22</v>
      </c>
      <c r="L10218" t="str">
        <f>_xlfn.XLOOKUP(Tableau1[[#This Row],[TYPE DE PIECE]],Tableau4[MATIERE],Tableau4[SHORT TYPE],"",0,1)</f>
        <v>COP</v>
      </c>
      <c r="N10218" t="str">
        <f>IF(ISERR(FIND("DECOUPE",Tableau1[[#This Row],[DESIGNATION]])),"","NEED REF")</f>
        <v/>
      </c>
    </row>
    <row r="10219" spans="2:14">
      <c r="B10219">
        <v>34403787</v>
      </c>
      <c r="C10219" s="2">
        <v>41771</v>
      </c>
      <c r="D10219" t="s">
        <v>13</v>
      </c>
      <c r="E10219" t="s">
        <v>7467</v>
      </c>
      <c r="F10219" t="s">
        <v>7161</v>
      </c>
      <c r="J10219" t="s">
        <v>17</v>
      </c>
      <c r="K10219" t="s">
        <v>22</v>
      </c>
      <c r="L10219" t="str">
        <f>_xlfn.XLOOKUP(Tableau1[[#This Row],[TYPE DE PIECE]],Tableau4[MATIERE],Tableau4[SHORT TYPE],"",0,1)</f>
        <v>COP</v>
      </c>
      <c r="N10219" t="str">
        <f>IF(ISERR(FIND("DECOUPE",Tableau1[[#This Row],[DESIGNATION]])),"","NEED REF")</f>
        <v/>
      </c>
    </row>
    <row r="10220" spans="2:14">
      <c r="B10220">
        <v>34403786</v>
      </c>
      <c r="C10220" s="2">
        <v>41771</v>
      </c>
      <c r="D10220" t="s">
        <v>13</v>
      </c>
      <c r="E10220" t="s">
        <v>7466</v>
      </c>
      <c r="F10220" t="s">
        <v>7161</v>
      </c>
      <c r="J10220" t="s">
        <v>17</v>
      </c>
      <c r="K10220" t="s">
        <v>22</v>
      </c>
      <c r="L10220" t="str">
        <f>_xlfn.XLOOKUP(Tableau1[[#This Row],[TYPE DE PIECE]],Tableau4[MATIERE],Tableau4[SHORT TYPE],"",0,1)</f>
        <v>COP</v>
      </c>
      <c r="N10220" t="str">
        <f>IF(ISERR(FIND("DECOUPE",Tableau1[[#This Row],[DESIGNATION]])),"","NEED REF")</f>
        <v/>
      </c>
    </row>
    <row r="10221" spans="2:14">
      <c r="B10221">
        <v>34403785</v>
      </c>
      <c r="C10221" s="2">
        <v>41771</v>
      </c>
      <c r="D10221" t="s">
        <v>13</v>
      </c>
      <c r="E10221" t="s">
        <v>7467</v>
      </c>
      <c r="F10221" t="s">
        <v>7161</v>
      </c>
      <c r="J10221" t="s">
        <v>17</v>
      </c>
      <c r="K10221" t="s">
        <v>22</v>
      </c>
      <c r="L10221" t="str">
        <f>_xlfn.XLOOKUP(Tableau1[[#This Row],[TYPE DE PIECE]],Tableau4[MATIERE],Tableau4[SHORT TYPE],"",0,1)</f>
        <v>COP</v>
      </c>
      <c r="N10221" t="str">
        <f>IF(ISERR(FIND("DECOUPE",Tableau1[[#This Row],[DESIGNATION]])),"","NEED REF")</f>
        <v/>
      </c>
    </row>
    <row r="10222" spans="2:14">
      <c r="B10222">
        <v>34403784</v>
      </c>
      <c r="C10222" s="2">
        <v>41771</v>
      </c>
      <c r="D10222" t="s">
        <v>13</v>
      </c>
      <c r="E10222" t="s">
        <v>7468</v>
      </c>
      <c r="F10222" t="s">
        <v>7161</v>
      </c>
      <c r="J10222" t="s">
        <v>17</v>
      </c>
      <c r="K10222" t="s">
        <v>22</v>
      </c>
      <c r="L10222" t="str">
        <f>_xlfn.XLOOKUP(Tableau1[[#This Row],[TYPE DE PIECE]],Tableau4[MATIERE],Tableau4[SHORT TYPE],"",0,1)</f>
        <v>COP</v>
      </c>
      <c r="N10222" t="str">
        <f>IF(ISERR(FIND("DECOUPE",Tableau1[[#This Row],[DESIGNATION]])),"","NEED REF")</f>
        <v/>
      </c>
    </row>
    <row r="10223" spans="2:14">
      <c r="B10223">
        <v>34403783</v>
      </c>
      <c r="C10223" s="2">
        <v>41771</v>
      </c>
      <c r="D10223" t="s">
        <v>13</v>
      </c>
      <c r="E10223" t="s">
        <v>7469</v>
      </c>
      <c r="F10223" t="s">
        <v>7161</v>
      </c>
      <c r="J10223" t="s">
        <v>17</v>
      </c>
      <c r="K10223" t="s">
        <v>22</v>
      </c>
      <c r="L10223" t="str">
        <f>_xlfn.XLOOKUP(Tableau1[[#This Row],[TYPE DE PIECE]],Tableau4[MATIERE],Tableau4[SHORT TYPE],"",0,1)</f>
        <v>COP</v>
      </c>
      <c r="N10223" t="str">
        <f>IF(ISERR(FIND("DECOUPE",Tableau1[[#This Row],[DESIGNATION]])),"","NEED REF")</f>
        <v/>
      </c>
    </row>
    <row r="10224" spans="2:14">
      <c r="B10224">
        <v>34403782</v>
      </c>
      <c r="C10224" s="2">
        <v>41771</v>
      </c>
      <c r="D10224" t="s">
        <v>13</v>
      </c>
      <c r="E10224" t="s">
        <v>7470</v>
      </c>
      <c r="F10224" t="s">
        <v>7161</v>
      </c>
      <c r="J10224" t="s">
        <v>17</v>
      </c>
      <c r="K10224" t="s">
        <v>22</v>
      </c>
      <c r="L10224" t="str">
        <f>_xlfn.XLOOKUP(Tableau1[[#This Row],[TYPE DE PIECE]],Tableau4[MATIERE],Tableau4[SHORT TYPE],"",0,1)</f>
        <v>COP</v>
      </c>
      <c r="N10224" t="str">
        <f>IF(ISERR(FIND("DECOUPE",Tableau1[[#This Row],[DESIGNATION]])),"","NEED REF")</f>
        <v/>
      </c>
    </row>
    <row r="10225" spans="2:14">
      <c r="B10225">
        <v>34403781</v>
      </c>
      <c r="C10225" s="2">
        <v>41771</v>
      </c>
      <c r="D10225" t="s">
        <v>13</v>
      </c>
      <c r="E10225" t="s">
        <v>7471</v>
      </c>
      <c r="F10225" t="s">
        <v>7161</v>
      </c>
      <c r="J10225" t="s">
        <v>17</v>
      </c>
      <c r="K10225" t="s">
        <v>22</v>
      </c>
      <c r="L10225" t="str">
        <f>_xlfn.XLOOKUP(Tableau1[[#This Row],[TYPE DE PIECE]],Tableau4[MATIERE],Tableau4[SHORT TYPE],"",0,1)</f>
        <v>COP</v>
      </c>
      <c r="N10225" t="str">
        <f>IF(ISERR(FIND("DECOUPE",Tableau1[[#This Row],[DESIGNATION]])),"","NEED REF")</f>
        <v/>
      </c>
    </row>
    <row r="10226" spans="2:14">
      <c r="B10226">
        <v>34403780</v>
      </c>
      <c r="C10226" s="2">
        <v>41771</v>
      </c>
      <c r="D10226" t="s">
        <v>13</v>
      </c>
      <c r="E10226" t="s">
        <v>7472</v>
      </c>
      <c r="F10226" t="s">
        <v>7161</v>
      </c>
      <c r="J10226" t="s">
        <v>17</v>
      </c>
      <c r="K10226" t="s">
        <v>22</v>
      </c>
      <c r="L10226" t="str">
        <f>_xlfn.XLOOKUP(Tableau1[[#This Row],[TYPE DE PIECE]],Tableau4[MATIERE],Tableau4[SHORT TYPE],"",0,1)</f>
        <v>COP</v>
      </c>
      <c r="N10226" t="str">
        <f>IF(ISERR(FIND("DECOUPE",Tableau1[[#This Row],[DESIGNATION]])),"","NEED REF")</f>
        <v/>
      </c>
    </row>
    <row r="10227" spans="2:14">
      <c r="B10227">
        <v>34403779</v>
      </c>
      <c r="C10227" s="2">
        <v>41759</v>
      </c>
      <c r="D10227" t="s">
        <v>13</v>
      </c>
      <c r="E10227" t="s">
        <v>7473</v>
      </c>
      <c r="F10227" t="s">
        <v>7161</v>
      </c>
      <c r="J10227" t="s">
        <v>17</v>
      </c>
      <c r="K10227" t="s">
        <v>25</v>
      </c>
      <c r="L10227" t="str">
        <f>_xlfn.XLOOKUP(Tableau1[[#This Row],[TYPE DE PIECE]],Tableau4[MATIERE],Tableau4[SHORT TYPE],"",0,1)</f>
        <v>SMT</v>
      </c>
      <c r="N10227" t="str">
        <f>IF(ISERR(FIND("DECOUPE",Tableau1[[#This Row],[DESIGNATION]])),"","NEED REF")</f>
        <v/>
      </c>
    </row>
    <row r="10228" spans="2:14">
      <c r="B10228">
        <v>34403778</v>
      </c>
      <c r="C10228" s="2">
        <v>41766</v>
      </c>
      <c r="D10228" t="s">
        <v>13</v>
      </c>
      <c r="E10228" t="s">
        <v>7474</v>
      </c>
      <c r="F10228" t="s">
        <v>7161</v>
      </c>
      <c r="J10228" t="s">
        <v>17</v>
      </c>
      <c r="K10228" t="s">
        <v>25</v>
      </c>
      <c r="L10228" t="str">
        <f>_xlfn.XLOOKUP(Tableau1[[#This Row],[TYPE DE PIECE]],Tableau4[MATIERE],Tableau4[SHORT TYPE],"",0,1)</f>
        <v>SMT</v>
      </c>
      <c r="N10228" t="str">
        <f>IF(ISERR(FIND("DECOUPE",Tableau1[[#This Row],[DESIGNATION]])),"","NEED REF")</f>
        <v/>
      </c>
    </row>
    <row r="10229" spans="2:14">
      <c r="B10229">
        <v>34403777</v>
      </c>
      <c r="C10229" s="2">
        <v>41778</v>
      </c>
      <c r="D10229" t="s">
        <v>13</v>
      </c>
      <c r="E10229" t="s">
        <v>7294</v>
      </c>
      <c r="F10229" t="s">
        <v>7161</v>
      </c>
      <c r="J10229" t="s">
        <v>17</v>
      </c>
      <c r="K10229" t="s">
        <v>22</v>
      </c>
      <c r="L10229" t="str">
        <f>_xlfn.XLOOKUP(Tableau1[[#This Row],[TYPE DE PIECE]],Tableau4[MATIERE],Tableau4[SHORT TYPE],"",0,1)</f>
        <v>COP</v>
      </c>
      <c r="N10229" t="str">
        <f>IF(ISERR(FIND("DECOUPE",Tableau1[[#This Row],[DESIGNATION]])),"","NEED REF")</f>
        <v/>
      </c>
    </row>
    <row r="10230" spans="2:14">
      <c r="B10230">
        <v>34403776</v>
      </c>
      <c r="C10230" s="2">
        <v>41766</v>
      </c>
      <c r="D10230" t="s">
        <v>13</v>
      </c>
      <c r="E10230" t="s">
        <v>7475</v>
      </c>
      <c r="F10230" t="s">
        <v>7161</v>
      </c>
      <c r="J10230" t="s">
        <v>17</v>
      </c>
      <c r="K10230" t="s">
        <v>25</v>
      </c>
      <c r="L10230" t="str">
        <f>_xlfn.XLOOKUP(Tableau1[[#This Row],[TYPE DE PIECE]],Tableau4[MATIERE],Tableau4[SHORT TYPE],"",0,1)</f>
        <v>SMT</v>
      </c>
      <c r="N10230" t="str">
        <f>IF(ISERR(FIND("DECOUPE",Tableau1[[#This Row],[DESIGNATION]])),"","NEED REF")</f>
        <v/>
      </c>
    </row>
    <row r="10231" spans="2:14">
      <c r="B10231">
        <v>34403775</v>
      </c>
      <c r="C10231" s="2">
        <v>41766</v>
      </c>
      <c r="D10231" t="s">
        <v>13</v>
      </c>
      <c r="E10231" t="s">
        <v>7476</v>
      </c>
      <c r="F10231" t="s">
        <v>7161</v>
      </c>
      <c r="J10231" t="s">
        <v>17</v>
      </c>
      <c r="K10231" t="s">
        <v>25</v>
      </c>
      <c r="L10231" t="str">
        <f>_xlfn.XLOOKUP(Tableau1[[#This Row],[TYPE DE PIECE]],Tableau4[MATIERE],Tableau4[SHORT TYPE],"",0,1)</f>
        <v>SMT</v>
      </c>
      <c r="N10231" t="str">
        <f>IF(ISERR(FIND("DECOUPE",Tableau1[[#This Row],[DESIGNATION]])),"","NEED REF")</f>
        <v/>
      </c>
    </row>
    <row r="10232" spans="2:14">
      <c r="B10232">
        <v>34403774</v>
      </c>
      <c r="C10232" s="2">
        <v>41765</v>
      </c>
      <c r="D10232" t="s">
        <v>13</v>
      </c>
      <c r="E10232" t="s">
        <v>7477</v>
      </c>
      <c r="F10232" t="s">
        <v>7478</v>
      </c>
      <c r="J10232" t="s">
        <v>17</v>
      </c>
      <c r="K10232" t="s">
        <v>22</v>
      </c>
      <c r="L10232" t="str">
        <f>_xlfn.XLOOKUP(Tableau1[[#This Row],[TYPE DE PIECE]],Tableau4[MATIERE],Tableau4[SHORT TYPE],"",0,1)</f>
        <v>COP</v>
      </c>
      <c r="N10232" t="str">
        <f>IF(ISERR(FIND("DECOUPE",Tableau1[[#This Row],[DESIGNATION]])),"","NEED REF")</f>
        <v/>
      </c>
    </row>
    <row r="10233" spans="2:14">
      <c r="B10233">
        <v>34403773</v>
      </c>
      <c r="C10233" s="2">
        <v>41764</v>
      </c>
      <c r="D10233" t="s">
        <v>13</v>
      </c>
      <c r="E10233" t="s">
        <v>7479</v>
      </c>
      <c r="F10233" t="s">
        <v>7161</v>
      </c>
      <c r="J10233" t="s">
        <v>17</v>
      </c>
      <c r="K10233" t="s">
        <v>25</v>
      </c>
      <c r="L10233" t="str">
        <f>_xlfn.XLOOKUP(Tableau1[[#This Row],[TYPE DE PIECE]],Tableau4[MATIERE],Tableau4[SHORT TYPE],"",0,1)</f>
        <v>SMT</v>
      </c>
      <c r="N10233" t="str">
        <f>IF(ISERR(FIND("DECOUPE",Tableau1[[#This Row],[DESIGNATION]])),"","NEED REF")</f>
        <v/>
      </c>
    </row>
    <row r="10234" spans="2:14">
      <c r="B10234">
        <v>34403772</v>
      </c>
      <c r="C10234" s="2">
        <v>41764</v>
      </c>
      <c r="D10234" t="s">
        <v>13</v>
      </c>
      <c r="E10234" t="s">
        <v>7480</v>
      </c>
      <c r="F10234" t="s">
        <v>7478</v>
      </c>
      <c r="J10234" t="s">
        <v>17</v>
      </c>
      <c r="K10234" t="s">
        <v>25</v>
      </c>
      <c r="L10234" t="str">
        <f>_xlfn.XLOOKUP(Tableau1[[#This Row],[TYPE DE PIECE]],Tableau4[MATIERE],Tableau4[SHORT TYPE],"",0,1)</f>
        <v>SMT</v>
      </c>
      <c r="N10234" t="str">
        <f>IF(ISERR(FIND("DECOUPE",Tableau1[[#This Row],[DESIGNATION]])),"","NEED REF")</f>
        <v/>
      </c>
    </row>
    <row r="10235" spans="2:14">
      <c r="B10235">
        <v>34403771</v>
      </c>
      <c r="C10235" s="2">
        <v>41764</v>
      </c>
      <c r="D10235" t="s">
        <v>13</v>
      </c>
      <c r="E10235" t="s">
        <v>7481</v>
      </c>
      <c r="F10235" t="s">
        <v>7478</v>
      </c>
      <c r="J10235" t="s">
        <v>17</v>
      </c>
      <c r="K10235" t="s">
        <v>33</v>
      </c>
      <c r="L10235" t="str">
        <f>_xlfn.XLOOKUP(Tableau1[[#This Row],[TYPE DE PIECE]],Tableau4[MATIERE],Tableau4[SHORT TYPE],"",0,1)</f>
        <v>PLA</v>
      </c>
      <c r="N10235" t="str">
        <f>IF(ISERR(FIND("DECOUPE",Tableau1[[#This Row],[DESIGNATION]])),"","NEED REF")</f>
        <v/>
      </c>
    </row>
    <row r="10236" spans="2:14">
      <c r="B10236">
        <v>34403770</v>
      </c>
      <c r="C10236" s="2">
        <v>41764</v>
      </c>
      <c r="D10236" t="s">
        <v>13</v>
      </c>
      <c r="E10236" t="s">
        <v>7482</v>
      </c>
      <c r="F10236" t="s">
        <v>7478</v>
      </c>
      <c r="J10236" t="s">
        <v>17</v>
      </c>
      <c r="K10236" t="s">
        <v>33</v>
      </c>
      <c r="L10236" t="str">
        <f>_xlfn.XLOOKUP(Tableau1[[#This Row],[TYPE DE PIECE]],Tableau4[MATIERE],Tableau4[SHORT TYPE],"",0,1)</f>
        <v>PLA</v>
      </c>
      <c r="N10236" t="str">
        <f>IF(ISERR(FIND("DECOUPE",Tableau1[[#This Row],[DESIGNATION]])),"","NEED REF")</f>
        <v/>
      </c>
    </row>
    <row r="10237" spans="2:14">
      <c r="B10237">
        <v>34403769</v>
      </c>
      <c r="C10237" s="2">
        <v>41749</v>
      </c>
      <c r="D10237" t="s">
        <v>13</v>
      </c>
      <c r="E10237" t="s">
        <v>7483</v>
      </c>
      <c r="F10237" t="s">
        <v>7161</v>
      </c>
      <c r="J10237" t="s">
        <v>17</v>
      </c>
      <c r="K10237" t="s">
        <v>5523</v>
      </c>
      <c r="L10237" t="str">
        <f>_xlfn.XLOOKUP(Tableau1[[#This Row],[TYPE DE PIECE]],Tableau4[MATIERE],Tableau4[SHORT TYPE],"",0,1)</f>
        <v/>
      </c>
      <c r="N10237" t="str">
        <f>IF(ISERR(FIND("DECOUPE",Tableau1[[#This Row],[DESIGNATION]])),"","NEED REF")</f>
        <v/>
      </c>
    </row>
    <row r="10238" spans="2:14">
      <c r="B10238">
        <v>34403768</v>
      </c>
      <c r="C10238" s="2">
        <v>41759</v>
      </c>
      <c r="D10238" t="s">
        <v>13</v>
      </c>
      <c r="E10238" t="s">
        <v>7484</v>
      </c>
      <c r="F10238" t="s">
        <v>7161</v>
      </c>
      <c r="J10238" t="s">
        <v>17</v>
      </c>
      <c r="K10238" t="s">
        <v>25</v>
      </c>
      <c r="L10238" t="str">
        <f>_xlfn.XLOOKUP(Tableau1[[#This Row],[TYPE DE PIECE]],Tableau4[MATIERE],Tableau4[SHORT TYPE],"",0,1)</f>
        <v>SMT</v>
      </c>
      <c r="N10238" t="str">
        <f>IF(ISERR(FIND("DECOUPE",Tableau1[[#This Row],[DESIGNATION]])),"","NEED REF")</f>
        <v/>
      </c>
    </row>
    <row r="10239" spans="2:14">
      <c r="B10239">
        <v>34403767</v>
      </c>
      <c r="C10239" s="2">
        <v>41759</v>
      </c>
      <c r="D10239" t="s">
        <v>13</v>
      </c>
      <c r="E10239" t="s">
        <v>7485</v>
      </c>
      <c r="F10239" t="s">
        <v>7161</v>
      </c>
      <c r="J10239" t="s">
        <v>17</v>
      </c>
      <c r="K10239" t="s">
        <v>25</v>
      </c>
      <c r="L10239" t="str">
        <f>_xlfn.XLOOKUP(Tableau1[[#This Row],[TYPE DE PIECE]],Tableau4[MATIERE],Tableau4[SHORT TYPE],"",0,1)</f>
        <v>SMT</v>
      </c>
      <c r="N10239" t="str">
        <f>IF(ISERR(FIND("DECOUPE",Tableau1[[#This Row],[DESIGNATION]])),"","NEED REF")</f>
        <v/>
      </c>
    </row>
    <row r="10240" spans="2:14">
      <c r="B10240">
        <v>34403766</v>
      </c>
      <c r="C10240" s="2">
        <v>41759</v>
      </c>
      <c r="D10240" t="s">
        <v>13</v>
      </c>
      <c r="E10240" t="s">
        <v>7486</v>
      </c>
      <c r="F10240" t="s">
        <v>7161</v>
      </c>
      <c r="J10240" t="s">
        <v>17</v>
      </c>
      <c r="K10240" t="s">
        <v>25</v>
      </c>
      <c r="L10240" t="str">
        <f>_xlfn.XLOOKUP(Tableau1[[#This Row],[TYPE DE PIECE]],Tableau4[MATIERE],Tableau4[SHORT TYPE],"",0,1)</f>
        <v>SMT</v>
      </c>
      <c r="N10240" t="str">
        <f>IF(ISERR(FIND("DECOUPE",Tableau1[[#This Row],[DESIGNATION]])),"","NEED REF")</f>
        <v/>
      </c>
    </row>
    <row r="10241" spans="2:14">
      <c r="B10241">
        <v>34403765</v>
      </c>
      <c r="C10241" s="2">
        <v>41759</v>
      </c>
      <c r="D10241" t="s">
        <v>13</v>
      </c>
      <c r="E10241" t="s">
        <v>7424</v>
      </c>
      <c r="F10241" t="s">
        <v>7161</v>
      </c>
      <c r="J10241" t="s">
        <v>17</v>
      </c>
      <c r="K10241" t="s">
        <v>25</v>
      </c>
      <c r="L10241" t="str">
        <f>_xlfn.XLOOKUP(Tableau1[[#This Row],[TYPE DE PIECE]],Tableau4[MATIERE],Tableau4[SHORT TYPE],"",0,1)</f>
        <v>SMT</v>
      </c>
      <c r="N10241" t="str">
        <f>IF(ISERR(FIND("DECOUPE",Tableau1[[#This Row],[DESIGNATION]])),"","NEED REF")</f>
        <v/>
      </c>
    </row>
    <row r="10242" spans="2:14">
      <c r="B10242">
        <v>34403764</v>
      </c>
      <c r="C10242" s="2">
        <v>41759</v>
      </c>
      <c r="D10242" t="s">
        <v>13</v>
      </c>
      <c r="E10242" t="s">
        <v>7427</v>
      </c>
      <c r="F10242" t="s">
        <v>7161</v>
      </c>
      <c r="J10242" t="s">
        <v>17</v>
      </c>
      <c r="K10242" t="s">
        <v>25</v>
      </c>
      <c r="L10242" t="str">
        <f>_xlfn.XLOOKUP(Tableau1[[#This Row],[TYPE DE PIECE]],Tableau4[MATIERE],Tableau4[SHORT TYPE],"",0,1)</f>
        <v>SMT</v>
      </c>
      <c r="N10242" t="str">
        <f>IF(ISERR(FIND("DECOUPE",Tableau1[[#This Row],[DESIGNATION]])),"","NEED REF")</f>
        <v/>
      </c>
    </row>
    <row r="10243" spans="2:14">
      <c r="B10243">
        <v>34403763</v>
      </c>
      <c r="C10243" s="2">
        <v>41759</v>
      </c>
      <c r="D10243" t="s">
        <v>13</v>
      </c>
      <c r="E10243" t="s">
        <v>7487</v>
      </c>
      <c r="F10243" t="s">
        <v>7161</v>
      </c>
      <c r="J10243" t="s">
        <v>17</v>
      </c>
      <c r="K10243" t="s">
        <v>25</v>
      </c>
      <c r="L10243" t="str">
        <f>_xlfn.XLOOKUP(Tableau1[[#This Row],[TYPE DE PIECE]],Tableau4[MATIERE],Tableau4[SHORT TYPE],"",0,1)</f>
        <v>SMT</v>
      </c>
      <c r="N10243" t="str">
        <f>IF(ISERR(FIND("DECOUPE",Tableau1[[#This Row],[DESIGNATION]])),"","NEED REF")</f>
        <v/>
      </c>
    </row>
    <row r="10244" spans="2:14">
      <c r="B10244">
        <v>34403762</v>
      </c>
      <c r="C10244" s="2">
        <v>41759</v>
      </c>
      <c r="D10244" t="s">
        <v>13</v>
      </c>
      <c r="E10244" t="s">
        <v>7488</v>
      </c>
      <c r="F10244" t="s">
        <v>7161</v>
      </c>
      <c r="J10244" t="s">
        <v>17</v>
      </c>
      <c r="K10244" t="s">
        <v>25</v>
      </c>
      <c r="L10244" t="str">
        <f>_xlfn.XLOOKUP(Tableau1[[#This Row],[TYPE DE PIECE]],Tableau4[MATIERE],Tableau4[SHORT TYPE],"",0,1)</f>
        <v>SMT</v>
      </c>
      <c r="N10244" t="str">
        <f>IF(ISERR(FIND("DECOUPE",Tableau1[[#This Row],[DESIGNATION]])),"","NEED REF")</f>
        <v/>
      </c>
    </row>
    <row r="10245" spans="2:14">
      <c r="B10245">
        <v>34403761</v>
      </c>
      <c r="C10245" s="2">
        <v>41759</v>
      </c>
      <c r="D10245" t="s">
        <v>13</v>
      </c>
      <c r="E10245" t="s">
        <v>7489</v>
      </c>
      <c r="F10245" t="s">
        <v>7161</v>
      </c>
      <c r="J10245" t="s">
        <v>17</v>
      </c>
      <c r="K10245" t="s">
        <v>25</v>
      </c>
      <c r="L10245" t="str">
        <f>_xlfn.XLOOKUP(Tableau1[[#This Row],[TYPE DE PIECE]],Tableau4[MATIERE],Tableau4[SHORT TYPE],"",0,1)</f>
        <v>SMT</v>
      </c>
      <c r="N10245" t="str">
        <f>IF(ISERR(FIND("DECOUPE",Tableau1[[#This Row],[DESIGNATION]])),"","NEED REF")</f>
        <v/>
      </c>
    </row>
    <row r="10246" spans="2:14">
      <c r="B10246">
        <v>34403760</v>
      </c>
      <c r="C10246" s="2">
        <v>41758</v>
      </c>
      <c r="D10246" t="s">
        <v>13</v>
      </c>
      <c r="E10246" t="s">
        <v>7490</v>
      </c>
      <c r="F10246" t="s">
        <v>7491</v>
      </c>
      <c r="J10246" t="s">
        <v>17</v>
      </c>
      <c r="L10246" t="str">
        <f>_xlfn.XLOOKUP(Tableau1[[#This Row],[TYPE DE PIECE]],Tableau4[MATIERE],Tableau4[SHORT TYPE],"",0,1)</f>
        <v/>
      </c>
      <c r="N10246" t="str">
        <f>IF(ISERR(FIND("DECOUPE",Tableau1[[#This Row],[DESIGNATION]])),"","NEED REF")</f>
        <v/>
      </c>
    </row>
    <row r="10247" spans="2:14">
      <c r="B10247">
        <v>34403759</v>
      </c>
      <c r="C10247" s="2">
        <v>41757</v>
      </c>
      <c r="D10247" t="s">
        <v>13</v>
      </c>
      <c r="E10247" t="s">
        <v>7492</v>
      </c>
      <c r="F10247" t="s">
        <v>7491</v>
      </c>
      <c r="J10247" t="s">
        <v>17</v>
      </c>
      <c r="L10247" t="str">
        <f>_xlfn.XLOOKUP(Tableau1[[#This Row],[TYPE DE PIECE]],Tableau4[MATIERE],Tableau4[SHORT TYPE],"",0,1)</f>
        <v/>
      </c>
      <c r="N10247" t="str">
        <f>IF(ISERR(FIND("DECOUPE",Tableau1[[#This Row],[DESIGNATION]])),"","NEED REF")</f>
        <v/>
      </c>
    </row>
    <row r="10248" spans="2:14">
      <c r="B10248">
        <v>34403758</v>
      </c>
      <c r="C10248" s="2">
        <v>41757</v>
      </c>
      <c r="D10248" t="s">
        <v>13</v>
      </c>
      <c r="E10248" t="s">
        <v>7493</v>
      </c>
      <c r="F10248" t="s">
        <v>7491</v>
      </c>
      <c r="J10248" t="s">
        <v>17</v>
      </c>
      <c r="L10248" t="str">
        <f>_xlfn.XLOOKUP(Tableau1[[#This Row],[TYPE DE PIECE]],Tableau4[MATIERE],Tableau4[SHORT TYPE],"",0,1)</f>
        <v/>
      </c>
      <c r="N10248" t="str">
        <f>IF(ISERR(FIND("DECOUPE",Tableau1[[#This Row],[DESIGNATION]])),"","NEED REF")</f>
        <v/>
      </c>
    </row>
    <row r="10249" spans="2:14">
      <c r="B10249">
        <v>34403757</v>
      </c>
      <c r="C10249" s="2">
        <v>41757</v>
      </c>
      <c r="D10249" t="s">
        <v>13</v>
      </c>
      <c r="E10249" t="s">
        <v>7494</v>
      </c>
      <c r="F10249" t="s">
        <v>7491</v>
      </c>
      <c r="J10249" t="s">
        <v>17</v>
      </c>
      <c r="L10249" t="str">
        <f>_xlfn.XLOOKUP(Tableau1[[#This Row],[TYPE DE PIECE]],Tableau4[MATIERE],Tableau4[SHORT TYPE],"",0,1)</f>
        <v/>
      </c>
      <c r="N10249" t="str">
        <f>IF(ISERR(FIND("DECOUPE",Tableau1[[#This Row],[DESIGNATION]])),"","NEED REF")</f>
        <v/>
      </c>
    </row>
    <row r="10250" spans="2:14">
      <c r="B10250">
        <v>34403756</v>
      </c>
      <c r="C10250" s="2">
        <v>41757</v>
      </c>
      <c r="D10250" t="s">
        <v>13</v>
      </c>
      <c r="E10250" t="s">
        <v>7495</v>
      </c>
      <c r="F10250" t="s">
        <v>7161</v>
      </c>
      <c r="J10250" t="s">
        <v>17</v>
      </c>
      <c r="K10250" t="s">
        <v>7496</v>
      </c>
      <c r="L10250" t="str">
        <f>_xlfn.XLOOKUP(Tableau1[[#This Row],[TYPE DE PIECE]],Tableau4[MATIERE],Tableau4[SHORT TYPE],"",0,1)</f>
        <v/>
      </c>
      <c r="N10250" t="str">
        <f>IF(ISERR(FIND("DECOUPE",Tableau1[[#This Row],[DESIGNATION]])),"","NEED REF")</f>
        <v/>
      </c>
    </row>
    <row r="10251" spans="2:14">
      <c r="B10251">
        <v>34403755</v>
      </c>
      <c r="C10251" s="2">
        <v>41757</v>
      </c>
      <c r="D10251" t="s">
        <v>13</v>
      </c>
      <c r="E10251" t="s">
        <v>7497</v>
      </c>
      <c r="F10251" t="s">
        <v>7161</v>
      </c>
      <c r="J10251" t="s">
        <v>17</v>
      </c>
      <c r="K10251" t="s">
        <v>7496</v>
      </c>
      <c r="L10251" t="str">
        <f>_xlfn.XLOOKUP(Tableau1[[#This Row],[TYPE DE PIECE]],Tableau4[MATIERE],Tableau4[SHORT TYPE],"",0,1)</f>
        <v/>
      </c>
      <c r="N10251" t="str">
        <f>IF(ISERR(FIND("DECOUPE",Tableau1[[#This Row],[DESIGNATION]])),"","NEED REF")</f>
        <v/>
      </c>
    </row>
    <row r="10252" spans="2:14">
      <c r="B10252">
        <v>34403754</v>
      </c>
      <c r="C10252" s="2">
        <v>41752</v>
      </c>
      <c r="D10252" t="s">
        <v>13</v>
      </c>
      <c r="E10252" t="s">
        <v>7498</v>
      </c>
      <c r="F10252" t="s">
        <v>7161</v>
      </c>
      <c r="J10252" t="s">
        <v>17</v>
      </c>
      <c r="K10252" t="s">
        <v>25</v>
      </c>
      <c r="L10252" t="str">
        <f>_xlfn.XLOOKUP(Tableau1[[#This Row],[TYPE DE PIECE]],Tableau4[MATIERE],Tableau4[SHORT TYPE],"",0,1)</f>
        <v>SMT</v>
      </c>
      <c r="N10252" t="str">
        <f>IF(ISERR(FIND("DECOUPE",Tableau1[[#This Row],[DESIGNATION]])),"","NEED REF")</f>
        <v/>
      </c>
    </row>
    <row r="10253" spans="2:14">
      <c r="B10253">
        <v>34403753</v>
      </c>
      <c r="C10253" s="2">
        <v>41751</v>
      </c>
      <c r="D10253" t="s">
        <v>13</v>
      </c>
      <c r="E10253" t="s">
        <v>7499</v>
      </c>
      <c r="F10253" t="s">
        <v>7161</v>
      </c>
      <c r="J10253" t="s">
        <v>17</v>
      </c>
      <c r="K10253" t="s">
        <v>22</v>
      </c>
      <c r="L10253" t="str">
        <f>_xlfn.XLOOKUP(Tableau1[[#This Row],[TYPE DE PIECE]],Tableau4[MATIERE],Tableau4[SHORT TYPE],"",0,1)</f>
        <v>COP</v>
      </c>
      <c r="N10253" t="str">
        <f>IF(ISERR(FIND("DECOUPE",Tableau1[[#This Row],[DESIGNATION]])),"","NEED REF")</f>
        <v/>
      </c>
    </row>
    <row r="10254" spans="2:14">
      <c r="B10254">
        <v>34403752</v>
      </c>
      <c r="C10254" s="2">
        <v>41751</v>
      </c>
      <c r="D10254" t="s">
        <v>13</v>
      </c>
      <c r="E10254" t="s">
        <v>7500</v>
      </c>
      <c r="F10254" t="s">
        <v>7161</v>
      </c>
      <c r="J10254" t="s">
        <v>17</v>
      </c>
      <c r="K10254" t="s">
        <v>22</v>
      </c>
      <c r="L10254" t="str">
        <f>_xlfn.XLOOKUP(Tableau1[[#This Row],[TYPE DE PIECE]],Tableau4[MATIERE],Tableau4[SHORT TYPE],"",0,1)</f>
        <v>COP</v>
      </c>
      <c r="N10254" t="str">
        <f>IF(ISERR(FIND("DECOUPE",Tableau1[[#This Row],[DESIGNATION]])),"","NEED REF")</f>
        <v/>
      </c>
    </row>
    <row r="10255" spans="2:14">
      <c r="B10255">
        <v>34403751</v>
      </c>
      <c r="C10255" s="2">
        <v>41751</v>
      </c>
      <c r="D10255" t="s">
        <v>13</v>
      </c>
      <c r="E10255" t="s">
        <v>7501</v>
      </c>
      <c r="F10255" t="s">
        <v>7161</v>
      </c>
      <c r="J10255" t="s">
        <v>17</v>
      </c>
      <c r="K10255" t="s">
        <v>22</v>
      </c>
      <c r="L10255" t="str">
        <f>_xlfn.XLOOKUP(Tableau1[[#This Row],[TYPE DE PIECE]],Tableau4[MATIERE],Tableau4[SHORT TYPE],"",0,1)</f>
        <v>COP</v>
      </c>
      <c r="N10255" t="str">
        <f>IF(ISERR(FIND("DECOUPE",Tableau1[[#This Row],[DESIGNATION]])),"","NEED REF")</f>
        <v/>
      </c>
    </row>
    <row r="10256" spans="2:14">
      <c r="B10256">
        <v>34403750</v>
      </c>
      <c r="C10256" s="2">
        <v>41751</v>
      </c>
      <c r="D10256" t="s">
        <v>13</v>
      </c>
      <c r="E10256" t="s">
        <v>7502</v>
      </c>
      <c r="F10256" t="s">
        <v>7161</v>
      </c>
      <c r="J10256" t="s">
        <v>17</v>
      </c>
      <c r="K10256" t="s">
        <v>22</v>
      </c>
      <c r="L10256" t="str">
        <f>_xlfn.XLOOKUP(Tableau1[[#This Row],[TYPE DE PIECE]],Tableau4[MATIERE],Tableau4[SHORT TYPE],"",0,1)</f>
        <v>COP</v>
      </c>
      <c r="N10256" t="str">
        <f>IF(ISERR(FIND("DECOUPE",Tableau1[[#This Row],[DESIGNATION]])),"","NEED REF")</f>
        <v/>
      </c>
    </row>
    <row r="10257" spans="2:14">
      <c r="B10257">
        <v>34403749</v>
      </c>
      <c r="C10257" s="2">
        <v>41751</v>
      </c>
      <c r="D10257" t="s">
        <v>13</v>
      </c>
      <c r="E10257" t="s">
        <v>7503</v>
      </c>
      <c r="F10257" t="s">
        <v>7161</v>
      </c>
      <c r="J10257" t="s">
        <v>17</v>
      </c>
      <c r="K10257" t="s">
        <v>22</v>
      </c>
      <c r="L10257" t="str">
        <f>_xlfn.XLOOKUP(Tableau1[[#This Row],[TYPE DE PIECE]],Tableau4[MATIERE],Tableau4[SHORT TYPE],"",0,1)</f>
        <v>COP</v>
      </c>
      <c r="N10257" t="str">
        <f>IF(ISERR(FIND("DECOUPE",Tableau1[[#This Row],[DESIGNATION]])),"","NEED REF")</f>
        <v/>
      </c>
    </row>
    <row r="10258" spans="2:14">
      <c r="B10258">
        <v>34403748</v>
      </c>
      <c r="C10258" s="2">
        <v>41751</v>
      </c>
      <c r="D10258" t="s">
        <v>13</v>
      </c>
      <c r="E10258" t="s">
        <v>7504</v>
      </c>
      <c r="F10258" t="s">
        <v>7161</v>
      </c>
      <c r="J10258" t="s">
        <v>17</v>
      </c>
      <c r="K10258" t="s">
        <v>22</v>
      </c>
      <c r="L10258" t="str">
        <f>_xlfn.XLOOKUP(Tableau1[[#This Row],[TYPE DE PIECE]],Tableau4[MATIERE],Tableau4[SHORT TYPE],"",0,1)</f>
        <v>COP</v>
      </c>
      <c r="N10258" t="str">
        <f>IF(ISERR(FIND("DECOUPE",Tableau1[[#This Row],[DESIGNATION]])),"","NEED REF")</f>
        <v/>
      </c>
    </row>
    <row r="10259" spans="2:14">
      <c r="B10259">
        <v>34403747</v>
      </c>
      <c r="C10259" s="2">
        <v>41751</v>
      </c>
      <c r="D10259" t="s">
        <v>13</v>
      </c>
      <c r="E10259" t="s">
        <v>7505</v>
      </c>
      <c r="F10259" t="s">
        <v>7161</v>
      </c>
      <c r="J10259" t="s">
        <v>17</v>
      </c>
      <c r="K10259" t="s">
        <v>22</v>
      </c>
      <c r="L10259" t="str">
        <f>_xlfn.XLOOKUP(Tableau1[[#This Row],[TYPE DE PIECE]],Tableau4[MATIERE],Tableau4[SHORT TYPE],"",0,1)</f>
        <v>COP</v>
      </c>
      <c r="N10259" t="str">
        <f>IF(ISERR(FIND("DECOUPE",Tableau1[[#This Row],[DESIGNATION]])),"","NEED REF")</f>
        <v/>
      </c>
    </row>
    <row r="10260" spans="2:14">
      <c r="B10260">
        <v>34403746</v>
      </c>
      <c r="C10260" s="2">
        <v>41751</v>
      </c>
      <c r="D10260" t="s">
        <v>13</v>
      </c>
      <c r="E10260" t="s">
        <v>7506</v>
      </c>
      <c r="F10260" t="s">
        <v>7161</v>
      </c>
      <c r="J10260" t="s">
        <v>17</v>
      </c>
      <c r="K10260" t="s">
        <v>22</v>
      </c>
      <c r="L10260" t="str">
        <f>_xlfn.XLOOKUP(Tableau1[[#This Row],[TYPE DE PIECE]],Tableau4[MATIERE],Tableau4[SHORT TYPE],"",0,1)</f>
        <v>COP</v>
      </c>
      <c r="N10260" t="str">
        <f>IF(ISERR(FIND("DECOUPE",Tableau1[[#This Row],[DESIGNATION]])),"","NEED REF")</f>
        <v/>
      </c>
    </row>
    <row r="10261" spans="2:14">
      <c r="B10261">
        <v>34403745</v>
      </c>
      <c r="C10261" s="2">
        <v>41751</v>
      </c>
      <c r="D10261" t="s">
        <v>13</v>
      </c>
      <c r="E10261" t="s">
        <v>7507</v>
      </c>
      <c r="F10261" t="s">
        <v>7161</v>
      </c>
      <c r="J10261" t="s">
        <v>17</v>
      </c>
      <c r="K10261" t="s">
        <v>22</v>
      </c>
      <c r="L10261" t="str">
        <f>_xlfn.XLOOKUP(Tableau1[[#This Row],[TYPE DE PIECE]],Tableau4[MATIERE],Tableau4[SHORT TYPE],"",0,1)</f>
        <v>COP</v>
      </c>
      <c r="N10261" t="str">
        <f>IF(ISERR(FIND("DECOUPE",Tableau1[[#This Row],[DESIGNATION]])),"","NEED REF")</f>
        <v/>
      </c>
    </row>
    <row r="10262" spans="2:14">
      <c r="B10262">
        <v>34403744</v>
      </c>
      <c r="C10262" s="2">
        <v>41751</v>
      </c>
      <c r="D10262" t="s">
        <v>13</v>
      </c>
      <c r="E10262" t="s">
        <v>7508</v>
      </c>
      <c r="F10262" t="s">
        <v>7161</v>
      </c>
      <c r="J10262" t="s">
        <v>17</v>
      </c>
      <c r="K10262" t="s">
        <v>22</v>
      </c>
      <c r="L10262" t="str">
        <f>_xlfn.XLOOKUP(Tableau1[[#This Row],[TYPE DE PIECE]],Tableau4[MATIERE],Tableau4[SHORT TYPE],"",0,1)</f>
        <v>COP</v>
      </c>
      <c r="N10262" t="str">
        <f>IF(ISERR(FIND("DECOUPE",Tableau1[[#This Row],[DESIGNATION]])),"","NEED REF")</f>
        <v/>
      </c>
    </row>
    <row r="10263" spans="2:14">
      <c r="B10263">
        <v>34403743</v>
      </c>
      <c r="C10263" s="2">
        <v>41751</v>
      </c>
      <c r="D10263" t="s">
        <v>13</v>
      </c>
      <c r="E10263" t="s">
        <v>7509</v>
      </c>
      <c r="F10263" t="s">
        <v>7161</v>
      </c>
      <c r="J10263" t="s">
        <v>17</v>
      </c>
      <c r="K10263" t="s">
        <v>22</v>
      </c>
      <c r="L10263" t="str">
        <f>_xlfn.XLOOKUP(Tableau1[[#This Row],[TYPE DE PIECE]],Tableau4[MATIERE],Tableau4[SHORT TYPE],"",0,1)</f>
        <v>COP</v>
      </c>
      <c r="N10263" t="str">
        <f>IF(ISERR(FIND("DECOUPE",Tableau1[[#This Row],[DESIGNATION]])),"","NEED REF")</f>
        <v/>
      </c>
    </row>
    <row r="10264" spans="2:14">
      <c r="B10264">
        <v>34403742</v>
      </c>
      <c r="C10264" s="2">
        <v>41751</v>
      </c>
      <c r="D10264" t="s">
        <v>13</v>
      </c>
      <c r="E10264" t="s">
        <v>7510</v>
      </c>
      <c r="F10264" t="s">
        <v>7161</v>
      </c>
      <c r="J10264" t="s">
        <v>17</v>
      </c>
      <c r="K10264" t="s">
        <v>22</v>
      </c>
      <c r="L10264" t="str">
        <f>_xlfn.XLOOKUP(Tableau1[[#This Row],[TYPE DE PIECE]],Tableau4[MATIERE],Tableau4[SHORT TYPE],"",0,1)</f>
        <v>COP</v>
      </c>
      <c r="N10264" t="str">
        <f>IF(ISERR(FIND("DECOUPE",Tableau1[[#This Row],[DESIGNATION]])),"","NEED REF")</f>
        <v/>
      </c>
    </row>
    <row r="10265" spans="2:14">
      <c r="B10265">
        <v>34403741</v>
      </c>
      <c r="C10265" s="2">
        <v>41751</v>
      </c>
      <c r="D10265" t="s">
        <v>13</v>
      </c>
      <c r="E10265" t="s">
        <v>7511</v>
      </c>
      <c r="F10265" t="s">
        <v>7161</v>
      </c>
      <c r="J10265" t="s">
        <v>17</v>
      </c>
      <c r="K10265" t="s">
        <v>22</v>
      </c>
      <c r="L10265" t="str">
        <f>_xlfn.XLOOKUP(Tableau1[[#This Row],[TYPE DE PIECE]],Tableau4[MATIERE],Tableau4[SHORT TYPE],"",0,1)</f>
        <v>COP</v>
      </c>
      <c r="N10265" t="str">
        <f>IF(ISERR(FIND("DECOUPE",Tableau1[[#This Row],[DESIGNATION]])),"","NEED REF")</f>
        <v/>
      </c>
    </row>
    <row r="10266" spans="2:14">
      <c r="B10266">
        <v>34403740</v>
      </c>
      <c r="C10266" s="2">
        <v>41751</v>
      </c>
      <c r="D10266" t="s">
        <v>13</v>
      </c>
      <c r="E10266" t="s">
        <v>7512</v>
      </c>
      <c r="F10266" t="s">
        <v>7161</v>
      </c>
      <c r="J10266" t="s">
        <v>17</v>
      </c>
      <c r="K10266" t="s">
        <v>22</v>
      </c>
      <c r="L10266" t="str">
        <f>_xlfn.XLOOKUP(Tableau1[[#This Row],[TYPE DE PIECE]],Tableau4[MATIERE],Tableau4[SHORT TYPE],"",0,1)</f>
        <v>COP</v>
      </c>
      <c r="N10266" t="str">
        <f>IF(ISERR(FIND("DECOUPE",Tableau1[[#This Row],[DESIGNATION]])),"","NEED REF")</f>
        <v/>
      </c>
    </row>
    <row r="10267" spans="2:14">
      <c r="B10267">
        <v>34403739</v>
      </c>
      <c r="C10267" s="2">
        <v>41751</v>
      </c>
      <c r="D10267" t="s">
        <v>13</v>
      </c>
      <c r="E10267" t="s">
        <v>7513</v>
      </c>
      <c r="F10267" t="s">
        <v>7161</v>
      </c>
      <c r="J10267" t="s">
        <v>17</v>
      </c>
      <c r="K10267" t="s">
        <v>22</v>
      </c>
      <c r="L10267" t="str">
        <f>_xlfn.XLOOKUP(Tableau1[[#This Row],[TYPE DE PIECE]],Tableau4[MATIERE],Tableau4[SHORT TYPE],"",0,1)</f>
        <v>COP</v>
      </c>
      <c r="N10267" t="str">
        <f>IF(ISERR(FIND("DECOUPE",Tableau1[[#This Row],[DESIGNATION]])),"","NEED REF")</f>
        <v/>
      </c>
    </row>
    <row r="10268" spans="2:14">
      <c r="B10268">
        <v>34403738</v>
      </c>
      <c r="C10268" s="2">
        <v>41751</v>
      </c>
      <c r="D10268" t="s">
        <v>13</v>
      </c>
      <c r="E10268" t="s">
        <v>7514</v>
      </c>
      <c r="F10268" t="s">
        <v>7161</v>
      </c>
      <c r="J10268" t="s">
        <v>17</v>
      </c>
      <c r="K10268" t="s">
        <v>22</v>
      </c>
      <c r="L10268" t="str">
        <f>_xlfn.XLOOKUP(Tableau1[[#This Row],[TYPE DE PIECE]],Tableau4[MATIERE],Tableau4[SHORT TYPE],"",0,1)</f>
        <v>COP</v>
      </c>
      <c r="N10268" t="str">
        <f>IF(ISERR(FIND("DECOUPE",Tableau1[[#This Row],[DESIGNATION]])),"","NEED REF")</f>
        <v/>
      </c>
    </row>
    <row r="10269" spans="2:14">
      <c r="B10269">
        <v>34403737</v>
      </c>
      <c r="C10269" s="2">
        <v>41751</v>
      </c>
      <c r="D10269" t="s">
        <v>13</v>
      </c>
      <c r="E10269" t="s">
        <v>7515</v>
      </c>
      <c r="F10269" t="s">
        <v>7161</v>
      </c>
      <c r="J10269" t="s">
        <v>17</v>
      </c>
      <c r="K10269" t="s">
        <v>22</v>
      </c>
      <c r="L10269" t="str">
        <f>_xlfn.XLOOKUP(Tableau1[[#This Row],[TYPE DE PIECE]],Tableau4[MATIERE],Tableau4[SHORT TYPE],"",0,1)</f>
        <v>COP</v>
      </c>
      <c r="N10269" t="str">
        <f>IF(ISERR(FIND("DECOUPE",Tableau1[[#This Row],[DESIGNATION]])),"","NEED REF")</f>
        <v/>
      </c>
    </row>
    <row r="10270" spans="2:14">
      <c r="B10270">
        <v>34403736</v>
      </c>
      <c r="C10270" s="2">
        <v>41751</v>
      </c>
      <c r="D10270" t="s">
        <v>13</v>
      </c>
      <c r="E10270" t="s">
        <v>7516</v>
      </c>
      <c r="F10270" t="s">
        <v>7161</v>
      </c>
      <c r="J10270" t="s">
        <v>17</v>
      </c>
      <c r="K10270" t="s">
        <v>22</v>
      </c>
      <c r="L10270" t="str">
        <f>_xlfn.XLOOKUP(Tableau1[[#This Row],[TYPE DE PIECE]],Tableau4[MATIERE],Tableau4[SHORT TYPE],"",0,1)</f>
        <v>COP</v>
      </c>
      <c r="N10270" t="str">
        <f>IF(ISERR(FIND("DECOUPE",Tableau1[[#This Row],[DESIGNATION]])),"","NEED REF")</f>
        <v/>
      </c>
    </row>
    <row r="10271" spans="2:14">
      <c r="B10271">
        <v>34403735</v>
      </c>
      <c r="C10271" s="2">
        <v>41746</v>
      </c>
      <c r="D10271" t="s">
        <v>13</v>
      </c>
      <c r="E10271" t="s">
        <v>7517</v>
      </c>
      <c r="F10271" t="s">
        <v>7161</v>
      </c>
      <c r="J10271" t="s">
        <v>17</v>
      </c>
      <c r="K10271" t="s">
        <v>22</v>
      </c>
      <c r="L10271" t="str">
        <f>_xlfn.XLOOKUP(Tableau1[[#This Row],[TYPE DE PIECE]],Tableau4[MATIERE],Tableau4[SHORT TYPE],"",0,1)</f>
        <v>COP</v>
      </c>
      <c r="N10271" t="str">
        <f>IF(ISERR(FIND("DECOUPE",Tableau1[[#This Row],[DESIGNATION]])),"","NEED REF")</f>
        <v/>
      </c>
    </row>
    <row r="10272" spans="2:14">
      <c r="B10272">
        <v>34403734</v>
      </c>
      <c r="C10272" s="2">
        <v>41746</v>
      </c>
      <c r="D10272" t="s">
        <v>13</v>
      </c>
      <c r="E10272" t="s">
        <v>7518</v>
      </c>
      <c r="F10272" t="s">
        <v>7161</v>
      </c>
      <c r="J10272" t="s">
        <v>17</v>
      </c>
      <c r="K10272" t="s">
        <v>307</v>
      </c>
      <c r="L10272" t="str">
        <f>_xlfn.XLOOKUP(Tableau1[[#This Row],[TYPE DE PIECE]],Tableau4[MATIERE],Tableau4[SHORT TYPE],"",0,1)</f>
        <v/>
      </c>
      <c r="N10272" t="str">
        <f>IF(ISERR(FIND("DECOUPE",Tableau1[[#This Row],[DESIGNATION]])),"","NEED REF")</f>
        <v/>
      </c>
    </row>
    <row r="10273" spans="2:14">
      <c r="B10273">
        <v>34403733</v>
      </c>
      <c r="C10273" s="2">
        <v>41746</v>
      </c>
      <c r="D10273" t="s">
        <v>13</v>
      </c>
      <c r="E10273" t="s">
        <v>7519</v>
      </c>
      <c r="F10273" t="s">
        <v>7161</v>
      </c>
      <c r="J10273" t="s">
        <v>17</v>
      </c>
      <c r="K10273" t="s">
        <v>307</v>
      </c>
      <c r="L10273" t="str">
        <f>_xlfn.XLOOKUP(Tableau1[[#This Row],[TYPE DE PIECE]],Tableau4[MATIERE],Tableau4[SHORT TYPE],"",0,1)</f>
        <v/>
      </c>
      <c r="N10273" t="str">
        <f>IF(ISERR(FIND("DECOUPE",Tableau1[[#This Row],[DESIGNATION]])),"","NEED REF")</f>
        <v/>
      </c>
    </row>
    <row r="10274" spans="2:14">
      <c r="B10274">
        <v>34403732</v>
      </c>
      <c r="C10274" s="2">
        <v>41746</v>
      </c>
      <c r="D10274" t="s">
        <v>13</v>
      </c>
      <c r="E10274" t="s">
        <v>7520</v>
      </c>
      <c r="F10274" t="s">
        <v>7161</v>
      </c>
      <c r="J10274" t="s">
        <v>17</v>
      </c>
      <c r="K10274" t="s">
        <v>307</v>
      </c>
      <c r="L10274" t="str">
        <f>_xlfn.XLOOKUP(Tableau1[[#This Row],[TYPE DE PIECE]],Tableau4[MATIERE],Tableau4[SHORT TYPE],"",0,1)</f>
        <v/>
      </c>
      <c r="N10274" t="str">
        <f>IF(ISERR(FIND("DECOUPE",Tableau1[[#This Row],[DESIGNATION]])),"","NEED REF")</f>
        <v/>
      </c>
    </row>
    <row r="10275" spans="2:14">
      <c r="B10275">
        <v>34403731</v>
      </c>
      <c r="C10275" s="2">
        <v>41746</v>
      </c>
      <c r="D10275" t="s">
        <v>13</v>
      </c>
      <c r="E10275" t="s">
        <v>7521</v>
      </c>
      <c r="F10275" t="s">
        <v>7161</v>
      </c>
      <c r="J10275" t="s">
        <v>17</v>
      </c>
      <c r="K10275" t="s">
        <v>307</v>
      </c>
      <c r="L10275" t="str">
        <f>_xlfn.XLOOKUP(Tableau1[[#This Row],[TYPE DE PIECE]],Tableau4[MATIERE],Tableau4[SHORT TYPE],"",0,1)</f>
        <v/>
      </c>
      <c r="N10275" t="str">
        <f>IF(ISERR(FIND("DECOUPE",Tableau1[[#This Row],[DESIGNATION]])),"","NEED REF")</f>
        <v/>
      </c>
    </row>
    <row r="10276" spans="2:14">
      <c r="B10276">
        <v>34403730</v>
      </c>
      <c r="C10276" s="2">
        <v>41746</v>
      </c>
      <c r="D10276" t="s">
        <v>13</v>
      </c>
      <c r="E10276" t="s">
        <v>7522</v>
      </c>
      <c r="F10276" t="s">
        <v>7161</v>
      </c>
      <c r="J10276" t="s">
        <v>17</v>
      </c>
      <c r="K10276" t="s">
        <v>307</v>
      </c>
      <c r="L10276" t="str">
        <f>_xlfn.XLOOKUP(Tableau1[[#This Row],[TYPE DE PIECE]],Tableau4[MATIERE],Tableau4[SHORT TYPE],"",0,1)</f>
        <v/>
      </c>
      <c r="N10276" t="str">
        <f>IF(ISERR(FIND("DECOUPE",Tableau1[[#This Row],[DESIGNATION]])),"","NEED REF")</f>
        <v/>
      </c>
    </row>
    <row r="10277" spans="2:14">
      <c r="B10277">
        <v>34403729</v>
      </c>
      <c r="C10277" s="2">
        <v>41743</v>
      </c>
      <c r="D10277" t="s">
        <v>13</v>
      </c>
      <c r="E10277" t="s">
        <v>7523</v>
      </c>
      <c r="F10277" t="s">
        <v>7161</v>
      </c>
      <c r="J10277" t="s">
        <v>17</v>
      </c>
      <c r="K10277" t="s">
        <v>22</v>
      </c>
      <c r="L10277" t="str">
        <f>_xlfn.XLOOKUP(Tableau1[[#This Row],[TYPE DE PIECE]],Tableau4[MATIERE],Tableau4[SHORT TYPE],"",0,1)</f>
        <v>COP</v>
      </c>
      <c r="N10277" t="str">
        <f>IF(ISERR(FIND("DECOUPE",Tableau1[[#This Row],[DESIGNATION]])),"","NEED REF")</f>
        <v/>
      </c>
    </row>
    <row r="10278" spans="2:14">
      <c r="B10278">
        <v>34403728</v>
      </c>
      <c r="C10278" s="2">
        <v>41743</v>
      </c>
      <c r="D10278" t="s">
        <v>13</v>
      </c>
      <c r="E10278" t="s">
        <v>7524</v>
      </c>
      <c r="F10278" t="s">
        <v>7161</v>
      </c>
      <c r="J10278" t="s">
        <v>17</v>
      </c>
      <c r="K10278" t="s">
        <v>22</v>
      </c>
      <c r="L10278" t="str">
        <f>_xlfn.XLOOKUP(Tableau1[[#This Row],[TYPE DE PIECE]],Tableau4[MATIERE],Tableau4[SHORT TYPE],"",0,1)</f>
        <v>COP</v>
      </c>
      <c r="N10278" t="str">
        <f>IF(ISERR(FIND("DECOUPE",Tableau1[[#This Row],[DESIGNATION]])),"","NEED REF")</f>
        <v/>
      </c>
    </row>
    <row r="10279" spans="2:14">
      <c r="B10279">
        <v>34403727</v>
      </c>
      <c r="C10279" s="2">
        <v>41743</v>
      </c>
      <c r="D10279" t="s">
        <v>13</v>
      </c>
      <c r="E10279" t="s">
        <v>7525</v>
      </c>
      <c r="F10279" t="s">
        <v>7161</v>
      </c>
      <c r="J10279" t="s">
        <v>17</v>
      </c>
      <c r="K10279" t="s">
        <v>22</v>
      </c>
      <c r="L10279" t="str">
        <f>_xlfn.XLOOKUP(Tableau1[[#This Row],[TYPE DE PIECE]],Tableau4[MATIERE],Tableau4[SHORT TYPE],"",0,1)</f>
        <v>COP</v>
      </c>
      <c r="N10279" t="str">
        <f>IF(ISERR(FIND("DECOUPE",Tableau1[[#This Row],[DESIGNATION]])),"","NEED REF")</f>
        <v/>
      </c>
    </row>
    <row r="10280" spans="2:14">
      <c r="B10280">
        <v>34403726</v>
      </c>
      <c r="C10280" s="2">
        <v>41743</v>
      </c>
      <c r="D10280" t="s">
        <v>13</v>
      </c>
      <c r="E10280" t="s">
        <v>7526</v>
      </c>
      <c r="F10280" t="s">
        <v>7161</v>
      </c>
      <c r="J10280" t="s">
        <v>17</v>
      </c>
      <c r="K10280" t="s">
        <v>22</v>
      </c>
      <c r="L10280" t="str">
        <f>_xlfn.XLOOKUP(Tableau1[[#This Row],[TYPE DE PIECE]],Tableau4[MATIERE],Tableau4[SHORT TYPE],"",0,1)</f>
        <v>COP</v>
      </c>
      <c r="N10280" t="str">
        <f>IF(ISERR(FIND("DECOUPE",Tableau1[[#This Row],[DESIGNATION]])),"","NEED REF")</f>
        <v/>
      </c>
    </row>
    <row r="10281" spans="2:14">
      <c r="B10281">
        <v>34403725</v>
      </c>
      <c r="C10281" s="2">
        <v>41743</v>
      </c>
      <c r="D10281" t="s">
        <v>13</v>
      </c>
      <c r="E10281" t="s">
        <v>7527</v>
      </c>
      <c r="F10281" t="s">
        <v>7161</v>
      </c>
      <c r="J10281" t="s">
        <v>17</v>
      </c>
      <c r="K10281" t="s">
        <v>22</v>
      </c>
      <c r="L10281" t="str">
        <f>_xlfn.XLOOKUP(Tableau1[[#This Row],[TYPE DE PIECE]],Tableau4[MATIERE],Tableau4[SHORT TYPE],"",0,1)</f>
        <v>COP</v>
      </c>
      <c r="N10281" t="str">
        <f>IF(ISERR(FIND("DECOUPE",Tableau1[[#This Row],[DESIGNATION]])),"","NEED REF")</f>
        <v/>
      </c>
    </row>
    <row r="10282" spans="2:14">
      <c r="B10282">
        <v>34403724</v>
      </c>
      <c r="C10282" s="2">
        <v>41743</v>
      </c>
      <c r="D10282" t="s">
        <v>13</v>
      </c>
      <c r="E10282" t="s">
        <v>7528</v>
      </c>
      <c r="F10282" t="s">
        <v>7161</v>
      </c>
      <c r="J10282" t="s">
        <v>17</v>
      </c>
      <c r="K10282" t="s">
        <v>22</v>
      </c>
      <c r="L10282" t="str">
        <f>_xlfn.XLOOKUP(Tableau1[[#This Row],[TYPE DE PIECE]],Tableau4[MATIERE],Tableau4[SHORT TYPE],"",0,1)</f>
        <v>COP</v>
      </c>
      <c r="N10282" t="str">
        <f>IF(ISERR(FIND("DECOUPE",Tableau1[[#This Row],[DESIGNATION]])),"","NEED REF")</f>
        <v/>
      </c>
    </row>
    <row r="10283" spans="2:14">
      <c r="B10283">
        <v>34403723</v>
      </c>
      <c r="C10283" s="2">
        <v>41743</v>
      </c>
      <c r="D10283" t="s">
        <v>13</v>
      </c>
      <c r="E10283" t="s">
        <v>7529</v>
      </c>
      <c r="F10283" t="s">
        <v>7161</v>
      </c>
      <c r="J10283" t="s">
        <v>17</v>
      </c>
      <c r="K10283" t="s">
        <v>22</v>
      </c>
      <c r="L10283" t="str">
        <f>_xlfn.XLOOKUP(Tableau1[[#This Row],[TYPE DE PIECE]],Tableau4[MATIERE],Tableau4[SHORT TYPE],"",0,1)</f>
        <v>COP</v>
      </c>
      <c r="N10283" t="str">
        <f>IF(ISERR(FIND("DECOUPE",Tableau1[[#This Row],[DESIGNATION]])),"","NEED REF")</f>
        <v/>
      </c>
    </row>
    <row r="10284" spans="2:14">
      <c r="B10284">
        <v>34403722</v>
      </c>
      <c r="C10284" s="2">
        <v>41743</v>
      </c>
      <c r="D10284" t="s">
        <v>13</v>
      </c>
      <c r="E10284" t="s">
        <v>7530</v>
      </c>
      <c r="F10284" t="s">
        <v>7161</v>
      </c>
      <c r="J10284" t="s">
        <v>17</v>
      </c>
      <c r="K10284" t="s">
        <v>22</v>
      </c>
      <c r="L10284" t="str">
        <f>_xlfn.XLOOKUP(Tableau1[[#This Row],[TYPE DE PIECE]],Tableau4[MATIERE],Tableau4[SHORT TYPE],"",0,1)</f>
        <v>COP</v>
      </c>
      <c r="N10284" t="str">
        <f>IF(ISERR(FIND("DECOUPE",Tableau1[[#This Row],[DESIGNATION]])),"","NEED REF")</f>
        <v/>
      </c>
    </row>
    <row r="10285" spans="2:14">
      <c r="B10285">
        <v>34403721</v>
      </c>
      <c r="C10285" s="2">
        <v>41711</v>
      </c>
      <c r="D10285" t="s">
        <v>13</v>
      </c>
      <c r="E10285" t="s">
        <v>7531</v>
      </c>
      <c r="F10285" t="s">
        <v>7161</v>
      </c>
      <c r="J10285" t="s">
        <v>17</v>
      </c>
      <c r="K10285" t="s">
        <v>22</v>
      </c>
      <c r="L10285" t="str">
        <f>_xlfn.XLOOKUP(Tableau1[[#This Row],[TYPE DE PIECE]],Tableau4[MATIERE],Tableau4[SHORT TYPE],"",0,1)</f>
        <v>COP</v>
      </c>
      <c r="N10285" t="str">
        <f>IF(ISERR(FIND("DECOUPE",Tableau1[[#This Row],[DESIGNATION]])),"","NEED REF")</f>
        <v/>
      </c>
    </row>
    <row r="10286" spans="2:14">
      <c r="B10286">
        <v>34403720</v>
      </c>
      <c r="C10286" s="2">
        <v>41711</v>
      </c>
      <c r="D10286" t="s">
        <v>13</v>
      </c>
      <c r="E10286" t="s">
        <v>7532</v>
      </c>
      <c r="F10286" t="s">
        <v>7161</v>
      </c>
      <c r="J10286" t="s">
        <v>17</v>
      </c>
      <c r="K10286" t="s">
        <v>22</v>
      </c>
      <c r="L10286" t="str">
        <f>_xlfn.XLOOKUP(Tableau1[[#This Row],[TYPE DE PIECE]],Tableau4[MATIERE],Tableau4[SHORT TYPE],"",0,1)</f>
        <v>COP</v>
      </c>
      <c r="N10286" t="str">
        <f>IF(ISERR(FIND("DECOUPE",Tableau1[[#This Row],[DESIGNATION]])),"","NEED REF")</f>
        <v/>
      </c>
    </row>
    <row r="10287" spans="2:14">
      <c r="B10287">
        <v>34403719</v>
      </c>
      <c r="C10287" s="2">
        <v>41711</v>
      </c>
      <c r="D10287" t="s">
        <v>13</v>
      </c>
      <c r="E10287" t="s">
        <v>7533</v>
      </c>
      <c r="F10287" t="s">
        <v>7161</v>
      </c>
      <c r="J10287" t="s">
        <v>17</v>
      </c>
      <c r="K10287" t="s">
        <v>22</v>
      </c>
      <c r="L10287" t="str">
        <f>_xlfn.XLOOKUP(Tableau1[[#This Row],[TYPE DE PIECE]],Tableau4[MATIERE],Tableau4[SHORT TYPE],"",0,1)</f>
        <v>COP</v>
      </c>
      <c r="N10287" t="str">
        <f>IF(ISERR(FIND("DECOUPE",Tableau1[[#This Row],[DESIGNATION]])),"","NEED REF")</f>
        <v/>
      </c>
    </row>
    <row r="10288" spans="2:14">
      <c r="B10288">
        <v>34403718</v>
      </c>
      <c r="C10288" s="2">
        <v>41711</v>
      </c>
      <c r="D10288" t="s">
        <v>13</v>
      </c>
      <c r="E10288" t="s">
        <v>7534</v>
      </c>
      <c r="F10288" t="s">
        <v>7161</v>
      </c>
      <c r="J10288" t="s">
        <v>17</v>
      </c>
      <c r="K10288" t="s">
        <v>22</v>
      </c>
      <c r="L10288" t="str">
        <f>_xlfn.XLOOKUP(Tableau1[[#This Row],[TYPE DE PIECE]],Tableau4[MATIERE],Tableau4[SHORT TYPE],"",0,1)</f>
        <v>COP</v>
      </c>
      <c r="N10288" t="str">
        <f>IF(ISERR(FIND("DECOUPE",Tableau1[[#This Row],[DESIGNATION]])),"","NEED REF")</f>
        <v/>
      </c>
    </row>
    <row r="10289" spans="2:14">
      <c r="B10289">
        <v>34403717</v>
      </c>
      <c r="C10289" s="2">
        <v>41744</v>
      </c>
      <c r="D10289" t="s">
        <v>13</v>
      </c>
      <c r="E10289" t="s">
        <v>7535</v>
      </c>
      <c r="F10289" t="s">
        <v>7161</v>
      </c>
      <c r="J10289" t="s">
        <v>17</v>
      </c>
      <c r="K10289" t="s">
        <v>307</v>
      </c>
      <c r="L10289" t="str">
        <f>_xlfn.XLOOKUP(Tableau1[[#This Row],[TYPE DE PIECE]],Tableau4[MATIERE],Tableau4[SHORT TYPE],"",0,1)</f>
        <v/>
      </c>
      <c r="N10289" t="str">
        <f>IF(ISERR(FIND("DECOUPE",Tableau1[[#This Row],[DESIGNATION]])),"","NEED REF")</f>
        <v/>
      </c>
    </row>
    <row r="10290" spans="2:14">
      <c r="B10290">
        <v>34403716</v>
      </c>
      <c r="C10290" s="2"/>
      <c r="L10290" t="str">
        <f>_xlfn.XLOOKUP(Tableau1[[#This Row],[TYPE DE PIECE]],Tableau4[MATIERE],Tableau4[SHORT TYPE],"",0,1)</f>
        <v/>
      </c>
      <c r="N10290" t="str">
        <f>IF(ISERR(FIND("DECOUPE",Tableau1[[#This Row],[DESIGNATION]])),"","NEED REF")</f>
        <v/>
      </c>
    </row>
    <row r="10291" spans="2:14">
      <c r="B10291">
        <v>34403715</v>
      </c>
      <c r="C10291" s="2">
        <v>41744</v>
      </c>
      <c r="D10291" t="s">
        <v>13</v>
      </c>
      <c r="E10291" t="s">
        <v>7536</v>
      </c>
      <c r="F10291" t="s">
        <v>7161</v>
      </c>
      <c r="J10291" t="s">
        <v>17</v>
      </c>
      <c r="K10291" t="s">
        <v>307</v>
      </c>
      <c r="L10291" t="str">
        <f>_xlfn.XLOOKUP(Tableau1[[#This Row],[TYPE DE PIECE]],Tableau4[MATIERE],Tableau4[SHORT TYPE],"",0,1)</f>
        <v/>
      </c>
      <c r="N10291" t="str">
        <f>IF(ISERR(FIND("DECOUPE",Tableau1[[#This Row],[DESIGNATION]])),"","NEED REF")</f>
        <v/>
      </c>
    </row>
    <row r="10292" spans="2:14">
      <c r="B10292">
        <v>34403714</v>
      </c>
      <c r="C10292" s="2">
        <v>41744</v>
      </c>
      <c r="D10292" t="s">
        <v>13</v>
      </c>
      <c r="E10292" t="s">
        <v>7537</v>
      </c>
      <c r="F10292" t="s">
        <v>7161</v>
      </c>
      <c r="J10292" t="s">
        <v>17</v>
      </c>
      <c r="K10292" t="s">
        <v>25</v>
      </c>
      <c r="L10292" t="str">
        <f>_xlfn.XLOOKUP(Tableau1[[#This Row],[TYPE DE PIECE]],Tableau4[MATIERE],Tableau4[SHORT TYPE],"",0,1)</f>
        <v>SMT</v>
      </c>
      <c r="N10292" t="str">
        <f>IF(ISERR(FIND("DECOUPE",Tableau1[[#This Row],[DESIGNATION]])),"","NEED REF")</f>
        <v/>
      </c>
    </row>
    <row r="10293" spans="2:14">
      <c r="B10293">
        <v>34403713</v>
      </c>
      <c r="C10293" s="2">
        <v>41743</v>
      </c>
      <c r="D10293" t="s">
        <v>13</v>
      </c>
      <c r="E10293" t="s">
        <v>7538</v>
      </c>
      <c r="F10293" t="s">
        <v>7478</v>
      </c>
      <c r="J10293" t="s">
        <v>17</v>
      </c>
      <c r="K10293" t="s">
        <v>7539</v>
      </c>
      <c r="L10293" t="str">
        <f>_xlfn.XLOOKUP(Tableau1[[#This Row],[TYPE DE PIECE]],Tableau4[MATIERE],Tableau4[SHORT TYPE],"",0,1)</f>
        <v/>
      </c>
      <c r="N10293" t="str">
        <f>IF(ISERR(FIND("DECOUPE",Tableau1[[#This Row],[DESIGNATION]])),"","NEED REF")</f>
        <v/>
      </c>
    </row>
    <row r="10294" spans="2:14">
      <c r="B10294">
        <v>34403712</v>
      </c>
      <c r="C10294" s="2">
        <v>41743</v>
      </c>
      <c r="D10294" t="s">
        <v>13</v>
      </c>
      <c r="E10294" t="s">
        <v>7540</v>
      </c>
      <c r="F10294" t="s">
        <v>7478</v>
      </c>
      <c r="J10294" t="s">
        <v>17</v>
      </c>
      <c r="K10294" t="s">
        <v>7539</v>
      </c>
      <c r="L10294" t="str">
        <f>_xlfn.XLOOKUP(Tableau1[[#This Row],[TYPE DE PIECE]],Tableau4[MATIERE],Tableau4[SHORT TYPE],"",0,1)</f>
        <v/>
      </c>
      <c r="N10294" t="str">
        <f>IF(ISERR(FIND("DECOUPE",Tableau1[[#This Row],[DESIGNATION]])),"","NEED REF")</f>
        <v/>
      </c>
    </row>
    <row r="10295" spans="2:14">
      <c r="B10295">
        <v>34403711</v>
      </c>
      <c r="C10295" s="2">
        <v>41743</v>
      </c>
      <c r="D10295" t="s">
        <v>13</v>
      </c>
      <c r="E10295" t="s">
        <v>6728</v>
      </c>
      <c r="F10295" t="s">
        <v>7161</v>
      </c>
      <c r="J10295" t="s">
        <v>17</v>
      </c>
      <c r="K10295" t="s">
        <v>22</v>
      </c>
      <c r="L10295" t="str">
        <f>_xlfn.XLOOKUP(Tableau1[[#This Row],[TYPE DE PIECE]],Tableau4[MATIERE],Tableau4[SHORT TYPE],"",0,1)</f>
        <v>COP</v>
      </c>
      <c r="N10295" t="str">
        <f>IF(ISERR(FIND("DECOUPE",Tableau1[[#This Row],[DESIGNATION]])),"","NEED REF")</f>
        <v/>
      </c>
    </row>
    <row r="10296" spans="2:14">
      <c r="B10296">
        <v>34403710</v>
      </c>
      <c r="C10296" s="2">
        <v>41743</v>
      </c>
      <c r="D10296" t="s">
        <v>13</v>
      </c>
      <c r="E10296" t="s">
        <v>6727</v>
      </c>
      <c r="F10296" t="s">
        <v>7161</v>
      </c>
      <c r="J10296" t="s">
        <v>17</v>
      </c>
      <c r="K10296" t="s">
        <v>22</v>
      </c>
      <c r="L10296" t="str">
        <f>_xlfn.XLOOKUP(Tableau1[[#This Row],[TYPE DE PIECE]],Tableau4[MATIERE],Tableau4[SHORT TYPE],"",0,1)</f>
        <v>COP</v>
      </c>
      <c r="N10296" t="str">
        <f>IF(ISERR(FIND("DECOUPE",Tableau1[[#This Row],[DESIGNATION]])),"","NEED REF")</f>
        <v/>
      </c>
    </row>
    <row r="10297" spans="2:14">
      <c r="B10297">
        <v>34403709</v>
      </c>
      <c r="C10297" s="2">
        <v>41743</v>
      </c>
      <c r="D10297" t="s">
        <v>13</v>
      </c>
      <c r="E10297" t="s">
        <v>6726</v>
      </c>
      <c r="F10297" t="s">
        <v>7161</v>
      </c>
      <c r="J10297" t="s">
        <v>17</v>
      </c>
      <c r="K10297" t="s">
        <v>22</v>
      </c>
      <c r="L10297" t="str">
        <f>_xlfn.XLOOKUP(Tableau1[[#This Row],[TYPE DE PIECE]],Tableau4[MATIERE],Tableau4[SHORT TYPE],"",0,1)</f>
        <v>COP</v>
      </c>
      <c r="N10297" t="str">
        <f>IF(ISERR(FIND("DECOUPE",Tableau1[[#This Row],[DESIGNATION]])),"","NEED REF")</f>
        <v/>
      </c>
    </row>
    <row r="10298" spans="2:14">
      <c r="B10298">
        <v>34403708</v>
      </c>
      <c r="C10298" s="2">
        <v>41743</v>
      </c>
      <c r="D10298" t="s">
        <v>13</v>
      </c>
      <c r="E10298" t="s">
        <v>7541</v>
      </c>
      <c r="F10298" t="s">
        <v>7161</v>
      </c>
      <c r="J10298" t="s">
        <v>17</v>
      </c>
      <c r="K10298" t="s">
        <v>22</v>
      </c>
      <c r="L10298" t="str">
        <f>_xlfn.XLOOKUP(Tableau1[[#This Row],[TYPE DE PIECE]],Tableau4[MATIERE],Tableau4[SHORT TYPE],"",0,1)</f>
        <v>COP</v>
      </c>
      <c r="N10298" t="str">
        <f>IF(ISERR(FIND("DECOUPE",Tableau1[[#This Row],[DESIGNATION]])),"","NEED REF")</f>
        <v/>
      </c>
    </row>
    <row r="10299" spans="2:14">
      <c r="B10299">
        <v>34403707</v>
      </c>
      <c r="C10299" s="2">
        <v>41743</v>
      </c>
      <c r="D10299" t="s">
        <v>13</v>
      </c>
      <c r="E10299" t="s">
        <v>6724</v>
      </c>
      <c r="F10299" t="s">
        <v>7161</v>
      </c>
      <c r="J10299" t="s">
        <v>17</v>
      </c>
      <c r="K10299" t="s">
        <v>22</v>
      </c>
      <c r="L10299" t="str">
        <f>_xlfn.XLOOKUP(Tableau1[[#This Row],[TYPE DE PIECE]],Tableau4[MATIERE],Tableau4[SHORT TYPE],"",0,1)</f>
        <v>COP</v>
      </c>
      <c r="N10299" t="str">
        <f>IF(ISERR(FIND("DECOUPE",Tableau1[[#This Row],[DESIGNATION]])),"","NEED REF")</f>
        <v/>
      </c>
    </row>
    <row r="10300" spans="2:14">
      <c r="B10300">
        <v>34403706</v>
      </c>
      <c r="C10300" s="2">
        <v>41743</v>
      </c>
      <c r="D10300" t="s">
        <v>13</v>
      </c>
      <c r="E10300" t="s">
        <v>6723</v>
      </c>
      <c r="F10300" t="s">
        <v>7161</v>
      </c>
      <c r="J10300" t="s">
        <v>17</v>
      </c>
      <c r="K10300" t="s">
        <v>22</v>
      </c>
      <c r="L10300" t="str">
        <f>_xlfn.XLOOKUP(Tableau1[[#This Row],[TYPE DE PIECE]],Tableau4[MATIERE],Tableau4[SHORT TYPE],"",0,1)</f>
        <v>COP</v>
      </c>
      <c r="N10300" t="str">
        <f>IF(ISERR(FIND("DECOUPE",Tableau1[[#This Row],[DESIGNATION]])),"","NEED REF")</f>
        <v/>
      </c>
    </row>
    <row r="10301" spans="2:14">
      <c r="B10301">
        <v>34403705</v>
      </c>
      <c r="C10301" s="2">
        <v>41743</v>
      </c>
      <c r="D10301" t="s">
        <v>13</v>
      </c>
      <c r="E10301" t="s">
        <v>7542</v>
      </c>
      <c r="F10301" t="s">
        <v>7161</v>
      </c>
      <c r="J10301" t="s">
        <v>17</v>
      </c>
      <c r="K10301" t="s">
        <v>22</v>
      </c>
      <c r="L10301" t="str">
        <f>_xlfn.XLOOKUP(Tableau1[[#This Row],[TYPE DE PIECE]],Tableau4[MATIERE],Tableau4[SHORT TYPE],"",0,1)</f>
        <v>COP</v>
      </c>
      <c r="N10301" t="str">
        <f>IF(ISERR(FIND("DECOUPE",Tableau1[[#This Row],[DESIGNATION]])),"","NEED REF")</f>
        <v/>
      </c>
    </row>
    <row r="10302" spans="2:14">
      <c r="B10302">
        <v>34403704</v>
      </c>
      <c r="C10302" s="2">
        <v>41743</v>
      </c>
      <c r="D10302" t="s">
        <v>13</v>
      </c>
      <c r="E10302" t="s">
        <v>7543</v>
      </c>
      <c r="F10302" t="s">
        <v>7161</v>
      </c>
      <c r="J10302" t="s">
        <v>17</v>
      </c>
      <c r="K10302" t="s">
        <v>22</v>
      </c>
      <c r="L10302" t="str">
        <f>_xlfn.XLOOKUP(Tableau1[[#This Row],[TYPE DE PIECE]],Tableau4[MATIERE],Tableau4[SHORT TYPE],"",0,1)</f>
        <v>COP</v>
      </c>
      <c r="N10302" t="str">
        <f>IF(ISERR(FIND("DECOUPE",Tableau1[[#This Row],[DESIGNATION]])),"","NEED REF")</f>
        <v/>
      </c>
    </row>
    <row r="10303" spans="2:14">
      <c r="B10303">
        <v>34403703</v>
      </c>
      <c r="C10303" s="2">
        <v>41737</v>
      </c>
      <c r="D10303" t="s">
        <v>13</v>
      </c>
      <c r="E10303" t="s">
        <v>7544</v>
      </c>
      <c r="F10303" t="s">
        <v>7161</v>
      </c>
      <c r="J10303" t="s">
        <v>17</v>
      </c>
      <c r="L10303" t="str">
        <f>_xlfn.XLOOKUP(Tableau1[[#This Row],[TYPE DE PIECE]],Tableau4[MATIERE],Tableau4[SHORT TYPE],"",0,1)</f>
        <v/>
      </c>
      <c r="N10303" t="str">
        <f>IF(ISERR(FIND("DECOUPE",Tableau1[[#This Row],[DESIGNATION]])),"","NEED REF")</f>
        <v/>
      </c>
    </row>
    <row r="10304" spans="2:14">
      <c r="B10304">
        <v>34403702</v>
      </c>
      <c r="C10304" s="2">
        <v>41737</v>
      </c>
      <c r="D10304" t="s">
        <v>13</v>
      </c>
      <c r="E10304" t="s">
        <v>7545</v>
      </c>
      <c r="F10304" t="s">
        <v>7161</v>
      </c>
      <c r="J10304" t="s">
        <v>17</v>
      </c>
      <c r="L10304" t="str">
        <f>_xlfn.XLOOKUP(Tableau1[[#This Row],[TYPE DE PIECE]],Tableau4[MATIERE],Tableau4[SHORT TYPE],"",0,1)</f>
        <v/>
      </c>
      <c r="N10304" t="str">
        <f>IF(ISERR(FIND("DECOUPE",Tableau1[[#This Row],[DESIGNATION]])),"","NEED REF")</f>
        <v/>
      </c>
    </row>
    <row r="10305" spans="2:14">
      <c r="B10305">
        <v>34403701</v>
      </c>
      <c r="C10305" s="2">
        <v>41737</v>
      </c>
      <c r="D10305" t="s">
        <v>13</v>
      </c>
      <c r="E10305" t="s">
        <v>7546</v>
      </c>
      <c r="F10305" t="s">
        <v>7161</v>
      </c>
      <c r="J10305" t="s">
        <v>17</v>
      </c>
      <c r="L10305" t="str">
        <f>_xlfn.XLOOKUP(Tableau1[[#This Row],[TYPE DE PIECE]],Tableau4[MATIERE],Tableau4[SHORT TYPE],"",0,1)</f>
        <v/>
      </c>
      <c r="N10305" t="str">
        <f>IF(ISERR(FIND("DECOUPE",Tableau1[[#This Row],[DESIGNATION]])),"","NEED REF")</f>
        <v/>
      </c>
    </row>
    <row r="10306" spans="2:14">
      <c r="B10306">
        <v>34403700</v>
      </c>
      <c r="C10306" s="2">
        <v>41737</v>
      </c>
      <c r="D10306" t="s">
        <v>13</v>
      </c>
      <c r="E10306" t="s">
        <v>7547</v>
      </c>
      <c r="F10306" t="s">
        <v>7161</v>
      </c>
      <c r="J10306" t="s">
        <v>17</v>
      </c>
      <c r="L10306" t="str">
        <f>_xlfn.XLOOKUP(Tableau1[[#This Row],[TYPE DE PIECE]],Tableau4[MATIERE],Tableau4[SHORT TYPE],"",0,1)</f>
        <v/>
      </c>
      <c r="N10306" t="str">
        <f>IF(ISERR(FIND("DECOUPE",Tableau1[[#This Row],[DESIGNATION]])),"","NEED REF")</f>
        <v/>
      </c>
    </row>
    <row r="10307" spans="2:14">
      <c r="B10307">
        <v>34403699</v>
      </c>
      <c r="C10307" s="2">
        <v>41737</v>
      </c>
      <c r="D10307" t="s">
        <v>13</v>
      </c>
      <c r="E10307" t="s">
        <v>7548</v>
      </c>
      <c r="F10307" t="s">
        <v>7161</v>
      </c>
      <c r="J10307" t="s">
        <v>17</v>
      </c>
      <c r="L10307" t="str">
        <f>_xlfn.XLOOKUP(Tableau1[[#This Row],[TYPE DE PIECE]],Tableau4[MATIERE],Tableau4[SHORT TYPE],"",0,1)</f>
        <v/>
      </c>
      <c r="N10307" t="str">
        <f>IF(ISERR(FIND("DECOUPE",Tableau1[[#This Row],[DESIGNATION]])),"","NEED REF")</f>
        <v/>
      </c>
    </row>
    <row r="10308" spans="2:14">
      <c r="B10308">
        <v>34403698</v>
      </c>
      <c r="C10308" s="2">
        <v>41737</v>
      </c>
      <c r="D10308" t="s">
        <v>13</v>
      </c>
      <c r="E10308" t="s">
        <v>7549</v>
      </c>
      <c r="F10308" t="s">
        <v>7161</v>
      </c>
      <c r="J10308" t="s">
        <v>17</v>
      </c>
      <c r="L10308" t="str">
        <f>_xlfn.XLOOKUP(Tableau1[[#This Row],[TYPE DE PIECE]],Tableau4[MATIERE],Tableau4[SHORT TYPE],"",0,1)</f>
        <v/>
      </c>
      <c r="N10308" t="str">
        <f>IF(ISERR(FIND("DECOUPE",Tableau1[[#This Row],[DESIGNATION]])),"","NEED REF")</f>
        <v/>
      </c>
    </row>
    <row r="10309" spans="2:14">
      <c r="B10309">
        <v>34403697</v>
      </c>
      <c r="C10309" s="2">
        <v>41736</v>
      </c>
      <c r="D10309" t="s">
        <v>13</v>
      </c>
      <c r="E10309" t="s">
        <v>7550</v>
      </c>
      <c r="F10309" t="s">
        <v>7551</v>
      </c>
      <c r="J10309" t="s">
        <v>1944</v>
      </c>
      <c r="L10309" t="str">
        <f>_xlfn.XLOOKUP(Tableau1[[#This Row],[TYPE DE PIECE]],Tableau4[MATIERE],Tableau4[SHORT TYPE],"",0,1)</f>
        <v/>
      </c>
      <c r="N10309" t="str">
        <f>IF(ISERR(FIND("DECOUPE",Tableau1[[#This Row],[DESIGNATION]])),"","NEED REF")</f>
        <v/>
      </c>
    </row>
    <row r="10310" spans="2:14">
      <c r="B10310">
        <v>34403696</v>
      </c>
      <c r="C10310" s="2">
        <v>41736</v>
      </c>
      <c r="D10310" t="s">
        <v>13</v>
      </c>
      <c r="E10310" t="s">
        <v>7552</v>
      </c>
      <c r="F10310" t="s">
        <v>7161</v>
      </c>
      <c r="J10310" t="s">
        <v>17</v>
      </c>
      <c r="K10310" t="s">
        <v>25</v>
      </c>
      <c r="L10310" t="str">
        <f>_xlfn.XLOOKUP(Tableau1[[#This Row],[TYPE DE PIECE]],Tableau4[MATIERE],Tableau4[SHORT TYPE],"",0,1)</f>
        <v>SMT</v>
      </c>
      <c r="N10310" t="str">
        <f>IF(ISERR(FIND("DECOUPE",Tableau1[[#This Row],[DESIGNATION]])),"","NEED REF")</f>
        <v/>
      </c>
    </row>
    <row r="10311" spans="2:14">
      <c r="B10311">
        <v>34403695</v>
      </c>
      <c r="C10311" s="2">
        <v>41733</v>
      </c>
      <c r="D10311" t="s">
        <v>13</v>
      </c>
      <c r="E10311" t="s">
        <v>7553</v>
      </c>
      <c r="F10311" t="s">
        <v>7554</v>
      </c>
      <c r="J10311" t="s">
        <v>1944</v>
      </c>
      <c r="L10311" t="str">
        <f>_xlfn.XLOOKUP(Tableau1[[#This Row],[TYPE DE PIECE]],Tableau4[MATIERE],Tableau4[SHORT TYPE],"",0,1)</f>
        <v/>
      </c>
      <c r="N10311" t="str">
        <f>IF(ISERR(FIND("DECOUPE",Tableau1[[#This Row],[DESIGNATION]])),"","NEED REF")</f>
        <v/>
      </c>
    </row>
    <row r="10312" spans="2:14">
      <c r="B10312">
        <v>34403694</v>
      </c>
      <c r="C10312" s="2">
        <v>41732</v>
      </c>
      <c r="D10312" t="s">
        <v>13</v>
      </c>
      <c r="E10312" t="s">
        <v>7555</v>
      </c>
      <c r="F10312" t="s">
        <v>7556</v>
      </c>
      <c r="J10312" t="s">
        <v>2746</v>
      </c>
      <c r="L10312" t="str">
        <f>_xlfn.XLOOKUP(Tableau1[[#This Row],[TYPE DE PIECE]],Tableau4[MATIERE],Tableau4[SHORT TYPE],"",0,1)</f>
        <v/>
      </c>
      <c r="N10312" t="str">
        <f>IF(ISERR(FIND("DECOUPE",Tableau1[[#This Row],[DESIGNATION]])),"","NEED REF")</f>
        <v/>
      </c>
    </row>
    <row r="10313" spans="2:14">
      <c r="B10313">
        <v>34403693</v>
      </c>
      <c r="C10313" s="2">
        <v>41731</v>
      </c>
      <c r="D10313" t="s">
        <v>13</v>
      </c>
      <c r="E10313" t="s">
        <v>7557</v>
      </c>
      <c r="F10313" t="s">
        <v>7161</v>
      </c>
      <c r="J10313" t="s">
        <v>17</v>
      </c>
      <c r="K10313" t="s">
        <v>25</v>
      </c>
      <c r="L10313" t="str">
        <f>_xlfn.XLOOKUP(Tableau1[[#This Row],[TYPE DE PIECE]],Tableau4[MATIERE],Tableau4[SHORT TYPE],"",0,1)</f>
        <v>SMT</v>
      </c>
      <c r="N10313" t="str">
        <f>IF(ISERR(FIND("DECOUPE",Tableau1[[#This Row],[DESIGNATION]])),"","NEED REF")</f>
        <v/>
      </c>
    </row>
    <row r="10314" spans="2:14">
      <c r="B10314">
        <v>34403692</v>
      </c>
      <c r="C10314" s="2">
        <v>41729</v>
      </c>
      <c r="D10314" t="s">
        <v>13</v>
      </c>
      <c r="E10314" t="s">
        <v>7558</v>
      </c>
      <c r="F10314" t="s">
        <v>7161</v>
      </c>
      <c r="J10314" t="s">
        <v>17</v>
      </c>
      <c r="K10314" t="s">
        <v>25</v>
      </c>
      <c r="L10314" t="str">
        <f>_xlfn.XLOOKUP(Tableau1[[#This Row],[TYPE DE PIECE]],Tableau4[MATIERE],Tableau4[SHORT TYPE],"",0,1)</f>
        <v>SMT</v>
      </c>
      <c r="N10314" t="str">
        <f>IF(ISERR(FIND("DECOUPE",Tableau1[[#This Row],[DESIGNATION]])),"","NEED REF")</f>
        <v/>
      </c>
    </row>
    <row r="10315" spans="2:14">
      <c r="B10315">
        <v>34403691</v>
      </c>
      <c r="C10315" s="2">
        <v>41729</v>
      </c>
      <c r="D10315" t="s">
        <v>13</v>
      </c>
      <c r="E10315" t="s">
        <v>6698</v>
      </c>
      <c r="F10315" t="s">
        <v>7161</v>
      </c>
      <c r="J10315" t="s">
        <v>17</v>
      </c>
      <c r="K10315" t="s">
        <v>307</v>
      </c>
      <c r="L10315" t="str">
        <f>_xlfn.XLOOKUP(Tableau1[[#This Row],[TYPE DE PIECE]],Tableau4[MATIERE],Tableau4[SHORT TYPE],"",0,1)</f>
        <v/>
      </c>
      <c r="N10315" t="str">
        <f>IF(ISERR(FIND("DECOUPE",Tableau1[[#This Row],[DESIGNATION]])),"","NEED REF")</f>
        <v/>
      </c>
    </row>
    <row r="10316" spans="2:14">
      <c r="B10316">
        <v>34403690</v>
      </c>
      <c r="C10316" s="2">
        <v>41729</v>
      </c>
      <c r="D10316" t="s">
        <v>13</v>
      </c>
      <c r="E10316" t="s">
        <v>7559</v>
      </c>
      <c r="F10316" t="s">
        <v>7161</v>
      </c>
      <c r="J10316" t="s">
        <v>17</v>
      </c>
      <c r="K10316" t="s">
        <v>25</v>
      </c>
      <c r="L10316" t="str">
        <f>_xlfn.XLOOKUP(Tableau1[[#This Row],[TYPE DE PIECE]],Tableau4[MATIERE],Tableau4[SHORT TYPE],"",0,1)</f>
        <v>SMT</v>
      </c>
      <c r="N10316" t="str">
        <f>IF(ISERR(FIND("DECOUPE",Tableau1[[#This Row],[DESIGNATION]])),"","NEED REF")</f>
        <v/>
      </c>
    </row>
    <row r="10317" spans="2:14">
      <c r="B10317">
        <v>34403689</v>
      </c>
      <c r="C10317" s="2">
        <v>41729</v>
      </c>
      <c r="D10317" t="s">
        <v>13</v>
      </c>
      <c r="E10317" t="s">
        <v>7560</v>
      </c>
      <c r="F10317" t="s">
        <v>7161</v>
      </c>
      <c r="J10317" t="s">
        <v>17</v>
      </c>
      <c r="K10317" t="s">
        <v>25</v>
      </c>
      <c r="L10317" t="str">
        <f>_xlfn.XLOOKUP(Tableau1[[#This Row],[TYPE DE PIECE]],Tableau4[MATIERE],Tableau4[SHORT TYPE],"",0,1)</f>
        <v>SMT</v>
      </c>
      <c r="N10317" t="str">
        <f>IF(ISERR(FIND("DECOUPE",Tableau1[[#This Row],[DESIGNATION]])),"","NEED REF")</f>
        <v/>
      </c>
    </row>
    <row r="10318" spans="2:14">
      <c r="B10318">
        <v>34403688</v>
      </c>
      <c r="C10318" s="2">
        <v>41729</v>
      </c>
      <c r="D10318" t="s">
        <v>13</v>
      </c>
      <c r="E10318" t="s">
        <v>7561</v>
      </c>
      <c r="F10318" t="s">
        <v>7161</v>
      </c>
      <c r="J10318" t="s">
        <v>17</v>
      </c>
      <c r="K10318" t="s">
        <v>307</v>
      </c>
      <c r="L10318" t="str">
        <f>_xlfn.XLOOKUP(Tableau1[[#This Row],[TYPE DE PIECE]],Tableau4[MATIERE],Tableau4[SHORT TYPE],"",0,1)</f>
        <v/>
      </c>
      <c r="N10318" t="str">
        <f>IF(ISERR(FIND("DECOUPE",Tableau1[[#This Row],[DESIGNATION]])),"","NEED REF")</f>
        <v/>
      </c>
    </row>
    <row r="10319" spans="2:14">
      <c r="B10319">
        <v>34403687</v>
      </c>
      <c r="C10319" s="2">
        <v>41723</v>
      </c>
      <c r="D10319" t="s">
        <v>13</v>
      </c>
      <c r="E10319" t="s">
        <v>7562</v>
      </c>
      <c r="F10319" t="s">
        <v>7563</v>
      </c>
      <c r="J10319" t="s">
        <v>4048</v>
      </c>
      <c r="L10319" t="str">
        <f>_xlfn.XLOOKUP(Tableau1[[#This Row],[TYPE DE PIECE]],Tableau4[MATIERE],Tableau4[SHORT TYPE],"",0,1)</f>
        <v/>
      </c>
      <c r="N10319" t="str">
        <f>IF(ISERR(FIND("DECOUPE",Tableau1[[#This Row],[DESIGNATION]])),"","NEED REF")</f>
        <v/>
      </c>
    </row>
    <row r="10320" spans="2:14">
      <c r="B10320">
        <v>34403686</v>
      </c>
      <c r="C10320" s="2">
        <v>41723</v>
      </c>
      <c r="D10320" t="s">
        <v>13</v>
      </c>
      <c r="E10320" t="s">
        <v>7564</v>
      </c>
      <c r="F10320" t="s">
        <v>7563</v>
      </c>
      <c r="J10320" t="s">
        <v>4048</v>
      </c>
      <c r="L10320" t="str">
        <f>_xlfn.XLOOKUP(Tableau1[[#This Row],[TYPE DE PIECE]],Tableau4[MATIERE],Tableau4[SHORT TYPE],"",0,1)</f>
        <v/>
      </c>
      <c r="N10320" t="str">
        <f>IF(ISERR(FIND("DECOUPE",Tableau1[[#This Row],[DESIGNATION]])),"","NEED REF")</f>
        <v/>
      </c>
    </row>
    <row r="10321" spans="2:14">
      <c r="B10321">
        <v>34403685</v>
      </c>
      <c r="C10321" s="2">
        <v>41723</v>
      </c>
      <c r="D10321" t="s">
        <v>13</v>
      </c>
      <c r="E10321" t="s">
        <v>7565</v>
      </c>
      <c r="F10321" t="s">
        <v>7566</v>
      </c>
      <c r="J10321" t="s">
        <v>17</v>
      </c>
      <c r="L10321" t="str">
        <f>_xlfn.XLOOKUP(Tableau1[[#This Row],[TYPE DE PIECE]],Tableau4[MATIERE],Tableau4[SHORT TYPE],"",0,1)</f>
        <v/>
      </c>
      <c r="N10321" t="str">
        <f>IF(ISERR(FIND("DECOUPE",Tableau1[[#This Row],[DESIGNATION]])),"","NEED REF")</f>
        <v/>
      </c>
    </row>
    <row r="10322" spans="2:14">
      <c r="B10322">
        <v>34403684</v>
      </c>
      <c r="C10322" s="2">
        <v>41718</v>
      </c>
      <c r="D10322" t="s">
        <v>13</v>
      </c>
      <c r="E10322" t="s">
        <v>7567</v>
      </c>
      <c r="F10322" t="s">
        <v>7568</v>
      </c>
      <c r="J10322" t="s">
        <v>17</v>
      </c>
      <c r="L10322" t="str">
        <f>_xlfn.XLOOKUP(Tableau1[[#This Row],[TYPE DE PIECE]],Tableau4[MATIERE],Tableau4[SHORT TYPE],"",0,1)</f>
        <v/>
      </c>
      <c r="N10322" t="str">
        <f>IF(ISERR(FIND("DECOUPE",Tableau1[[#This Row],[DESIGNATION]])),"","NEED REF")</f>
        <v/>
      </c>
    </row>
    <row r="10323" spans="2:14">
      <c r="B10323">
        <v>34403683</v>
      </c>
      <c r="C10323" s="2">
        <v>41717</v>
      </c>
      <c r="D10323" t="s">
        <v>745</v>
      </c>
      <c r="E10323" t="s">
        <v>7569</v>
      </c>
      <c r="F10323" t="s">
        <v>2550</v>
      </c>
      <c r="J10323" t="s">
        <v>17</v>
      </c>
      <c r="L10323" t="str">
        <f>_xlfn.XLOOKUP(Tableau1[[#This Row],[TYPE DE PIECE]],Tableau4[MATIERE],Tableau4[SHORT TYPE],"",0,1)</f>
        <v/>
      </c>
      <c r="N10323" t="str">
        <f>IF(ISERR(FIND("DECOUPE",Tableau1[[#This Row],[DESIGNATION]])),"","NEED REF")</f>
        <v/>
      </c>
    </row>
    <row r="10324" spans="2:14">
      <c r="B10324">
        <v>34403682</v>
      </c>
      <c r="C10324" s="2">
        <v>41716</v>
      </c>
      <c r="D10324" t="s">
        <v>13</v>
      </c>
      <c r="E10324" t="s">
        <v>7570</v>
      </c>
      <c r="F10324" t="s">
        <v>7135</v>
      </c>
      <c r="J10324" t="s">
        <v>17</v>
      </c>
      <c r="K10324" t="s">
        <v>7571</v>
      </c>
      <c r="L10324" t="str">
        <f>_xlfn.XLOOKUP(Tableau1[[#This Row],[TYPE DE PIECE]],Tableau4[MATIERE],Tableau4[SHORT TYPE],"",0,1)</f>
        <v/>
      </c>
      <c r="N10324" t="str">
        <f>IF(ISERR(FIND("DECOUPE",Tableau1[[#This Row],[DESIGNATION]])),"","NEED REF")</f>
        <v/>
      </c>
    </row>
    <row r="10325" spans="2:14">
      <c r="B10325">
        <v>34403681</v>
      </c>
      <c r="C10325" s="2">
        <v>41716</v>
      </c>
      <c r="D10325" t="s">
        <v>13</v>
      </c>
      <c r="E10325" t="s">
        <v>7572</v>
      </c>
      <c r="F10325" t="s">
        <v>7135</v>
      </c>
      <c r="J10325" t="s">
        <v>17</v>
      </c>
      <c r="K10325" t="s">
        <v>7571</v>
      </c>
      <c r="L10325" t="str">
        <f>_xlfn.XLOOKUP(Tableau1[[#This Row],[TYPE DE PIECE]],Tableau4[MATIERE],Tableau4[SHORT TYPE],"",0,1)</f>
        <v/>
      </c>
      <c r="N10325" t="str">
        <f>IF(ISERR(FIND("DECOUPE",Tableau1[[#This Row],[DESIGNATION]])),"","NEED REF")</f>
        <v/>
      </c>
    </row>
    <row r="10326" spans="2:14">
      <c r="B10326">
        <v>34403680</v>
      </c>
      <c r="C10326" s="2">
        <v>41716</v>
      </c>
      <c r="D10326" t="s">
        <v>13</v>
      </c>
      <c r="E10326" t="s">
        <v>7573</v>
      </c>
      <c r="F10326" t="s">
        <v>7135</v>
      </c>
      <c r="J10326" t="s">
        <v>17</v>
      </c>
      <c r="K10326" t="s">
        <v>7571</v>
      </c>
      <c r="L10326" t="str">
        <f>_xlfn.XLOOKUP(Tableau1[[#This Row],[TYPE DE PIECE]],Tableau4[MATIERE],Tableau4[SHORT TYPE],"",0,1)</f>
        <v/>
      </c>
      <c r="N10326" t="str">
        <f>IF(ISERR(FIND("DECOUPE",Tableau1[[#This Row],[DESIGNATION]])),"","NEED REF")</f>
        <v/>
      </c>
    </row>
    <row r="10327" spans="2:14">
      <c r="B10327">
        <v>34403679</v>
      </c>
      <c r="C10327" s="2">
        <v>41716</v>
      </c>
      <c r="D10327" t="s">
        <v>13</v>
      </c>
      <c r="E10327" t="s">
        <v>7574</v>
      </c>
      <c r="F10327" t="s">
        <v>7135</v>
      </c>
      <c r="J10327" t="s">
        <v>17</v>
      </c>
      <c r="K10327" t="s">
        <v>7571</v>
      </c>
      <c r="L10327" t="str">
        <f>_xlfn.XLOOKUP(Tableau1[[#This Row],[TYPE DE PIECE]],Tableau4[MATIERE],Tableau4[SHORT TYPE],"",0,1)</f>
        <v/>
      </c>
      <c r="N10327" t="str">
        <f>IF(ISERR(FIND("DECOUPE",Tableau1[[#This Row],[DESIGNATION]])),"","NEED REF")</f>
        <v/>
      </c>
    </row>
    <row r="10328" spans="2:14">
      <c r="B10328">
        <v>34403678</v>
      </c>
      <c r="C10328" s="2">
        <v>41716</v>
      </c>
      <c r="D10328" t="s">
        <v>13</v>
      </c>
      <c r="E10328" t="s">
        <v>7575</v>
      </c>
      <c r="F10328" t="s">
        <v>7135</v>
      </c>
      <c r="J10328" t="s">
        <v>17</v>
      </c>
      <c r="K10328" t="s">
        <v>7571</v>
      </c>
      <c r="L10328" t="str">
        <f>_xlfn.XLOOKUP(Tableau1[[#This Row],[TYPE DE PIECE]],Tableau4[MATIERE],Tableau4[SHORT TYPE],"",0,1)</f>
        <v/>
      </c>
      <c r="N10328" t="str">
        <f>IF(ISERR(FIND("DECOUPE",Tableau1[[#This Row],[DESIGNATION]])),"","NEED REF")</f>
        <v/>
      </c>
    </row>
    <row r="10329" spans="2:14">
      <c r="B10329">
        <v>34403677</v>
      </c>
      <c r="C10329" s="2">
        <v>41716</v>
      </c>
      <c r="D10329" t="s">
        <v>13</v>
      </c>
      <c r="E10329" t="s">
        <v>7576</v>
      </c>
      <c r="F10329" t="s">
        <v>7135</v>
      </c>
      <c r="J10329" t="s">
        <v>17</v>
      </c>
      <c r="K10329" t="s">
        <v>7571</v>
      </c>
      <c r="L10329" t="str">
        <f>_xlfn.XLOOKUP(Tableau1[[#This Row],[TYPE DE PIECE]],Tableau4[MATIERE],Tableau4[SHORT TYPE],"",0,1)</f>
        <v/>
      </c>
      <c r="N10329" t="str">
        <f>IF(ISERR(FIND("DECOUPE",Tableau1[[#This Row],[DESIGNATION]])),"","NEED REF")</f>
        <v/>
      </c>
    </row>
    <row r="10330" spans="2:14">
      <c r="B10330">
        <v>34403676</v>
      </c>
      <c r="C10330" s="2">
        <v>41716</v>
      </c>
      <c r="D10330" t="s">
        <v>13</v>
      </c>
      <c r="E10330" t="s">
        <v>7577</v>
      </c>
      <c r="F10330" t="s">
        <v>7135</v>
      </c>
      <c r="J10330" t="s">
        <v>17</v>
      </c>
      <c r="K10330" t="s">
        <v>7571</v>
      </c>
      <c r="L10330" t="str">
        <f>_xlfn.XLOOKUP(Tableau1[[#This Row],[TYPE DE PIECE]],Tableau4[MATIERE],Tableau4[SHORT TYPE],"",0,1)</f>
        <v/>
      </c>
      <c r="N10330" t="str">
        <f>IF(ISERR(FIND("DECOUPE",Tableau1[[#This Row],[DESIGNATION]])),"","NEED REF")</f>
        <v/>
      </c>
    </row>
    <row r="10331" spans="2:14">
      <c r="B10331">
        <v>34403675</v>
      </c>
      <c r="C10331" s="2">
        <v>41716</v>
      </c>
      <c r="D10331" t="s">
        <v>13</v>
      </c>
      <c r="E10331" t="s">
        <v>7578</v>
      </c>
      <c r="F10331" t="s">
        <v>7135</v>
      </c>
      <c r="J10331" t="s">
        <v>17</v>
      </c>
      <c r="K10331" t="s">
        <v>7571</v>
      </c>
      <c r="L10331" t="str">
        <f>_xlfn.XLOOKUP(Tableau1[[#This Row],[TYPE DE PIECE]],Tableau4[MATIERE],Tableau4[SHORT TYPE],"",0,1)</f>
        <v/>
      </c>
      <c r="N10331" t="str">
        <f>IF(ISERR(FIND("DECOUPE",Tableau1[[#This Row],[DESIGNATION]])),"","NEED REF")</f>
        <v/>
      </c>
    </row>
    <row r="10332" spans="2:14">
      <c r="B10332">
        <v>34403674</v>
      </c>
      <c r="C10332" s="2">
        <v>41716</v>
      </c>
      <c r="D10332" t="s">
        <v>13</v>
      </c>
      <c r="E10332" t="s">
        <v>7579</v>
      </c>
      <c r="F10332" t="s">
        <v>7135</v>
      </c>
      <c r="J10332" t="s">
        <v>17</v>
      </c>
      <c r="K10332" t="s">
        <v>7571</v>
      </c>
      <c r="L10332" t="str">
        <f>_xlfn.XLOOKUP(Tableau1[[#This Row],[TYPE DE PIECE]],Tableau4[MATIERE],Tableau4[SHORT TYPE],"",0,1)</f>
        <v/>
      </c>
      <c r="N10332" t="str">
        <f>IF(ISERR(FIND("DECOUPE",Tableau1[[#This Row],[DESIGNATION]])),"","NEED REF")</f>
        <v/>
      </c>
    </row>
    <row r="10333" spans="2:14">
      <c r="B10333">
        <v>34403673</v>
      </c>
      <c r="C10333" s="2">
        <v>41716</v>
      </c>
      <c r="D10333" t="s">
        <v>13</v>
      </c>
      <c r="E10333" t="s">
        <v>7580</v>
      </c>
      <c r="F10333" t="s">
        <v>7135</v>
      </c>
      <c r="J10333" t="s">
        <v>17</v>
      </c>
      <c r="K10333" t="s">
        <v>7571</v>
      </c>
      <c r="L10333" t="str">
        <f>_xlfn.XLOOKUP(Tableau1[[#This Row],[TYPE DE PIECE]],Tableau4[MATIERE],Tableau4[SHORT TYPE],"",0,1)</f>
        <v/>
      </c>
      <c r="N10333" t="str">
        <f>IF(ISERR(FIND("DECOUPE",Tableau1[[#This Row],[DESIGNATION]])),"","NEED REF")</f>
        <v/>
      </c>
    </row>
    <row r="10334" spans="2:14">
      <c r="B10334">
        <v>34403672</v>
      </c>
      <c r="C10334" s="2">
        <v>41716</v>
      </c>
      <c r="D10334" t="s">
        <v>13</v>
      </c>
      <c r="E10334" t="s">
        <v>7581</v>
      </c>
      <c r="F10334" t="s">
        <v>7135</v>
      </c>
      <c r="J10334" t="s">
        <v>17</v>
      </c>
      <c r="K10334" t="s">
        <v>7571</v>
      </c>
      <c r="L10334" t="str">
        <f>_xlfn.XLOOKUP(Tableau1[[#This Row],[TYPE DE PIECE]],Tableau4[MATIERE],Tableau4[SHORT TYPE],"",0,1)</f>
        <v/>
      </c>
      <c r="N10334" t="str">
        <f>IF(ISERR(FIND("DECOUPE",Tableau1[[#This Row],[DESIGNATION]])),"","NEED REF")</f>
        <v/>
      </c>
    </row>
    <row r="10335" spans="2:14">
      <c r="B10335">
        <v>34403671</v>
      </c>
      <c r="C10335" s="2">
        <v>41716</v>
      </c>
      <c r="D10335" t="s">
        <v>13</v>
      </c>
      <c r="E10335" t="s">
        <v>7582</v>
      </c>
      <c r="F10335" t="s">
        <v>7135</v>
      </c>
      <c r="J10335" t="s">
        <v>17</v>
      </c>
      <c r="K10335" t="s">
        <v>7571</v>
      </c>
      <c r="L10335" t="str">
        <f>_xlfn.XLOOKUP(Tableau1[[#This Row],[TYPE DE PIECE]],Tableau4[MATIERE],Tableau4[SHORT TYPE],"",0,1)</f>
        <v/>
      </c>
      <c r="N10335" t="str">
        <f>IF(ISERR(FIND("DECOUPE",Tableau1[[#This Row],[DESIGNATION]])),"","NEED REF")</f>
        <v/>
      </c>
    </row>
    <row r="10336" spans="2:14">
      <c r="B10336">
        <v>34403670</v>
      </c>
      <c r="C10336" s="2">
        <v>41716</v>
      </c>
      <c r="D10336" t="s">
        <v>13</v>
      </c>
      <c r="E10336" t="s">
        <v>7583</v>
      </c>
      <c r="F10336" t="s">
        <v>7135</v>
      </c>
      <c r="J10336" t="s">
        <v>17</v>
      </c>
      <c r="K10336" t="s">
        <v>7571</v>
      </c>
      <c r="L10336" t="str">
        <f>_xlfn.XLOOKUP(Tableau1[[#This Row],[TYPE DE PIECE]],Tableau4[MATIERE],Tableau4[SHORT TYPE],"",0,1)</f>
        <v/>
      </c>
      <c r="N10336" t="str">
        <f>IF(ISERR(FIND("DECOUPE",Tableau1[[#This Row],[DESIGNATION]])),"","NEED REF")</f>
        <v/>
      </c>
    </row>
    <row r="10337" spans="2:14">
      <c r="B10337">
        <v>34403669</v>
      </c>
      <c r="C10337" s="2">
        <v>41716</v>
      </c>
      <c r="D10337" t="s">
        <v>13</v>
      </c>
      <c r="E10337" t="s">
        <v>7341</v>
      </c>
      <c r="F10337" t="s">
        <v>7342</v>
      </c>
      <c r="J10337" t="s">
        <v>17</v>
      </c>
      <c r="L10337" t="str">
        <f>_xlfn.XLOOKUP(Tableau1[[#This Row],[TYPE DE PIECE]],Tableau4[MATIERE],Tableau4[SHORT TYPE],"",0,1)</f>
        <v/>
      </c>
      <c r="N10337" t="str">
        <f>IF(ISERR(FIND("DECOUPE",Tableau1[[#This Row],[DESIGNATION]])),"","NEED REF")</f>
        <v/>
      </c>
    </row>
    <row r="10338" spans="2:14">
      <c r="B10338">
        <v>34403668</v>
      </c>
      <c r="C10338" s="2">
        <v>41716</v>
      </c>
      <c r="D10338" t="s">
        <v>13</v>
      </c>
      <c r="E10338" t="s">
        <v>7584</v>
      </c>
      <c r="F10338" t="s">
        <v>7135</v>
      </c>
      <c r="J10338" t="s">
        <v>17</v>
      </c>
      <c r="K10338" t="s">
        <v>22</v>
      </c>
      <c r="L10338" t="str">
        <f>_xlfn.XLOOKUP(Tableau1[[#This Row],[TYPE DE PIECE]],Tableau4[MATIERE],Tableau4[SHORT TYPE],"",0,1)</f>
        <v>COP</v>
      </c>
      <c r="N10338" t="str">
        <f>IF(ISERR(FIND("DECOUPE",Tableau1[[#This Row],[DESIGNATION]])),"","NEED REF")</f>
        <v/>
      </c>
    </row>
    <row r="10339" spans="2:14">
      <c r="B10339">
        <v>34403667</v>
      </c>
      <c r="C10339" s="2">
        <v>41716</v>
      </c>
      <c r="D10339" t="s">
        <v>13</v>
      </c>
      <c r="E10339" t="s">
        <v>7341</v>
      </c>
      <c r="F10339" t="s">
        <v>7342</v>
      </c>
      <c r="J10339" t="s">
        <v>17</v>
      </c>
      <c r="L10339" t="str">
        <f>_xlfn.XLOOKUP(Tableau1[[#This Row],[TYPE DE PIECE]],Tableau4[MATIERE],Tableau4[SHORT TYPE],"",0,1)</f>
        <v/>
      </c>
      <c r="N10339" t="str">
        <f>IF(ISERR(FIND("DECOUPE",Tableau1[[#This Row],[DESIGNATION]])),"","NEED REF")</f>
        <v/>
      </c>
    </row>
    <row r="10340" spans="2:14">
      <c r="B10340">
        <v>34403666</v>
      </c>
      <c r="C10340" s="2">
        <v>41716</v>
      </c>
      <c r="D10340" t="s">
        <v>13</v>
      </c>
      <c r="E10340" t="s">
        <v>7341</v>
      </c>
      <c r="F10340" t="s">
        <v>7342</v>
      </c>
      <c r="J10340" t="s">
        <v>17</v>
      </c>
      <c r="L10340" t="str">
        <f>_xlfn.XLOOKUP(Tableau1[[#This Row],[TYPE DE PIECE]],Tableau4[MATIERE],Tableau4[SHORT TYPE],"",0,1)</f>
        <v/>
      </c>
      <c r="N10340" t="str">
        <f>IF(ISERR(FIND("DECOUPE",Tableau1[[#This Row],[DESIGNATION]])),"","NEED REF")</f>
        <v/>
      </c>
    </row>
    <row r="10341" spans="2:14">
      <c r="B10341">
        <v>34403665</v>
      </c>
      <c r="C10341" s="2">
        <v>41716</v>
      </c>
      <c r="D10341" t="s">
        <v>13</v>
      </c>
      <c r="E10341" t="s">
        <v>7341</v>
      </c>
      <c r="F10341" t="s">
        <v>7342</v>
      </c>
      <c r="J10341" t="s">
        <v>17</v>
      </c>
      <c r="L10341" t="str">
        <f>_xlfn.XLOOKUP(Tableau1[[#This Row],[TYPE DE PIECE]],Tableau4[MATIERE],Tableau4[SHORT TYPE],"",0,1)</f>
        <v/>
      </c>
      <c r="N10341" t="str">
        <f>IF(ISERR(FIND("DECOUPE",Tableau1[[#This Row],[DESIGNATION]])),"","NEED REF")</f>
        <v/>
      </c>
    </row>
    <row r="10342" spans="2:14">
      <c r="B10342">
        <v>34403664</v>
      </c>
      <c r="C10342" s="2">
        <v>41716</v>
      </c>
      <c r="D10342" t="s">
        <v>13</v>
      </c>
      <c r="E10342" t="s">
        <v>7341</v>
      </c>
      <c r="F10342" t="s">
        <v>7342</v>
      </c>
      <c r="J10342" t="s">
        <v>17</v>
      </c>
      <c r="L10342" t="str">
        <f>_xlfn.XLOOKUP(Tableau1[[#This Row],[TYPE DE PIECE]],Tableau4[MATIERE],Tableau4[SHORT TYPE],"",0,1)</f>
        <v/>
      </c>
      <c r="N10342" t="str">
        <f>IF(ISERR(FIND("DECOUPE",Tableau1[[#This Row],[DESIGNATION]])),"","NEED REF")</f>
        <v/>
      </c>
    </row>
    <row r="10343" spans="2:14">
      <c r="B10343">
        <v>34403663</v>
      </c>
      <c r="C10343" s="2">
        <v>41716</v>
      </c>
      <c r="D10343" t="s">
        <v>13</v>
      </c>
      <c r="E10343" t="s">
        <v>7341</v>
      </c>
      <c r="F10343" t="s">
        <v>7342</v>
      </c>
      <c r="J10343" t="s">
        <v>17</v>
      </c>
      <c r="L10343" t="str">
        <f>_xlfn.XLOOKUP(Tableau1[[#This Row],[TYPE DE PIECE]],Tableau4[MATIERE],Tableau4[SHORT TYPE],"",0,1)</f>
        <v/>
      </c>
      <c r="N10343" t="str">
        <f>IF(ISERR(FIND("DECOUPE",Tableau1[[#This Row],[DESIGNATION]])),"","NEED REF")</f>
        <v/>
      </c>
    </row>
    <row r="10344" spans="2:14">
      <c r="B10344">
        <v>34403662</v>
      </c>
      <c r="C10344" s="2">
        <v>41716</v>
      </c>
      <c r="D10344" t="s">
        <v>13</v>
      </c>
      <c r="E10344" t="s">
        <v>7585</v>
      </c>
      <c r="F10344" t="s">
        <v>7135</v>
      </c>
      <c r="J10344" t="s">
        <v>17</v>
      </c>
      <c r="K10344" t="s">
        <v>5523</v>
      </c>
      <c r="L10344" t="str">
        <f>_xlfn.XLOOKUP(Tableau1[[#This Row],[TYPE DE PIECE]],Tableau4[MATIERE],Tableau4[SHORT TYPE],"",0,1)</f>
        <v/>
      </c>
      <c r="N10344" t="str">
        <f>IF(ISERR(FIND("DECOUPE",Tableau1[[#This Row],[DESIGNATION]])),"","NEED REF")</f>
        <v/>
      </c>
    </row>
    <row r="10345" spans="2:14">
      <c r="B10345">
        <v>34403661</v>
      </c>
      <c r="C10345" s="2">
        <v>41711</v>
      </c>
      <c r="D10345" t="s">
        <v>745</v>
      </c>
      <c r="E10345" t="s">
        <v>6662</v>
      </c>
      <c r="F10345" t="s">
        <v>7161</v>
      </c>
      <c r="J10345" t="s">
        <v>17</v>
      </c>
      <c r="L10345" t="str">
        <f>_xlfn.XLOOKUP(Tableau1[[#This Row],[TYPE DE PIECE]],Tableau4[MATIERE],Tableau4[SHORT TYPE],"",0,1)</f>
        <v/>
      </c>
      <c r="N10345" t="str">
        <f>IF(ISERR(FIND("DECOUPE",Tableau1[[#This Row],[DESIGNATION]])),"","NEED REF")</f>
        <v/>
      </c>
    </row>
    <row r="10346" spans="2:14">
      <c r="B10346">
        <v>34403660</v>
      </c>
      <c r="C10346" s="2">
        <v>41711</v>
      </c>
      <c r="D10346" t="s">
        <v>13</v>
      </c>
      <c r="E10346" t="s">
        <v>6663</v>
      </c>
      <c r="F10346" t="s">
        <v>7161</v>
      </c>
      <c r="J10346" t="s">
        <v>17</v>
      </c>
      <c r="K10346" t="s">
        <v>25</v>
      </c>
      <c r="L10346" t="str">
        <f>_xlfn.XLOOKUP(Tableau1[[#This Row],[TYPE DE PIECE]],Tableau4[MATIERE],Tableau4[SHORT TYPE],"",0,1)</f>
        <v>SMT</v>
      </c>
      <c r="N10346" t="str">
        <f>IF(ISERR(FIND("DECOUPE",Tableau1[[#This Row],[DESIGNATION]])),"","NEED REF")</f>
        <v/>
      </c>
    </row>
    <row r="10347" spans="2:14">
      <c r="B10347">
        <v>34403659</v>
      </c>
      <c r="C10347" s="2">
        <v>41711</v>
      </c>
      <c r="D10347" t="s">
        <v>13</v>
      </c>
      <c r="E10347" t="s">
        <v>7465</v>
      </c>
      <c r="F10347" t="s">
        <v>7161</v>
      </c>
      <c r="J10347" t="s">
        <v>17</v>
      </c>
      <c r="K10347" t="s">
        <v>5523</v>
      </c>
      <c r="L10347" t="str">
        <f>_xlfn.XLOOKUP(Tableau1[[#This Row],[TYPE DE PIECE]],Tableau4[MATIERE],Tableau4[SHORT TYPE],"",0,1)</f>
        <v/>
      </c>
      <c r="N10347" t="str">
        <f>IF(ISERR(FIND("DECOUPE",Tableau1[[#This Row],[DESIGNATION]])),"","NEED REF")</f>
        <v/>
      </c>
    </row>
    <row r="10348" spans="2:14">
      <c r="B10348">
        <v>34403658</v>
      </c>
      <c r="C10348" s="2">
        <v>41711</v>
      </c>
      <c r="D10348" t="s">
        <v>13</v>
      </c>
      <c r="E10348" t="s">
        <v>7586</v>
      </c>
      <c r="F10348" t="s">
        <v>7587</v>
      </c>
      <c r="J10348" t="s">
        <v>4048</v>
      </c>
      <c r="K10348" t="s">
        <v>50</v>
      </c>
      <c r="L10348" t="str">
        <f>_xlfn.XLOOKUP(Tableau1[[#This Row],[TYPE DE PIECE]],Tableau4[MATIERE],Tableau4[SHORT TYPE],"",0,1)</f>
        <v>WIR</v>
      </c>
      <c r="N10348" t="str">
        <f>IF(ISERR(FIND("DECOUPE",Tableau1[[#This Row],[DESIGNATION]])),"","NEED REF")</f>
        <v/>
      </c>
    </row>
    <row r="10349" spans="2:14">
      <c r="B10349">
        <v>34403657</v>
      </c>
      <c r="C10349" s="2" t="s">
        <v>7588</v>
      </c>
      <c r="D10349" t="s">
        <v>13</v>
      </c>
      <c r="E10349" t="s">
        <v>7589</v>
      </c>
      <c r="F10349" t="s">
        <v>7590</v>
      </c>
      <c r="J10349" t="s">
        <v>4048</v>
      </c>
      <c r="K10349" t="s">
        <v>50</v>
      </c>
      <c r="L10349" t="str">
        <f>_xlfn.XLOOKUP(Tableau1[[#This Row],[TYPE DE PIECE]],Tableau4[MATIERE],Tableau4[SHORT TYPE],"",0,1)</f>
        <v>WIR</v>
      </c>
      <c r="N10349" t="str">
        <f>IF(ISERR(FIND("DECOUPE",Tableau1[[#This Row],[DESIGNATION]])),"","NEED REF")</f>
        <v/>
      </c>
    </row>
    <row r="10350" spans="2:14">
      <c r="B10350">
        <v>34403656</v>
      </c>
      <c r="C10350" s="2">
        <v>41711</v>
      </c>
      <c r="D10350" t="s">
        <v>745</v>
      </c>
      <c r="E10350" t="s">
        <v>7591</v>
      </c>
      <c r="F10350" t="s">
        <v>7161</v>
      </c>
      <c r="J10350" t="s">
        <v>17</v>
      </c>
      <c r="L10350" t="str">
        <f>_xlfn.XLOOKUP(Tableau1[[#This Row],[TYPE DE PIECE]],Tableau4[MATIERE],Tableau4[SHORT TYPE],"",0,1)</f>
        <v/>
      </c>
      <c r="N10350" t="str">
        <f>IF(ISERR(FIND("DECOUPE",Tableau1[[#This Row],[DESIGNATION]])),"","NEED REF")</f>
        <v/>
      </c>
    </row>
    <row r="10351" spans="2:14">
      <c r="B10351">
        <v>34403655</v>
      </c>
      <c r="C10351" s="2">
        <v>41711</v>
      </c>
      <c r="D10351" t="s">
        <v>13</v>
      </c>
      <c r="E10351" t="s">
        <v>7592</v>
      </c>
      <c r="F10351" t="s">
        <v>7161</v>
      </c>
      <c r="J10351" t="s">
        <v>17</v>
      </c>
      <c r="K10351" t="s">
        <v>25</v>
      </c>
      <c r="L10351" t="str">
        <f>_xlfn.XLOOKUP(Tableau1[[#This Row],[TYPE DE PIECE]],Tableau4[MATIERE],Tableau4[SHORT TYPE],"",0,1)</f>
        <v>SMT</v>
      </c>
      <c r="N10351" t="str">
        <f>IF(ISERR(FIND("DECOUPE",Tableau1[[#This Row],[DESIGNATION]])),"","NEED REF")</f>
        <v/>
      </c>
    </row>
    <row r="10352" spans="2:14">
      <c r="B10352">
        <v>34403654</v>
      </c>
      <c r="C10352" s="2">
        <v>41711</v>
      </c>
      <c r="D10352" t="s">
        <v>13</v>
      </c>
      <c r="E10352" t="s">
        <v>7593</v>
      </c>
      <c r="F10352" t="s">
        <v>7161</v>
      </c>
      <c r="J10352" t="s">
        <v>17</v>
      </c>
      <c r="K10352" t="s">
        <v>25</v>
      </c>
      <c r="L10352" t="str">
        <f>_xlfn.XLOOKUP(Tableau1[[#This Row],[TYPE DE PIECE]],Tableau4[MATIERE],Tableau4[SHORT TYPE],"",0,1)</f>
        <v>SMT</v>
      </c>
      <c r="N10352" t="str">
        <f>IF(ISERR(FIND("DECOUPE",Tableau1[[#This Row],[DESIGNATION]])),"","NEED REF")</f>
        <v/>
      </c>
    </row>
    <row r="10353" spans="2:14">
      <c r="B10353">
        <v>34403653</v>
      </c>
      <c r="C10353" s="2">
        <v>41711</v>
      </c>
      <c r="D10353" t="s">
        <v>13</v>
      </c>
      <c r="E10353" t="s">
        <v>7594</v>
      </c>
      <c r="F10353" t="s">
        <v>7161</v>
      </c>
      <c r="J10353" t="s">
        <v>17</v>
      </c>
      <c r="K10353" t="s">
        <v>25</v>
      </c>
      <c r="L10353" t="str">
        <f>_xlfn.XLOOKUP(Tableau1[[#This Row],[TYPE DE PIECE]],Tableau4[MATIERE],Tableau4[SHORT TYPE],"",0,1)</f>
        <v>SMT</v>
      </c>
      <c r="N10353" t="str">
        <f>IF(ISERR(FIND("DECOUPE",Tableau1[[#This Row],[DESIGNATION]])),"","NEED REF")</f>
        <v/>
      </c>
    </row>
    <row r="10354" spans="2:14">
      <c r="B10354">
        <v>34403652</v>
      </c>
      <c r="C10354" s="2">
        <v>41711</v>
      </c>
      <c r="D10354" t="s">
        <v>13</v>
      </c>
      <c r="E10354" t="s">
        <v>7595</v>
      </c>
      <c r="F10354" t="s">
        <v>7161</v>
      </c>
      <c r="J10354" t="s">
        <v>17</v>
      </c>
      <c r="K10354" t="s">
        <v>25</v>
      </c>
      <c r="L10354" t="str">
        <f>_xlfn.XLOOKUP(Tableau1[[#This Row],[TYPE DE PIECE]],Tableau4[MATIERE],Tableau4[SHORT TYPE],"",0,1)</f>
        <v>SMT</v>
      </c>
      <c r="N10354" t="str">
        <f>IF(ISERR(FIND("DECOUPE",Tableau1[[#This Row],[DESIGNATION]])),"","NEED REF")</f>
        <v/>
      </c>
    </row>
    <row r="10355" spans="2:14">
      <c r="B10355">
        <v>34403651</v>
      </c>
      <c r="C10355" s="2">
        <v>41711</v>
      </c>
      <c r="D10355" t="s">
        <v>13</v>
      </c>
      <c r="E10355" t="s">
        <v>7596</v>
      </c>
      <c r="F10355" t="s">
        <v>7161</v>
      </c>
      <c r="J10355" t="s">
        <v>17</v>
      </c>
      <c r="K10355" t="s">
        <v>25</v>
      </c>
      <c r="L10355" t="str">
        <f>_xlfn.XLOOKUP(Tableau1[[#This Row],[TYPE DE PIECE]],Tableau4[MATIERE],Tableau4[SHORT TYPE],"",0,1)</f>
        <v>SMT</v>
      </c>
      <c r="N10355" t="str">
        <f>IF(ISERR(FIND("DECOUPE",Tableau1[[#This Row],[DESIGNATION]])),"","NEED REF")</f>
        <v/>
      </c>
    </row>
    <row r="10356" spans="2:14">
      <c r="B10356">
        <v>34403650</v>
      </c>
      <c r="C10356" s="2">
        <v>41711</v>
      </c>
      <c r="D10356" t="s">
        <v>13</v>
      </c>
      <c r="E10356" t="s">
        <v>7597</v>
      </c>
      <c r="F10356" t="s">
        <v>7161</v>
      </c>
      <c r="J10356" t="s">
        <v>17</v>
      </c>
      <c r="K10356" t="s">
        <v>25</v>
      </c>
      <c r="L10356" t="str">
        <f>_xlfn.XLOOKUP(Tableau1[[#This Row],[TYPE DE PIECE]],Tableau4[MATIERE],Tableau4[SHORT TYPE],"",0,1)</f>
        <v>SMT</v>
      </c>
      <c r="N10356" t="str">
        <f>IF(ISERR(FIND("DECOUPE",Tableau1[[#This Row],[DESIGNATION]])),"","NEED REF")</f>
        <v/>
      </c>
    </row>
    <row r="10357" spans="2:14">
      <c r="B10357">
        <v>34403649</v>
      </c>
      <c r="C10357" s="2">
        <v>41711</v>
      </c>
      <c r="D10357" t="s">
        <v>13</v>
      </c>
      <c r="E10357" t="s">
        <v>7598</v>
      </c>
      <c r="F10357" t="s">
        <v>7161</v>
      </c>
      <c r="J10357" t="s">
        <v>17</v>
      </c>
      <c r="K10357" t="s">
        <v>25</v>
      </c>
      <c r="L10357" t="str">
        <f>_xlfn.XLOOKUP(Tableau1[[#This Row],[TYPE DE PIECE]],Tableau4[MATIERE],Tableau4[SHORT TYPE],"",0,1)</f>
        <v>SMT</v>
      </c>
      <c r="N10357" t="str">
        <f>IF(ISERR(FIND("DECOUPE",Tableau1[[#This Row],[DESIGNATION]])),"","NEED REF")</f>
        <v/>
      </c>
    </row>
    <row r="10358" spans="2:14">
      <c r="B10358">
        <v>34403648</v>
      </c>
      <c r="C10358" s="2">
        <v>41711</v>
      </c>
      <c r="D10358" t="s">
        <v>13</v>
      </c>
      <c r="E10358" t="s">
        <v>7599</v>
      </c>
      <c r="F10358" t="s">
        <v>7161</v>
      </c>
      <c r="J10358" t="s">
        <v>17</v>
      </c>
      <c r="L10358" t="str">
        <f>_xlfn.XLOOKUP(Tableau1[[#This Row],[TYPE DE PIECE]],Tableau4[MATIERE],Tableau4[SHORT TYPE],"",0,1)</f>
        <v/>
      </c>
      <c r="N10358" t="str">
        <f>IF(ISERR(FIND("DECOUPE",Tableau1[[#This Row],[DESIGNATION]])),"","NEED REF")</f>
        <v/>
      </c>
    </row>
    <row r="10359" spans="2:14">
      <c r="B10359">
        <v>34403647</v>
      </c>
      <c r="C10359" s="2">
        <v>41711</v>
      </c>
      <c r="D10359" t="s">
        <v>13</v>
      </c>
      <c r="E10359" t="s">
        <v>7600</v>
      </c>
      <c r="F10359" t="s">
        <v>7161</v>
      </c>
      <c r="J10359" t="s">
        <v>17</v>
      </c>
      <c r="K10359" t="s">
        <v>25</v>
      </c>
      <c r="L10359" t="str">
        <f>_xlfn.XLOOKUP(Tableau1[[#This Row],[TYPE DE PIECE]],Tableau4[MATIERE],Tableau4[SHORT TYPE],"",0,1)</f>
        <v>SMT</v>
      </c>
      <c r="N10359" t="str">
        <f>IF(ISERR(FIND("DECOUPE",Tableau1[[#This Row],[DESIGNATION]])),"","NEED REF")</f>
        <v/>
      </c>
    </row>
    <row r="10360" spans="2:14">
      <c r="B10360">
        <v>34403646</v>
      </c>
      <c r="C10360" s="2">
        <v>41711</v>
      </c>
      <c r="D10360" t="s">
        <v>13</v>
      </c>
      <c r="E10360" t="s">
        <v>7601</v>
      </c>
      <c r="F10360" t="s">
        <v>7161</v>
      </c>
      <c r="J10360" t="s">
        <v>17</v>
      </c>
      <c r="K10360" t="s">
        <v>22</v>
      </c>
      <c r="L10360" t="str">
        <f>_xlfn.XLOOKUP(Tableau1[[#This Row],[TYPE DE PIECE]],Tableau4[MATIERE],Tableau4[SHORT TYPE],"",0,1)</f>
        <v>COP</v>
      </c>
      <c r="N10360" t="str">
        <f>IF(ISERR(FIND("DECOUPE",Tableau1[[#This Row],[DESIGNATION]])),"","NEED REF")</f>
        <v/>
      </c>
    </row>
    <row r="10361" spans="2:14">
      <c r="B10361">
        <v>34403645</v>
      </c>
      <c r="C10361" s="2">
        <v>41711</v>
      </c>
      <c r="D10361" t="s">
        <v>13</v>
      </c>
      <c r="E10361" t="s">
        <v>7602</v>
      </c>
      <c r="F10361" t="s">
        <v>7161</v>
      </c>
      <c r="J10361" t="s">
        <v>17</v>
      </c>
      <c r="K10361" t="s">
        <v>22</v>
      </c>
      <c r="L10361" t="str">
        <f>_xlfn.XLOOKUP(Tableau1[[#This Row],[TYPE DE PIECE]],Tableau4[MATIERE],Tableau4[SHORT TYPE],"",0,1)</f>
        <v>COP</v>
      </c>
      <c r="N10361" t="str">
        <f>IF(ISERR(FIND("DECOUPE",Tableau1[[#This Row],[DESIGNATION]])),"","NEED REF")</f>
        <v/>
      </c>
    </row>
    <row r="10362" spans="2:14">
      <c r="B10362">
        <v>34403644</v>
      </c>
      <c r="C10362" s="2">
        <v>41711</v>
      </c>
      <c r="D10362" t="s">
        <v>13</v>
      </c>
      <c r="E10362" t="s">
        <v>7603</v>
      </c>
      <c r="F10362" t="s">
        <v>7161</v>
      </c>
      <c r="J10362" t="s">
        <v>17</v>
      </c>
      <c r="K10362" t="s">
        <v>22</v>
      </c>
      <c r="L10362" t="str">
        <f>_xlfn.XLOOKUP(Tableau1[[#This Row],[TYPE DE PIECE]],Tableau4[MATIERE],Tableau4[SHORT TYPE],"",0,1)</f>
        <v>COP</v>
      </c>
      <c r="N10362" t="str">
        <f>IF(ISERR(FIND("DECOUPE",Tableau1[[#This Row],[DESIGNATION]])),"","NEED REF")</f>
        <v/>
      </c>
    </row>
    <row r="10363" spans="2:14">
      <c r="B10363">
        <v>34403643</v>
      </c>
      <c r="C10363" s="2">
        <v>41711</v>
      </c>
      <c r="D10363" t="s">
        <v>13</v>
      </c>
      <c r="E10363" t="s">
        <v>7604</v>
      </c>
      <c r="F10363" t="s">
        <v>7161</v>
      </c>
      <c r="J10363" t="s">
        <v>17</v>
      </c>
      <c r="K10363" t="s">
        <v>22</v>
      </c>
      <c r="L10363" t="str">
        <f>_xlfn.XLOOKUP(Tableau1[[#This Row],[TYPE DE PIECE]],Tableau4[MATIERE],Tableau4[SHORT TYPE],"",0,1)</f>
        <v>COP</v>
      </c>
      <c r="N10363" t="str">
        <f>IF(ISERR(FIND("DECOUPE",Tableau1[[#This Row],[DESIGNATION]])),"","NEED REF")</f>
        <v/>
      </c>
    </row>
    <row r="10364" spans="2:14">
      <c r="B10364">
        <v>34403642</v>
      </c>
      <c r="C10364" s="2">
        <v>41711</v>
      </c>
      <c r="D10364" t="s">
        <v>13</v>
      </c>
      <c r="E10364" t="s">
        <v>7605</v>
      </c>
      <c r="F10364" t="s">
        <v>7161</v>
      </c>
      <c r="J10364" t="s">
        <v>17</v>
      </c>
      <c r="K10364" t="s">
        <v>22</v>
      </c>
      <c r="L10364" t="str">
        <f>_xlfn.XLOOKUP(Tableau1[[#This Row],[TYPE DE PIECE]],Tableau4[MATIERE],Tableau4[SHORT TYPE],"",0,1)</f>
        <v>COP</v>
      </c>
      <c r="N10364" t="str">
        <f>IF(ISERR(FIND("DECOUPE",Tableau1[[#This Row],[DESIGNATION]])),"","NEED REF")</f>
        <v/>
      </c>
    </row>
    <row r="10365" spans="2:14">
      <c r="B10365">
        <v>34403641</v>
      </c>
      <c r="C10365" s="2">
        <v>41711</v>
      </c>
      <c r="D10365" t="s">
        <v>13</v>
      </c>
      <c r="E10365" t="s">
        <v>7606</v>
      </c>
      <c r="F10365" t="s">
        <v>7161</v>
      </c>
      <c r="J10365" t="s">
        <v>17</v>
      </c>
      <c r="K10365" t="s">
        <v>22</v>
      </c>
      <c r="L10365" t="str">
        <f>_xlfn.XLOOKUP(Tableau1[[#This Row],[TYPE DE PIECE]],Tableau4[MATIERE],Tableau4[SHORT TYPE],"",0,1)</f>
        <v>COP</v>
      </c>
      <c r="N10365" t="str">
        <f>IF(ISERR(FIND("DECOUPE",Tableau1[[#This Row],[DESIGNATION]])),"","NEED REF")</f>
        <v/>
      </c>
    </row>
    <row r="10366" spans="2:14">
      <c r="B10366">
        <v>34403640</v>
      </c>
      <c r="C10366" s="2">
        <v>41711</v>
      </c>
      <c r="D10366" t="s">
        <v>13</v>
      </c>
      <c r="E10366" t="s">
        <v>7607</v>
      </c>
      <c r="F10366" t="s">
        <v>7161</v>
      </c>
      <c r="J10366" t="s">
        <v>17</v>
      </c>
      <c r="K10366" t="s">
        <v>22</v>
      </c>
      <c r="L10366" t="str">
        <f>_xlfn.XLOOKUP(Tableau1[[#This Row],[TYPE DE PIECE]],Tableau4[MATIERE],Tableau4[SHORT TYPE],"",0,1)</f>
        <v>COP</v>
      </c>
      <c r="N10366" t="str">
        <f>IF(ISERR(FIND("DECOUPE",Tableau1[[#This Row],[DESIGNATION]])),"","NEED REF")</f>
        <v/>
      </c>
    </row>
    <row r="10367" spans="2:14">
      <c r="B10367">
        <v>34403639</v>
      </c>
      <c r="C10367" s="2">
        <v>41711</v>
      </c>
      <c r="D10367" t="s">
        <v>13</v>
      </c>
      <c r="E10367" t="s">
        <v>7608</v>
      </c>
      <c r="F10367" t="s">
        <v>7161</v>
      </c>
      <c r="J10367" t="s">
        <v>17</v>
      </c>
      <c r="K10367" t="s">
        <v>22</v>
      </c>
      <c r="L10367" t="str">
        <f>_xlfn.XLOOKUP(Tableau1[[#This Row],[TYPE DE PIECE]],Tableau4[MATIERE],Tableau4[SHORT TYPE],"",0,1)</f>
        <v>COP</v>
      </c>
      <c r="N10367" t="str">
        <f>IF(ISERR(FIND("DECOUPE",Tableau1[[#This Row],[DESIGNATION]])),"","NEED REF")</f>
        <v/>
      </c>
    </row>
    <row r="10368" spans="2:14">
      <c r="B10368">
        <v>34403638</v>
      </c>
      <c r="C10368" s="2">
        <v>41711</v>
      </c>
      <c r="D10368" t="s">
        <v>13</v>
      </c>
      <c r="E10368" t="s">
        <v>7609</v>
      </c>
      <c r="F10368" t="s">
        <v>7161</v>
      </c>
      <c r="J10368" t="s">
        <v>17</v>
      </c>
      <c r="K10368" t="s">
        <v>22</v>
      </c>
      <c r="L10368" t="str">
        <f>_xlfn.XLOOKUP(Tableau1[[#This Row],[TYPE DE PIECE]],Tableau4[MATIERE],Tableau4[SHORT TYPE],"",0,1)</f>
        <v>COP</v>
      </c>
      <c r="N10368" t="str">
        <f>IF(ISERR(FIND("DECOUPE",Tableau1[[#This Row],[DESIGNATION]])),"","NEED REF")</f>
        <v/>
      </c>
    </row>
    <row r="10369" spans="2:14">
      <c r="B10369">
        <v>34403637</v>
      </c>
      <c r="C10369" s="2">
        <v>41711</v>
      </c>
      <c r="D10369" t="s">
        <v>13</v>
      </c>
      <c r="E10369" t="s">
        <v>7610</v>
      </c>
      <c r="F10369" t="s">
        <v>7161</v>
      </c>
      <c r="J10369" t="s">
        <v>17</v>
      </c>
      <c r="K10369" t="s">
        <v>22</v>
      </c>
      <c r="L10369" t="str">
        <f>_xlfn.XLOOKUP(Tableau1[[#This Row],[TYPE DE PIECE]],Tableau4[MATIERE],Tableau4[SHORT TYPE],"",0,1)</f>
        <v>COP</v>
      </c>
      <c r="N10369" t="str">
        <f>IF(ISERR(FIND("DECOUPE",Tableau1[[#This Row],[DESIGNATION]])),"","NEED REF")</f>
        <v/>
      </c>
    </row>
    <row r="10370" spans="2:14">
      <c r="B10370">
        <v>34403636</v>
      </c>
      <c r="C10370" s="2">
        <v>41711</v>
      </c>
      <c r="D10370" t="s">
        <v>13</v>
      </c>
      <c r="E10370" t="s">
        <v>7611</v>
      </c>
      <c r="F10370" t="s">
        <v>7161</v>
      </c>
      <c r="J10370" t="s">
        <v>17</v>
      </c>
      <c r="K10370" t="s">
        <v>22</v>
      </c>
      <c r="L10370" t="str">
        <f>_xlfn.XLOOKUP(Tableau1[[#This Row],[TYPE DE PIECE]],Tableau4[MATIERE],Tableau4[SHORT TYPE],"",0,1)</f>
        <v>COP</v>
      </c>
      <c r="N10370" t="str">
        <f>IF(ISERR(FIND("DECOUPE",Tableau1[[#This Row],[DESIGNATION]])),"","NEED REF")</f>
        <v/>
      </c>
    </row>
    <row r="10371" spans="2:14">
      <c r="B10371">
        <v>34403635</v>
      </c>
      <c r="C10371" s="2">
        <v>41711</v>
      </c>
      <c r="D10371" t="s">
        <v>13</v>
      </c>
      <c r="E10371" t="s">
        <v>7612</v>
      </c>
      <c r="F10371" t="s">
        <v>7161</v>
      </c>
      <c r="J10371" t="s">
        <v>17</v>
      </c>
      <c r="K10371" t="s">
        <v>22</v>
      </c>
      <c r="L10371" t="str">
        <f>_xlfn.XLOOKUP(Tableau1[[#This Row],[TYPE DE PIECE]],Tableau4[MATIERE],Tableau4[SHORT TYPE],"",0,1)</f>
        <v>COP</v>
      </c>
      <c r="N10371" t="str">
        <f>IF(ISERR(FIND("DECOUPE",Tableau1[[#This Row],[DESIGNATION]])),"","NEED REF")</f>
        <v/>
      </c>
    </row>
    <row r="10372" spans="2:14">
      <c r="B10372">
        <v>34403634</v>
      </c>
      <c r="C10372" s="2">
        <v>41711</v>
      </c>
      <c r="D10372" t="s">
        <v>13</v>
      </c>
      <c r="E10372" t="s">
        <v>7613</v>
      </c>
      <c r="F10372" t="s">
        <v>7161</v>
      </c>
      <c r="J10372" t="s">
        <v>17</v>
      </c>
      <c r="K10372" t="s">
        <v>22</v>
      </c>
      <c r="L10372" t="str">
        <f>_xlfn.XLOOKUP(Tableau1[[#This Row],[TYPE DE PIECE]],Tableau4[MATIERE],Tableau4[SHORT TYPE],"",0,1)</f>
        <v>COP</v>
      </c>
      <c r="N10372" t="str">
        <f>IF(ISERR(FIND("DECOUPE",Tableau1[[#This Row],[DESIGNATION]])),"","NEED REF")</f>
        <v/>
      </c>
    </row>
    <row r="10373" spans="2:14">
      <c r="B10373">
        <v>34403633</v>
      </c>
      <c r="C10373" s="2">
        <v>41711</v>
      </c>
      <c r="D10373" t="s">
        <v>13</v>
      </c>
      <c r="E10373" t="s">
        <v>7614</v>
      </c>
      <c r="F10373" t="s">
        <v>7161</v>
      </c>
      <c r="J10373" t="s">
        <v>17</v>
      </c>
      <c r="K10373" t="s">
        <v>22</v>
      </c>
      <c r="L10373" t="str">
        <f>_xlfn.XLOOKUP(Tableau1[[#This Row],[TYPE DE PIECE]],Tableau4[MATIERE],Tableau4[SHORT TYPE],"",0,1)</f>
        <v>COP</v>
      </c>
      <c r="N10373" t="str">
        <f>IF(ISERR(FIND("DECOUPE",Tableau1[[#This Row],[DESIGNATION]])),"","NEED REF")</f>
        <v/>
      </c>
    </row>
    <row r="10374" spans="2:14">
      <c r="B10374">
        <v>34403632</v>
      </c>
      <c r="C10374" s="2">
        <v>41711</v>
      </c>
      <c r="D10374" t="s">
        <v>13</v>
      </c>
      <c r="E10374" t="s">
        <v>7615</v>
      </c>
      <c r="F10374" t="s">
        <v>7161</v>
      </c>
      <c r="J10374" t="s">
        <v>17</v>
      </c>
      <c r="K10374" t="s">
        <v>22</v>
      </c>
      <c r="L10374" t="str">
        <f>_xlfn.XLOOKUP(Tableau1[[#This Row],[TYPE DE PIECE]],Tableau4[MATIERE],Tableau4[SHORT TYPE],"",0,1)</f>
        <v>COP</v>
      </c>
      <c r="N10374" t="str">
        <f>IF(ISERR(FIND("DECOUPE",Tableau1[[#This Row],[DESIGNATION]])),"","NEED REF")</f>
        <v/>
      </c>
    </row>
    <row r="10375" spans="2:14">
      <c r="B10375">
        <v>34403631</v>
      </c>
      <c r="C10375" s="2">
        <v>41711</v>
      </c>
      <c r="D10375" t="s">
        <v>13</v>
      </c>
      <c r="E10375" t="s">
        <v>7616</v>
      </c>
      <c r="F10375" t="s">
        <v>7161</v>
      </c>
      <c r="J10375" t="s">
        <v>17</v>
      </c>
      <c r="L10375" t="str">
        <f>_xlfn.XLOOKUP(Tableau1[[#This Row],[TYPE DE PIECE]],Tableau4[MATIERE],Tableau4[SHORT TYPE],"",0,1)</f>
        <v/>
      </c>
      <c r="N10375" t="str">
        <f>IF(ISERR(FIND("DECOUPE",Tableau1[[#This Row],[DESIGNATION]])),"","NEED REF")</f>
        <v/>
      </c>
    </row>
    <row r="10376" spans="2:14">
      <c r="B10376">
        <v>34403630</v>
      </c>
      <c r="C10376" s="2">
        <v>41711</v>
      </c>
      <c r="D10376" t="s">
        <v>13</v>
      </c>
      <c r="E10376" t="s">
        <v>7617</v>
      </c>
      <c r="F10376" t="s">
        <v>7161</v>
      </c>
      <c r="J10376" t="s">
        <v>17</v>
      </c>
      <c r="K10376" t="s">
        <v>22</v>
      </c>
      <c r="L10376" t="str">
        <f>_xlfn.XLOOKUP(Tableau1[[#This Row],[TYPE DE PIECE]],Tableau4[MATIERE],Tableau4[SHORT TYPE],"",0,1)</f>
        <v>COP</v>
      </c>
      <c r="N10376" t="str">
        <f>IF(ISERR(FIND("DECOUPE",Tableau1[[#This Row],[DESIGNATION]])),"","NEED REF")</f>
        <v/>
      </c>
    </row>
    <row r="10377" spans="2:14">
      <c r="B10377">
        <v>34403629</v>
      </c>
      <c r="C10377" s="2">
        <v>41711</v>
      </c>
      <c r="D10377" t="s">
        <v>13</v>
      </c>
      <c r="E10377" t="s">
        <v>7618</v>
      </c>
      <c r="F10377" t="s">
        <v>7161</v>
      </c>
      <c r="J10377" t="s">
        <v>17</v>
      </c>
      <c r="K10377" t="s">
        <v>22</v>
      </c>
      <c r="L10377" t="str">
        <f>_xlfn.XLOOKUP(Tableau1[[#This Row],[TYPE DE PIECE]],Tableau4[MATIERE],Tableau4[SHORT TYPE],"",0,1)</f>
        <v>COP</v>
      </c>
      <c r="N10377" t="str">
        <f>IF(ISERR(FIND("DECOUPE",Tableau1[[#This Row],[DESIGNATION]])),"","NEED REF")</f>
        <v/>
      </c>
    </row>
    <row r="10378" spans="2:14">
      <c r="B10378">
        <v>34403628</v>
      </c>
      <c r="C10378" s="2">
        <v>41711</v>
      </c>
      <c r="D10378" t="s">
        <v>13</v>
      </c>
      <c r="E10378" t="s">
        <v>7619</v>
      </c>
      <c r="F10378" t="s">
        <v>7161</v>
      </c>
      <c r="J10378" t="s">
        <v>17</v>
      </c>
      <c r="K10378" t="s">
        <v>22</v>
      </c>
      <c r="L10378" t="str">
        <f>_xlfn.XLOOKUP(Tableau1[[#This Row],[TYPE DE PIECE]],Tableau4[MATIERE],Tableau4[SHORT TYPE],"",0,1)</f>
        <v>COP</v>
      </c>
      <c r="N10378" t="str">
        <f>IF(ISERR(FIND("DECOUPE",Tableau1[[#This Row],[DESIGNATION]])),"","NEED REF")</f>
        <v/>
      </c>
    </row>
    <row r="10379" spans="2:14">
      <c r="B10379">
        <v>34403627</v>
      </c>
      <c r="C10379" s="2">
        <v>41711</v>
      </c>
      <c r="D10379" t="s">
        <v>13</v>
      </c>
      <c r="E10379" t="s">
        <v>7620</v>
      </c>
      <c r="F10379" t="s">
        <v>7161</v>
      </c>
      <c r="J10379" t="s">
        <v>17</v>
      </c>
      <c r="K10379" t="s">
        <v>22</v>
      </c>
      <c r="L10379" t="str">
        <f>_xlfn.XLOOKUP(Tableau1[[#This Row],[TYPE DE PIECE]],Tableau4[MATIERE],Tableau4[SHORT TYPE],"",0,1)</f>
        <v>COP</v>
      </c>
      <c r="N10379" t="str">
        <f>IF(ISERR(FIND("DECOUPE",Tableau1[[#This Row],[DESIGNATION]])),"","NEED REF")</f>
        <v/>
      </c>
    </row>
    <row r="10380" spans="2:14">
      <c r="B10380">
        <v>34403626</v>
      </c>
      <c r="C10380" s="2">
        <v>41711</v>
      </c>
      <c r="D10380" t="s">
        <v>13</v>
      </c>
      <c r="E10380" t="s">
        <v>7621</v>
      </c>
      <c r="F10380" t="s">
        <v>7161</v>
      </c>
      <c r="J10380" t="s">
        <v>17</v>
      </c>
      <c r="K10380" t="s">
        <v>22</v>
      </c>
      <c r="L10380" t="str">
        <f>_xlfn.XLOOKUP(Tableau1[[#This Row],[TYPE DE PIECE]],Tableau4[MATIERE],Tableau4[SHORT TYPE],"",0,1)</f>
        <v>COP</v>
      </c>
      <c r="N10380" t="str">
        <f>IF(ISERR(FIND("DECOUPE",Tableau1[[#This Row],[DESIGNATION]])),"","NEED REF")</f>
        <v/>
      </c>
    </row>
    <row r="10381" spans="2:14">
      <c r="B10381">
        <v>34403625</v>
      </c>
      <c r="C10381" s="2">
        <v>41711</v>
      </c>
      <c r="D10381" t="s">
        <v>13</v>
      </c>
      <c r="E10381" t="s">
        <v>7622</v>
      </c>
      <c r="F10381" t="s">
        <v>7161</v>
      </c>
      <c r="J10381" t="s">
        <v>17</v>
      </c>
      <c r="K10381" t="s">
        <v>22</v>
      </c>
      <c r="L10381" t="str">
        <f>_xlfn.XLOOKUP(Tableau1[[#This Row],[TYPE DE PIECE]],Tableau4[MATIERE],Tableau4[SHORT TYPE],"",0,1)</f>
        <v>COP</v>
      </c>
      <c r="N10381" t="str">
        <f>IF(ISERR(FIND("DECOUPE",Tableau1[[#This Row],[DESIGNATION]])),"","NEED REF")</f>
        <v/>
      </c>
    </row>
    <row r="10382" spans="2:14">
      <c r="B10382">
        <v>34403624</v>
      </c>
      <c r="C10382" s="2">
        <v>41711</v>
      </c>
      <c r="D10382" t="s">
        <v>13</v>
      </c>
      <c r="E10382" t="s">
        <v>7623</v>
      </c>
      <c r="F10382" t="s">
        <v>7161</v>
      </c>
      <c r="J10382" t="s">
        <v>17</v>
      </c>
      <c r="K10382" t="s">
        <v>22</v>
      </c>
      <c r="L10382" t="str">
        <f>_xlfn.XLOOKUP(Tableau1[[#This Row],[TYPE DE PIECE]],Tableau4[MATIERE],Tableau4[SHORT TYPE],"",0,1)</f>
        <v>COP</v>
      </c>
      <c r="N10382" t="str">
        <f>IF(ISERR(FIND("DECOUPE",Tableau1[[#This Row],[DESIGNATION]])),"","NEED REF")</f>
        <v/>
      </c>
    </row>
    <row r="10383" spans="2:14">
      <c r="B10383">
        <v>34403623</v>
      </c>
      <c r="C10383" s="2">
        <v>41711</v>
      </c>
      <c r="D10383" t="s">
        <v>13</v>
      </c>
      <c r="E10383" t="s">
        <v>7624</v>
      </c>
      <c r="F10383" t="s">
        <v>7161</v>
      </c>
      <c r="J10383" t="s">
        <v>17</v>
      </c>
      <c r="K10383" t="s">
        <v>22</v>
      </c>
      <c r="L10383" t="str">
        <f>_xlfn.XLOOKUP(Tableau1[[#This Row],[TYPE DE PIECE]],Tableau4[MATIERE],Tableau4[SHORT TYPE],"",0,1)</f>
        <v>COP</v>
      </c>
      <c r="N10383" t="str">
        <f>IF(ISERR(FIND("DECOUPE",Tableau1[[#This Row],[DESIGNATION]])),"","NEED REF")</f>
        <v/>
      </c>
    </row>
    <row r="10384" spans="2:14">
      <c r="B10384">
        <v>34403622</v>
      </c>
      <c r="C10384" s="2">
        <v>41711</v>
      </c>
      <c r="D10384" t="s">
        <v>13</v>
      </c>
      <c r="E10384" t="s">
        <v>7625</v>
      </c>
      <c r="F10384" t="s">
        <v>7161</v>
      </c>
      <c r="J10384" t="s">
        <v>17</v>
      </c>
      <c r="K10384" t="s">
        <v>22</v>
      </c>
      <c r="L10384" t="str">
        <f>_xlfn.XLOOKUP(Tableau1[[#This Row],[TYPE DE PIECE]],Tableau4[MATIERE],Tableau4[SHORT TYPE],"",0,1)</f>
        <v>COP</v>
      </c>
      <c r="N10384" t="str">
        <f>IF(ISERR(FIND("DECOUPE",Tableau1[[#This Row],[DESIGNATION]])),"","NEED REF")</f>
        <v/>
      </c>
    </row>
    <row r="10385" spans="2:14">
      <c r="B10385">
        <v>34403621</v>
      </c>
      <c r="C10385" s="2">
        <v>41711</v>
      </c>
      <c r="D10385" t="s">
        <v>13</v>
      </c>
      <c r="E10385" t="s">
        <v>7626</v>
      </c>
      <c r="F10385" t="s">
        <v>7161</v>
      </c>
      <c r="J10385" t="s">
        <v>17</v>
      </c>
      <c r="L10385" t="str">
        <f>_xlfn.XLOOKUP(Tableau1[[#This Row],[TYPE DE PIECE]],Tableau4[MATIERE],Tableau4[SHORT TYPE],"",0,1)</f>
        <v/>
      </c>
      <c r="N10385" t="str">
        <f>IF(ISERR(FIND("DECOUPE",Tableau1[[#This Row],[DESIGNATION]])),"","NEED REF")</f>
        <v/>
      </c>
    </row>
    <row r="10386" spans="2:14">
      <c r="B10386">
        <v>34403620</v>
      </c>
      <c r="C10386" s="2">
        <v>41711</v>
      </c>
      <c r="D10386" t="s">
        <v>13</v>
      </c>
      <c r="E10386" t="s">
        <v>7627</v>
      </c>
      <c r="F10386" t="s">
        <v>7161</v>
      </c>
      <c r="J10386" t="s">
        <v>17</v>
      </c>
      <c r="K10386" t="s">
        <v>5523</v>
      </c>
      <c r="L10386" t="str">
        <f>_xlfn.XLOOKUP(Tableau1[[#This Row],[TYPE DE PIECE]],Tableau4[MATIERE],Tableau4[SHORT TYPE],"",0,1)</f>
        <v/>
      </c>
      <c r="N10386" t="str">
        <f>IF(ISERR(FIND("DECOUPE",Tableau1[[#This Row],[DESIGNATION]])),"","NEED REF")</f>
        <v/>
      </c>
    </row>
    <row r="10387" spans="2:14">
      <c r="B10387">
        <v>34403619</v>
      </c>
      <c r="C10387" s="2">
        <v>41711</v>
      </c>
      <c r="D10387" t="s">
        <v>13</v>
      </c>
      <c r="E10387" t="s">
        <v>7628</v>
      </c>
      <c r="F10387" t="s">
        <v>7161</v>
      </c>
      <c r="J10387" t="s">
        <v>17</v>
      </c>
      <c r="K10387" t="s">
        <v>5523</v>
      </c>
      <c r="L10387" t="str">
        <f>_xlfn.XLOOKUP(Tableau1[[#This Row],[TYPE DE PIECE]],Tableau4[MATIERE],Tableau4[SHORT TYPE],"",0,1)</f>
        <v/>
      </c>
      <c r="N10387" t="str">
        <f>IF(ISERR(FIND("DECOUPE",Tableau1[[#This Row],[DESIGNATION]])),"","NEED REF")</f>
        <v/>
      </c>
    </row>
    <row r="10388" spans="2:14">
      <c r="B10388">
        <v>34403618</v>
      </c>
      <c r="C10388" s="2">
        <v>41711</v>
      </c>
      <c r="D10388" t="s">
        <v>13</v>
      </c>
      <c r="E10388" t="s">
        <v>7629</v>
      </c>
      <c r="F10388" t="s">
        <v>7161</v>
      </c>
      <c r="J10388" t="s">
        <v>17</v>
      </c>
      <c r="K10388" t="s">
        <v>5523</v>
      </c>
      <c r="L10388" t="str">
        <f>_xlfn.XLOOKUP(Tableau1[[#This Row],[TYPE DE PIECE]],Tableau4[MATIERE],Tableau4[SHORT TYPE],"",0,1)</f>
        <v/>
      </c>
      <c r="N10388" t="str">
        <f>IF(ISERR(FIND("DECOUPE",Tableau1[[#This Row],[DESIGNATION]])),"","NEED REF")</f>
        <v/>
      </c>
    </row>
    <row r="10389" spans="2:14">
      <c r="B10389">
        <v>34403617</v>
      </c>
      <c r="C10389" s="2">
        <v>41711</v>
      </c>
      <c r="D10389" t="s">
        <v>13</v>
      </c>
      <c r="E10389" t="s">
        <v>7630</v>
      </c>
      <c r="F10389" t="s">
        <v>7161</v>
      </c>
      <c r="J10389" t="s">
        <v>17</v>
      </c>
      <c r="K10389" t="s">
        <v>22</v>
      </c>
      <c r="L10389" t="str">
        <f>_xlfn.XLOOKUP(Tableau1[[#This Row],[TYPE DE PIECE]],Tableau4[MATIERE],Tableau4[SHORT TYPE],"",0,1)</f>
        <v>COP</v>
      </c>
      <c r="N10389" t="str">
        <f>IF(ISERR(FIND("DECOUPE",Tableau1[[#This Row],[DESIGNATION]])),"","NEED REF")</f>
        <v/>
      </c>
    </row>
    <row r="10390" spans="2:14">
      <c r="B10390">
        <v>34403616</v>
      </c>
      <c r="C10390" s="2">
        <v>41711</v>
      </c>
      <c r="D10390" t="s">
        <v>13</v>
      </c>
      <c r="E10390" t="s">
        <v>7631</v>
      </c>
      <c r="F10390" t="s">
        <v>7161</v>
      </c>
      <c r="J10390" t="s">
        <v>17</v>
      </c>
      <c r="K10390" t="s">
        <v>22</v>
      </c>
      <c r="L10390" t="str">
        <f>_xlfn.XLOOKUP(Tableau1[[#This Row],[TYPE DE PIECE]],Tableau4[MATIERE],Tableau4[SHORT TYPE],"",0,1)</f>
        <v>COP</v>
      </c>
      <c r="N10390" t="str">
        <f>IF(ISERR(FIND("DECOUPE",Tableau1[[#This Row],[DESIGNATION]])),"","NEED REF")</f>
        <v/>
      </c>
    </row>
    <row r="10391" spans="2:14">
      <c r="B10391">
        <v>34403615</v>
      </c>
      <c r="C10391" s="2">
        <v>41711</v>
      </c>
      <c r="D10391" t="s">
        <v>13</v>
      </c>
      <c r="E10391" t="s">
        <v>7632</v>
      </c>
      <c r="F10391" t="s">
        <v>7161</v>
      </c>
      <c r="J10391" t="s">
        <v>17</v>
      </c>
      <c r="K10391" t="s">
        <v>22</v>
      </c>
      <c r="L10391" t="str">
        <f>_xlfn.XLOOKUP(Tableau1[[#This Row],[TYPE DE PIECE]],Tableau4[MATIERE],Tableau4[SHORT TYPE],"",0,1)</f>
        <v>COP</v>
      </c>
      <c r="N10391" t="str">
        <f>IF(ISERR(FIND("DECOUPE",Tableau1[[#This Row],[DESIGNATION]])),"","NEED REF")</f>
        <v/>
      </c>
    </row>
    <row r="10392" spans="2:14">
      <c r="B10392">
        <v>34403614</v>
      </c>
      <c r="C10392" s="2">
        <v>41711</v>
      </c>
      <c r="D10392" t="s">
        <v>13</v>
      </c>
      <c r="E10392" t="s">
        <v>7633</v>
      </c>
      <c r="F10392" t="s">
        <v>7161</v>
      </c>
      <c r="J10392" t="s">
        <v>17</v>
      </c>
      <c r="K10392" t="s">
        <v>22</v>
      </c>
      <c r="L10392" t="str">
        <f>_xlfn.XLOOKUP(Tableau1[[#This Row],[TYPE DE PIECE]],Tableau4[MATIERE],Tableau4[SHORT TYPE],"",0,1)</f>
        <v>COP</v>
      </c>
      <c r="N10392" t="str">
        <f>IF(ISERR(FIND("DECOUPE",Tableau1[[#This Row],[DESIGNATION]])),"","NEED REF")</f>
        <v/>
      </c>
    </row>
    <row r="10393" spans="2:14">
      <c r="B10393">
        <v>34403613</v>
      </c>
      <c r="C10393" s="2">
        <v>41711</v>
      </c>
      <c r="D10393" t="s">
        <v>13</v>
      </c>
      <c r="E10393" t="s">
        <v>7634</v>
      </c>
      <c r="F10393" t="s">
        <v>7161</v>
      </c>
      <c r="J10393" t="s">
        <v>17</v>
      </c>
      <c r="K10393" t="s">
        <v>22</v>
      </c>
      <c r="L10393" t="str">
        <f>_xlfn.XLOOKUP(Tableau1[[#This Row],[TYPE DE PIECE]],Tableau4[MATIERE],Tableau4[SHORT TYPE],"",0,1)</f>
        <v>COP</v>
      </c>
      <c r="N10393" t="str">
        <f>IF(ISERR(FIND("DECOUPE",Tableau1[[#This Row],[DESIGNATION]])),"","NEED REF")</f>
        <v/>
      </c>
    </row>
    <row r="10394" spans="2:14">
      <c r="B10394">
        <v>34403612</v>
      </c>
      <c r="C10394" s="2">
        <v>41711</v>
      </c>
      <c r="D10394" t="s">
        <v>13</v>
      </c>
      <c r="E10394" t="s">
        <v>7635</v>
      </c>
      <c r="F10394" t="s">
        <v>7161</v>
      </c>
      <c r="J10394" t="s">
        <v>17</v>
      </c>
      <c r="K10394" t="s">
        <v>22</v>
      </c>
      <c r="L10394" t="str">
        <f>_xlfn.XLOOKUP(Tableau1[[#This Row],[TYPE DE PIECE]],Tableau4[MATIERE],Tableau4[SHORT TYPE],"",0,1)</f>
        <v>COP</v>
      </c>
      <c r="N10394" t="str">
        <f>IF(ISERR(FIND("DECOUPE",Tableau1[[#This Row],[DESIGNATION]])),"","NEED REF")</f>
        <v/>
      </c>
    </row>
    <row r="10395" spans="2:14">
      <c r="B10395">
        <v>34403611</v>
      </c>
      <c r="C10395" s="2">
        <v>41711</v>
      </c>
      <c r="D10395" t="s">
        <v>13</v>
      </c>
      <c r="E10395" t="s">
        <v>7636</v>
      </c>
      <c r="F10395" t="s">
        <v>7161</v>
      </c>
      <c r="J10395" t="s">
        <v>17</v>
      </c>
      <c r="K10395" t="s">
        <v>22</v>
      </c>
      <c r="L10395" t="str">
        <f>_xlfn.XLOOKUP(Tableau1[[#This Row],[TYPE DE PIECE]],Tableau4[MATIERE],Tableau4[SHORT TYPE],"",0,1)</f>
        <v>COP</v>
      </c>
      <c r="N10395" t="str">
        <f>IF(ISERR(FIND("DECOUPE",Tableau1[[#This Row],[DESIGNATION]])),"","NEED REF")</f>
        <v/>
      </c>
    </row>
    <row r="10396" spans="2:14">
      <c r="B10396">
        <v>34403610</v>
      </c>
      <c r="C10396" s="2">
        <v>41711</v>
      </c>
      <c r="D10396" t="s">
        <v>13</v>
      </c>
      <c r="E10396" t="s">
        <v>7637</v>
      </c>
      <c r="F10396" t="s">
        <v>7161</v>
      </c>
      <c r="J10396" t="s">
        <v>17</v>
      </c>
      <c r="K10396" t="s">
        <v>22</v>
      </c>
      <c r="L10396" t="str">
        <f>_xlfn.XLOOKUP(Tableau1[[#This Row],[TYPE DE PIECE]],Tableau4[MATIERE],Tableau4[SHORT TYPE],"",0,1)</f>
        <v>COP</v>
      </c>
      <c r="N10396" t="str">
        <f>IF(ISERR(FIND("DECOUPE",Tableau1[[#This Row],[DESIGNATION]])),"","NEED REF")</f>
        <v/>
      </c>
    </row>
    <row r="10397" spans="2:14">
      <c r="B10397">
        <v>34403609</v>
      </c>
      <c r="C10397" s="2">
        <v>41711</v>
      </c>
      <c r="D10397" t="s">
        <v>13</v>
      </c>
      <c r="E10397" t="s">
        <v>7638</v>
      </c>
      <c r="F10397" t="s">
        <v>7161</v>
      </c>
      <c r="J10397" t="s">
        <v>17</v>
      </c>
      <c r="K10397" t="s">
        <v>22</v>
      </c>
      <c r="L10397" t="str">
        <f>_xlfn.XLOOKUP(Tableau1[[#This Row],[TYPE DE PIECE]],Tableau4[MATIERE],Tableau4[SHORT TYPE],"",0,1)</f>
        <v>COP</v>
      </c>
      <c r="N10397" t="str">
        <f>IF(ISERR(FIND("DECOUPE",Tableau1[[#This Row],[DESIGNATION]])),"","NEED REF")</f>
        <v/>
      </c>
    </row>
    <row r="10398" spans="2:14">
      <c r="B10398">
        <v>34403608</v>
      </c>
      <c r="C10398" s="2">
        <v>41711</v>
      </c>
      <c r="D10398" t="s">
        <v>13</v>
      </c>
      <c r="E10398" t="s">
        <v>7639</v>
      </c>
      <c r="F10398" t="s">
        <v>7161</v>
      </c>
      <c r="J10398" t="s">
        <v>17</v>
      </c>
      <c r="K10398" t="s">
        <v>22</v>
      </c>
      <c r="L10398" t="str">
        <f>_xlfn.XLOOKUP(Tableau1[[#This Row],[TYPE DE PIECE]],Tableau4[MATIERE],Tableau4[SHORT TYPE],"",0,1)</f>
        <v>COP</v>
      </c>
      <c r="N10398" t="str">
        <f>IF(ISERR(FIND("DECOUPE",Tableau1[[#This Row],[DESIGNATION]])),"","NEED REF")</f>
        <v/>
      </c>
    </row>
    <row r="10399" spans="2:14">
      <c r="B10399">
        <v>34403607</v>
      </c>
      <c r="C10399" s="2">
        <v>41711</v>
      </c>
      <c r="D10399" t="s">
        <v>13</v>
      </c>
      <c r="E10399" t="s">
        <v>7640</v>
      </c>
      <c r="F10399" t="s">
        <v>7161</v>
      </c>
      <c r="J10399" t="s">
        <v>17</v>
      </c>
      <c r="K10399" t="s">
        <v>22</v>
      </c>
      <c r="L10399" t="str">
        <f>_xlfn.XLOOKUP(Tableau1[[#This Row],[TYPE DE PIECE]],Tableau4[MATIERE],Tableau4[SHORT TYPE],"",0,1)</f>
        <v>COP</v>
      </c>
      <c r="N10399" t="str">
        <f>IF(ISERR(FIND("DECOUPE",Tableau1[[#This Row],[DESIGNATION]])),"","NEED REF")</f>
        <v/>
      </c>
    </row>
    <row r="10400" spans="2:14">
      <c r="B10400">
        <v>34403606</v>
      </c>
      <c r="C10400" s="2">
        <v>41711</v>
      </c>
      <c r="D10400" t="s">
        <v>13</v>
      </c>
      <c r="E10400" t="s">
        <v>7641</v>
      </c>
      <c r="F10400" t="s">
        <v>7161</v>
      </c>
      <c r="J10400" t="s">
        <v>17</v>
      </c>
      <c r="K10400" t="s">
        <v>22</v>
      </c>
      <c r="L10400" t="str">
        <f>_xlfn.XLOOKUP(Tableau1[[#This Row],[TYPE DE PIECE]],Tableau4[MATIERE],Tableau4[SHORT TYPE],"",0,1)</f>
        <v>COP</v>
      </c>
      <c r="N10400" t="str">
        <f>IF(ISERR(FIND("DECOUPE",Tableau1[[#This Row],[DESIGNATION]])),"","NEED REF")</f>
        <v/>
      </c>
    </row>
    <row r="10401" spans="2:14">
      <c r="B10401">
        <v>34403605</v>
      </c>
      <c r="C10401" s="2">
        <v>41711</v>
      </c>
      <c r="D10401" t="s">
        <v>745</v>
      </c>
      <c r="E10401" t="s">
        <v>7642</v>
      </c>
      <c r="F10401" t="s">
        <v>7643</v>
      </c>
      <c r="J10401" t="s">
        <v>4048</v>
      </c>
      <c r="L10401" t="str">
        <f>_xlfn.XLOOKUP(Tableau1[[#This Row],[TYPE DE PIECE]],Tableau4[MATIERE],Tableau4[SHORT TYPE],"",0,1)</f>
        <v/>
      </c>
      <c r="N10401" t="str">
        <f>IF(ISERR(FIND("DECOUPE",Tableau1[[#This Row],[DESIGNATION]])),"","NEED REF")</f>
        <v/>
      </c>
    </row>
    <row r="10402" spans="2:14">
      <c r="B10402">
        <v>34403604</v>
      </c>
      <c r="C10402" s="2">
        <v>41710</v>
      </c>
      <c r="D10402" t="s">
        <v>13</v>
      </c>
      <c r="E10402" t="s">
        <v>7644</v>
      </c>
      <c r="F10402" t="s">
        <v>7645</v>
      </c>
      <c r="J10402" t="s">
        <v>17</v>
      </c>
      <c r="K10402" t="s">
        <v>22</v>
      </c>
      <c r="L10402" t="str">
        <f>_xlfn.XLOOKUP(Tableau1[[#This Row],[TYPE DE PIECE]],Tableau4[MATIERE],Tableau4[SHORT TYPE],"",0,1)</f>
        <v>COP</v>
      </c>
      <c r="N10402" t="str">
        <f>IF(ISERR(FIND("DECOUPE",Tableau1[[#This Row],[DESIGNATION]])),"","NEED REF")</f>
        <v/>
      </c>
    </row>
    <row r="10403" spans="2:14">
      <c r="B10403">
        <v>34403603</v>
      </c>
      <c r="C10403" s="2">
        <v>41710</v>
      </c>
      <c r="D10403" t="s">
        <v>13</v>
      </c>
      <c r="E10403" t="s">
        <v>7646</v>
      </c>
      <c r="F10403" t="s">
        <v>7645</v>
      </c>
      <c r="J10403" t="s">
        <v>17</v>
      </c>
      <c r="K10403" t="s">
        <v>22</v>
      </c>
      <c r="L10403" t="str">
        <f>_xlfn.XLOOKUP(Tableau1[[#This Row],[TYPE DE PIECE]],Tableau4[MATIERE],Tableau4[SHORT TYPE],"",0,1)</f>
        <v>COP</v>
      </c>
      <c r="N10403" t="str">
        <f>IF(ISERR(FIND("DECOUPE",Tableau1[[#This Row],[DESIGNATION]])),"","NEED REF")</f>
        <v/>
      </c>
    </row>
    <row r="10404" spans="2:14">
      <c r="B10404">
        <v>34403602</v>
      </c>
      <c r="C10404" s="2">
        <v>41709</v>
      </c>
      <c r="D10404" t="s">
        <v>745</v>
      </c>
      <c r="E10404" t="s">
        <v>7647</v>
      </c>
      <c r="F10404" t="s">
        <v>7648</v>
      </c>
      <c r="J10404" t="s">
        <v>4048</v>
      </c>
      <c r="L10404" t="str">
        <f>_xlfn.XLOOKUP(Tableau1[[#This Row],[TYPE DE PIECE]],Tableau4[MATIERE],Tableau4[SHORT TYPE],"",0,1)</f>
        <v/>
      </c>
      <c r="N10404" t="str">
        <f>IF(ISERR(FIND("DECOUPE",Tableau1[[#This Row],[DESIGNATION]])),"","NEED REF")</f>
        <v/>
      </c>
    </row>
    <row r="10405" spans="2:14">
      <c r="B10405">
        <v>34403601</v>
      </c>
      <c r="C10405" s="2">
        <v>41709</v>
      </c>
      <c r="D10405" t="s">
        <v>745</v>
      </c>
      <c r="E10405" t="s">
        <v>7649</v>
      </c>
      <c r="F10405" t="s">
        <v>7650</v>
      </c>
      <c r="J10405" t="s">
        <v>4048</v>
      </c>
      <c r="L10405" t="str">
        <f>_xlfn.XLOOKUP(Tableau1[[#This Row],[TYPE DE PIECE]],Tableau4[MATIERE],Tableau4[SHORT TYPE],"",0,1)</f>
        <v/>
      </c>
      <c r="N10405" t="str">
        <f>IF(ISERR(FIND("DECOUPE",Tableau1[[#This Row],[DESIGNATION]])),"","NEED REF")</f>
        <v/>
      </c>
    </row>
    <row r="10406" spans="2:14">
      <c r="B10406">
        <v>34403600</v>
      </c>
      <c r="C10406" s="2">
        <v>41709</v>
      </c>
      <c r="D10406" t="s">
        <v>13</v>
      </c>
      <c r="E10406" t="s">
        <v>7651</v>
      </c>
      <c r="F10406" t="s">
        <v>7650</v>
      </c>
      <c r="J10406" t="s">
        <v>4048</v>
      </c>
      <c r="K10406" t="s">
        <v>50</v>
      </c>
      <c r="L10406" t="str">
        <f>_xlfn.XLOOKUP(Tableau1[[#This Row],[TYPE DE PIECE]],Tableau4[MATIERE],Tableau4[SHORT TYPE],"",0,1)</f>
        <v>WIR</v>
      </c>
      <c r="N10406" t="str">
        <f>IF(ISERR(FIND("DECOUPE",Tableau1[[#This Row],[DESIGNATION]])),"","NEED REF")</f>
        <v/>
      </c>
    </row>
    <row r="10407" spans="2:14">
      <c r="B10407">
        <v>34403599</v>
      </c>
      <c r="C10407" s="2">
        <v>41696</v>
      </c>
      <c r="D10407" t="s">
        <v>13</v>
      </c>
      <c r="E10407" t="s">
        <v>7652</v>
      </c>
      <c r="F10407" t="s">
        <v>7252</v>
      </c>
      <c r="J10407" t="s">
        <v>17</v>
      </c>
      <c r="K10407" t="s">
        <v>25</v>
      </c>
      <c r="L10407" t="str">
        <f>_xlfn.XLOOKUP(Tableau1[[#This Row],[TYPE DE PIECE]],Tableau4[MATIERE],Tableau4[SHORT TYPE],"",0,1)</f>
        <v>SMT</v>
      </c>
      <c r="N10407" t="str">
        <f>IF(ISERR(FIND("DECOUPE",Tableau1[[#This Row],[DESIGNATION]])),"","NEED REF")</f>
        <v/>
      </c>
    </row>
    <row r="10408" spans="2:14">
      <c r="B10408">
        <v>34403598</v>
      </c>
      <c r="C10408" s="2">
        <v>41696</v>
      </c>
      <c r="D10408" t="s">
        <v>13</v>
      </c>
      <c r="E10408" t="s">
        <v>7653</v>
      </c>
      <c r="F10408" t="s">
        <v>7252</v>
      </c>
      <c r="J10408" t="s">
        <v>17</v>
      </c>
      <c r="K10408" t="s">
        <v>25</v>
      </c>
      <c r="L10408" t="str">
        <f>_xlfn.XLOOKUP(Tableau1[[#This Row],[TYPE DE PIECE]],Tableau4[MATIERE],Tableau4[SHORT TYPE],"",0,1)</f>
        <v>SMT</v>
      </c>
      <c r="N10408" t="str">
        <f>IF(ISERR(FIND("DECOUPE",Tableau1[[#This Row],[DESIGNATION]])),"","NEED REF")</f>
        <v/>
      </c>
    </row>
    <row r="10409" spans="2:14">
      <c r="B10409">
        <v>34403597</v>
      </c>
      <c r="C10409" s="2">
        <v>41696</v>
      </c>
      <c r="D10409" t="s">
        <v>13</v>
      </c>
      <c r="E10409" t="s">
        <v>7654</v>
      </c>
      <c r="F10409" t="s">
        <v>7252</v>
      </c>
      <c r="J10409" t="s">
        <v>17</v>
      </c>
      <c r="K10409" t="s">
        <v>25</v>
      </c>
      <c r="L10409" t="str">
        <f>_xlfn.XLOOKUP(Tableau1[[#This Row],[TYPE DE PIECE]],Tableau4[MATIERE],Tableau4[SHORT TYPE],"",0,1)</f>
        <v>SMT</v>
      </c>
      <c r="N10409" t="str">
        <f>IF(ISERR(FIND("DECOUPE",Tableau1[[#This Row],[DESIGNATION]])),"","NEED REF")</f>
        <v/>
      </c>
    </row>
    <row r="10410" spans="2:14">
      <c r="B10410">
        <v>34403596</v>
      </c>
      <c r="C10410" s="2">
        <v>41696</v>
      </c>
      <c r="D10410" t="s">
        <v>13</v>
      </c>
      <c r="E10410" t="s">
        <v>7655</v>
      </c>
      <c r="F10410" t="s">
        <v>7252</v>
      </c>
      <c r="J10410" t="s">
        <v>17</v>
      </c>
      <c r="K10410" t="s">
        <v>25</v>
      </c>
      <c r="L10410" t="str">
        <f>_xlfn.XLOOKUP(Tableau1[[#This Row],[TYPE DE PIECE]],Tableau4[MATIERE],Tableau4[SHORT TYPE],"",0,1)</f>
        <v>SMT</v>
      </c>
      <c r="N10410" t="str">
        <f>IF(ISERR(FIND("DECOUPE",Tableau1[[#This Row],[DESIGNATION]])),"","NEED REF")</f>
        <v/>
      </c>
    </row>
    <row r="10411" spans="2:14">
      <c r="B10411">
        <v>34403595</v>
      </c>
      <c r="C10411" s="2">
        <v>41696</v>
      </c>
      <c r="D10411" t="s">
        <v>13</v>
      </c>
      <c r="E10411" t="s">
        <v>7656</v>
      </c>
      <c r="F10411" t="s">
        <v>7252</v>
      </c>
      <c r="J10411" t="s">
        <v>17</v>
      </c>
      <c r="K10411" t="s">
        <v>33</v>
      </c>
      <c r="L10411" t="str">
        <f>_xlfn.XLOOKUP(Tableau1[[#This Row],[TYPE DE PIECE]],Tableau4[MATIERE],Tableau4[SHORT TYPE],"",0,1)</f>
        <v>PLA</v>
      </c>
      <c r="N10411" t="str">
        <f>IF(ISERR(FIND("DECOUPE",Tableau1[[#This Row],[DESIGNATION]])),"","NEED REF")</f>
        <v/>
      </c>
    </row>
    <row r="10412" spans="2:14">
      <c r="B10412">
        <v>34403594</v>
      </c>
      <c r="C10412" s="2">
        <v>41696</v>
      </c>
      <c r="D10412" t="s">
        <v>13</v>
      </c>
      <c r="E10412" t="s">
        <v>7251</v>
      </c>
      <c r="F10412" t="s">
        <v>7252</v>
      </c>
      <c r="J10412" t="s">
        <v>17</v>
      </c>
      <c r="K10412" t="s">
        <v>33</v>
      </c>
      <c r="L10412" t="str">
        <f>_xlfn.XLOOKUP(Tableau1[[#This Row],[TYPE DE PIECE]],Tableau4[MATIERE],Tableau4[SHORT TYPE],"",0,1)</f>
        <v>PLA</v>
      </c>
      <c r="N10412" t="str">
        <f>IF(ISERR(FIND("DECOUPE",Tableau1[[#This Row],[DESIGNATION]])),"","NEED REF")</f>
        <v/>
      </c>
    </row>
    <row r="10413" spans="2:14">
      <c r="B10413">
        <v>34403593</v>
      </c>
      <c r="C10413" s="2">
        <v>41696</v>
      </c>
      <c r="D10413" t="s">
        <v>13</v>
      </c>
      <c r="E10413" t="s">
        <v>7657</v>
      </c>
      <c r="F10413" t="s">
        <v>7252</v>
      </c>
      <c r="J10413" t="s">
        <v>17</v>
      </c>
      <c r="K10413" t="s">
        <v>25</v>
      </c>
      <c r="L10413" t="str">
        <f>_xlfn.XLOOKUP(Tableau1[[#This Row],[TYPE DE PIECE]],Tableau4[MATIERE],Tableau4[SHORT TYPE],"",0,1)</f>
        <v>SMT</v>
      </c>
      <c r="N10413" t="str">
        <f>IF(ISERR(FIND("DECOUPE",Tableau1[[#This Row],[DESIGNATION]])),"","NEED REF")</f>
        <v/>
      </c>
    </row>
    <row r="10414" spans="2:14">
      <c r="B10414">
        <v>34403592</v>
      </c>
      <c r="C10414" s="2">
        <v>41696</v>
      </c>
      <c r="D10414" t="s">
        <v>13</v>
      </c>
      <c r="E10414" t="s">
        <v>7658</v>
      </c>
      <c r="F10414" t="s">
        <v>7252</v>
      </c>
      <c r="J10414" t="s">
        <v>17</v>
      </c>
      <c r="K10414" t="s">
        <v>25</v>
      </c>
      <c r="L10414" t="str">
        <f>_xlfn.XLOOKUP(Tableau1[[#This Row],[TYPE DE PIECE]],Tableau4[MATIERE],Tableau4[SHORT TYPE],"",0,1)</f>
        <v>SMT</v>
      </c>
      <c r="N10414" t="str">
        <f>IF(ISERR(FIND("DECOUPE",Tableau1[[#This Row],[DESIGNATION]])),"","NEED REF")</f>
        <v/>
      </c>
    </row>
    <row r="10415" spans="2:14">
      <c r="B10415">
        <v>34403591</v>
      </c>
      <c r="C10415" s="2">
        <v>41696</v>
      </c>
      <c r="D10415" t="s">
        <v>13</v>
      </c>
      <c r="E10415" t="s">
        <v>7659</v>
      </c>
      <c r="F10415" t="s">
        <v>7252</v>
      </c>
      <c r="J10415" t="s">
        <v>17</v>
      </c>
      <c r="K10415" t="s">
        <v>25</v>
      </c>
      <c r="L10415" t="str">
        <f>_xlfn.XLOOKUP(Tableau1[[#This Row],[TYPE DE PIECE]],Tableau4[MATIERE],Tableau4[SHORT TYPE],"",0,1)</f>
        <v>SMT</v>
      </c>
      <c r="N10415" t="str">
        <f>IF(ISERR(FIND("DECOUPE",Tableau1[[#This Row],[DESIGNATION]])),"","NEED REF")</f>
        <v/>
      </c>
    </row>
    <row r="10416" spans="2:14">
      <c r="B10416">
        <v>34403590</v>
      </c>
      <c r="C10416" s="2">
        <v>41696</v>
      </c>
      <c r="D10416" t="s">
        <v>13</v>
      </c>
      <c r="E10416" t="s">
        <v>7660</v>
      </c>
      <c r="F10416" t="s">
        <v>7252</v>
      </c>
      <c r="J10416" t="s">
        <v>17</v>
      </c>
      <c r="K10416" t="s">
        <v>25</v>
      </c>
      <c r="L10416" t="str">
        <f>_xlfn.XLOOKUP(Tableau1[[#This Row],[TYPE DE PIECE]],Tableau4[MATIERE],Tableau4[SHORT TYPE],"",0,1)</f>
        <v>SMT</v>
      </c>
      <c r="N10416" t="str">
        <f>IF(ISERR(FIND("DECOUPE",Tableau1[[#This Row],[DESIGNATION]])),"","NEED REF")</f>
        <v/>
      </c>
    </row>
    <row r="10417" spans="2:14">
      <c r="B10417">
        <v>34403589</v>
      </c>
      <c r="C10417" s="2">
        <v>41696</v>
      </c>
      <c r="D10417" t="s">
        <v>13</v>
      </c>
      <c r="E10417" t="s">
        <v>7661</v>
      </c>
      <c r="F10417" t="s">
        <v>7252</v>
      </c>
      <c r="J10417" t="s">
        <v>17</v>
      </c>
      <c r="K10417" t="s">
        <v>25</v>
      </c>
      <c r="L10417" t="str">
        <f>_xlfn.XLOOKUP(Tableau1[[#This Row],[TYPE DE PIECE]],Tableau4[MATIERE],Tableau4[SHORT TYPE],"",0,1)</f>
        <v>SMT</v>
      </c>
      <c r="N10417" t="str">
        <f>IF(ISERR(FIND("DECOUPE",Tableau1[[#This Row],[DESIGNATION]])),"","NEED REF")</f>
        <v/>
      </c>
    </row>
    <row r="10418" spans="2:14">
      <c r="B10418">
        <v>34403588</v>
      </c>
      <c r="C10418" s="2">
        <v>41696</v>
      </c>
      <c r="D10418" t="s">
        <v>13</v>
      </c>
      <c r="E10418" t="s">
        <v>7662</v>
      </c>
      <c r="F10418" t="s">
        <v>7252</v>
      </c>
      <c r="J10418" t="s">
        <v>17</v>
      </c>
      <c r="K10418" t="s">
        <v>22</v>
      </c>
      <c r="L10418" t="str">
        <f>_xlfn.XLOOKUP(Tableau1[[#This Row],[TYPE DE PIECE]],Tableau4[MATIERE],Tableau4[SHORT TYPE],"",0,1)</f>
        <v>COP</v>
      </c>
      <c r="N10418" t="str">
        <f>IF(ISERR(FIND("DECOUPE",Tableau1[[#This Row],[DESIGNATION]])),"","NEED REF")</f>
        <v/>
      </c>
    </row>
    <row r="10419" spans="2:14">
      <c r="B10419">
        <v>34403587</v>
      </c>
      <c r="C10419" s="2">
        <v>41696</v>
      </c>
      <c r="D10419" t="s">
        <v>13</v>
      </c>
      <c r="E10419" t="s">
        <v>7663</v>
      </c>
      <c r="F10419" t="s">
        <v>7252</v>
      </c>
      <c r="J10419" t="s">
        <v>17</v>
      </c>
      <c r="K10419" t="s">
        <v>22</v>
      </c>
      <c r="L10419" t="str">
        <f>_xlfn.XLOOKUP(Tableau1[[#This Row],[TYPE DE PIECE]],Tableau4[MATIERE],Tableau4[SHORT TYPE],"",0,1)</f>
        <v>COP</v>
      </c>
      <c r="N10419" t="str">
        <f>IF(ISERR(FIND("DECOUPE",Tableau1[[#This Row],[DESIGNATION]])),"","NEED REF")</f>
        <v/>
      </c>
    </row>
    <row r="10420" spans="2:14">
      <c r="B10420">
        <v>34403586</v>
      </c>
      <c r="C10420" s="2">
        <v>41696</v>
      </c>
      <c r="D10420" t="s">
        <v>13</v>
      </c>
      <c r="E10420" t="s">
        <v>7664</v>
      </c>
      <c r="F10420" t="s">
        <v>7252</v>
      </c>
      <c r="J10420" t="s">
        <v>17</v>
      </c>
      <c r="K10420" t="s">
        <v>22</v>
      </c>
      <c r="L10420" t="str">
        <f>_xlfn.XLOOKUP(Tableau1[[#This Row],[TYPE DE PIECE]],Tableau4[MATIERE],Tableau4[SHORT TYPE],"",0,1)</f>
        <v>COP</v>
      </c>
      <c r="N10420" t="str">
        <f>IF(ISERR(FIND("DECOUPE",Tableau1[[#This Row],[DESIGNATION]])),"","NEED REF")</f>
        <v/>
      </c>
    </row>
    <row r="10421" spans="2:14">
      <c r="B10421">
        <v>34403585</v>
      </c>
      <c r="C10421" s="2">
        <v>41696</v>
      </c>
      <c r="D10421" t="s">
        <v>13</v>
      </c>
      <c r="E10421" t="s">
        <v>7665</v>
      </c>
      <c r="F10421" t="s">
        <v>7252</v>
      </c>
      <c r="J10421" t="s">
        <v>17</v>
      </c>
      <c r="K10421" t="s">
        <v>22</v>
      </c>
      <c r="L10421" t="str">
        <f>_xlfn.XLOOKUP(Tableau1[[#This Row],[TYPE DE PIECE]],Tableau4[MATIERE],Tableau4[SHORT TYPE],"",0,1)</f>
        <v>COP</v>
      </c>
      <c r="N10421" t="str">
        <f>IF(ISERR(FIND("DECOUPE",Tableau1[[#This Row],[DESIGNATION]])),"","NEED REF")</f>
        <v/>
      </c>
    </row>
    <row r="10422" spans="2:14">
      <c r="B10422">
        <v>34403584</v>
      </c>
      <c r="C10422" s="2">
        <v>41696</v>
      </c>
      <c r="D10422" t="s">
        <v>13</v>
      </c>
      <c r="E10422" t="s">
        <v>7666</v>
      </c>
      <c r="F10422" t="s">
        <v>7252</v>
      </c>
      <c r="J10422" t="s">
        <v>17</v>
      </c>
      <c r="K10422" t="s">
        <v>22</v>
      </c>
      <c r="L10422" t="str">
        <f>_xlfn.XLOOKUP(Tableau1[[#This Row],[TYPE DE PIECE]],Tableau4[MATIERE],Tableau4[SHORT TYPE],"",0,1)</f>
        <v>COP</v>
      </c>
      <c r="N10422" t="str">
        <f>IF(ISERR(FIND("DECOUPE",Tableau1[[#This Row],[DESIGNATION]])),"","NEED REF")</f>
        <v/>
      </c>
    </row>
    <row r="10423" spans="2:14">
      <c r="B10423">
        <v>34403583</v>
      </c>
      <c r="C10423" s="2">
        <v>41696</v>
      </c>
      <c r="D10423" t="s">
        <v>13</v>
      </c>
      <c r="E10423" t="s">
        <v>7667</v>
      </c>
      <c r="F10423" t="s">
        <v>7252</v>
      </c>
      <c r="J10423" t="s">
        <v>17</v>
      </c>
      <c r="K10423" t="s">
        <v>22</v>
      </c>
      <c r="L10423" t="str">
        <f>_xlfn.XLOOKUP(Tableau1[[#This Row],[TYPE DE PIECE]],Tableau4[MATIERE],Tableau4[SHORT TYPE],"",0,1)</f>
        <v>COP</v>
      </c>
      <c r="N10423" t="str">
        <f>IF(ISERR(FIND("DECOUPE",Tableau1[[#This Row],[DESIGNATION]])),"","NEED REF")</f>
        <v/>
      </c>
    </row>
    <row r="10424" spans="2:14">
      <c r="B10424">
        <v>34403582</v>
      </c>
      <c r="C10424" s="2">
        <v>41696</v>
      </c>
      <c r="D10424" t="s">
        <v>13</v>
      </c>
      <c r="E10424" t="s">
        <v>7668</v>
      </c>
      <c r="F10424" t="s">
        <v>7252</v>
      </c>
      <c r="J10424" t="s">
        <v>17</v>
      </c>
      <c r="K10424" t="s">
        <v>22</v>
      </c>
      <c r="L10424" t="str">
        <f>_xlfn.XLOOKUP(Tableau1[[#This Row],[TYPE DE PIECE]],Tableau4[MATIERE],Tableau4[SHORT TYPE],"",0,1)</f>
        <v>COP</v>
      </c>
      <c r="N10424" t="str">
        <f>IF(ISERR(FIND("DECOUPE",Tableau1[[#This Row],[DESIGNATION]])),"","NEED REF")</f>
        <v/>
      </c>
    </row>
    <row r="10425" spans="2:14">
      <c r="B10425">
        <v>34403581</v>
      </c>
      <c r="C10425" s="2">
        <v>41696</v>
      </c>
      <c r="D10425" t="s">
        <v>13</v>
      </c>
      <c r="E10425" t="s">
        <v>7669</v>
      </c>
      <c r="F10425" t="s">
        <v>7252</v>
      </c>
      <c r="J10425" t="s">
        <v>17</v>
      </c>
      <c r="K10425" t="s">
        <v>22</v>
      </c>
      <c r="L10425" t="str">
        <f>_xlfn.XLOOKUP(Tableau1[[#This Row],[TYPE DE PIECE]],Tableau4[MATIERE],Tableau4[SHORT TYPE],"",0,1)</f>
        <v>COP</v>
      </c>
      <c r="N10425" t="str">
        <f>IF(ISERR(FIND("DECOUPE",Tableau1[[#This Row],[DESIGNATION]])),"","NEED REF")</f>
        <v/>
      </c>
    </row>
    <row r="10426" spans="2:14">
      <c r="B10426">
        <v>34403580</v>
      </c>
      <c r="C10426" s="2">
        <v>41696</v>
      </c>
      <c r="D10426" t="s">
        <v>13</v>
      </c>
      <c r="E10426" t="s">
        <v>7670</v>
      </c>
      <c r="F10426" t="s">
        <v>7252</v>
      </c>
      <c r="J10426" t="s">
        <v>17</v>
      </c>
      <c r="K10426" t="s">
        <v>22</v>
      </c>
      <c r="L10426" t="str">
        <f>_xlfn.XLOOKUP(Tableau1[[#This Row],[TYPE DE PIECE]],Tableau4[MATIERE],Tableau4[SHORT TYPE],"",0,1)</f>
        <v>COP</v>
      </c>
      <c r="N10426" t="str">
        <f>IF(ISERR(FIND("DECOUPE",Tableau1[[#This Row],[DESIGNATION]])),"","NEED REF")</f>
        <v/>
      </c>
    </row>
    <row r="10427" spans="2:14">
      <c r="B10427">
        <v>34403579</v>
      </c>
      <c r="C10427" s="2">
        <v>41695</v>
      </c>
      <c r="D10427" t="s">
        <v>13</v>
      </c>
      <c r="E10427" t="s">
        <v>7671</v>
      </c>
      <c r="F10427" t="s">
        <v>2455</v>
      </c>
      <c r="J10427" t="s">
        <v>1944</v>
      </c>
      <c r="L10427" t="str">
        <f>_xlfn.XLOOKUP(Tableau1[[#This Row],[TYPE DE PIECE]],Tableau4[MATIERE],Tableau4[SHORT TYPE],"",0,1)</f>
        <v/>
      </c>
      <c r="N10427" t="str">
        <f>IF(ISERR(FIND("DECOUPE",Tableau1[[#This Row],[DESIGNATION]])),"","NEED REF")</f>
        <v/>
      </c>
    </row>
    <row r="10428" spans="2:14">
      <c r="B10428">
        <v>34403578</v>
      </c>
      <c r="C10428" s="2">
        <v>41691</v>
      </c>
      <c r="D10428" t="s">
        <v>745</v>
      </c>
      <c r="E10428" t="s">
        <v>7672</v>
      </c>
      <c r="F10428" t="s">
        <v>2455</v>
      </c>
      <c r="J10428" t="s">
        <v>177</v>
      </c>
      <c r="L10428" t="str">
        <f>_xlfn.XLOOKUP(Tableau1[[#This Row],[TYPE DE PIECE]],Tableau4[MATIERE],Tableau4[SHORT TYPE],"",0,1)</f>
        <v/>
      </c>
      <c r="N10428" t="str">
        <f>IF(ISERR(FIND("DECOUPE",Tableau1[[#This Row],[DESIGNATION]])),"","NEED REF")</f>
        <v/>
      </c>
    </row>
    <row r="10429" spans="2:14">
      <c r="B10429">
        <v>34403577</v>
      </c>
      <c r="C10429" s="2">
        <v>41690</v>
      </c>
      <c r="D10429" t="s">
        <v>13</v>
      </c>
      <c r="E10429" t="s">
        <v>7673</v>
      </c>
      <c r="F10429" t="s">
        <v>7478</v>
      </c>
      <c r="J10429" t="s">
        <v>17</v>
      </c>
      <c r="K10429" t="s">
        <v>25</v>
      </c>
      <c r="L10429" t="str">
        <f>_xlfn.XLOOKUP(Tableau1[[#This Row],[TYPE DE PIECE]],Tableau4[MATIERE],Tableau4[SHORT TYPE],"",0,1)</f>
        <v>SMT</v>
      </c>
      <c r="N10429" t="str">
        <f>IF(ISERR(FIND("DECOUPE",Tableau1[[#This Row],[DESIGNATION]])),"","NEED REF")</f>
        <v/>
      </c>
    </row>
    <row r="10430" spans="2:14">
      <c r="B10430">
        <v>34403576</v>
      </c>
      <c r="C10430" s="2">
        <v>41690</v>
      </c>
      <c r="D10430" t="s">
        <v>13</v>
      </c>
      <c r="E10430" t="s">
        <v>7674</v>
      </c>
      <c r="F10430" t="s">
        <v>7478</v>
      </c>
      <c r="J10430" t="s">
        <v>17</v>
      </c>
      <c r="K10430" t="s">
        <v>22</v>
      </c>
      <c r="L10430" t="str">
        <f>_xlfn.XLOOKUP(Tableau1[[#This Row],[TYPE DE PIECE]],Tableau4[MATIERE],Tableau4[SHORT TYPE],"",0,1)</f>
        <v>COP</v>
      </c>
      <c r="N10430" t="str">
        <f>IF(ISERR(FIND("DECOUPE",Tableau1[[#This Row],[DESIGNATION]])),"","NEED REF")</f>
        <v/>
      </c>
    </row>
    <row r="10431" spans="2:14">
      <c r="B10431">
        <v>34403575</v>
      </c>
      <c r="C10431" s="2">
        <v>41690</v>
      </c>
      <c r="D10431" t="s">
        <v>13</v>
      </c>
      <c r="E10431" t="s">
        <v>7675</v>
      </c>
      <c r="F10431" t="s">
        <v>7478</v>
      </c>
      <c r="J10431" t="s">
        <v>17</v>
      </c>
      <c r="K10431" t="s">
        <v>22</v>
      </c>
      <c r="L10431" t="str">
        <f>_xlfn.XLOOKUP(Tableau1[[#This Row],[TYPE DE PIECE]],Tableau4[MATIERE],Tableau4[SHORT TYPE],"",0,1)</f>
        <v>COP</v>
      </c>
      <c r="N10431" t="str">
        <f>IF(ISERR(FIND("DECOUPE",Tableau1[[#This Row],[DESIGNATION]])),"","NEED REF")</f>
        <v/>
      </c>
    </row>
    <row r="10432" spans="2:14">
      <c r="B10432">
        <v>34403574</v>
      </c>
      <c r="C10432" s="2">
        <v>41690</v>
      </c>
      <c r="D10432" t="s">
        <v>13</v>
      </c>
      <c r="E10432" t="s">
        <v>7676</v>
      </c>
      <c r="F10432" t="s">
        <v>7478</v>
      </c>
      <c r="J10432" t="s">
        <v>17</v>
      </c>
      <c r="K10432" t="s">
        <v>22</v>
      </c>
      <c r="L10432" t="str">
        <f>_xlfn.XLOOKUP(Tableau1[[#This Row],[TYPE DE PIECE]],Tableau4[MATIERE],Tableau4[SHORT TYPE],"",0,1)</f>
        <v>COP</v>
      </c>
      <c r="N10432" t="str">
        <f>IF(ISERR(FIND("DECOUPE",Tableau1[[#This Row],[DESIGNATION]])),"","NEED REF")</f>
        <v/>
      </c>
    </row>
    <row r="10433" spans="2:14">
      <c r="B10433">
        <v>34403573</v>
      </c>
      <c r="C10433" s="2">
        <v>41690</v>
      </c>
      <c r="D10433" t="s">
        <v>13</v>
      </c>
      <c r="E10433" t="s">
        <v>7677</v>
      </c>
      <c r="F10433" t="s">
        <v>7478</v>
      </c>
      <c r="J10433" t="s">
        <v>17</v>
      </c>
      <c r="K10433" t="s">
        <v>22</v>
      </c>
      <c r="L10433" t="str">
        <f>_xlfn.XLOOKUP(Tableau1[[#This Row],[TYPE DE PIECE]],Tableau4[MATIERE],Tableau4[SHORT TYPE],"",0,1)</f>
        <v>COP</v>
      </c>
      <c r="N10433" t="str">
        <f>IF(ISERR(FIND("DECOUPE",Tableau1[[#This Row],[DESIGNATION]])),"","NEED REF")</f>
        <v/>
      </c>
    </row>
    <row r="10434" spans="2:14">
      <c r="B10434">
        <v>34403572</v>
      </c>
      <c r="C10434" s="2">
        <v>41690</v>
      </c>
      <c r="D10434" t="s">
        <v>13</v>
      </c>
      <c r="E10434" t="s">
        <v>7678</v>
      </c>
      <c r="F10434" t="s">
        <v>7478</v>
      </c>
      <c r="J10434" t="s">
        <v>17</v>
      </c>
      <c r="K10434" t="s">
        <v>22</v>
      </c>
      <c r="L10434" t="str">
        <f>_xlfn.XLOOKUP(Tableau1[[#This Row],[TYPE DE PIECE]],Tableau4[MATIERE],Tableau4[SHORT TYPE],"",0,1)</f>
        <v>COP</v>
      </c>
      <c r="N10434" t="str">
        <f>IF(ISERR(FIND("DECOUPE",Tableau1[[#This Row],[DESIGNATION]])),"","NEED REF")</f>
        <v/>
      </c>
    </row>
    <row r="10435" spans="2:14">
      <c r="B10435">
        <v>34403571</v>
      </c>
      <c r="C10435" s="2">
        <v>41690</v>
      </c>
      <c r="D10435" t="s">
        <v>13</v>
      </c>
      <c r="E10435" t="s">
        <v>7679</v>
      </c>
      <c r="F10435" t="s">
        <v>7478</v>
      </c>
      <c r="J10435" t="s">
        <v>17</v>
      </c>
      <c r="K10435" t="s">
        <v>22</v>
      </c>
      <c r="L10435" t="str">
        <f>_xlfn.XLOOKUP(Tableau1[[#This Row],[TYPE DE PIECE]],Tableau4[MATIERE],Tableau4[SHORT TYPE],"",0,1)</f>
        <v>COP</v>
      </c>
      <c r="N10435" t="str">
        <f>IF(ISERR(FIND("DECOUPE",Tableau1[[#This Row],[DESIGNATION]])),"","NEED REF")</f>
        <v/>
      </c>
    </row>
    <row r="10436" spans="2:14">
      <c r="B10436">
        <v>34403570</v>
      </c>
      <c r="C10436" s="2">
        <v>41690</v>
      </c>
      <c r="D10436" t="s">
        <v>13</v>
      </c>
      <c r="E10436" t="s">
        <v>7680</v>
      </c>
      <c r="F10436" t="s">
        <v>7478</v>
      </c>
      <c r="J10436" t="s">
        <v>17</v>
      </c>
      <c r="K10436" t="s">
        <v>22</v>
      </c>
      <c r="L10436" t="str">
        <f>_xlfn.XLOOKUP(Tableau1[[#This Row],[TYPE DE PIECE]],Tableau4[MATIERE],Tableau4[SHORT TYPE],"",0,1)</f>
        <v>COP</v>
      </c>
      <c r="N10436" t="str">
        <f>IF(ISERR(FIND("DECOUPE",Tableau1[[#This Row],[DESIGNATION]])),"","NEED REF")</f>
        <v/>
      </c>
    </row>
    <row r="10437" spans="2:14">
      <c r="B10437">
        <v>34403569</v>
      </c>
      <c r="C10437" s="2">
        <v>41690</v>
      </c>
      <c r="D10437" t="s">
        <v>13</v>
      </c>
      <c r="E10437" t="s">
        <v>7681</v>
      </c>
      <c r="F10437" t="s">
        <v>7478</v>
      </c>
      <c r="J10437" t="s">
        <v>17</v>
      </c>
      <c r="K10437" t="s">
        <v>22</v>
      </c>
      <c r="L10437" t="str">
        <f>_xlfn.XLOOKUP(Tableau1[[#This Row],[TYPE DE PIECE]],Tableau4[MATIERE],Tableau4[SHORT TYPE],"",0,1)</f>
        <v>COP</v>
      </c>
      <c r="N10437" t="str">
        <f>IF(ISERR(FIND("DECOUPE",Tableau1[[#This Row],[DESIGNATION]])),"","NEED REF")</f>
        <v/>
      </c>
    </row>
    <row r="10438" spans="2:14">
      <c r="B10438">
        <v>34403568</v>
      </c>
      <c r="C10438" s="2">
        <v>41690</v>
      </c>
      <c r="D10438" t="s">
        <v>13</v>
      </c>
      <c r="E10438" t="s">
        <v>7682</v>
      </c>
      <c r="F10438" t="s">
        <v>7478</v>
      </c>
      <c r="J10438" t="s">
        <v>17</v>
      </c>
      <c r="K10438" t="s">
        <v>22</v>
      </c>
      <c r="L10438" t="str">
        <f>_xlfn.XLOOKUP(Tableau1[[#This Row],[TYPE DE PIECE]],Tableau4[MATIERE],Tableau4[SHORT TYPE],"",0,1)</f>
        <v>COP</v>
      </c>
      <c r="N10438" t="str">
        <f>IF(ISERR(FIND("DECOUPE",Tableau1[[#This Row],[DESIGNATION]])),"","NEED REF")</f>
        <v/>
      </c>
    </row>
    <row r="10439" spans="2:14">
      <c r="B10439">
        <v>34403567</v>
      </c>
      <c r="C10439" s="2">
        <v>41690</v>
      </c>
      <c r="D10439" t="s">
        <v>13</v>
      </c>
      <c r="E10439" t="s">
        <v>7683</v>
      </c>
      <c r="F10439" t="s">
        <v>7478</v>
      </c>
      <c r="J10439" t="s">
        <v>17</v>
      </c>
      <c r="K10439" t="s">
        <v>22</v>
      </c>
      <c r="L10439" t="str">
        <f>_xlfn.XLOOKUP(Tableau1[[#This Row],[TYPE DE PIECE]],Tableau4[MATIERE],Tableau4[SHORT TYPE],"",0,1)</f>
        <v>COP</v>
      </c>
      <c r="N10439" t="str">
        <f>IF(ISERR(FIND("DECOUPE",Tableau1[[#This Row],[DESIGNATION]])),"","NEED REF")</f>
        <v/>
      </c>
    </row>
    <row r="10440" spans="2:14">
      <c r="B10440">
        <v>34403566</v>
      </c>
      <c r="C10440" s="2">
        <v>41689</v>
      </c>
      <c r="D10440" t="s">
        <v>13</v>
      </c>
      <c r="E10440" t="s">
        <v>7684</v>
      </c>
      <c r="F10440" t="s">
        <v>7121</v>
      </c>
      <c r="J10440" t="s">
        <v>1944</v>
      </c>
      <c r="L10440" t="str">
        <f>_xlfn.XLOOKUP(Tableau1[[#This Row],[TYPE DE PIECE]],Tableau4[MATIERE],Tableau4[SHORT TYPE],"",0,1)</f>
        <v/>
      </c>
      <c r="N10440" t="str">
        <f>IF(ISERR(FIND("DECOUPE",Tableau1[[#This Row],[DESIGNATION]])),"","NEED REF")</f>
        <v/>
      </c>
    </row>
    <row r="10441" spans="2:14">
      <c r="B10441">
        <v>34403565</v>
      </c>
      <c r="C10441" s="2">
        <v>41690</v>
      </c>
      <c r="D10441" t="s">
        <v>13</v>
      </c>
      <c r="E10441" t="s">
        <v>7685</v>
      </c>
      <c r="F10441" t="s">
        <v>2550</v>
      </c>
      <c r="J10441" t="s">
        <v>17</v>
      </c>
      <c r="L10441" t="str">
        <f>_xlfn.XLOOKUP(Tableau1[[#This Row],[TYPE DE PIECE]],Tableau4[MATIERE],Tableau4[SHORT TYPE],"",0,1)</f>
        <v/>
      </c>
      <c r="N10441" t="str">
        <f>IF(ISERR(FIND("DECOUPE",Tableau1[[#This Row],[DESIGNATION]])),"","NEED REF")</f>
        <v/>
      </c>
    </row>
    <row r="10442" spans="2:14">
      <c r="B10442">
        <v>34403564</v>
      </c>
      <c r="C10442" s="2">
        <v>41690</v>
      </c>
      <c r="D10442" t="s">
        <v>13</v>
      </c>
      <c r="E10442" t="s">
        <v>7686</v>
      </c>
      <c r="F10442" t="s">
        <v>2550</v>
      </c>
      <c r="J10442" t="s">
        <v>17</v>
      </c>
      <c r="L10442" t="str">
        <f>_xlfn.XLOOKUP(Tableau1[[#This Row],[TYPE DE PIECE]],Tableau4[MATIERE],Tableau4[SHORT TYPE],"",0,1)</f>
        <v/>
      </c>
      <c r="N10442" t="str">
        <f>IF(ISERR(FIND("DECOUPE",Tableau1[[#This Row],[DESIGNATION]])),"","NEED REF")</f>
        <v/>
      </c>
    </row>
    <row r="10443" spans="2:14">
      <c r="B10443">
        <v>34403563</v>
      </c>
      <c r="C10443" s="2">
        <v>41690</v>
      </c>
      <c r="D10443" t="s">
        <v>13</v>
      </c>
      <c r="E10443" t="s">
        <v>7687</v>
      </c>
      <c r="F10443" t="s">
        <v>2550</v>
      </c>
      <c r="J10443" t="s">
        <v>17</v>
      </c>
      <c r="L10443" t="str">
        <f>_xlfn.XLOOKUP(Tableau1[[#This Row],[TYPE DE PIECE]],Tableau4[MATIERE],Tableau4[SHORT TYPE],"",0,1)</f>
        <v/>
      </c>
      <c r="N10443" t="str">
        <f>IF(ISERR(FIND("DECOUPE",Tableau1[[#This Row],[DESIGNATION]])),"","NEED REF")</f>
        <v/>
      </c>
    </row>
    <row r="10444" spans="2:14">
      <c r="B10444">
        <v>34403562</v>
      </c>
      <c r="C10444" s="2">
        <v>41690</v>
      </c>
      <c r="D10444" t="s">
        <v>13</v>
      </c>
      <c r="E10444" t="s">
        <v>6910</v>
      </c>
      <c r="F10444" t="s">
        <v>2550</v>
      </c>
      <c r="J10444" t="s">
        <v>17</v>
      </c>
      <c r="L10444" t="str">
        <f>_xlfn.XLOOKUP(Tableau1[[#This Row],[TYPE DE PIECE]],Tableau4[MATIERE],Tableau4[SHORT TYPE],"",0,1)</f>
        <v/>
      </c>
      <c r="N10444" t="str">
        <f>IF(ISERR(FIND("DECOUPE",Tableau1[[#This Row],[DESIGNATION]])),"","NEED REF")</f>
        <v/>
      </c>
    </row>
    <row r="10445" spans="2:14">
      <c r="B10445">
        <v>34403561</v>
      </c>
      <c r="C10445" s="2">
        <v>41689</v>
      </c>
      <c r="D10445" t="s">
        <v>13</v>
      </c>
      <c r="E10445" t="s">
        <v>6911</v>
      </c>
      <c r="F10445" t="s">
        <v>2550</v>
      </c>
      <c r="J10445" t="s">
        <v>17</v>
      </c>
      <c r="L10445" t="str">
        <f>_xlfn.XLOOKUP(Tableau1[[#This Row],[TYPE DE PIECE]],Tableau4[MATIERE],Tableau4[SHORT TYPE],"",0,1)</f>
        <v/>
      </c>
      <c r="N10445" t="str">
        <f>IF(ISERR(FIND("DECOUPE",Tableau1[[#This Row],[DESIGNATION]])),"","NEED REF")</f>
        <v/>
      </c>
    </row>
    <row r="10446" spans="2:14">
      <c r="B10446">
        <v>34403560</v>
      </c>
      <c r="C10446" s="2">
        <v>41688</v>
      </c>
      <c r="D10446" t="s">
        <v>13</v>
      </c>
      <c r="E10446" t="s">
        <v>6912</v>
      </c>
      <c r="F10446" t="s">
        <v>2550</v>
      </c>
      <c r="J10446" t="s">
        <v>17</v>
      </c>
      <c r="L10446" t="str">
        <f>_xlfn.XLOOKUP(Tableau1[[#This Row],[TYPE DE PIECE]],Tableau4[MATIERE],Tableau4[SHORT TYPE],"",0,1)</f>
        <v/>
      </c>
      <c r="N10446" t="str">
        <f>IF(ISERR(FIND("DECOUPE",Tableau1[[#This Row],[DESIGNATION]])),"","NEED REF")</f>
        <v/>
      </c>
    </row>
    <row r="10447" spans="2:14">
      <c r="B10447">
        <v>34403559</v>
      </c>
      <c r="C10447" s="2">
        <v>41687</v>
      </c>
      <c r="D10447" t="s">
        <v>13</v>
      </c>
      <c r="E10447" t="s">
        <v>7688</v>
      </c>
      <c r="F10447" t="s">
        <v>2550</v>
      </c>
      <c r="J10447" t="s">
        <v>17</v>
      </c>
      <c r="L10447" t="str">
        <f>_xlfn.XLOOKUP(Tableau1[[#This Row],[TYPE DE PIECE]],Tableau4[MATIERE],Tableau4[SHORT TYPE],"",0,1)</f>
        <v/>
      </c>
      <c r="N10447" t="str">
        <f>IF(ISERR(FIND("DECOUPE",Tableau1[[#This Row],[DESIGNATION]])),"","NEED REF")</f>
        <v/>
      </c>
    </row>
    <row r="10448" spans="2:14">
      <c r="B10448">
        <v>34403558</v>
      </c>
      <c r="C10448" s="2">
        <v>41687</v>
      </c>
      <c r="D10448" t="s">
        <v>13</v>
      </c>
      <c r="E10448" t="s">
        <v>7492</v>
      </c>
      <c r="F10448" t="s">
        <v>2550</v>
      </c>
      <c r="J10448" t="s">
        <v>17</v>
      </c>
      <c r="L10448" t="str">
        <f>_xlfn.XLOOKUP(Tableau1[[#This Row],[TYPE DE PIECE]],Tableau4[MATIERE],Tableau4[SHORT TYPE],"",0,1)</f>
        <v/>
      </c>
      <c r="N10448" t="str">
        <f>IF(ISERR(FIND("DECOUPE",Tableau1[[#This Row],[DESIGNATION]])),"","NEED REF")</f>
        <v/>
      </c>
    </row>
    <row r="10449" spans="2:14">
      <c r="B10449">
        <v>34403557</v>
      </c>
      <c r="C10449" s="2">
        <v>41687</v>
      </c>
      <c r="D10449" t="s">
        <v>13</v>
      </c>
      <c r="E10449" t="s">
        <v>7689</v>
      </c>
      <c r="F10449" t="s">
        <v>2550</v>
      </c>
      <c r="J10449" t="s">
        <v>17</v>
      </c>
      <c r="L10449" t="str">
        <f>_xlfn.XLOOKUP(Tableau1[[#This Row],[TYPE DE PIECE]],Tableau4[MATIERE],Tableau4[SHORT TYPE],"",0,1)</f>
        <v/>
      </c>
      <c r="N10449" t="str">
        <f>IF(ISERR(FIND("DECOUPE",Tableau1[[#This Row],[DESIGNATION]])),"","NEED REF")</f>
        <v/>
      </c>
    </row>
    <row r="10450" spans="2:14">
      <c r="B10450">
        <v>34403556</v>
      </c>
      <c r="C10450" s="2">
        <v>41687</v>
      </c>
      <c r="D10450" t="s">
        <v>13</v>
      </c>
      <c r="E10450" t="s">
        <v>7690</v>
      </c>
      <c r="F10450" t="s">
        <v>2550</v>
      </c>
      <c r="J10450" t="s">
        <v>17</v>
      </c>
      <c r="L10450" t="str">
        <f>_xlfn.XLOOKUP(Tableau1[[#This Row],[TYPE DE PIECE]],Tableau4[MATIERE],Tableau4[SHORT TYPE],"",0,1)</f>
        <v/>
      </c>
      <c r="N10450" t="str">
        <f>IF(ISERR(FIND("DECOUPE",Tableau1[[#This Row],[DESIGNATION]])),"","NEED REF")</f>
        <v/>
      </c>
    </row>
    <row r="10451" spans="2:14">
      <c r="B10451">
        <v>34403555</v>
      </c>
      <c r="C10451" s="2">
        <v>41687</v>
      </c>
      <c r="D10451" t="s">
        <v>13</v>
      </c>
      <c r="E10451" t="s">
        <v>7691</v>
      </c>
      <c r="F10451" t="s">
        <v>2550</v>
      </c>
      <c r="J10451" t="s">
        <v>17</v>
      </c>
      <c r="L10451" t="str">
        <f>_xlfn.XLOOKUP(Tableau1[[#This Row],[TYPE DE PIECE]],Tableau4[MATIERE],Tableau4[SHORT TYPE],"",0,1)</f>
        <v/>
      </c>
      <c r="N10451" t="str">
        <f>IF(ISERR(FIND("DECOUPE",Tableau1[[#This Row],[DESIGNATION]])),"","NEED REF")</f>
        <v/>
      </c>
    </row>
    <row r="10452" spans="2:14">
      <c r="B10452">
        <v>34403554</v>
      </c>
      <c r="C10452" s="2">
        <v>41687</v>
      </c>
      <c r="D10452" t="s">
        <v>745</v>
      </c>
      <c r="E10452" t="s">
        <v>7692</v>
      </c>
      <c r="F10452" t="s">
        <v>2550</v>
      </c>
      <c r="J10452" t="s">
        <v>17</v>
      </c>
      <c r="L10452" t="str">
        <f>_xlfn.XLOOKUP(Tableau1[[#This Row],[TYPE DE PIECE]],Tableau4[MATIERE],Tableau4[SHORT TYPE],"",0,1)</f>
        <v/>
      </c>
      <c r="N10452" t="str">
        <f>IF(ISERR(FIND("DECOUPE",Tableau1[[#This Row],[DESIGNATION]])),"","NEED REF")</f>
        <v/>
      </c>
    </row>
    <row r="10453" spans="2:14">
      <c r="B10453">
        <v>34403553</v>
      </c>
      <c r="C10453" s="2">
        <v>41683</v>
      </c>
      <c r="D10453" t="s">
        <v>13</v>
      </c>
      <c r="E10453" t="s">
        <v>7693</v>
      </c>
      <c r="F10453" t="s">
        <v>4352</v>
      </c>
      <c r="J10453" t="s">
        <v>1944</v>
      </c>
      <c r="L10453" t="str">
        <f>_xlfn.XLOOKUP(Tableau1[[#This Row],[TYPE DE PIECE]],Tableau4[MATIERE],Tableau4[SHORT TYPE],"",0,1)</f>
        <v/>
      </c>
      <c r="N10453" t="str">
        <f>IF(ISERR(FIND("DECOUPE",Tableau1[[#This Row],[DESIGNATION]])),"","NEED REF")</f>
        <v/>
      </c>
    </row>
    <row r="10454" spans="2:14">
      <c r="B10454">
        <v>34403552</v>
      </c>
      <c r="C10454" s="2">
        <v>41683</v>
      </c>
      <c r="D10454" t="s">
        <v>13</v>
      </c>
      <c r="E10454" t="s">
        <v>7694</v>
      </c>
      <c r="F10454" t="s">
        <v>4352</v>
      </c>
      <c r="J10454" t="s">
        <v>1944</v>
      </c>
      <c r="L10454" t="str">
        <f>_xlfn.XLOOKUP(Tableau1[[#This Row],[TYPE DE PIECE]],Tableau4[MATIERE],Tableau4[SHORT TYPE],"",0,1)</f>
        <v/>
      </c>
      <c r="N10454" t="str">
        <f>IF(ISERR(FIND("DECOUPE",Tableau1[[#This Row],[DESIGNATION]])),"","NEED REF")</f>
        <v/>
      </c>
    </row>
    <row r="10455" spans="2:14">
      <c r="B10455">
        <v>34403551</v>
      </c>
      <c r="C10455" s="2">
        <v>41683</v>
      </c>
      <c r="D10455" t="s">
        <v>13</v>
      </c>
      <c r="E10455" t="s">
        <v>7695</v>
      </c>
      <c r="F10455" t="s">
        <v>2550</v>
      </c>
      <c r="J10455" t="s">
        <v>4048</v>
      </c>
      <c r="L10455" t="str">
        <f>_xlfn.XLOOKUP(Tableau1[[#This Row],[TYPE DE PIECE]],Tableau4[MATIERE],Tableau4[SHORT TYPE],"",0,1)</f>
        <v/>
      </c>
      <c r="N10455" t="str">
        <f>IF(ISERR(FIND("DECOUPE",Tableau1[[#This Row],[DESIGNATION]])),"","NEED REF")</f>
        <v/>
      </c>
    </row>
    <row r="10456" spans="2:14">
      <c r="B10456">
        <v>34403550</v>
      </c>
      <c r="C10456" s="2">
        <v>41681</v>
      </c>
      <c r="D10456" t="s">
        <v>13</v>
      </c>
      <c r="E10456" t="s">
        <v>7696</v>
      </c>
      <c r="F10456" t="s">
        <v>4352</v>
      </c>
      <c r="J10456" t="s">
        <v>1944</v>
      </c>
      <c r="L10456" t="str">
        <f>_xlfn.XLOOKUP(Tableau1[[#This Row],[TYPE DE PIECE]],Tableau4[MATIERE],Tableau4[SHORT TYPE],"",0,1)</f>
        <v/>
      </c>
      <c r="N10456" t="str">
        <f>IF(ISERR(FIND("DECOUPE",Tableau1[[#This Row],[DESIGNATION]])),"","NEED REF")</f>
        <v/>
      </c>
    </row>
    <row r="10457" spans="2:14">
      <c r="B10457">
        <v>34403549</v>
      </c>
      <c r="C10457" s="2">
        <v>41681</v>
      </c>
      <c r="D10457" t="s">
        <v>13</v>
      </c>
      <c r="E10457" t="s">
        <v>7697</v>
      </c>
      <c r="F10457" t="s">
        <v>4352</v>
      </c>
      <c r="J10457" t="s">
        <v>1944</v>
      </c>
      <c r="L10457" t="str">
        <f>_xlfn.XLOOKUP(Tableau1[[#This Row],[TYPE DE PIECE]],Tableau4[MATIERE],Tableau4[SHORT TYPE],"",0,1)</f>
        <v/>
      </c>
      <c r="N10457" t="str">
        <f>IF(ISERR(FIND("DECOUPE",Tableau1[[#This Row],[DESIGNATION]])),"","NEED REF")</f>
        <v/>
      </c>
    </row>
    <row r="10458" spans="2:14">
      <c r="B10458">
        <v>34403548</v>
      </c>
      <c r="C10458" s="2">
        <v>41680</v>
      </c>
      <c r="D10458" t="s">
        <v>745</v>
      </c>
      <c r="E10458" t="s">
        <v>7698</v>
      </c>
      <c r="F10458" t="s">
        <v>7566</v>
      </c>
      <c r="J10458" t="s">
        <v>17</v>
      </c>
      <c r="L10458" t="str">
        <f>_xlfn.XLOOKUP(Tableau1[[#This Row],[TYPE DE PIECE]],Tableau4[MATIERE],Tableau4[SHORT TYPE],"",0,1)</f>
        <v/>
      </c>
      <c r="N10458" t="str">
        <f>IF(ISERR(FIND("DECOUPE",Tableau1[[#This Row],[DESIGNATION]])),"","NEED REF")</f>
        <v/>
      </c>
    </row>
    <row r="10459" spans="2:14">
      <c r="B10459">
        <v>34403547</v>
      </c>
      <c r="C10459" s="2">
        <v>41677</v>
      </c>
      <c r="D10459" t="s">
        <v>745</v>
      </c>
      <c r="E10459" t="s">
        <v>7699</v>
      </c>
      <c r="F10459" t="s">
        <v>4352</v>
      </c>
      <c r="J10459" t="s">
        <v>1944</v>
      </c>
      <c r="L10459" t="str">
        <f>_xlfn.XLOOKUP(Tableau1[[#This Row],[TYPE DE PIECE]],Tableau4[MATIERE],Tableau4[SHORT TYPE],"",0,1)</f>
        <v/>
      </c>
      <c r="N10459" t="str">
        <f>IF(ISERR(FIND("DECOUPE",Tableau1[[#This Row],[DESIGNATION]])),"","NEED REF")</f>
        <v/>
      </c>
    </row>
    <row r="10460" spans="2:14">
      <c r="B10460">
        <v>34403546</v>
      </c>
      <c r="C10460" s="2">
        <v>41677</v>
      </c>
      <c r="D10460" t="s">
        <v>745</v>
      </c>
      <c r="E10460" t="s">
        <v>7700</v>
      </c>
      <c r="F10460" t="s">
        <v>4352</v>
      </c>
      <c r="J10460" t="s">
        <v>1944</v>
      </c>
      <c r="L10460" t="str">
        <f>_xlfn.XLOOKUP(Tableau1[[#This Row],[TYPE DE PIECE]],Tableau4[MATIERE],Tableau4[SHORT TYPE],"",0,1)</f>
        <v/>
      </c>
      <c r="N10460" t="str">
        <f>IF(ISERR(FIND("DECOUPE",Tableau1[[#This Row],[DESIGNATION]])),"","NEED REF")</f>
        <v/>
      </c>
    </row>
    <row r="10461" spans="2:14">
      <c r="B10461">
        <v>34403545</v>
      </c>
      <c r="C10461" s="2">
        <v>41677</v>
      </c>
      <c r="D10461" t="s">
        <v>13</v>
      </c>
      <c r="E10461" t="s">
        <v>7701</v>
      </c>
      <c r="F10461" t="s">
        <v>7702</v>
      </c>
      <c r="J10461" t="s">
        <v>4048</v>
      </c>
      <c r="L10461" t="str">
        <f>_xlfn.XLOOKUP(Tableau1[[#This Row],[TYPE DE PIECE]],Tableau4[MATIERE],Tableau4[SHORT TYPE],"",0,1)</f>
        <v/>
      </c>
      <c r="N10461" t="str">
        <f>IF(ISERR(FIND("DECOUPE",Tableau1[[#This Row],[DESIGNATION]])),"","NEED REF")</f>
        <v/>
      </c>
    </row>
    <row r="10462" spans="2:14">
      <c r="B10462">
        <v>34403544</v>
      </c>
      <c r="C10462" s="2" t="s">
        <v>7703</v>
      </c>
      <c r="D10462" t="s">
        <v>13</v>
      </c>
      <c r="E10462" t="s">
        <v>7704</v>
      </c>
      <c r="F10462" t="s">
        <v>7705</v>
      </c>
      <c r="J10462" t="s">
        <v>4048</v>
      </c>
      <c r="L10462" t="str">
        <f>_xlfn.XLOOKUP(Tableau1[[#This Row],[TYPE DE PIECE]],Tableau4[MATIERE],Tableau4[SHORT TYPE],"",0,1)</f>
        <v/>
      </c>
      <c r="N10462" t="str">
        <f>IF(ISERR(FIND("DECOUPE",Tableau1[[#This Row],[DESIGNATION]])),"","NEED REF")</f>
        <v/>
      </c>
    </row>
    <row r="10463" spans="2:14">
      <c r="B10463">
        <v>34403543</v>
      </c>
      <c r="C10463" s="2">
        <v>41672</v>
      </c>
      <c r="D10463" t="s">
        <v>13</v>
      </c>
      <c r="E10463" t="s">
        <v>7706</v>
      </c>
      <c r="F10463" t="s">
        <v>7705</v>
      </c>
      <c r="J10463" t="s">
        <v>4048</v>
      </c>
      <c r="L10463" t="str">
        <f>_xlfn.XLOOKUP(Tableau1[[#This Row],[TYPE DE PIECE]],Tableau4[MATIERE],Tableau4[SHORT TYPE],"",0,1)</f>
        <v/>
      </c>
      <c r="N10463" t="str">
        <f>IF(ISERR(FIND("DECOUPE",Tableau1[[#This Row],[DESIGNATION]])),"","NEED REF")</f>
        <v/>
      </c>
    </row>
    <row r="10464" spans="2:14">
      <c r="B10464">
        <v>34403542</v>
      </c>
      <c r="C10464" s="2">
        <v>41672</v>
      </c>
      <c r="D10464" t="s">
        <v>13</v>
      </c>
      <c r="E10464" t="s">
        <v>7707</v>
      </c>
      <c r="F10464" t="s">
        <v>7705</v>
      </c>
      <c r="J10464" t="s">
        <v>4048</v>
      </c>
      <c r="L10464" t="str">
        <f>_xlfn.XLOOKUP(Tableau1[[#This Row],[TYPE DE PIECE]],Tableau4[MATIERE],Tableau4[SHORT TYPE],"",0,1)</f>
        <v/>
      </c>
      <c r="N10464" t="str">
        <f>IF(ISERR(FIND("DECOUPE",Tableau1[[#This Row],[DESIGNATION]])),"","NEED REF")</f>
        <v/>
      </c>
    </row>
    <row r="10465" spans="2:14">
      <c r="B10465">
        <v>34403541</v>
      </c>
      <c r="C10465" s="2">
        <v>41672</v>
      </c>
      <c r="D10465" t="s">
        <v>13</v>
      </c>
      <c r="E10465" t="s">
        <v>7708</v>
      </c>
      <c r="F10465" t="s">
        <v>7705</v>
      </c>
      <c r="J10465" t="s">
        <v>4048</v>
      </c>
      <c r="L10465" t="str">
        <f>_xlfn.XLOOKUP(Tableau1[[#This Row],[TYPE DE PIECE]],Tableau4[MATIERE],Tableau4[SHORT TYPE],"",0,1)</f>
        <v/>
      </c>
      <c r="N10465" t="str">
        <f>IF(ISERR(FIND("DECOUPE",Tableau1[[#This Row],[DESIGNATION]])),"","NEED REF")</f>
        <v/>
      </c>
    </row>
    <row r="10466" spans="2:14">
      <c r="B10466">
        <v>34403540</v>
      </c>
      <c r="C10466" s="2">
        <v>41672</v>
      </c>
      <c r="D10466" t="s">
        <v>13</v>
      </c>
      <c r="E10466" t="s">
        <v>5323</v>
      </c>
      <c r="F10466" t="s">
        <v>7705</v>
      </c>
      <c r="J10466" t="s">
        <v>4048</v>
      </c>
      <c r="L10466" t="str">
        <f>_xlfn.XLOOKUP(Tableau1[[#This Row],[TYPE DE PIECE]],Tableau4[MATIERE],Tableau4[SHORT TYPE],"",0,1)</f>
        <v/>
      </c>
      <c r="N10466" t="str">
        <f>IF(ISERR(FIND("DECOUPE",Tableau1[[#This Row],[DESIGNATION]])),"","NEED REF")</f>
        <v/>
      </c>
    </row>
    <row r="10467" spans="2:14">
      <c r="B10467">
        <v>34403539</v>
      </c>
      <c r="C10467" s="2">
        <v>41669</v>
      </c>
      <c r="D10467" t="s">
        <v>13</v>
      </c>
      <c r="E10467" t="s">
        <v>7709</v>
      </c>
      <c r="F10467" t="s">
        <v>7568</v>
      </c>
      <c r="J10467" t="s">
        <v>17</v>
      </c>
      <c r="L10467" t="str">
        <f>_xlfn.XLOOKUP(Tableau1[[#This Row],[TYPE DE PIECE]],Tableau4[MATIERE],Tableau4[SHORT TYPE],"",0,1)</f>
        <v/>
      </c>
      <c r="N10467" t="str">
        <f>IF(ISERR(FIND("DECOUPE",Tableau1[[#This Row],[DESIGNATION]])),"","NEED REF")</f>
        <v/>
      </c>
    </row>
    <row r="10468" spans="2:14">
      <c r="B10468">
        <v>34403538</v>
      </c>
      <c r="C10468" s="2">
        <v>41669</v>
      </c>
      <c r="D10468" t="s">
        <v>13</v>
      </c>
      <c r="E10468" t="s">
        <v>6421</v>
      </c>
      <c r="F10468" t="s">
        <v>7568</v>
      </c>
      <c r="J10468" t="s">
        <v>17</v>
      </c>
      <c r="L10468" t="str">
        <f>_xlfn.XLOOKUP(Tableau1[[#This Row],[TYPE DE PIECE]],Tableau4[MATIERE],Tableau4[SHORT TYPE],"",0,1)</f>
        <v/>
      </c>
      <c r="N10468" t="str">
        <f>IF(ISERR(FIND("DECOUPE",Tableau1[[#This Row],[DESIGNATION]])),"","NEED REF")</f>
        <v/>
      </c>
    </row>
    <row r="10469" spans="2:14">
      <c r="B10469">
        <v>34403537</v>
      </c>
      <c r="C10469" s="2">
        <v>41669</v>
      </c>
      <c r="D10469" t="s">
        <v>13</v>
      </c>
      <c r="E10469" t="s">
        <v>7710</v>
      </c>
      <c r="F10469" t="s">
        <v>7711</v>
      </c>
      <c r="J10469" t="s">
        <v>17</v>
      </c>
      <c r="L10469" t="str">
        <f>_xlfn.XLOOKUP(Tableau1[[#This Row],[TYPE DE PIECE]],Tableau4[MATIERE],Tableau4[SHORT TYPE],"",0,1)</f>
        <v/>
      </c>
      <c r="N10469" t="str">
        <f>IF(ISERR(FIND("DECOUPE",Tableau1[[#This Row],[DESIGNATION]])),"","NEED REF")</f>
        <v/>
      </c>
    </row>
    <row r="10470" spans="2:14">
      <c r="B10470">
        <v>34403536</v>
      </c>
      <c r="C10470" s="2">
        <v>41669</v>
      </c>
      <c r="D10470" t="s">
        <v>13</v>
      </c>
      <c r="E10470" t="s">
        <v>7712</v>
      </c>
      <c r="F10470" t="s">
        <v>7711</v>
      </c>
      <c r="J10470" t="s">
        <v>17</v>
      </c>
      <c r="L10470" t="str">
        <f>_xlfn.XLOOKUP(Tableau1[[#This Row],[TYPE DE PIECE]],Tableau4[MATIERE],Tableau4[SHORT TYPE],"",0,1)</f>
        <v/>
      </c>
      <c r="N10470" t="str">
        <f>IF(ISERR(FIND("DECOUPE",Tableau1[[#This Row],[DESIGNATION]])),"","NEED REF")</f>
        <v/>
      </c>
    </row>
    <row r="10471" spans="2:14">
      <c r="B10471">
        <v>34403535</v>
      </c>
      <c r="C10471" s="2">
        <v>41669</v>
      </c>
      <c r="D10471" t="s">
        <v>13</v>
      </c>
      <c r="E10471" t="s">
        <v>7713</v>
      </c>
      <c r="F10471" t="s">
        <v>7121</v>
      </c>
      <c r="J10471" t="s">
        <v>1944</v>
      </c>
      <c r="L10471" t="str">
        <f>_xlfn.XLOOKUP(Tableau1[[#This Row],[TYPE DE PIECE]],Tableau4[MATIERE],Tableau4[SHORT TYPE],"",0,1)</f>
        <v/>
      </c>
      <c r="N10471" t="str">
        <f>IF(ISERR(FIND("DECOUPE",Tableau1[[#This Row],[DESIGNATION]])),"","NEED REF")</f>
        <v/>
      </c>
    </row>
    <row r="10472" spans="2:14">
      <c r="B10472">
        <v>34403534</v>
      </c>
      <c r="C10472" s="2">
        <v>41667</v>
      </c>
      <c r="D10472" t="s">
        <v>745</v>
      </c>
      <c r="E10472" t="s">
        <v>7714</v>
      </c>
      <c r="F10472" t="s">
        <v>7121</v>
      </c>
      <c r="J10472" t="s">
        <v>1944</v>
      </c>
      <c r="L10472" t="str">
        <f>_xlfn.XLOOKUP(Tableau1[[#This Row],[TYPE DE PIECE]],Tableau4[MATIERE],Tableau4[SHORT TYPE],"",0,1)</f>
        <v/>
      </c>
      <c r="N10472" t="str">
        <f>IF(ISERR(FIND("DECOUPE",Tableau1[[#This Row],[DESIGNATION]])),"","NEED REF")</f>
        <v/>
      </c>
    </row>
    <row r="10473" spans="2:14">
      <c r="B10473">
        <v>34403533</v>
      </c>
      <c r="C10473" s="2">
        <v>41666</v>
      </c>
      <c r="D10473" t="s">
        <v>745</v>
      </c>
      <c r="E10473" t="s">
        <v>7715</v>
      </c>
      <c r="F10473" t="s">
        <v>4352</v>
      </c>
      <c r="J10473" t="s">
        <v>17</v>
      </c>
      <c r="L10473" t="str">
        <f>_xlfn.XLOOKUP(Tableau1[[#This Row],[TYPE DE PIECE]],Tableau4[MATIERE],Tableau4[SHORT TYPE],"",0,1)</f>
        <v/>
      </c>
      <c r="N10473" t="str">
        <f>IF(ISERR(FIND("DECOUPE",Tableau1[[#This Row],[DESIGNATION]])),"","NEED REF")</f>
        <v/>
      </c>
    </row>
    <row r="10474" spans="2:14">
      <c r="B10474">
        <v>34403532</v>
      </c>
      <c r="C10474" s="2">
        <v>41666</v>
      </c>
      <c r="D10474" t="s">
        <v>745</v>
      </c>
      <c r="E10474" t="s">
        <v>7716</v>
      </c>
      <c r="F10474" t="s">
        <v>4352</v>
      </c>
      <c r="J10474" t="s">
        <v>17</v>
      </c>
      <c r="L10474" t="str">
        <f>_xlfn.XLOOKUP(Tableau1[[#This Row],[TYPE DE PIECE]],Tableau4[MATIERE],Tableau4[SHORT TYPE],"",0,1)</f>
        <v/>
      </c>
      <c r="N10474" t="str">
        <f>IF(ISERR(FIND("DECOUPE",Tableau1[[#This Row],[DESIGNATION]])),"","NEED REF")</f>
        <v/>
      </c>
    </row>
    <row r="10475" spans="2:14">
      <c r="B10475">
        <v>34403531</v>
      </c>
      <c r="C10475" s="2">
        <v>41663</v>
      </c>
      <c r="D10475" t="s">
        <v>13</v>
      </c>
      <c r="E10475" t="s">
        <v>7717</v>
      </c>
      <c r="F10475" t="s">
        <v>7566</v>
      </c>
      <c r="J10475" t="s">
        <v>17</v>
      </c>
      <c r="L10475" t="str">
        <f>_xlfn.XLOOKUP(Tableau1[[#This Row],[TYPE DE PIECE]],Tableau4[MATIERE],Tableau4[SHORT TYPE],"",0,1)</f>
        <v/>
      </c>
      <c r="N10475" t="str">
        <f>IF(ISERR(FIND("DECOUPE",Tableau1[[#This Row],[DESIGNATION]])),"","NEED REF")</f>
        <v/>
      </c>
    </row>
    <row r="10476" spans="2:14">
      <c r="B10476">
        <v>34403530</v>
      </c>
      <c r="C10476" s="2">
        <v>41662</v>
      </c>
      <c r="D10476" t="s">
        <v>13</v>
      </c>
      <c r="E10476" t="s">
        <v>7718</v>
      </c>
      <c r="F10476" t="s">
        <v>4352</v>
      </c>
      <c r="J10476" t="s">
        <v>17</v>
      </c>
      <c r="L10476" t="str">
        <f>_xlfn.XLOOKUP(Tableau1[[#This Row],[TYPE DE PIECE]],Tableau4[MATIERE],Tableau4[SHORT TYPE],"",0,1)</f>
        <v/>
      </c>
      <c r="N10476" t="str">
        <f>IF(ISERR(FIND("DECOUPE",Tableau1[[#This Row],[DESIGNATION]])),"","NEED REF")</f>
        <v/>
      </c>
    </row>
    <row r="10477" spans="2:14">
      <c r="B10477">
        <v>34403529</v>
      </c>
      <c r="C10477" s="2">
        <v>41662</v>
      </c>
      <c r="D10477" t="s">
        <v>13</v>
      </c>
      <c r="E10477" t="s">
        <v>7719</v>
      </c>
      <c r="F10477" t="s">
        <v>4352</v>
      </c>
      <c r="J10477" t="s">
        <v>17</v>
      </c>
      <c r="L10477" t="str">
        <f>_xlfn.XLOOKUP(Tableau1[[#This Row],[TYPE DE PIECE]],Tableau4[MATIERE],Tableau4[SHORT TYPE],"",0,1)</f>
        <v/>
      </c>
      <c r="N10477" t="str">
        <f>IF(ISERR(FIND("DECOUPE",Tableau1[[#This Row],[DESIGNATION]])),"","NEED REF")</f>
        <v/>
      </c>
    </row>
    <row r="10478" spans="2:14">
      <c r="B10478">
        <v>34403528</v>
      </c>
      <c r="C10478" s="2">
        <v>41662</v>
      </c>
      <c r="D10478" t="s">
        <v>13</v>
      </c>
      <c r="E10478" t="s">
        <v>7720</v>
      </c>
      <c r="F10478" t="s">
        <v>4352</v>
      </c>
      <c r="J10478" t="s">
        <v>17</v>
      </c>
      <c r="L10478" t="str">
        <f>_xlfn.XLOOKUP(Tableau1[[#This Row],[TYPE DE PIECE]],Tableau4[MATIERE],Tableau4[SHORT TYPE],"",0,1)</f>
        <v/>
      </c>
      <c r="N10478" t="str">
        <f>IF(ISERR(FIND("DECOUPE",Tableau1[[#This Row],[DESIGNATION]])),"","NEED REF")</f>
        <v/>
      </c>
    </row>
    <row r="10479" spans="2:14">
      <c r="B10479">
        <v>34403527</v>
      </c>
      <c r="C10479" s="2">
        <v>41662</v>
      </c>
      <c r="D10479" t="s">
        <v>13</v>
      </c>
      <c r="F10479" t="s">
        <v>7711</v>
      </c>
      <c r="J10479" t="s">
        <v>7256</v>
      </c>
      <c r="L10479" t="str">
        <f>_xlfn.XLOOKUP(Tableau1[[#This Row],[TYPE DE PIECE]],Tableau4[MATIERE],Tableau4[SHORT TYPE],"",0,1)</f>
        <v/>
      </c>
      <c r="N10479" t="str">
        <f>IF(ISERR(FIND("DECOUPE",Tableau1[[#This Row],[DESIGNATION]])),"","NEED REF")</f>
        <v/>
      </c>
    </row>
    <row r="10480" spans="2:14">
      <c r="B10480">
        <v>34403526</v>
      </c>
      <c r="C10480" s="2">
        <v>41662</v>
      </c>
      <c r="D10480" t="s">
        <v>13</v>
      </c>
      <c r="F10480" t="s">
        <v>7711</v>
      </c>
      <c r="J10480" t="s">
        <v>7256</v>
      </c>
      <c r="L10480" t="str">
        <f>_xlfn.XLOOKUP(Tableau1[[#This Row],[TYPE DE PIECE]],Tableau4[MATIERE],Tableau4[SHORT TYPE],"",0,1)</f>
        <v/>
      </c>
      <c r="N10480" t="str">
        <f>IF(ISERR(FIND("DECOUPE",Tableau1[[#This Row],[DESIGNATION]])),"","NEED REF")</f>
        <v/>
      </c>
    </row>
    <row r="10481" spans="2:14">
      <c r="B10481">
        <v>34403525</v>
      </c>
      <c r="C10481" s="2">
        <v>41662</v>
      </c>
      <c r="D10481" t="s">
        <v>13</v>
      </c>
      <c r="F10481" t="s">
        <v>7711</v>
      </c>
      <c r="J10481" t="s">
        <v>7256</v>
      </c>
      <c r="L10481" t="str">
        <f>_xlfn.XLOOKUP(Tableau1[[#This Row],[TYPE DE PIECE]],Tableau4[MATIERE],Tableau4[SHORT TYPE],"",0,1)</f>
        <v/>
      </c>
      <c r="N10481" t="str">
        <f>IF(ISERR(FIND("DECOUPE",Tableau1[[#This Row],[DESIGNATION]])),"","NEED REF")</f>
        <v/>
      </c>
    </row>
    <row r="10482" spans="2:14">
      <c r="B10482">
        <v>34403524</v>
      </c>
      <c r="C10482" s="2">
        <v>41660</v>
      </c>
      <c r="D10482" t="s">
        <v>13</v>
      </c>
      <c r="E10482" t="s">
        <v>7721</v>
      </c>
      <c r="F10482" t="s">
        <v>7121</v>
      </c>
      <c r="J10482" t="s">
        <v>1944</v>
      </c>
      <c r="L10482" t="str">
        <f>_xlfn.XLOOKUP(Tableau1[[#This Row],[TYPE DE PIECE]],Tableau4[MATIERE],Tableau4[SHORT TYPE],"",0,1)</f>
        <v/>
      </c>
      <c r="N10482" t="str">
        <f>IF(ISERR(FIND("DECOUPE",Tableau1[[#This Row],[DESIGNATION]])),"","NEED REF")</f>
        <v/>
      </c>
    </row>
    <row r="10483" spans="2:14">
      <c r="B10483">
        <v>34403523</v>
      </c>
      <c r="C10483" s="2">
        <v>41660</v>
      </c>
      <c r="D10483" t="s">
        <v>13</v>
      </c>
      <c r="E10483" t="s">
        <v>7722</v>
      </c>
      <c r="F10483" t="s">
        <v>7711</v>
      </c>
      <c r="J10483" t="s">
        <v>17</v>
      </c>
      <c r="L10483" t="str">
        <f>_xlfn.XLOOKUP(Tableau1[[#This Row],[TYPE DE PIECE]],Tableau4[MATIERE],Tableau4[SHORT TYPE],"",0,1)</f>
        <v/>
      </c>
      <c r="N10483" t="str">
        <f>IF(ISERR(FIND("DECOUPE",Tableau1[[#This Row],[DESIGNATION]])),"","NEED REF")</f>
        <v/>
      </c>
    </row>
    <row r="10484" spans="2:14">
      <c r="B10484">
        <v>34403522</v>
      </c>
      <c r="C10484" s="2">
        <v>41660</v>
      </c>
      <c r="D10484" t="s">
        <v>13</v>
      </c>
      <c r="E10484" t="s">
        <v>7723</v>
      </c>
      <c r="F10484" t="s">
        <v>7711</v>
      </c>
      <c r="J10484" t="s">
        <v>17</v>
      </c>
      <c r="L10484" t="str">
        <f>_xlfn.XLOOKUP(Tableau1[[#This Row],[TYPE DE PIECE]],Tableau4[MATIERE],Tableau4[SHORT TYPE],"",0,1)</f>
        <v/>
      </c>
      <c r="N10484" t="str">
        <f>IF(ISERR(FIND("DECOUPE",Tableau1[[#This Row],[DESIGNATION]])),"","NEED REF")</f>
        <v/>
      </c>
    </row>
    <row r="10485" spans="2:14">
      <c r="B10485">
        <v>34403521</v>
      </c>
      <c r="C10485" s="2">
        <v>41660</v>
      </c>
      <c r="D10485" t="s">
        <v>13</v>
      </c>
      <c r="E10485" t="s">
        <v>7724</v>
      </c>
      <c r="F10485" t="s">
        <v>7711</v>
      </c>
      <c r="J10485" t="s">
        <v>17</v>
      </c>
      <c r="L10485" t="str">
        <f>_xlfn.XLOOKUP(Tableau1[[#This Row],[TYPE DE PIECE]],Tableau4[MATIERE],Tableau4[SHORT TYPE],"",0,1)</f>
        <v/>
      </c>
      <c r="N10485" t="str">
        <f>IF(ISERR(FIND("DECOUPE",Tableau1[[#This Row],[DESIGNATION]])),"","NEED REF")</f>
        <v/>
      </c>
    </row>
    <row r="10486" spans="2:14">
      <c r="B10486">
        <v>34403520</v>
      </c>
      <c r="C10486" s="2">
        <v>41660</v>
      </c>
      <c r="D10486" t="s">
        <v>13</v>
      </c>
      <c r="E10486" t="s">
        <v>7725</v>
      </c>
      <c r="F10486" t="s">
        <v>7711</v>
      </c>
      <c r="J10486" t="s">
        <v>17</v>
      </c>
      <c r="L10486" t="str">
        <f>_xlfn.XLOOKUP(Tableau1[[#This Row],[TYPE DE PIECE]],Tableau4[MATIERE],Tableau4[SHORT TYPE],"",0,1)</f>
        <v/>
      </c>
      <c r="N10486" t="str">
        <f>IF(ISERR(FIND("DECOUPE",Tableau1[[#This Row],[DESIGNATION]])),"","NEED REF")</f>
        <v/>
      </c>
    </row>
    <row r="10487" spans="2:14">
      <c r="B10487">
        <v>34403519</v>
      </c>
      <c r="C10487" s="2">
        <v>41660</v>
      </c>
      <c r="D10487" t="s">
        <v>13</v>
      </c>
      <c r="E10487" t="s">
        <v>7726</v>
      </c>
      <c r="F10487" t="s">
        <v>7711</v>
      </c>
      <c r="J10487" t="s">
        <v>17</v>
      </c>
      <c r="L10487" t="str">
        <f>_xlfn.XLOOKUP(Tableau1[[#This Row],[TYPE DE PIECE]],Tableau4[MATIERE],Tableau4[SHORT TYPE],"",0,1)</f>
        <v/>
      </c>
      <c r="N10487" t="str">
        <f>IF(ISERR(FIND("DECOUPE",Tableau1[[#This Row],[DESIGNATION]])),"","NEED REF")</f>
        <v/>
      </c>
    </row>
    <row r="10488" spans="2:14">
      <c r="B10488">
        <v>34403518</v>
      </c>
      <c r="C10488" s="2">
        <v>41660</v>
      </c>
      <c r="D10488" t="s">
        <v>13</v>
      </c>
      <c r="E10488" t="s">
        <v>7727</v>
      </c>
      <c r="F10488" t="s">
        <v>7711</v>
      </c>
      <c r="J10488" t="s">
        <v>17</v>
      </c>
      <c r="L10488" t="str">
        <f>_xlfn.XLOOKUP(Tableau1[[#This Row],[TYPE DE PIECE]],Tableau4[MATIERE],Tableau4[SHORT TYPE],"",0,1)</f>
        <v/>
      </c>
      <c r="N10488" t="str">
        <f>IF(ISERR(FIND("DECOUPE",Tableau1[[#This Row],[DESIGNATION]])),"","NEED REF")</f>
        <v/>
      </c>
    </row>
    <row r="10489" spans="2:14">
      <c r="B10489">
        <v>34403517</v>
      </c>
      <c r="C10489" s="2">
        <v>41653</v>
      </c>
      <c r="D10489" t="s">
        <v>745</v>
      </c>
      <c r="E10489" t="s">
        <v>7728</v>
      </c>
      <c r="F10489" t="s">
        <v>7121</v>
      </c>
      <c r="J10489" t="s">
        <v>17</v>
      </c>
      <c r="L10489" t="str">
        <f>_xlfn.XLOOKUP(Tableau1[[#This Row],[TYPE DE PIECE]],Tableau4[MATIERE],Tableau4[SHORT TYPE],"",0,1)</f>
        <v/>
      </c>
      <c r="N10489" t="str">
        <f>IF(ISERR(FIND("DECOUPE",Tableau1[[#This Row],[DESIGNATION]])),"","NEED REF")</f>
        <v/>
      </c>
    </row>
    <row r="10490" spans="2:14">
      <c r="B10490">
        <v>34403516</v>
      </c>
      <c r="C10490" s="2">
        <v>41653</v>
      </c>
      <c r="D10490" t="s">
        <v>745</v>
      </c>
      <c r="E10490" t="s">
        <v>7729</v>
      </c>
      <c r="F10490" t="s">
        <v>7121</v>
      </c>
      <c r="J10490" t="s">
        <v>17</v>
      </c>
      <c r="L10490" t="str">
        <f>_xlfn.XLOOKUP(Tableau1[[#This Row],[TYPE DE PIECE]],Tableau4[MATIERE],Tableau4[SHORT TYPE],"",0,1)</f>
        <v/>
      </c>
      <c r="N10490" t="str">
        <f>IF(ISERR(FIND("DECOUPE",Tableau1[[#This Row],[DESIGNATION]])),"","NEED REF")</f>
        <v/>
      </c>
    </row>
    <row r="10491" spans="2:14">
      <c r="B10491">
        <v>34403515</v>
      </c>
      <c r="C10491" s="2">
        <v>41653</v>
      </c>
      <c r="D10491" t="s">
        <v>745</v>
      </c>
      <c r="E10491" t="s">
        <v>7730</v>
      </c>
      <c r="F10491" t="s">
        <v>7121</v>
      </c>
      <c r="J10491" t="s">
        <v>17</v>
      </c>
      <c r="L10491" t="str">
        <f>_xlfn.XLOOKUP(Tableau1[[#This Row],[TYPE DE PIECE]],Tableau4[MATIERE],Tableau4[SHORT TYPE],"",0,1)</f>
        <v/>
      </c>
      <c r="N10491" t="str">
        <f>IF(ISERR(FIND("DECOUPE",Tableau1[[#This Row],[DESIGNATION]])),"","NEED REF")</f>
        <v/>
      </c>
    </row>
    <row r="10492" spans="2:14">
      <c r="B10492">
        <v>34403514</v>
      </c>
      <c r="C10492" s="2">
        <v>41653</v>
      </c>
      <c r="D10492" t="s">
        <v>745</v>
      </c>
      <c r="E10492" t="s">
        <v>7731</v>
      </c>
      <c r="F10492" t="s">
        <v>7121</v>
      </c>
      <c r="J10492" t="s">
        <v>17</v>
      </c>
      <c r="L10492" t="str">
        <f>_xlfn.XLOOKUP(Tableau1[[#This Row],[TYPE DE PIECE]],Tableau4[MATIERE],Tableau4[SHORT TYPE],"",0,1)</f>
        <v/>
      </c>
      <c r="N10492" t="str">
        <f>IF(ISERR(FIND("DECOUPE",Tableau1[[#This Row],[DESIGNATION]])),"","NEED REF")</f>
        <v/>
      </c>
    </row>
    <row r="10493" spans="2:14">
      <c r="B10493">
        <v>34403513</v>
      </c>
      <c r="C10493" s="2">
        <v>41653</v>
      </c>
      <c r="D10493" t="s">
        <v>745</v>
      </c>
      <c r="E10493" t="s">
        <v>7732</v>
      </c>
      <c r="F10493" t="s">
        <v>7121</v>
      </c>
      <c r="J10493" t="s">
        <v>17</v>
      </c>
      <c r="L10493" t="str">
        <f>_xlfn.XLOOKUP(Tableau1[[#This Row],[TYPE DE PIECE]],Tableau4[MATIERE],Tableau4[SHORT TYPE],"",0,1)</f>
        <v/>
      </c>
      <c r="N10493" t="str">
        <f>IF(ISERR(FIND("DECOUPE",Tableau1[[#This Row],[DESIGNATION]])),"","NEED REF")</f>
        <v/>
      </c>
    </row>
    <row r="10494" spans="2:14">
      <c r="B10494">
        <v>34403512</v>
      </c>
      <c r="C10494" s="2">
        <v>41653</v>
      </c>
      <c r="D10494" t="s">
        <v>745</v>
      </c>
      <c r="E10494" t="s">
        <v>7733</v>
      </c>
      <c r="F10494" t="s">
        <v>7121</v>
      </c>
      <c r="J10494" t="s">
        <v>17</v>
      </c>
      <c r="L10494" t="str">
        <f>_xlfn.XLOOKUP(Tableau1[[#This Row],[TYPE DE PIECE]],Tableau4[MATIERE],Tableau4[SHORT TYPE],"",0,1)</f>
        <v/>
      </c>
      <c r="N10494" t="str">
        <f>IF(ISERR(FIND("DECOUPE",Tableau1[[#This Row],[DESIGNATION]])),"","NEED REF")</f>
        <v/>
      </c>
    </row>
    <row r="10495" spans="2:14">
      <c r="B10495">
        <v>34403511</v>
      </c>
      <c r="C10495" s="2">
        <v>41653</v>
      </c>
      <c r="D10495" t="s">
        <v>745</v>
      </c>
      <c r="E10495" t="s">
        <v>7734</v>
      </c>
      <c r="F10495" t="s">
        <v>7121</v>
      </c>
      <c r="J10495" t="s">
        <v>17</v>
      </c>
      <c r="L10495" t="str">
        <f>_xlfn.XLOOKUP(Tableau1[[#This Row],[TYPE DE PIECE]],Tableau4[MATIERE],Tableau4[SHORT TYPE],"",0,1)</f>
        <v/>
      </c>
      <c r="N10495" t="str">
        <f>IF(ISERR(FIND("DECOUPE",Tableau1[[#This Row],[DESIGNATION]])),"","NEED REF")</f>
        <v/>
      </c>
    </row>
    <row r="10496" spans="2:14">
      <c r="B10496">
        <v>34403510</v>
      </c>
      <c r="C10496" s="2">
        <v>41653</v>
      </c>
      <c r="D10496" t="s">
        <v>745</v>
      </c>
      <c r="E10496" t="s">
        <v>7735</v>
      </c>
      <c r="F10496" t="s">
        <v>7121</v>
      </c>
      <c r="J10496" t="s">
        <v>17</v>
      </c>
      <c r="L10496" t="str">
        <f>_xlfn.XLOOKUP(Tableau1[[#This Row],[TYPE DE PIECE]],Tableau4[MATIERE],Tableau4[SHORT TYPE],"",0,1)</f>
        <v/>
      </c>
      <c r="N10496" t="str">
        <f>IF(ISERR(FIND("DECOUPE",Tableau1[[#This Row],[DESIGNATION]])),"","NEED REF")</f>
        <v/>
      </c>
    </row>
    <row r="10497" spans="2:14">
      <c r="B10497">
        <v>34403509</v>
      </c>
      <c r="C10497" s="2">
        <v>41653</v>
      </c>
      <c r="D10497" t="s">
        <v>745</v>
      </c>
      <c r="E10497" t="s">
        <v>7736</v>
      </c>
      <c r="F10497" t="s">
        <v>7121</v>
      </c>
      <c r="J10497" t="s">
        <v>17</v>
      </c>
      <c r="L10497" t="str">
        <f>_xlfn.XLOOKUP(Tableau1[[#This Row],[TYPE DE PIECE]],Tableau4[MATIERE],Tableau4[SHORT TYPE],"",0,1)</f>
        <v/>
      </c>
      <c r="N10497" t="str">
        <f>IF(ISERR(FIND("DECOUPE",Tableau1[[#This Row],[DESIGNATION]])),"","NEED REF")</f>
        <v/>
      </c>
    </row>
    <row r="10498" spans="2:14">
      <c r="B10498">
        <v>34403508</v>
      </c>
      <c r="C10498" s="2">
        <v>41653</v>
      </c>
      <c r="D10498" t="s">
        <v>13</v>
      </c>
      <c r="E10498" t="s">
        <v>7737</v>
      </c>
      <c r="F10498" t="s">
        <v>7738</v>
      </c>
      <c r="J10498" t="s">
        <v>4048</v>
      </c>
      <c r="L10498" t="str">
        <f>_xlfn.XLOOKUP(Tableau1[[#This Row],[TYPE DE PIECE]],Tableau4[MATIERE],Tableau4[SHORT TYPE],"",0,1)</f>
        <v/>
      </c>
      <c r="N10498" t="str">
        <f>IF(ISERR(FIND("DECOUPE",Tableau1[[#This Row],[DESIGNATION]])),"","NEED REF")</f>
        <v/>
      </c>
    </row>
    <row r="10499" spans="2:14">
      <c r="B10499">
        <v>34403507</v>
      </c>
      <c r="C10499" s="2">
        <v>41646</v>
      </c>
      <c r="D10499" t="s">
        <v>13</v>
      </c>
      <c r="E10499" t="s">
        <v>7739</v>
      </c>
      <c r="F10499" t="s">
        <v>7121</v>
      </c>
      <c r="J10499" t="s">
        <v>17</v>
      </c>
      <c r="L10499" t="str">
        <f>_xlfn.XLOOKUP(Tableau1[[#This Row],[TYPE DE PIECE]],Tableau4[MATIERE],Tableau4[SHORT TYPE],"",0,1)</f>
        <v/>
      </c>
      <c r="N10499" t="str">
        <f>IF(ISERR(FIND("DECOUPE",Tableau1[[#This Row],[DESIGNATION]])),"","NEED REF")</f>
        <v/>
      </c>
    </row>
    <row r="10500" spans="2:14">
      <c r="B10500">
        <v>34403506</v>
      </c>
      <c r="C10500" s="2">
        <v>41645</v>
      </c>
      <c r="D10500" t="s">
        <v>13</v>
      </c>
      <c r="E10500" t="s">
        <v>7740</v>
      </c>
      <c r="F10500" t="s">
        <v>7121</v>
      </c>
      <c r="J10500" t="s">
        <v>17</v>
      </c>
      <c r="L10500" t="str">
        <f>_xlfn.XLOOKUP(Tableau1[[#This Row],[TYPE DE PIECE]],Tableau4[MATIERE],Tableau4[SHORT TYPE],"",0,1)</f>
        <v/>
      </c>
      <c r="N10500" t="str">
        <f>IF(ISERR(FIND("DECOUPE",Tableau1[[#This Row],[DESIGNATION]])),"","NEED REF")</f>
        <v/>
      </c>
    </row>
    <row r="10501" spans="2:14">
      <c r="B10501">
        <v>34403505</v>
      </c>
      <c r="C10501" s="2">
        <v>41645</v>
      </c>
      <c r="D10501" t="s">
        <v>13</v>
      </c>
      <c r="E10501" t="s">
        <v>7741</v>
      </c>
      <c r="F10501" t="s">
        <v>7121</v>
      </c>
      <c r="J10501" t="s">
        <v>17</v>
      </c>
      <c r="L10501" t="str">
        <f>_xlfn.XLOOKUP(Tableau1[[#This Row],[TYPE DE PIECE]],Tableau4[MATIERE],Tableau4[SHORT TYPE],"",0,1)</f>
        <v/>
      </c>
      <c r="N10501" t="str">
        <f>IF(ISERR(FIND("DECOUPE",Tableau1[[#This Row],[DESIGNATION]])),"","NEED REF")</f>
        <v/>
      </c>
    </row>
    <row r="10502" spans="2:14">
      <c r="B10502">
        <v>34403504</v>
      </c>
      <c r="C10502" s="2">
        <v>41645</v>
      </c>
      <c r="D10502" t="s">
        <v>13</v>
      </c>
      <c r="E10502" t="s">
        <v>7742</v>
      </c>
      <c r="F10502" t="s">
        <v>7743</v>
      </c>
      <c r="J10502" t="s">
        <v>17</v>
      </c>
      <c r="L10502" t="str">
        <f>_xlfn.XLOOKUP(Tableau1[[#This Row],[TYPE DE PIECE]],Tableau4[MATIERE],Tableau4[SHORT TYPE],"",0,1)</f>
        <v/>
      </c>
      <c r="N10502" t="str">
        <f>IF(ISERR(FIND("DECOUPE",Tableau1[[#This Row],[DESIGNATION]])),"","NEED REF")</f>
        <v/>
      </c>
    </row>
    <row r="10503" spans="2:14">
      <c r="B10503">
        <v>34403503</v>
      </c>
      <c r="C10503" s="2">
        <v>41614</v>
      </c>
      <c r="D10503" t="s">
        <v>13</v>
      </c>
      <c r="E10503" t="s">
        <v>7744</v>
      </c>
      <c r="F10503" t="s">
        <v>7121</v>
      </c>
      <c r="J10503" t="s">
        <v>17</v>
      </c>
      <c r="L10503" t="str">
        <f>_xlfn.XLOOKUP(Tableau1[[#This Row],[TYPE DE PIECE]],Tableau4[MATIERE],Tableau4[SHORT TYPE],"",0,1)</f>
        <v/>
      </c>
      <c r="N10503" t="str">
        <f>IF(ISERR(FIND("DECOUPE",Tableau1[[#This Row],[DESIGNATION]])),"","NEED REF")</f>
        <v/>
      </c>
    </row>
    <row r="10504" spans="2:14">
      <c r="B10504">
        <v>34403502</v>
      </c>
      <c r="C10504" s="2">
        <v>41635</v>
      </c>
      <c r="D10504" t="s">
        <v>13</v>
      </c>
      <c r="E10504" t="s">
        <v>7745</v>
      </c>
      <c r="F10504" t="s">
        <v>7746</v>
      </c>
      <c r="J10504" t="s">
        <v>17</v>
      </c>
      <c r="L10504" t="str">
        <f>_xlfn.XLOOKUP(Tableau1[[#This Row],[TYPE DE PIECE]],Tableau4[MATIERE],Tableau4[SHORT TYPE],"",0,1)</f>
        <v/>
      </c>
      <c r="N10504" t="str">
        <f>IF(ISERR(FIND("DECOUPE",Tableau1[[#This Row],[DESIGNATION]])),"","NEED REF")</f>
        <v/>
      </c>
    </row>
    <row r="10505" spans="2:14" ht="15" customHeight="1">
      <c r="B10505">
        <v>34403501</v>
      </c>
      <c r="C10505" s="2">
        <v>41635</v>
      </c>
      <c r="D10505" t="s">
        <v>13</v>
      </c>
      <c r="E10505" t="s">
        <v>7747</v>
      </c>
      <c r="F10505" t="s">
        <v>7746</v>
      </c>
      <c r="J10505" t="s">
        <v>17</v>
      </c>
      <c r="L10505" t="str">
        <f>_xlfn.XLOOKUP(Tableau1[[#This Row],[TYPE DE PIECE]],Tableau4[MATIERE],Tableau4[SHORT TYPE],"",0,1)</f>
        <v/>
      </c>
      <c r="N10505" t="str">
        <f>IF(ISERR(FIND("DECOUPE",Tableau1[[#This Row],[DESIGNATION]])),"","NEED REF")</f>
        <v/>
      </c>
    </row>
    <row r="10506" spans="2:14">
      <c r="B10506">
        <v>34403500</v>
      </c>
      <c r="C10506" s="2">
        <v>41614</v>
      </c>
      <c r="D10506" t="s">
        <v>13</v>
      </c>
      <c r="E10506" t="s">
        <v>7748</v>
      </c>
      <c r="F10506" t="s">
        <v>7121</v>
      </c>
      <c r="J10506" t="s">
        <v>17</v>
      </c>
      <c r="L10506" t="str">
        <f>_xlfn.XLOOKUP(Tableau1[[#This Row],[TYPE DE PIECE]],Tableau4[MATIERE],Tableau4[SHORT TYPE],"",0,1)</f>
        <v/>
      </c>
      <c r="N10506" t="str">
        <f>IF(ISERR(FIND("DECOUPE",Tableau1[[#This Row],[DESIGNATION]])),"","NEED REF")</f>
        <v/>
      </c>
    </row>
    <row r="10507" spans="2:14">
      <c r="B10507">
        <v>34403499</v>
      </c>
      <c r="C10507" s="2">
        <v>41614</v>
      </c>
      <c r="D10507" t="s">
        <v>13</v>
      </c>
      <c r="E10507" t="s">
        <v>7749</v>
      </c>
      <c r="F10507" t="s">
        <v>7121</v>
      </c>
      <c r="J10507" t="s">
        <v>17</v>
      </c>
      <c r="L10507" t="str">
        <f>_xlfn.XLOOKUP(Tableau1[[#This Row],[TYPE DE PIECE]],Tableau4[MATIERE],Tableau4[SHORT TYPE],"",0,1)</f>
        <v/>
      </c>
      <c r="N10507" t="str">
        <f>IF(ISERR(FIND("DECOUPE",Tableau1[[#This Row],[DESIGNATION]])),"","NEED REF")</f>
        <v/>
      </c>
    </row>
    <row r="10508" spans="2:14">
      <c r="B10508">
        <v>34403498</v>
      </c>
      <c r="C10508" s="2">
        <v>41614</v>
      </c>
      <c r="D10508" t="s">
        <v>13</v>
      </c>
      <c r="E10508" t="s">
        <v>7750</v>
      </c>
      <c r="F10508" t="s">
        <v>7121</v>
      </c>
      <c r="J10508" t="s">
        <v>17</v>
      </c>
      <c r="L10508" t="str">
        <f>_xlfn.XLOOKUP(Tableau1[[#This Row],[TYPE DE PIECE]],Tableau4[MATIERE],Tableau4[SHORT TYPE],"",0,1)</f>
        <v/>
      </c>
      <c r="N10508" t="str">
        <f>IF(ISERR(FIND("DECOUPE",Tableau1[[#This Row],[DESIGNATION]])),"","NEED REF")</f>
        <v/>
      </c>
    </row>
    <row r="10509" spans="2:14">
      <c r="B10509">
        <v>34403497</v>
      </c>
      <c r="C10509" s="2">
        <v>41632</v>
      </c>
      <c r="D10509" t="s">
        <v>6070</v>
      </c>
      <c r="E10509" t="s">
        <v>7751</v>
      </c>
      <c r="F10509" t="s">
        <v>7752</v>
      </c>
      <c r="J10509" t="s">
        <v>177</v>
      </c>
      <c r="L10509" t="str">
        <f>_xlfn.XLOOKUP(Tableau1[[#This Row],[TYPE DE PIECE]],Tableau4[MATIERE],Tableau4[SHORT TYPE],"",0,1)</f>
        <v/>
      </c>
      <c r="N10509" t="str">
        <f>IF(ISERR(FIND("DECOUPE",Tableau1[[#This Row],[DESIGNATION]])),"","NEED REF")</f>
        <v/>
      </c>
    </row>
    <row r="10510" spans="2:14">
      <c r="B10510">
        <v>34403496</v>
      </c>
      <c r="C10510" s="2">
        <v>41631</v>
      </c>
      <c r="D10510" t="s">
        <v>13</v>
      </c>
      <c r="E10510" t="s">
        <v>7753</v>
      </c>
      <c r="F10510" t="s">
        <v>1154</v>
      </c>
      <c r="J10510" t="s">
        <v>4048</v>
      </c>
      <c r="L10510" t="str">
        <f>_xlfn.XLOOKUP(Tableau1[[#This Row],[TYPE DE PIECE]],Tableau4[MATIERE],Tableau4[SHORT TYPE],"",0,1)</f>
        <v/>
      </c>
      <c r="N10510" t="str">
        <f>IF(ISERR(FIND("DECOUPE",Tableau1[[#This Row],[DESIGNATION]])),"","NEED REF")</f>
        <v/>
      </c>
    </row>
    <row r="10511" spans="2:14">
      <c r="B10511">
        <v>34403495</v>
      </c>
      <c r="C10511" s="2">
        <v>41631</v>
      </c>
      <c r="D10511" t="s">
        <v>13</v>
      </c>
      <c r="E10511" t="s">
        <v>7754</v>
      </c>
      <c r="F10511" t="s">
        <v>1154</v>
      </c>
      <c r="J10511" t="s">
        <v>4048</v>
      </c>
      <c r="L10511" t="str">
        <f>_xlfn.XLOOKUP(Tableau1[[#This Row],[TYPE DE PIECE]],Tableau4[MATIERE],Tableau4[SHORT TYPE],"",0,1)</f>
        <v/>
      </c>
      <c r="N10511" t="str">
        <f>IF(ISERR(FIND("DECOUPE",Tableau1[[#This Row],[DESIGNATION]])),"","NEED REF")</f>
        <v/>
      </c>
    </row>
    <row r="10512" spans="2:14">
      <c r="B10512">
        <v>34403494</v>
      </c>
      <c r="C10512" s="2">
        <v>41631</v>
      </c>
      <c r="D10512" t="s">
        <v>13</v>
      </c>
      <c r="E10512" t="s">
        <v>7755</v>
      </c>
      <c r="F10512" t="s">
        <v>1154</v>
      </c>
      <c r="J10512" t="s">
        <v>4048</v>
      </c>
      <c r="L10512" t="str">
        <f>_xlfn.XLOOKUP(Tableau1[[#This Row],[TYPE DE PIECE]],Tableau4[MATIERE],Tableau4[SHORT TYPE],"",0,1)</f>
        <v/>
      </c>
      <c r="N10512" t="str">
        <f>IF(ISERR(FIND("DECOUPE",Tableau1[[#This Row],[DESIGNATION]])),"","NEED REF")</f>
        <v/>
      </c>
    </row>
    <row r="10513" spans="2:14">
      <c r="B10513">
        <v>34403493</v>
      </c>
      <c r="C10513" s="2">
        <v>41631</v>
      </c>
      <c r="D10513" t="s">
        <v>13</v>
      </c>
      <c r="E10513" t="s">
        <v>7756</v>
      </c>
      <c r="F10513" t="s">
        <v>1154</v>
      </c>
      <c r="J10513" t="s">
        <v>4048</v>
      </c>
      <c r="L10513" t="str">
        <f>_xlfn.XLOOKUP(Tableau1[[#This Row],[TYPE DE PIECE]],Tableau4[MATIERE],Tableau4[SHORT TYPE],"",0,1)</f>
        <v/>
      </c>
      <c r="N10513" t="str">
        <f>IF(ISERR(FIND("DECOUPE",Tableau1[[#This Row],[DESIGNATION]])),"","NEED REF")</f>
        <v/>
      </c>
    </row>
    <row r="10514" spans="2:14">
      <c r="B10514">
        <v>34403492</v>
      </c>
      <c r="C10514" s="2">
        <v>41614</v>
      </c>
      <c r="D10514" t="s">
        <v>13</v>
      </c>
      <c r="E10514" t="s">
        <v>7757</v>
      </c>
      <c r="F10514" t="s">
        <v>7121</v>
      </c>
      <c r="J10514" t="s">
        <v>17</v>
      </c>
      <c r="L10514" t="str">
        <f>_xlfn.XLOOKUP(Tableau1[[#This Row],[TYPE DE PIECE]],Tableau4[MATIERE],Tableau4[SHORT TYPE],"",0,1)</f>
        <v/>
      </c>
      <c r="N10514" t="str">
        <f>IF(ISERR(FIND("DECOUPE",Tableau1[[#This Row],[DESIGNATION]])),"","NEED REF")</f>
        <v/>
      </c>
    </row>
    <row r="10515" spans="2:14">
      <c r="B10515">
        <v>34403491</v>
      </c>
      <c r="C10515" s="2">
        <v>41631</v>
      </c>
      <c r="D10515" t="s">
        <v>13</v>
      </c>
      <c r="E10515" t="s">
        <v>7758</v>
      </c>
      <c r="F10515" t="s">
        <v>1303</v>
      </c>
      <c r="J10515" t="s">
        <v>4048</v>
      </c>
      <c r="L10515" t="str">
        <f>_xlfn.XLOOKUP(Tableau1[[#This Row],[TYPE DE PIECE]],Tableau4[MATIERE],Tableau4[SHORT TYPE],"",0,1)</f>
        <v/>
      </c>
      <c r="N10515" t="str">
        <f>IF(ISERR(FIND("DECOUPE",Tableau1[[#This Row],[DESIGNATION]])),"","NEED REF")</f>
        <v/>
      </c>
    </row>
    <row r="10516" spans="2:14">
      <c r="B10516">
        <v>34403490</v>
      </c>
      <c r="C10516" s="2">
        <v>41614</v>
      </c>
      <c r="D10516" t="s">
        <v>745</v>
      </c>
      <c r="E10516" t="s">
        <v>7759</v>
      </c>
      <c r="F10516" t="s">
        <v>7121</v>
      </c>
      <c r="J10516" t="s">
        <v>17</v>
      </c>
      <c r="L10516" t="str">
        <f>_xlfn.XLOOKUP(Tableau1[[#This Row],[TYPE DE PIECE]],Tableau4[MATIERE],Tableau4[SHORT TYPE],"",0,1)</f>
        <v/>
      </c>
      <c r="N10516" t="str">
        <f>IF(ISERR(FIND("DECOUPE",Tableau1[[#This Row],[DESIGNATION]])),"","NEED REF")</f>
        <v/>
      </c>
    </row>
    <row r="10517" spans="2:14">
      <c r="B10517">
        <v>34403489</v>
      </c>
      <c r="C10517" s="2">
        <v>41614</v>
      </c>
      <c r="D10517" t="s">
        <v>745</v>
      </c>
      <c r="E10517" t="s">
        <v>7760</v>
      </c>
      <c r="F10517" t="s">
        <v>7121</v>
      </c>
      <c r="J10517" t="s">
        <v>17</v>
      </c>
      <c r="L10517" t="str">
        <f>_xlfn.XLOOKUP(Tableau1[[#This Row],[TYPE DE PIECE]],Tableau4[MATIERE],Tableau4[SHORT TYPE],"",0,1)</f>
        <v/>
      </c>
      <c r="N10517" t="str">
        <f>IF(ISERR(FIND("DECOUPE",Tableau1[[#This Row],[DESIGNATION]])),"","NEED REF")</f>
        <v/>
      </c>
    </row>
    <row r="10518" spans="2:14">
      <c r="B10518">
        <v>34403488</v>
      </c>
      <c r="C10518" s="2">
        <v>41614</v>
      </c>
      <c r="D10518" t="s">
        <v>13</v>
      </c>
      <c r="E10518" t="s">
        <v>7761</v>
      </c>
      <c r="F10518" t="s">
        <v>7121</v>
      </c>
      <c r="J10518" t="s">
        <v>17</v>
      </c>
      <c r="L10518" t="str">
        <f>_xlfn.XLOOKUP(Tableau1[[#This Row],[TYPE DE PIECE]],Tableau4[MATIERE],Tableau4[SHORT TYPE],"",0,1)</f>
        <v/>
      </c>
      <c r="N10518" t="str">
        <f>IF(ISERR(FIND("DECOUPE",Tableau1[[#This Row],[DESIGNATION]])),"","NEED REF")</f>
        <v/>
      </c>
    </row>
    <row r="10519" spans="2:14">
      <c r="B10519">
        <v>34403487</v>
      </c>
      <c r="C10519" s="2">
        <v>41614</v>
      </c>
      <c r="D10519" t="s">
        <v>13</v>
      </c>
      <c r="E10519" t="s">
        <v>7762</v>
      </c>
      <c r="F10519" t="s">
        <v>7121</v>
      </c>
      <c r="J10519" t="s">
        <v>17</v>
      </c>
      <c r="L10519" t="str">
        <f>_xlfn.XLOOKUP(Tableau1[[#This Row],[TYPE DE PIECE]],Tableau4[MATIERE],Tableau4[SHORT TYPE],"",0,1)</f>
        <v/>
      </c>
      <c r="N10519" t="str">
        <f>IF(ISERR(FIND("DECOUPE",Tableau1[[#This Row],[DESIGNATION]])),"","NEED REF")</f>
        <v/>
      </c>
    </row>
    <row r="10520" spans="2:14">
      <c r="B10520">
        <v>34403486</v>
      </c>
      <c r="C10520" s="2">
        <v>41614</v>
      </c>
      <c r="D10520" t="s">
        <v>13</v>
      </c>
      <c r="E10520" t="s">
        <v>7763</v>
      </c>
      <c r="F10520" t="s">
        <v>7121</v>
      </c>
      <c r="J10520" t="s">
        <v>17</v>
      </c>
      <c r="L10520" t="str">
        <f>_xlfn.XLOOKUP(Tableau1[[#This Row],[TYPE DE PIECE]],Tableau4[MATIERE],Tableau4[SHORT TYPE],"",0,1)</f>
        <v/>
      </c>
      <c r="N10520" t="str">
        <f>IF(ISERR(FIND("DECOUPE",Tableau1[[#This Row],[DESIGNATION]])),"","NEED REF")</f>
        <v/>
      </c>
    </row>
    <row r="10521" spans="2:14">
      <c r="B10521">
        <v>34403485</v>
      </c>
      <c r="C10521" s="2">
        <v>41614</v>
      </c>
      <c r="D10521" t="s">
        <v>13</v>
      </c>
      <c r="E10521" t="s">
        <v>7764</v>
      </c>
      <c r="F10521" t="s">
        <v>7121</v>
      </c>
      <c r="J10521" t="s">
        <v>17</v>
      </c>
      <c r="L10521" t="str">
        <f>_xlfn.XLOOKUP(Tableau1[[#This Row],[TYPE DE PIECE]],Tableau4[MATIERE],Tableau4[SHORT TYPE],"",0,1)</f>
        <v/>
      </c>
      <c r="N10521" t="str">
        <f>IF(ISERR(FIND("DECOUPE",Tableau1[[#This Row],[DESIGNATION]])),"","NEED REF")</f>
        <v/>
      </c>
    </row>
    <row r="10522" spans="2:14">
      <c r="B10522">
        <v>34403484</v>
      </c>
      <c r="C10522" s="2">
        <v>41614</v>
      </c>
      <c r="D10522" t="s">
        <v>13</v>
      </c>
      <c r="E10522" t="s">
        <v>7765</v>
      </c>
      <c r="F10522" t="s">
        <v>7121</v>
      </c>
      <c r="J10522" t="s">
        <v>17</v>
      </c>
      <c r="L10522" t="str">
        <f>_xlfn.XLOOKUP(Tableau1[[#This Row],[TYPE DE PIECE]],Tableau4[MATIERE],Tableau4[SHORT TYPE],"",0,1)</f>
        <v/>
      </c>
      <c r="N10522" t="str">
        <f>IF(ISERR(FIND("DECOUPE",Tableau1[[#This Row],[DESIGNATION]])),"","NEED REF")</f>
        <v/>
      </c>
    </row>
    <row r="10523" spans="2:14">
      <c r="B10523">
        <v>34403483</v>
      </c>
      <c r="C10523" s="2">
        <v>41614</v>
      </c>
      <c r="D10523" t="s">
        <v>13</v>
      </c>
      <c r="E10523" t="s">
        <v>7766</v>
      </c>
      <c r="F10523" t="s">
        <v>7121</v>
      </c>
      <c r="J10523" t="s">
        <v>17</v>
      </c>
      <c r="L10523" t="str">
        <f>_xlfn.XLOOKUP(Tableau1[[#This Row],[TYPE DE PIECE]],Tableau4[MATIERE],Tableau4[SHORT TYPE],"",0,1)</f>
        <v/>
      </c>
      <c r="N10523" t="str">
        <f>IF(ISERR(FIND("DECOUPE",Tableau1[[#This Row],[DESIGNATION]])),"","NEED REF")</f>
        <v/>
      </c>
    </row>
    <row r="10524" spans="2:14">
      <c r="B10524">
        <v>34403482</v>
      </c>
      <c r="C10524" s="2">
        <v>41628</v>
      </c>
      <c r="D10524" t="s">
        <v>13</v>
      </c>
      <c r="E10524" t="s">
        <v>7767</v>
      </c>
      <c r="F10524" t="s">
        <v>7121</v>
      </c>
      <c r="J10524" t="s">
        <v>1944</v>
      </c>
      <c r="L10524" t="str">
        <f>_xlfn.XLOOKUP(Tableau1[[#This Row],[TYPE DE PIECE]],Tableau4[MATIERE],Tableau4[SHORT TYPE],"",0,1)</f>
        <v/>
      </c>
      <c r="N10524" t="str">
        <f>IF(ISERR(FIND("DECOUPE",Tableau1[[#This Row],[DESIGNATION]])),"","NEED REF")</f>
        <v/>
      </c>
    </row>
    <row r="10525" spans="2:14">
      <c r="B10525">
        <v>34403481</v>
      </c>
      <c r="C10525" s="2">
        <v>41627</v>
      </c>
      <c r="D10525" t="s">
        <v>13</v>
      </c>
      <c r="E10525" t="s">
        <v>7768</v>
      </c>
      <c r="F10525" t="s">
        <v>7121</v>
      </c>
      <c r="J10525" t="s">
        <v>1944</v>
      </c>
      <c r="L10525" t="str">
        <f>_xlfn.XLOOKUP(Tableau1[[#This Row],[TYPE DE PIECE]],Tableau4[MATIERE],Tableau4[SHORT TYPE],"",0,1)</f>
        <v/>
      </c>
      <c r="N10525" t="str">
        <f>IF(ISERR(FIND("DECOUPE",Tableau1[[#This Row],[DESIGNATION]])),"","NEED REF")</f>
        <v/>
      </c>
    </row>
    <row r="10526" spans="2:14">
      <c r="B10526">
        <v>34403480</v>
      </c>
      <c r="C10526" s="2">
        <v>41626</v>
      </c>
      <c r="D10526" t="s">
        <v>13</v>
      </c>
      <c r="E10526" t="s">
        <v>7769</v>
      </c>
      <c r="F10526" t="s">
        <v>7121</v>
      </c>
      <c r="J10526" t="s">
        <v>1944</v>
      </c>
      <c r="L10526" t="str">
        <f>_xlfn.XLOOKUP(Tableau1[[#This Row],[TYPE DE PIECE]],Tableau4[MATIERE],Tableau4[SHORT TYPE],"",0,1)</f>
        <v/>
      </c>
      <c r="N10526" t="str">
        <f>IF(ISERR(FIND("DECOUPE",Tableau1[[#This Row],[DESIGNATION]])),"","NEED REF")</f>
        <v/>
      </c>
    </row>
    <row r="10527" spans="2:14">
      <c r="B10527">
        <v>34403479</v>
      </c>
      <c r="C10527" s="2">
        <v>41614</v>
      </c>
      <c r="D10527" t="s">
        <v>13</v>
      </c>
      <c r="E10527" t="s">
        <v>7770</v>
      </c>
      <c r="F10527" t="s">
        <v>7121</v>
      </c>
      <c r="J10527" t="s">
        <v>17</v>
      </c>
      <c r="L10527" t="str">
        <f>_xlfn.XLOOKUP(Tableau1[[#This Row],[TYPE DE PIECE]],Tableau4[MATIERE],Tableau4[SHORT TYPE],"",0,1)</f>
        <v/>
      </c>
      <c r="N10527" t="str">
        <f>IF(ISERR(FIND("DECOUPE",Tableau1[[#This Row],[DESIGNATION]])),"","NEED REF")</f>
        <v/>
      </c>
    </row>
    <row r="10528" spans="2:14">
      <c r="B10528">
        <v>34403478</v>
      </c>
      <c r="C10528" s="2">
        <v>41614</v>
      </c>
      <c r="D10528" t="s">
        <v>13</v>
      </c>
      <c r="E10528" t="s">
        <v>7771</v>
      </c>
      <c r="F10528" t="s">
        <v>7121</v>
      </c>
      <c r="J10528" t="s">
        <v>17</v>
      </c>
      <c r="L10528" t="str">
        <f>_xlfn.XLOOKUP(Tableau1[[#This Row],[TYPE DE PIECE]],Tableau4[MATIERE],Tableau4[SHORT TYPE],"",0,1)</f>
        <v/>
      </c>
      <c r="N10528" t="str">
        <f>IF(ISERR(FIND("DECOUPE",Tableau1[[#This Row],[DESIGNATION]])),"","NEED REF")</f>
        <v/>
      </c>
    </row>
    <row r="10529" spans="2:14">
      <c r="B10529">
        <v>34403477</v>
      </c>
      <c r="C10529" s="2">
        <v>41614</v>
      </c>
      <c r="D10529" t="s">
        <v>13</v>
      </c>
      <c r="E10529" t="s">
        <v>7772</v>
      </c>
      <c r="F10529" t="s">
        <v>7121</v>
      </c>
      <c r="J10529" t="s">
        <v>17</v>
      </c>
      <c r="L10529" t="str">
        <f>_xlfn.XLOOKUP(Tableau1[[#This Row],[TYPE DE PIECE]],Tableau4[MATIERE],Tableau4[SHORT TYPE],"",0,1)</f>
        <v/>
      </c>
      <c r="N10529" t="str">
        <f>IF(ISERR(FIND("DECOUPE",Tableau1[[#This Row],[DESIGNATION]])),"","NEED REF")</f>
        <v/>
      </c>
    </row>
    <row r="10530" spans="2:14">
      <c r="B10530">
        <v>34403476</v>
      </c>
      <c r="C10530" s="2">
        <v>41614</v>
      </c>
      <c r="D10530" t="s">
        <v>13</v>
      </c>
      <c r="E10530" t="s">
        <v>7773</v>
      </c>
      <c r="F10530" t="s">
        <v>7121</v>
      </c>
      <c r="J10530" t="s">
        <v>17</v>
      </c>
      <c r="L10530" t="str">
        <f>_xlfn.XLOOKUP(Tableau1[[#This Row],[TYPE DE PIECE]],Tableau4[MATIERE],Tableau4[SHORT TYPE],"",0,1)</f>
        <v/>
      </c>
      <c r="N10530" t="str">
        <f>IF(ISERR(FIND("DECOUPE",Tableau1[[#This Row],[DESIGNATION]])),"","NEED REF")</f>
        <v/>
      </c>
    </row>
    <row r="10531" spans="2:14">
      <c r="B10531">
        <v>34403475</v>
      </c>
      <c r="C10531" s="2">
        <v>41614</v>
      </c>
      <c r="D10531" t="s">
        <v>13</v>
      </c>
      <c r="E10531" t="s">
        <v>7774</v>
      </c>
      <c r="F10531" t="s">
        <v>7121</v>
      </c>
      <c r="J10531" t="s">
        <v>17</v>
      </c>
      <c r="L10531" t="str">
        <f>_xlfn.XLOOKUP(Tableau1[[#This Row],[TYPE DE PIECE]],Tableau4[MATIERE],Tableau4[SHORT TYPE],"",0,1)</f>
        <v/>
      </c>
      <c r="N10531" t="str">
        <f>IF(ISERR(FIND("DECOUPE",Tableau1[[#This Row],[DESIGNATION]])),"","NEED REF")</f>
        <v/>
      </c>
    </row>
    <row r="10532" spans="2:14">
      <c r="B10532">
        <v>34403474</v>
      </c>
      <c r="C10532" s="2">
        <v>41614</v>
      </c>
      <c r="D10532" t="s">
        <v>13</v>
      </c>
      <c r="E10532" t="s">
        <v>7775</v>
      </c>
      <c r="F10532" t="s">
        <v>7121</v>
      </c>
      <c r="J10532" t="s">
        <v>17</v>
      </c>
      <c r="L10532" t="str">
        <f>_xlfn.XLOOKUP(Tableau1[[#This Row],[TYPE DE PIECE]],Tableau4[MATIERE],Tableau4[SHORT TYPE],"",0,1)</f>
        <v/>
      </c>
      <c r="N10532" t="str">
        <f>IF(ISERR(FIND("DECOUPE",Tableau1[[#This Row],[DESIGNATION]])),"","NEED REF")</f>
        <v/>
      </c>
    </row>
    <row r="10533" spans="2:14">
      <c r="B10533">
        <v>34403473</v>
      </c>
      <c r="C10533" s="2">
        <v>41615</v>
      </c>
      <c r="D10533" t="s">
        <v>13</v>
      </c>
      <c r="E10533" t="s">
        <v>7776</v>
      </c>
      <c r="F10533" t="s">
        <v>7121</v>
      </c>
      <c r="J10533" t="s">
        <v>17</v>
      </c>
      <c r="L10533" t="str">
        <f>_xlfn.XLOOKUP(Tableau1[[#This Row],[TYPE DE PIECE]],Tableau4[MATIERE],Tableau4[SHORT TYPE],"",0,1)</f>
        <v/>
      </c>
      <c r="N10533" t="str">
        <f>IF(ISERR(FIND("DECOUPE",Tableau1[[#This Row],[DESIGNATION]])),"","NEED REF")</f>
        <v/>
      </c>
    </row>
    <row r="10534" spans="2:14">
      <c r="B10534">
        <v>34403472</v>
      </c>
      <c r="C10534" s="2">
        <v>41614</v>
      </c>
      <c r="D10534" t="s">
        <v>13</v>
      </c>
      <c r="E10534" t="s">
        <v>7777</v>
      </c>
      <c r="F10534" t="s">
        <v>7121</v>
      </c>
      <c r="J10534" t="s">
        <v>17</v>
      </c>
      <c r="L10534" t="str">
        <f>_xlfn.XLOOKUP(Tableau1[[#This Row],[TYPE DE PIECE]],Tableau4[MATIERE],Tableau4[SHORT TYPE],"",0,1)</f>
        <v/>
      </c>
      <c r="N10534" t="str">
        <f>IF(ISERR(FIND("DECOUPE",Tableau1[[#This Row],[DESIGNATION]])),"","NEED REF")</f>
        <v/>
      </c>
    </row>
    <row r="10535" spans="2:14">
      <c r="B10535">
        <v>34403471</v>
      </c>
      <c r="C10535" s="2">
        <v>41614</v>
      </c>
      <c r="D10535" t="s">
        <v>13</v>
      </c>
      <c r="E10535" t="s">
        <v>7778</v>
      </c>
      <c r="F10535" t="s">
        <v>7121</v>
      </c>
      <c r="J10535" t="s">
        <v>17</v>
      </c>
      <c r="L10535" t="str">
        <f>_xlfn.XLOOKUP(Tableau1[[#This Row],[TYPE DE PIECE]],Tableau4[MATIERE],Tableau4[SHORT TYPE],"",0,1)</f>
        <v/>
      </c>
      <c r="N10535" t="str">
        <f>IF(ISERR(FIND("DECOUPE",Tableau1[[#This Row],[DESIGNATION]])),"","NEED REF")</f>
        <v/>
      </c>
    </row>
    <row r="10536" spans="2:14">
      <c r="B10536">
        <v>34403470</v>
      </c>
      <c r="C10536" s="2">
        <v>41614</v>
      </c>
      <c r="D10536" t="s">
        <v>13</v>
      </c>
      <c r="E10536" t="s">
        <v>7779</v>
      </c>
      <c r="F10536" t="s">
        <v>7121</v>
      </c>
      <c r="J10536" t="s">
        <v>17</v>
      </c>
      <c r="L10536" t="str">
        <f>_xlfn.XLOOKUP(Tableau1[[#This Row],[TYPE DE PIECE]],Tableau4[MATIERE],Tableau4[SHORT TYPE],"",0,1)</f>
        <v/>
      </c>
      <c r="N10536" t="str">
        <f>IF(ISERR(FIND("DECOUPE",Tableau1[[#This Row],[DESIGNATION]])),"","NEED REF")</f>
        <v/>
      </c>
    </row>
    <row r="10537" spans="2:14">
      <c r="B10537">
        <v>34403469</v>
      </c>
      <c r="C10537" s="2">
        <v>41614</v>
      </c>
      <c r="D10537" t="s">
        <v>13</v>
      </c>
      <c r="E10537" t="s">
        <v>7780</v>
      </c>
      <c r="F10537" t="s">
        <v>7121</v>
      </c>
      <c r="J10537" t="s">
        <v>17</v>
      </c>
      <c r="L10537" t="str">
        <f>_xlfn.XLOOKUP(Tableau1[[#This Row],[TYPE DE PIECE]],Tableau4[MATIERE],Tableau4[SHORT TYPE],"",0,1)</f>
        <v/>
      </c>
      <c r="N10537" t="str">
        <f>IF(ISERR(FIND("DECOUPE",Tableau1[[#This Row],[DESIGNATION]])),"","NEED REF")</f>
        <v/>
      </c>
    </row>
    <row r="10538" spans="2:14">
      <c r="B10538">
        <v>34403468</v>
      </c>
      <c r="C10538" s="2">
        <v>41614</v>
      </c>
      <c r="D10538" t="s">
        <v>13</v>
      </c>
      <c r="E10538" t="s">
        <v>7781</v>
      </c>
      <c r="F10538" t="s">
        <v>7121</v>
      </c>
      <c r="J10538" t="s">
        <v>17</v>
      </c>
      <c r="L10538" t="str">
        <f>_xlfn.XLOOKUP(Tableau1[[#This Row],[TYPE DE PIECE]],Tableau4[MATIERE],Tableau4[SHORT TYPE],"",0,1)</f>
        <v/>
      </c>
      <c r="N10538" t="str">
        <f>IF(ISERR(FIND("DECOUPE",Tableau1[[#This Row],[DESIGNATION]])),"","NEED REF")</f>
        <v/>
      </c>
    </row>
    <row r="10539" spans="2:14">
      <c r="B10539">
        <v>34403467</v>
      </c>
      <c r="C10539" s="2">
        <v>41614</v>
      </c>
      <c r="D10539" t="s">
        <v>13</v>
      </c>
      <c r="E10539" t="s">
        <v>7782</v>
      </c>
      <c r="F10539" t="s">
        <v>7121</v>
      </c>
      <c r="J10539" t="s">
        <v>17</v>
      </c>
      <c r="L10539" t="str">
        <f>_xlfn.XLOOKUP(Tableau1[[#This Row],[TYPE DE PIECE]],Tableau4[MATIERE],Tableau4[SHORT TYPE],"",0,1)</f>
        <v/>
      </c>
      <c r="N10539" t="str">
        <f>IF(ISERR(FIND("DECOUPE",Tableau1[[#This Row],[DESIGNATION]])),"","NEED REF")</f>
        <v/>
      </c>
    </row>
    <row r="10540" spans="2:14">
      <c r="B10540">
        <v>34403466</v>
      </c>
      <c r="C10540" s="2">
        <v>41614</v>
      </c>
      <c r="D10540" t="s">
        <v>13</v>
      </c>
      <c r="E10540" t="s">
        <v>7783</v>
      </c>
      <c r="F10540" t="s">
        <v>7121</v>
      </c>
      <c r="J10540" t="s">
        <v>17</v>
      </c>
      <c r="L10540" t="str">
        <f>_xlfn.XLOOKUP(Tableau1[[#This Row],[TYPE DE PIECE]],Tableau4[MATIERE],Tableau4[SHORT TYPE],"",0,1)</f>
        <v/>
      </c>
      <c r="N10540" t="str">
        <f>IF(ISERR(FIND("DECOUPE",Tableau1[[#This Row],[DESIGNATION]])),"","NEED REF")</f>
        <v/>
      </c>
    </row>
    <row r="10541" spans="2:14">
      <c r="B10541">
        <v>34403465</v>
      </c>
      <c r="C10541" s="2">
        <v>41614</v>
      </c>
      <c r="D10541" t="s">
        <v>13</v>
      </c>
      <c r="E10541" t="s">
        <v>7784</v>
      </c>
      <c r="F10541" t="s">
        <v>7121</v>
      </c>
      <c r="J10541" t="s">
        <v>17</v>
      </c>
      <c r="L10541" t="str">
        <f>_xlfn.XLOOKUP(Tableau1[[#This Row],[TYPE DE PIECE]],Tableau4[MATIERE],Tableau4[SHORT TYPE],"",0,1)</f>
        <v/>
      </c>
      <c r="N10541" t="str">
        <f>IF(ISERR(FIND("DECOUPE",Tableau1[[#This Row],[DESIGNATION]])),"","NEED REF")</f>
        <v/>
      </c>
    </row>
    <row r="10542" spans="2:14">
      <c r="B10542">
        <v>34403464</v>
      </c>
      <c r="C10542" s="2">
        <v>41614</v>
      </c>
      <c r="D10542" t="s">
        <v>13</v>
      </c>
      <c r="E10542" t="s">
        <v>7785</v>
      </c>
      <c r="F10542" t="s">
        <v>7121</v>
      </c>
      <c r="J10542" t="s">
        <v>17</v>
      </c>
      <c r="L10542" t="str">
        <f>_xlfn.XLOOKUP(Tableau1[[#This Row],[TYPE DE PIECE]],Tableau4[MATIERE],Tableau4[SHORT TYPE],"",0,1)</f>
        <v/>
      </c>
      <c r="N10542" t="str">
        <f>IF(ISERR(FIND("DECOUPE",Tableau1[[#This Row],[DESIGNATION]])),"","NEED REF")</f>
        <v/>
      </c>
    </row>
    <row r="10543" spans="2:14">
      <c r="B10543">
        <v>34403463</v>
      </c>
      <c r="C10543" s="2">
        <v>41614</v>
      </c>
      <c r="D10543" t="s">
        <v>13</v>
      </c>
      <c r="E10543" t="s">
        <v>7786</v>
      </c>
      <c r="F10543" t="s">
        <v>7121</v>
      </c>
      <c r="J10543" t="s">
        <v>17</v>
      </c>
      <c r="L10543" t="str">
        <f>_xlfn.XLOOKUP(Tableau1[[#This Row],[TYPE DE PIECE]],Tableau4[MATIERE],Tableau4[SHORT TYPE],"",0,1)</f>
        <v/>
      </c>
      <c r="N10543" t="str">
        <f>IF(ISERR(FIND("DECOUPE",Tableau1[[#This Row],[DESIGNATION]])),"","NEED REF")</f>
        <v/>
      </c>
    </row>
    <row r="10544" spans="2:14">
      <c r="B10544">
        <v>34403462</v>
      </c>
      <c r="C10544" s="2">
        <v>41614</v>
      </c>
      <c r="D10544" t="s">
        <v>13</v>
      </c>
      <c r="E10544" t="s">
        <v>7787</v>
      </c>
      <c r="J10544" t="s">
        <v>17</v>
      </c>
      <c r="L10544" t="str">
        <f>_xlfn.XLOOKUP(Tableau1[[#This Row],[TYPE DE PIECE]],Tableau4[MATIERE],Tableau4[SHORT TYPE],"",0,1)</f>
        <v/>
      </c>
      <c r="N10544" t="str">
        <f>IF(ISERR(FIND("DECOUPE",Tableau1[[#This Row],[DESIGNATION]])),"","NEED REF")</f>
        <v/>
      </c>
    </row>
    <row r="10545" spans="2:14">
      <c r="B10545">
        <v>34403461</v>
      </c>
      <c r="C10545" s="2">
        <v>41614</v>
      </c>
      <c r="D10545" t="s">
        <v>13</v>
      </c>
      <c r="E10545" t="s">
        <v>7788</v>
      </c>
      <c r="F10545" t="s">
        <v>7121</v>
      </c>
      <c r="J10545" t="s">
        <v>17</v>
      </c>
      <c r="L10545" t="str">
        <f>_xlfn.XLOOKUP(Tableau1[[#This Row],[TYPE DE PIECE]],Tableau4[MATIERE],Tableau4[SHORT TYPE],"",0,1)</f>
        <v/>
      </c>
      <c r="N10545" t="str">
        <f>IF(ISERR(FIND("DECOUPE",Tableau1[[#This Row],[DESIGNATION]])),"","NEED REF")</f>
        <v/>
      </c>
    </row>
    <row r="10546" spans="2:14">
      <c r="B10546">
        <v>34403460</v>
      </c>
      <c r="C10546" s="2">
        <v>41614</v>
      </c>
      <c r="D10546" t="s">
        <v>13</v>
      </c>
      <c r="E10546" t="s">
        <v>7789</v>
      </c>
      <c r="F10546" t="s">
        <v>7121</v>
      </c>
      <c r="J10546" t="s">
        <v>17</v>
      </c>
      <c r="L10546" t="str">
        <f>_xlfn.XLOOKUP(Tableau1[[#This Row],[TYPE DE PIECE]],Tableau4[MATIERE],Tableau4[SHORT TYPE],"",0,1)</f>
        <v/>
      </c>
      <c r="N10546" t="str">
        <f>IF(ISERR(FIND("DECOUPE",Tableau1[[#This Row],[DESIGNATION]])),"","NEED REF")</f>
        <v/>
      </c>
    </row>
    <row r="10547" spans="2:14">
      <c r="B10547">
        <v>34403459</v>
      </c>
      <c r="C10547" s="2">
        <v>41614</v>
      </c>
      <c r="D10547" t="s">
        <v>13</v>
      </c>
      <c r="E10547" t="s">
        <v>7790</v>
      </c>
      <c r="F10547" t="s">
        <v>7121</v>
      </c>
      <c r="J10547" t="s">
        <v>17</v>
      </c>
      <c r="L10547" t="str">
        <f>_xlfn.XLOOKUP(Tableau1[[#This Row],[TYPE DE PIECE]],Tableau4[MATIERE],Tableau4[SHORT TYPE],"",0,1)</f>
        <v/>
      </c>
      <c r="N10547" t="str">
        <f>IF(ISERR(FIND("DECOUPE",Tableau1[[#This Row],[DESIGNATION]])),"","NEED REF")</f>
        <v/>
      </c>
    </row>
    <row r="10548" spans="2:14">
      <c r="B10548">
        <v>34403458</v>
      </c>
      <c r="C10548" s="2">
        <v>41614</v>
      </c>
      <c r="D10548" t="s">
        <v>13</v>
      </c>
      <c r="E10548" t="s">
        <v>7791</v>
      </c>
      <c r="F10548" t="s">
        <v>7121</v>
      </c>
      <c r="J10548" t="s">
        <v>17</v>
      </c>
      <c r="L10548" t="str">
        <f>_xlfn.XLOOKUP(Tableau1[[#This Row],[TYPE DE PIECE]],Tableau4[MATIERE],Tableau4[SHORT TYPE],"",0,1)</f>
        <v/>
      </c>
      <c r="N10548" t="str">
        <f>IF(ISERR(FIND("DECOUPE",Tableau1[[#This Row],[DESIGNATION]])),"","NEED REF")</f>
        <v/>
      </c>
    </row>
    <row r="10549" spans="2:14">
      <c r="B10549">
        <v>34403457</v>
      </c>
      <c r="C10549" s="2">
        <v>41614</v>
      </c>
      <c r="D10549" t="s">
        <v>13</v>
      </c>
      <c r="E10549" t="s">
        <v>7789</v>
      </c>
      <c r="F10549" t="s">
        <v>7121</v>
      </c>
      <c r="J10549" t="s">
        <v>17</v>
      </c>
      <c r="L10549" t="str">
        <f>_xlfn.XLOOKUP(Tableau1[[#This Row],[TYPE DE PIECE]],Tableau4[MATIERE],Tableau4[SHORT TYPE],"",0,1)</f>
        <v/>
      </c>
      <c r="N10549" t="str">
        <f>IF(ISERR(FIND("DECOUPE",Tableau1[[#This Row],[DESIGNATION]])),"","NEED REF")</f>
        <v/>
      </c>
    </row>
    <row r="10550" spans="2:14">
      <c r="B10550">
        <v>34403456</v>
      </c>
      <c r="C10550" s="2">
        <v>41614</v>
      </c>
      <c r="D10550" t="s">
        <v>13</v>
      </c>
      <c r="E10550" t="s">
        <v>7792</v>
      </c>
      <c r="F10550" t="s">
        <v>7121</v>
      </c>
      <c r="J10550" t="s">
        <v>17</v>
      </c>
      <c r="L10550" t="str">
        <f>_xlfn.XLOOKUP(Tableau1[[#This Row],[TYPE DE PIECE]],Tableau4[MATIERE],Tableau4[SHORT TYPE],"",0,1)</f>
        <v/>
      </c>
      <c r="N10550" t="str">
        <f>IF(ISERR(FIND("DECOUPE",Tableau1[[#This Row],[DESIGNATION]])),"","NEED REF")</f>
        <v/>
      </c>
    </row>
    <row r="10551" spans="2:14">
      <c r="B10551">
        <v>34403455</v>
      </c>
      <c r="C10551" s="2">
        <v>41614</v>
      </c>
      <c r="D10551" t="s">
        <v>13</v>
      </c>
      <c r="E10551" t="s">
        <v>7793</v>
      </c>
      <c r="F10551" t="s">
        <v>7121</v>
      </c>
      <c r="J10551" t="s">
        <v>17</v>
      </c>
      <c r="L10551" t="str">
        <f>_xlfn.XLOOKUP(Tableau1[[#This Row],[TYPE DE PIECE]],Tableau4[MATIERE],Tableau4[SHORT TYPE],"",0,1)</f>
        <v/>
      </c>
      <c r="N10551" t="str">
        <f>IF(ISERR(FIND("DECOUPE",Tableau1[[#This Row],[DESIGNATION]])),"","NEED REF")</f>
        <v/>
      </c>
    </row>
    <row r="10552" spans="2:14">
      <c r="B10552">
        <v>34403454</v>
      </c>
      <c r="C10552" s="2">
        <v>41614</v>
      </c>
      <c r="D10552" t="s">
        <v>13</v>
      </c>
      <c r="E10552" t="s">
        <v>7124</v>
      </c>
      <c r="F10552" t="s">
        <v>7121</v>
      </c>
      <c r="J10552" t="s">
        <v>17</v>
      </c>
      <c r="L10552" t="str">
        <f>_xlfn.XLOOKUP(Tableau1[[#This Row],[TYPE DE PIECE]],Tableau4[MATIERE],Tableau4[SHORT TYPE],"",0,1)</f>
        <v/>
      </c>
      <c r="N10552" t="str">
        <f>IF(ISERR(FIND("DECOUPE",Tableau1[[#This Row],[DESIGNATION]])),"","NEED REF")</f>
        <v/>
      </c>
    </row>
    <row r="10553" spans="2:14">
      <c r="B10553">
        <v>34403453</v>
      </c>
      <c r="C10553" s="2">
        <v>41614</v>
      </c>
      <c r="D10553" t="s">
        <v>13</v>
      </c>
      <c r="E10553" t="s">
        <v>7794</v>
      </c>
      <c r="F10553" t="s">
        <v>7121</v>
      </c>
      <c r="J10553" t="s">
        <v>17</v>
      </c>
      <c r="L10553" t="str">
        <f>_xlfn.XLOOKUP(Tableau1[[#This Row],[TYPE DE PIECE]],Tableau4[MATIERE],Tableau4[SHORT TYPE],"",0,1)</f>
        <v/>
      </c>
      <c r="N10553" t="str">
        <f>IF(ISERR(FIND("DECOUPE",Tableau1[[#This Row],[DESIGNATION]])),"","NEED REF")</f>
        <v/>
      </c>
    </row>
    <row r="10554" spans="2:14">
      <c r="B10554">
        <v>34403452</v>
      </c>
      <c r="C10554" s="2">
        <v>41614</v>
      </c>
      <c r="D10554" t="s">
        <v>13</v>
      </c>
      <c r="E10554" t="s">
        <v>7416</v>
      </c>
      <c r="F10554" t="s">
        <v>7121</v>
      </c>
      <c r="J10554" t="s">
        <v>17</v>
      </c>
      <c r="L10554" t="str">
        <f>_xlfn.XLOOKUP(Tableau1[[#This Row],[TYPE DE PIECE]],Tableau4[MATIERE],Tableau4[SHORT TYPE],"",0,1)</f>
        <v/>
      </c>
      <c r="N10554" t="str">
        <f>IF(ISERR(FIND("DECOUPE",Tableau1[[#This Row],[DESIGNATION]])),"","NEED REF")</f>
        <v/>
      </c>
    </row>
    <row r="10555" spans="2:14">
      <c r="B10555">
        <v>34403451</v>
      </c>
      <c r="C10555" s="2">
        <v>41614</v>
      </c>
      <c r="D10555" t="s">
        <v>13</v>
      </c>
      <c r="E10555" t="s">
        <v>7795</v>
      </c>
      <c r="F10555" t="s">
        <v>7121</v>
      </c>
      <c r="J10555" t="s">
        <v>17</v>
      </c>
      <c r="L10555" t="str">
        <f>_xlfn.XLOOKUP(Tableau1[[#This Row],[TYPE DE PIECE]],Tableau4[MATIERE],Tableau4[SHORT TYPE],"",0,1)</f>
        <v/>
      </c>
      <c r="N10555" t="str">
        <f>IF(ISERR(FIND("DECOUPE",Tableau1[[#This Row],[DESIGNATION]])),"","NEED REF")</f>
        <v/>
      </c>
    </row>
    <row r="10556" spans="2:14">
      <c r="B10556">
        <v>34403450</v>
      </c>
      <c r="C10556" s="2">
        <v>41614</v>
      </c>
      <c r="D10556" t="s">
        <v>13</v>
      </c>
      <c r="E10556" t="s">
        <v>7796</v>
      </c>
      <c r="F10556" t="s">
        <v>7121</v>
      </c>
      <c r="J10556" t="s">
        <v>17</v>
      </c>
      <c r="L10556" t="str">
        <f>_xlfn.XLOOKUP(Tableau1[[#This Row],[TYPE DE PIECE]],Tableau4[MATIERE],Tableau4[SHORT TYPE],"",0,1)</f>
        <v/>
      </c>
      <c r="N10556" t="str">
        <f>IF(ISERR(FIND("DECOUPE",Tableau1[[#This Row],[DESIGNATION]])),"","NEED REF")</f>
        <v/>
      </c>
    </row>
    <row r="10557" spans="2:14">
      <c r="B10557">
        <v>34403449</v>
      </c>
      <c r="C10557" s="2">
        <v>41614</v>
      </c>
      <c r="D10557" t="s">
        <v>13</v>
      </c>
      <c r="E10557" t="s">
        <v>7415</v>
      </c>
      <c r="F10557" t="s">
        <v>7121</v>
      </c>
      <c r="J10557" t="s">
        <v>17</v>
      </c>
      <c r="L10557" t="str">
        <f>_xlfn.XLOOKUP(Tableau1[[#This Row],[TYPE DE PIECE]],Tableau4[MATIERE],Tableau4[SHORT TYPE],"",0,1)</f>
        <v/>
      </c>
      <c r="N10557" t="str">
        <f>IF(ISERR(FIND("DECOUPE",Tableau1[[#This Row],[DESIGNATION]])),"","NEED REF")</f>
        <v/>
      </c>
    </row>
    <row r="10558" spans="2:14">
      <c r="B10558">
        <v>34403448</v>
      </c>
      <c r="C10558" s="2">
        <v>41614</v>
      </c>
      <c r="D10558" t="s">
        <v>13</v>
      </c>
      <c r="E10558" t="s">
        <v>7797</v>
      </c>
      <c r="F10558" t="s">
        <v>7121</v>
      </c>
      <c r="J10558" t="s">
        <v>17</v>
      </c>
      <c r="L10558" t="str">
        <f>_xlfn.XLOOKUP(Tableau1[[#This Row],[TYPE DE PIECE]],Tableau4[MATIERE],Tableau4[SHORT TYPE],"",0,1)</f>
        <v/>
      </c>
      <c r="N10558" t="str">
        <f>IF(ISERR(FIND("DECOUPE",Tableau1[[#This Row],[DESIGNATION]])),"","NEED REF")</f>
        <v/>
      </c>
    </row>
    <row r="10559" spans="2:14">
      <c r="B10559">
        <v>34403447</v>
      </c>
      <c r="C10559" s="2">
        <v>41614</v>
      </c>
      <c r="D10559" t="s">
        <v>13</v>
      </c>
      <c r="E10559" t="s">
        <v>7798</v>
      </c>
      <c r="F10559" t="s">
        <v>7121</v>
      </c>
      <c r="J10559" t="s">
        <v>17</v>
      </c>
      <c r="L10559" t="str">
        <f>_xlfn.XLOOKUP(Tableau1[[#This Row],[TYPE DE PIECE]],Tableau4[MATIERE],Tableau4[SHORT TYPE],"",0,1)</f>
        <v/>
      </c>
      <c r="N10559" t="str">
        <f>IF(ISERR(FIND("DECOUPE",Tableau1[[#This Row],[DESIGNATION]])),"","NEED REF")</f>
        <v/>
      </c>
    </row>
    <row r="10560" spans="2:14">
      <c r="B10560">
        <v>34403446</v>
      </c>
      <c r="C10560" s="2">
        <v>41614</v>
      </c>
      <c r="D10560" t="s">
        <v>745</v>
      </c>
      <c r="E10560" t="s">
        <v>7799</v>
      </c>
      <c r="F10560" t="s">
        <v>7121</v>
      </c>
      <c r="J10560" t="s">
        <v>17</v>
      </c>
      <c r="L10560" t="str">
        <f>_xlfn.XLOOKUP(Tableau1[[#This Row],[TYPE DE PIECE]],Tableau4[MATIERE],Tableau4[SHORT TYPE],"",0,1)</f>
        <v/>
      </c>
      <c r="N10560" t="str">
        <f>IF(ISERR(FIND("DECOUPE",Tableau1[[#This Row],[DESIGNATION]])),"","NEED REF")</f>
        <v/>
      </c>
    </row>
    <row r="10561" spans="2:14">
      <c r="B10561">
        <v>34403445</v>
      </c>
      <c r="C10561" s="2">
        <v>41614</v>
      </c>
      <c r="D10561" t="s">
        <v>745</v>
      </c>
      <c r="E10561" t="s">
        <v>7760</v>
      </c>
      <c r="F10561" t="s">
        <v>7121</v>
      </c>
      <c r="J10561" t="s">
        <v>17</v>
      </c>
      <c r="L10561" t="str">
        <f>_xlfn.XLOOKUP(Tableau1[[#This Row],[TYPE DE PIECE]],Tableau4[MATIERE],Tableau4[SHORT TYPE],"",0,1)</f>
        <v/>
      </c>
      <c r="N10561" t="str">
        <f>IF(ISERR(FIND("DECOUPE",Tableau1[[#This Row],[DESIGNATION]])),"","NEED REF")</f>
        <v/>
      </c>
    </row>
    <row r="10562" spans="2:14">
      <c r="B10562">
        <v>34403444</v>
      </c>
      <c r="C10562" s="2">
        <v>41614</v>
      </c>
      <c r="D10562" t="s">
        <v>745</v>
      </c>
      <c r="E10562" t="s">
        <v>7800</v>
      </c>
      <c r="F10562" t="s">
        <v>7121</v>
      </c>
      <c r="J10562" t="s">
        <v>17</v>
      </c>
      <c r="L10562" t="str">
        <f>_xlfn.XLOOKUP(Tableau1[[#This Row],[TYPE DE PIECE]],Tableau4[MATIERE],Tableau4[SHORT TYPE],"",0,1)</f>
        <v/>
      </c>
      <c r="N10562" t="str">
        <f>IF(ISERR(FIND("DECOUPE",Tableau1[[#This Row],[DESIGNATION]])),"","NEED REF")</f>
        <v/>
      </c>
    </row>
    <row r="10563" spans="2:14">
      <c r="B10563">
        <v>34403443</v>
      </c>
      <c r="C10563" s="2">
        <v>41614</v>
      </c>
      <c r="D10563" t="s">
        <v>745</v>
      </c>
      <c r="E10563" t="s">
        <v>7801</v>
      </c>
      <c r="F10563" t="s">
        <v>7121</v>
      </c>
      <c r="J10563" t="s">
        <v>17</v>
      </c>
      <c r="L10563" t="str">
        <f>_xlfn.XLOOKUP(Tableau1[[#This Row],[TYPE DE PIECE]],Tableau4[MATIERE],Tableau4[SHORT TYPE],"",0,1)</f>
        <v/>
      </c>
      <c r="N10563" t="str">
        <f>IF(ISERR(FIND("DECOUPE",Tableau1[[#This Row],[DESIGNATION]])),"","NEED REF")</f>
        <v/>
      </c>
    </row>
    <row r="10564" spans="2:14">
      <c r="B10564">
        <v>34403442</v>
      </c>
      <c r="C10564" s="2">
        <v>41614</v>
      </c>
      <c r="D10564" t="s">
        <v>13</v>
      </c>
      <c r="E10564" t="s">
        <v>7802</v>
      </c>
      <c r="F10564" t="s">
        <v>7121</v>
      </c>
      <c r="J10564" t="s">
        <v>17</v>
      </c>
      <c r="L10564" t="str">
        <f>_xlfn.XLOOKUP(Tableau1[[#This Row],[TYPE DE PIECE]],Tableau4[MATIERE],Tableau4[SHORT TYPE],"",0,1)</f>
        <v/>
      </c>
      <c r="N10564" t="str">
        <f>IF(ISERR(FIND("DECOUPE",Tableau1[[#This Row],[DESIGNATION]])),"","NEED REF")</f>
        <v/>
      </c>
    </row>
    <row r="10565" spans="2:14">
      <c r="B10565">
        <v>34403441</v>
      </c>
      <c r="C10565" s="2">
        <v>41614</v>
      </c>
      <c r="D10565" t="s">
        <v>13</v>
      </c>
      <c r="E10565" t="s">
        <v>7803</v>
      </c>
      <c r="F10565" t="s">
        <v>7121</v>
      </c>
      <c r="J10565" t="s">
        <v>17</v>
      </c>
      <c r="L10565" t="str">
        <f>_xlfn.XLOOKUP(Tableau1[[#This Row],[TYPE DE PIECE]],Tableau4[MATIERE],Tableau4[SHORT TYPE],"",0,1)</f>
        <v/>
      </c>
      <c r="N10565" t="str">
        <f>IF(ISERR(FIND("DECOUPE",Tableau1[[#This Row],[DESIGNATION]])),"","NEED REF")</f>
        <v/>
      </c>
    </row>
    <row r="10566" spans="2:14">
      <c r="B10566">
        <v>34403440</v>
      </c>
      <c r="C10566" s="2">
        <v>41614</v>
      </c>
      <c r="D10566" t="s">
        <v>13</v>
      </c>
      <c r="E10566" t="s">
        <v>7804</v>
      </c>
      <c r="F10566" t="s">
        <v>7121</v>
      </c>
      <c r="J10566" t="s">
        <v>17</v>
      </c>
      <c r="L10566" t="str">
        <f>_xlfn.XLOOKUP(Tableau1[[#This Row],[TYPE DE PIECE]],Tableau4[MATIERE],Tableau4[SHORT TYPE],"",0,1)</f>
        <v/>
      </c>
      <c r="N10566" t="str">
        <f>IF(ISERR(FIND("DECOUPE",Tableau1[[#This Row],[DESIGNATION]])),"","NEED REF")</f>
        <v/>
      </c>
    </row>
    <row r="10567" spans="2:14">
      <c r="B10567">
        <v>34403439</v>
      </c>
      <c r="C10567" s="2">
        <v>41614</v>
      </c>
      <c r="D10567" t="s">
        <v>13</v>
      </c>
      <c r="E10567" t="s">
        <v>7805</v>
      </c>
      <c r="F10567" t="s">
        <v>7121</v>
      </c>
      <c r="J10567" t="s">
        <v>17</v>
      </c>
      <c r="L10567" t="str">
        <f>_xlfn.XLOOKUP(Tableau1[[#This Row],[TYPE DE PIECE]],Tableau4[MATIERE],Tableau4[SHORT TYPE],"",0,1)</f>
        <v/>
      </c>
      <c r="N10567" t="str">
        <f>IF(ISERR(FIND("DECOUPE",Tableau1[[#This Row],[DESIGNATION]])),"","NEED REF")</f>
        <v/>
      </c>
    </row>
    <row r="10568" spans="2:14">
      <c r="B10568">
        <v>34403438</v>
      </c>
      <c r="C10568" s="2">
        <v>41614</v>
      </c>
      <c r="D10568" t="s">
        <v>13</v>
      </c>
      <c r="E10568" t="s">
        <v>7806</v>
      </c>
      <c r="F10568" t="s">
        <v>7121</v>
      </c>
      <c r="J10568" t="s">
        <v>17</v>
      </c>
      <c r="L10568" t="str">
        <f>_xlfn.XLOOKUP(Tableau1[[#This Row],[TYPE DE PIECE]],Tableau4[MATIERE],Tableau4[SHORT TYPE],"",0,1)</f>
        <v/>
      </c>
      <c r="N10568" t="str">
        <f>IF(ISERR(FIND("DECOUPE",Tableau1[[#This Row],[DESIGNATION]])),"","NEED REF")</f>
        <v/>
      </c>
    </row>
    <row r="10569" spans="2:14">
      <c r="B10569">
        <v>34403437</v>
      </c>
      <c r="C10569" s="2">
        <v>41614</v>
      </c>
      <c r="D10569" t="s">
        <v>13</v>
      </c>
      <c r="E10569" t="s">
        <v>7807</v>
      </c>
      <c r="F10569" t="s">
        <v>7121</v>
      </c>
      <c r="J10569" t="s">
        <v>17</v>
      </c>
      <c r="L10569" t="str">
        <f>_xlfn.XLOOKUP(Tableau1[[#This Row],[TYPE DE PIECE]],Tableau4[MATIERE],Tableau4[SHORT TYPE],"",0,1)</f>
        <v/>
      </c>
      <c r="N10569" t="str">
        <f>IF(ISERR(FIND("DECOUPE",Tableau1[[#This Row],[DESIGNATION]])),"","NEED REF")</f>
        <v/>
      </c>
    </row>
    <row r="10570" spans="2:14">
      <c r="B10570">
        <v>34403436</v>
      </c>
      <c r="C10570" s="2">
        <v>41614</v>
      </c>
      <c r="D10570" t="s">
        <v>13</v>
      </c>
      <c r="E10570" t="s">
        <v>7808</v>
      </c>
      <c r="F10570" t="s">
        <v>7121</v>
      </c>
      <c r="J10570" t="s">
        <v>17</v>
      </c>
      <c r="L10570" t="str">
        <f>_xlfn.XLOOKUP(Tableau1[[#This Row],[TYPE DE PIECE]],Tableau4[MATIERE],Tableau4[SHORT TYPE],"",0,1)</f>
        <v/>
      </c>
      <c r="N10570" t="str">
        <f>IF(ISERR(FIND("DECOUPE",Tableau1[[#This Row],[DESIGNATION]])),"","NEED REF")</f>
        <v/>
      </c>
    </row>
    <row r="10571" spans="2:14">
      <c r="B10571">
        <v>34403435</v>
      </c>
      <c r="C10571" s="2">
        <v>41614</v>
      </c>
      <c r="D10571" t="s">
        <v>13</v>
      </c>
      <c r="E10571" t="s">
        <v>7809</v>
      </c>
      <c r="F10571" t="s">
        <v>7121</v>
      </c>
      <c r="J10571" t="s">
        <v>17</v>
      </c>
      <c r="L10571" t="str">
        <f>_xlfn.XLOOKUP(Tableau1[[#This Row],[TYPE DE PIECE]],Tableau4[MATIERE],Tableau4[SHORT TYPE],"",0,1)</f>
        <v/>
      </c>
      <c r="N10571" t="str">
        <f>IF(ISERR(FIND("DECOUPE",Tableau1[[#This Row],[DESIGNATION]])),"","NEED REF")</f>
        <v/>
      </c>
    </row>
    <row r="10572" spans="2:14">
      <c r="B10572">
        <v>34403434</v>
      </c>
      <c r="C10572" s="2">
        <v>41614</v>
      </c>
      <c r="D10572" t="s">
        <v>745</v>
      </c>
      <c r="E10572" t="s">
        <v>7810</v>
      </c>
      <c r="F10572" t="s">
        <v>7121</v>
      </c>
      <c r="J10572" t="s">
        <v>17</v>
      </c>
      <c r="L10572" t="str">
        <f>_xlfn.XLOOKUP(Tableau1[[#This Row],[TYPE DE PIECE]],Tableau4[MATIERE],Tableau4[SHORT TYPE],"",0,1)</f>
        <v/>
      </c>
      <c r="N10572" t="str">
        <f>IF(ISERR(FIND("DECOUPE",Tableau1[[#This Row],[DESIGNATION]])),"","NEED REF")</f>
        <v/>
      </c>
    </row>
    <row r="10573" spans="2:14">
      <c r="B10573">
        <v>34403433</v>
      </c>
      <c r="C10573" s="2">
        <v>41614</v>
      </c>
      <c r="D10573" t="s">
        <v>745</v>
      </c>
      <c r="E10573" t="s">
        <v>7811</v>
      </c>
      <c r="F10573" t="s">
        <v>7121</v>
      </c>
      <c r="J10573" t="s">
        <v>17</v>
      </c>
      <c r="L10573" t="str">
        <f>_xlfn.XLOOKUP(Tableau1[[#This Row],[TYPE DE PIECE]],Tableau4[MATIERE],Tableau4[SHORT TYPE],"",0,1)</f>
        <v/>
      </c>
      <c r="N10573" t="str">
        <f>IF(ISERR(FIND("DECOUPE",Tableau1[[#This Row],[DESIGNATION]])),"","NEED REF")</f>
        <v/>
      </c>
    </row>
    <row r="10574" spans="2:14">
      <c r="B10574">
        <v>34403432</v>
      </c>
      <c r="C10574" s="2">
        <v>41614</v>
      </c>
      <c r="D10574" t="s">
        <v>13</v>
      </c>
      <c r="E10574" t="s">
        <v>7812</v>
      </c>
      <c r="F10574" t="s">
        <v>7121</v>
      </c>
      <c r="J10574" t="s">
        <v>17</v>
      </c>
      <c r="L10574" t="str">
        <f>_xlfn.XLOOKUP(Tableau1[[#This Row],[TYPE DE PIECE]],Tableau4[MATIERE],Tableau4[SHORT TYPE],"",0,1)</f>
        <v/>
      </c>
      <c r="N10574" t="str">
        <f>IF(ISERR(FIND("DECOUPE",Tableau1[[#This Row],[DESIGNATION]])),"","NEED REF")</f>
        <v/>
      </c>
    </row>
    <row r="10575" spans="2:14">
      <c r="B10575">
        <v>34403431</v>
      </c>
      <c r="C10575" s="2">
        <v>41614</v>
      </c>
      <c r="D10575" t="s">
        <v>13</v>
      </c>
      <c r="E10575" t="s">
        <v>7813</v>
      </c>
      <c r="F10575" t="s">
        <v>7121</v>
      </c>
      <c r="J10575" t="s">
        <v>17</v>
      </c>
      <c r="L10575" t="str">
        <f>_xlfn.XLOOKUP(Tableau1[[#This Row],[TYPE DE PIECE]],Tableau4[MATIERE],Tableau4[SHORT TYPE],"",0,1)</f>
        <v/>
      </c>
      <c r="N10575" t="str">
        <f>IF(ISERR(FIND("DECOUPE",Tableau1[[#This Row],[DESIGNATION]])),"","NEED REF")</f>
        <v/>
      </c>
    </row>
    <row r="10576" spans="2:14">
      <c r="B10576">
        <v>34403430</v>
      </c>
      <c r="C10576" s="2">
        <v>41614</v>
      </c>
      <c r="D10576" t="s">
        <v>13</v>
      </c>
      <c r="E10576" t="s">
        <v>7814</v>
      </c>
      <c r="F10576" t="s">
        <v>7121</v>
      </c>
      <c r="J10576" t="s">
        <v>17</v>
      </c>
      <c r="L10576" t="str">
        <f>_xlfn.XLOOKUP(Tableau1[[#This Row],[TYPE DE PIECE]],Tableau4[MATIERE],Tableau4[SHORT TYPE],"",0,1)</f>
        <v/>
      </c>
      <c r="N10576" t="str">
        <f>IF(ISERR(FIND("DECOUPE",Tableau1[[#This Row],[DESIGNATION]])),"","NEED REF")</f>
        <v/>
      </c>
    </row>
    <row r="10577" spans="2:14">
      <c r="B10577">
        <v>34403429</v>
      </c>
      <c r="C10577" s="2">
        <v>41614</v>
      </c>
      <c r="D10577" t="s">
        <v>13</v>
      </c>
      <c r="E10577" t="s">
        <v>7815</v>
      </c>
      <c r="F10577" t="s">
        <v>7121</v>
      </c>
      <c r="J10577" t="s">
        <v>17</v>
      </c>
      <c r="L10577" t="str">
        <f>_xlfn.XLOOKUP(Tableau1[[#This Row],[TYPE DE PIECE]],Tableau4[MATIERE],Tableau4[SHORT TYPE],"",0,1)</f>
        <v/>
      </c>
      <c r="N10577" t="str">
        <f>IF(ISERR(FIND("DECOUPE",Tableau1[[#This Row],[DESIGNATION]])),"","NEED REF")</f>
        <v/>
      </c>
    </row>
    <row r="10578" spans="2:14">
      <c r="B10578">
        <v>34403428</v>
      </c>
      <c r="C10578" s="2">
        <v>41614</v>
      </c>
      <c r="D10578" t="s">
        <v>13</v>
      </c>
      <c r="E10578" t="s">
        <v>7816</v>
      </c>
      <c r="F10578" t="s">
        <v>7121</v>
      </c>
      <c r="J10578" t="s">
        <v>17</v>
      </c>
      <c r="L10578" t="str">
        <f>_xlfn.XLOOKUP(Tableau1[[#This Row],[TYPE DE PIECE]],Tableau4[MATIERE],Tableau4[SHORT TYPE],"",0,1)</f>
        <v/>
      </c>
      <c r="N10578" t="str">
        <f>IF(ISERR(FIND("DECOUPE",Tableau1[[#This Row],[DESIGNATION]])),"","NEED REF")</f>
        <v/>
      </c>
    </row>
    <row r="10579" spans="2:14">
      <c r="B10579">
        <v>34403427</v>
      </c>
      <c r="C10579" s="2">
        <v>41614</v>
      </c>
      <c r="D10579" t="s">
        <v>13</v>
      </c>
      <c r="E10579" t="s">
        <v>7814</v>
      </c>
      <c r="F10579" t="s">
        <v>7121</v>
      </c>
      <c r="J10579" t="s">
        <v>17</v>
      </c>
      <c r="L10579" t="str">
        <f>_xlfn.XLOOKUP(Tableau1[[#This Row],[TYPE DE PIECE]],Tableau4[MATIERE],Tableau4[SHORT TYPE],"",0,1)</f>
        <v/>
      </c>
      <c r="N10579" t="str">
        <f>IF(ISERR(FIND("DECOUPE",Tableau1[[#This Row],[DESIGNATION]])),"","NEED REF")</f>
        <v/>
      </c>
    </row>
    <row r="10580" spans="2:14">
      <c r="B10580">
        <v>34403426</v>
      </c>
      <c r="C10580" s="2">
        <v>41614</v>
      </c>
      <c r="D10580" t="s">
        <v>13</v>
      </c>
      <c r="E10580" t="s">
        <v>7817</v>
      </c>
      <c r="F10580" t="s">
        <v>7121</v>
      </c>
      <c r="J10580" t="s">
        <v>17</v>
      </c>
      <c r="L10580" t="str">
        <f>_xlfn.XLOOKUP(Tableau1[[#This Row],[TYPE DE PIECE]],Tableau4[MATIERE],Tableau4[SHORT TYPE],"",0,1)</f>
        <v/>
      </c>
      <c r="N10580" t="str">
        <f>IF(ISERR(FIND("DECOUPE",Tableau1[[#This Row],[DESIGNATION]])),"","NEED REF")</f>
        <v/>
      </c>
    </row>
    <row r="10581" spans="2:14">
      <c r="B10581">
        <v>34403425</v>
      </c>
      <c r="C10581" s="2">
        <v>41614</v>
      </c>
      <c r="D10581" t="s">
        <v>13</v>
      </c>
      <c r="E10581" t="s">
        <v>7818</v>
      </c>
      <c r="F10581" t="s">
        <v>7121</v>
      </c>
      <c r="J10581" t="s">
        <v>17</v>
      </c>
      <c r="L10581" t="str">
        <f>_xlfn.XLOOKUP(Tableau1[[#This Row],[TYPE DE PIECE]],Tableau4[MATIERE],Tableau4[SHORT TYPE],"",0,1)</f>
        <v/>
      </c>
      <c r="N10581" t="str">
        <f>IF(ISERR(FIND("DECOUPE",Tableau1[[#This Row],[DESIGNATION]])),"","NEED REF")</f>
        <v/>
      </c>
    </row>
    <row r="10582" spans="2:14">
      <c r="B10582">
        <v>34403424</v>
      </c>
      <c r="C10582" s="2">
        <v>41614</v>
      </c>
      <c r="D10582" t="s">
        <v>13</v>
      </c>
      <c r="E10582" t="s">
        <v>7819</v>
      </c>
      <c r="F10582" t="s">
        <v>7121</v>
      </c>
      <c r="J10582" t="s">
        <v>17</v>
      </c>
      <c r="L10582" t="str">
        <f>_xlfn.XLOOKUP(Tableau1[[#This Row],[TYPE DE PIECE]],Tableau4[MATIERE],Tableau4[SHORT TYPE],"",0,1)</f>
        <v/>
      </c>
      <c r="N10582" t="str">
        <f>IF(ISERR(FIND("DECOUPE",Tableau1[[#This Row],[DESIGNATION]])),"","NEED REF")</f>
        <v/>
      </c>
    </row>
    <row r="10583" spans="2:14">
      <c r="B10583">
        <v>34403423</v>
      </c>
      <c r="C10583" s="2">
        <v>41615</v>
      </c>
      <c r="D10583" t="s">
        <v>13</v>
      </c>
      <c r="E10583" t="s">
        <v>7820</v>
      </c>
      <c r="F10583" t="s">
        <v>6968</v>
      </c>
      <c r="J10583" t="s">
        <v>1944</v>
      </c>
      <c r="L10583" t="str">
        <f>_xlfn.XLOOKUP(Tableau1[[#This Row],[TYPE DE PIECE]],Tableau4[MATIERE],Tableau4[SHORT TYPE],"",0,1)</f>
        <v/>
      </c>
      <c r="N10583" t="str">
        <f>IF(ISERR(FIND("DECOUPE",Tableau1[[#This Row],[DESIGNATION]])),"","NEED REF")</f>
        <v/>
      </c>
    </row>
    <row r="10584" spans="2:14">
      <c r="B10584">
        <v>34403422</v>
      </c>
      <c r="C10584" s="2">
        <v>41614</v>
      </c>
      <c r="D10584" t="s">
        <v>13</v>
      </c>
      <c r="F10584" t="s">
        <v>7121</v>
      </c>
      <c r="J10584" t="s">
        <v>17</v>
      </c>
      <c r="L10584" t="str">
        <f>_xlfn.XLOOKUP(Tableau1[[#This Row],[TYPE DE PIECE]],Tableau4[MATIERE],Tableau4[SHORT TYPE],"",0,1)</f>
        <v/>
      </c>
      <c r="N10584" t="str">
        <f>IF(ISERR(FIND("DECOUPE",Tableau1[[#This Row],[DESIGNATION]])),"","NEED REF")</f>
        <v/>
      </c>
    </row>
    <row r="10585" spans="2:14">
      <c r="B10585">
        <v>34403421</v>
      </c>
      <c r="C10585" s="2">
        <v>41614</v>
      </c>
      <c r="D10585" t="s">
        <v>13</v>
      </c>
      <c r="E10585" t="s">
        <v>7821</v>
      </c>
      <c r="F10585" t="s">
        <v>7121</v>
      </c>
      <c r="J10585" t="s">
        <v>17</v>
      </c>
      <c r="L10585" t="str">
        <f>_xlfn.XLOOKUP(Tableau1[[#This Row],[TYPE DE PIECE]],Tableau4[MATIERE],Tableau4[SHORT TYPE],"",0,1)</f>
        <v/>
      </c>
      <c r="N10585" t="str">
        <f>IF(ISERR(FIND("DECOUPE",Tableau1[[#This Row],[DESIGNATION]])),"","NEED REF")</f>
        <v/>
      </c>
    </row>
    <row r="10586" spans="2:14">
      <c r="B10586">
        <v>34403420</v>
      </c>
      <c r="C10586" s="2">
        <v>41614</v>
      </c>
      <c r="D10586" t="s">
        <v>13</v>
      </c>
      <c r="E10586" t="s">
        <v>7822</v>
      </c>
      <c r="F10586" t="s">
        <v>7121</v>
      </c>
      <c r="J10586" t="s">
        <v>17</v>
      </c>
      <c r="L10586" t="str">
        <f>_xlfn.XLOOKUP(Tableau1[[#This Row],[TYPE DE PIECE]],Tableau4[MATIERE],Tableau4[SHORT TYPE],"",0,1)</f>
        <v/>
      </c>
      <c r="N10586" t="str">
        <f>IF(ISERR(FIND("DECOUPE",Tableau1[[#This Row],[DESIGNATION]])),"","NEED REF")</f>
        <v/>
      </c>
    </row>
    <row r="10587" spans="2:14">
      <c r="B10587">
        <v>34403419</v>
      </c>
      <c r="C10587" s="2">
        <v>41614</v>
      </c>
      <c r="D10587" t="s">
        <v>13</v>
      </c>
      <c r="E10587" t="s">
        <v>7823</v>
      </c>
      <c r="F10587" t="s">
        <v>7121</v>
      </c>
      <c r="J10587" t="s">
        <v>17</v>
      </c>
      <c r="L10587" t="str">
        <f>_xlfn.XLOOKUP(Tableau1[[#This Row],[TYPE DE PIECE]],Tableau4[MATIERE],Tableau4[SHORT TYPE],"",0,1)</f>
        <v/>
      </c>
      <c r="N10587" t="str">
        <f>IF(ISERR(FIND("DECOUPE",Tableau1[[#This Row],[DESIGNATION]])),"","NEED REF")</f>
        <v/>
      </c>
    </row>
    <row r="10588" spans="2:14">
      <c r="B10588">
        <v>34403418</v>
      </c>
      <c r="C10588" s="2">
        <v>41614</v>
      </c>
      <c r="D10588" t="s">
        <v>13</v>
      </c>
      <c r="E10588" t="s">
        <v>7824</v>
      </c>
      <c r="F10588" t="s">
        <v>7121</v>
      </c>
      <c r="J10588" t="s">
        <v>17</v>
      </c>
      <c r="L10588" t="str">
        <f>_xlfn.XLOOKUP(Tableau1[[#This Row],[TYPE DE PIECE]],Tableau4[MATIERE],Tableau4[SHORT TYPE],"",0,1)</f>
        <v/>
      </c>
      <c r="N10588" t="str">
        <f>IF(ISERR(FIND("DECOUPE",Tableau1[[#This Row],[DESIGNATION]])),"","NEED REF")</f>
        <v/>
      </c>
    </row>
    <row r="10589" spans="2:14">
      <c r="B10589">
        <v>34403417</v>
      </c>
      <c r="C10589" s="2">
        <v>41614</v>
      </c>
      <c r="D10589" t="s">
        <v>13</v>
      </c>
      <c r="E10589" t="s">
        <v>7825</v>
      </c>
      <c r="F10589" t="s">
        <v>7121</v>
      </c>
      <c r="J10589" t="s">
        <v>17</v>
      </c>
      <c r="L10589" t="str">
        <f>_xlfn.XLOOKUP(Tableau1[[#This Row],[TYPE DE PIECE]],Tableau4[MATIERE],Tableau4[SHORT TYPE],"",0,1)</f>
        <v/>
      </c>
      <c r="N10589" t="str">
        <f>IF(ISERR(FIND("DECOUPE",Tableau1[[#This Row],[DESIGNATION]])),"","NEED REF")</f>
        <v/>
      </c>
    </row>
    <row r="10590" spans="2:14">
      <c r="B10590">
        <v>34403416</v>
      </c>
      <c r="C10590" s="2">
        <v>41614</v>
      </c>
      <c r="D10590" t="s">
        <v>745</v>
      </c>
      <c r="E10590" t="s">
        <v>7826</v>
      </c>
      <c r="F10590" t="s">
        <v>7121</v>
      </c>
      <c r="J10590" t="s">
        <v>17</v>
      </c>
      <c r="L10590" t="str">
        <f>_xlfn.XLOOKUP(Tableau1[[#This Row],[TYPE DE PIECE]],Tableau4[MATIERE],Tableau4[SHORT TYPE],"",0,1)</f>
        <v/>
      </c>
      <c r="N10590" t="str">
        <f>IF(ISERR(FIND("DECOUPE",Tableau1[[#This Row],[DESIGNATION]])),"","NEED REF")</f>
        <v/>
      </c>
    </row>
    <row r="10591" spans="2:14">
      <c r="B10591">
        <v>34403415</v>
      </c>
      <c r="C10591" s="2">
        <v>41614</v>
      </c>
      <c r="D10591" t="s">
        <v>13</v>
      </c>
      <c r="E10591" t="s">
        <v>7827</v>
      </c>
      <c r="F10591" t="s">
        <v>7121</v>
      </c>
      <c r="J10591" t="s">
        <v>17</v>
      </c>
      <c r="L10591" t="str">
        <f>_xlfn.XLOOKUP(Tableau1[[#This Row],[TYPE DE PIECE]],Tableau4[MATIERE],Tableau4[SHORT TYPE],"",0,1)</f>
        <v/>
      </c>
      <c r="N10591" t="str">
        <f>IF(ISERR(FIND("DECOUPE",Tableau1[[#This Row],[DESIGNATION]])),"","NEED REF")</f>
        <v/>
      </c>
    </row>
    <row r="10592" spans="2:14">
      <c r="B10592">
        <v>34403414</v>
      </c>
      <c r="C10592" s="2">
        <v>41611</v>
      </c>
      <c r="D10592" t="s">
        <v>13</v>
      </c>
      <c r="E10592" t="s">
        <v>7828</v>
      </c>
      <c r="F10592" t="s">
        <v>7566</v>
      </c>
      <c r="J10592" t="s">
        <v>17</v>
      </c>
      <c r="L10592" t="str">
        <f>_xlfn.XLOOKUP(Tableau1[[#This Row],[TYPE DE PIECE]],Tableau4[MATIERE],Tableau4[SHORT TYPE],"",0,1)</f>
        <v/>
      </c>
      <c r="N10592" t="str">
        <f>IF(ISERR(FIND("DECOUPE",Tableau1[[#This Row],[DESIGNATION]])),"","NEED REF")</f>
        <v/>
      </c>
    </row>
    <row r="10593" spans="2:14">
      <c r="B10593">
        <v>34403413</v>
      </c>
      <c r="C10593" s="2">
        <v>41611</v>
      </c>
      <c r="D10593" t="s">
        <v>13</v>
      </c>
      <c r="E10593" t="s">
        <v>7829</v>
      </c>
      <c r="F10593" t="s">
        <v>7566</v>
      </c>
      <c r="J10593" t="s">
        <v>17</v>
      </c>
      <c r="L10593" t="str">
        <f>_xlfn.XLOOKUP(Tableau1[[#This Row],[TYPE DE PIECE]],Tableau4[MATIERE],Tableau4[SHORT TYPE],"",0,1)</f>
        <v/>
      </c>
      <c r="N10593" t="str">
        <f>IF(ISERR(FIND("DECOUPE",Tableau1[[#This Row],[DESIGNATION]])),"","NEED REF")</f>
        <v/>
      </c>
    </row>
    <row r="10594" spans="2:14">
      <c r="B10594">
        <v>34403412</v>
      </c>
      <c r="C10594" s="2">
        <v>41611</v>
      </c>
      <c r="D10594" t="s">
        <v>13</v>
      </c>
      <c r="E10594" t="s">
        <v>7830</v>
      </c>
      <c r="F10594" t="s">
        <v>7566</v>
      </c>
      <c r="J10594" t="s">
        <v>17</v>
      </c>
      <c r="L10594" t="str">
        <f>_xlfn.XLOOKUP(Tableau1[[#This Row],[TYPE DE PIECE]],Tableau4[MATIERE],Tableau4[SHORT TYPE],"",0,1)</f>
        <v/>
      </c>
      <c r="N10594" t="str">
        <f>IF(ISERR(FIND("DECOUPE",Tableau1[[#This Row],[DESIGNATION]])),"","NEED REF")</f>
        <v/>
      </c>
    </row>
    <row r="10595" spans="2:14">
      <c r="B10595">
        <v>34403411</v>
      </c>
      <c r="C10595" s="2">
        <v>41611</v>
      </c>
      <c r="D10595" t="s">
        <v>13</v>
      </c>
      <c r="E10595" t="s">
        <v>7831</v>
      </c>
      <c r="F10595" t="s">
        <v>7566</v>
      </c>
      <c r="J10595" t="s">
        <v>17</v>
      </c>
      <c r="L10595" t="str">
        <f>_xlfn.XLOOKUP(Tableau1[[#This Row],[TYPE DE PIECE]],Tableau4[MATIERE],Tableau4[SHORT TYPE],"",0,1)</f>
        <v/>
      </c>
      <c r="N10595" t="str">
        <f>IF(ISERR(FIND("DECOUPE",Tableau1[[#This Row],[DESIGNATION]])),"","NEED REF")</f>
        <v/>
      </c>
    </row>
    <row r="10596" spans="2:14">
      <c r="B10596">
        <v>34403410</v>
      </c>
      <c r="C10596" s="2">
        <v>41611</v>
      </c>
      <c r="D10596" t="s">
        <v>745</v>
      </c>
      <c r="J10596" t="s">
        <v>1944</v>
      </c>
      <c r="L10596" t="str">
        <f>_xlfn.XLOOKUP(Tableau1[[#This Row],[TYPE DE PIECE]],Tableau4[MATIERE],Tableau4[SHORT TYPE],"",0,1)</f>
        <v/>
      </c>
      <c r="N10596" t="str">
        <f>IF(ISERR(FIND("DECOUPE",Tableau1[[#This Row],[DESIGNATION]])),"","NEED REF")</f>
        <v/>
      </c>
    </row>
    <row r="10597" spans="2:14">
      <c r="B10597">
        <v>34403409</v>
      </c>
      <c r="C10597" s="2">
        <v>41610</v>
      </c>
      <c r="D10597" t="s">
        <v>13</v>
      </c>
      <c r="E10597" t="s">
        <v>7832</v>
      </c>
      <c r="F10597" t="s">
        <v>7566</v>
      </c>
      <c r="J10597" t="s">
        <v>17</v>
      </c>
      <c r="L10597" t="str">
        <f>_xlfn.XLOOKUP(Tableau1[[#This Row],[TYPE DE PIECE]],Tableau4[MATIERE],Tableau4[SHORT TYPE],"",0,1)</f>
        <v/>
      </c>
      <c r="N10597" t="str">
        <f>IF(ISERR(FIND("DECOUPE",Tableau1[[#This Row],[DESIGNATION]])),"","NEED REF")</f>
        <v/>
      </c>
    </row>
    <row r="10598" spans="2:14">
      <c r="B10598">
        <v>34403408</v>
      </c>
      <c r="C10598" s="2">
        <v>41610</v>
      </c>
      <c r="D10598" t="s">
        <v>13</v>
      </c>
      <c r="E10598" t="s">
        <v>7833</v>
      </c>
      <c r="F10598" t="s">
        <v>7566</v>
      </c>
      <c r="J10598" t="s">
        <v>17</v>
      </c>
      <c r="L10598" t="str">
        <f>_xlfn.XLOOKUP(Tableau1[[#This Row],[TYPE DE PIECE]],Tableau4[MATIERE],Tableau4[SHORT TYPE],"",0,1)</f>
        <v/>
      </c>
      <c r="N10598" t="str">
        <f>IF(ISERR(FIND("DECOUPE",Tableau1[[#This Row],[DESIGNATION]])),"","NEED REF")</f>
        <v/>
      </c>
    </row>
    <row r="10599" spans="2:14">
      <c r="B10599">
        <v>34403407</v>
      </c>
      <c r="C10599" s="2">
        <v>41610</v>
      </c>
      <c r="D10599" t="s">
        <v>13</v>
      </c>
      <c r="E10599" t="s">
        <v>7834</v>
      </c>
      <c r="F10599" t="s">
        <v>7566</v>
      </c>
      <c r="J10599" t="s">
        <v>17</v>
      </c>
      <c r="L10599" t="str">
        <f>_xlfn.XLOOKUP(Tableau1[[#This Row],[TYPE DE PIECE]],Tableau4[MATIERE],Tableau4[SHORT TYPE],"",0,1)</f>
        <v/>
      </c>
      <c r="N10599" t="str">
        <f>IF(ISERR(FIND("DECOUPE",Tableau1[[#This Row],[DESIGNATION]])),"","NEED REF")</f>
        <v/>
      </c>
    </row>
    <row r="10600" spans="2:14">
      <c r="B10600">
        <v>34403406</v>
      </c>
      <c r="C10600" s="2">
        <v>41610</v>
      </c>
      <c r="D10600" t="s">
        <v>745</v>
      </c>
      <c r="E10600" t="s">
        <v>7835</v>
      </c>
      <c r="F10600" t="s">
        <v>7566</v>
      </c>
      <c r="J10600" t="s">
        <v>17</v>
      </c>
      <c r="L10600" t="str">
        <f>_xlfn.XLOOKUP(Tableau1[[#This Row],[TYPE DE PIECE]],Tableau4[MATIERE],Tableau4[SHORT TYPE],"",0,1)</f>
        <v/>
      </c>
      <c r="N10600" t="str">
        <f>IF(ISERR(FIND("DECOUPE",Tableau1[[#This Row],[DESIGNATION]])),"","NEED REF")</f>
        <v/>
      </c>
    </row>
    <row r="10601" spans="2:14">
      <c r="B10601">
        <v>34403405</v>
      </c>
      <c r="C10601" s="2">
        <v>41607</v>
      </c>
      <c r="D10601" t="s">
        <v>13</v>
      </c>
      <c r="E10601" t="s">
        <v>7836</v>
      </c>
      <c r="F10601" t="s">
        <v>7837</v>
      </c>
      <c r="J10601" t="s">
        <v>2746</v>
      </c>
      <c r="L10601" t="str">
        <f>_xlfn.XLOOKUP(Tableau1[[#This Row],[TYPE DE PIECE]],Tableau4[MATIERE],Tableau4[SHORT TYPE],"",0,1)</f>
        <v/>
      </c>
      <c r="N10601" t="str">
        <f>IF(ISERR(FIND("DECOUPE",Tableau1[[#This Row],[DESIGNATION]])),"","NEED REF")</f>
        <v/>
      </c>
    </row>
    <row r="10602" spans="2:14">
      <c r="B10602">
        <v>34403404</v>
      </c>
      <c r="C10602" s="2">
        <v>41607</v>
      </c>
      <c r="D10602" t="s">
        <v>13</v>
      </c>
      <c r="E10602" t="s">
        <v>7838</v>
      </c>
      <c r="F10602" t="s">
        <v>7837</v>
      </c>
      <c r="J10602" t="s">
        <v>2746</v>
      </c>
      <c r="L10602" t="str">
        <f>_xlfn.XLOOKUP(Tableau1[[#This Row],[TYPE DE PIECE]],Tableau4[MATIERE],Tableau4[SHORT TYPE],"",0,1)</f>
        <v/>
      </c>
      <c r="N10602" t="str">
        <f>IF(ISERR(FIND("DECOUPE",Tableau1[[#This Row],[DESIGNATION]])),"","NEED REF")</f>
        <v/>
      </c>
    </row>
    <row r="10603" spans="2:14">
      <c r="B10603">
        <v>34403403</v>
      </c>
      <c r="C10603" s="2">
        <v>41607</v>
      </c>
      <c r="D10603" t="s">
        <v>13</v>
      </c>
      <c r="E10603" t="s">
        <v>7839</v>
      </c>
      <c r="F10603" t="s">
        <v>7837</v>
      </c>
      <c r="J10603" t="s">
        <v>2746</v>
      </c>
      <c r="L10603" t="str">
        <f>_xlfn.XLOOKUP(Tableau1[[#This Row],[TYPE DE PIECE]],Tableau4[MATIERE],Tableau4[SHORT TYPE],"",0,1)</f>
        <v/>
      </c>
      <c r="N10603" t="str">
        <f>IF(ISERR(FIND("DECOUPE",Tableau1[[#This Row],[DESIGNATION]])),"","NEED REF")</f>
        <v/>
      </c>
    </row>
    <row r="10604" spans="2:14">
      <c r="B10604">
        <v>34403402</v>
      </c>
      <c r="C10604" s="2">
        <v>41607</v>
      </c>
      <c r="D10604" t="s">
        <v>13</v>
      </c>
      <c r="E10604" t="s">
        <v>7838</v>
      </c>
      <c r="F10604" t="s">
        <v>7837</v>
      </c>
      <c r="J10604" t="s">
        <v>2746</v>
      </c>
      <c r="L10604" t="str">
        <f>_xlfn.XLOOKUP(Tableau1[[#This Row],[TYPE DE PIECE]],Tableau4[MATIERE],Tableau4[SHORT TYPE],"",0,1)</f>
        <v/>
      </c>
      <c r="N10604" t="str">
        <f>IF(ISERR(FIND("DECOUPE",Tableau1[[#This Row],[DESIGNATION]])),"","NEED REF")</f>
        <v/>
      </c>
    </row>
    <row r="10605" spans="2:14">
      <c r="B10605">
        <v>34403401</v>
      </c>
      <c r="C10605" s="2">
        <v>41607</v>
      </c>
      <c r="D10605" t="s">
        <v>13</v>
      </c>
      <c r="E10605" t="s">
        <v>7840</v>
      </c>
      <c r="F10605" t="s">
        <v>7837</v>
      </c>
      <c r="J10605" t="s">
        <v>2746</v>
      </c>
      <c r="L10605" t="str">
        <f>_xlfn.XLOOKUP(Tableau1[[#This Row],[TYPE DE PIECE]],Tableau4[MATIERE],Tableau4[SHORT TYPE],"",0,1)</f>
        <v/>
      </c>
      <c r="N10605" t="str">
        <f>IF(ISERR(FIND("DECOUPE",Tableau1[[#This Row],[DESIGNATION]])),"","NEED REF")</f>
        <v/>
      </c>
    </row>
    <row r="10606" spans="2:14">
      <c r="B10606">
        <v>34403400</v>
      </c>
      <c r="C10606" s="2"/>
      <c r="L10606" t="str">
        <f>_xlfn.XLOOKUP(Tableau1[[#This Row],[TYPE DE PIECE]],Tableau4[MATIERE],Tableau4[SHORT TYPE],"",0,1)</f>
        <v/>
      </c>
      <c r="N10606" t="str">
        <f>IF(ISERR(FIND("DECOUPE",Tableau1[[#This Row],[DESIGNATION]])),"","NEED REF")</f>
        <v/>
      </c>
    </row>
    <row r="10607" spans="2:14">
      <c r="B10607">
        <v>34403399</v>
      </c>
      <c r="C10607" s="2">
        <v>41607</v>
      </c>
      <c r="D10607" t="s">
        <v>13</v>
      </c>
      <c r="E10607" t="s">
        <v>7841</v>
      </c>
      <c r="F10607" t="s">
        <v>7837</v>
      </c>
      <c r="J10607" t="s">
        <v>2746</v>
      </c>
      <c r="L10607" t="str">
        <f>_xlfn.XLOOKUP(Tableau1[[#This Row],[TYPE DE PIECE]],Tableau4[MATIERE],Tableau4[SHORT TYPE],"",0,1)</f>
        <v/>
      </c>
      <c r="N10607" t="str">
        <f>IF(ISERR(FIND("DECOUPE",Tableau1[[#This Row],[DESIGNATION]])),"","NEED REF")</f>
        <v/>
      </c>
    </row>
    <row r="10608" spans="2:14">
      <c r="B10608">
        <v>34403398</v>
      </c>
      <c r="C10608" s="2">
        <v>41607</v>
      </c>
      <c r="D10608" t="s">
        <v>13</v>
      </c>
      <c r="E10608" t="s">
        <v>7842</v>
      </c>
      <c r="F10608" t="s">
        <v>7837</v>
      </c>
      <c r="J10608" t="s">
        <v>2746</v>
      </c>
      <c r="L10608" t="str">
        <f>_xlfn.XLOOKUP(Tableau1[[#This Row],[TYPE DE PIECE]],Tableau4[MATIERE],Tableau4[SHORT TYPE],"",0,1)</f>
        <v/>
      </c>
      <c r="N10608" t="str">
        <f>IF(ISERR(FIND("DECOUPE",Tableau1[[#This Row],[DESIGNATION]])),"","NEED REF")</f>
        <v/>
      </c>
    </row>
    <row r="10609" spans="2:14">
      <c r="B10609">
        <v>34403397</v>
      </c>
      <c r="C10609" s="2">
        <v>41607</v>
      </c>
      <c r="D10609" t="s">
        <v>13</v>
      </c>
      <c r="E10609" t="s">
        <v>7843</v>
      </c>
      <c r="F10609" t="s">
        <v>7837</v>
      </c>
      <c r="J10609" t="s">
        <v>2746</v>
      </c>
      <c r="L10609" t="str">
        <f>_xlfn.XLOOKUP(Tableau1[[#This Row],[TYPE DE PIECE]],Tableau4[MATIERE],Tableau4[SHORT TYPE],"",0,1)</f>
        <v/>
      </c>
      <c r="N10609" t="str">
        <f>IF(ISERR(FIND("DECOUPE",Tableau1[[#This Row],[DESIGNATION]])),"","NEED REF")</f>
        <v/>
      </c>
    </row>
    <row r="10610" spans="2:14">
      <c r="B10610">
        <v>34403396</v>
      </c>
      <c r="C10610" s="2">
        <v>41607</v>
      </c>
      <c r="D10610" t="s">
        <v>13</v>
      </c>
      <c r="E10610" t="s">
        <v>7844</v>
      </c>
      <c r="F10610" t="s">
        <v>7837</v>
      </c>
      <c r="J10610" t="s">
        <v>2746</v>
      </c>
      <c r="L10610" t="str">
        <f>_xlfn.XLOOKUP(Tableau1[[#This Row],[TYPE DE PIECE]],Tableau4[MATIERE],Tableau4[SHORT TYPE],"",0,1)</f>
        <v/>
      </c>
      <c r="N10610" t="str">
        <f>IF(ISERR(FIND("DECOUPE",Tableau1[[#This Row],[DESIGNATION]])),"","NEED REF")</f>
        <v/>
      </c>
    </row>
    <row r="10611" spans="2:14">
      <c r="B10611">
        <v>34403395</v>
      </c>
      <c r="C10611" s="2">
        <v>41607</v>
      </c>
      <c r="D10611" t="s">
        <v>13</v>
      </c>
      <c r="E10611" t="s">
        <v>7845</v>
      </c>
      <c r="F10611" t="s">
        <v>7837</v>
      </c>
      <c r="J10611" t="s">
        <v>2746</v>
      </c>
      <c r="L10611" t="str">
        <f>_xlfn.XLOOKUP(Tableau1[[#This Row],[TYPE DE PIECE]],Tableau4[MATIERE],Tableau4[SHORT TYPE],"",0,1)</f>
        <v/>
      </c>
      <c r="N10611" t="str">
        <f>IF(ISERR(FIND("DECOUPE",Tableau1[[#This Row],[DESIGNATION]])),"","NEED REF")</f>
        <v/>
      </c>
    </row>
    <row r="10612" spans="2:14">
      <c r="B10612">
        <v>34403394</v>
      </c>
      <c r="C10612" s="2">
        <v>41607</v>
      </c>
      <c r="D10612" t="s">
        <v>13</v>
      </c>
      <c r="E10612" t="s">
        <v>7846</v>
      </c>
      <c r="F10612" t="s">
        <v>7837</v>
      </c>
      <c r="J10612" t="s">
        <v>2746</v>
      </c>
      <c r="L10612" t="str">
        <f>_xlfn.XLOOKUP(Tableau1[[#This Row],[TYPE DE PIECE]],Tableau4[MATIERE],Tableau4[SHORT TYPE],"",0,1)</f>
        <v/>
      </c>
      <c r="N10612" t="str">
        <f>IF(ISERR(FIND("DECOUPE",Tableau1[[#This Row],[DESIGNATION]])),"","NEED REF")</f>
        <v/>
      </c>
    </row>
    <row r="10613" spans="2:14">
      <c r="B10613">
        <v>34403393</v>
      </c>
      <c r="C10613" s="2">
        <v>41607</v>
      </c>
      <c r="D10613" t="s">
        <v>13</v>
      </c>
      <c r="E10613" t="s">
        <v>7847</v>
      </c>
      <c r="F10613" t="s">
        <v>7837</v>
      </c>
      <c r="J10613" t="s">
        <v>2746</v>
      </c>
      <c r="L10613" t="str">
        <f>_xlfn.XLOOKUP(Tableau1[[#This Row],[TYPE DE PIECE]],Tableau4[MATIERE],Tableau4[SHORT TYPE],"",0,1)</f>
        <v/>
      </c>
      <c r="N10613" t="str">
        <f>IF(ISERR(FIND("DECOUPE",Tableau1[[#This Row],[DESIGNATION]])),"","NEED REF")</f>
        <v/>
      </c>
    </row>
    <row r="10614" spans="2:14">
      <c r="B10614">
        <v>34403392</v>
      </c>
      <c r="C10614" s="2">
        <v>41607</v>
      </c>
      <c r="D10614" t="s">
        <v>13</v>
      </c>
      <c r="E10614" t="s">
        <v>7848</v>
      </c>
      <c r="F10614" t="s">
        <v>7837</v>
      </c>
      <c r="J10614" t="s">
        <v>2746</v>
      </c>
      <c r="L10614" t="str">
        <f>_xlfn.XLOOKUP(Tableau1[[#This Row],[TYPE DE PIECE]],Tableau4[MATIERE],Tableau4[SHORT TYPE],"",0,1)</f>
        <v/>
      </c>
      <c r="N10614" t="str">
        <f>IF(ISERR(FIND("DECOUPE",Tableau1[[#This Row],[DESIGNATION]])),"","NEED REF")</f>
        <v/>
      </c>
    </row>
    <row r="10615" spans="2:14">
      <c r="B10615">
        <v>34403391</v>
      </c>
      <c r="C10615" s="2">
        <v>41607</v>
      </c>
      <c r="D10615" t="s">
        <v>13</v>
      </c>
      <c r="E10615" t="s">
        <v>7849</v>
      </c>
      <c r="F10615" t="s">
        <v>7837</v>
      </c>
      <c r="J10615" t="s">
        <v>2746</v>
      </c>
      <c r="L10615" t="str">
        <f>_xlfn.XLOOKUP(Tableau1[[#This Row],[TYPE DE PIECE]],Tableau4[MATIERE],Tableau4[SHORT TYPE],"",0,1)</f>
        <v/>
      </c>
      <c r="N10615" t="str">
        <f>IF(ISERR(FIND("DECOUPE",Tableau1[[#This Row],[DESIGNATION]])),"","NEED REF")</f>
        <v/>
      </c>
    </row>
    <row r="10616" spans="2:14">
      <c r="B10616">
        <v>34403390</v>
      </c>
      <c r="C10616" s="2">
        <v>41607</v>
      </c>
      <c r="D10616" t="s">
        <v>13</v>
      </c>
      <c r="E10616" t="s">
        <v>7850</v>
      </c>
      <c r="F10616" t="s">
        <v>7837</v>
      </c>
      <c r="J10616" t="s">
        <v>2746</v>
      </c>
      <c r="L10616" t="str">
        <f>_xlfn.XLOOKUP(Tableau1[[#This Row],[TYPE DE PIECE]],Tableau4[MATIERE],Tableau4[SHORT TYPE],"",0,1)</f>
        <v/>
      </c>
      <c r="N10616" t="str">
        <f>IF(ISERR(FIND("DECOUPE",Tableau1[[#This Row],[DESIGNATION]])),"","NEED REF")</f>
        <v/>
      </c>
    </row>
    <row r="10617" spans="2:14">
      <c r="B10617">
        <v>34403389</v>
      </c>
      <c r="C10617" s="2">
        <v>41607</v>
      </c>
      <c r="D10617" t="s">
        <v>13</v>
      </c>
      <c r="E10617" t="s">
        <v>7851</v>
      </c>
      <c r="F10617" t="s">
        <v>7837</v>
      </c>
      <c r="J10617" t="s">
        <v>2746</v>
      </c>
      <c r="L10617" t="str">
        <f>_xlfn.XLOOKUP(Tableau1[[#This Row],[TYPE DE PIECE]],Tableau4[MATIERE],Tableau4[SHORT TYPE],"",0,1)</f>
        <v/>
      </c>
      <c r="N10617" t="str">
        <f>IF(ISERR(FIND("DECOUPE",Tableau1[[#This Row],[DESIGNATION]])),"","NEED REF")</f>
        <v/>
      </c>
    </row>
    <row r="10618" spans="2:14">
      <c r="B10618">
        <v>34403388</v>
      </c>
      <c r="C10618" s="2">
        <v>41607</v>
      </c>
      <c r="D10618" t="s">
        <v>13</v>
      </c>
      <c r="E10618" t="s">
        <v>7852</v>
      </c>
      <c r="F10618" t="s">
        <v>7837</v>
      </c>
      <c r="J10618" t="s">
        <v>2746</v>
      </c>
      <c r="L10618" t="str">
        <f>_xlfn.XLOOKUP(Tableau1[[#This Row],[TYPE DE PIECE]],Tableau4[MATIERE],Tableau4[SHORT TYPE],"",0,1)</f>
        <v/>
      </c>
      <c r="N10618" t="str">
        <f>IF(ISERR(FIND("DECOUPE",Tableau1[[#This Row],[DESIGNATION]])),"","NEED REF")</f>
        <v/>
      </c>
    </row>
    <row r="10619" spans="2:14">
      <c r="B10619">
        <v>34403387</v>
      </c>
      <c r="C10619" s="2">
        <v>41607</v>
      </c>
      <c r="D10619" t="s">
        <v>13</v>
      </c>
      <c r="E10619" t="s">
        <v>7853</v>
      </c>
      <c r="F10619" t="s">
        <v>7837</v>
      </c>
      <c r="J10619" t="s">
        <v>2746</v>
      </c>
      <c r="L10619" t="str">
        <f>_xlfn.XLOOKUP(Tableau1[[#This Row],[TYPE DE PIECE]],Tableau4[MATIERE],Tableau4[SHORT TYPE],"",0,1)</f>
        <v/>
      </c>
      <c r="N10619" t="str">
        <f>IF(ISERR(FIND("DECOUPE",Tableau1[[#This Row],[DESIGNATION]])),"","NEED REF")</f>
        <v/>
      </c>
    </row>
    <row r="10620" spans="2:14">
      <c r="B10620">
        <v>34403386</v>
      </c>
      <c r="C10620" s="2">
        <v>41607</v>
      </c>
      <c r="D10620" t="s">
        <v>13</v>
      </c>
      <c r="E10620" t="s">
        <v>7854</v>
      </c>
      <c r="F10620" t="s">
        <v>7837</v>
      </c>
      <c r="J10620" t="s">
        <v>2746</v>
      </c>
      <c r="L10620" t="str">
        <f>_xlfn.XLOOKUP(Tableau1[[#This Row],[TYPE DE PIECE]],Tableau4[MATIERE],Tableau4[SHORT TYPE],"",0,1)</f>
        <v/>
      </c>
      <c r="N10620" t="str">
        <f>IF(ISERR(FIND("DECOUPE",Tableau1[[#This Row],[DESIGNATION]])),"","NEED REF")</f>
        <v/>
      </c>
    </row>
    <row r="10621" spans="2:14">
      <c r="B10621">
        <v>34403385</v>
      </c>
      <c r="C10621" s="2">
        <v>41606</v>
      </c>
      <c r="D10621" t="s">
        <v>13</v>
      </c>
      <c r="E10621" t="s">
        <v>7855</v>
      </c>
      <c r="F10621" t="s">
        <v>7856</v>
      </c>
      <c r="J10621" t="s">
        <v>4048</v>
      </c>
      <c r="L10621" t="str">
        <f>_xlfn.XLOOKUP(Tableau1[[#This Row],[TYPE DE PIECE]],Tableau4[MATIERE],Tableau4[SHORT TYPE],"",0,1)</f>
        <v/>
      </c>
      <c r="N10621" t="str">
        <f>IF(ISERR(FIND("DECOUPE",Tableau1[[#This Row],[DESIGNATION]])),"","NEED REF")</f>
        <v/>
      </c>
    </row>
    <row r="10622" spans="2:14">
      <c r="B10622">
        <v>34403384</v>
      </c>
      <c r="C10622" s="2">
        <v>41603</v>
      </c>
      <c r="D10622" t="s">
        <v>13</v>
      </c>
      <c r="E10622" t="s">
        <v>7857</v>
      </c>
      <c r="F10622" t="s">
        <v>7858</v>
      </c>
      <c r="J10622" t="s">
        <v>17</v>
      </c>
      <c r="L10622" t="str">
        <f>_xlfn.XLOOKUP(Tableau1[[#This Row],[TYPE DE PIECE]],Tableau4[MATIERE],Tableau4[SHORT TYPE],"",0,1)</f>
        <v/>
      </c>
      <c r="N10622" t="str">
        <f>IF(ISERR(FIND("DECOUPE",Tableau1[[#This Row],[DESIGNATION]])),"","NEED REF")</f>
        <v/>
      </c>
    </row>
    <row r="10623" spans="2:14">
      <c r="B10623">
        <v>34403383</v>
      </c>
      <c r="C10623" s="2">
        <v>41603</v>
      </c>
      <c r="D10623" t="s">
        <v>13</v>
      </c>
      <c r="E10623" t="s">
        <v>7859</v>
      </c>
      <c r="F10623" t="s">
        <v>7858</v>
      </c>
      <c r="J10623" t="s">
        <v>17</v>
      </c>
      <c r="L10623" t="str">
        <f>_xlfn.XLOOKUP(Tableau1[[#This Row],[TYPE DE PIECE]],Tableau4[MATIERE],Tableau4[SHORT TYPE],"",0,1)</f>
        <v/>
      </c>
      <c r="N10623" t="str">
        <f>IF(ISERR(FIND("DECOUPE",Tableau1[[#This Row],[DESIGNATION]])),"","NEED REF")</f>
        <v/>
      </c>
    </row>
    <row r="10624" spans="2:14">
      <c r="B10624">
        <v>34403382</v>
      </c>
      <c r="C10624" s="2">
        <v>41603</v>
      </c>
      <c r="D10624" t="s">
        <v>13</v>
      </c>
      <c r="E10624" t="s">
        <v>7860</v>
      </c>
      <c r="F10624" t="s">
        <v>7858</v>
      </c>
      <c r="J10624" t="s">
        <v>17</v>
      </c>
      <c r="L10624" t="str">
        <f>_xlfn.XLOOKUP(Tableau1[[#This Row],[TYPE DE PIECE]],Tableau4[MATIERE],Tableau4[SHORT TYPE],"",0,1)</f>
        <v/>
      </c>
      <c r="N10624" t="str">
        <f>IF(ISERR(FIND("DECOUPE",Tableau1[[#This Row],[DESIGNATION]])),"","NEED REF")</f>
        <v/>
      </c>
    </row>
    <row r="10625" spans="2:14">
      <c r="B10625">
        <v>34403381</v>
      </c>
      <c r="C10625" s="2">
        <v>41603</v>
      </c>
      <c r="D10625" t="s">
        <v>13</v>
      </c>
      <c r="E10625" t="s">
        <v>7861</v>
      </c>
      <c r="F10625" t="s">
        <v>7858</v>
      </c>
      <c r="J10625" t="s">
        <v>17</v>
      </c>
      <c r="L10625" t="str">
        <f>_xlfn.XLOOKUP(Tableau1[[#This Row],[TYPE DE PIECE]],Tableau4[MATIERE],Tableau4[SHORT TYPE],"",0,1)</f>
        <v/>
      </c>
      <c r="N10625" t="str">
        <f>IF(ISERR(FIND("DECOUPE",Tableau1[[#This Row],[DESIGNATION]])),"","NEED REF")</f>
        <v/>
      </c>
    </row>
    <row r="10626" spans="2:14">
      <c r="B10626">
        <v>34403380</v>
      </c>
      <c r="C10626" s="2">
        <v>41603</v>
      </c>
      <c r="D10626" t="s">
        <v>13</v>
      </c>
      <c r="E10626" t="s">
        <v>7862</v>
      </c>
      <c r="F10626" t="s">
        <v>7858</v>
      </c>
      <c r="J10626" t="s">
        <v>17</v>
      </c>
      <c r="L10626" t="str">
        <f>_xlfn.XLOOKUP(Tableau1[[#This Row],[TYPE DE PIECE]],Tableau4[MATIERE],Tableau4[SHORT TYPE],"",0,1)</f>
        <v/>
      </c>
      <c r="N10626" t="str">
        <f>IF(ISERR(FIND("DECOUPE",Tableau1[[#This Row],[DESIGNATION]])),"","NEED REF")</f>
        <v/>
      </c>
    </row>
    <row r="10627" spans="2:14">
      <c r="B10627">
        <v>34403379</v>
      </c>
      <c r="C10627" s="2">
        <v>41603</v>
      </c>
      <c r="D10627" t="s">
        <v>13</v>
      </c>
      <c r="E10627" t="s">
        <v>7863</v>
      </c>
      <c r="F10627" t="s">
        <v>7858</v>
      </c>
      <c r="J10627" t="s">
        <v>17</v>
      </c>
      <c r="L10627" t="str">
        <f>_xlfn.XLOOKUP(Tableau1[[#This Row],[TYPE DE PIECE]],Tableau4[MATIERE],Tableau4[SHORT TYPE],"",0,1)</f>
        <v/>
      </c>
      <c r="N10627" t="str">
        <f>IF(ISERR(FIND("DECOUPE",Tableau1[[#This Row],[DESIGNATION]])),"","NEED REF")</f>
        <v/>
      </c>
    </row>
    <row r="10628" spans="2:14">
      <c r="B10628">
        <v>34403378</v>
      </c>
      <c r="C10628" s="2">
        <v>41603</v>
      </c>
      <c r="D10628" t="s">
        <v>13</v>
      </c>
      <c r="E10628" t="s">
        <v>7864</v>
      </c>
      <c r="F10628" t="s">
        <v>7858</v>
      </c>
      <c r="J10628" t="s">
        <v>17</v>
      </c>
      <c r="L10628" t="str">
        <f>_xlfn.XLOOKUP(Tableau1[[#This Row],[TYPE DE PIECE]],Tableau4[MATIERE],Tableau4[SHORT TYPE],"",0,1)</f>
        <v/>
      </c>
      <c r="N10628" t="str">
        <f>IF(ISERR(FIND("DECOUPE",Tableau1[[#This Row],[DESIGNATION]])),"","NEED REF")</f>
        <v/>
      </c>
    </row>
    <row r="10629" spans="2:14">
      <c r="B10629">
        <v>34403377</v>
      </c>
      <c r="C10629" s="2">
        <v>41603</v>
      </c>
      <c r="D10629" t="s">
        <v>13</v>
      </c>
      <c r="E10629" t="s">
        <v>7865</v>
      </c>
      <c r="F10629" t="s">
        <v>7858</v>
      </c>
      <c r="J10629" t="s">
        <v>17</v>
      </c>
      <c r="L10629" t="str">
        <f>_xlfn.XLOOKUP(Tableau1[[#This Row],[TYPE DE PIECE]],Tableau4[MATIERE],Tableau4[SHORT TYPE],"",0,1)</f>
        <v/>
      </c>
      <c r="N10629" t="str">
        <f>IF(ISERR(FIND("DECOUPE",Tableau1[[#This Row],[DESIGNATION]])),"","NEED REF")</f>
        <v/>
      </c>
    </row>
    <row r="10630" spans="2:14">
      <c r="B10630">
        <v>34403376</v>
      </c>
      <c r="C10630" s="2">
        <v>41603</v>
      </c>
      <c r="D10630" t="s">
        <v>13</v>
      </c>
      <c r="E10630" t="s">
        <v>7866</v>
      </c>
      <c r="F10630" t="s">
        <v>7858</v>
      </c>
      <c r="J10630" t="s">
        <v>17</v>
      </c>
      <c r="L10630" t="str">
        <f>_xlfn.XLOOKUP(Tableau1[[#This Row],[TYPE DE PIECE]],Tableau4[MATIERE],Tableau4[SHORT TYPE],"",0,1)</f>
        <v/>
      </c>
      <c r="N10630" t="str">
        <f>IF(ISERR(FIND("DECOUPE",Tableau1[[#This Row],[DESIGNATION]])),"","NEED REF")</f>
        <v/>
      </c>
    </row>
    <row r="10631" spans="2:14">
      <c r="B10631">
        <v>34403375</v>
      </c>
      <c r="C10631" s="2">
        <v>41603</v>
      </c>
      <c r="D10631" t="s">
        <v>13</v>
      </c>
      <c r="E10631" t="s">
        <v>7867</v>
      </c>
      <c r="F10631" t="s">
        <v>7858</v>
      </c>
      <c r="J10631" t="s">
        <v>17</v>
      </c>
      <c r="L10631" t="str">
        <f>_xlfn.XLOOKUP(Tableau1[[#This Row],[TYPE DE PIECE]],Tableau4[MATIERE],Tableau4[SHORT TYPE],"",0,1)</f>
        <v/>
      </c>
      <c r="N10631" t="str">
        <f>IF(ISERR(FIND("DECOUPE",Tableau1[[#This Row],[DESIGNATION]])),"","NEED REF")</f>
        <v/>
      </c>
    </row>
    <row r="10632" spans="2:14">
      <c r="B10632">
        <v>34403374</v>
      </c>
      <c r="C10632" s="2">
        <v>41603</v>
      </c>
      <c r="D10632" t="s">
        <v>13</v>
      </c>
      <c r="E10632" t="s">
        <v>7868</v>
      </c>
      <c r="F10632" t="s">
        <v>7858</v>
      </c>
      <c r="J10632" t="s">
        <v>17</v>
      </c>
      <c r="L10632" t="str">
        <f>_xlfn.XLOOKUP(Tableau1[[#This Row],[TYPE DE PIECE]],Tableau4[MATIERE],Tableau4[SHORT TYPE],"",0,1)</f>
        <v/>
      </c>
      <c r="N10632" t="str">
        <f>IF(ISERR(FIND("DECOUPE",Tableau1[[#This Row],[DESIGNATION]])),"","NEED REF")</f>
        <v/>
      </c>
    </row>
    <row r="10633" spans="2:14">
      <c r="B10633">
        <v>34403373</v>
      </c>
      <c r="C10633" s="2">
        <v>41604</v>
      </c>
      <c r="D10633" t="s">
        <v>745</v>
      </c>
      <c r="E10633" t="s">
        <v>7869</v>
      </c>
      <c r="F10633" t="s">
        <v>7858</v>
      </c>
      <c r="J10633" t="s">
        <v>17</v>
      </c>
      <c r="L10633" t="str">
        <f>_xlfn.XLOOKUP(Tableau1[[#This Row],[TYPE DE PIECE]],Tableau4[MATIERE],Tableau4[SHORT TYPE],"",0,1)</f>
        <v/>
      </c>
      <c r="N10633" t="str">
        <f>IF(ISERR(FIND("DECOUPE",Tableau1[[#This Row],[DESIGNATION]])),"","NEED REF")</f>
        <v/>
      </c>
    </row>
    <row r="10634" spans="2:14">
      <c r="B10634">
        <v>34403372</v>
      </c>
      <c r="C10634" s="2">
        <v>41603</v>
      </c>
      <c r="D10634" t="s">
        <v>745</v>
      </c>
      <c r="E10634" t="s">
        <v>7870</v>
      </c>
      <c r="F10634" t="s">
        <v>7743</v>
      </c>
      <c r="J10634" t="s">
        <v>17</v>
      </c>
      <c r="L10634" t="str">
        <f>_xlfn.XLOOKUP(Tableau1[[#This Row],[TYPE DE PIECE]],Tableau4[MATIERE],Tableau4[SHORT TYPE],"",0,1)</f>
        <v/>
      </c>
      <c r="N10634" t="str">
        <f>IF(ISERR(FIND("DECOUPE",Tableau1[[#This Row],[DESIGNATION]])),"","NEED REF")</f>
        <v/>
      </c>
    </row>
    <row r="10635" spans="2:14">
      <c r="B10635">
        <v>34403371</v>
      </c>
      <c r="C10635" s="2">
        <v>41603</v>
      </c>
      <c r="D10635" t="s">
        <v>13</v>
      </c>
      <c r="E10635" t="s">
        <v>6995</v>
      </c>
      <c r="F10635" t="s">
        <v>7743</v>
      </c>
      <c r="J10635" t="s">
        <v>17</v>
      </c>
      <c r="L10635" t="str">
        <f>_xlfn.XLOOKUP(Tableau1[[#This Row],[TYPE DE PIECE]],Tableau4[MATIERE],Tableau4[SHORT TYPE],"",0,1)</f>
        <v/>
      </c>
      <c r="N10635" t="str">
        <f>IF(ISERR(FIND("DECOUPE",Tableau1[[#This Row],[DESIGNATION]])),"","NEED REF")</f>
        <v/>
      </c>
    </row>
    <row r="10636" spans="2:14">
      <c r="B10636">
        <v>34403370</v>
      </c>
      <c r="C10636" s="2">
        <v>41603</v>
      </c>
      <c r="D10636" t="s">
        <v>13</v>
      </c>
      <c r="E10636" t="s">
        <v>7871</v>
      </c>
      <c r="F10636" t="s">
        <v>7743</v>
      </c>
      <c r="J10636" t="s">
        <v>17</v>
      </c>
      <c r="L10636" t="str">
        <f>_xlfn.XLOOKUP(Tableau1[[#This Row],[TYPE DE PIECE]],Tableau4[MATIERE],Tableau4[SHORT TYPE],"",0,1)</f>
        <v/>
      </c>
      <c r="N10636" t="str">
        <f>IF(ISERR(FIND("DECOUPE",Tableau1[[#This Row],[DESIGNATION]])),"","NEED REF")</f>
        <v/>
      </c>
    </row>
    <row r="10637" spans="2:14">
      <c r="B10637">
        <v>34403369</v>
      </c>
      <c r="C10637" s="2">
        <v>41603</v>
      </c>
      <c r="D10637" t="s">
        <v>13</v>
      </c>
      <c r="E10637" t="s">
        <v>7872</v>
      </c>
      <c r="F10637" t="s">
        <v>7743</v>
      </c>
      <c r="J10637" t="s">
        <v>17</v>
      </c>
      <c r="L10637" t="str">
        <f>_xlfn.XLOOKUP(Tableau1[[#This Row],[TYPE DE PIECE]],Tableau4[MATIERE],Tableau4[SHORT TYPE],"",0,1)</f>
        <v/>
      </c>
      <c r="N10637" t="str">
        <f>IF(ISERR(FIND("DECOUPE",Tableau1[[#This Row],[DESIGNATION]])),"","NEED REF")</f>
        <v/>
      </c>
    </row>
    <row r="10638" spans="2:14">
      <c r="B10638">
        <v>34403368</v>
      </c>
      <c r="C10638" s="2">
        <v>41603</v>
      </c>
      <c r="D10638" t="s">
        <v>13</v>
      </c>
      <c r="E10638" t="s">
        <v>7873</v>
      </c>
      <c r="F10638" t="s">
        <v>7743</v>
      </c>
      <c r="J10638" t="s">
        <v>17</v>
      </c>
      <c r="L10638" t="str">
        <f>_xlfn.XLOOKUP(Tableau1[[#This Row],[TYPE DE PIECE]],Tableau4[MATIERE],Tableau4[SHORT TYPE],"",0,1)</f>
        <v/>
      </c>
      <c r="N10638" t="str">
        <f>IF(ISERR(FIND("DECOUPE",Tableau1[[#This Row],[DESIGNATION]])),"","NEED REF")</f>
        <v/>
      </c>
    </row>
    <row r="10639" spans="2:14">
      <c r="B10639">
        <v>34403367</v>
      </c>
      <c r="C10639" s="2">
        <v>41603</v>
      </c>
      <c r="D10639" t="s">
        <v>13</v>
      </c>
      <c r="E10639" t="s">
        <v>7874</v>
      </c>
      <c r="F10639" t="s">
        <v>7743</v>
      </c>
      <c r="J10639" t="s">
        <v>17</v>
      </c>
      <c r="L10639" t="str">
        <f>_xlfn.XLOOKUP(Tableau1[[#This Row],[TYPE DE PIECE]],Tableau4[MATIERE],Tableau4[SHORT TYPE],"",0,1)</f>
        <v/>
      </c>
      <c r="N10639" t="str">
        <f>IF(ISERR(FIND("DECOUPE",Tableau1[[#This Row],[DESIGNATION]])),"","NEED REF")</f>
        <v/>
      </c>
    </row>
    <row r="10640" spans="2:14">
      <c r="B10640">
        <v>34403366</v>
      </c>
      <c r="C10640" s="2">
        <v>41603</v>
      </c>
      <c r="D10640" t="s">
        <v>13</v>
      </c>
      <c r="E10640" t="s">
        <v>7875</v>
      </c>
      <c r="F10640" t="s">
        <v>7743</v>
      </c>
      <c r="J10640" t="s">
        <v>17</v>
      </c>
      <c r="L10640" t="str">
        <f>_xlfn.XLOOKUP(Tableau1[[#This Row],[TYPE DE PIECE]],Tableau4[MATIERE],Tableau4[SHORT TYPE],"",0,1)</f>
        <v/>
      </c>
      <c r="N10640" t="str">
        <f>IF(ISERR(FIND("DECOUPE",Tableau1[[#This Row],[DESIGNATION]])),"","NEED REF")</f>
        <v/>
      </c>
    </row>
    <row r="10641" spans="2:14">
      <c r="B10641">
        <v>34403365</v>
      </c>
      <c r="C10641" s="2">
        <v>41603</v>
      </c>
      <c r="D10641" t="s">
        <v>13</v>
      </c>
      <c r="E10641" t="s">
        <v>7876</v>
      </c>
      <c r="F10641" t="s">
        <v>7743</v>
      </c>
      <c r="J10641" t="s">
        <v>17</v>
      </c>
      <c r="L10641" t="str">
        <f>_xlfn.XLOOKUP(Tableau1[[#This Row],[TYPE DE PIECE]],Tableau4[MATIERE],Tableau4[SHORT TYPE],"",0,1)</f>
        <v/>
      </c>
      <c r="N10641" t="str">
        <f>IF(ISERR(FIND("DECOUPE",Tableau1[[#This Row],[DESIGNATION]])),"","NEED REF")</f>
        <v/>
      </c>
    </row>
    <row r="10642" spans="2:14">
      <c r="B10642">
        <v>34403364</v>
      </c>
      <c r="C10642" s="2">
        <v>41603</v>
      </c>
      <c r="D10642" t="s">
        <v>13</v>
      </c>
      <c r="E10642" t="s">
        <v>7877</v>
      </c>
      <c r="F10642" t="s">
        <v>7743</v>
      </c>
      <c r="J10642" t="s">
        <v>17</v>
      </c>
      <c r="L10642" t="str">
        <f>_xlfn.XLOOKUP(Tableau1[[#This Row],[TYPE DE PIECE]],Tableau4[MATIERE],Tableau4[SHORT TYPE],"",0,1)</f>
        <v/>
      </c>
      <c r="N10642" t="str">
        <f>IF(ISERR(FIND("DECOUPE",Tableau1[[#This Row],[DESIGNATION]])),"","NEED REF")</f>
        <v/>
      </c>
    </row>
    <row r="10643" spans="2:14">
      <c r="B10643">
        <v>34403363</v>
      </c>
      <c r="C10643" s="2">
        <v>41603</v>
      </c>
      <c r="D10643" t="s">
        <v>745</v>
      </c>
      <c r="E10643" t="s">
        <v>7878</v>
      </c>
      <c r="F10643" t="s">
        <v>7743</v>
      </c>
      <c r="J10643" t="s">
        <v>17</v>
      </c>
      <c r="L10643" t="str">
        <f>_xlfn.XLOOKUP(Tableau1[[#This Row],[TYPE DE PIECE]],Tableau4[MATIERE],Tableau4[SHORT TYPE],"",0,1)</f>
        <v/>
      </c>
      <c r="N10643" t="str">
        <f>IF(ISERR(FIND("DECOUPE",Tableau1[[#This Row],[DESIGNATION]])),"","NEED REF")</f>
        <v/>
      </c>
    </row>
    <row r="10644" spans="2:14">
      <c r="B10644">
        <v>34403362</v>
      </c>
      <c r="C10644" s="2">
        <v>41600</v>
      </c>
      <c r="D10644" t="s">
        <v>13</v>
      </c>
      <c r="E10644" t="s">
        <v>7879</v>
      </c>
      <c r="F10644" t="s">
        <v>6968</v>
      </c>
      <c r="J10644" t="s">
        <v>1944</v>
      </c>
      <c r="L10644" t="str">
        <f>_xlfn.XLOOKUP(Tableau1[[#This Row],[TYPE DE PIECE]],Tableau4[MATIERE],Tableau4[SHORT TYPE],"",0,1)</f>
        <v/>
      </c>
      <c r="N10644" t="str">
        <f>IF(ISERR(FIND("DECOUPE",Tableau1[[#This Row],[DESIGNATION]])),"","NEED REF")</f>
        <v/>
      </c>
    </row>
    <row r="10645" spans="2:14">
      <c r="B10645">
        <v>34403361</v>
      </c>
      <c r="C10645" s="2">
        <v>41599</v>
      </c>
      <c r="D10645" t="s">
        <v>13</v>
      </c>
      <c r="E10645" t="s">
        <v>7879</v>
      </c>
      <c r="F10645" t="s">
        <v>6968</v>
      </c>
      <c r="J10645" t="s">
        <v>1944</v>
      </c>
      <c r="L10645" t="str">
        <f>_xlfn.XLOOKUP(Tableau1[[#This Row],[TYPE DE PIECE]],Tableau4[MATIERE],Tableau4[SHORT TYPE],"",0,1)</f>
        <v/>
      </c>
      <c r="N10645" t="str">
        <f>IF(ISERR(FIND("DECOUPE",Tableau1[[#This Row],[DESIGNATION]])),"","NEED REF")</f>
        <v/>
      </c>
    </row>
    <row r="10646" spans="2:14">
      <c r="B10646">
        <v>34403360</v>
      </c>
      <c r="C10646" s="2">
        <v>41598</v>
      </c>
      <c r="D10646" t="s">
        <v>13</v>
      </c>
      <c r="E10646" t="s">
        <v>7880</v>
      </c>
      <c r="F10646" t="s">
        <v>6968</v>
      </c>
      <c r="J10646" t="s">
        <v>1944</v>
      </c>
      <c r="L10646" t="str">
        <f>_xlfn.XLOOKUP(Tableau1[[#This Row],[TYPE DE PIECE]],Tableau4[MATIERE],Tableau4[SHORT TYPE],"",0,1)</f>
        <v/>
      </c>
      <c r="N10646" t="str">
        <f>IF(ISERR(FIND("DECOUPE",Tableau1[[#This Row],[DESIGNATION]])),"","NEED REF")</f>
        <v/>
      </c>
    </row>
    <row r="10647" spans="2:14">
      <c r="B10647">
        <v>34403359</v>
      </c>
      <c r="C10647" s="2">
        <v>41597</v>
      </c>
      <c r="D10647" t="s">
        <v>13</v>
      </c>
      <c r="E10647" t="s">
        <v>7881</v>
      </c>
      <c r="F10647" t="s">
        <v>7882</v>
      </c>
      <c r="J10647" t="s">
        <v>17</v>
      </c>
      <c r="L10647" t="str">
        <f>_xlfn.XLOOKUP(Tableau1[[#This Row],[TYPE DE PIECE]],Tableau4[MATIERE],Tableau4[SHORT TYPE],"",0,1)</f>
        <v/>
      </c>
      <c r="N10647" t="str">
        <f>IF(ISERR(FIND("DECOUPE",Tableau1[[#This Row],[DESIGNATION]])),"","NEED REF")</f>
        <v/>
      </c>
    </row>
    <row r="10648" spans="2:14">
      <c r="B10648">
        <v>34403358</v>
      </c>
      <c r="C10648" s="2">
        <v>41578</v>
      </c>
      <c r="D10648" t="s">
        <v>13</v>
      </c>
      <c r="E10648" t="s">
        <v>7883</v>
      </c>
      <c r="F10648" t="s">
        <v>7882</v>
      </c>
      <c r="J10648" t="s">
        <v>17</v>
      </c>
      <c r="L10648" t="str">
        <f>_xlfn.XLOOKUP(Tableau1[[#This Row],[TYPE DE PIECE]],Tableau4[MATIERE],Tableau4[SHORT TYPE],"",0,1)</f>
        <v/>
      </c>
      <c r="N10648" t="str">
        <f>IF(ISERR(FIND("DECOUPE",Tableau1[[#This Row],[DESIGNATION]])),"","NEED REF")</f>
        <v/>
      </c>
    </row>
    <row r="10649" spans="2:14">
      <c r="B10649">
        <v>34403357</v>
      </c>
      <c r="C10649" s="2">
        <v>41578</v>
      </c>
      <c r="D10649" t="s">
        <v>13</v>
      </c>
      <c r="E10649" t="s">
        <v>7884</v>
      </c>
      <c r="F10649" t="s">
        <v>7885</v>
      </c>
      <c r="J10649" t="s">
        <v>17</v>
      </c>
      <c r="L10649" t="str">
        <f>_xlfn.XLOOKUP(Tableau1[[#This Row],[TYPE DE PIECE]],Tableau4[MATIERE],Tableau4[SHORT TYPE],"",0,1)</f>
        <v/>
      </c>
      <c r="N10649" t="str">
        <f>IF(ISERR(FIND("DECOUPE",Tableau1[[#This Row],[DESIGNATION]])),"","NEED REF")</f>
        <v/>
      </c>
    </row>
    <row r="10650" spans="2:14">
      <c r="B10650">
        <v>34403356</v>
      </c>
      <c r="C10650" s="2">
        <v>41578</v>
      </c>
      <c r="D10650" t="s">
        <v>13</v>
      </c>
      <c r="E10650" t="s">
        <v>7886</v>
      </c>
      <c r="F10650" t="s">
        <v>7885</v>
      </c>
      <c r="J10650" t="s">
        <v>17</v>
      </c>
      <c r="L10650" t="str">
        <f>_xlfn.XLOOKUP(Tableau1[[#This Row],[TYPE DE PIECE]],Tableau4[MATIERE],Tableau4[SHORT TYPE],"",0,1)</f>
        <v/>
      </c>
      <c r="N10650" t="str">
        <f>IF(ISERR(FIND("DECOUPE",Tableau1[[#This Row],[DESIGNATION]])),"","NEED REF")</f>
        <v/>
      </c>
    </row>
    <row r="10651" spans="2:14">
      <c r="B10651">
        <v>34403355</v>
      </c>
      <c r="C10651" s="2">
        <v>41578</v>
      </c>
      <c r="D10651" t="s">
        <v>13</v>
      </c>
      <c r="E10651" t="s">
        <v>7887</v>
      </c>
      <c r="F10651" t="s">
        <v>7885</v>
      </c>
      <c r="J10651" t="s">
        <v>17</v>
      </c>
      <c r="L10651" t="str">
        <f>_xlfn.XLOOKUP(Tableau1[[#This Row],[TYPE DE PIECE]],Tableau4[MATIERE],Tableau4[SHORT TYPE],"",0,1)</f>
        <v/>
      </c>
      <c r="N10651" t="str">
        <f>IF(ISERR(FIND("DECOUPE",Tableau1[[#This Row],[DESIGNATION]])),"","NEED REF")</f>
        <v/>
      </c>
    </row>
    <row r="10652" spans="2:14">
      <c r="B10652">
        <v>34403354</v>
      </c>
      <c r="C10652" s="2">
        <v>41576</v>
      </c>
      <c r="D10652" t="s">
        <v>13</v>
      </c>
      <c r="E10652" t="s">
        <v>7888</v>
      </c>
      <c r="F10652" t="s">
        <v>7889</v>
      </c>
      <c r="J10652" t="s">
        <v>4048</v>
      </c>
      <c r="L10652" t="str">
        <f>_xlfn.XLOOKUP(Tableau1[[#This Row],[TYPE DE PIECE]],Tableau4[MATIERE],Tableau4[SHORT TYPE],"",0,1)</f>
        <v/>
      </c>
      <c r="N10652" t="str">
        <f>IF(ISERR(FIND("DECOUPE",Tableau1[[#This Row],[DESIGNATION]])),"","NEED REF")</f>
        <v>NEED REF</v>
      </c>
    </row>
    <row r="10653" spans="2:14">
      <c r="B10653">
        <v>34403353</v>
      </c>
      <c r="C10653" s="2">
        <v>41576</v>
      </c>
      <c r="D10653" t="s">
        <v>13</v>
      </c>
      <c r="E10653" t="s">
        <v>7890</v>
      </c>
      <c r="F10653" t="s">
        <v>7889</v>
      </c>
      <c r="J10653" t="s">
        <v>4048</v>
      </c>
      <c r="L10653" t="str">
        <f>_xlfn.XLOOKUP(Tableau1[[#This Row],[TYPE DE PIECE]],Tableau4[MATIERE],Tableau4[SHORT TYPE],"",0,1)</f>
        <v/>
      </c>
      <c r="N10653" t="str">
        <f>IF(ISERR(FIND("DECOUPE",Tableau1[[#This Row],[DESIGNATION]])),"","NEED REF")</f>
        <v>NEED REF</v>
      </c>
    </row>
    <row r="10654" spans="2:14">
      <c r="B10654">
        <v>34403352</v>
      </c>
      <c r="C10654" s="2">
        <v>41571</v>
      </c>
      <c r="D10654" t="s">
        <v>13</v>
      </c>
      <c r="E10654" t="s">
        <v>7891</v>
      </c>
      <c r="F10654" t="s">
        <v>6968</v>
      </c>
      <c r="J10654" t="s">
        <v>1944</v>
      </c>
      <c r="L10654" t="str">
        <f>_xlfn.XLOOKUP(Tableau1[[#This Row],[TYPE DE PIECE]],Tableau4[MATIERE],Tableau4[SHORT TYPE],"",0,1)</f>
        <v/>
      </c>
      <c r="N10654" t="str">
        <f>IF(ISERR(FIND("DECOUPE",Tableau1[[#This Row],[DESIGNATION]])),"","NEED REF")</f>
        <v/>
      </c>
    </row>
    <row r="10655" spans="2:14">
      <c r="B10655">
        <v>34403351</v>
      </c>
      <c r="C10655" s="2">
        <v>41572</v>
      </c>
      <c r="D10655" t="s">
        <v>13</v>
      </c>
      <c r="E10655" t="s">
        <v>7892</v>
      </c>
      <c r="F10655" t="s">
        <v>7893</v>
      </c>
      <c r="J10655" t="s">
        <v>4048</v>
      </c>
      <c r="L10655" t="str">
        <f>_xlfn.XLOOKUP(Tableau1[[#This Row],[TYPE DE PIECE]],Tableau4[MATIERE],Tableau4[SHORT TYPE],"",0,1)</f>
        <v/>
      </c>
      <c r="N10655" t="str">
        <f>IF(ISERR(FIND("DECOUPE",Tableau1[[#This Row],[DESIGNATION]])),"","NEED REF")</f>
        <v/>
      </c>
    </row>
    <row r="10656" spans="2:14">
      <c r="B10656">
        <v>34403350</v>
      </c>
      <c r="C10656" s="2">
        <v>41571</v>
      </c>
      <c r="D10656" t="s">
        <v>13</v>
      </c>
      <c r="E10656" t="s">
        <v>7894</v>
      </c>
      <c r="F10656" t="s">
        <v>7895</v>
      </c>
      <c r="J10656" t="s">
        <v>4048</v>
      </c>
      <c r="L10656" t="str">
        <f>_xlfn.XLOOKUP(Tableau1[[#This Row],[TYPE DE PIECE]],Tableau4[MATIERE],Tableau4[SHORT TYPE],"",0,1)</f>
        <v/>
      </c>
      <c r="N10656" t="str">
        <f>IF(ISERR(FIND("DECOUPE",Tableau1[[#This Row],[DESIGNATION]])),"","NEED REF")</f>
        <v/>
      </c>
    </row>
    <row r="10657" spans="2:14">
      <c r="B10657">
        <v>34403349</v>
      </c>
      <c r="C10657" s="2">
        <v>41564</v>
      </c>
      <c r="D10657" t="s">
        <v>13</v>
      </c>
      <c r="E10657" t="s">
        <v>7896</v>
      </c>
      <c r="F10657" t="s">
        <v>7897</v>
      </c>
      <c r="J10657" t="s">
        <v>1944</v>
      </c>
      <c r="L10657" t="str">
        <f>_xlfn.XLOOKUP(Tableau1[[#This Row],[TYPE DE PIECE]],Tableau4[MATIERE],Tableau4[SHORT TYPE],"",0,1)</f>
        <v/>
      </c>
      <c r="N10657" t="str">
        <f>IF(ISERR(FIND("DECOUPE",Tableau1[[#This Row],[DESIGNATION]])),"","NEED REF")</f>
        <v/>
      </c>
    </row>
    <row r="10658" spans="2:14">
      <c r="B10658">
        <v>34403348</v>
      </c>
      <c r="C10658" s="2">
        <v>41564</v>
      </c>
      <c r="D10658" t="s">
        <v>13</v>
      </c>
      <c r="E10658" t="s">
        <v>7898</v>
      </c>
      <c r="F10658" t="s">
        <v>7897</v>
      </c>
      <c r="J10658" t="s">
        <v>1944</v>
      </c>
      <c r="L10658" t="str">
        <f>_xlfn.XLOOKUP(Tableau1[[#This Row],[TYPE DE PIECE]],Tableau4[MATIERE],Tableau4[SHORT TYPE],"",0,1)</f>
        <v/>
      </c>
      <c r="N10658" t="str">
        <f>IF(ISERR(FIND("DECOUPE",Tableau1[[#This Row],[DESIGNATION]])),"","NEED REF")</f>
        <v/>
      </c>
    </row>
    <row r="10659" spans="2:14">
      <c r="B10659">
        <v>34403347</v>
      </c>
      <c r="C10659" s="2">
        <v>41563</v>
      </c>
      <c r="D10659" t="s">
        <v>13</v>
      </c>
      <c r="E10659" t="s">
        <v>7899</v>
      </c>
      <c r="F10659" t="s">
        <v>7889</v>
      </c>
      <c r="J10659" t="s">
        <v>4048</v>
      </c>
      <c r="L10659" t="str">
        <f>_xlfn.XLOOKUP(Tableau1[[#This Row],[TYPE DE PIECE]],Tableau4[MATIERE],Tableau4[SHORT TYPE],"",0,1)</f>
        <v/>
      </c>
      <c r="N10659" t="str">
        <f>IF(ISERR(FIND("DECOUPE",Tableau1[[#This Row],[DESIGNATION]])),"","NEED REF")</f>
        <v/>
      </c>
    </row>
    <row r="10660" spans="2:14">
      <c r="B10660">
        <v>34403346</v>
      </c>
      <c r="C10660" s="2">
        <v>41563</v>
      </c>
      <c r="D10660" t="s">
        <v>13</v>
      </c>
      <c r="E10660" t="s">
        <v>7900</v>
      </c>
      <c r="F10660" t="s">
        <v>7889</v>
      </c>
      <c r="J10660" t="s">
        <v>4048</v>
      </c>
      <c r="L10660" t="str">
        <f>_xlfn.XLOOKUP(Tableau1[[#This Row],[TYPE DE PIECE]],Tableau4[MATIERE],Tableau4[SHORT TYPE],"",0,1)</f>
        <v/>
      </c>
      <c r="N10660" t="str">
        <f>IF(ISERR(FIND("DECOUPE",Tableau1[[#This Row],[DESIGNATION]])),"","NEED REF")</f>
        <v>NEED REF</v>
      </c>
    </row>
    <row r="10661" spans="2:14">
      <c r="B10661">
        <v>34403345</v>
      </c>
      <c r="C10661" s="2">
        <v>41563</v>
      </c>
      <c r="D10661" t="s">
        <v>13</v>
      </c>
      <c r="E10661" t="s">
        <v>7901</v>
      </c>
      <c r="F10661" t="s">
        <v>7889</v>
      </c>
      <c r="J10661" t="s">
        <v>4048</v>
      </c>
      <c r="L10661" t="str">
        <f>_xlfn.XLOOKUP(Tableau1[[#This Row],[TYPE DE PIECE]],Tableau4[MATIERE],Tableau4[SHORT TYPE],"",0,1)</f>
        <v/>
      </c>
      <c r="N10661" t="str">
        <f>IF(ISERR(FIND("DECOUPE",Tableau1[[#This Row],[DESIGNATION]])),"","NEED REF")</f>
        <v>NEED REF</v>
      </c>
    </row>
    <row r="10662" spans="2:14">
      <c r="B10662">
        <v>34403344</v>
      </c>
      <c r="C10662" s="2">
        <v>41560</v>
      </c>
      <c r="D10662" t="s">
        <v>13</v>
      </c>
      <c r="E10662" t="s">
        <v>7902</v>
      </c>
      <c r="F10662" t="s">
        <v>7897</v>
      </c>
      <c r="J10662" t="s">
        <v>1944</v>
      </c>
      <c r="L10662" t="str">
        <f>_xlfn.XLOOKUP(Tableau1[[#This Row],[TYPE DE PIECE]],Tableau4[MATIERE],Tableau4[SHORT TYPE],"",0,1)</f>
        <v/>
      </c>
      <c r="N10662" t="str">
        <f>IF(ISERR(FIND("DECOUPE",Tableau1[[#This Row],[DESIGNATION]])),"","NEED REF")</f>
        <v/>
      </c>
    </row>
    <row r="10663" spans="2:14">
      <c r="B10663">
        <v>34403343</v>
      </c>
      <c r="C10663" s="2">
        <v>41559</v>
      </c>
      <c r="D10663" t="s">
        <v>13</v>
      </c>
      <c r="E10663" t="s">
        <v>7903</v>
      </c>
      <c r="F10663" t="s">
        <v>7897</v>
      </c>
      <c r="J10663" t="s">
        <v>1944</v>
      </c>
      <c r="L10663" t="str">
        <f>_xlfn.XLOOKUP(Tableau1[[#This Row],[TYPE DE PIECE]],Tableau4[MATIERE],Tableau4[SHORT TYPE],"",0,1)</f>
        <v/>
      </c>
      <c r="N10663" t="str">
        <f>IF(ISERR(FIND("DECOUPE",Tableau1[[#This Row],[DESIGNATION]])),"","NEED REF")</f>
        <v/>
      </c>
    </row>
    <row r="10664" spans="2:14">
      <c r="B10664">
        <v>34403342</v>
      </c>
      <c r="C10664" s="2">
        <v>41558</v>
      </c>
      <c r="D10664" t="s">
        <v>13</v>
      </c>
      <c r="E10664" t="s">
        <v>7904</v>
      </c>
      <c r="F10664" t="s">
        <v>7897</v>
      </c>
      <c r="J10664" t="s">
        <v>1944</v>
      </c>
      <c r="L10664" t="str">
        <f>_xlfn.XLOOKUP(Tableau1[[#This Row],[TYPE DE PIECE]],Tableau4[MATIERE],Tableau4[SHORT TYPE],"",0,1)</f>
        <v/>
      </c>
      <c r="N10664" t="str">
        <f>IF(ISERR(FIND("DECOUPE",Tableau1[[#This Row],[DESIGNATION]])),"","NEED REF")</f>
        <v/>
      </c>
    </row>
    <row r="10665" spans="2:14">
      <c r="B10665">
        <v>34403341</v>
      </c>
      <c r="C10665" s="2">
        <v>41558</v>
      </c>
      <c r="D10665" t="s">
        <v>13</v>
      </c>
      <c r="F10665" t="s">
        <v>7889</v>
      </c>
      <c r="J10665" t="s">
        <v>4048</v>
      </c>
      <c r="L10665" t="str">
        <f>_xlfn.XLOOKUP(Tableau1[[#This Row],[TYPE DE PIECE]],Tableau4[MATIERE],Tableau4[SHORT TYPE],"",0,1)</f>
        <v/>
      </c>
      <c r="N10665" t="str">
        <f>IF(ISERR(FIND("DECOUPE",Tableau1[[#This Row],[DESIGNATION]])),"","NEED REF")</f>
        <v/>
      </c>
    </row>
    <row r="10666" spans="2:14">
      <c r="B10666">
        <v>34403340</v>
      </c>
      <c r="C10666" s="2">
        <v>41558</v>
      </c>
      <c r="D10666" t="s">
        <v>13</v>
      </c>
      <c r="E10666" t="s">
        <v>7905</v>
      </c>
      <c r="F10666" t="s">
        <v>7889</v>
      </c>
      <c r="J10666" t="s">
        <v>4048</v>
      </c>
      <c r="L10666" t="str">
        <f>_xlfn.XLOOKUP(Tableau1[[#This Row],[TYPE DE PIECE]],Tableau4[MATIERE],Tableau4[SHORT TYPE],"",0,1)</f>
        <v/>
      </c>
      <c r="N10666" t="str">
        <f>IF(ISERR(FIND("DECOUPE",Tableau1[[#This Row],[DESIGNATION]])),"","NEED REF")</f>
        <v/>
      </c>
    </row>
    <row r="10667" spans="2:14">
      <c r="B10667">
        <v>34403339</v>
      </c>
      <c r="C10667" s="2">
        <v>41558</v>
      </c>
      <c r="D10667" t="s">
        <v>13</v>
      </c>
      <c r="E10667" t="s">
        <v>7906</v>
      </c>
      <c r="F10667" t="s">
        <v>7889</v>
      </c>
      <c r="J10667" t="s">
        <v>4048</v>
      </c>
      <c r="L10667" t="str">
        <f>_xlfn.XLOOKUP(Tableau1[[#This Row],[TYPE DE PIECE]],Tableau4[MATIERE],Tableau4[SHORT TYPE],"",0,1)</f>
        <v/>
      </c>
      <c r="N10667" t="str">
        <f>IF(ISERR(FIND("DECOUPE",Tableau1[[#This Row],[DESIGNATION]])),"","NEED REF")</f>
        <v/>
      </c>
    </row>
    <row r="10668" spans="2:14">
      <c r="B10668">
        <v>34403338</v>
      </c>
      <c r="C10668" s="2">
        <v>41325</v>
      </c>
      <c r="D10668" t="s">
        <v>13</v>
      </c>
      <c r="E10668" t="s">
        <v>7907</v>
      </c>
      <c r="F10668" t="s">
        <v>7908</v>
      </c>
      <c r="J10668" t="s">
        <v>7256</v>
      </c>
      <c r="L10668" t="str">
        <f>_xlfn.XLOOKUP(Tableau1[[#This Row],[TYPE DE PIECE]],Tableau4[MATIERE],Tableau4[SHORT TYPE],"",0,1)</f>
        <v/>
      </c>
      <c r="N10668" t="str">
        <f>IF(ISERR(FIND("DECOUPE",Tableau1[[#This Row],[DESIGNATION]])),"","NEED REF")</f>
        <v/>
      </c>
    </row>
    <row r="10669" spans="2:14">
      <c r="B10669">
        <v>34403337</v>
      </c>
      <c r="C10669" s="2">
        <v>41513</v>
      </c>
      <c r="D10669" t="s">
        <v>13</v>
      </c>
      <c r="E10669" t="s">
        <v>7909</v>
      </c>
      <c r="F10669" t="s">
        <v>7910</v>
      </c>
      <c r="J10669" t="s">
        <v>17</v>
      </c>
      <c r="L10669" t="str">
        <f>_xlfn.XLOOKUP(Tableau1[[#This Row],[TYPE DE PIECE]],Tableau4[MATIERE],Tableau4[SHORT TYPE],"",0,1)</f>
        <v/>
      </c>
      <c r="N10669" t="str">
        <f>IF(ISERR(FIND("DECOUPE",Tableau1[[#This Row],[DESIGNATION]])),"","NEED REF")</f>
        <v/>
      </c>
    </row>
    <row r="10670" spans="2:14">
      <c r="B10670">
        <v>34403336</v>
      </c>
      <c r="C10670" s="2">
        <v>41555</v>
      </c>
      <c r="D10670" t="s">
        <v>745</v>
      </c>
      <c r="E10670" t="s">
        <v>7911</v>
      </c>
      <c r="F10670" t="s">
        <v>7912</v>
      </c>
      <c r="J10670" t="s">
        <v>4048</v>
      </c>
      <c r="L10670" t="str">
        <f>_xlfn.XLOOKUP(Tableau1[[#This Row],[TYPE DE PIECE]],Tableau4[MATIERE],Tableau4[SHORT TYPE],"",0,1)</f>
        <v/>
      </c>
      <c r="N10670" t="str">
        <f>IF(ISERR(FIND("DECOUPE",Tableau1[[#This Row],[DESIGNATION]])),"","NEED REF")</f>
        <v/>
      </c>
    </row>
    <row r="10671" spans="2:14">
      <c r="B10671">
        <v>34403335</v>
      </c>
      <c r="C10671" s="2">
        <v>41528</v>
      </c>
      <c r="D10671" t="s">
        <v>13</v>
      </c>
      <c r="E10671" t="s">
        <v>7913</v>
      </c>
      <c r="F10671" t="s">
        <v>7882</v>
      </c>
      <c r="J10671" t="s">
        <v>17</v>
      </c>
      <c r="L10671" t="str">
        <f>_xlfn.XLOOKUP(Tableau1[[#This Row],[TYPE DE PIECE]],Tableau4[MATIERE],Tableau4[SHORT TYPE],"",0,1)</f>
        <v/>
      </c>
      <c r="N10671" t="str">
        <f>IF(ISERR(FIND("DECOUPE",Tableau1[[#This Row],[DESIGNATION]])),"","NEED REF")</f>
        <v/>
      </c>
    </row>
    <row r="10672" spans="2:14">
      <c r="B10672">
        <v>34403334</v>
      </c>
      <c r="C10672" s="2">
        <v>41526</v>
      </c>
      <c r="D10672" t="s">
        <v>13</v>
      </c>
      <c r="E10672" t="s">
        <v>7914</v>
      </c>
      <c r="F10672" t="s">
        <v>7915</v>
      </c>
      <c r="J10672" t="s">
        <v>1944</v>
      </c>
      <c r="L10672" t="str">
        <f>_xlfn.XLOOKUP(Tableau1[[#This Row],[TYPE DE PIECE]],Tableau4[MATIERE],Tableau4[SHORT TYPE],"",0,1)</f>
        <v/>
      </c>
      <c r="N10672" t="str">
        <f>IF(ISERR(FIND("DECOUPE",Tableau1[[#This Row],[DESIGNATION]])),"","NEED REF")</f>
        <v/>
      </c>
    </row>
    <row r="10673" spans="2:14">
      <c r="B10673">
        <v>34403333</v>
      </c>
      <c r="C10673" s="2">
        <v>41513</v>
      </c>
      <c r="D10673" t="s">
        <v>13</v>
      </c>
      <c r="E10673" t="s">
        <v>7916</v>
      </c>
      <c r="F10673" t="s">
        <v>7910</v>
      </c>
      <c r="J10673" t="s">
        <v>17</v>
      </c>
      <c r="L10673" t="str">
        <f>_xlfn.XLOOKUP(Tableau1[[#This Row],[TYPE DE PIECE]],Tableau4[MATIERE],Tableau4[SHORT TYPE],"",0,1)</f>
        <v/>
      </c>
      <c r="N10673" t="str">
        <f>IF(ISERR(FIND("DECOUPE",Tableau1[[#This Row],[DESIGNATION]])),"","NEED REF")</f>
        <v/>
      </c>
    </row>
    <row r="10674" spans="2:14">
      <c r="B10674">
        <v>34403332</v>
      </c>
      <c r="C10674" s="2">
        <v>41513</v>
      </c>
      <c r="D10674" t="s">
        <v>13</v>
      </c>
      <c r="E10674" t="s">
        <v>7917</v>
      </c>
      <c r="F10674" t="s">
        <v>7910</v>
      </c>
      <c r="J10674" t="s">
        <v>17</v>
      </c>
      <c r="L10674" t="str">
        <f>_xlfn.XLOOKUP(Tableau1[[#This Row],[TYPE DE PIECE]],Tableau4[MATIERE],Tableau4[SHORT TYPE],"",0,1)</f>
        <v/>
      </c>
      <c r="N10674" t="str">
        <f>IF(ISERR(FIND("DECOUPE",Tableau1[[#This Row],[DESIGNATION]])),"","NEED REF")</f>
        <v/>
      </c>
    </row>
    <row r="10675" spans="2:14">
      <c r="B10675">
        <v>34403331</v>
      </c>
      <c r="C10675" s="2">
        <v>41513</v>
      </c>
      <c r="D10675" t="s">
        <v>13</v>
      </c>
      <c r="E10675" t="s">
        <v>7918</v>
      </c>
      <c r="F10675" t="s">
        <v>7910</v>
      </c>
      <c r="J10675" t="s">
        <v>17</v>
      </c>
      <c r="L10675" t="str">
        <f>_xlfn.XLOOKUP(Tableau1[[#This Row],[TYPE DE PIECE]],Tableau4[MATIERE],Tableau4[SHORT TYPE],"",0,1)</f>
        <v/>
      </c>
      <c r="N10675" t="str">
        <f>IF(ISERR(FIND("DECOUPE",Tableau1[[#This Row],[DESIGNATION]])),"","NEED REF")</f>
        <v/>
      </c>
    </row>
    <row r="10676" spans="2:14">
      <c r="B10676">
        <v>34403330</v>
      </c>
      <c r="C10676" s="2">
        <v>41513</v>
      </c>
      <c r="D10676" t="s">
        <v>13</v>
      </c>
      <c r="E10676" t="s">
        <v>7919</v>
      </c>
      <c r="F10676" t="s">
        <v>7910</v>
      </c>
      <c r="J10676" t="s">
        <v>17</v>
      </c>
      <c r="L10676" t="str">
        <f>_xlfn.XLOOKUP(Tableau1[[#This Row],[TYPE DE PIECE]],Tableau4[MATIERE],Tableau4[SHORT TYPE],"",0,1)</f>
        <v/>
      </c>
      <c r="N10676" t="str">
        <f>IF(ISERR(FIND("DECOUPE",Tableau1[[#This Row],[DESIGNATION]])),"","NEED REF")</f>
        <v/>
      </c>
    </row>
    <row r="10677" spans="2:14">
      <c r="B10677">
        <v>34403329</v>
      </c>
      <c r="C10677" s="2">
        <v>41513</v>
      </c>
      <c r="D10677" t="s">
        <v>13</v>
      </c>
      <c r="E10677" t="s">
        <v>7909</v>
      </c>
      <c r="F10677" t="s">
        <v>7910</v>
      </c>
      <c r="J10677" t="s">
        <v>17</v>
      </c>
      <c r="L10677" t="str">
        <f>_xlfn.XLOOKUP(Tableau1[[#This Row],[TYPE DE PIECE]],Tableau4[MATIERE],Tableau4[SHORT TYPE],"",0,1)</f>
        <v/>
      </c>
      <c r="N10677" t="str">
        <f>IF(ISERR(FIND("DECOUPE",Tableau1[[#This Row],[DESIGNATION]])),"","NEED REF")</f>
        <v/>
      </c>
    </row>
    <row r="10678" spans="2:14">
      <c r="B10678">
        <v>34403328</v>
      </c>
      <c r="C10678" s="2">
        <v>41513</v>
      </c>
      <c r="D10678" t="s">
        <v>13</v>
      </c>
      <c r="E10678" t="s">
        <v>7920</v>
      </c>
      <c r="F10678" t="s">
        <v>7910</v>
      </c>
      <c r="J10678" t="s">
        <v>17</v>
      </c>
      <c r="L10678" t="str">
        <f>_xlfn.XLOOKUP(Tableau1[[#This Row],[TYPE DE PIECE]],Tableau4[MATIERE],Tableau4[SHORT TYPE],"",0,1)</f>
        <v/>
      </c>
      <c r="N10678" t="str">
        <f>IF(ISERR(FIND("DECOUPE",Tableau1[[#This Row],[DESIGNATION]])),"","NEED REF")</f>
        <v/>
      </c>
    </row>
    <row r="10679" spans="2:14">
      <c r="B10679">
        <v>34403327</v>
      </c>
      <c r="C10679" s="2">
        <v>41513</v>
      </c>
      <c r="D10679" t="s">
        <v>13</v>
      </c>
      <c r="E10679" t="s">
        <v>7921</v>
      </c>
      <c r="F10679" t="s">
        <v>7910</v>
      </c>
      <c r="J10679" t="s">
        <v>17</v>
      </c>
      <c r="L10679" t="str">
        <f>_xlfn.XLOOKUP(Tableau1[[#This Row],[TYPE DE PIECE]],Tableau4[MATIERE],Tableau4[SHORT TYPE],"",0,1)</f>
        <v/>
      </c>
      <c r="N10679" t="str">
        <f>IF(ISERR(FIND("DECOUPE",Tableau1[[#This Row],[DESIGNATION]])),"","NEED REF")</f>
        <v/>
      </c>
    </row>
    <row r="10680" spans="2:14">
      <c r="B10680">
        <v>34403326</v>
      </c>
      <c r="C10680" s="2">
        <v>41513</v>
      </c>
      <c r="D10680" t="s">
        <v>13</v>
      </c>
      <c r="E10680" t="s">
        <v>7922</v>
      </c>
      <c r="F10680" t="s">
        <v>7910</v>
      </c>
      <c r="J10680" t="s">
        <v>17</v>
      </c>
      <c r="L10680" t="str">
        <f>_xlfn.XLOOKUP(Tableau1[[#This Row],[TYPE DE PIECE]],Tableau4[MATIERE],Tableau4[SHORT TYPE],"",0,1)</f>
        <v/>
      </c>
      <c r="N10680" t="str">
        <f>IF(ISERR(FIND("DECOUPE",Tableau1[[#This Row],[DESIGNATION]])),"","NEED REF")</f>
        <v/>
      </c>
    </row>
    <row r="10681" spans="2:14">
      <c r="B10681">
        <v>34403325</v>
      </c>
      <c r="C10681" s="2">
        <v>41513</v>
      </c>
      <c r="D10681" t="s">
        <v>13</v>
      </c>
      <c r="E10681" t="s">
        <v>7923</v>
      </c>
      <c r="F10681" t="s">
        <v>7910</v>
      </c>
      <c r="J10681" t="s">
        <v>17</v>
      </c>
      <c r="L10681" t="str">
        <f>_xlfn.XLOOKUP(Tableau1[[#This Row],[TYPE DE PIECE]],Tableau4[MATIERE],Tableau4[SHORT TYPE],"",0,1)</f>
        <v/>
      </c>
      <c r="N10681" t="str">
        <f>IF(ISERR(FIND("DECOUPE",Tableau1[[#This Row],[DESIGNATION]])),"","NEED REF")</f>
        <v/>
      </c>
    </row>
    <row r="10682" spans="2:14">
      <c r="B10682">
        <v>34403324</v>
      </c>
      <c r="C10682" s="2">
        <v>41513</v>
      </c>
      <c r="D10682" t="s">
        <v>13</v>
      </c>
      <c r="E10682" t="s">
        <v>7924</v>
      </c>
      <c r="F10682" t="s">
        <v>7910</v>
      </c>
      <c r="J10682" t="s">
        <v>17</v>
      </c>
      <c r="L10682" t="str">
        <f>_xlfn.XLOOKUP(Tableau1[[#This Row],[TYPE DE PIECE]],Tableau4[MATIERE],Tableau4[SHORT TYPE],"",0,1)</f>
        <v/>
      </c>
      <c r="N10682" t="str">
        <f>IF(ISERR(FIND("DECOUPE",Tableau1[[#This Row],[DESIGNATION]])),"","NEED REF")</f>
        <v/>
      </c>
    </row>
    <row r="10683" spans="2:14">
      <c r="B10683">
        <v>34403323</v>
      </c>
      <c r="C10683" s="2">
        <v>41513</v>
      </c>
      <c r="D10683" t="s">
        <v>13</v>
      </c>
      <c r="E10683" t="s">
        <v>7925</v>
      </c>
      <c r="F10683" t="s">
        <v>7910</v>
      </c>
      <c r="J10683" t="s">
        <v>17</v>
      </c>
      <c r="L10683" t="str">
        <f>_xlfn.XLOOKUP(Tableau1[[#This Row],[TYPE DE PIECE]],Tableau4[MATIERE],Tableau4[SHORT TYPE],"",0,1)</f>
        <v/>
      </c>
      <c r="N10683" t="str">
        <f>IF(ISERR(FIND("DECOUPE",Tableau1[[#This Row],[DESIGNATION]])),"","NEED REF")</f>
        <v/>
      </c>
    </row>
    <row r="10684" spans="2:14">
      <c r="B10684">
        <v>34403322</v>
      </c>
      <c r="C10684" s="2">
        <v>41513</v>
      </c>
      <c r="D10684" t="s">
        <v>13</v>
      </c>
      <c r="E10684" t="s">
        <v>7926</v>
      </c>
      <c r="F10684" t="s">
        <v>7910</v>
      </c>
      <c r="J10684" t="s">
        <v>17</v>
      </c>
      <c r="L10684" t="str">
        <f>_xlfn.XLOOKUP(Tableau1[[#This Row],[TYPE DE PIECE]],Tableau4[MATIERE],Tableau4[SHORT TYPE],"",0,1)</f>
        <v/>
      </c>
      <c r="N10684" t="str">
        <f>IF(ISERR(FIND("DECOUPE",Tableau1[[#This Row],[DESIGNATION]])),"","NEED REF")</f>
        <v/>
      </c>
    </row>
    <row r="10685" spans="2:14">
      <c r="B10685">
        <v>34403321</v>
      </c>
      <c r="C10685" s="2">
        <v>41513</v>
      </c>
      <c r="D10685" t="s">
        <v>13</v>
      </c>
      <c r="E10685" t="s">
        <v>7927</v>
      </c>
      <c r="F10685" t="s">
        <v>7910</v>
      </c>
      <c r="J10685" t="s">
        <v>17</v>
      </c>
      <c r="L10685" t="str">
        <f>_xlfn.XLOOKUP(Tableau1[[#This Row],[TYPE DE PIECE]],Tableau4[MATIERE],Tableau4[SHORT TYPE],"",0,1)</f>
        <v/>
      </c>
      <c r="N10685" t="str">
        <f>IF(ISERR(FIND("DECOUPE",Tableau1[[#This Row],[DESIGNATION]])),"","NEED REF")</f>
        <v/>
      </c>
    </row>
    <row r="10686" spans="2:14">
      <c r="B10686">
        <v>34403320</v>
      </c>
      <c r="C10686" s="2">
        <v>41513</v>
      </c>
      <c r="D10686" t="s">
        <v>13</v>
      </c>
      <c r="E10686" t="s">
        <v>7928</v>
      </c>
      <c r="F10686" t="s">
        <v>7910</v>
      </c>
      <c r="J10686" t="s">
        <v>17</v>
      </c>
      <c r="L10686" t="str">
        <f>_xlfn.XLOOKUP(Tableau1[[#This Row],[TYPE DE PIECE]],Tableau4[MATIERE],Tableau4[SHORT TYPE],"",0,1)</f>
        <v/>
      </c>
      <c r="N10686" t="str">
        <f>IF(ISERR(FIND("DECOUPE",Tableau1[[#This Row],[DESIGNATION]])),"","NEED REF")</f>
        <v/>
      </c>
    </row>
    <row r="10687" spans="2:14">
      <c r="B10687">
        <v>34403319</v>
      </c>
      <c r="C10687" s="2">
        <v>41533</v>
      </c>
      <c r="D10687" t="s">
        <v>13</v>
      </c>
      <c r="E10687" t="s">
        <v>7929</v>
      </c>
      <c r="F10687" t="s">
        <v>7910</v>
      </c>
      <c r="J10687" t="s">
        <v>17</v>
      </c>
      <c r="L10687" t="str">
        <f>_xlfn.XLOOKUP(Tableau1[[#This Row],[TYPE DE PIECE]],Tableau4[MATIERE],Tableau4[SHORT TYPE],"",0,1)</f>
        <v/>
      </c>
      <c r="N10687" t="str">
        <f>IF(ISERR(FIND("DECOUPE",Tableau1[[#This Row],[DESIGNATION]])),"","NEED REF")</f>
        <v/>
      </c>
    </row>
    <row r="10688" spans="2:14">
      <c r="B10688">
        <v>34403318</v>
      </c>
      <c r="C10688" s="2">
        <v>41533</v>
      </c>
      <c r="D10688" t="s">
        <v>13</v>
      </c>
      <c r="E10688" t="s">
        <v>7930</v>
      </c>
      <c r="F10688" t="s">
        <v>7910</v>
      </c>
      <c r="J10688" t="s">
        <v>17</v>
      </c>
      <c r="L10688" t="str">
        <f>_xlfn.XLOOKUP(Tableau1[[#This Row],[TYPE DE PIECE]],Tableau4[MATIERE],Tableau4[SHORT TYPE],"",0,1)</f>
        <v/>
      </c>
      <c r="N10688" t="str">
        <f>IF(ISERR(FIND("DECOUPE",Tableau1[[#This Row],[DESIGNATION]])),"","NEED REF")</f>
        <v/>
      </c>
    </row>
    <row r="10689" spans="2:14">
      <c r="B10689">
        <v>34403317</v>
      </c>
      <c r="C10689" s="2">
        <v>41513</v>
      </c>
      <c r="D10689" t="s">
        <v>13</v>
      </c>
      <c r="E10689" t="s">
        <v>7931</v>
      </c>
      <c r="F10689" t="s">
        <v>7910</v>
      </c>
      <c r="J10689" t="s">
        <v>17</v>
      </c>
      <c r="L10689" t="str">
        <f>_xlfn.XLOOKUP(Tableau1[[#This Row],[TYPE DE PIECE]],Tableau4[MATIERE],Tableau4[SHORT TYPE],"",0,1)</f>
        <v/>
      </c>
      <c r="N10689" t="str">
        <f>IF(ISERR(FIND("DECOUPE",Tableau1[[#This Row],[DESIGNATION]])),"","NEED REF")</f>
        <v/>
      </c>
    </row>
    <row r="10690" spans="2:14">
      <c r="B10690">
        <v>34403316</v>
      </c>
      <c r="C10690" s="2">
        <v>41513</v>
      </c>
      <c r="D10690" t="s">
        <v>13</v>
      </c>
      <c r="E10690" t="s">
        <v>7932</v>
      </c>
      <c r="F10690" t="s">
        <v>7910</v>
      </c>
      <c r="J10690" t="s">
        <v>17</v>
      </c>
      <c r="L10690" t="str">
        <f>_xlfn.XLOOKUP(Tableau1[[#This Row],[TYPE DE PIECE]],Tableau4[MATIERE],Tableau4[SHORT TYPE],"",0,1)</f>
        <v/>
      </c>
      <c r="N10690" t="str">
        <f>IF(ISERR(FIND("DECOUPE",Tableau1[[#This Row],[DESIGNATION]])),"","NEED REF")</f>
        <v/>
      </c>
    </row>
    <row r="10691" spans="2:14">
      <c r="B10691">
        <v>34403315</v>
      </c>
      <c r="C10691" s="2">
        <v>41513</v>
      </c>
      <c r="D10691" t="s">
        <v>13</v>
      </c>
      <c r="E10691" t="s">
        <v>7933</v>
      </c>
      <c r="F10691" t="s">
        <v>7910</v>
      </c>
      <c r="J10691" t="s">
        <v>17</v>
      </c>
      <c r="L10691" t="str">
        <f>_xlfn.XLOOKUP(Tableau1[[#This Row],[TYPE DE PIECE]],Tableau4[MATIERE],Tableau4[SHORT TYPE],"",0,1)</f>
        <v/>
      </c>
      <c r="N10691" t="str">
        <f>IF(ISERR(FIND("DECOUPE",Tableau1[[#This Row],[DESIGNATION]])),"","NEED REF")</f>
        <v/>
      </c>
    </row>
    <row r="10692" spans="2:14">
      <c r="B10692">
        <v>34403314</v>
      </c>
      <c r="C10692" s="2">
        <v>41513</v>
      </c>
      <c r="D10692" t="s">
        <v>13</v>
      </c>
      <c r="E10692" t="s">
        <v>7934</v>
      </c>
      <c r="F10692" t="s">
        <v>7910</v>
      </c>
      <c r="J10692" t="s">
        <v>17</v>
      </c>
      <c r="L10692" t="str">
        <f>_xlfn.XLOOKUP(Tableau1[[#This Row],[TYPE DE PIECE]],Tableau4[MATIERE],Tableau4[SHORT TYPE],"",0,1)</f>
        <v/>
      </c>
      <c r="N10692" t="str">
        <f>IF(ISERR(FIND("DECOUPE",Tableau1[[#This Row],[DESIGNATION]])),"","NEED REF")</f>
        <v/>
      </c>
    </row>
    <row r="10693" spans="2:14">
      <c r="B10693">
        <v>34403313</v>
      </c>
      <c r="C10693" s="2">
        <v>41513</v>
      </c>
      <c r="D10693" t="s">
        <v>13</v>
      </c>
      <c r="E10693" t="s">
        <v>7935</v>
      </c>
      <c r="F10693" t="s">
        <v>7910</v>
      </c>
      <c r="J10693" t="s">
        <v>17</v>
      </c>
      <c r="L10693" t="str">
        <f>_xlfn.XLOOKUP(Tableau1[[#This Row],[TYPE DE PIECE]],Tableau4[MATIERE],Tableau4[SHORT TYPE],"",0,1)</f>
        <v/>
      </c>
      <c r="N10693" t="str">
        <f>IF(ISERR(FIND("DECOUPE",Tableau1[[#This Row],[DESIGNATION]])),"","NEED REF")</f>
        <v/>
      </c>
    </row>
    <row r="10694" spans="2:14">
      <c r="B10694">
        <v>34403312</v>
      </c>
      <c r="C10694" s="2">
        <v>41513</v>
      </c>
      <c r="D10694" t="s">
        <v>13</v>
      </c>
      <c r="E10694" t="s">
        <v>7936</v>
      </c>
      <c r="F10694" t="s">
        <v>7910</v>
      </c>
      <c r="J10694" t="s">
        <v>17</v>
      </c>
      <c r="L10694" t="str">
        <f>_xlfn.XLOOKUP(Tableau1[[#This Row],[TYPE DE PIECE]],Tableau4[MATIERE],Tableau4[SHORT TYPE],"",0,1)</f>
        <v/>
      </c>
      <c r="N10694" t="str">
        <f>IF(ISERR(FIND("DECOUPE",Tableau1[[#This Row],[DESIGNATION]])),"","NEED REF")</f>
        <v/>
      </c>
    </row>
    <row r="10695" spans="2:14">
      <c r="B10695">
        <v>34403311</v>
      </c>
      <c r="C10695" s="2">
        <v>41513</v>
      </c>
      <c r="D10695" t="s">
        <v>13</v>
      </c>
      <c r="E10695" t="s">
        <v>7937</v>
      </c>
      <c r="F10695" t="s">
        <v>7910</v>
      </c>
      <c r="J10695" t="s">
        <v>17</v>
      </c>
      <c r="L10695" t="str">
        <f>_xlfn.XLOOKUP(Tableau1[[#This Row],[TYPE DE PIECE]],Tableau4[MATIERE],Tableau4[SHORT TYPE],"",0,1)</f>
        <v/>
      </c>
      <c r="N10695" t="str">
        <f>IF(ISERR(FIND("DECOUPE",Tableau1[[#This Row],[DESIGNATION]])),"","NEED REF")</f>
        <v/>
      </c>
    </row>
    <row r="10696" spans="2:14">
      <c r="B10696">
        <v>34403310</v>
      </c>
      <c r="C10696" s="2">
        <v>41513</v>
      </c>
      <c r="D10696" t="s">
        <v>13</v>
      </c>
      <c r="E10696" t="s">
        <v>7938</v>
      </c>
      <c r="F10696" t="s">
        <v>7910</v>
      </c>
      <c r="J10696" t="s">
        <v>17</v>
      </c>
      <c r="L10696" t="str">
        <f>_xlfn.XLOOKUP(Tableau1[[#This Row],[TYPE DE PIECE]],Tableau4[MATIERE],Tableau4[SHORT TYPE],"",0,1)</f>
        <v/>
      </c>
      <c r="N10696" t="str">
        <f>IF(ISERR(FIND("DECOUPE",Tableau1[[#This Row],[DESIGNATION]])),"","NEED REF")</f>
        <v/>
      </c>
    </row>
    <row r="10697" spans="2:14">
      <c r="B10697">
        <v>34403309</v>
      </c>
      <c r="C10697" s="2">
        <v>41534</v>
      </c>
      <c r="D10697" t="s">
        <v>13</v>
      </c>
      <c r="E10697" t="s">
        <v>7110</v>
      </c>
      <c r="F10697" t="s">
        <v>7746</v>
      </c>
      <c r="J10697" t="s">
        <v>17</v>
      </c>
      <c r="L10697" t="str">
        <f>_xlfn.XLOOKUP(Tableau1[[#This Row],[TYPE DE PIECE]],Tableau4[MATIERE],Tableau4[SHORT TYPE],"",0,1)</f>
        <v/>
      </c>
      <c r="N10697" t="str">
        <f>IF(ISERR(FIND("DECOUPE",Tableau1[[#This Row],[DESIGNATION]])),"","NEED REF")</f>
        <v/>
      </c>
    </row>
    <row r="10698" spans="2:14">
      <c r="B10698">
        <v>34403308</v>
      </c>
      <c r="C10698" s="2">
        <v>41534</v>
      </c>
      <c r="D10698" t="s">
        <v>13</v>
      </c>
      <c r="E10698" t="s">
        <v>7723</v>
      </c>
      <c r="F10698" t="s">
        <v>7746</v>
      </c>
      <c r="J10698" t="s">
        <v>17</v>
      </c>
      <c r="L10698" t="str">
        <f>_xlfn.XLOOKUP(Tableau1[[#This Row],[TYPE DE PIECE]],Tableau4[MATIERE],Tableau4[SHORT TYPE],"",0,1)</f>
        <v/>
      </c>
      <c r="N10698" t="str">
        <f>IF(ISERR(FIND("DECOUPE",Tableau1[[#This Row],[DESIGNATION]])),"","NEED REF")</f>
        <v/>
      </c>
    </row>
    <row r="10699" spans="2:14">
      <c r="B10699">
        <v>34403307</v>
      </c>
      <c r="C10699" s="2">
        <v>41534</v>
      </c>
      <c r="D10699" t="s">
        <v>13</v>
      </c>
      <c r="E10699" t="s">
        <v>7939</v>
      </c>
      <c r="F10699" t="s">
        <v>7746</v>
      </c>
      <c r="J10699" t="s">
        <v>17</v>
      </c>
      <c r="L10699" t="str">
        <f>_xlfn.XLOOKUP(Tableau1[[#This Row],[TYPE DE PIECE]],Tableau4[MATIERE],Tableau4[SHORT TYPE],"",0,1)</f>
        <v/>
      </c>
      <c r="N10699" t="str">
        <f>IF(ISERR(FIND("DECOUPE",Tableau1[[#This Row],[DESIGNATION]])),"","NEED REF")</f>
        <v/>
      </c>
    </row>
    <row r="10700" spans="2:14">
      <c r="B10700">
        <v>34403306</v>
      </c>
      <c r="C10700" s="2">
        <v>41534</v>
      </c>
      <c r="D10700" t="s">
        <v>13</v>
      </c>
      <c r="E10700" t="s">
        <v>7940</v>
      </c>
      <c r="F10700" t="s">
        <v>7746</v>
      </c>
      <c r="J10700" t="s">
        <v>17</v>
      </c>
      <c r="L10700" t="str">
        <f>_xlfn.XLOOKUP(Tableau1[[#This Row],[TYPE DE PIECE]],Tableau4[MATIERE],Tableau4[SHORT TYPE],"",0,1)</f>
        <v/>
      </c>
      <c r="N10700" t="str">
        <f>IF(ISERR(FIND("DECOUPE",Tableau1[[#This Row],[DESIGNATION]])),"","NEED REF")</f>
        <v/>
      </c>
    </row>
    <row r="10701" spans="2:14">
      <c r="B10701">
        <v>34403305</v>
      </c>
      <c r="C10701" s="2">
        <v>41534</v>
      </c>
      <c r="D10701" t="s">
        <v>13</v>
      </c>
      <c r="E10701" t="s">
        <v>7941</v>
      </c>
      <c r="F10701" t="s">
        <v>7746</v>
      </c>
      <c r="J10701" t="s">
        <v>17</v>
      </c>
      <c r="L10701" t="str">
        <f>_xlfn.XLOOKUP(Tableau1[[#This Row],[TYPE DE PIECE]],Tableau4[MATIERE],Tableau4[SHORT TYPE],"",0,1)</f>
        <v/>
      </c>
      <c r="N10701" t="str">
        <f>IF(ISERR(FIND("DECOUPE",Tableau1[[#This Row],[DESIGNATION]])),"","NEED REF")</f>
        <v/>
      </c>
    </row>
    <row r="10702" spans="2:14">
      <c r="B10702">
        <v>34403304</v>
      </c>
      <c r="C10702" s="2">
        <v>41534</v>
      </c>
      <c r="D10702" t="s">
        <v>13</v>
      </c>
      <c r="E10702" t="s">
        <v>7942</v>
      </c>
      <c r="F10702" t="s">
        <v>7746</v>
      </c>
      <c r="J10702" t="s">
        <v>17</v>
      </c>
      <c r="L10702" t="str">
        <f>_xlfn.XLOOKUP(Tableau1[[#This Row],[TYPE DE PIECE]],Tableau4[MATIERE],Tableau4[SHORT TYPE],"",0,1)</f>
        <v/>
      </c>
      <c r="N10702" t="str">
        <f>IF(ISERR(FIND("DECOUPE",Tableau1[[#This Row],[DESIGNATION]])),"","NEED REF")</f>
        <v/>
      </c>
    </row>
    <row r="10703" spans="2:14">
      <c r="B10703">
        <v>34403303</v>
      </c>
      <c r="C10703" s="2">
        <v>41534</v>
      </c>
      <c r="D10703" t="s">
        <v>13</v>
      </c>
      <c r="E10703" t="s">
        <v>7943</v>
      </c>
      <c r="F10703" t="s">
        <v>7746</v>
      </c>
      <c r="J10703" t="s">
        <v>17</v>
      </c>
      <c r="L10703" t="str">
        <f>_xlfn.XLOOKUP(Tableau1[[#This Row],[TYPE DE PIECE]],Tableau4[MATIERE],Tableau4[SHORT TYPE],"",0,1)</f>
        <v/>
      </c>
      <c r="N10703" t="str">
        <f>IF(ISERR(FIND("DECOUPE",Tableau1[[#This Row],[DESIGNATION]])),"","NEED REF")</f>
        <v/>
      </c>
    </row>
    <row r="10704" spans="2:14">
      <c r="B10704">
        <v>34403302</v>
      </c>
      <c r="C10704" s="2">
        <v>41534</v>
      </c>
      <c r="D10704" t="s">
        <v>13</v>
      </c>
      <c r="E10704" t="s">
        <v>7944</v>
      </c>
      <c r="F10704" t="s">
        <v>7746</v>
      </c>
      <c r="J10704" t="s">
        <v>17</v>
      </c>
      <c r="L10704" t="str">
        <f>_xlfn.XLOOKUP(Tableau1[[#This Row],[TYPE DE PIECE]],Tableau4[MATIERE],Tableau4[SHORT TYPE],"",0,1)</f>
        <v/>
      </c>
      <c r="N10704" t="str">
        <f>IF(ISERR(FIND("DECOUPE",Tableau1[[#This Row],[DESIGNATION]])),"","NEED REF")</f>
        <v/>
      </c>
    </row>
    <row r="10705" spans="2:14">
      <c r="B10705">
        <v>34403301</v>
      </c>
      <c r="C10705" s="2">
        <v>41534</v>
      </c>
      <c r="D10705" t="s">
        <v>13</v>
      </c>
      <c r="E10705" t="s">
        <v>7945</v>
      </c>
      <c r="F10705" t="s">
        <v>7746</v>
      </c>
      <c r="J10705" t="s">
        <v>17</v>
      </c>
      <c r="L10705" t="str">
        <f>_xlfn.XLOOKUP(Tableau1[[#This Row],[TYPE DE PIECE]],Tableau4[MATIERE],Tableau4[SHORT TYPE],"",0,1)</f>
        <v/>
      </c>
      <c r="N10705" t="str">
        <f>IF(ISERR(FIND("DECOUPE",Tableau1[[#This Row],[DESIGNATION]])),"","NEED REF")</f>
        <v/>
      </c>
    </row>
    <row r="10706" spans="2:14">
      <c r="B10706">
        <v>34403300</v>
      </c>
      <c r="C10706" s="2">
        <v>41534</v>
      </c>
      <c r="D10706" t="s">
        <v>13</v>
      </c>
      <c r="E10706" t="s">
        <v>7946</v>
      </c>
      <c r="F10706" t="s">
        <v>7746</v>
      </c>
      <c r="J10706" t="s">
        <v>17</v>
      </c>
      <c r="L10706" t="str">
        <f>_xlfn.XLOOKUP(Tableau1[[#This Row],[TYPE DE PIECE]],Tableau4[MATIERE],Tableau4[SHORT TYPE],"",0,1)</f>
        <v/>
      </c>
      <c r="N10706" t="str">
        <f>IF(ISERR(FIND("DECOUPE",Tableau1[[#This Row],[DESIGNATION]])),"","NEED REF")</f>
        <v/>
      </c>
    </row>
    <row r="10707" spans="2:14">
      <c r="B10707">
        <v>34403299</v>
      </c>
      <c r="C10707" s="2">
        <v>41534</v>
      </c>
      <c r="D10707" t="s">
        <v>13</v>
      </c>
      <c r="E10707" t="s">
        <v>7947</v>
      </c>
      <c r="F10707" t="s">
        <v>7746</v>
      </c>
      <c r="J10707" t="s">
        <v>17</v>
      </c>
      <c r="L10707" t="str">
        <f>_xlfn.XLOOKUP(Tableau1[[#This Row],[TYPE DE PIECE]],Tableau4[MATIERE],Tableau4[SHORT TYPE],"",0,1)</f>
        <v/>
      </c>
      <c r="N10707" t="str">
        <f>IF(ISERR(FIND("DECOUPE",Tableau1[[#This Row],[DESIGNATION]])),"","NEED REF")</f>
        <v/>
      </c>
    </row>
    <row r="10708" spans="2:14">
      <c r="B10708">
        <v>34403298</v>
      </c>
      <c r="C10708" s="2">
        <v>41534</v>
      </c>
      <c r="D10708" t="s">
        <v>13</v>
      </c>
      <c r="E10708" t="s">
        <v>7948</v>
      </c>
      <c r="F10708" t="s">
        <v>7746</v>
      </c>
      <c r="J10708" t="s">
        <v>17</v>
      </c>
      <c r="L10708" t="str">
        <f>_xlfn.XLOOKUP(Tableau1[[#This Row],[TYPE DE PIECE]],Tableau4[MATIERE],Tableau4[SHORT TYPE],"",0,1)</f>
        <v/>
      </c>
      <c r="N10708" t="str">
        <f>IF(ISERR(FIND("DECOUPE",Tableau1[[#This Row],[DESIGNATION]])),"","NEED REF")</f>
        <v/>
      </c>
    </row>
    <row r="10709" spans="2:14">
      <c r="B10709">
        <v>34403297</v>
      </c>
      <c r="C10709" s="2">
        <v>41534</v>
      </c>
      <c r="D10709" t="s">
        <v>13</v>
      </c>
      <c r="E10709" t="s">
        <v>7949</v>
      </c>
      <c r="F10709" t="s">
        <v>7746</v>
      </c>
      <c r="J10709" t="s">
        <v>17</v>
      </c>
      <c r="L10709" t="str">
        <f>_xlfn.XLOOKUP(Tableau1[[#This Row],[TYPE DE PIECE]],Tableau4[MATIERE],Tableau4[SHORT TYPE],"",0,1)</f>
        <v/>
      </c>
      <c r="N10709" t="str">
        <f>IF(ISERR(FIND("DECOUPE",Tableau1[[#This Row],[DESIGNATION]])),"","NEED REF")</f>
        <v/>
      </c>
    </row>
    <row r="10710" spans="2:14">
      <c r="B10710">
        <v>34403296</v>
      </c>
      <c r="C10710" s="2">
        <v>41534</v>
      </c>
      <c r="D10710" t="s">
        <v>13</v>
      </c>
      <c r="E10710" t="s">
        <v>7950</v>
      </c>
      <c r="F10710" t="s">
        <v>7746</v>
      </c>
      <c r="J10710" t="s">
        <v>17</v>
      </c>
      <c r="L10710" t="str">
        <f>_xlfn.XLOOKUP(Tableau1[[#This Row],[TYPE DE PIECE]],Tableau4[MATIERE],Tableau4[SHORT TYPE],"",0,1)</f>
        <v/>
      </c>
      <c r="N10710" t="str">
        <f>IF(ISERR(FIND("DECOUPE",Tableau1[[#This Row],[DESIGNATION]])),"","NEED REF")</f>
        <v/>
      </c>
    </row>
    <row r="10711" spans="2:14">
      <c r="B10711">
        <v>34403295</v>
      </c>
      <c r="C10711" s="2">
        <v>41534</v>
      </c>
      <c r="D10711" t="s">
        <v>13</v>
      </c>
      <c r="E10711" t="s">
        <v>7951</v>
      </c>
      <c r="F10711" t="s">
        <v>7746</v>
      </c>
      <c r="J10711" t="s">
        <v>17</v>
      </c>
      <c r="L10711" t="str">
        <f>_xlfn.XLOOKUP(Tableau1[[#This Row],[TYPE DE PIECE]],Tableau4[MATIERE],Tableau4[SHORT TYPE],"",0,1)</f>
        <v/>
      </c>
      <c r="N10711" t="str">
        <f>IF(ISERR(FIND("DECOUPE",Tableau1[[#This Row],[DESIGNATION]])),"","NEED REF")</f>
        <v/>
      </c>
    </row>
    <row r="10712" spans="2:14">
      <c r="B10712">
        <v>34403294</v>
      </c>
      <c r="C10712" s="2">
        <v>41534</v>
      </c>
      <c r="D10712" t="s">
        <v>13</v>
      </c>
      <c r="E10712" t="s">
        <v>7952</v>
      </c>
      <c r="F10712" t="s">
        <v>7746</v>
      </c>
      <c r="J10712" t="s">
        <v>17</v>
      </c>
      <c r="L10712" t="str">
        <f>_xlfn.XLOOKUP(Tableau1[[#This Row],[TYPE DE PIECE]],Tableau4[MATIERE],Tableau4[SHORT TYPE],"",0,1)</f>
        <v/>
      </c>
      <c r="N10712" t="str">
        <f>IF(ISERR(FIND("DECOUPE",Tableau1[[#This Row],[DESIGNATION]])),"","NEED REF")</f>
        <v/>
      </c>
    </row>
    <row r="10713" spans="2:14">
      <c r="B10713">
        <v>34403293</v>
      </c>
      <c r="C10713" s="2">
        <v>41513</v>
      </c>
      <c r="D10713" t="s">
        <v>13</v>
      </c>
      <c r="E10713" t="s">
        <v>7953</v>
      </c>
      <c r="F10713" t="s">
        <v>7910</v>
      </c>
      <c r="J10713" t="s">
        <v>17</v>
      </c>
      <c r="L10713" t="str">
        <f>_xlfn.XLOOKUP(Tableau1[[#This Row],[TYPE DE PIECE]],Tableau4[MATIERE],Tableau4[SHORT TYPE],"",0,1)</f>
        <v/>
      </c>
      <c r="N10713" t="str">
        <f>IF(ISERR(FIND("DECOUPE",Tableau1[[#This Row],[DESIGNATION]])),"","NEED REF")</f>
        <v/>
      </c>
    </row>
    <row r="10714" spans="2:14">
      <c r="B10714">
        <v>34403292</v>
      </c>
      <c r="C10714" s="2">
        <v>41500</v>
      </c>
      <c r="D10714" t="s">
        <v>7954</v>
      </c>
      <c r="E10714" t="s">
        <v>7955</v>
      </c>
      <c r="F10714" t="s">
        <v>7112</v>
      </c>
      <c r="J10714" t="s">
        <v>7256</v>
      </c>
      <c r="L10714" t="str">
        <f>_xlfn.XLOOKUP(Tableau1[[#This Row],[TYPE DE PIECE]],Tableau4[MATIERE],Tableau4[SHORT TYPE],"",0,1)</f>
        <v/>
      </c>
      <c r="N10714" t="str">
        <f>IF(ISERR(FIND("DECOUPE",Tableau1[[#This Row],[DESIGNATION]])),"","NEED REF")</f>
        <v/>
      </c>
    </row>
    <row r="10715" spans="2:14">
      <c r="B10715">
        <v>34403291</v>
      </c>
      <c r="C10715" s="2">
        <v>41499</v>
      </c>
      <c r="D10715" t="s">
        <v>13</v>
      </c>
      <c r="E10715" t="s">
        <v>7956</v>
      </c>
      <c r="F10715" t="s">
        <v>7957</v>
      </c>
      <c r="J10715" t="s">
        <v>4048</v>
      </c>
      <c r="L10715" t="str">
        <f>_xlfn.XLOOKUP(Tableau1[[#This Row],[TYPE DE PIECE]],Tableau4[MATIERE],Tableau4[SHORT TYPE],"",0,1)</f>
        <v/>
      </c>
      <c r="N10715" t="str">
        <f>IF(ISERR(FIND("DECOUPE",Tableau1[[#This Row],[DESIGNATION]])),"","NEED REF")</f>
        <v/>
      </c>
    </row>
    <row r="10716" spans="2:14">
      <c r="B10716">
        <v>34403290</v>
      </c>
      <c r="C10716" s="2">
        <v>41499</v>
      </c>
      <c r="D10716" t="s">
        <v>13</v>
      </c>
      <c r="E10716" t="s">
        <v>7958</v>
      </c>
      <c r="F10716" t="s">
        <v>7957</v>
      </c>
      <c r="J10716" t="s">
        <v>4048</v>
      </c>
      <c r="L10716" t="str">
        <f>_xlfn.XLOOKUP(Tableau1[[#This Row],[TYPE DE PIECE]],Tableau4[MATIERE],Tableau4[SHORT TYPE],"",0,1)</f>
        <v/>
      </c>
      <c r="N10716" t="str">
        <f>IF(ISERR(FIND("DECOUPE",Tableau1[[#This Row],[DESIGNATION]])),"","NEED REF")</f>
        <v/>
      </c>
    </row>
    <row r="10717" spans="2:14">
      <c r="B10717">
        <v>34403289</v>
      </c>
      <c r="C10717" s="2">
        <v>41495</v>
      </c>
      <c r="E10717" t="s">
        <v>7959</v>
      </c>
      <c r="J10717" t="s">
        <v>2746</v>
      </c>
      <c r="L10717" t="str">
        <f>_xlfn.XLOOKUP(Tableau1[[#This Row],[TYPE DE PIECE]],Tableau4[MATIERE],Tableau4[SHORT TYPE],"",0,1)</f>
        <v/>
      </c>
      <c r="N10717" t="str">
        <f>IF(ISERR(FIND("DECOUPE",Tableau1[[#This Row],[DESIGNATION]])),"","NEED REF")</f>
        <v/>
      </c>
    </row>
    <row r="10718" spans="2:14">
      <c r="B10718">
        <v>34403288</v>
      </c>
      <c r="C10718" s="2">
        <v>41495</v>
      </c>
      <c r="E10718" t="s">
        <v>7960</v>
      </c>
      <c r="J10718" t="s">
        <v>2746</v>
      </c>
      <c r="L10718" t="str">
        <f>_xlfn.XLOOKUP(Tableau1[[#This Row],[TYPE DE PIECE]],Tableau4[MATIERE],Tableau4[SHORT TYPE],"",0,1)</f>
        <v/>
      </c>
      <c r="N10718" t="str">
        <f>IF(ISERR(FIND("DECOUPE",Tableau1[[#This Row],[DESIGNATION]])),"","NEED REF")</f>
        <v/>
      </c>
    </row>
    <row r="10719" spans="2:14">
      <c r="B10719">
        <v>34403287</v>
      </c>
      <c r="C10719" s="2">
        <v>41491</v>
      </c>
      <c r="D10719" t="s">
        <v>13</v>
      </c>
      <c r="E10719" t="s">
        <v>7961</v>
      </c>
      <c r="F10719" t="s">
        <v>7962</v>
      </c>
      <c r="J10719" t="s">
        <v>17</v>
      </c>
      <c r="L10719" t="str">
        <f>_xlfn.XLOOKUP(Tableau1[[#This Row],[TYPE DE PIECE]],Tableau4[MATIERE],Tableau4[SHORT TYPE],"",0,1)</f>
        <v/>
      </c>
      <c r="N10719" t="str">
        <f>IF(ISERR(FIND("DECOUPE",Tableau1[[#This Row],[DESIGNATION]])),"","NEED REF")</f>
        <v/>
      </c>
    </row>
    <row r="10720" spans="2:14">
      <c r="B10720">
        <v>34403286</v>
      </c>
      <c r="C10720" s="2">
        <v>41491</v>
      </c>
      <c r="D10720" t="s">
        <v>13</v>
      </c>
      <c r="E10720" t="s">
        <v>7963</v>
      </c>
      <c r="F10720" t="s">
        <v>7962</v>
      </c>
      <c r="J10720" t="s">
        <v>17</v>
      </c>
      <c r="L10720" t="str">
        <f>_xlfn.XLOOKUP(Tableau1[[#This Row],[TYPE DE PIECE]],Tableau4[MATIERE],Tableau4[SHORT TYPE],"",0,1)</f>
        <v/>
      </c>
      <c r="N10720" t="str">
        <f>IF(ISERR(FIND("DECOUPE",Tableau1[[#This Row],[DESIGNATION]])),"","NEED REF")</f>
        <v/>
      </c>
    </row>
    <row r="10721" spans="2:14">
      <c r="B10721">
        <v>34403285</v>
      </c>
      <c r="C10721" s="2">
        <v>41491</v>
      </c>
      <c r="D10721" t="s">
        <v>13</v>
      </c>
      <c r="E10721" t="s">
        <v>7964</v>
      </c>
      <c r="F10721" t="s">
        <v>7965</v>
      </c>
      <c r="J10721" t="s">
        <v>17</v>
      </c>
      <c r="L10721" t="str">
        <f>_xlfn.XLOOKUP(Tableau1[[#This Row],[TYPE DE PIECE]],Tableau4[MATIERE],Tableau4[SHORT TYPE],"",0,1)</f>
        <v/>
      </c>
      <c r="N10721" t="str">
        <f>IF(ISERR(FIND("DECOUPE",Tableau1[[#This Row],[DESIGNATION]])),"","NEED REF")</f>
        <v/>
      </c>
    </row>
    <row r="10722" spans="2:14">
      <c r="B10722">
        <v>34403284</v>
      </c>
      <c r="C10722" s="2">
        <v>41491</v>
      </c>
      <c r="D10722" t="s">
        <v>13</v>
      </c>
      <c r="E10722" t="s">
        <v>7966</v>
      </c>
      <c r="F10722" t="s">
        <v>7965</v>
      </c>
      <c r="J10722" t="s">
        <v>17</v>
      </c>
      <c r="L10722" t="str">
        <f>_xlfn.XLOOKUP(Tableau1[[#This Row],[TYPE DE PIECE]],Tableau4[MATIERE],Tableau4[SHORT TYPE],"",0,1)</f>
        <v/>
      </c>
      <c r="N10722" t="str">
        <f>IF(ISERR(FIND("DECOUPE",Tableau1[[#This Row],[DESIGNATION]])),"","NEED REF")</f>
        <v/>
      </c>
    </row>
    <row r="10723" spans="2:14">
      <c r="B10723">
        <v>34403283</v>
      </c>
      <c r="C10723" s="2">
        <v>41491</v>
      </c>
      <c r="D10723" t="s">
        <v>13</v>
      </c>
      <c r="E10723" t="s">
        <v>7967</v>
      </c>
      <c r="F10723" t="s">
        <v>7965</v>
      </c>
      <c r="J10723" t="s">
        <v>17</v>
      </c>
      <c r="L10723" t="str">
        <f>_xlfn.XLOOKUP(Tableau1[[#This Row],[TYPE DE PIECE]],Tableau4[MATIERE],Tableau4[SHORT TYPE],"",0,1)</f>
        <v/>
      </c>
      <c r="N10723" t="str">
        <f>IF(ISERR(FIND("DECOUPE",Tableau1[[#This Row],[DESIGNATION]])),"","NEED REF")</f>
        <v/>
      </c>
    </row>
    <row r="10724" spans="2:14">
      <c r="B10724">
        <v>34403282</v>
      </c>
      <c r="C10724" s="2">
        <v>41491</v>
      </c>
      <c r="D10724" t="s">
        <v>13</v>
      </c>
      <c r="E10724" t="s">
        <v>7968</v>
      </c>
      <c r="F10724" t="s">
        <v>7965</v>
      </c>
      <c r="J10724" t="s">
        <v>17</v>
      </c>
      <c r="L10724" t="str">
        <f>_xlfn.XLOOKUP(Tableau1[[#This Row],[TYPE DE PIECE]],Tableau4[MATIERE],Tableau4[SHORT TYPE],"",0,1)</f>
        <v/>
      </c>
      <c r="N10724" t="str">
        <f>IF(ISERR(FIND("DECOUPE",Tableau1[[#This Row],[DESIGNATION]])),"","NEED REF")</f>
        <v/>
      </c>
    </row>
    <row r="10725" spans="2:14">
      <c r="B10725">
        <v>34403281</v>
      </c>
      <c r="C10725" s="2">
        <v>41491</v>
      </c>
      <c r="D10725" t="s">
        <v>13</v>
      </c>
      <c r="E10725" t="s">
        <v>7969</v>
      </c>
      <c r="F10725" t="s">
        <v>7965</v>
      </c>
      <c r="J10725" t="s">
        <v>17</v>
      </c>
      <c r="L10725" t="str">
        <f>_xlfn.XLOOKUP(Tableau1[[#This Row],[TYPE DE PIECE]],Tableau4[MATIERE],Tableau4[SHORT TYPE],"",0,1)</f>
        <v/>
      </c>
      <c r="N10725" t="str">
        <f>IF(ISERR(FIND("DECOUPE",Tableau1[[#This Row],[DESIGNATION]])),"","NEED REF")</f>
        <v/>
      </c>
    </row>
    <row r="10726" spans="2:14">
      <c r="B10726">
        <v>34403280</v>
      </c>
      <c r="C10726" s="2">
        <v>41491</v>
      </c>
      <c r="D10726" t="s">
        <v>13</v>
      </c>
      <c r="E10726" t="s">
        <v>7970</v>
      </c>
      <c r="F10726" t="s">
        <v>7965</v>
      </c>
      <c r="J10726" t="s">
        <v>17</v>
      </c>
      <c r="L10726" t="str">
        <f>_xlfn.XLOOKUP(Tableau1[[#This Row],[TYPE DE PIECE]],Tableau4[MATIERE],Tableau4[SHORT TYPE],"",0,1)</f>
        <v/>
      </c>
      <c r="N10726" t="str">
        <f>IF(ISERR(FIND("DECOUPE",Tableau1[[#This Row],[DESIGNATION]])),"","NEED REF")</f>
        <v/>
      </c>
    </row>
    <row r="10727" spans="2:14">
      <c r="B10727">
        <v>34403279</v>
      </c>
      <c r="C10727" s="2">
        <v>41488</v>
      </c>
      <c r="D10727" t="s">
        <v>13</v>
      </c>
      <c r="E10727" t="s">
        <v>7971</v>
      </c>
      <c r="F10727" t="s">
        <v>7965</v>
      </c>
      <c r="J10727" t="s">
        <v>17</v>
      </c>
      <c r="L10727" t="str">
        <f>_xlfn.XLOOKUP(Tableau1[[#This Row],[TYPE DE PIECE]],Tableau4[MATIERE],Tableau4[SHORT TYPE],"",0,1)</f>
        <v/>
      </c>
      <c r="N10727" t="str">
        <f>IF(ISERR(FIND("DECOUPE",Tableau1[[#This Row],[DESIGNATION]])),"","NEED REF")</f>
        <v/>
      </c>
    </row>
    <row r="10728" spans="2:14">
      <c r="B10728">
        <v>34403278</v>
      </c>
      <c r="C10728" s="2">
        <v>41488</v>
      </c>
      <c r="D10728" t="s">
        <v>13</v>
      </c>
      <c r="E10728" t="s">
        <v>7972</v>
      </c>
      <c r="F10728" t="s">
        <v>7965</v>
      </c>
      <c r="J10728" t="s">
        <v>17</v>
      </c>
      <c r="L10728" t="str">
        <f>_xlfn.XLOOKUP(Tableau1[[#This Row],[TYPE DE PIECE]],Tableau4[MATIERE],Tableau4[SHORT TYPE],"",0,1)</f>
        <v/>
      </c>
      <c r="N10728" t="str">
        <f>IF(ISERR(FIND("DECOUPE",Tableau1[[#This Row],[DESIGNATION]])),"","NEED REF")</f>
        <v/>
      </c>
    </row>
    <row r="10729" spans="2:14">
      <c r="B10729">
        <v>34403277</v>
      </c>
      <c r="C10729" s="2">
        <v>41488</v>
      </c>
      <c r="D10729" t="s">
        <v>13</v>
      </c>
      <c r="E10729" t="s">
        <v>7973</v>
      </c>
      <c r="F10729" t="s">
        <v>7965</v>
      </c>
      <c r="J10729" t="s">
        <v>17</v>
      </c>
      <c r="L10729" t="str">
        <f>_xlfn.XLOOKUP(Tableau1[[#This Row],[TYPE DE PIECE]],Tableau4[MATIERE],Tableau4[SHORT TYPE],"",0,1)</f>
        <v/>
      </c>
      <c r="N10729" t="str">
        <f>IF(ISERR(FIND("DECOUPE",Tableau1[[#This Row],[DESIGNATION]])),"","NEED REF")</f>
        <v/>
      </c>
    </row>
    <row r="10730" spans="2:14">
      <c r="B10730">
        <v>34403276</v>
      </c>
      <c r="C10730" s="2">
        <v>41488</v>
      </c>
      <c r="D10730" t="s">
        <v>13</v>
      </c>
      <c r="E10730" t="s">
        <v>7974</v>
      </c>
      <c r="F10730" t="s">
        <v>7965</v>
      </c>
      <c r="J10730" t="s">
        <v>17</v>
      </c>
      <c r="L10730" t="str">
        <f>_xlfn.XLOOKUP(Tableau1[[#This Row],[TYPE DE PIECE]],Tableau4[MATIERE],Tableau4[SHORT TYPE],"",0,1)</f>
        <v/>
      </c>
      <c r="N10730" t="str">
        <f>IF(ISERR(FIND("DECOUPE",Tableau1[[#This Row],[DESIGNATION]])),"","NEED REF")</f>
        <v/>
      </c>
    </row>
    <row r="10731" spans="2:14">
      <c r="B10731">
        <v>34403275</v>
      </c>
      <c r="C10731" s="2">
        <v>41488</v>
      </c>
      <c r="D10731" t="s">
        <v>13</v>
      </c>
      <c r="E10731" t="s">
        <v>7975</v>
      </c>
      <c r="F10731" t="s">
        <v>7965</v>
      </c>
      <c r="J10731" t="s">
        <v>17</v>
      </c>
      <c r="L10731" t="str">
        <f>_xlfn.XLOOKUP(Tableau1[[#This Row],[TYPE DE PIECE]],Tableau4[MATIERE],Tableau4[SHORT TYPE],"",0,1)</f>
        <v/>
      </c>
      <c r="N10731" t="str">
        <f>IF(ISERR(FIND("DECOUPE",Tableau1[[#This Row],[DESIGNATION]])),"","NEED REF")</f>
        <v/>
      </c>
    </row>
    <row r="10732" spans="2:14">
      <c r="B10732">
        <v>34403274</v>
      </c>
      <c r="C10732" s="2">
        <v>41488</v>
      </c>
      <c r="D10732" t="s">
        <v>13</v>
      </c>
      <c r="E10732" t="s">
        <v>7976</v>
      </c>
      <c r="F10732" t="s">
        <v>7965</v>
      </c>
      <c r="J10732" t="s">
        <v>17</v>
      </c>
      <c r="L10732" t="str">
        <f>_xlfn.XLOOKUP(Tableau1[[#This Row],[TYPE DE PIECE]],Tableau4[MATIERE],Tableau4[SHORT TYPE],"",0,1)</f>
        <v/>
      </c>
      <c r="N10732" t="str">
        <f>IF(ISERR(FIND("DECOUPE",Tableau1[[#This Row],[DESIGNATION]])),"","NEED REF")</f>
        <v/>
      </c>
    </row>
    <row r="10733" spans="2:14">
      <c r="B10733">
        <v>34403273</v>
      </c>
      <c r="C10733" s="2">
        <v>41488</v>
      </c>
      <c r="D10733" t="s">
        <v>13</v>
      </c>
      <c r="E10733" t="s">
        <v>7977</v>
      </c>
      <c r="F10733" t="s">
        <v>7965</v>
      </c>
      <c r="J10733" t="s">
        <v>17</v>
      </c>
      <c r="L10733" t="str">
        <f>_xlfn.XLOOKUP(Tableau1[[#This Row],[TYPE DE PIECE]],Tableau4[MATIERE],Tableau4[SHORT TYPE],"",0,1)</f>
        <v/>
      </c>
      <c r="N10733" t="str">
        <f>IF(ISERR(FIND("DECOUPE",Tableau1[[#This Row],[DESIGNATION]])),"","NEED REF")</f>
        <v/>
      </c>
    </row>
    <row r="10734" spans="2:14">
      <c r="B10734">
        <v>34403272</v>
      </c>
      <c r="C10734" s="2">
        <v>41488</v>
      </c>
      <c r="D10734" t="s">
        <v>13</v>
      </c>
      <c r="E10734" t="s">
        <v>7978</v>
      </c>
      <c r="F10734" t="s">
        <v>7965</v>
      </c>
      <c r="J10734" t="s">
        <v>17</v>
      </c>
      <c r="L10734" t="str">
        <f>_xlfn.XLOOKUP(Tableau1[[#This Row],[TYPE DE PIECE]],Tableau4[MATIERE],Tableau4[SHORT TYPE],"",0,1)</f>
        <v/>
      </c>
      <c r="N10734" t="str">
        <f>IF(ISERR(FIND("DECOUPE",Tableau1[[#This Row],[DESIGNATION]])),"","NEED REF")</f>
        <v/>
      </c>
    </row>
    <row r="10735" spans="2:14">
      <c r="B10735">
        <v>34403271</v>
      </c>
      <c r="C10735" s="2">
        <v>41486</v>
      </c>
      <c r="D10735" t="s">
        <v>13</v>
      </c>
      <c r="E10735" t="s">
        <v>7979</v>
      </c>
      <c r="F10735" t="s">
        <v>7965</v>
      </c>
      <c r="J10735" t="s">
        <v>17</v>
      </c>
      <c r="L10735" t="str">
        <f>_xlfn.XLOOKUP(Tableau1[[#This Row],[TYPE DE PIECE]],Tableau4[MATIERE],Tableau4[SHORT TYPE],"",0,1)</f>
        <v/>
      </c>
      <c r="N10735" t="str">
        <f>IF(ISERR(FIND("DECOUPE",Tableau1[[#This Row],[DESIGNATION]])),"","NEED REF")</f>
        <v/>
      </c>
    </row>
    <row r="10736" spans="2:14">
      <c r="B10736">
        <v>34403270</v>
      </c>
      <c r="C10736" s="2">
        <v>41486</v>
      </c>
      <c r="D10736" t="s">
        <v>13</v>
      </c>
      <c r="E10736" t="s">
        <v>7980</v>
      </c>
      <c r="F10736" t="s">
        <v>7965</v>
      </c>
      <c r="J10736" t="s">
        <v>17</v>
      </c>
      <c r="L10736" t="str">
        <f>_xlfn.XLOOKUP(Tableau1[[#This Row],[TYPE DE PIECE]],Tableau4[MATIERE],Tableau4[SHORT TYPE],"",0,1)</f>
        <v/>
      </c>
      <c r="N10736" t="str">
        <f>IF(ISERR(FIND("DECOUPE",Tableau1[[#This Row],[DESIGNATION]])),"","NEED REF")</f>
        <v/>
      </c>
    </row>
    <row r="10737" spans="2:14">
      <c r="B10737">
        <v>34403269</v>
      </c>
      <c r="C10737" s="2">
        <v>41472</v>
      </c>
      <c r="D10737" t="s">
        <v>13</v>
      </c>
      <c r="E10737" t="s">
        <v>7981</v>
      </c>
      <c r="F10737" t="s">
        <v>7908</v>
      </c>
      <c r="J10737" t="s">
        <v>5625</v>
      </c>
      <c r="L10737" t="str">
        <f>_xlfn.XLOOKUP(Tableau1[[#This Row],[TYPE DE PIECE]],Tableau4[MATIERE],Tableau4[SHORT TYPE],"",0,1)</f>
        <v/>
      </c>
      <c r="N10737" t="str">
        <f>IF(ISERR(FIND("DECOUPE",Tableau1[[#This Row],[DESIGNATION]])),"","NEED REF")</f>
        <v/>
      </c>
    </row>
    <row r="10738" spans="2:14">
      <c r="B10738">
        <v>34403268</v>
      </c>
      <c r="C10738" s="2">
        <v>41470</v>
      </c>
      <c r="D10738" t="s">
        <v>13</v>
      </c>
      <c r="E10738" t="s">
        <v>7982</v>
      </c>
      <c r="F10738" t="s">
        <v>7983</v>
      </c>
      <c r="J10738" t="s">
        <v>4048</v>
      </c>
      <c r="L10738" t="str">
        <f>_xlfn.XLOOKUP(Tableau1[[#This Row],[TYPE DE PIECE]],Tableau4[MATIERE],Tableau4[SHORT TYPE],"",0,1)</f>
        <v/>
      </c>
      <c r="N10738" t="str">
        <f>IF(ISERR(FIND("DECOUPE",Tableau1[[#This Row],[DESIGNATION]])),"","NEED REF")</f>
        <v/>
      </c>
    </row>
    <row r="10739" spans="2:14">
      <c r="B10739">
        <v>34403267</v>
      </c>
      <c r="C10739" s="2">
        <v>41467</v>
      </c>
      <c r="D10739" t="s">
        <v>13</v>
      </c>
      <c r="E10739" t="s">
        <v>7984</v>
      </c>
      <c r="F10739" t="s">
        <v>7985</v>
      </c>
      <c r="J10739" t="s">
        <v>5625</v>
      </c>
      <c r="L10739" t="str">
        <f>_xlfn.XLOOKUP(Tableau1[[#This Row],[TYPE DE PIECE]],Tableau4[MATIERE],Tableau4[SHORT TYPE],"",0,1)</f>
        <v/>
      </c>
      <c r="N10739" t="str">
        <f>IF(ISERR(FIND("DECOUPE",Tableau1[[#This Row],[DESIGNATION]])),"","NEED REF")</f>
        <v/>
      </c>
    </row>
    <row r="10740" spans="2:14">
      <c r="B10740">
        <v>34403266</v>
      </c>
      <c r="C10740" s="2">
        <v>41467</v>
      </c>
      <c r="D10740" t="s">
        <v>13</v>
      </c>
      <c r="E10740" t="s">
        <v>7986</v>
      </c>
      <c r="F10740" t="s">
        <v>7985</v>
      </c>
      <c r="J10740" t="s">
        <v>5625</v>
      </c>
      <c r="L10740" t="str">
        <f>_xlfn.XLOOKUP(Tableau1[[#This Row],[TYPE DE PIECE]],Tableau4[MATIERE],Tableau4[SHORT TYPE],"",0,1)</f>
        <v/>
      </c>
      <c r="N10740" t="str">
        <f>IF(ISERR(FIND("DECOUPE",Tableau1[[#This Row],[DESIGNATION]])),"","NEED REF")</f>
        <v/>
      </c>
    </row>
    <row r="10741" spans="2:14">
      <c r="B10741">
        <v>34403265</v>
      </c>
      <c r="C10741" s="2">
        <v>41467</v>
      </c>
      <c r="D10741" t="s">
        <v>13</v>
      </c>
      <c r="E10741" t="s">
        <v>7987</v>
      </c>
      <c r="F10741" t="s">
        <v>7985</v>
      </c>
      <c r="J10741" t="s">
        <v>5625</v>
      </c>
      <c r="L10741" t="str">
        <f>_xlfn.XLOOKUP(Tableau1[[#This Row],[TYPE DE PIECE]],Tableau4[MATIERE],Tableau4[SHORT TYPE],"",0,1)</f>
        <v/>
      </c>
      <c r="N10741" t="str">
        <f>IF(ISERR(FIND("DECOUPE",Tableau1[[#This Row],[DESIGNATION]])),"","NEED REF")</f>
        <v/>
      </c>
    </row>
    <row r="10742" spans="2:14">
      <c r="B10742">
        <v>34403264</v>
      </c>
      <c r="C10742" s="2">
        <v>41464</v>
      </c>
      <c r="D10742" t="s">
        <v>13</v>
      </c>
      <c r="E10742" t="s">
        <v>7988</v>
      </c>
      <c r="F10742" t="s">
        <v>7989</v>
      </c>
      <c r="J10742" t="s">
        <v>2245</v>
      </c>
      <c r="L10742" t="str">
        <f>_xlfn.XLOOKUP(Tableau1[[#This Row],[TYPE DE PIECE]],Tableau4[MATIERE],Tableau4[SHORT TYPE],"",0,1)</f>
        <v/>
      </c>
      <c r="N10742" t="str">
        <f>IF(ISERR(FIND("DECOUPE",Tableau1[[#This Row],[DESIGNATION]])),"","NEED REF")</f>
        <v/>
      </c>
    </row>
    <row r="10743" spans="2:14">
      <c r="B10743">
        <v>34403263</v>
      </c>
      <c r="C10743" s="2">
        <v>41463</v>
      </c>
      <c r="D10743" t="s">
        <v>745</v>
      </c>
      <c r="E10743" t="s">
        <v>7990</v>
      </c>
      <c r="F10743" t="s">
        <v>7991</v>
      </c>
      <c r="J10743" t="s">
        <v>4048</v>
      </c>
      <c r="L10743" t="str">
        <f>_xlfn.XLOOKUP(Tableau1[[#This Row],[TYPE DE PIECE]],Tableau4[MATIERE],Tableau4[SHORT TYPE],"",0,1)</f>
        <v/>
      </c>
      <c r="N10743" t="str">
        <f>IF(ISERR(FIND("DECOUPE",Tableau1[[#This Row],[DESIGNATION]])),"","NEED REF")</f>
        <v/>
      </c>
    </row>
    <row r="10744" spans="2:14">
      <c r="B10744">
        <v>34403262</v>
      </c>
      <c r="C10744" s="2">
        <v>41458</v>
      </c>
      <c r="D10744" t="s">
        <v>7992</v>
      </c>
      <c r="E10744" t="s">
        <v>7993</v>
      </c>
      <c r="J10744" t="s">
        <v>5625</v>
      </c>
      <c r="L10744" t="str">
        <f>_xlfn.XLOOKUP(Tableau1[[#This Row],[TYPE DE PIECE]],Tableau4[MATIERE],Tableau4[SHORT TYPE],"",0,1)</f>
        <v/>
      </c>
      <c r="N10744" t="str">
        <f>IF(ISERR(FIND("DECOUPE",Tableau1[[#This Row],[DESIGNATION]])),"","NEED REF")</f>
        <v/>
      </c>
    </row>
    <row r="10745" spans="2:14">
      <c r="B10745">
        <v>34403261</v>
      </c>
      <c r="C10745" s="2">
        <v>41457</v>
      </c>
      <c r="D10745" t="s">
        <v>13</v>
      </c>
      <c r="E10745" t="s">
        <v>7994</v>
      </c>
      <c r="F10745" t="s">
        <v>7991</v>
      </c>
      <c r="J10745" t="s">
        <v>17</v>
      </c>
      <c r="L10745" t="str">
        <f>_xlfn.XLOOKUP(Tableau1[[#This Row],[TYPE DE PIECE]],Tableau4[MATIERE],Tableau4[SHORT TYPE],"",0,1)</f>
        <v/>
      </c>
      <c r="N10745" t="str">
        <f>IF(ISERR(FIND("DECOUPE",Tableau1[[#This Row],[DESIGNATION]])),"","NEED REF")</f>
        <v/>
      </c>
    </row>
    <row r="10746" spans="2:14">
      <c r="B10746">
        <v>34403260</v>
      </c>
      <c r="C10746" s="2">
        <v>41457</v>
      </c>
      <c r="D10746" t="s">
        <v>13</v>
      </c>
      <c r="E10746" t="s">
        <v>7995</v>
      </c>
      <c r="F10746" t="s">
        <v>7991</v>
      </c>
      <c r="J10746" t="s">
        <v>17</v>
      </c>
      <c r="L10746" t="str">
        <f>_xlfn.XLOOKUP(Tableau1[[#This Row],[TYPE DE PIECE]],Tableau4[MATIERE],Tableau4[SHORT TYPE],"",0,1)</f>
        <v/>
      </c>
      <c r="N10746" t="str">
        <f>IF(ISERR(FIND("DECOUPE",Tableau1[[#This Row],[DESIGNATION]])),"","NEED REF")</f>
        <v/>
      </c>
    </row>
    <row r="10747" spans="2:14">
      <c r="B10747">
        <v>34403259</v>
      </c>
      <c r="C10747" s="2">
        <v>41457</v>
      </c>
      <c r="D10747" t="s">
        <v>13</v>
      </c>
      <c r="E10747" t="s">
        <v>7996</v>
      </c>
      <c r="F10747" t="s">
        <v>5721</v>
      </c>
      <c r="J10747" t="s">
        <v>17</v>
      </c>
      <c r="L10747" t="str">
        <f>_xlfn.XLOOKUP(Tableau1[[#This Row],[TYPE DE PIECE]],Tableau4[MATIERE],Tableau4[SHORT TYPE],"",0,1)</f>
        <v/>
      </c>
      <c r="N10747" t="str">
        <f>IF(ISERR(FIND("DECOUPE",Tableau1[[#This Row],[DESIGNATION]])),"","NEED REF")</f>
        <v/>
      </c>
    </row>
    <row r="10748" spans="2:14">
      <c r="B10748">
        <v>34403258</v>
      </c>
      <c r="C10748" s="2">
        <v>41453</v>
      </c>
      <c r="D10748" t="s">
        <v>13</v>
      </c>
      <c r="E10748" t="s">
        <v>7997</v>
      </c>
      <c r="F10748" t="s">
        <v>7998</v>
      </c>
      <c r="J10748" t="s">
        <v>17</v>
      </c>
      <c r="L10748" t="str">
        <f>_xlfn.XLOOKUP(Tableau1[[#This Row],[TYPE DE PIECE]],Tableau4[MATIERE],Tableau4[SHORT TYPE],"",0,1)</f>
        <v/>
      </c>
      <c r="N10748" t="str">
        <f>IF(ISERR(FIND("DECOUPE",Tableau1[[#This Row],[DESIGNATION]])),"","NEED REF")</f>
        <v/>
      </c>
    </row>
    <row r="10749" spans="2:14">
      <c r="B10749">
        <v>34403257</v>
      </c>
      <c r="C10749" s="2">
        <v>41452</v>
      </c>
      <c r="D10749" t="s">
        <v>13</v>
      </c>
      <c r="E10749" t="s">
        <v>7999</v>
      </c>
      <c r="F10749" t="s">
        <v>8000</v>
      </c>
      <c r="J10749" t="s">
        <v>177</v>
      </c>
      <c r="L10749" t="str">
        <f>_xlfn.XLOOKUP(Tableau1[[#This Row],[TYPE DE PIECE]],Tableau4[MATIERE],Tableau4[SHORT TYPE],"",0,1)</f>
        <v/>
      </c>
      <c r="N10749" t="str">
        <f>IF(ISERR(FIND("DECOUPE",Tableau1[[#This Row],[DESIGNATION]])),"","NEED REF")</f>
        <v/>
      </c>
    </row>
    <row r="10750" spans="2:14">
      <c r="B10750">
        <v>34403256</v>
      </c>
      <c r="C10750" s="2">
        <v>41438</v>
      </c>
      <c r="D10750" t="s">
        <v>13</v>
      </c>
      <c r="E10750" t="s">
        <v>8001</v>
      </c>
      <c r="F10750" t="s">
        <v>8002</v>
      </c>
      <c r="J10750" t="s">
        <v>7256</v>
      </c>
      <c r="L10750" t="str">
        <f>_xlfn.XLOOKUP(Tableau1[[#This Row],[TYPE DE PIECE]],Tableau4[MATIERE],Tableau4[SHORT TYPE],"",0,1)</f>
        <v/>
      </c>
      <c r="N10750" t="str">
        <f>IF(ISERR(FIND("DECOUPE",Tableau1[[#This Row],[DESIGNATION]])),"","NEED REF")</f>
        <v/>
      </c>
    </row>
    <row r="10751" spans="2:14">
      <c r="B10751">
        <v>34403255</v>
      </c>
      <c r="C10751" s="2">
        <v>41438</v>
      </c>
      <c r="D10751" t="s">
        <v>13</v>
      </c>
      <c r="E10751" t="s">
        <v>8001</v>
      </c>
      <c r="F10751" t="s">
        <v>8003</v>
      </c>
      <c r="J10751" t="s">
        <v>7256</v>
      </c>
      <c r="L10751" t="str">
        <f>_xlfn.XLOOKUP(Tableau1[[#This Row],[TYPE DE PIECE]],Tableau4[MATIERE],Tableau4[SHORT TYPE],"",0,1)</f>
        <v/>
      </c>
      <c r="N10751" t="str">
        <f>IF(ISERR(FIND("DECOUPE",Tableau1[[#This Row],[DESIGNATION]])),"","NEED REF")</f>
        <v/>
      </c>
    </row>
    <row r="10752" spans="2:14">
      <c r="B10752">
        <v>34403254</v>
      </c>
      <c r="C10752" s="2">
        <v>41438</v>
      </c>
      <c r="D10752" t="s">
        <v>13</v>
      </c>
      <c r="E10752" t="s">
        <v>8001</v>
      </c>
      <c r="F10752" t="s">
        <v>8004</v>
      </c>
      <c r="J10752" t="s">
        <v>7256</v>
      </c>
      <c r="L10752" t="str">
        <f>_xlfn.XLOOKUP(Tableau1[[#This Row],[TYPE DE PIECE]],Tableau4[MATIERE],Tableau4[SHORT TYPE],"",0,1)</f>
        <v/>
      </c>
      <c r="N10752" t="str">
        <f>IF(ISERR(FIND("DECOUPE",Tableau1[[#This Row],[DESIGNATION]])),"","NEED REF")</f>
        <v/>
      </c>
    </row>
    <row r="10753" spans="2:14">
      <c r="B10753">
        <v>34403253</v>
      </c>
      <c r="C10753" s="2">
        <v>41438</v>
      </c>
      <c r="D10753" t="s">
        <v>13</v>
      </c>
      <c r="E10753" t="s">
        <v>8001</v>
      </c>
      <c r="F10753" t="s">
        <v>8004</v>
      </c>
      <c r="J10753" t="s">
        <v>7256</v>
      </c>
      <c r="L10753" t="str">
        <f>_xlfn.XLOOKUP(Tableau1[[#This Row],[TYPE DE PIECE]],Tableau4[MATIERE],Tableau4[SHORT TYPE],"",0,1)</f>
        <v/>
      </c>
      <c r="N10753" t="str">
        <f>IF(ISERR(FIND("DECOUPE",Tableau1[[#This Row],[DESIGNATION]])),"","NEED REF")</f>
        <v/>
      </c>
    </row>
    <row r="10754" spans="2:14">
      <c r="B10754">
        <v>34403252</v>
      </c>
      <c r="C10754" s="2">
        <v>41438</v>
      </c>
      <c r="D10754" t="s">
        <v>13</v>
      </c>
      <c r="E10754" t="s">
        <v>8001</v>
      </c>
      <c r="F10754" t="s">
        <v>8005</v>
      </c>
      <c r="J10754" t="s">
        <v>7256</v>
      </c>
      <c r="L10754" t="str">
        <f>_xlfn.XLOOKUP(Tableau1[[#This Row],[TYPE DE PIECE]],Tableau4[MATIERE],Tableau4[SHORT TYPE],"",0,1)</f>
        <v/>
      </c>
      <c r="N10754" t="str">
        <f>IF(ISERR(FIND("DECOUPE",Tableau1[[#This Row],[DESIGNATION]])),"","NEED REF")</f>
        <v/>
      </c>
    </row>
    <row r="10755" spans="2:14">
      <c r="B10755">
        <v>34403251</v>
      </c>
      <c r="C10755" s="2">
        <v>41438</v>
      </c>
      <c r="D10755" t="s">
        <v>13</v>
      </c>
      <c r="E10755" t="s">
        <v>8001</v>
      </c>
      <c r="F10755" t="s">
        <v>8005</v>
      </c>
      <c r="J10755" t="s">
        <v>7256</v>
      </c>
      <c r="L10755" t="str">
        <f>_xlfn.XLOOKUP(Tableau1[[#This Row],[TYPE DE PIECE]],Tableau4[MATIERE],Tableau4[SHORT TYPE],"",0,1)</f>
        <v/>
      </c>
      <c r="N10755" t="str">
        <f>IF(ISERR(FIND("DECOUPE",Tableau1[[#This Row],[DESIGNATION]])),"","NEED REF")</f>
        <v/>
      </c>
    </row>
    <row r="10756" spans="2:14">
      <c r="B10756">
        <v>34403250</v>
      </c>
      <c r="C10756" s="2">
        <v>41438</v>
      </c>
      <c r="D10756" t="s">
        <v>13</v>
      </c>
      <c r="E10756" t="s">
        <v>8001</v>
      </c>
      <c r="F10756" t="s">
        <v>8005</v>
      </c>
      <c r="J10756" t="s">
        <v>7256</v>
      </c>
      <c r="L10756" t="str">
        <f>_xlfn.XLOOKUP(Tableau1[[#This Row],[TYPE DE PIECE]],Tableau4[MATIERE],Tableau4[SHORT TYPE],"",0,1)</f>
        <v/>
      </c>
      <c r="N10756" t="str">
        <f>IF(ISERR(FIND("DECOUPE",Tableau1[[#This Row],[DESIGNATION]])),"","NEED REF")</f>
        <v/>
      </c>
    </row>
    <row r="10757" spans="2:14">
      <c r="B10757">
        <v>34403249</v>
      </c>
      <c r="C10757" s="2">
        <v>41438</v>
      </c>
      <c r="D10757" t="s">
        <v>13</v>
      </c>
      <c r="E10757" t="s">
        <v>8001</v>
      </c>
      <c r="F10757" t="s">
        <v>8002</v>
      </c>
      <c r="J10757" t="s">
        <v>7256</v>
      </c>
      <c r="L10757" t="str">
        <f>_xlfn.XLOOKUP(Tableau1[[#This Row],[TYPE DE PIECE]],Tableau4[MATIERE],Tableau4[SHORT TYPE],"",0,1)</f>
        <v/>
      </c>
      <c r="N10757" t="str">
        <f>IF(ISERR(FIND("DECOUPE",Tableau1[[#This Row],[DESIGNATION]])),"","NEED REF")</f>
        <v/>
      </c>
    </row>
    <row r="10758" spans="2:14">
      <c r="B10758">
        <v>34403248</v>
      </c>
      <c r="C10758" s="2">
        <v>41438</v>
      </c>
      <c r="D10758" t="s">
        <v>13</v>
      </c>
      <c r="E10758" t="s">
        <v>8001</v>
      </c>
      <c r="F10758" t="s">
        <v>8002</v>
      </c>
      <c r="J10758" t="s">
        <v>7256</v>
      </c>
      <c r="L10758" t="str">
        <f>_xlfn.XLOOKUP(Tableau1[[#This Row],[TYPE DE PIECE]],Tableau4[MATIERE],Tableau4[SHORT TYPE],"",0,1)</f>
        <v/>
      </c>
      <c r="N10758" t="str">
        <f>IF(ISERR(FIND("DECOUPE",Tableau1[[#This Row],[DESIGNATION]])),"","NEED REF")</f>
        <v/>
      </c>
    </row>
    <row r="10759" spans="2:14">
      <c r="B10759">
        <v>34403247</v>
      </c>
      <c r="C10759" s="2">
        <v>41437</v>
      </c>
      <c r="D10759" t="s">
        <v>13</v>
      </c>
      <c r="E10759" t="s">
        <v>8006</v>
      </c>
      <c r="F10759" t="s">
        <v>7746</v>
      </c>
      <c r="J10759" t="s">
        <v>2746</v>
      </c>
      <c r="L10759" t="str">
        <f>_xlfn.XLOOKUP(Tableau1[[#This Row],[TYPE DE PIECE]],Tableau4[MATIERE],Tableau4[SHORT TYPE],"",0,1)</f>
        <v/>
      </c>
      <c r="N10759" t="str">
        <f>IF(ISERR(FIND("DECOUPE",Tableau1[[#This Row],[DESIGNATION]])),"","NEED REF")</f>
        <v/>
      </c>
    </row>
    <row r="10760" spans="2:14">
      <c r="B10760">
        <v>34403246</v>
      </c>
      <c r="C10760" s="2">
        <v>41437</v>
      </c>
      <c r="D10760" t="s">
        <v>745</v>
      </c>
      <c r="E10760" t="s">
        <v>8007</v>
      </c>
      <c r="F10760" t="s">
        <v>7746</v>
      </c>
      <c r="J10760" t="s">
        <v>2746</v>
      </c>
      <c r="L10760" t="str">
        <f>_xlfn.XLOOKUP(Tableau1[[#This Row],[TYPE DE PIECE]],Tableau4[MATIERE],Tableau4[SHORT TYPE],"",0,1)</f>
        <v/>
      </c>
      <c r="N10760" t="str">
        <f>IF(ISERR(FIND("DECOUPE",Tableau1[[#This Row],[DESIGNATION]])),"","NEED REF")</f>
        <v/>
      </c>
    </row>
    <row r="10761" spans="2:14">
      <c r="B10761">
        <v>34403245</v>
      </c>
      <c r="C10761" s="2">
        <v>41430</v>
      </c>
      <c r="D10761" t="s">
        <v>13</v>
      </c>
      <c r="E10761" t="s">
        <v>8008</v>
      </c>
      <c r="F10761" t="s">
        <v>7908</v>
      </c>
      <c r="J10761" t="s">
        <v>5625</v>
      </c>
      <c r="L10761" t="str">
        <f>_xlfn.XLOOKUP(Tableau1[[#This Row],[TYPE DE PIECE]],Tableau4[MATIERE],Tableau4[SHORT TYPE],"",0,1)</f>
        <v/>
      </c>
      <c r="N10761" t="str">
        <f>IF(ISERR(FIND("DECOUPE",Tableau1[[#This Row],[DESIGNATION]])),"","NEED REF")</f>
        <v/>
      </c>
    </row>
    <row r="10762" spans="2:14">
      <c r="B10762">
        <v>34403244</v>
      </c>
      <c r="C10762" s="2">
        <v>41429</v>
      </c>
      <c r="D10762" t="s">
        <v>13</v>
      </c>
      <c r="E10762" t="s">
        <v>8009</v>
      </c>
      <c r="F10762" t="s">
        <v>8010</v>
      </c>
      <c r="J10762" t="s">
        <v>2746</v>
      </c>
      <c r="L10762" t="str">
        <f>_xlfn.XLOOKUP(Tableau1[[#This Row],[TYPE DE PIECE]],Tableau4[MATIERE],Tableau4[SHORT TYPE],"",0,1)</f>
        <v/>
      </c>
      <c r="N10762" t="str">
        <f>IF(ISERR(FIND("DECOUPE",Tableau1[[#This Row],[DESIGNATION]])),"","NEED REF")</f>
        <v/>
      </c>
    </row>
    <row r="10763" spans="2:14">
      <c r="B10763">
        <v>34403243</v>
      </c>
      <c r="C10763" s="2">
        <v>41421</v>
      </c>
      <c r="D10763" t="s">
        <v>13</v>
      </c>
      <c r="E10763" t="s">
        <v>8011</v>
      </c>
      <c r="F10763" t="s">
        <v>8012</v>
      </c>
      <c r="J10763" t="s">
        <v>8013</v>
      </c>
      <c r="L10763" t="str">
        <f>_xlfn.XLOOKUP(Tableau1[[#This Row],[TYPE DE PIECE]],Tableau4[MATIERE],Tableau4[SHORT TYPE],"",0,1)</f>
        <v/>
      </c>
      <c r="N10763" t="str">
        <f>IF(ISERR(FIND("DECOUPE",Tableau1[[#This Row],[DESIGNATION]])),"","NEED REF")</f>
        <v/>
      </c>
    </row>
    <row r="10764" spans="2:14">
      <c r="B10764">
        <v>34403242</v>
      </c>
      <c r="C10764" s="2">
        <v>41421</v>
      </c>
      <c r="D10764" t="s">
        <v>13</v>
      </c>
      <c r="E10764" t="s">
        <v>8014</v>
      </c>
      <c r="F10764" t="s">
        <v>8012</v>
      </c>
      <c r="J10764" t="s">
        <v>8013</v>
      </c>
      <c r="L10764" t="str">
        <f>_xlfn.XLOOKUP(Tableau1[[#This Row],[TYPE DE PIECE]],Tableau4[MATIERE],Tableau4[SHORT TYPE],"",0,1)</f>
        <v/>
      </c>
      <c r="N10764" t="str">
        <f>IF(ISERR(FIND("DECOUPE",Tableau1[[#This Row],[DESIGNATION]])),"","NEED REF")</f>
        <v/>
      </c>
    </row>
    <row r="10765" spans="2:14">
      <c r="B10765">
        <v>34403241</v>
      </c>
      <c r="C10765" s="2">
        <v>41421</v>
      </c>
      <c r="D10765" t="s">
        <v>13</v>
      </c>
      <c r="E10765" t="s">
        <v>8015</v>
      </c>
      <c r="F10765" t="s">
        <v>8012</v>
      </c>
      <c r="J10765" t="s">
        <v>8013</v>
      </c>
      <c r="L10765" t="str">
        <f>_xlfn.XLOOKUP(Tableau1[[#This Row],[TYPE DE PIECE]],Tableau4[MATIERE],Tableau4[SHORT TYPE],"",0,1)</f>
        <v/>
      </c>
      <c r="N10765" t="str">
        <f>IF(ISERR(FIND("DECOUPE",Tableau1[[#This Row],[DESIGNATION]])),"","NEED REF")</f>
        <v/>
      </c>
    </row>
    <row r="10766" spans="2:14">
      <c r="B10766">
        <v>34403240</v>
      </c>
      <c r="C10766" s="2">
        <v>41421</v>
      </c>
      <c r="D10766" t="s">
        <v>13</v>
      </c>
      <c r="E10766" t="s">
        <v>8016</v>
      </c>
      <c r="F10766" t="s">
        <v>8012</v>
      </c>
      <c r="J10766" t="s">
        <v>8013</v>
      </c>
      <c r="L10766" t="str">
        <f>_xlfn.XLOOKUP(Tableau1[[#This Row],[TYPE DE PIECE]],Tableau4[MATIERE],Tableau4[SHORT TYPE],"",0,1)</f>
        <v/>
      </c>
      <c r="N10766" t="str">
        <f>IF(ISERR(FIND("DECOUPE",Tableau1[[#This Row],[DESIGNATION]])),"","NEED REF")</f>
        <v/>
      </c>
    </row>
    <row r="10767" spans="2:14">
      <c r="B10767">
        <v>34403239</v>
      </c>
      <c r="C10767" s="2">
        <v>41421</v>
      </c>
      <c r="D10767" t="s">
        <v>13</v>
      </c>
      <c r="E10767" t="s">
        <v>8017</v>
      </c>
      <c r="F10767" t="s">
        <v>8018</v>
      </c>
      <c r="J10767" t="s">
        <v>5625</v>
      </c>
      <c r="L10767" t="str">
        <f>_xlfn.XLOOKUP(Tableau1[[#This Row],[TYPE DE PIECE]],Tableau4[MATIERE],Tableau4[SHORT TYPE],"",0,1)</f>
        <v/>
      </c>
      <c r="N10767" t="str">
        <f>IF(ISERR(FIND("DECOUPE",Tableau1[[#This Row],[DESIGNATION]])),"","NEED REF")</f>
        <v/>
      </c>
    </row>
    <row r="10768" spans="2:14">
      <c r="B10768">
        <v>34403238</v>
      </c>
      <c r="C10768" s="2">
        <v>41421</v>
      </c>
      <c r="D10768" t="s">
        <v>13</v>
      </c>
      <c r="E10768" t="s">
        <v>8017</v>
      </c>
      <c r="F10768" t="s">
        <v>8018</v>
      </c>
      <c r="J10768" t="s">
        <v>5625</v>
      </c>
      <c r="L10768" t="str">
        <f>_xlfn.XLOOKUP(Tableau1[[#This Row],[TYPE DE PIECE]],Tableau4[MATIERE],Tableau4[SHORT TYPE],"",0,1)</f>
        <v/>
      </c>
      <c r="N10768" t="str">
        <f>IF(ISERR(FIND("DECOUPE",Tableau1[[#This Row],[DESIGNATION]])),"","NEED REF")</f>
        <v/>
      </c>
    </row>
    <row r="10769" spans="2:14">
      <c r="B10769">
        <v>34403237</v>
      </c>
      <c r="C10769" s="2">
        <v>41421</v>
      </c>
      <c r="D10769" t="s">
        <v>13</v>
      </c>
      <c r="E10769" t="s">
        <v>8017</v>
      </c>
      <c r="F10769" t="s">
        <v>8018</v>
      </c>
      <c r="J10769" t="s">
        <v>5625</v>
      </c>
      <c r="L10769" t="str">
        <f>_xlfn.XLOOKUP(Tableau1[[#This Row],[TYPE DE PIECE]],Tableau4[MATIERE],Tableau4[SHORT TYPE],"",0,1)</f>
        <v/>
      </c>
      <c r="N10769" t="str">
        <f>IF(ISERR(FIND("DECOUPE",Tableau1[[#This Row],[DESIGNATION]])),"","NEED REF")</f>
        <v/>
      </c>
    </row>
    <row r="10770" spans="2:14">
      <c r="B10770">
        <v>34403236</v>
      </c>
      <c r="C10770" s="2">
        <v>41421</v>
      </c>
      <c r="D10770" t="s">
        <v>13</v>
      </c>
      <c r="E10770" t="s">
        <v>8017</v>
      </c>
      <c r="F10770" t="s">
        <v>8018</v>
      </c>
      <c r="J10770" t="s">
        <v>5625</v>
      </c>
      <c r="L10770" t="str">
        <f>_xlfn.XLOOKUP(Tableau1[[#This Row],[TYPE DE PIECE]],Tableau4[MATIERE],Tableau4[SHORT TYPE],"",0,1)</f>
        <v/>
      </c>
      <c r="N10770" t="str">
        <f>IF(ISERR(FIND("DECOUPE",Tableau1[[#This Row],[DESIGNATION]])),"","NEED REF")</f>
        <v/>
      </c>
    </row>
    <row r="10771" spans="2:14">
      <c r="B10771">
        <v>34403235</v>
      </c>
      <c r="C10771" s="2">
        <v>41421</v>
      </c>
      <c r="D10771" t="s">
        <v>13</v>
      </c>
      <c r="E10771" t="s">
        <v>8017</v>
      </c>
      <c r="F10771" t="s">
        <v>8018</v>
      </c>
      <c r="J10771" t="s">
        <v>5625</v>
      </c>
      <c r="L10771" t="str">
        <f>_xlfn.XLOOKUP(Tableau1[[#This Row],[TYPE DE PIECE]],Tableau4[MATIERE],Tableau4[SHORT TYPE],"",0,1)</f>
        <v/>
      </c>
      <c r="N10771" t="str">
        <f>IF(ISERR(FIND("DECOUPE",Tableau1[[#This Row],[DESIGNATION]])),"","NEED REF")</f>
        <v/>
      </c>
    </row>
    <row r="10772" spans="2:14">
      <c r="B10772">
        <v>34403234</v>
      </c>
      <c r="C10772" s="2">
        <v>41421</v>
      </c>
      <c r="D10772" t="s">
        <v>13</v>
      </c>
      <c r="E10772" t="s">
        <v>8017</v>
      </c>
      <c r="F10772" t="s">
        <v>8018</v>
      </c>
      <c r="J10772" t="s">
        <v>5625</v>
      </c>
      <c r="L10772" t="str">
        <f>_xlfn.XLOOKUP(Tableau1[[#This Row],[TYPE DE PIECE]],Tableau4[MATIERE],Tableau4[SHORT TYPE],"",0,1)</f>
        <v/>
      </c>
      <c r="N10772" t="str">
        <f>IF(ISERR(FIND("DECOUPE",Tableau1[[#This Row],[DESIGNATION]])),"","NEED REF")</f>
        <v/>
      </c>
    </row>
    <row r="10773" spans="2:14">
      <c r="B10773">
        <v>34403233</v>
      </c>
      <c r="C10773" s="2">
        <v>41421</v>
      </c>
      <c r="D10773" t="s">
        <v>13</v>
      </c>
      <c r="E10773" t="s">
        <v>8019</v>
      </c>
      <c r="F10773" t="s">
        <v>8018</v>
      </c>
      <c r="J10773" t="s">
        <v>5625</v>
      </c>
      <c r="L10773" t="str">
        <f>_xlfn.XLOOKUP(Tableau1[[#This Row],[TYPE DE PIECE]],Tableau4[MATIERE],Tableau4[SHORT TYPE],"",0,1)</f>
        <v/>
      </c>
      <c r="N10773" t="str">
        <f>IF(ISERR(FIND("DECOUPE",Tableau1[[#This Row],[DESIGNATION]])),"","NEED REF")</f>
        <v/>
      </c>
    </row>
    <row r="10774" spans="2:14">
      <c r="B10774">
        <v>34403232</v>
      </c>
      <c r="C10774" s="2">
        <v>41421</v>
      </c>
      <c r="D10774" t="s">
        <v>13</v>
      </c>
      <c r="E10774" t="s">
        <v>8020</v>
      </c>
      <c r="F10774" t="s">
        <v>8018</v>
      </c>
      <c r="J10774" t="s">
        <v>5625</v>
      </c>
      <c r="L10774" t="str">
        <f>_xlfn.XLOOKUP(Tableau1[[#This Row],[TYPE DE PIECE]],Tableau4[MATIERE],Tableau4[SHORT TYPE],"",0,1)</f>
        <v/>
      </c>
      <c r="N10774" t="str">
        <f>IF(ISERR(FIND("DECOUPE",Tableau1[[#This Row],[DESIGNATION]])),"","NEED REF")</f>
        <v/>
      </c>
    </row>
    <row r="10775" spans="2:14">
      <c r="B10775">
        <v>34403231</v>
      </c>
      <c r="C10775" s="2">
        <v>41421</v>
      </c>
      <c r="D10775" t="s">
        <v>13</v>
      </c>
      <c r="E10775" t="s">
        <v>8021</v>
      </c>
      <c r="F10775" t="s">
        <v>8018</v>
      </c>
      <c r="J10775" t="s">
        <v>5625</v>
      </c>
      <c r="L10775" t="str">
        <f>_xlfn.XLOOKUP(Tableau1[[#This Row],[TYPE DE PIECE]],Tableau4[MATIERE],Tableau4[SHORT TYPE],"",0,1)</f>
        <v/>
      </c>
      <c r="N10775" t="str">
        <f>IF(ISERR(FIND("DECOUPE",Tableau1[[#This Row],[DESIGNATION]])),"","NEED REF")</f>
        <v/>
      </c>
    </row>
    <row r="10776" spans="2:14">
      <c r="B10776">
        <v>34403230</v>
      </c>
      <c r="C10776" s="2">
        <v>41421</v>
      </c>
      <c r="D10776" t="s">
        <v>13</v>
      </c>
      <c r="E10776" t="s">
        <v>8022</v>
      </c>
      <c r="F10776" t="s">
        <v>8018</v>
      </c>
      <c r="J10776" t="s">
        <v>5625</v>
      </c>
      <c r="L10776" t="str">
        <f>_xlfn.XLOOKUP(Tableau1[[#This Row],[TYPE DE PIECE]],Tableau4[MATIERE],Tableau4[SHORT TYPE],"",0,1)</f>
        <v/>
      </c>
      <c r="N10776" t="str">
        <f>IF(ISERR(FIND("DECOUPE",Tableau1[[#This Row],[DESIGNATION]])),"","NEED REF")</f>
        <v/>
      </c>
    </row>
    <row r="10777" spans="2:14">
      <c r="B10777">
        <v>34403229</v>
      </c>
      <c r="C10777" s="2">
        <v>41421</v>
      </c>
      <c r="D10777" t="s">
        <v>13</v>
      </c>
      <c r="E10777" t="s">
        <v>8023</v>
      </c>
      <c r="F10777" t="s">
        <v>8018</v>
      </c>
      <c r="J10777" t="s">
        <v>5625</v>
      </c>
      <c r="L10777" t="str">
        <f>_xlfn.XLOOKUP(Tableau1[[#This Row],[TYPE DE PIECE]],Tableau4[MATIERE],Tableau4[SHORT TYPE],"",0,1)</f>
        <v/>
      </c>
      <c r="N10777" t="str">
        <f>IF(ISERR(FIND("DECOUPE",Tableau1[[#This Row],[DESIGNATION]])),"","NEED REF")</f>
        <v/>
      </c>
    </row>
    <row r="10778" spans="2:14">
      <c r="B10778">
        <v>34403228</v>
      </c>
      <c r="C10778" s="2">
        <v>41421</v>
      </c>
      <c r="D10778" t="s">
        <v>13</v>
      </c>
      <c r="E10778" t="s">
        <v>8024</v>
      </c>
      <c r="F10778" t="s">
        <v>8018</v>
      </c>
      <c r="J10778" t="s">
        <v>5625</v>
      </c>
      <c r="L10778" t="str">
        <f>_xlfn.XLOOKUP(Tableau1[[#This Row],[TYPE DE PIECE]],Tableau4[MATIERE],Tableau4[SHORT TYPE],"",0,1)</f>
        <v/>
      </c>
      <c r="N10778" t="str">
        <f>IF(ISERR(FIND("DECOUPE",Tableau1[[#This Row],[DESIGNATION]])),"","NEED REF")</f>
        <v/>
      </c>
    </row>
    <row r="10779" spans="2:14">
      <c r="B10779">
        <v>34403227</v>
      </c>
      <c r="C10779" s="2">
        <v>41421</v>
      </c>
      <c r="D10779" t="s">
        <v>13</v>
      </c>
      <c r="E10779" t="s">
        <v>8025</v>
      </c>
      <c r="F10779" t="s">
        <v>8018</v>
      </c>
      <c r="J10779" t="s">
        <v>5625</v>
      </c>
      <c r="L10779" t="str">
        <f>_xlfn.XLOOKUP(Tableau1[[#This Row],[TYPE DE PIECE]],Tableau4[MATIERE],Tableau4[SHORT TYPE],"",0,1)</f>
        <v/>
      </c>
      <c r="N10779" t="str">
        <f>IF(ISERR(FIND("DECOUPE",Tableau1[[#This Row],[DESIGNATION]])),"","NEED REF")</f>
        <v/>
      </c>
    </row>
    <row r="10780" spans="2:14">
      <c r="B10780">
        <v>34403226</v>
      </c>
      <c r="C10780" s="2">
        <v>41422</v>
      </c>
      <c r="D10780" t="s">
        <v>13</v>
      </c>
      <c r="E10780" t="s">
        <v>8026</v>
      </c>
      <c r="F10780" t="s">
        <v>6217</v>
      </c>
      <c r="J10780" t="s">
        <v>17</v>
      </c>
      <c r="L10780" t="str">
        <f>_xlfn.XLOOKUP(Tableau1[[#This Row],[TYPE DE PIECE]],Tableau4[MATIERE],Tableau4[SHORT TYPE],"",0,1)</f>
        <v/>
      </c>
      <c r="N10780" t="str">
        <f>IF(ISERR(FIND("DECOUPE",Tableau1[[#This Row],[DESIGNATION]])),"","NEED REF")</f>
        <v/>
      </c>
    </row>
    <row r="10781" spans="2:14">
      <c r="B10781">
        <v>34403225</v>
      </c>
      <c r="C10781" s="2">
        <v>41422</v>
      </c>
      <c r="D10781" t="s">
        <v>13</v>
      </c>
      <c r="E10781" t="s">
        <v>8027</v>
      </c>
      <c r="F10781" t="s">
        <v>6217</v>
      </c>
      <c r="J10781" t="s">
        <v>17</v>
      </c>
      <c r="L10781" t="str">
        <f>_xlfn.XLOOKUP(Tableau1[[#This Row],[TYPE DE PIECE]],Tableau4[MATIERE],Tableau4[SHORT TYPE],"",0,1)</f>
        <v/>
      </c>
      <c r="N10781" t="str">
        <f>IF(ISERR(FIND("DECOUPE",Tableau1[[#This Row],[DESIGNATION]])),"","NEED REF")</f>
        <v/>
      </c>
    </row>
    <row r="10782" spans="2:14">
      <c r="B10782">
        <v>34403224</v>
      </c>
      <c r="C10782" s="2">
        <v>41417</v>
      </c>
      <c r="D10782" t="s">
        <v>13</v>
      </c>
      <c r="E10782" t="s">
        <v>8028</v>
      </c>
      <c r="F10782" t="s">
        <v>239</v>
      </c>
      <c r="J10782" t="s">
        <v>17</v>
      </c>
      <c r="L10782" t="str">
        <f>_xlfn.XLOOKUP(Tableau1[[#This Row],[TYPE DE PIECE]],Tableau4[MATIERE],Tableau4[SHORT TYPE],"",0,1)</f>
        <v/>
      </c>
      <c r="N10782" t="str">
        <f>IF(ISERR(FIND("DECOUPE",Tableau1[[#This Row],[DESIGNATION]])),"","NEED REF")</f>
        <v/>
      </c>
    </row>
    <row r="10783" spans="2:14">
      <c r="B10783">
        <v>34403223</v>
      </c>
      <c r="C10783" s="2">
        <v>41417</v>
      </c>
      <c r="D10783" t="s">
        <v>7992</v>
      </c>
      <c r="E10783" t="s">
        <v>8029</v>
      </c>
      <c r="F10783" t="s">
        <v>6217</v>
      </c>
      <c r="J10783" t="s">
        <v>17</v>
      </c>
      <c r="L10783" t="str">
        <f>_xlfn.XLOOKUP(Tableau1[[#This Row],[TYPE DE PIECE]],Tableau4[MATIERE],Tableau4[SHORT TYPE],"",0,1)</f>
        <v/>
      </c>
      <c r="N10783" t="str">
        <f>IF(ISERR(FIND("DECOUPE",Tableau1[[#This Row],[DESIGNATION]])),"","NEED REF")</f>
        <v/>
      </c>
    </row>
    <row r="10784" spans="2:14">
      <c r="B10784">
        <v>34403222</v>
      </c>
      <c r="C10784" s="2">
        <v>41327</v>
      </c>
      <c r="D10784" t="s">
        <v>13</v>
      </c>
      <c r="E10784" t="s">
        <v>8030</v>
      </c>
      <c r="F10784" t="s">
        <v>8031</v>
      </c>
      <c r="J10784" t="s">
        <v>8013</v>
      </c>
      <c r="L10784" t="str">
        <f>_xlfn.XLOOKUP(Tableau1[[#This Row],[TYPE DE PIECE]],Tableau4[MATIERE],Tableau4[SHORT TYPE],"",0,1)</f>
        <v/>
      </c>
      <c r="N10784" t="str">
        <f>IF(ISERR(FIND("DECOUPE",Tableau1[[#This Row],[DESIGNATION]])),"","NEED REF")</f>
        <v/>
      </c>
    </row>
    <row r="10785" spans="2:14">
      <c r="B10785">
        <v>34403221</v>
      </c>
      <c r="C10785" s="2">
        <v>41409</v>
      </c>
      <c r="D10785" t="s">
        <v>13</v>
      </c>
      <c r="E10785" t="s">
        <v>8032</v>
      </c>
      <c r="F10785" t="s">
        <v>8033</v>
      </c>
      <c r="J10785" t="s">
        <v>17</v>
      </c>
      <c r="L10785" t="str">
        <f>_xlfn.XLOOKUP(Tableau1[[#This Row],[TYPE DE PIECE]],Tableau4[MATIERE],Tableau4[SHORT TYPE],"",0,1)</f>
        <v/>
      </c>
      <c r="N10785" t="str">
        <f>IF(ISERR(FIND("DECOUPE",Tableau1[[#This Row],[DESIGNATION]])),"","NEED REF")</f>
        <v/>
      </c>
    </row>
    <row r="10786" spans="2:14">
      <c r="B10786">
        <v>34403220</v>
      </c>
      <c r="C10786" s="2">
        <v>41370</v>
      </c>
      <c r="D10786" t="s">
        <v>13</v>
      </c>
      <c r="E10786" t="s">
        <v>8034</v>
      </c>
      <c r="F10786" t="s">
        <v>8035</v>
      </c>
      <c r="J10786" t="s">
        <v>17</v>
      </c>
      <c r="L10786" t="str">
        <f>_xlfn.XLOOKUP(Tableau1[[#This Row],[TYPE DE PIECE]],Tableau4[MATIERE],Tableau4[SHORT TYPE],"",0,1)</f>
        <v/>
      </c>
      <c r="N10786" t="str">
        <f>IF(ISERR(FIND("DECOUPE",Tableau1[[#This Row],[DESIGNATION]])),"","NEED REF")</f>
        <v/>
      </c>
    </row>
    <row r="10787" spans="2:14">
      <c r="B10787">
        <v>34403219</v>
      </c>
      <c r="C10787" s="2">
        <v>41370</v>
      </c>
      <c r="D10787" t="s">
        <v>6880</v>
      </c>
      <c r="E10787" t="s">
        <v>8036</v>
      </c>
      <c r="F10787" t="s">
        <v>8035</v>
      </c>
      <c r="J10787" t="s">
        <v>17</v>
      </c>
      <c r="L10787" t="str">
        <f>_xlfn.XLOOKUP(Tableau1[[#This Row],[TYPE DE PIECE]],Tableau4[MATIERE],Tableau4[SHORT TYPE],"",0,1)</f>
        <v/>
      </c>
      <c r="N10787" t="str">
        <f>IF(ISERR(FIND("DECOUPE",Tableau1[[#This Row],[DESIGNATION]])),"","NEED REF")</f>
        <v/>
      </c>
    </row>
    <row r="10788" spans="2:14">
      <c r="B10788">
        <v>34403218</v>
      </c>
      <c r="C10788" s="2">
        <v>41393</v>
      </c>
      <c r="D10788" t="s">
        <v>13</v>
      </c>
      <c r="E10788" t="s">
        <v>8037</v>
      </c>
      <c r="F10788" t="s">
        <v>8038</v>
      </c>
      <c r="J10788" t="s">
        <v>4048</v>
      </c>
      <c r="L10788" t="str">
        <f>_xlfn.XLOOKUP(Tableau1[[#This Row],[TYPE DE PIECE]],Tableau4[MATIERE],Tableau4[SHORT TYPE],"",0,1)</f>
        <v/>
      </c>
      <c r="N10788" t="str">
        <f>IF(ISERR(FIND("DECOUPE",Tableau1[[#This Row],[DESIGNATION]])),"","NEED REF")</f>
        <v/>
      </c>
    </row>
    <row r="10789" spans="2:14">
      <c r="B10789">
        <v>34403217</v>
      </c>
      <c r="C10789" s="2">
        <v>41388</v>
      </c>
      <c r="D10789" t="s">
        <v>13</v>
      </c>
      <c r="E10789" t="s">
        <v>8039</v>
      </c>
      <c r="F10789" t="s">
        <v>8040</v>
      </c>
      <c r="J10789" t="s">
        <v>17</v>
      </c>
      <c r="L10789" t="str">
        <f>_xlfn.XLOOKUP(Tableau1[[#This Row],[TYPE DE PIECE]],Tableau4[MATIERE],Tableau4[SHORT TYPE],"",0,1)</f>
        <v/>
      </c>
      <c r="N10789" t="str">
        <f>IF(ISERR(FIND("DECOUPE",Tableau1[[#This Row],[DESIGNATION]])),"","NEED REF")</f>
        <v/>
      </c>
    </row>
    <row r="10790" spans="2:14">
      <c r="B10790">
        <v>34403216</v>
      </c>
      <c r="C10790" s="2">
        <v>41387</v>
      </c>
      <c r="D10790" t="s">
        <v>13</v>
      </c>
      <c r="E10790" t="s">
        <v>8041</v>
      </c>
      <c r="F10790" t="s">
        <v>7908</v>
      </c>
      <c r="J10790" t="s">
        <v>5625</v>
      </c>
      <c r="L10790" t="str">
        <f>_xlfn.XLOOKUP(Tableau1[[#This Row],[TYPE DE PIECE]],Tableau4[MATIERE],Tableau4[SHORT TYPE],"",0,1)</f>
        <v/>
      </c>
      <c r="N10790" t="str">
        <f>IF(ISERR(FIND("DECOUPE",Tableau1[[#This Row],[DESIGNATION]])),"","NEED REF")</f>
        <v/>
      </c>
    </row>
    <row r="10791" spans="2:14">
      <c r="B10791">
        <v>34403215</v>
      </c>
      <c r="C10791" s="2">
        <v>41387</v>
      </c>
      <c r="D10791" t="s">
        <v>13</v>
      </c>
      <c r="E10791" t="s">
        <v>8042</v>
      </c>
      <c r="F10791" t="s">
        <v>7908</v>
      </c>
      <c r="J10791" t="s">
        <v>5625</v>
      </c>
      <c r="L10791" t="str">
        <f>_xlfn.XLOOKUP(Tableau1[[#This Row],[TYPE DE PIECE]],Tableau4[MATIERE],Tableau4[SHORT TYPE],"",0,1)</f>
        <v/>
      </c>
      <c r="N10791" t="str">
        <f>IF(ISERR(FIND("DECOUPE",Tableau1[[#This Row],[DESIGNATION]])),"","NEED REF")</f>
        <v/>
      </c>
    </row>
    <row r="10792" spans="2:14">
      <c r="B10792">
        <v>34403214</v>
      </c>
      <c r="C10792" s="2">
        <v>41383</v>
      </c>
      <c r="D10792" t="s">
        <v>13</v>
      </c>
      <c r="E10792" t="s">
        <v>8043</v>
      </c>
      <c r="F10792" t="s">
        <v>7908</v>
      </c>
      <c r="J10792" t="s">
        <v>5625</v>
      </c>
      <c r="L10792" t="str">
        <f>_xlfn.XLOOKUP(Tableau1[[#This Row],[TYPE DE PIECE]],Tableau4[MATIERE],Tableau4[SHORT TYPE],"",0,1)</f>
        <v/>
      </c>
      <c r="N10792" t="str">
        <f>IF(ISERR(FIND("DECOUPE",Tableau1[[#This Row],[DESIGNATION]])),"","NEED REF")</f>
        <v/>
      </c>
    </row>
    <row r="10793" spans="2:14">
      <c r="B10793">
        <v>34403213</v>
      </c>
      <c r="C10793" s="2">
        <v>41374</v>
      </c>
      <c r="D10793" t="s">
        <v>13</v>
      </c>
      <c r="E10793" t="s">
        <v>8044</v>
      </c>
      <c r="F10793" t="s">
        <v>3200</v>
      </c>
      <c r="J10793" t="s">
        <v>17</v>
      </c>
      <c r="L10793" t="str">
        <f>_xlfn.XLOOKUP(Tableau1[[#This Row],[TYPE DE PIECE]],Tableau4[MATIERE],Tableau4[SHORT TYPE],"",0,1)</f>
        <v/>
      </c>
      <c r="N10793" t="str">
        <f>IF(ISERR(FIND("DECOUPE",Tableau1[[#This Row],[DESIGNATION]])),"","NEED REF")</f>
        <v/>
      </c>
    </row>
    <row r="10794" spans="2:14">
      <c r="B10794">
        <v>34403212</v>
      </c>
      <c r="C10794" s="2">
        <v>41374</v>
      </c>
      <c r="D10794" t="s">
        <v>745</v>
      </c>
      <c r="E10794" t="s">
        <v>8045</v>
      </c>
      <c r="F10794" t="s">
        <v>8046</v>
      </c>
      <c r="J10794" t="s">
        <v>2746</v>
      </c>
      <c r="L10794" t="str">
        <f>_xlfn.XLOOKUP(Tableau1[[#This Row],[TYPE DE PIECE]],Tableau4[MATIERE],Tableau4[SHORT TYPE],"",0,1)</f>
        <v/>
      </c>
      <c r="N10794" t="str">
        <f>IF(ISERR(FIND("DECOUPE",Tableau1[[#This Row],[DESIGNATION]])),"","NEED REF")</f>
        <v/>
      </c>
    </row>
    <row r="10795" spans="2:14">
      <c r="B10795">
        <v>34403211</v>
      </c>
      <c r="C10795" s="2">
        <v>41368</v>
      </c>
      <c r="D10795" t="s">
        <v>13</v>
      </c>
      <c r="E10795" t="s">
        <v>8047</v>
      </c>
      <c r="F10795" t="s">
        <v>6217</v>
      </c>
      <c r="J10795" t="s">
        <v>17</v>
      </c>
      <c r="L10795" t="str">
        <f>_xlfn.XLOOKUP(Tableau1[[#This Row],[TYPE DE PIECE]],Tableau4[MATIERE],Tableau4[SHORT TYPE],"",0,1)</f>
        <v/>
      </c>
      <c r="N10795" t="str">
        <f>IF(ISERR(FIND("DECOUPE",Tableau1[[#This Row],[DESIGNATION]])),"","NEED REF")</f>
        <v/>
      </c>
    </row>
    <row r="10796" spans="2:14">
      <c r="B10796">
        <v>34403210</v>
      </c>
      <c r="C10796" s="2">
        <v>41366</v>
      </c>
      <c r="D10796" t="s">
        <v>745</v>
      </c>
      <c r="E10796" t="s">
        <v>8048</v>
      </c>
      <c r="F10796" t="s">
        <v>7957</v>
      </c>
      <c r="J10796" t="s">
        <v>4048</v>
      </c>
      <c r="L10796" t="str">
        <f>_xlfn.XLOOKUP(Tableau1[[#This Row],[TYPE DE PIECE]],Tableau4[MATIERE],Tableau4[SHORT TYPE],"",0,1)</f>
        <v/>
      </c>
      <c r="N10796" t="str">
        <f>IF(ISERR(FIND("DECOUPE",Tableau1[[#This Row],[DESIGNATION]])),"","NEED REF")</f>
        <v/>
      </c>
    </row>
    <row r="10797" spans="2:14">
      <c r="B10797">
        <v>34403209</v>
      </c>
      <c r="C10797" s="2">
        <v>41353</v>
      </c>
      <c r="D10797" t="s">
        <v>13</v>
      </c>
      <c r="E10797" t="s">
        <v>8049</v>
      </c>
      <c r="J10797" t="s">
        <v>17</v>
      </c>
      <c r="L10797" t="str">
        <f>_xlfn.XLOOKUP(Tableau1[[#This Row],[TYPE DE PIECE]],Tableau4[MATIERE],Tableau4[SHORT TYPE],"",0,1)</f>
        <v/>
      </c>
      <c r="N10797" t="str">
        <f>IF(ISERR(FIND("DECOUPE",Tableau1[[#This Row],[DESIGNATION]])),"","NEED REF")</f>
        <v/>
      </c>
    </row>
    <row r="10798" spans="2:14">
      <c r="B10798">
        <v>34403208</v>
      </c>
      <c r="C10798" s="2">
        <v>41351</v>
      </c>
      <c r="D10798" t="s">
        <v>6880</v>
      </c>
      <c r="E10798" t="s">
        <v>8050</v>
      </c>
      <c r="F10798" t="s">
        <v>8051</v>
      </c>
      <c r="J10798" t="s">
        <v>2245</v>
      </c>
      <c r="L10798" t="str">
        <f>_xlfn.XLOOKUP(Tableau1[[#This Row],[TYPE DE PIECE]],Tableau4[MATIERE],Tableau4[SHORT TYPE],"",0,1)</f>
        <v/>
      </c>
      <c r="N10798" t="str">
        <f>IF(ISERR(FIND("DECOUPE",Tableau1[[#This Row],[DESIGNATION]])),"","NEED REF")</f>
        <v/>
      </c>
    </row>
    <row r="10799" spans="2:14">
      <c r="B10799">
        <v>34403207</v>
      </c>
      <c r="C10799" s="2">
        <v>41422</v>
      </c>
      <c r="D10799" t="s">
        <v>745</v>
      </c>
      <c r="E10799" t="s">
        <v>8052</v>
      </c>
      <c r="F10799" t="s">
        <v>6217</v>
      </c>
      <c r="J10799" t="s">
        <v>17</v>
      </c>
      <c r="L10799" t="str">
        <f>_xlfn.XLOOKUP(Tableau1[[#This Row],[TYPE DE PIECE]],Tableau4[MATIERE],Tableau4[SHORT TYPE],"",0,1)</f>
        <v/>
      </c>
      <c r="N10799" t="str">
        <f>IF(ISERR(FIND("DECOUPE",Tableau1[[#This Row],[DESIGNATION]])),"","NEED REF")</f>
        <v/>
      </c>
    </row>
    <row r="10800" spans="2:14">
      <c r="B10800">
        <v>34403206</v>
      </c>
      <c r="C10800" s="2">
        <v>41422</v>
      </c>
      <c r="D10800" t="s">
        <v>13</v>
      </c>
      <c r="E10800" t="s">
        <v>8026</v>
      </c>
      <c r="F10800" t="s">
        <v>6217</v>
      </c>
      <c r="J10800" t="s">
        <v>17</v>
      </c>
      <c r="L10800" t="str">
        <f>_xlfn.XLOOKUP(Tableau1[[#This Row],[TYPE DE PIECE]],Tableau4[MATIERE],Tableau4[SHORT TYPE],"",0,1)</f>
        <v/>
      </c>
      <c r="N10800" t="str">
        <f>IF(ISERR(FIND("DECOUPE",Tableau1[[#This Row],[DESIGNATION]])),"","NEED REF")</f>
        <v/>
      </c>
    </row>
    <row r="10801" spans="2:14">
      <c r="B10801">
        <v>34403205</v>
      </c>
      <c r="C10801" s="2">
        <v>41421</v>
      </c>
      <c r="D10801" t="s">
        <v>13</v>
      </c>
      <c r="E10801" t="s">
        <v>8053</v>
      </c>
      <c r="F10801" t="s">
        <v>6217</v>
      </c>
      <c r="J10801" t="s">
        <v>17</v>
      </c>
      <c r="L10801" t="str">
        <f>_xlfn.XLOOKUP(Tableau1[[#This Row],[TYPE DE PIECE]],Tableau4[MATIERE],Tableau4[SHORT TYPE],"",0,1)</f>
        <v/>
      </c>
      <c r="N10801" t="str">
        <f>IF(ISERR(FIND("DECOUPE",Tableau1[[#This Row],[DESIGNATION]])),"","NEED REF")</f>
        <v/>
      </c>
    </row>
    <row r="10802" spans="2:14">
      <c r="B10802">
        <v>34403204</v>
      </c>
      <c r="C10802" s="2">
        <v>41421</v>
      </c>
      <c r="D10802" t="s">
        <v>13</v>
      </c>
      <c r="E10802" t="s">
        <v>8054</v>
      </c>
      <c r="F10802" t="s">
        <v>6217</v>
      </c>
      <c r="J10802" t="s">
        <v>17</v>
      </c>
      <c r="L10802" t="str">
        <f>_xlfn.XLOOKUP(Tableau1[[#This Row],[TYPE DE PIECE]],Tableau4[MATIERE],Tableau4[SHORT TYPE],"",0,1)</f>
        <v/>
      </c>
      <c r="N10802" t="str">
        <f>IF(ISERR(FIND("DECOUPE",Tableau1[[#This Row],[DESIGNATION]])),"","NEED REF")</f>
        <v/>
      </c>
    </row>
    <row r="10803" spans="2:14">
      <c r="B10803">
        <v>34403203</v>
      </c>
      <c r="C10803" s="2">
        <v>41408</v>
      </c>
      <c r="D10803" t="s">
        <v>13</v>
      </c>
      <c r="E10803" t="s">
        <v>8055</v>
      </c>
      <c r="F10803" t="s">
        <v>6217</v>
      </c>
      <c r="J10803" t="s">
        <v>17</v>
      </c>
      <c r="L10803" t="str">
        <f>_xlfn.XLOOKUP(Tableau1[[#This Row],[TYPE DE PIECE]],Tableau4[MATIERE],Tableau4[SHORT TYPE],"",0,1)</f>
        <v/>
      </c>
      <c r="N10803" t="str">
        <f>IF(ISERR(FIND("DECOUPE",Tableau1[[#This Row],[DESIGNATION]])),"","NEED REF")</f>
        <v/>
      </c>
    </row>
    <row r="10804" spans="2:14">
      <c r="B10804">
        <v>34403202</v>
      </c>
      <c r="C10804" s="2">
        <v>41387</v>
      </c>
      <c r="D10804" t="s">
        <v>745</v>
      </c>
      <c r="E10804" t="s">
        <v>8056</v>
      </c>
      <c r="F10804" t="s">
        <v>5721</v>
      </c>
      <c r="J10804" t="s">
        <v>17</v>
      </c>
      <c r="L10804" t="str">
        <f>_xlfn.XLOOKUP(Tableau1[[#This Row],[TYPE DE PIECE]],Tableau4[MATIERE],Tableau4[SHORT TYPE],"",0,1)</f>
        <v/>
      </c>
      <c r="N10804" t="str">
        <f>IF(ISERR(FIND("DECOUPE",Tableau1[[#This Row],[DESIGNATION]])),"","NEED REF")</f>
        <v/>
      </c>
    </row>
    <row r="10805" spans="2:14">
      <c r="B10805">
        <v>34403201</v>
      </c>
      <c r="C10805" s="2">
        <v>41387</v>
      </c>
      <c r="D10805" t="s">
        <v>13</v>
      </c>
      <c r="E10805" t="s">
        <v>8057</v>
      </c>
      <c r="F10805" t="s">
        <v>5721</v>
      </c>
      <c r="J10805" t="s">
        <v>17</v>
      </c>
      <c r="L10805" t="str">
        <f>_xlfn.XLOOKUP(Tableau1[[#This Row],[TYPE DE PIECE]],Tableau4[MATIERE],Tableau4[SHORT TYPE],"",0,1)</f>
        <v/>
      </c>
      <c r="N10805" t="str">
        <f>IF(ISERR(FIND("DECOUPE",Tableau1[[#This Row],[DESIGNATION]])),"","NEED REF")</f>
        <v/>
      </c>
    </row>
    <row r="10806" spans="2:14">
      <c r="B10806">
        <v>34403200</v>
      </c>
      <c r="C10806" s="2">
        <v>41333</v>
      </c>
      <c r="D10806" t="s">
        <v>13</v>
      </c>
      <c r="E10806" t="s">
        <v>8058</v>
      </c>
      <c r="F10806" t="s">
        <v>5721</v>
      </c>
      <c r="J10806" t="s">
        <v>17</v>
      </c>
      <c r="L10806" t="str">
        <f>_xlfn.XLOOKUP(Tableau1[[#This Row],[TYPE DE PIECE]],Tableau4[MATIERE],Tableau4[SHORT TYPE],"",0,1)</f>
        <v/>
      </c>
      <c r="N10806" t="str">
        <f>IF(ISERR(FIND("DECOUPE",Tableau1[[#This Row],[DESIGNATION]])),"","NEED REF")</f>
        <v/>
      </c>
    </row>
    <row r="10807" spans="2:14">
      <c r="B10807">
        <v>34403199</v>
      </c>
      <c r="C10807" s="2">
        <v>41333</v>
      </c>
      <c r="D10807" t="s">
        <v>13</v>
      </c>
      <c r="E10807" t="s">
        <v>8059</v>
      </c>
      <c r="F10807" t="s">
        <v>5721</v>
      </c>
      <c r="J10807" t="s">
        <v>17</v>
      </c>
      <c r="L10807" t="str">
        <f>_xlfn.XLOOKUP(Tableau1[[#This Row],[TYPE DE PIECE]],Tableau4[MATIERE],Tableau4[SHORT TYPE],"",0,1)</f>
        <v/>
      </c>
      <c r="N10807" t="str">
        <f>IF(ISERR(FIND("DECOUPE",Tableau1[[#This Row],[DESIGNATION]])),"","NEED REF")</f>
        <v/>
      </c>
    </row>
    <row r="10808" spans="2:14">
      <c r="B10808">
        <v>34403198</v>
      </c>
      <c r="C10808" s="2">
        <v>41542</v>
      </c>
      <c r="D10808" t="s">
        <v>13</v>
      </c>
      <c r="E10808" t="s">
        <v>6267</v>
      </c>
      <c r="F10808" t="s">
        <v>7910</v>
      </c>
      <c r="J10808" t="s">
        <v>17</v>
      </c>
      <c r="L10808" t="str">
        <f>_xlfn.XLOOKUP(Tableau1[[#This Row],[TYPE DE PIECE]],Tableau4[MATIERE],Tableau4[SHORT TYPE],"",0,1)</f>
        <v/>
      </c>
      <c r="N10808" t="str">
        <f>IF(ISERR(FIND("DECOUPE",Tableau1[[#This Row],[DESIGNATION]])),"","NEED REF")</f>
        <v/>
      </c>
    </row>
    <row r="10809" spans="2:14">
      <c r="B10809">
        <v>34403197</v>
      </c>
      <c r="C10809" s="2">
        <v>41323</v>
      </c>
      <c r="D10809" t="s">
        <v>13</v>
      </c>
      <c r="E10809" t="s">
        <v>8060</v>
      </c>
      <c r="F10809" t="s">
        <v>482</v>
      </c>
      <c r="J10809" t="s">
        <v>17</v>
      </c>
      <c r="L10809" t="str">
        <f>_xlfn.XLOOKUP(Tableau1[[#This Row],[TYPE DE PIECE]],Tableau4[MATIERE],Tableau4[SHORT TYPE],"",0,1)</f>
        <v/>
      </c>
      <c r="N10809" t="str">
        <f>IF(ISERR(FIND("DECOUPE",Tableau1[[#This Row],[DESIGNATION]])),"","NEED REF")</f>
        <v/>
      </c>
    </row>
    <row r="10810" spans="2:14">
      <c r="B10810">
        <v>34403196</v>
      </c>
      <c r="C10810" s="2">
        <v>41320</v>
      </c>
      <c r="D10810" t="s">
        <v>13</v>
      </c>
      <c r="E10810" t="s">
        <v>8061</v>
      </c>
      <c r="F10810" t="s">
        <v>8062</v>
      </c>
      <c r="J10810" t="s">
        <v>17</v>
      </c>
      <c r="L10810" t="str">
        <f>_xlfn.XLOOKUP(Tableau1[[#This Row],[TYPE DE PIECE]],Tableau4[MATIERE],Tableau4[SHORT TYPE],"",0,1)</f>
        <v/>
      </c>
      <c r="N10810" t="str">
        <f>IF(ISERR(FIND("DECOUPE",Tableau1[[#This Row],[DESIGNATION]])),"","NEED REF")</f>
        <v/>
      </c>
    </row>
    <row r="10811" spans="2:14">
      <c r="B10811">
        <v>34403195</v>
      </c>
      <c r="C10811" s="2">
        <v>41320</v>
      </c>
      <c r="D10811" t="s">
        <v>13</v>
      </c>
      <c r="E10811" t="s">
        <v>8063</v>
      </c>
      <c r="F10811" t="s">
        <v>8062</v>
      </c>
      <c r="J10811" t="s">
        <v>17</v>
      </c>
      <c r="L10811" t="str">
        <f>_xlfn.XLOOKUP(Tableau1[[#This Row],[TYPE DE PIECE]],Tableau4[MATIERE],Tableau4[SHORT TYPE],"",0,1)</f>
        <v/>
      </c>
      <c r="N10811" t="str">
        <f>IF(ISERR(FIND("DECOUPE",Tableau1[[#This Row],[DESIGNATION]])),"","NEED REF")</f>
        <v/>
      </c>
    </row>
    <row r="10812" spans="2:14">
      <c r="B10812">
        <v>34403194</v>
      </c>
      <c r="C10812" s="2">
        <v>41320</v>
      </c>
      <c r="D10812" t="s">
        <v>13</v>
      </c>
      <c r="E10812" t="s">
        <v>7110</v>
      </c>
      <c r="F10812" t="s">
        <v>8062</v>
      </c>
      <c r="J10812" t="s">
        <v>17</v>
      </c>
      <c r="L10812" t="str">
        <f>_xlfn.XLOOKUP(Tableau1[[#This Row],[TYPE DE PIECE]],Tableau4[MATIERE],Tableau4[SHORT TYPE],"",0,1)</f>
        <v/>
      </c>
      <c r="N10812" t="str">
        <f>IF(ISERR(FIND("DECOUPE",Tableau1[[#This Row],[DESIGNATION]])),"","NEED REF")</f>
        <v/>
      </c>
    </row>
    <row r="10813" spans="2:14">
      <c r="B10813">
        <v>34403193</v>
      </c>
      <c r="C10813" s="2">
        <v>41316</v>
      </c>
      <c r="E10813" t="s">
        <v>8064</v>
      </c>
      <c r="F10813" t="s">
        <v>8065</v>
      </c>
      <c r="J10813" t="s">
        <v>2245</v>
      </c>
      <c r="L10813" t="str">
        <f>_xlfn.XLOOKUP(Tableau1[[#This Row],[TYPE DE PIECE]],Tableau4[MATIERE],Tableau4[SHORT TYPE],"",0,1)</f>
        <v/>
      </c>
      <c r="N10813" t="str">
        <f>IF(ISERR(FIND("DECOUPE",Tableau1[[#This Row],[DESIGNATION]])),"","NEED REF")</f>
        <v/>
      </c>
    </row>
    <row r="10814" spans="2:14">
      <c r="B10814">
        <v>34403192</v>
      </c>
      <c r="C10814" s="2">
        <v>41312</v>
      </c>
      <c r="D10814" t="s">
        <v>13</v>
      </c>
      <c r="E10814" t="s">
        <v>8066</v>
      </c>
      <c r="F10814" t="s">
        <v>7908</v>
      </c>
      <c r="J10814" t="s">
        <v>5625</v>
      </c>
      <c r="L10814" t="str">
        <f>_xlfn.XLOOKUP(Tableau1[[#This Row],[TYPE DE PIECE]],Tableau4[MATIERE],Tableau4[SHORT TYPE],"",0,1)</f>
        <v/>
      </c>
      <c r="N10814" t="str">
        <f>IF(ISERR(FIND("DECOUPE",Tableau1[[#This Row],[DESIGNATION]])),"","NEED REF")</f>
        <v/>
      </c>
    </row>
    <row r="10815" spans="2:14">
      <c r="B10815">
        <v>34403191</v>
      </c>
      <c r="C10815" s="2">
        <v>41312</v>
      </c>
      <c r="D10815" t="s">
        <v>13</v>
      </c>
      <c r="E10815" t="s">
        <v>8067</v>
      </c>
      <c r="F10815" t="s">
        <v>8068</v>
      </c>
      <c r="J10815" t="s">
        <v>8069</v>
      </c>
      <c r="L10815" t="str">
        <f>_xlfn.XLOOKUP(Tableau1[[#This Row],[TYPE DE PIECE]],Tableau4[MATIERE],Tableau4[SHORT TYPE],"",0,1)</f>
        <v/>
      </c>
      <c r="N10815" t="str">
        <f>IF(ISERR(FIND("DECOUPE",Tableau1[[#This Row],[DESIGNATION]])),"","NEED REF")</f>
        <v/>
      </c>
    </row>
    <row r="10816" spans="2:14">
      <c r="B10816">
        <v>34403190</v>
      </c>
      <c r="C10816" s="2">
        <v>41305</v>
      </c>
      <c r="D10816" t="s">
        <v>13</v>
      </c>
      <c r="E10816" t="s">
        <v>8070</v>
      </c>
      <c r="F10816" t="s">
        <v>7908</v>
      </c>
      <c r="J10816" t="s">
        <v>5625</v>
      </c>
      <c r="L10816" t="str">
        <f>_xlfn.XLOOKUP(Tableau1[[#This Row],[TYPE DE PIECE]],Tableau4[MATIERE],Tableau4[SHORT TYPE],"",0,1)</f>
        <v/>
      </c>
      <c r="N10816" t="str">
        <f>IF(ISERR(FIND("DECOUPE",Tableau1[[#This Row],[DESIGNATION]])),"","NEED REF")</f>
        <v/>
      </c>
    </row>
    <row r="10817" spans="2:14">
      <c r="B10817">
        <v>34403189</v>
      </c>
      <c r="C10817" s="2">
        <v>41305</v>
      </c>
      <c r="D10817" t="s">
        <v>13</v>
      </c>
      <c r="E10817" t="s">
        <v>8070</v>
      </c>
      <c r="F10817" t="s">
        <v>7908</v>
      </c>
      <c r="J10817" t="s">
        <v>5625</v>
      </c>
      <c r="L10817" t="str">
        <f>_xlfn.XLOOKUP(Tableau1[[#This Row],[TYPE DE PIECE]],Tableau4[MATIERE],Tableau4[SHORT TYPE],"",0,1)</f>
        <v/>
      </c>
      <c r="N10817" t="str">
        <f>IF(ISERR(FIND("DECOUPE",Tableau1[[#This Row],[DESIGNATION]])),"","NEED REF")</f>
        <v/>
      </c>
    </row>
    <row r="10818" spans="2:14">
      <c r="B10818">
        <v>34403188</v>
      </c>
      <c r="C10818" s="2">
        <v>41305</v>
      </c>
      <c r="D10818" t="s">
        <v>13</v>
      </c>
      <c r="E10818" t="s">
        <v>8071</v>
      </c>
      <c r="F10818" t="s">
        <v>7908</v>
      </c>
      <c r="J10818" t="s">
        <v>5625</v>
      </c>
      <c r="L10818" t="str">
        <f>_xlfn.XLOOKUP(Tableau1[[#This Row],[TYPE DE PIECE]],Tableau4[MATIERE],Tableau4[SHORT TYPE],"",0,1)</f>
        <v/>
      </c>
      <c r="N10818" t="str">
        <f>IF(ISERR(FIND("DECOUPE",Tableau1[[#This Row],[DESIGNATION]])),"","NEED REF")</f>
        <v/>
      </c>
    </row>
    <row r="10819" spans="2:14">
      <c r="B10819">
        <v>34403187</v>
      </c>
      <c r="C10819" s="2">
        <v>41305</v>
      </c>
      <c r="D10819" t="s">
        <v>13</v>
      </c>
      <c r="E10819" t="s">
        <v>8072</v>
      </c>
      <c r="F10819" t="s">
        <v>7908</v>
      </c>
      <c r="J10819" t="s">
        <v>5625</v>
      </c>
      <c r="L10819" t="str">
        <f>_xlfn.XLOOKUP(Tableau1[[#This Row],[TYPE DE PIECE]],Tableau4[MATIERE],Tableau4[SHORT TYPE],"",0,1)</f>
        <v/>
      </c>
      <c r="N10819" t="str">
        <f>IF(ISERR(FIND("DECOUPE",Tableau1[[#This Row],[DESIGNATION]])),"","NEED REF")</f>
        <v/>
      </c>
    </row>
    <row r="10820" spans="2:14">
      <c r="B10820">
        <v>34403186</v>
      </c>
      <c r="C10820" s="2">
        <v>41305</v>
      </c>
      <c r="D10820" t="s">
        <v>13</v>
      </c>
      <c r="E10820" t="s">
        <v>8073</v>
      </c>
      <c r="F10820" t="s">
        <v>8074</v>
      </c>
      <c r="J10820" t="s">
        <v>17</v>
      </c>
      <c r="L10820" t="str">
        <f>_xlfn.XLOOKUP(Tableau1[[#This Row],[TYPE DE PIECE]],Tableau4[MATIERE],Tableau4[SHORT TYPE],"",0,1)</f>
        <v/>
      </c>
      <c r="N10820" t="str">
        <f>IF(ISERR(FIND("DECOUPE",Tableau1[[#This Row],[DESIGNATION]])),"","NEED REF")</f>
        <v/>
      </c>
    </row>
    <row r="10821" spans="2:14">
      <c r="B10821">
        <v>34403185</v>
      </c>
      <c r="C10821" s="2">
        <v>41305</v>
      </c>
      <c r="D10821" t="s">
        <v>13</v>
      </c>
      <c r="E10821" t="s">
        <v>8075</v>
      </c>
      <c r="F10821" t="s">
        <v>8068</v>
      </c>
      <c r="J10821" t="s">
        <v>8069</v>
      </c>
      <c r="L10821" t="str">
        <f>_xlfn.XLOOKUP(Tableau1[[#This Row],[TYPE DE PIECE]],Tableau4[MATIERE],Tableau4[SHORT TYPE],"",0,1)</f>
        <v/>
      </c>
      <c r="N10821" t="str">
        <f>IF(ISERR(FIND("DECOUPE",Tableau1[[#This Row],[DESIGNATION]])),"","NEED REF")</f>
        <v/>
      </c>
    </row>
    <row r="10822" spans="2:14">
      <c r="B10822">
        <v>34403184</v>
      </c>
      <c r="C10822" s="2">
        <v>41303</v>
      </c>
      <c r="D10822" t="s">
        <v>13</v>
      </c>
      <c r="E10822" t="s">
        <v>8076</v>
      </c>
      <c r="F10822" t="s">
        <v>7908</v>
      </c>
      <c r="J10822" t="s">
        <v>5625</v>
      </c>
      <c r="L10822" t="str">
        <f>_xlfn.XLOOKUP(Tableau1[[#This Row],[TYPE DE PIECE]],Tableau4[MATIERE],Tableau4[SHORT TYPE],"",0,1)</f>
        <v/>
      </c>
      <c r="N10822" t="str">
        <f>IF(ISERR(FIND("DECOUPE",Tableau1[[#This Row],[DESIGNATION]])),"","NEED REF")</f>
        <v/>
      </c>
    </row>
    <row r="10823" spans="2:14">
      <c r="B10823">
        <v>34403183</v>
      </c>
      <c r="C10823" s="2">
        <v>41302</v>
      </c>
      <c r="D10823" t="s">
        <v>13</v>
      </c>
      <c r="E10823" t="s">
        <v>8076</v>
      </c>
      <c r="F10823" t="s">
        <v>7908</v>
      </c>
      <c r="J10823" t="s">
        <v>5625</v>
      </c>
      <c r="L10823" t="str">
        <f>_xlfn.XLOOKUP(Tableau1[[#This Row],[TYPE DE PIECE]],Tableau4[MATIERE],Tableau4[SHORT TYPE],"",0,1)</f>
        <v/>
      </c>
      <c r="N10823" t="str">
        <f>IF(ISERR(FIND("DECOUPE",Tableau1[[#This Row],[DESIGNATION]])),"","NEED REF")</f>
        <v/>
      </c>
    </row>
    <row r="10824" spans="2:14">
      <c r="B10824">
        <v>34403182</v>
      </c>
      <c r="C10824" s="2">
        <v>41301</v>
      </c>
      <c r="D10824" t="s">
        <v>13</v>
      </c>
      <c r="E10824" t="s">
        <v>8076</v>
      </c>
      <c r="F10824" t="s">
        <v>7908</v>
      </c>
      <c r="J10824" t="s">
        <v>5625</v>
      </c>
      <c r="L10824" t="str">
        <f>_xlfn.XLOOKUP(Tableau1[[#This Row],[TYPE DE PIECE]],Tableau4[MATIERE],Tableau4[SHORT TYPE],"",0,1)</f>
        <v/>
      </c>
      <c r="N10824" t="str">
        <f>IF(ISERR(FIND("DECOUPE",Tableau1[[#This Row],[DESIGNATION]])),"","NEED REF")</f>
        <v/>
      </c>
    </row>
    <row r="10825" spans="2:14">
      <c r="B10825">
        <v>34403181</v>
      </c>
      <c r="C10825" s="2">
        <v>41300</v>
      </c>
      <c r="D10825" t="s">
        <v>13</v>
      </c>
      <c r="E10825" t="s">
        <v>8076</v>
      </c>
      <c r="F10825" t="s">
        <v>7908</v>
      </c>
      <c r="J10825" t="s">
        <v>5625</v>
      </c>
      <c r="L10825" t="str">
        <f>_xlfn.XLOOKUP(Tableau1[[#This Row],[TYPE DE PIECE]],Tableau4[MATIERE],Tableau4[SHORT TYPE],"",0,1)</f>
        <v/>
      </c>
      <c r="N10825" t="str">
        <f>IF(ISERR(FIND("DECOUPE",Tableau1[[#This Row],[DESIGNATION]])),"","NEED REF")</f>
        <v/>
      </c>
    </row>
    <row r="10826" spans="2:14">
      <c r="B10826">
        <v>34403180</v>
      </c>
      <c r="C10826" s="2">
        <v>41299</v>
      </c>
      <c r="D10826" t="s">
        <v>13</v>
      </c>
      <c r="E10826" t="s">
        <v>8077</v>
      </c>
      <c r="F10826" t="s">
        <v>8062</v>
      </c>
      <c r="J10826" t="s">
        <v>17</v>
      </c>
      <c r="L10826" t="str">
        <f>_xlfn.XLOOKUP(Tableau1[[#This Row],[TYPE DE PIECE]],Tableau4[MATIERE],Tableau4[SHORT TYPE],"",0,1)</f>
        <v/>
      </c>
      <c r="N10826" t="str">
        <f>IF(ISERR(FIND("DECOUPE",Tableau1[[#This Row],[DESIGNATION]])),"","NEED REF")</f>
        <v/>
      </c>
    </row>
    <row r="10827" spans="2:14">
      <c r="B10827">
        <v>34403179</v>
      </c>
      <c r="C10827" s="2">
        <v>41299</v>
      </c>
      <c r="D10827" t="s">
        <v>13</v>
      </c>
      <c r="E10827" t="s">
        <v>8078</v>
      </c>
      <c r="F10827" t="s">
        <v>8062</v>
      </c>
      <c r="J10827" t="s">
        <v>17</v>
      </c>
      <c r="L10827" t="str">
        <f>_xlfn.XLOOKUP(Tableau1[[#This Row],[TYPE DE PIECE]],Tableau4[MATIERE],Tableau4[SHORT TYPE],"",0,1)</f>
        <v/>
      </c>
      <c r="N10827" t="str">
        <f>IF(ISERR(FIND("DECOUPE",Tableau1[[#This Row],[DESIGNATION]])),"","NEED REF")</f>
        <v/>
      </c>
    </row>
    <row r="10828" spans="2:14">
      <c r="B10828">
        <v>34403178</v>
      </c>
      <c r="C10828" s="2">
        <v>41299</v>
      </c>
      <c r="D10828" t="s">
        <v>13</v>
      </c>
      <c r="E10828" t="s">
        <v>8079</v>
      </c>
      <c r="F10828" t="s">
        <v>8062</v>
      </c>
      <c r="J10828" t="s">
        <v>17</v>
      </c>
      <c r="L10828" t="str">
        <f>_xlfn.XLOOKUP(Tableau1[[#This Row],[TYPE DE PIECE]],Tableau4[MATIERE],Tableau4[SHORT TYPE],"",0,1)</f>
        <v/>
      </c>
      <c r="N10828" t="str">
        <f>IF(ISERR(FIND("DECOUPE",Tableau1[[#This Row],[DESIGNATION]])),"","NEED REF")</f>
        <v/>
      </c>
    </row>
    <row r="10829" spans="2:14">
      <c r="B10829">
        <v>34403177</v>
      </c>
      <c r="C10829" s="2">
        <v>41299</v>
      </c>
      <c r="D10829" t="s">
        <v>13</v>
      </c>
      <c r="E10829" t="s">
        <v>8080</v>
      </c>
      <c r="F10829" t="s">
        <v>8062</v>
      </c>
      <c r="J10829" t="s">
        <v>17</v>
      </c>
      <c r="L10829" t="str">
        <f>_xlfn.XLOOKUP(Tableau1[[#This Row],[TYPE DE PIECE]],Tableau4[MATIERE],Tableau4[SHORT TYPE],"",0,1)</f>
        <v/>
      </c>
      <c r="N10829" t="str">
        <f>IF(ISERR(FIND("DECOUPE",Tableau1[[#This Row],[DESIGNATION]])),"","NEED REF")</f>
        <v/>
      </c>
    </row>
    <row r="10830" spans="2:14">
      <c r="B10830">
        <v>34403176</v>
      </c>
      <c r="C10830" s="2">
        <v>41299</v>
      </c>
      <c r="D10830" t="s">
        <v>13</v>
      </c>
      <c r="E10830" t="s">
        <v>8081</v>
      </c>
      <c r="F10830" t="s">
        <v>8062</v>
      </c>
      <c r="J10830" t="s">
        <v>17</v>
      </c>
      <c r="L10830" t="str">
        <f>_xlfn.XLOOKUP(Tableau1[[#This Row],[TYPE DE PIECE]],Tableau4[MATIERE],Tableau4[SHORT TYPE],"",0,1)</f>
        <v/>
      </c>
      <c r="N10830" t="str">
        <f>IF(ISERR(FIND("DECOUPE",Tableau1[[#This Row],[DESIGNATION]])),"","NEED REF")</f>
        <v/>
      </c>
    </row>
    <row r="10831" spans="2:14">
      <c r="B10831">
        <v>34403175</v>
      </c>
      <c r="C10831" s="2">
        <v>41299</v>
      </c>
      <c r="D10831" t="s">
        <v>13</v>
      </c>
      <c r="E10831" t="s">
        <v>8082</v>
      </c>
      <c r="F10831" t="s">
        <v>8062</v>
      </c>
      <c r="J10831" t="s">
        <v>17</v>
      </c>
      <c r="L10831" t="str">
        <f>_xlfn.XLOOKUP(Tableau1[[#This Row],[TYPE DE PIECE]],Tableau4[MATIERE],Tableau4[SHORT TYPE],"",0,1)</f>
        <v/>
      </c>
      <c r="N10831" t="str">
        <f>IF(ISERR(FIND("DECOUPE",Tableau1[[#This Row],[DESIGNATION]])),"","NEED REF")</f>
        <v/>
      </c>
    </row>
    <row r="10832" spans="2:14">
      <c r="B10832">
        <v>34403174</v>
      </c>
      <c r="C10832" s="2">
        <v>41299</v>
      </c>
      <c r="D10832" t="s">
        <v>13</v>
      </c>
      <c r="E10832" t="s">
        <v>8079</v>
      </c>
      <c r="F10832" t="s">
        <v>8062</v>
      </c>
      <c r="J10832" t="s">
        <v>17</v>
      </c>
      <c r="L10832" t="str">
        <f>_xlfn.XLOOKUP(Tableau1[[#This Row],[TYPE DE PIECE]],Tableau4[MATIERE],Tableau4[SHORT TYPE],"",0,1)</f>
        <v/>
      </c>
      <c r="N10832" t="str">
        <f>IF(ISERR(FIND("DECOUPE",Tableau1[[#This Row],[DESIGNATION]])),"","NEED REF")</f>
        <v/>
      </c>
    </row>
    <row r="10833" spans="2:14">
      <c r="B10833">
        <v>34403173</v>
      </c>
      <c r="C10833" s="2">
        <v>41299</v>
      </c>
      <c r="D10833" t="s">
        <v>13</v>
      </c>
      <c r="E10833" t="s">
        <v>8080</v>
      </c>
      <c r="F10833" t="s">
        <v>8062</v>
      </c>
      <c r="J10833" t="s">
        <v>17</v>
      </c>
      <c r="L10833" t="str">
        <f>_xlfn.XLOOKUP(Tableau1[[#This Row],[TYPE DE PIECE]],Tableau4[MATIERE],Tableau4[SHORT TYPE],"",0,1)</f>
        <v/>
      </c>
      <c r="N10833" t="str">
        <f>IF(ISERR(FIND("DECOUPE",Tableau1[[#This Row],[DESIGNATION]])),"","NEED REF")</f>
        <v/>
      </c>
    </row>
    <row r="10834" spans="2:14">
      <c r="B10834">
        <v>34403172</v>
      </c>
      <c r="C10834" s="2">
        <v>41299</v>
      </c>
      <c r="D10834" t="s">
        <v>13</v>
      </c>
      <c r="E10834" t="s">
        <v>8081</v>
      </c>
      <c r="F10834" t="s">
        <v>8062</v>
      </c>
      <c r="J10834" t="s">
        <v>17</v>
      </c>
      <c r="L10834" t="str">
        <f>_xlfn.XLOOKUP(Tableau1[[#This Row],[TYPE DE PIECE]],Tableau4[MATIERE],Tableau4[SHORT TYPE],"",0,1)</f>
        <v/>
      </c>
      <c r="N10834" t="str">
        <f>IF(ISERR(FIND("DECOUPE",Tableau1[[#This Row],[DESIGNATION]])),"","NEED REF")</f>
        <v/>
      </c>
    </row>
    <row r="10835" spans="2:14">
      <c r="B10835">
        <v>34403171</v>
      </c>
      <c r="C10835" s="2">
        <v>41299</v>
      </c>
      <c r="D10835" t="s">
        <v>13</v>
      </c>
      <c r="E10835" t="s">
        <v>8082</v>
      </c>
      <c r="F10835" t="s">
        <v>8062</v>
      </c>
      <c r="J10835" t="s">
        <v>17</v>
      </c>
      <c r="L10835" t="str">
        <f>_xlfn.XLOOKUP(Tableau1[[#This Row],[TYPE DE PIECE]],Tableau4[MATIERE],Tableau4[SHORT TYPE],"",0,1)</f>
        <v/>
      </c>
      <c r="N10835" t="str">
        <f>IF(ISERR(FIND("DECOUPE",Tableau1[[#This Row],[DESIGNATION]])),"","NEED REF")</f>
        <v/>
      </c>
    </row>
    <row r="10836" spans="2:14">
      <c r="B10836">
        <v>34403170</v>
      </c>
      <c r="C10836" s="2">
        <v>41299</v>
      </c>
      <c r="D10836" t="s">
        <v>13</v>
      </c>
      <c r="E10836" t="s">
        <v>8079</v>
      </c>
      <c r="F10836" t="s">
        <v>8062</v>
      </c>
      <c r="J10836" t="s">
        <v>17</v>
      </c>
      <c r="L10836" t="str">
        <f>_xlfn.XLOOKUP(Tableau1[[#This Row],[TYPE DE PIECE]],Tableau4[MATIERE],Tableau4[SHORT TYPE],"",0,1)</f>
        <v/>
      </c>
      <c r="N10836" t="str">
        <f>IF(ISERR(FIND("DECOUPE",Tableau1[[#This Row],[DESIGNATION]])),"","NEED REF")</f>
        <v/>
      </c>
    </row>
    <row r="10837" spans="2:14">
      <c r="B10837">
        <v>34403169</v>
      </c>
      <c r="C10837" s="2">
        <v>41299</v>
      </c>
      <c r="D10837" t="s">
        <v>13</v>
      </c>
      <c r="E10837" t="s">
        <v>8080</v>
      </c>
      <c r="F10837" t="s">
        <v>8062</v>
      </c>
      <c r="J10837" t="s">
        <v>17</v>
      </c>
      <c r="L10837" t="str">
        <f>_xlfn.XLOOKUP(Tableau1[[#This Row],[TYPE DE PIECE]],Tableau4[MATIERE],Tableau4[SHORT TYPE],"",0,1)</f>
        <v/>
      </c>
      <c r="N10837" t="str">
        <f>IF(ISERR(FIND("DECOUPE",Tableau1[[#This Row],[DESIGNATION]])),"","NEED REF")</f>
        <v/>
      </c>
    </row>
    <row r="10838" spans="2:14">
      <c r="B10838">
        <v>34403168</v>
      </c>
      <c r="C10838" s="2">
        <v>41299</v>
      </c>
      <c r="D10838" t="s">
        <v>13</v>
      </c>
      <c r="E10838" t="s">
        <v>8081</v>
      </c>
      <c r="F10838" t="s">
        <v>8062</v>
      </c>
      <c r="J10838" t="s">
        <v>17</v>
      </c>
      <c r="L10838" t="str">
        <f>_xlfn.XLOOKUP(Tableau1[[#This Row],[TYPE DE PIECE]],Tableau4[MATIERE],Tableau4[SHORT TYPE],"",0,1)</f>
        <v/>
      </c>
      <c r="N10838" t="str">
        <f>IF(ISERR(FIND("DECOUPE",Tableau1[[#This Row],[DESIGNATION]])),"","NEED REF")</f>
        <v/>
      </c>
    </row>
    <row r="10839" spans="2:14">
      <c r="B10839">
        <v>34403167</v>
      </c>
      <c r="C10839" s="2">
        <v>41299</v>
      </c>
      <c r="D10839" t="s">
        <v>13</v>
      </c>
      <c r="E10839" t="s">
        <v>8082</v>
      </c>
      <c r="F10839" t="s">
        <v>8062</v>
      </c>
      <c r="J10839" t="s">
        <v>17</v>
      </c>
      <c r="L10839" t="str">
        <f>_xlfn.XLOOKUP(Tableau1[[#This Row],[TYPE DE PIECE]],Tableau4[MATIERE],Tableau4[SHORT TYPE],"",0,1)</f>
        <v/>
      </c>
      <c r="N10839" t="str">
        <f>IF(ISERR(FIND("DECOUPE",Tableau1[[#This Row],[DESIGNATION]])),"","NEED REF")</f>
        <v/>
      </c>
    </row>
    <row r="10840" spans="2:14">
      <c r="B10840">
        <v>34403166</v>
      </c>
      <c r="C10840" s="2">
        <v>41299</v>
      </c>
      <c r="D10840" t="s">
        <v>13</v>
      </c>
      <c r="E10840" t="s">
        <v>8083</v>
      </c>
      <c r="F10840" t="s">
        <v>8062</v>
      </c>
      <c r="J10840" t="s">
        <v>17</v>
      </c>
      <c r="L10840" t="str">
        <f>_xlfn.XLOOKUP(Tableau1[[#This Row],[TYPE DE PIECE]],Tableau4[MATIERE],Tableau4[SHORT TYPE],"",0,1)</f>
        <v/>
      </c>
      <c r="N10840" t="str">
        <f>IF(ISERR(FIND("DECOUPE",Tableau1[[#This Row],[DESIGNATION]])),"","NEED REF")</f>
        <v/>
      </c>
    </row>
    <row r="10841" spans="2:14">
      <c r="B10841">
        <v>34403165</v>
      </c>
      <c r="C10841" s="2">
        <v>41297</v>
      </c>
      <c r="D10841" t="s">
        <v>13</v>
      </c>
      <c r="E10841" t="s">
        <v>8084</v>
      </c>
      <c r="F10841" t="s">
        <v>7908</v>
      </c>
      <c r="J10841" t="s">
        <v>5625</v>
      </c>
      <c r="L10841" t="str">
        <f>_xlfn.XLOOKUP(Tableau1[[#This Row],[TYPE DE PIECE]],Tableau4[MATIERE],Tableau4[SHORT TYPE],"",0,1)</f>
        <v/>
      </c>
      <c r="N10841" t="str">
        <f>IF(ISERR(FIND("DECOUPE",Tableau1[[#This Row],[DESIGNATION]])),"","NEED REF")</f>
        <v/>
      </c>
    </row>
    <row r="10842" spans="2:14">
      <c r="B10842">
        <v>34403164</v>
      </c>
      <c r="C10842" s="2">
        <v>41297</v>
      </c>
      <c r="D10842" t="s">
        <v>13</v>
      </c>
      <c r="E10842" t="s">
        <v>8085</v>
      </c>
      <c r="F10842" t="s">
        <v>7908</v>
      </c>
      <c r="J10842" t="s">
        <v>5625</v>
      </c>
      <c r="L10842" t="str">
        <f>_xlfn.XLOOKUP(Tableau1[[#This Row],[TYPE DE PIECE]],Tableau4[MATIERE],Tableau4[SHORT TYPE],"",0,1)</f>
        <v/>
      </c>
      <c r="N10842" t="str">
        <f>IF(ISERR(FIND("DECOUPE",Tableau1[[#This Row],[DESIGNATION]])),"","NEED REF")</f>
        <v/>
      </c>
    </row>
    <row r="10843" spans="2:14">
      <c r="B10843">
        <v>34403163</v>
      </c>
      <c r="C10843" s="2">
        <v>41297</v>
      </c>
      <c r="D10843" t="s">
        <v>13</v>
      </c>
      <c r="E10843" t="s">
        <v>8086</v>
      </c>
      <c r="F10843" t="s">
        <v>7908</v>
      </c>
      <c r="J10843" t="s">
        <v>5625</v>
      </c>
      <c r="L10843" t="str">
        <f>_xlfn.XLOOKUP(Tableau1[[#This Row],[TYPE DE PIECE]],Tableau4[MATIERE],Tableau4[SHORT TYPE],"",0,1)</f>
        <v/>
      </c>
      <c r="N10843" t="str">
        <f>IF(ISERR(FIND("DECOUPE",Tableau1[[#This Row],[DESIGNATION]])),"","NEED REF")</f>
        <v/>
      </c>
    </row>
    <row r="10844" spans="2:14">
      <c r="B10844">
        <v>34403162</v>
      </c>
      <c r="C10844" s="2">
        <v>41296</v>
      </c>
      <c r="D10844" t="s">
        <v>13</v>
      </c>
      <c r="E10844" t="s">
        <v>8087</v>
      </c>
      <c r="F10844" t="s">
        <v>7908</v>
      </c>
      <c r="J10844" t="s">
        <v>5625</v>
      </c>
      <c r="L10844" t="str">
        <f>_xlfn.XLOOKUP(Tableau1[[#This Row],[TYPE DE PIECE]],Tableau4[MATIERE],Tableau4[SHORT TYPE],"",0,1)</f>
        <v/>
      </c>
      <c r="N10844" t="str">
        <f>IF(ISERR(FIND("DECOUPE",Tableau1[[#This Row],[DESIGNATION]])),"","NEED REF")</f>
        <v/>
      </c>
    </row>
    <row r="10845" spans="2:14">
      <c r="B10845">
        <v>34403161</v>
      </c>
      <c r="C10845" s="2">
        <v>41295</v>
      </c>
      <c r="D10845" t="s">
        <v>13</v>
      </c>
      <c r="E10845" t="s">
        <v>8088</v>
      </c>
      <c r="F10845" t="s">
        <v>7908</v>
      </c>
      <c r="J10845" t="s">
        <v>5625</v>
      </c>
      <c r="L10845" t="str">
        <f>_xlfn.XLOOKUP(Tableau1[[#This Row],[TYPE DE PIECE]],Tableau4[MATIERE],Tableau4[SHORT TYPE],"",0,1)</f>
        <v/>
      </c>
      <c r="N10845" t="str">
        <f>IF(ISERR(FIND("DECOUPE",Tableau1[[#This Row],[DESIGNATION]])),"","NEED REF")</f>
        <v/>
      </c>
    </row>
    <row r="10846" spans="2:14">
      <c r="B10846">
        <v>34403160</v>
      </c>
      <c r="C10846" s="2">
        <v>41295</v>
      </c>
      <c r="D10846" t="s">
        <v>13</v>
      </c>
      <c r="E10846" t="s">
        <v>8089</v>
      </c>
      <c r="F10846" t="s">
        <v>7908</v>
      </c>
      <c r="J10846" t="s">
        <v>5625</v>
      </c>
      <c r="L10846" t="str">
        <f>_xlfn.XLOOKUP(Tableau1[[#This Row],[TYPE DE PIECE]],Tableau4[MATIERE],Tableau4[SHORT TYPE],"",0,1)</f>
        <v/>
      </c>
      <c r="N10846" t="str">
        <f>IF(ISERR(FIND("DECOUPE",Tableau1[[#This Row],[DESIGNATION]])),"","NEED REF")</f>
        <v/>
      </c>
    </row>
    <row r="10847" spans="2:14">
      <c r="B10847">
        <v>34403159</v>
      </c>
      <c r="C10847" s="2">
        <v>41295</v>
      </c>
      <c r="D10847" t="s">
        <v>13</v>
      </c>
      <c r="E10847" t="s">
        <v>8090</v>
      </c>
      <c r="F10847" t="s">
        <v>7908</v>
      </c>
      <c r="J10847" t="s">
        <v>5625</v>
      </c>
      <c r="L10847" t="str">
        <f>_xlfn.XLOOKUP(Tableau1[[#This Row],[TYPE DE PIECE]],Tableau4[MATIERE],Tableau4[SHORT TYPE],"",0,1)</f>
        <v/>
      </c>
      <c r="N10847" t="str">
        <f>IF(ISERR(FIND("DECOUPE",Tableau1[[#This Row],[DESIGNATION]])),"","NEED REF")</f>
        <v/>
      </c>
    </row>
    <row r="10848" spans="2:14">
      <c r="B10848">
        <v>34403158</v>
      </c>
      <c r="C10848" s="2">
        <v>41295</v>
      </c>
      <c r="D10848" t="s">
        <v>13</v>
      </c>
      <c r="E10848" t="s">
        <v>8091</v>
      </c>
      <c r="F10848" t="s">
        <v>7908</v>
      </c>
      <c r="J10848" t="s">
        <v>5625</v>
      </c>
      <c r="L10848" t="str">
        <f>_xlfn.XLOOKUP(Tableau1[[#This Row],[TYPE DE PIECE]],Tableau4[MATIERE],Tableau4[SHORT TYPE],"",0,1)</f>
        <v/>
      </c>
      <c r="N10848" t="str">
        <f>IF(ISERR(FIND("DECOUPE",Tableau1[[#This Row],[DESIGNATION]])),"","NEED REF")</f>
        <v/>
      </c>
    </row>
    <row r="10849" spans="2:14">
      <c r="B10849">
        <v>34403157</v>
      </c>
      <c r="C10849" s="2">
        <v>41295</v>
      </c>
      <c r="D10849" t="s">
        <v>13</v>
      </c>
      <c r="E10849" t="s">
        <v>8092</v>
      </c>
      <c r="F10849" t="s">
        <v>7908</v>
      </c>
      <c r="J10849" t="s">
        <v>5625</v>
      </c>
      <c r="L10849" t="str">
        <f>_xlfn.XLOOKUP(Tableau1[[#This Row],[TYPE DE PIECE]],Tableau4[MATIERE],Tableau4[SHORT TYPE],"",0,1)</f>
        <v/>
      </c>
      <c r="N10849" t="str">
        <f>IF(ISERR(FIND("DECOUPE",Tableau1[[#This Row],[DESIGNATION]])),"","NEED REF")</f>
        <v/>
      </c>
    </row>
    <row r="10850" spans="2:14">
      <c r="B10850">
        <v>34403156</v>
      </c>
      <c r="C10850" s="2">
        <v>41295</v>
      </c>
      <c r="D10850" t="s">
        <v>13</v>
      </c>
      <c r="E10850" t="s">
        <v>8076</v>
      </c>
      <c r="F10850" t="s">
        <v>7908</v>
      </c>
      <c r="J10850" t="s">
        <v>5625</v>
      </c>
      <c r="L10850" t="str">
        <f>_xlfn.XLOOKUP(Tableau1[[#This Row],[TYPE DE PIECE]],Tableau4[MATIERE],Tableau4[SHORT TYPE],"",0,1)</f>
        <v/>
      </c>
      <c r="N10850" t="str">
        <f>IF(ISERR(FIND("DECOUPE",Tableau1[[#This Row],[DESIGNATION]])),"","NEED REF")</f>
        <v/>
      </c>
    </row>
    <row r="10851" spans="2:14">
      <c r="B10851">
        <v>34403155</v>
      </c>
      <c r="C10851" s="2">
        <v>41295</v>
      </c>
      <c r="D10851" t="s">
        <v>13</v>
      </c>
      <c r="E10851" t="s">
        <v>8072</v>
      </c>
      <c r="F10851" t="s">
        <v>7908</v>
      </c>
      <c r="J10851" t="s">
        <v>5625</v>
      </c>
      <c r="L10851" t="str">
        <f>_xlfn.XLOOKUP(Tableau1[[#This Row],[TYPE DE PIECE]],Tableau4[MATIERE],Tableau4[SHORT TYPE],"",0,1)</f>
        <v/>
      </c>
      <c r="N10851" t="str">
        <f>IF(ISERR(FIND("DECOUPE",Tableau1[[#This Row],[DESIGNATION]])),"","NEED REF")</f>
        <v/>
      </c>
    </row>
    <row r="10852" spans="2:14">
      <c r="B10852">
        <v>34403154</v>
      </c>
      <c r="C10852" s="2">
        <v>41295</v>
      </c>
      <c r="D10852" t="s">
        <v>13</v>
      </c>
      <c r="E10852" t="s">
        <v>8093</v>
      </c>
      <c r="F10852" t="s">
        <v>7908</v>
      </c>
      <c r="J10852" t="s">
        <v>5625</v>
      </c>
      <c r="L10852" t="str">
        <f>_xlfn.XLOOKUP(Tableau1[[#This Row],[TYPE DE PIECE]],Tableau4[MATIERE],Tableau4[SHORT TYPE],"",0,1)</f>
        <v/>
      </c>
      <c r="N10852" t="str">
        <f>IF(ISERR(FIND("DECOUPE",Tableau1[[#This Row],[DESIGNATION]])),"","NEED REF")</f>
        <v/>
      </c>
    </row>
    <row r="10853" spans="2:14">
      <c r="B10853">
        <v>34403153</v>
      </c>
      <c r="C10853" s="2">
        <v>41295</v>
      </c>
      <c r="D10853" t="s">
        <v>13</v>
      </c>
      <c r="E10853" t="s">
        <v>8094</v>
      </c>
      <c r="F10853" t="s">
        <v>7908</v>
      </c>
      <c r="J10853" t="s">
        <v>5625</v>
      </c>
      <c r="L10853" t="str">
        <f>_xlfn.XLOOKUP(Tableau1[[#This Row],[TYPE DE PIECE]],Tableau4[MATIERE],Tableau4[SHORT TYPE],"",0,1)</f>
        <v/>
      </c>
      <c r="N10853" t="str">
        <f>IF(ISERR(FIND("DECOUPE",Tableau1[[#This Row],[DESIGNATION]])),"","NEED REF")</f>
        <v/>
      </c>
    </row>
    <row r="10854" spans="2:14">
      <c r="B10854">
        <v>34403152</v>
      </c>
      <c r="C10854" s="2">
        <v>41295</v>
      </c>
      <c r="D10854" t="s">
        <v>13</v>
      </c>
      <c r="E10854" t="s">
        <v>8095</v>
      </c>
      <c r="F10854" t="s">
        <v>7908</v>
      </c>
      <c r="J10854" t="s">
        <v>5625</v>
      </c>
      <c r="L10854" t="str">
        <f>_xlfn.XLOOKUP(Tableau1[[#This Row],[TYPE DE PIECE]],Tableau4[MATIERE],Tableau4[SHORT TYPE],"",0,1)</f>
        <v/>
      </c>
      <c r="N10854" t="str">
        <f>IF(ISERR(FIND("DECOUPE",Tableau1[[#This Row],[DESIGNATION]])),"","NEED REF")</f>
        <v/>
      </c>
    </row>
    <row r="10855" spans="2:14">
      <c r="B10855">
        <v>34403151</v>
      </c>
      <c r="C10855" s="2">
        <v>41291</v>
      </c>
      <c r="D10855" t="s">
        <v>13</v>
      </c>
      <c r="E10855" t="s">
        <v>8096</v>
      </c>
      <c r="F10855" t="s">
        <v>7908</v>
      </c>
      <c r="J10855" t="s">
        <v>5625</v>
      </c>
      <c r="L10855" t="str">
        <f>_xlfn.XLOOKUP(Tableau1[[#This Row],[TYPE DE PIECE]],Tableau4[MATIERE],Tableau4[SHORT TYPE],"",0,1)</f>
        <v/>
      </c>
      <c r="N10855" t="str">
        <f>IF(ISERR(FIND("DECOUPE",Tableau1[[#This Row],[DESIGNATION]])),"","NEED REF")</f>
        <v/>
      </c>
    </row>
    <row r="10856" spans="2:14">
      <c r="B10856">
        <v>34403150</v>
      </c>
      <c r="C10856" s="2">
        <v>41291</v>
      </c>
      <c r="D10856" t="s">
        <v>13</v>
      </c>
      <c r="E10856" t="s">
        <v>8097</v>
      </c>
      <c r="F10856" t="s">
        <v>7908</v>
      </c>
      <c r="J10856" t="s">
        <v>5625</v>
      </c>
      <c r="L10856" t="str">
        <f>_xlfn.XLOOKUP(Tableau1[[#This Row],[TYPE DE PIECE]],Tableau4[MATIERE],Tableau4[SHORT TYPE],"",0,1)</f>
        <v/>
      </c>
      <c r="N10856" t="str">
        <f>IF(ISERR(FIND("DECOUPE",Tableau1[[#This Row],[DESIGNATION]])),"","NEED REF")</f>
        <v/>
      </c>
    </row>
    <row r="10857" spans="2:14">
      <c r="B10857">
        <v>34403149</v>
      </c>
      <c r="C10857" s="2">
        <v>41291</v>
      </c>
      <c r="D10857" t="s">
        <v>13</v>
      </c>
      <c r="E10857" t="s">
        <v>8075</v>
      </c>
      <c r="F10857" t="s">
        <v>8068</v>
      </c>
      <c r="J10857" t="s">
        <v>8069</v>
      </c>
      <c r="L10857" t="str">
        <f>_xlfn.XLOOKUP(Tableau1[[#This Row],[TYPE DE PIECE]],Tableau4[MATIERE],Tableau4[SHORT TYPE],"",0,1)</f>
        <v/>
      </c>
      <c r="N10857" t="str">
        <f>IF(ISERR(FIND("DECOUPE",Tableau1[[#This Row],[DESIGNATION]])),"","NEED REF")</f>
        <v/>
      </c>
    </row>
    <row r="10858" spans="2:14">
      <c r="B10858">
        <v>34403148</v>
      </c>
      <c r="C10858" s="2">
        <v>41291</v>
      </c>
      <c r="D10858" t="s">
        <v>13</v>
      </c>
      <c r="E10858" t="s">
        <v>8075</v>
      </c>
      <c r="F10858" t="s">
        <v>8068</v>
      </c>
      <c r="J10858" t="s">
        <v>8069</v>
      </c>
      <c r="L10858" t="str">
        <f>_xlfn.XLOOKUP(Tableau1[[#This Row],[TYPE DE PIECE]],Tableau4[MATIERE],Tableau4[SHORT TYPE],"",0,1)</f>
        <v/>
      </c>
      <c r="N10858" t="str">
        <f>IF(ISERR(FIND("DECOUPE",Tableau1[[#This Row],[DESIGNATION]])),"","NEED REF")</f>
        <v/>
      </c>
    </row>
    <row r="10859" spans="2:14">
      <c r="B10859">
        <v>34403147</v>
      </c>
      <c r="C10859" s="2">
        <v>41291</v>
      </c>
      <c r="D10859" t="s">
        <v>13</v>
      </c>
      <c r="E10859" t="s">
        <v>8075</v>
      </c>
      <c r="F10859" t="s">
        <v>8068</v>
      </c>
      <c r="J10859" t="s">
        <v>8069</v>
      </c>
      <c r="L10859" t="str">
        <f>_xlfn.XLOOKUP(Tableau1[[#This Row],[TYPE DE PIECE]],Tableau4[MATIERE],Tableau4[SHORT TYPE],"",0,1)</f>
        <v/>
      </c>
      <c r="N10859" t="str">
        <f>IF(ISERR(FIND("DECOUPE",Tableau1[[#This Row],[DESIGNATION]])),"","NEED REF")</f>
        <v/>
      </c>
    </row>
    <row r="10860" spans="2:14">
      <c r="B10860">
        <v>34403146</v>
      </c>
      <c r="C10860" s="2">
        <v>41291</v>
      </c>
      <c r="D10860" t="s">
        <v>13</v>
      </c>
      <c r="E10860" t="s">
        <v>8067</v>
      </c>
      <c r="F10860" t="s">
        <v>8068</v>
      </c>
      <c r="J10860" t="s">
        <v>8069</v>
      </c>
      <c r="L10860" t="str">
        <f>_xlfn.XLOOKUP(Tableau1[[#This Row],[TYPE DE PIECE]],Tableau4[MATIERE],Tableau4[SHORT TYPE],"",0,1)</f>
        <v/>
      </c>
      <c r="N10860" t="str">
        <f>IF(ISERR(FIND("DECOUPE",Tableau1[[#This Row],[DESIGNATION]])),"","NEED REF")</f>
        <v/>
      </c>
    </row>
    <row r="10861" spans="2:14">
      <c r="B10861">
        <v>34403145</v>
      </c>
      <c r="C10861" s="2">
        <v>41291</v>
      </c>
      <c r="D10861" t="s">
        <v>13</v>
      </c>
      <c r="E10861" t="s">
        <v>8098</v>
      </c>
      <c r="F10861" t="s">
        <v>8068</v>
      </c>
      <c r="J10861" t="s">
        <v>8069</v>
      </c>
      <c r="L10861" t="str">
        <f>_xlfn.XLOOKUP(Tableau1[[#This Row],[TYPE DE PIECE]],Tableau4[MATIERE],Tableau4[SHORT TYPE],"",0,1)</f>
        <v/>
      </c>
      <c r="N10861" t="str">
        <f>IF(ISERR(FIND("DECOUPE",Tableau1[[#This Row],[DESIGNATION]])),"","NEED REF")</f>
        <v/>
      </c>
    </row>
    <row r="10862" spans="2:14">
      <c r="B10862">
        <v>34403144</v>
      </c>
      <c r="C10862" s="2">
        <v>41291</v>
      </c>
      <c r="D10862" t="s">
        <v>13</v>
      </c>
      <c r="E10862" t="s">
        <v>8067</v>
      </c>
      <c r="F10862" t="s">
        <v>8068</v>
      </c>
      <c r="J10862" t="s">
        <v>8069</v>
      </c>
      <c r="L10862" t="str">
        <f>_xlfn.XLOOKUP(Tableau1[[#This Row],[TYPE DE PIECE]],Tableau4[MATIERE],Tableau4[SHORT TYPE],"",0,1)</f>
        <v/>
      </c>
      <c r="N10862" t="str">
        <f>IF(ISERR(FIND("DECOUPE",Tableau1[[#This Row],[DESIGNATION]])),"","NEED REF")</f>
        <v/>
      </c>
    </row>
    <row r="10863" spans="2:14">
      <c r="B10863">
        <v>34403143</v>
      </c>
      <c r="C10863" s="2">
        <v>41291</v>
      </c>
      <c r="D10863" t="s">
        <v>13</v>
      </c>
      <c r="E10863" t="s">
        <v>8099</v>
      </c>
      <c r="F10863" t="s">
        <v>8068</v>
      </c>
      <c r="J10863" t="s">
        <v>8069</v>
      </c>
      <c r="L10863" t="str">
        <f>_xlfn.XLOOKUP(Tableau1[[#This Row],[TYPE DE PIECE]],Tableau4[MATIERE],Tableau4[SHORT TYPE],"",0,1)</f>
        <v/>
      </c>
      <c r="N10863" t="str">
        <f>IF(ISERR(FIND("DECOUPE",Tableau1[[#This Row],[DESIGNATION]])),"","NEED REF")</f>
        <v/>
      </c>
    </row>
    <row r="10864" spans="2:14">
      <c r="B10864">
        <v>34403142</v>
      </c>
      <c r="C10864" s="2">
        <v>41291</v>
      </c>
      <c r="D10864" t="s">
        <v>13</v>
      </c>
      <c r="E10864" t="s">
        <v>8099</v>
      </c>
      <c r="F10864" t="s">
        <v>8068</v>
      </c>
      <c r="J10864" t="s">
        <v>8069</v>
      </c>
      <c r="L10864" t="str">
        <f>_xlfn.XLOOKUP(Tableau1[[#This Row],[TYPE DE PIECE]],Tableau4[MATIERE],Tableau4[SHORT TYPE],"",0,1)</f>
        <v/>
      </c>
      <c r="N10864" t="str">
        <f>IF(ISERR(FIND("DECOUPE",Tableau1[[#This Row],[DESIGNATION]])),"","NEED REF")</f>
        <v/>
      </c>
    </row>
    <row r="10865" spans="2:14">
      <c r="B10865">
        <v>34403141</v>
      </c>
      <c r="C10865" s="2">
        <v>41291</v>
      </c>
      <c r="D10865" t="s">
        <v>13</v>
      </c>
      <c r="E10865" t="s">
        <v>8100</v>
      </c>
      <c r="F10865" t="s">
        <v>8068</v>
      </c>
      <c r="J10865" t="s">
        <v>8069</v>
      </c>
      <c r="L10865" t="str">
        <f>_xlfn.XLOOKUP(Tableau1[[#This Row],[TYPE DE PIECE]],Tableau4[MATIERE],Tableau4[SHORT TYPE],"",0,1)</f>
        <v/>
      </c>
      <c r="N10865" t="str">
        <f>IF(ISERR(FIND("DECOUPE",Tableau1[[#This Row],[DESIGNATION]])),"","NEED REF")</f>
        <v/>
      </c>
    </row>
    <row r="10866" spans="2:14">
      <c r="B10866">
        <v>34403140</v>
      </c>
      <c r="C10866" s="2">
        <v>41291</v>
      </c>
      <c r="D10866" t="s">
        <v>13</v>
      </c>
      <c r="E10866" t="s">
        <v>8101</v>
      </c>
      <c r="F10866" t="s">
        <v>8068</v>
      </c>
      <c r="J10866" t="s">
        <v>8069</v>
      </c>
      <c r="L10866" t="str">
        <f>_xlfn.XLOOKUP(Tableau1[[#This Row],[TYPE DE PIECE]],Tableau4[MATIERE],Tableau4[SHORT TYPE],"",0,1)</f>
        <v/>
      </c>
      <c r="N10866" t="str">
        <f>IF(ISERR(FIND("DECOUPE",Tableau1[[#This Row],[DESIGNATION]])),"","NEED REF")</f>
        <v/>
      </c>
    </row>
    <row r="10867" spans="2:14">
      <c r="B10867">
        <v>34403139</v>
      </c>
      <c r="C10867" s="2">
        <v>41290</v>
      </c>
      <c r="D10867" t="s">
        <v>13</v>
      </c>
      <c r="E10867" t="s">
        <v>8102</v>
      </c>
      <c r="F10867" t="s">
        <v>8068</v>
      </c>
      <c r="J10867" t="s">
        <v>8069</v>
      </c>
      <c r="L10867" t="str">
        <f>_xlfn.XLOOKUP(Tableau1[[#This Row],[TYPE DE PIECE]],Tableau4[MATIERE],Tableau4[SHORT TYPE],"",0,1)</f>
        <v/>
      </c>
      <c r="N10867" t="str">
        <f>IF(ISERR(FIND("DECOUPE",Tableau1[[#This Row],[DESIGNATION]])),"","NEED REF")</f>
        <v/>
      </c>
    </row>
    <row r="10868" spans="2:14">
      <c r="B10868">
        <v>34403138</v>
      </c>
      <c r="C10868" s="2">
        <v>41290</v>
      </c>
      <c r="D10868" t="s">
        <v>13</v>
      </c>
      <c r="E10868" t="s">
        <v>8103</v>
      </c>
      <c r="F10868" t="s">
        <v>8068</v>
      </c>
      <c r="J10868" t="s">
        <v>8069</v>
      </c>
      <c r="L10868" t="str">
        <f>_xlfn.XLOOKUP(Tableau1[[#This Row],[TYPE DE PIECE]],Tableau4[MATIERE],Tableau4[SHORT TYPE],"",0,1)</f>
        <v/>
      </c>
      <c r="N10868" t="str">
        <f>IF(ISERR(FIND("DECOUPE",Tableau1[[#This Row],[DESIGNATION]])),"","NEED REF")</f>
        <v/>
      </c>
    </row>
    <row r="10869" spans="2:14">
      <c r="B10869">
        <v>34403137</v>
      </c>
      <c r="C10869" s="2">
        <v>41290</v>
      </c>
      <c r="D10869" t="s">
        <v>13</v>
      </c>
      <c r="E10869" t="s">
        <v>8104</v>
      </c>
      <c r="F10869" t="s">
        <v>7908</v>
      </c>
      <c r="J10869" t="s">
        <v>5625</v>
      </c>
      <c r="L10869" t="str">
        <f>_xlfn.XLOOKUP(Tableau1[[#This Row],[TYPE DE PIECE]],Tableau4[MATIERE],Tableau4[SHORT TYPE],"",0,1)</f>
        <v/>
      </c>
      <c r="N10869" t="str">
        <f>IF(ISERR(FIND("DECOUPE",Tableau1[[#This Row],[DESIGNATION]])),"","NEED REF")</f>
        <v/>
      </c>
    </row>
    <row r="10870" spans="2:14">
      <c r="B10870">
        <v>34403136</v>
      </c>
      <c r="C10870" s="2">
        <v>41290</v>
      </c>
      <c r="D10870" t="s">
        <v>13</v>
      </c>
      <c r="E10870" t="s">
        <v>8105</v>
      </c>
      <c r="F10870" t="s">
        <v>8106</v>
      </c>
      <c r="J10870" t="s">
        <v>17</v>
      </c>
      <c r="L10870" t="str">
        <f>_xlfn.XLOOKUP(Tableau1[[#This Row],[TYPE DE PIECE]],Tableau4[MATIERE],Tableau4[SHORT TYPE],"",0,1)</f>
        <v/>
      </c>
      <c r="N10870" t="str">
        <f>IF(ISERR(FIND("DECOUPE",Tableau1[[#This Row],[DESIGNATION]])),"","NEED REF")</f>
        <v/>
      </c>
    </row>
    <row r="10871" spans="2:14">
      <c r="B10871">
        <v>34403135</v>
      </c>
      <c r="C10871" s="2">
        <v>41290</v>
      </c>
      <c r="D10871" t="s">
        <v>13</v>
      </c>
      <c r="E10871" t="s">
        <v>8107</v>
      </c>
      <c r="F10871" t="s">
        <v>8106</v>
      </c>
      <c r="J10871" t="s">
        <v>17</v>
      </c>
      <c r="L10871" t="str">
        <f>_xlfn.XLOOKUP(Tableau1[[#This Row],[TYPE DE PIECE]],Tableau4[MATIERE],Tableau4[SHORT TYPE],"",0,1)</f>
        <v/>
      </c>
      <c r="N10871" t="str">
        <f>IF(ISERR(FIND("DECOUPE",Tableau1[[#This Row],[DESIGNATION]])),"","NEED REF")</f>
        <v/>
      </c>
    </row>
    <row r="10872" spans="2:14">
      <c r="B10872">
        <v>34403134</v>
      </c>
      <c r="C10872" s="2">
        <v>41289</v>
      </c>
      <c r="D10872" t="s">
        <v>13</v>
      </c>
      <c r="E10872" t="s">
        <v>8108</v>
      </c>
      <c r="F10872" t="s">
        <v>8068</v>
      </c>
      <c r="J10872" t="s">
        <v>1365</v>
      </c>
      <c r="L10872" t="str">
        <f>_xlfn.XLOOKUP(Tableau1[[#This Row],[TYPE DE PIECE]],Tableau4[MATIERE],Tableau4[SHORT TYPE],"",0,1)</f>
        <v/>
      </c>
      <c r="N10872" t="str">
        <f>IF(ISERR(FIND("DECOUPE",Tableau1[[#This Row],[DESIGNATION]])),"","NEED REF")</f>
        <v/>
      </c>
    </row>
    <row r="10873" spans="2:14">
      <c r="B10873">
        <v>34403133</v>
      </c>
      <c r="C10873" s="2">
        <v>41289</v>
      </c>
      <c r="D10873" t="s">
        <v>13</v>
      </c>
      <c r="E10873" t="s">
        <v>8109</v>
      </c>
      <c r="F10873" t="s">
        <v>7908</v>
      </c>
      <c r="J10873" t="s">
        <v>5625</v>
      </c>
      <c r="L10873" t="str">
        <f>_xlfn.XLOOKUP(Tableau1[[#This Row],[TYPE DE PIECE]],Tableau4[MATIERE],Tableau4[SHORT TYPE],"",0,1)</f>
        <v/>
      </c>
      <c r="N10873" t="str">
        <f>IF(ISERR(FIND("DECOUPE",Tableau1[[#This Row],[DESIGNATION]])),"","NEED REF")</f>
        <v/>
      </c>
    </row>
    <row r="10874" spans="2:14">
      <c r="B10874">
        <v>34403132</v>
      </c>
      <c r="C10874" s="2">
        <v>41285</v>
      </c>
      <c r="D10874" t="s">
        <v>13</v>
      </c>
      <c r="E10874" t="s">
        <v>8110</v>
      </c>
      <c r="F10874" t="s">
        <v>8111</v>
      </c>
      <c r="J10874" t="s">
        <v>17</v>
      </c>
      <c r="L10874" t="str">
        <f>_xlfn.XLOOKUP(Tableau1[[#This Row],[TYPE DE PIECE]],Tableau4[MATIERE],Tableau4[SHORT TYPE],"",0,1)</f>
        <v/>
      </c>
      <c r="N10874" t="str">
        <f>IF(ISERR(FIND("DECOUPE",Tableau1[[#This Row],[DESIGNATION]])),"","NEED REF")</f>
        <v/>
      </c>
    </row>
    <row r="10875" spans="2:14">
      <c r="B10875">
        <v>34403131</v>
      </c>
      <c r="C10875" s="2">
        <v>41285</v>
      </c>
      <c r="D10875" t="s">
        <v>13</v>
      </c>
      <c r="E10875" t="s">
        <v>8112</v>
      </c>
      <c r="F10875" t="s">
        <v>8111</v>
      </c>
      <c r="J10875" t="s">
        <v>17</v>
      </c>
      <c r="L10875" t="str">
        <f>_xlfn.XLOOKUP(Tableau1[[#This Row],[TYPE DE PIECE]],Tableau4[MATIERE],Tableau4[SHORT TYPE],"",0,1)</f>
        <v/>
      </c>
      <c r="N10875" t="str">
        <f>IF(ISERR(FIND("DECOUPE",Tableau1[[#This Row],[DESIGNATION]])),"","NEED REF")</f>
        <v/>
      </c>
    </row>
    <row r="10876" spans="2:14">
      <c r="B10876">
        <v>34403130</v>
      </c>
      <c r="C10876" s="2">
        <v>41285</v>
      </c>
      <c r="D10876" t="s">
        <v>13</v>
      </c>
      <c r="E10876" t="s">
        <v>8113</v>
      </c>
      <c r="F10876" t="s">
        <v>8111</v>
      </c>
      <c r="J10876" t="s">
        <v>17</v>
      </c>
      <c r="L10876" t="str">
        <f>_xlfn.XLOOKUP(Tableau1[[#This Row],[TYPE DE PIECE]],Tableau4[MATIERE],Tableau4[SHORT TYPE],"",0,1)</f>
        <v/>
      </c>
      <c r="N10876" t="str">
        <f>IF(ISERR(FIND("DECOUPE",Tableau1[[#This Row],[DESIGNATION]])),"","NEED REF")</f>
        <v/>
      </c>
    </row>
    <row r="10877" spans="2:14">
      <c r="B10877">
        <v>34403129</v>
      </c>
      <c r="C10877" s="2">
        <v>41285</v>
      </c>
      <c r="D10877" t="s">
        <v>13</v>
      </c>
      <c r="E10877" t="s">
        <v>8114</v>
      </c>
      <c r="F10877" t="s">
        <v>8111</v>
      </c>
      <c r="J10877" t="s">
        <v>17</v>
      </c>
      <c r="L10877" t="str">
        <f>_xlfn.XLOOKUP(Tableau1[[#This Row],[TYPE DE PIECE]],Tableau4[MATIERE],Tableau4[SHORT TYPE],"",0,1)</f>
        <v/>
      </c>
      <c r="N10877" t="str">
        <f>IF(ISERR(FIND("DECOUPE",Tableau1[[#This Row],[DESIGNATION]])),"","NEED REF")</f>
        <v/>
      </c>
    </row>
    <row r="10878" spans="2:14">
      <c r="B10878">
        <v>34403128</v>
      </c>
      <c r="C10878" s="2">
        <v>41261</v>
      </c>
      <c r="D10878" t="s">
        <v>13</v>
      </c>
      <c r="E10878" t="s">
        <v>8115</v>
      </c>
      <c r="F10878" t="s">
        <v>8116</v>
      </c>
      <c r="J10878" t="s">
        <v>7256</v>
      </c>
      <c r="L10878" t="str">
        <f>_xlfn.XLOOKUP(Tableau1[[#This Row],[TYPE DE PIECE]],Tableau4[MATIERE],Tableau4[SHORT TYPE],"",0,1)</f>
        <v/>
      </c>
      <c r="N10878" t="str">
        <f>IF(ISERR(FIND("DECOUPE",Tableau1[[#This Row],[DESIGNATION]])),"","NEED REF")</f>
        <v/>
      </c>
    </row>
    <row r="10879" spans="2:14">
      <c r="B10879">
        <v>34403127</v>
      </c>
      <c r="C10879" s="2">
        <v>41260</v>
      </c>
      <c r="D10879" t="s">
        <v>745</v>
      </c>
      <c r="E10879" t="s">
        <v>8117</v>
      </c>
      <c r="J10879" t="s">
        <v>4048</v>
      </c>
      <c r="L10879" t="str">
        <f>_xlfn.XLOOKUP(Tableau1[[#This Row],[TYPE DE PIECE]],Tableau4[MATIERE],Tableau4[SHORT TYPE],"",0,1)</f>
        <v/>
      </c>
      <c r="N10879" t="str">
        <f>IF(ISERR(FIND("DECOUPE",Tableau1[[#This Row],[DESIGNATION]])),"","NEED REF")</f>
        <v/>
      </c>
    </row>
    <row r="10880" spans="2:14">
      <c r="B10880">
        <v>34403126</v>
      </c>
      <c r="C10880" s="2">
        <v>41255</v>
      </c>
      <c r="D10880" t="s">
        <v>13</v>
      </c>
      <c r="E10880" t="s">
        <v>8118</v>
      </c>
      <c r="L10880" t="str">
        <f>_xlfn.XLOOKUP(Tableau1[[#This Row],[TYPE DE PIECE]],Tableau4[MATIERE],Tableau4[SHORT TYPE],"",0,1)</f>
        <v/>
      </c>
      <c r="N10880" t="str">
        <f>IF(ISERR(FIND("DECOUPE",Tableau1[[#This Row],[DESIGNATION]])),"","NEED REF")</f>
        <v/>
      </c>
    </row>
    <row r="10881" spans="2:14">
      <c r="B10881">
        <v>34403125</v>
      </c>
      <c r="C10881" s="2">
        <v>41255</v>
      </c>
      <c r="D10881" t="s">
        <v>13</v>
      </c>
      <c r="E10881" t="s">
        <v>8119</v>
      </c>
      <c r="L10881" t="str">
        <f>_xlfn.XLOOKUP(Tableau1[[#This Row],[TYPE DE PIECE]],Tableau4[MATIERE],Tableau4[SHORT TYPE],"",0,1)</f>
        <v/>
      </c>
      <c r="N10881" t="str">
        <f>IF(ISERR(FIND("DECOUPE",Tableau1[[#This Row],[DESIGNATION]])),"","NEED REF")</f>
        <v/>
      </c>
    </row>
    <row r="10882" spans="2:14">
      <c r="B10882">
        <v>34403124</v>
      </c>
      <c r="C10882" s="2">
        <v>41255</v>
      </c>
      <c r="D10882" t="s">
        <v>13</v>
      </c>
      <c r="E10882" t="s">
        <v>8120</v>
      </c>
      <c r="L10882" t="str">
        <f>_xlfn.XLOOKUP(Tableau1[[#This Row],[TYPE DE PIECE]],Tableau4[MATIERE],Tableau4[SHORT TYPE],"",0,1)</f>
        <v/>
      </c>
      <c r="N10882" t="str">
        <f>IF(ISERR(FIND("DECOUPE",Tableau1[[#This Row],[DESIGNATION]])),"","NEED REF")</f>
        <v/>
      </c>
    </row>
    <row r="10883" spans="2:14">
      <c r="B10883">
        <v>34403123</v>
      </c>
      <c r="C10883" s="2">
        <v>41249</v>
      </c>
      <c r="D10883" t="s">
        <v>13</v>
      </c>
      <c r="E10883" t="s">
        <v>8121</v>
      </c>
      <c r="F10883" t="s">
        <v>8122</v>
      </c>
      <c r="L10883" t="str">
        <f>_xlfn.XLOOKUP(Tableau1[[#This Row],[TYPE DE PIECE]],Tableau4[MATIERE],Tableau4[SHORT TYPE],"",0,1)</f>
        <v/>
      </c>
      <c r="N10883" t="str">
        <f>IF(ISERR(FIND("DECOUPE",Tableau1[[#This Row],[DESIGNATION]])),"","NEED REF")</f>
        <v/>
      </c>
    </row>
    <row r="10884" spans="2:14">
      <c r="B10884">
        <v>34403122</v>
      </c>
      <c r="C10884" s="2">
        <v>41249</v>
      </c>
      <c r="D10884" t="s">
        <v>13</v>
      </c>
      <c r="E10884" t="s">
        <v>8123</v>
      </c>
      <c r="L10884" t="str">
        <f>_xlfn.XLOOKUP(Tableau1[[#This Row],[TYPE DE PIECE]],Tableau4[MATIERE],Tableau4[SHORT TYPE],"",0,1)</f>
        <v/>
      </c>
      <c r="N10884" t="str">
        <f>IF(ISERR(FIND("DECOUPE",Tableau1[[#This Row],[DESIGNATION]])),"","NEED REF")</f>
        <v/>
      </c>
    </row>
    <row r="10885" spans="2:14">
      <c r="B10885">
        <v>34403121</v>
      </c>
      <c r="C10885" s="2">
        <v>41249</v>
      </c>
      <c r="D10885" t="s">
        <v>13</v>
      </c>
      <c r="E10885" t="s">
        <v>8124</v>
      </c>
      <c r="L10885" t="str">
        <f>_xlfn.XLOOKUP(Tableau1[[#This Row],[TYPE DE PIECE]],Tableau4[MATIERE],Tableau4[SHORT TYPE],"",0,1)</f>
        <v/>
      </c>
      <c r="N10885" t="str">
        <f>IF(ISERR(FIND("DECOUPE",Tableau1[[#This Row],[DESIGNATION]])),"","NEED REF")</f>
        <v/>
      </c>
    </row>
    <row r="10886" spans="2:14">
      <c r="B10886">
        <v>34403120</v>
      </c>
      <c r="C10886" s="2">
        <v>41249</v>
      </c>
      <c r="D10886" t="s">
        <v>745</v>
      </c>
      <c r="E10886" t="s">
        <v>8125</v>
      </c>
      <c r="L10886" t="str">
        <f>_xlfn.XLOOKUP(Tableau1[[#This Row],[TYPE DE PIECE]],Tableau4[MATIERE],Tableau4[SHORT TYPE],"",0,1)</f>
        <v/>
      </c>
      <c r="N10886" t="str">
        <f>IF(ISERR(FIND("DECOUPE",Tableau1[[#This Row],[DESIGNATION]])),"","NEED REF")</f>
        <v/>
      </c>
    </row>
    <row r="10887" spans="2:14">
      <c r="B10887">
        <v>34403119</v>
      </c>
      <c r="C10887" s="2">
        <v>41249</v>
      </c>
      <c r="D10887" t="s">
        <v>13</v>
      </c>
      <c r="E10887" t="s">
        <v>8120</v>
      </c>
      <c r="F10887" t="s">
        <v>8122</v>
      </c>
      <c r="L10887" t="str">
        <f>_xlfn.XLOOKUP(Tableau1[[#This Row],[TYPE DE PIECE]],Tableau4[MATIERE],Tableau4[SHORT TYPE],"",0,1)</f>
        <v/>
      </c>
      <c r="N10887" t="str">
        <f>IF(ISERR(FIND("DECOUPE",Tableau1[[#This Row],[DESIGNATION]])),"","NEED REF")</f>
        <v/>
      </c>
    </row>
    <row r="10888" spans="2:14">
      <c r="B10888">
        <v>34403118</v>
      </c>
      <c r="C10888" s="2">
        <v>41249</v>
      </c>
      <c r="D10888" t="s">
        <v>13</v>
      </c>
      <c r="E10888" t="s">
        <v>8126</v>
      </c>
      <c r="L10888" t="str">
        <f>_xlfn.XLOOKUP(Tableau1[[#This Row],[TYPE DE PIECE]],Tableau4[MATIERE],Tableau4[SHORT TYPE],"",0,1)</f>
        <v/>
      </c>
      <c r="N10888" t="str">
        <f>IF(ISERR(FIND("DECOUPE",Tableau1[[#This Row],[DESIGNATION]])),"","NEED REF")</f>
        <v/>
      </c>
    </row>
    <row r="10889" spans="2:14">
      <c r="B10889">
        <v>34403117</v>
      </c>
      <c r="C10889" s="2">
        <v>41249</v>
      </c>
      <c r="D10889" t="s">
        <v>13</v>
      </c>
      <c r="E10889" t="s">
        <v>8127</v>
      </c>
      <c r="L10889" t="str">
        <f>_xlfn.XLOOKUP(Tableau1[[#This Row],[TYPE DE PIECE]],Tableau4[MATIERE],Tableau4[SHORT TYPE],"",0,1)</f>
        <v/>
      </c>
      <c r="N10889" t="str">
        <f>IF(ISERR(FIND("DECOUPE",Tableau1[[#This Row],[DESIGNATION]])),"","NEED REF")</f>
        <v/>
      </c>
    </row>
    <row r="10890" spans="2:14">
      <c r="B10890">
        <v>34403116</v>
      </c>
      <c r="C10890" s="2">
        <v>41249</v>
      </c>
      <c r="D10890" t="s">
        <v>13</v>
      </c>
      <c r="E10890" t="s">
        <v>8128</v>
      </c>
      <c r="L10890" t="str">
        <f>_xlfn.XLOOKUP(Tableau1[[#This Row],[TYPE DE PIECE]],Tableau4[MATIERE],Tableau4[SHORT TYPE],"",0,1)</f>
        <v/>
      </c>
      <c r="N10890" t="str">
        <f>IF(ISERR(FIND("DECOUPE",Tableau1[[#This Row],[DESIGNATION]])),"","NEED REF")</f>
        <v/>
      </c>
    </row>
    <row r="10891" spans="2:14">
      <c r="B10891">
        <v>34403115</v>
      </c>
      <c r="C10891" s="2">
        <v>41246</v>
      </c>
      <c r="D10891" t="s">
        <v>745</v>
      </c>
      <c r="E10891" t="s">
        <v>8129</v>
      </c>
      <c r="F10891" t="s">
        <v>2673</v>
      </c>
      <c r="J10891" t="s">
        <v>17</v>
      </c>
      <c r="L10891" t="str">
        <f>_xlfn.XLOOKUP(Tableau1[[#This Row],[TYPE DE PIECE]],Tableau4[MATIERE],Tableau4[SHORT TYPE],"",0,1)</f>
        <v/>
      </c>
      <c r="N10891" t="str">
        <f>IF(ISERR(FIND("DECOUPE",Tableau1[[#This Row],[DESIGNATION]])),"","NEED REF")</f>
        <v/>
      </c>
    </row>
    <row r="10892" spans="2:14">
      <c r="B10892">
        <v>34403114</v>
      </c>
      <c r="C10892" s="2">
        <v>41246</v>
      </c>
      <c r="D10892" t="s">
        <v>13</v>
      </c>
      <c r="E10892" t="s">
        <v>8130</v>
      </c>
      <c r="F10892" t="s">
        <v>6595</v>
      </c>
      <c r="J10892" t="s">
        <v>1944</v>
      </c>
      <c r="L10892" t="str">
        <f>_xlfn.XLOOKUP(Tableau1[[#This Row],[TYPE DE PIECE]],Tableau4[MATIERE],Tableau4[SHORT TYPE],"",0,1)</f>
        <v/>
      </c>
      <c r="N10892" t="str">
        <f>IF(ISERR(FIND("DECOUPE",Tableau1[[#This Row],[DESIGNATION]])),"","NEED REF")</f>
        <v/>
      </c>
    </row>
    <row r="10893" spans="2:14">
      <c r="B10893">
        <v>34403113</v>
      </c>
      <c r="C10893" s="2">
        <v>41246</v>
      </c>
      <c r="D10893" t="s">
        <v>13</v>
      </c>
      <c r="E10893" t="s">
        <v>8131</v>
      </c>
      <c r="F10893" t="s">
        <v>2673</v>
      </c>
      <c r="J10893" t="s">
        <v>17</v>
      </c>
      <c r="L10893" t="str">
        <f>_xlfn.XLOOKUP(Tableau1[[#This Row],[TYPE DE PIECE]],Tableau4[MATIERE],Tableau4[SHORT TYPE],"",0,1)</f>
        <v/>
      </c>
      <c r="N10893" t="str">
        <f>IF(ISERR(FIND("DECOUPE",Tableau1[[#This Row],[DESIGNATION]])),"","NEED REF")</f>
        <v/>
      </c>
    </row>
    <row r="10894" spans="2:14">
      <c r="B10894">
        <v>34403112</v>
      </c>
      <c r="C10894" s="2">
        <v>41246</v>
      </c>
      <c r="D10894" t="s">
        <v>13</v>
      </c>
      <c r="E10894" t="s">
        <v>8132</v>
      </c>
      <c r="F10894" t="s">
        <v>2673</v>
      </c>
      <c r="J10894" t="s">
        <v>17</v>
      </c>
      <c r="L10894" t="str">
        <f>_xlfn.XLOOKUP(Tableau1[[#This Row],[TYPE DE PIECE]],Tableau4[MATIERE],Tableau4[SHORT TYPE],"",0,1)</f>
        <v/>
      </c>
      <c r="N10894" t="str">
        <f>IF(ISERR(FIND("DECOUPE",Tableau1[[#This Row],[DESIGNATION]])),"","NEED REF")</f>
        <v/>
      </c>
    </row>
    <row r="10895" spans="2:14">
      <c r="B10895">
        <v>34403111</v>
      </c>
      <c r="C10895" s="2">
        <v>41243</v>
      </c>
      <c r="D10895" t="s">
        <v>13</v>
      </c>
      <c r="E10895" t="s">
        <v>8133</v>
      </c>
      <c r="F10895" t="s">
        <v>2673</v>
      </c>
      <c r="J10895" t="s">
        <v>17</v>
      </c>
      <c r="L10895" t="str">
        <f>_xlfn.XLOOKUP(Tableau1[[#This Row],[TYPE DE PIECE]],Tableau4[MATIERE],Tableau4[SHORT TYPE],"",0,1)</f>
        <v/>
      </c>
      <c r="N10895" t="str">
        <f>IF(ISERR(FIND("DECOUPE",Tableau1[[#This Row],[DESIGNATION]])),"","NEED REF")</f>
        <v/>
      </c>
    </row>
    <row r="10896" spans="2:14">
      <c r="B10896">
        <v>34403110</v>
      </c>
      <c r="C10896" s="2">
        <v>41243</v>
      </c>
      <c r="D10896" t="s">
        <v>745</v>
      </c>
      <c r="E10896" t="s">
        <v>8134</v>
      </c>
      <c r="F10896" t="s">
        <v>2673</v>
      </c>
      <c r="J10896" t="s">
        <v>17</v>
      </c>
      <c r="L10896" t="str">
        <f>_xlfn.XLOOKUP(Tableau1[[#This Row],[TYPE DE PIECE]],Tableau4[MATIERE],Tableau4[SHORT TYPE],"",0,1)</f>
        <v/>
      </c>
      <c r="N10896" t="str">
        <f>IF(ISERR(FIND("DECOUPE",Tableau1[[#This Row],[DESIGNATION]])),"","NEED REF")</f>
        <v/>
      </c>
    </row>
    <row r="10897" spans="2:14">
      <c r="B10897">
        <v>34403109</v>
      </c>
      <c r="C10897" s="2">
        <v>41243</v>
      </c>
      <c r="D10897" t="s">
        <v>13</v>
      </c>
      <c r="E10897" t="s">
        <v>8135</v>
      </c>
      <c r="F10897" t="s">
        <v>8000</v>
      </c>
      <c r="J10897" t="s">
        <v>177</v>
      </c>
      <c r="L10897" t="str">
        <f>_xlfn.XLOOKUP(Tableau1[[#This Row],[TYPE DE PIECE]],Tableau4[MATIERE],Tableau4[SHORT TYPE],"",0,1)</f>
        <v/>
      </c>
      <c r="N10897" t="str">
        <f>IF(ISERR(FIND("DECOUPE",Tableau1[[#This Row],[DESIGNATION]])),"","NEED REF")</f>
        <v/>
      </c>
    </row>
    <row r="10898" spans="2:14">
      <c r="B10898">
        <v>34403108</v>
      </c>
      <c r="C10898" s="2">
        <v>41227</v>
      </c>
      <c r="D10898" t="s">
        <v>13</v>
      </c>
      <c r="E10898" t="s">
        <v>8136</v>
      </c>
      <c r="J10898" t="s">
        <v>4048</v>
      </c>
      <c r="L10898" t="str">
        <f>_xlfn.XLOOKUP(Tableau1[[#This Row],[TYPE DE PIECE]],Tableau4[MATIERE],Tableau4[SHORT TYPE],"",0,1)</f>
        <v/>
      </c>
      <c r="N10898" t="str">
        <f>IF(ISERR(FIND("DECOUPE",Tableau1[[#This Row],[DESIGNATION]])),"","NEED REF")</f>
        <v/>
      </c>
    </row>
    <row r="10899" spans="2:14">
      <c r="B10899">
        <v>34403107</v>
      </c>
      <c r="C10899" s="2">
        <v>41227</v>
      </c>
      <c r="D10899" t="s">
        <v>13</v>
      </c>
      <c r="E10899" t="s">
        <v>8137</v>
      </c>
      <c r="J10899" t="s">
        <v>4048</v>
      </c>
      <c r="L10899" t="str">
        <f>_xlfn.XLOOKUP(Tableau1[[#This Row],[TYPE DE PIECE]],Tableau4[MATIERE],Tableau4[SHORT TYPE],"",0,1)</f>
        <v/>
      </c>
      <c r="N10899" t="str">
        <f>IF(ISERR(FIND("DECOUPE",Tableau1[[#This Row],[DESIGNATION]])),"","NEED REF")</f>
        <v/>
      </c>
    </row>
    <row r="10900" spans="2:14">
      <c r="B10900">
        <v>34403106</v>
      </c>
      <c r="C10900" s="2">
        <v>41226</v>
      </c>
      <c r="D10900" t="s">
        <v>13</v>
      </c>
      <c r="E10900" t="s">
        <v>8138</v>
      </c>
      <c r="J10900" t="s">
        <v>8069</v>
      </c>
      <c r="L10900" t="str">
        <f>_xlfn.XLOOKUP(Tableau1[[#This Row],[TYPE DE PIECE]],Tableau4[MATIERE],Tableau4[SHORT TYPE],"",0,1)</f>
        <v/>
      </c>
      <c r="N10900" t="str">
        <f>IF(ISERR(FIND("DECOUPE",Tableau1[[#This Row],[DESIGNATION]])),"","NEED REF")</f>
        <v/>
      </c>
    </row>
    <row r="10901" spans="2:14">
      <c r="B10901">
        <v>34403105</v>
      </c>
      <c r="C10901" s="2">
        <v>41226</v>
      </c>
      <c r="D10901" t="s">
        <v>13</v>
      </c>
      <c r="E10901" t="s">
        <v>8139</v>
      </c>
      <c r="J10901" t="s">
        <v>8069</v>
      </c>
      <c r="L10901" t="str">
        <f>_xlfn.XLOOKUP(Tableau1[[#This Row],[TYPE DE PIECE]],Tableau4[MATIERE],Tableau4[SHORT TYPE],"",0,1)</f>
        <v/>
      </c>
      <c r="N10901" t="str">
        <f>IF(ISERR(FIND("DECOUPE",Tableau1[[#This Row],[DESIGNATION]])),"","NEED REF")</f>
        <v/>
      </c>
    </row>
    <row r="10902" spans="2:14">
      <c r="B10902">
        <v>34403104</v>
      </c>
      <c r="C10902" s="2">
        <v>41226</v>
      </c>
      <c r="D10902" t="s">
        <v>13</v>
      </c>
      <c r="E10902" t="s">
        <v>8140</v>
      </c>
      <c r="J10902" t="s">
        <v>8069</v>
      </c>
      <c r="L10902" t="str">
        <f>_xlfn.XLOOKUP(Tableau1[[#This Row],[TYPE DE PIECE]],Tableau4[MATIERE],Tableau4[SHORT TYPE],"",0,1)</f>
        <v/>
      </c>
      <c r="N10902" t="str">
        <f>IF(ISERR(FIND("DECOUPE",Tableau1[[#This Row],[DESIGNATION]])),"","NEED REF")</f>
        <v/>
      </c>
    </row>
    <row r="10903" spans="2:14">
      <c r="B10903">
        <v>34403103</v>
      </c>
      <c r="C10903" s="2">
        <v>41226</v>
      </c>
      <c r="D10903" t="s">
        <v>13</v>
      </c>
      <c r="E10903" t="s">
        <v>8141</v>
      </c>
      <c r="J10903" t="s">
        <v>8069</v>
      </c>
      <c r="L10903" t="str">
        <f>_xlfn.XLOOKUP(Tableau1[[#This Row],[TYPE DE PIECE]],Tableau4[MATIERE],Tableau4[SHORT TYPE],"",0,1)</f>
        <v/>
      </c>
      <c r="N10903" t="str">
        <f>IF(ISERR(FIND("DECOUPE",Tableau1[[#This Row],[DESIGNATION]])),"","NEED REF")</f>
        <v/>
      </c>
    </row>
    <row r="10904" spans="2:14">
      <c r="B10904">
        <v>34403102</v>
      </c>
      <c r="C10904" s="2">
        <v>41226</v>
      </c>
      <c r="D10904" t="s">
        <v>13</v>
      </c>
      <c r="E10904" t="s">
        <v>8142</v>
      </c>
      <c r="J10904" t="s">
        <v>8069</v>
      </c>
      <c r="L10904" t="str">
        <f>_xlfn.XLOOKUP(Tableau1[[#This Row],[TYPE DE PIECE]],Tableau4[MATIERE],Tableau4[SHORT TYPE],"",0,1)</f>
        <v/>
      </c>
      <c r="N10904" t="str">
        <f>IF(ISERR(FIND("DECOUPE",Tableau1[[#This Row],[DESIGNATION]])),"","NEED REF")</f>
        <v/>
      </c>
    </row>
    <row r="10905" spans="2:14">
      <c r="B10905">
        <v>34403101</v>
      </c>
      <c r="C10905" s="2">
        <v>41226</v>
      </c>
      <c r="D10905" t="s">
        <v>13</v>
      </c>
      <c r="E10905" t="s">
        <v>8143</v>
      </c>
      <c r="J10905" t="s">
        <v>8069</v>
      </c>
      <c r="L10905" t="str">
        <f>_xlfn.XLOOKUP(Tableau1[[#This Row],[TYPE DE PIECE]],Tableau4[MATIERE],Tableau4[SHORT TYPE],"",0,1)</f>
        <v/>
      </c>
      <c r="N10905" t="str">
        <f>IF(ISERR(FIND("DECOUPE",Tableau1[[#This Row],[DESIGNATION]])),"","NEED REF")</f>
        <v/>
      </c>
    </row>
    <row r="10906" spans="2:14">
      <c r="B10906">
        <v>34403100</v>
      </c>
      <c r="C10906" s="2">
        <v>41226</v>
      </c>
      <c r="D10906" t="s">
        <v>13</v>
      </c>
      <c r="E10906" t="s">
        <v>8144</v>
      </c>
      <c r="J10906" t="s">
        <v>8069</v>
      </c>
      <c r="L10906" t="str">
        <f>_xlfn.XLOOKUP(Tableau1[[#This Row],[TYPE DE PIECE]],Tableau4[MATIERE],Tableau4[SHORT TYPE],"",0,1)</f>
        <v/>
      </c>
      <c r="N10906" t="str">
        <f>IF(ISERR(FIND("DECOUPE",Tableau1[[#This Row],[DESIGNATION]])),"","NEED REF")</f>
        <v/>
      </c>
    </row>
    <row r="10907" spans="2:14">
      <c r="B10907">
        <v>34403099</v>
      </c>
      <c r="C10907" s="2">
        <v>41306</v>
      </c>
      <c r="D10907" t="s">
        <v>13</v>
      </c>
      <c r="E10907" t="s">
        <v>8145</v>
      </c>
      <c r="F10907" t="s">
        <v>5334</v>
      </c>
      <c r="J10907" t="s">
        <v>17</v>
      </c>
      <c r="L10907" t="str">
        <f>_xlfn.XLOOKUP(Tableau1[[#This Row],[TYPE DE PIECE]],Tableau4[MATIERE],Tableau4[SHORT TYPE],"",0,1)</f>
        <v/>
      </c>
      <c r="N10907" t="str">
        <f>IF(ISERR(FIND("DECOUPE",Tableau1[[#This Row],[DESIGNATION]])),"","NEED REF")</f>
        <v/>
      </c>
    </row>
    <row r="10908" spans="2:14">
      <c r="B10908">
        <v>34403098</v>
      </c>
      <c r="C10908" s="2"/>
      <c r="E10908" t="s">
        <v>8146</v>
      </c>
      <c r="L10908" t="str">
        <f>_xlfn.XLOOKUP(Tableau1[[#This Row],[TYPE DE PIECE]],Tableau4[MATIERE],Tableau4[SHORT TYPE],"",0,1)</f>
        <v/>
      </c>
      <c r="N10908" t="str">
        <f>IF(ISERR(FIND("DECOUPE",Tableau1[[#This Row],[DESIGNATION]])),"","NEED REF")</f>
        <v/>
      </c>
    </row>
    <row r="10909" spans="2:14">
      <c r="B10909">
        <v>34403097</v>
      </c>
      <c r="C10909" s="2"/>
      <c r="E10909" t="s">
        <v>8146</v>
      </c>
      <c r="L10909" t="str">
        <f>_xlfn.XLOOKUP(Tableau1[[#This Row],[TYPE DE PIECE]],Tableau4[MATIERE],Tableau4[SHORT TYPE],"",0,1)</f>
        <v/>
      </c>
      <c r="N10909" t="str">
        <f>IF(ISERR(FIND("DECOUPE",Tableau1[[#This Row],[DESIGNATION]])),"","NEED REF")</f>
        <v/>
      </c>
    </row>
    <row r="10910" spans="2:14">
      <c r="B10910">
        <v>34403096</v>
      </c>
      <c r="C10910" s="2"/>
      <c r="E10910" t="s">
        <v>8146</v>
      </c>
      <c r="L10910" t="str">
        <f>_xlfn.XLOOKUP(Tableau1[[#This Row],[TYPE DE PIECE]],Tableau4[MATIERE],Tableau4[SHORT TYPE],"",0,1)</f>
        <v/>
      </c>
      <c r="N10910" t="str">
        <f>IF(ISERR(FIND("DECOUPE",Tableau1[[#This Row],[DESIGNATION]])),"","NEED REF")</f>
        <v/>
      </c>
    </row>
    <row r="10911" spans="2:14">
      <c r="B10911">
        <v>34403095</v>
      </c>
      <c r="C10911" s="2"/>
      <c r="E10911" t="s">
        <v>8146</v>
      </c>
      <c r="L10911" t="str">
        <f>_xlfn.XLOOKUP(Tableau1[[#This Row],[TYPE DE PIECE]],Tableau4[MATIERE],Tableau4[SHORT TYPE],"",0,1)</f>
        <v/>
      </c>
      <c r="N10911" t="str">
        <f>IF(ISERR(FIND("DECOUPE",Tableau1[[#This Row],[DESIGNATION]])),"","NEED REF")</f>
        <v/>
      </c>
    </row>
    <row r="10912" spans="2:14">
      <c r="B10912">
        <v>34403094</v>
      </c>
      <c r="C10912" s="2"/>
      <c r="E10912" t="s">
        <v>8146</v>
      </c>
      <c r="L10912" t="str">
        <f>_xlfn.XLOOKUP(Tableau1[[#This Row],[TYPE DE PIECE]],Tableau4[MATIERE],Tableau4[SHORT TYPE],"",0,1)</f>
        <v/>
      </c>
      <c r="N10912" t="str">
        <f>IF(ISERR(FIND("DECOUPE",Tableau1[[#This Row],[DESIGNATION]])),"","NEED REF")</f>
        <v/>
      </c>
    </row>
    <row r="10913" spans="2:14">
      <c r="B10913">
        <v>34403093</v>
      </c>
      <c r="C10913" s="2"/>
      <c r="E10913" t="s">
        <v>8146</v>
      </c>
      <c r="L10913" t="str">
        <f>_xlfn.XLOOKUP(Tableau1[[#This Row],[TYPE DE PIECE]],Tableau4[MATIERE],Tableau4[SHORT TYPE],"",0,1)</f>
        <v/>
      </c>
      <c r="N10913" t="str">
        <f>IF(ISERR(FIND("DECOUPE",Tableau1[[#This Row],[DESIGNATION]])),"","NEED REF")</f>
        <v/>
      </c>
    </row>
    <row r="10914" spans="2:14">
      <c r="B10914">
        <v>34403092</v>
      </c>
      <c r="C10914" s="2"/>
      <c r="E10914" t="s">
        <v>8146</v>
      </c>
      <c r="L10914" t="str">
        <f>_xlfn.XLOOKUP(Tableau1[[#This Row],[TYPE DE PIECE]],Tableau4[MATIERE],Tableau4[SHORT TYPE],"",0,1)</f>
        <v/>
      </c>
      <c r="N10914" t="str">
        <f>IF(ISERR(FIND("DECOUPE",Tableau1[[#This Row],[DESIGNATION]])),"","NEED REF")</f>
        <v/>
      </c>
    </row>
    <row r="10915" spans="2:14">
      <c r="B10915">
        <v>34403091</v>
      </c>
      <c r="C10915" s="2"/>
      <c r="E10915" t="s">
        <v>8146</v>
      </c>
      <c r="L10915" t="str">
        <f>_xlfn.XLOOKUP(Tableau1[[#This Row],[TYPE DE PIECE]],Tableau4[MATIERE],Tableau4[SHORT TYPE],"",0,1)</f>
        <v/>
      </c>
      <c r="N10915" t="str">
        <f>IF(ISERR(FIND("DECOUPE",Tableau1[[#This Row],[DESIGNATION]])),"","NEED REF")</f>
        <v/>
      </c>
    </row>
    <row r="10916" spans="2:14">
      <c r="B10916">
        <v>34403090</v>
      </c>
      <c r="C10916" s="2"/>
      <c r="E10916" t="s">
        <v>8146</v>
      </c>
      <c r="L10916" t="str">
        <f>_xlfn.XLOOKUP(Tableau1[[#This Row],[TYPE DE PIECE]],Tableau4[MATIERE],Tableau4[SHORT TYPE],"",0,1)</f>
        <v/>
      </c>
      <c r="N10916" t="str">
        <f>IF(ISERR(FIND("DECOUPE",Tableau1[[#This Row],[DESIGNATION]])),"","NEED REF")</f>
        <v/>
      </c>
    </row>
    <row r="10917" spans="2:14">
      <c r="B10917">
        <v>34403089</v>
      </c>
      <c r="C10917" s="2"/>
      <c r="E10917" t="s">
        <v>8146</v>
      </c>
      <c r="L10917" t="str">
        <f>_xlfn.XLOOKUP(Tableau1[[#This Row],[TYPE DE PIECE]],Tableau4[MATIERE],Tableau4[SHORT TYPE],"",0,1)</f>
        <v/>
      </c>
      <c r="N10917" t="str">
        <f>IF(ISERR(FIND("DECOUPE",Tableau1[[#This Row],[DESIGNATION]])),"","NEED REF")</f>
        <v/>
      </c>
    </row>
    <row r="10918" spans="2:14">
      <c r="B10918">
        <v>34403088</v>
      </c>
      <c r="C10918" s="2">
        <v>41519</v>
      </c>
      <c r="D10918" t="s">
        <v>13</v>
      </c>
      <c r="E10918" t="s">
        <v>8147</v>
      </c>
      <c r="F10918" t="s">
        <v>7746</v>
      </c>
      <c r="J10918" t="s">
        <v>17</v>
      </c>
      <c r="L10918" t="str">
        <f>_xlfn.XLOOKUP(Tableau1[[#This Row],[TYPE DE PIECE]],Tableau4[MATIERE],Tableau4[SHORT TYPE],"",0,1)</f>
        <v/>
      </c>
      <c r="N10918" t="str">
        <f>IF(ISERR(FIND("DECOUPE",Tableau1[[#This Row],[DESIGNATION]])),"","NEED REF")</f>
        <v/>
      </c>
    </row>
    <row r="10919" spans="2:14">
      <c r="B10919">
        <v>34403087</v>
      </c>
      <c r="C10919" s="2">
        <v>41519</v>
      </c>
      <c r="D10919" t="s">
        <v>13</v>
      </c>
      <c r="E10919" t="s">
        <v>8148</v>
      </c>
      <c r="F10919" t="s">
        <v>7746</v>
      </c>
      <c r="J10919" t="s">
        <v>17</v>
      </c>
      <c r="L10919" t="str">
        <f>_xlfn.XLOOKUP(Tableau1[[#This Row],[TYPE DE PIECE]],Tableau4[MATIERE],Tableau4[SHORT TYPE],"",0,1)</f>
        <v/>
      </c>
      <c r="N10919" t="str">
        <f>IF(ISERR(FIND("DECOUPE",Tableau1[[#This Row],[DESIGNATION]])),"","NEED REF")</f>
        <v/>
      </c>
    </row>
    <row r="10920" spans="2:14">
      <c r="B10920">
        <v>34403086</v>
      </c>
      <c r="C10920" s="2">
        <v>41536</v>
      </c>
      <c r="D10920" t="s">
        <v>13</v>
      </c>
      <c r="E10920" t="s">
        <v>8149</v>
      </c>
      <c r="F10920" t="s">
        <v>7746</v>
      </c>
      <c r="J10920" t="s">
        <v>17</v>
      </c>
      <c r="L10920" t="str">
        <f>_xlfn.XLOOKUP(Tableau1[[#This Row],[TYPE DE PIECE]],Tableau4[MATIERE],Tableau4[SHORT TYPE],"",0,1)</f>
        <v/>
      </c>
      <c r="N10920" t="str">
        <f>IF(ISERR(FIND("DECOUPE",Tableau1[[#This Row],[DESIGNATION]])),"","NEED REF")</f>
        <v/>
      </c>
    </row>
    <row r="10921" spans="2:14">
      <c r="B10921">
        <v>34403085</v>
      </c>
      <c r="C10921" s="2">
        <v>41536</v>
      </c>
      <c r="D10921" t="s">
        <v>13</v>
      </c>
      <c r="E10921" t="s">
        <v>4986</v>
      </c>
      <c r="F10921" t="s">
        <v>7746</v>
      </c>
      <c r="J10921" t="s">
        <v>17</v>
      </c>
      <c r="L10921" t="str">
        <f>_xlfn.XLOOKUP(Tableau1[[#This Row],[TYPE DE PIECE]],Tableau4[MATIERE],Tableau4[SHORT TYPE],"",0,1)</f>
        <v/>
      </c>
      <c r="N10921" t="str">
        <f>IF(ISERR(FIND("DECOUPE",Tableau1[[#This Row],[DESIGNATION]])),"","NEED REF")</f>
        <v/>
      </c>
    </row>
    <row r="10922" spans="2:14">
      <c r="B10922">
        <v>34403084</v>
      </c>
      <c r="C10922" s="2">
        <v>41506</v>
      </c>
      <c r="D10922" t="s">
        <v>13</v>
      </c>
      <c r="E10922" t="s">
        <v>8150</v>
      </c>
      <c r="F10922" t="s">
        <v>8151</v>
      </c>
      <c r="J10922" t="s">
        <v>17</v>
      </c>
      <c r="L10922" t="str">
        <f>_xlfn.XLOOKUP(Tableau1[[#This Row],[TYPE DE PIECE]],Tableau4[MATIERE],Tableau4[SHORT TYPE],"",0,1)</f>
        <v/>
      </c>
      <c r="N10922" t="str">
        <f>IF(ISERR(FIND("DECOUPE",Tableau1[[#This Row],[DESIGNATION]])),"","NEED REF")</f>
        <v/>
      </c>
    </row>
    <row r="10923" spans="2:14">
      <c r="B10923">
        <v>34403083</v>
      </c>
      <c r="C10923" s="2">
        <v>41441</v>
      </c>
      <c r="E10923" t="s">
        <v>8152</v>
      </c>
      <c r="F10923" t="s">
        <v>6217</v>
      </c>
      <c r="J10923" t="s">
        <v>17</v>
      </c>
      <c r="L10923" t="str">
        <f>_xlfn.XLOOKUP(Tableau1[[#This Row],[TYPE DE PIECE]],Tableau4[MATIERE],Tableau4[SHORT TYPE],"",0,1)</f>
        <v/>
      </c>
      <c r="N10923" t="str">
        <f>IF(ISERR(FIND("DECOUPE",Tableau1[[#This Row],[DESIGNATION]])),"","NEED REF")</f>
        <v/>
      </c>
    </row>
    <row r="10924" spans="2:14">
      <c r="B10924">
        <v>34403082</v>
      </c>
      <c r="C10924" s="2">
        <v>41441</v>
      </c>
      <c r="E10924" t="s">
        <v>8153</v>
      </c>
      <c r="F10924" t="s">
        <v>6217</v>
      </c>
      <c r="J10924" t="s">
        <v>17</v>
      </c>
      <c r="L10924" t="str">
        <f>_xlfn.XLOOKUP(Tableau1[[#This Row],[TYPE DE PIECE]],Tableau4[MATIERE],Tableau4[SHORT TYPE],"",0,1)</f>
        <v/>
      </c>
      <c r="N10924" t="str">
        <f>IF(ISERR(FIND("DECOUPE",Tableau1[[#This Row],[DESIGNATION]])),"","NEED REF")</f>
        <v/>
      </c>
    </row>
    <row r="10925" spans="2:14">
      <c r="B10925">
        <v>34403081</v>
      </c>
      <c r="C10925" s="2">
        <v>41441</v>
      </c>
      <c r="E10925" t="s">
        <v>8154</v>
      </c>
      <c r="F10925" t="s">
        <v>6217</v>
      </c>
      <c r="J10925" t="s">
        <v>17</v>
      </c>
      <c r="L10925" t="str">
        <f>_xlfn.XLOOKUP(Tableau1[[#This Row],[TYPE DE PIECE]],Tableau4[MATIERE],Tableau4[SHORT TYPE],"",0,1)</f>
        <v/>
      </c>
      <c r="N10925" t="str">
        <f>IF(ISERR(FIND("DECOUPE",Tableau1[[#This Row],[DESIGNATION]])),"","NEED REF")</f>
        <v/>
      </c>
    </row>
    <row r="10926" spans="2:14">
      <c r="B10926">
        <v>34403080</v>
      </c>
      <c r="C10926" s="2">
        <v>41441</v>
      </c>
      <c r="E10926" t="s">
        <v>8155</v>
      </c>
      <c r="F10926" t="s">
        <v>6217</v>
      </c>
      <c r="J10926" t="s">
        <v>17</v>
      </c>
      <c r="L10926" t="str">
        <f>_xlfn.XLOOKUP(Tableau1[[#This Row],[TYPE DE PIECE]],Tableau4[MATIERE],Tableau4[SHORT TYPE],"",0,1)</f>
        <v/>
      </c>
      <c r="N10926" t="str">
        <f>IF(ISERR(FIND("DECOUPE",Tableau1[[#This Row],[DESIGNATION]])),"","NEED REF")</f>
        <v/>
      </c>
    </row>
    <row r="10927" spans="2:14">
      <c r="B10927">
        <v>34403079</v>
      </c>
      <c r="C10927" s="2">
        <v>41253</v>
      </c>
      <c r="E10927" t="s">
        <v>8156</v>
      </c>
      <c r="F10927" t="s">
        <v>8157</v>
      </c>
      <c r="J10927" t="s">
        <v>8158</v>
      </c>
      <c r="L10927" t="str">
        <f>_xlfn.XLOOKUP(Tableau1[[#This Row],[TYPE DE PIECE]],Tableau4[MATIERE],Tableau4[SHORT TYPE],"",0,1)</f>
        <v/>
      </c>
      <c r="N10927" t="str">
        <f>IF(ISERR(FIND("DECOUPE",Tableau1[[#This Row],[DESIGNATION]])),"","NEED REF")</f>
        <v/>
      </c>
    </row>
    <row r="10928" spans="2:14">
      <c r="B10928">
        <v>34403078</v>
      </c>
      <c r="C10928" s="2">
        <v>41248</v>
      </c>
      <c r="E10928" t="s">
        <v>8159</v>
      </c>
      <c r="F10928" t="s">
        <v>8157</v>
      </c>
      <c r="J10928" t="s">
        <v>8158</v>
      </c>
      <c r="L10928" t="str">
        <f>_xlfn.XLOOKUP(Tableau1[[#This Row],[TYPE DE PIECE]],Tableau4[MATIERE],Tableau4[SHORT TYPE],"",0,1)</f>
        <v/>
      </c>
      <c r="N10928" t="str">
        <f>IF(ISERR(FIND("DECOUPE",Tableau1[[#This Row],[DESIGNATION]])),"","NEED REF")</f>
        <v/>
      </c>
    </row>
    <row r="10929" spans="2:14">
      <c r="B10929">
        <v>34403077</v>
      </c>
      <c r="C10929" s="2">
        <v>41247</v>
      </c>
      <c r="E10929" t="s">
        <v>8159</v>
      </c>
      <c r="F10929" t="s">
        <v>8157</v>
      </c>
      <c r="J10929" t="s">
        <v>8158</v>
      </c>
      <c r="L10929" t="str">
        <f>_xlfn.XLOOKUP(Tableau1[[#This Row],[TYPE DE PIECE]],Tableau4[MATIERE],Tableau4[SHORT TYPE],"",0,1)</f>
        <v/>
      </c>
      <c r="N10929" t="str">
        <f>IF(ISERR(FIND("DECOUPE",Tableau1[[#This Row],[DESIGNATION]])),"","NEED REF")</f>
        <v/>
      </c>
    </row>
    <row r="10930" spans="2:14">
      <c r="B10930">
        <v>34403076</v>
      </c>
      <c r="C10930" s="2">
        <v>41240</v>
      </c>
      <c r="E10930" t="s">
        <v>8160</v>
      </c>
      <c r="F10930" t="s">
        <v>2673</v>
      </c>
      <c r="J10930" t="s">
        <v>8158</v>
      </c>
      <c r="L10930" t="str">
        <f>_xlfn.XLOOKUP(Tableau1[[#This Row],[TYPE DE PIECE]],Tableau4[MATIERE],Tableau4[SHORT TYPE],"",0,1)</f>
        <v/>
      </c>
      <c r="N10930" t="str">
        <f>IF(ISERR(FIND("DECOUPE",Tableau1[[#This Row],[DESIGNATION]])),"","NEED REF")</f>
        <v/>
      </c>
    </row>
    <row r="10931" spans="2:14">
      <c r="B10931">
        <v>34403075</v>
      </c>
      <c r="C10931" s="2">
        <v>41240</v>
      </c>
      <c r="E10931" t="s">
        <v>8161</v>
      </c>
      <c r="F10931" t="s">
        <v>2673</v>
      </c>
      <c r="J10931" t="s">
        <v>8158</v>
      </c>
      <c r="L10931" t="str">
        <f>_xlfn.XLOOKUP(Tableau1[[#This Row],[TYPE DE PIECE]],Tableau4[MATIERE],Tableau4[SHORT TYPE],"",0,1)</f>
        <v/>
      </c>
      <c r="N10931" t="str">
        <f>IF(ISERR(FIND("DECOUPE",Tableau1[[#This Row],[DESIGNATION]])),"","NEED REF")</f>
        <v/>
      </c>
    </row>
    <row r="10932" spans="2:14">
      <c r="B10932">
        <v>34403074</v>
      </c>
      <c r="C10932" s="2">
        <v>41240</v>
      </c>
      <c r="E10932" t="s">
        <v>8162</v>
      </c>
      <c r="F10932" t="s">
        <v>2673</v>
      </c>
      <c r="J10932" t="s">
        <v>8158</v>
      </c>
      <c r="L10932" t="str">
        <f>_xlfn.XLOOKUP(Tableau1[[#This Row],[TYPE DE PIECE]],Tableau4[MATIERE],Tableau4[SHORT TYPE],"",0,1)</f>
        <v/>
      </c>
      <c r="N10932" t="str">
        <f>IF(ISERR(FIND("DECOUPE",Tableau1[[#This Row],[DESIGNATION]])),"","NEED REF")</f>
        <v/>
      </c>
    </row>
    <row r="10933" spans="2:14">
      <c r="B10933">
        <v>34403073</v>
      </c>
      <c r="C10933" s="2"/>
      <c r="E10933" t="s">
        <v>8163</v>
      </c>
      <c r="L10933" t="str">
        <f>_xlfn.XLOOKUP(Tableau1[[#This Row],[TYPE DE PIECE]],Tableau4[MATIERE],Tableau4[SHORT TYPE],"",0,1)</f>
        <v/>
      </c>
      <c r="N10933" t="str">
        <f>IF(ISERR(FIND("DECOUPE",Tableau1[[#This Row],[DESIGNATION]])),"","NEED REF")</f>
        <v/>
      </c>
    </row>
    <row r="10934" spans="2:14">
      <c r="B10934">
        <v>34403072</v>
      </c>
      <c r="C10934" s="2"/>
      <c r="E10934" t="s">
        <v>8164</v>
      </c>
      <c r="L10934" t="str">
        <f>_xlfn.XLOOKUP(Tableau1[[#This Row],[TYPE DE PIECE]],Tableau4[MATIERE],Tableau4[SHORT TYPE],"",0,1)</f>
        <v/>
      </c>
      <c r="N10934" t="str">
        <f>IF(ISERR(FIND("DECOUPE",Tableau1[[#This Row],[DESIGNATION]])),"","NEED REF")</f>
        <v/>
      </c>
    </row>
    <row r="10935" spans="2:14">
      <c r="B10935">
        <v>34403071</v>
      </c>
      <c r="C10935" s="2"/>
      <c r="E10935" t="s">
        <v>8165</v>
      </c>
      <c r="L10935" t="str">
        <f>_xlfn.XLOOKUP(Tableau1[[#This Row],[TYPE DE PIECE]],Tableau4[MATIERE],Tableau4[SHORT TYPE],"",0,1)</f>
        <v/>
      </c>
      <c r="N10935" t="str">
        <f>IF(ISERR(FIND("DECOUPE",Tableau1[[#This Row],[DESIGNATION]])),"","NEED REF")</f>
        <v/>
      </c>
    </row>
    <row r="10936" spans="2:14">
      <c r="B10936">
        <v>34403070</v>
      </c>
      <c r="C10936" s="2"/>
      <c r="E10936" t="s">
        <v>8166</v>
      </c>
      <c r="L10936" t="str">
        <f>_xlfn.XLOOKUP(Tableau1[[#This Row],[TYPE DE PIECE]],Tableau4[MATIERE],Tableau4[SHORT TYPE],"",0,1)</f>
        <v/>
      </c>
      <c r="N10936" t="str">
        <f>IF(ISERR(FIND("DECOUPE",Tableau1[[#This Row],[DESIGNATION]])),"","NEED REF")</f>
        <v/>
      </c>
    </row>
    <row r="10937" spans="2:14">
      <c r="B10937">
        <v>34403069</v>
      </c>
      <c r="C10937" s="2">
        <v>41234</v>
      </c>
      <c r="D10937" t="s">
        <v>13</v>
      </c>
      <c r="E10937" t="s">
        <v>8167</v>
      </c>
      <c r="F10937" t="s">
        <v>2673</v>
      </c>
      <c r="J10937" t="s">
        <v>17</v>
      </c>
      <c r="L10937" t="str">
        <f>_xlfn.XLOOKUP(Tableau1[[#This Row],[TYPE DE PIECE]],Tableau4[MATIERE],Tableau4[SHORT TYPE],"",0,1)</f>
        <v/>
      </c>
      <c r="N10937" t="str">
        <f>IF(ISERR(FIND("DECOUPE",Tableau1[[#This Row],[DESIGNATION]])),"","NEED REF")</f>
        <v/>
      </c>
    </row>
    <row r="10938" spans="2:14">
      <c r="B10938">
        <v>34403068</v>
      </c>
      <c r="C10938" s="2">
        <v>41234</v>
      </c>
      <c r="D10938" t="s">
        <v>13</v>
      </c>
      <c r="E10938" t="s">
        <v>8168</v>
      </c>
      <c r="F10938" t="s">
        <v>2673</v>
      </c>
      <c r="J10938" t="s">
        <v>17</v>
      </c>
      <c r="L10938" t="str">
        <f>_xlfn.XLOOKUP(Tableau1[[#This Row],[TYPE DE PIECE]],Tableau4[MATIERE],Tableau4[SHORT TYPE],"",0,1)</f>
        <v/>
      </c>
      <c r="N10938" t="str">
        <f>IF(ISERR(FIND("DECOUPE",Tableau1[[#This Row],[DESIGNATION]])),"","NEED REF")</f>
        <v/>
      </c>
    </row>
    <row r="10939" spans="2:14">
      <c r="B10939">
        <v>34403067</v>
      </c>
      <c r="C10939" s="2">
        <v>41234</v>
      </c>
      <c r="D10939" t="s">
        <v>13</v>
      </c>
      <c r="E10939" t="s">
        <v>8169</v>
      </c>
      <c r="F10939" t="s">
        <v>2673</v>
      </c>
      <c r="J10939" t="s">
        <v>17</v>
      </c>
      <c r="L10939" t="str">
        <f>_xlfn.XLOOKUP(Tableau1[[#This Row],[TYPE DE PIECE]],Tableau4[MATIERE],Tableau4[SHORT TYPE],"",0,1)</f>
        <v/>
      </c>
      <c r="N10939" t="str">
        <f>IF(ISERR(FIND("DECOUPE",Tableau1[[#This Row],[DESIGNATION]])),"","NEED REF")</f>
        <v/>
      </c>
    </row>
    <row r="10940" spans="2:14">
      <c r="B10940">
        <v>34403066</v>
      </c>
      <c r="C10940" s="2">
        <v>41234</v>
      </c>
      <c r="D10940" t="s">
        <v>13</v>
      </c>
      <c r="E10940" t="s">
        <v>8170</v>
      </c>
      <c r="F10940" t="s">
        <v>2673</v>
      </c>
      <c r="J10940" t="s">
        <v>17</v>
      </c>
      <c r="L10940" t="str">
        <f>_xlfn.XLOOKUP(Tableau1[[#This Row],[TYPE DE PIECE]],Tableau4[MATIERE],Tableau4[SHORT TYPE],"",0,1)</f>
        <v/>
      </c>
      <c r="N10940" t="str">
        <f>IF(ISERR(FIND("DECOUPE",Tableau1[[#This Row],[DESIGNATION]])),"","NEED REF")</f>
        <v/>
      </c>
    </row>
    <row r="10941" spans="2:14">
      <c r="B10941">
        <v>34403065</v>
      </c>
      <c r="C10941" s="2">
        <v>41234</v>
      </c>
      <c r="D10941" t="s">
        <v>13</v>
      </c>
      <c r="E10941" t="s">
        <v>8171</v>
      </c>
      <c r="F10941" t="s">
        <v>2673</v>
      </c>
      <c r="J10941" t="s">
        <v>17</v>
      </c>
      <c r="L10941" t="str">
        <f>_xlfn.XLOOKUP(Tableau1[[#This Row],[TYPE DE PIECE]],Tableau4[MATIERE],Tableau4[SHORT TYPE],"",0,1)</f>
        <v/>
      </c>
      <c r="N10941" t="str">
        <f>IF(ISERR(FIND("DECOUPE",Tableau1[[#This Row],[DESIGNATION]])),"","NEED REF")</f>
        <v/>
      </c>
    </row>
    <row r="10942" spans="2:14">
      <c r="B10942">
        <v>34403064</v>
      </c>
      <c r="C10942" s="2">
        <v>41234</v>
      </c>
      <c r="D10942" t="s">
        <v>13</v>
      </c>
      <c r="E10942" t="s">
        <v>8172</v>
      </c>
      <c r="F10942" t="s">
        <v>2673</v>
      </c>
      <c r="J10942" t="s">
        <v>17</v>
      </c>
      <c r="L10942" t="str">
        <f>_xlfn.XLOOKUP(Tableau1[[#This Row],[TYPE DE PIECE]],Tableau4[MATIERE],Tableau4[SHORT TYPE],"",0,1)</f>
        <v/>
      </c>
      <c r="N10942" t="str">
        <f>IF(ISERR(FIND("DECOUPE",Tableau1[[#This Row],[DESIGNATION]])),"","NEED REF")</f>
        <v/>
      </c>
    </row>
    <row r="10943" spans="2:14">
      <c r="B10943">
        <v>34403063</v>
      </c>
      <c r="C10943" s="2">
        <v>41234</v>
      </c>
      <c r="D10943" t="s">
        <v>13</v>
      </c>
      <c r="E10943" t="s">
        <v>8173</v>
      </c>
      <c r="F10943" t="s">
        <v>2673</v>
      </c>
      <c r="J10943" t="s">
        <v>17</v>
      </c>
      <c r="L10943" t="str">
        <f>_xlfn.XLOOKUP(Tableau1[[#This Row],[TYPE DE PIECE]],Tableau4[MATIERE],Tableau4[SHORT TYPE],"",0,1)</f>
        <v/>
      </c>
      <c r="N10943" t="str">
        <f>IF(ISERR(FIND("DECOUPE",Tableau1[[#This Row],[DESIGNATION]])),"","NEED REF")</f>
        <v/>
      </c>
    </row>
    <row r="10944" spans="2:14">
      <c r="B10944">
        <v>34403062</v>
      </c>
      <c r="C10944" s="2">
        <v>41234</v>
      </c>
      <c r="D10944" t="s">
        <v>13</v>
      </c>
      <c r="E10944" t="s">
        <v>8174</v>
      </c>
      <c r="F10944" t="s">
        <v>2673</v>
      </c>
      <c r="J10944" t="s">
        <v>17</v>
      </c>
      <c r="L10944" t="str">
        <f>_xlfn.XLOOKUP(Tableau1[[#This Row],[TYPE DE PIECE]],Tableau4[MATIERE],Tableau4[SHORT TYPE],"",0,1)</f>
        <v/>
      </c>
      <c r="N10944" t="str">
        <f>IF(ISERR(FIND("DECOUPE",Tableau1[[#This Row],[DESIGNATION]])),"","NEED REF")</f>
        <v/>
      </c>
    </row>
    <row r="10945" spans="2:14">
      <c r="B10945">
        <v>34403061</v>
      </c>
      <c r="C10945" s="2">
        <v>41234</v>
      </c>
      <c r="D10945" t="s">
        <v>13</v>
      </c>
      <c r="E10945" t="s">
        <v>8175</v>
      </c>
      <c r="F10945" t="s">
        <v>2673</v>
      </c>
      <c r="J10945" t="s">
        <v>17</v>
      </c>
      <c r="L10945" t="str">
        <f>_xlfn.XLOOKUP(Tableau1[[#This Row],[TYPE DE PIECE]],Tableau4[MATIERE],Tableau4[SHORT TYPE],"",0,1)</f>
        <v/>
      </c>
      <c r="N10945" t="str">
        <f>IF(ISERR(FIND("DECOUPE",Tableau1[[#This Row],[DESIGNATION]])),"","NEED REF")</f>
        <v/>
      </c>
    </row>
    <row r="10946" spans="2:14">
      <c r="B10946">
        <v>34403060</v>
      </c>
      <c r="C10946" s="2">
        <v>41234</v>
      </c>
      <c r="D10946" t="s">
        <v>13</v>
      </c>
      <c r="E10946" t="s">
        <v>8176</v>
      </c>
      <c r="F10946" t="s">
        <v>2673</v>
      </c>
      <c r="J10946" t="s">
        <v>17</v>
      </c>
      <c r="L10946" t="str">
        <f>_xlfn.XLOOKUP(Tableau1[[#This Row],[TYPE DE PIECE]],Tableau4[MATIERE],Tableau4[SHORT TYPE],"",0,1)</f>
        <v/>
      </c>
      <c r="N10946" t="str">
        <f>IF(ISERR(FIND("DECOUPE",Tableau1[[#This Row],[DESIGNATION]])),"","NEED REF")</f>
        <v/>
      </c>
    </row>
    <row r="10947" spans="2:14">
      <c r="B10947">
        <v>34403059</v>
      </c>
      <c r="C10947" s="2">
        <v>41234</v>
      </c>
      <c r="D10947" t="s">
        <v>13</v>
      </c>
      <c r="E10947" t="s">
        <v>8177</v>
      </c>
      <c r="F10947" t="s">
        <v>2673</v>
      </c>
      <c r="J10947" t="s">
        <v>17</v>
      </c>
      <c r="L10947" t="str">
        <f>_xlfn.XLOOKUP(Tableau1[[#This Row],[TYPE DE PIECE]],Tableau4[MATIERE],Tableau4[SHORT TYPE],"",0,1)</f>
        <v/>
      </c>
      <c r="N10947" t="str">
        <f>IF(ISERR(FIND("DECOUPE",Tableau1[[#This Row],[DESIGNATION]])),"","NEED REF")</f>
        <v/>
      </c>
    </row>
    <row r="10948" spans="2:14">
      <c r="B10948">
        <v>34403058</v>
      </c>
      <c r="C10948" s="2">
        <v>41234</v>
      </c>
      <c r="D10948" t="s">
        <v>13</v>
      </c>
      <c r="E10948" t="s">
        <v>8178</v>
      </c>
      <c r="F10948" t="s">
        <v>2673</v>
      </c>
      <c r="J10948" t="s">
        <v>17</v>
      </c>
      <c r="L10948" t="str">
        <f>_xlfn.XLOOKUP(Tableau1[[#This Row],[TYPE DE PIECE]],Tableau4[MATIERE],Tableau4[SHORT TYPE],"",0,1)</f>
        <v/>
      </c>
      <c r="N10948" t="str">
        <f>IF(ISERR(FIND("DECOUPE",Tableau1[[#This Row],[DESIGNATION]])),"","NEED REF")</f>
        <v/>
      </c>
    </row>
    <row r="10949" spans="2:14">
      <c r="B10949">
        <v>34403057</v>
      </c>
      <c r="C10949" s="2">
        <v>41233</v>
      </c>
      <c r="D10949" t="s">
        <v>13</v>
      </c>
      <c r="E10949" t="s">
        <v>8179</v>
      </c>
      <c r="F10949" t="s">
        <v>8157</v>
      </c>
      <c r="J10949" t="s">
        <v>8158</v>
      </c>
      <c r="L10949" t="str">
        <f>_xlfn.XLOOKUP(Tableau1[[#This Row],[TYPE DE PIECE]],Tableau4[MATIERE],Tableau4[SHORT TYPE],"",0,1)</f>
        <v/>
      </c>
      <c r="N10949" t="str">
        <f>IF(ISERR(FIND("DECOUPE",Tableau1[[#This Row],[DESIGNATION]])),"","NEED REF")</f>
        <v/>
      </c>
    </row>
    <row r="10950" spans="2:14">
      <c r="B10950">
        <v>34403056</v>
      </c>
      <c r="C10950" s="2">
        <v>41232</v>
      </c>
      <c r="D10950" t="s">
        <v>13</v>
      </c>
      <c r="E10950" t="s">
        <v>8180</v>
      </c>
      <c r="F10950" t="s">
        <v>8157</v>
      </c>
      <c r="J10950" t="s">
        <v>8158</v>
      </c>
      <c r="L10950" t="str">
        <f>_xlfn.XLOOKUP(Tableau1[[#This Row],[TYPE DE PIECE]],Tableau4[MATIERE],Tableau4[SHORT TYPE],"",0,1)</f>
        <v/>
      </c>
      <c r="N10950" t="str">
        <f>IF(ISERR(FIND("DECOUPE",Tableau1[[#This Row],[DESIGNATION]])),"","NEED REF")</f>
        <v/>
      </c>
    </row>
    <row r="10951" spans="2:14">
      <c r="B10951">
        <v>34403055</v>
      </c>
      <c r="C10951" s="2">
        <v>41208</v>
      </c>
      <c r="D10951" t="s">
        <v>13</v>
      </c>
      <c r="E10951" t="s">
        <v>8181</v>
      </c>
      <c r="F10951" t="s">
        <v>8182</v>
      </c>
      <c r="J10951" t="s">
        <v>177</v>
      </c>
      <c r="L10951" t="str">
        <f>_xlfn.XLOOKUP(Tableau1[[#This Row],[TYPE DE PIECE]],Tableau4[MATIERE],Tableau4[SHORT TYPE],"",0,1)</f>
        <v/>
      </c>
      <c r="N10951" t="str">
        <f>IF(ISERR(FIND("DECOUPE",Tableau1[[#This Row],[DESIGNATION]])),"","NEED REF")</f>
        <v/>
      </c>
    </row>
    <row r="10952" spans="2:14">
      <c r="B10952">
        <v>34403054</v>
      </c>
      <c r="C10952" s="2">
        <v>41208</v>
      </c>
      <c r="D10952" t="s">
        <v>13</v>
      </c>
      <c r="E10952" t="s">
        <v>8183</v>
      </c>
      <c r="F10952" t="s">
        <v>8182</v>
      </c>
      <c r="J10952" t="s">
        <v>177</v>
      </c>
      <c r="L10952" t="str">
        <f>_xlfn.XLOOKUP(Tableau1[[#This Row],[TYPE DE PIECE]],Tableau4[MATIERE],Tableau4[SHORT TYPE],"",0,1)</f>
        <v/>
      </c>
      <c r="N10952" t="str">
        <f>IF(ISERR(FIND("DECOUPE",Tableau1[[#This Row],[DESIGNATION]])),"","NEED REF")</f>
        <v/>
      </c>
    </row>
    <row r="10953" spans="2:14">
      <c r="B10953">
        <v>34403053</v>
      </c>
      <c r="C10953" s="2">
        <v>41208</v>
      </c>
      <c r="D10953" t="s">
        <v>13</v>
      </c>
      <c r="E10953" t="s">
        <v>8184</v>
      </c>
      <c r="F10953" t="s">
        <v>8182</v>
      </c>
      <c r="J10953" t="s">
        <v>177</v>
      </c>
      <c r="L10953" t="str">
        <f>_xlfn.XLOOKUP(Tableau1[[#This Row],[TYPE DE PIECE]],Tableau4[MATIERE],Tableau4[SHORT TYPE],"",0,1)</f>
        <v/>
      </c>
      <c r="N10953" t="str">
        <f>IF(ISERR(FIND("DECOUPE",Tableau1[[#This Row],[DESIGNATION]])),"","NEED REF")</f>
        <v/>
      </c>
    </row>
    <row r="10954" spans="2:14">
      <c r="B10954">
        <v>34403052</v>
      </c>
      <c r="C10954" s="2">
        <v>41201</v>
      </c>
      <c r="D10954" t="s">
        <v>745</v>
      </c>
      <c r="E10954" t="s">
        <v>8129</v>
      </c>
      <c r="F10954" t="s">
        <v>2673</v>
      </c>
      <c r="J10954" t="s">
        <v>17</v>
      </c>
      <c r="L10954" t="str">
        <f>_xlfn.XLOOKUP(Tableau1[[#This Row],[TYPE DE PIECE]],Tableau4[MATIERE],Tableau4[SHORT TYPE],"",0,1)</f>
        <v/>
      </c>
      <c r="N10954" t="str">
        <f>IF(ISERR(FIND("DECOUPE",Tableau1[[#This Row],[DESIGNATION]])),"","NEED REF")</f>
        <v/>
      </c>
    </row>
    <row r="10955" spans="2:14">
      <c r="B10955">
        <v>34403051</v>
      </c>
      <c r="C10955" s="2">
        <v>41201</v>
      </c>
      <c r="D10955" t="s">
        <v>13</v>
      </c>
      <c r="E10955" t="s">
        <v>8185</v>
      </c>
      <c r="F10955" t="s">
        <v>2673</v>
      </c>
      <c r="J10955" t="s">
        <v>17</v>
      </c>
      <c r="L10955" t="str">
        <f>_xlfn.XLOOKUP(Tableau1[[#This Row],[TYPE DE PIECE]],Tableau4[MATIERE],Tableau4[SHORT TYPE],"",0,1)</f>
        <v/>
      </c>
      <c r="N10955" t="str">
        <f>IF(ISERR(FIND("DECOUPE",Tableau1[[#This Row],[DESIGNATION]])),"","NEED REF")</f>
        <v/>
      </c>
    </row>
    <row r="10956" spans="2:14">
      <c r="B10956">
        <v>34403050</v>
      </c>
      <c r="C10956" s="2">
        <v>41201</v>
      </c>
      <c r="D10956" t="s">
        <v>13</v>
      </c>
      <c r="E10956" t="s">
        <v>8186</v>
      </c>
      <c r="F10956" t="s">
        <v>2673</v>
      </c>
      <c r="J10956" t="s">
        <v>17</v>
      </c>
      <c r="L10956" t="str">
        <f>_xlfn.XLOOKUP(Tableau1[[#This Row],[TYPE DE PIECE]],Tableau4[MATIERE],Tableau4[SHORT TYPE],"",0,1)</f>
        <v/>
      </c>
      <c r="N10956" t="str">
        <f>IF(ISERR(FIND("DECOUPE",Tableau1[[#This Row],[DESIGNATION]])),"","NEED REF")</f>
        <v/>
      </c>
    </row>
    <row r="10957" spans="2:14">
      <c r="B10957">
        <v>34403049</v>
      </c>
      <c r="C10957" s="2">
        <v>41184</v>
      </c>
      <c r="D10957" t="s">
        <v>13</v>
      </c>
      <c r="E10957" t="s">
        <v>8159</v>
      </c>
      <c r="F10957" t="s">
        <v>8187</v>
      </c>
      <c r="J10957" t="s">
        <v>8158</v>
      </c>
      <c r="L10957" t="str">
        <f>_xlfn.XLOOKUP(Tableau1[[#This Row],[TYPE DE PIECE]],Tableau4[MATIERE],Tableau4[SHORT TYPE],"",0,1)</f>
        <v/>
      </c>
      <c r="N10957" t="str">
        <f>IF(ISERR(FIND("DECOUPE",Tableau1[[#This Row],[DESIGNATION]])),"","NEED REF")</f>
        <v/>
      </c>
    </row>
    <row r="10958" spans="2:14">
      <c r="B10958">
        <v>34403048</v>
      </c>
      <c r="C10958" s="2">
        <v>41184</v>
      </c>
      <c r="D10958" t="s">
        <v>13</v>
      </c>
      <c r="E10958" t="s">
        <v>8159</v>
      </c>
      <c r="F10958" t="s">
        <v>8187</v>
      </c>
      <c r="J10958" t="s">
        <v>8158</v>
      </c>
      <c r="L10958" t="str">
        <f>_xlfn.XLOOKUP(Tableau1[[#This Row],[TYPE DE PIECE]],Tableau4[MATIERE],Tableau4[SHORT TYPE],"",0,1)</f>
        <v/>
      </c>
      <c r="N10958" t="str">
        <f>IF(ISERR(FIND("DECOUPE",Tableau1[[#This Row],[DESIGNATION]])),"","NEED REF")</f>
        <v/>
      </c>
    </row>
    <row r="10959" spans="2:14">
      <c r="B10959">
        <v>34403047</v>
      </c>
      <c r="C10959" s="2">
        <v>41183</v>
      </c>
      <c r="D10959" t="s">
        <v>13</v>
      </c>
      <c r="E10959" t="s">
        <v>8188</v>
      </c>
      <c r="F10959" t="s">
        <v>8187</v>
      </c>
      <c r="J10959" t="s">
        <v>8158</v>
      </c>
      <c r="L10959" t="str">
        <f>_xlfn.XLOOKUP(Tableau1[[#This Row],[TYPE DE PIECE]],Tableau4[MATIERE],Tableau4[SHORT TYPE],"",0,1)</f>
        <v/>
      </c>
      <c r="N10959" t="str">
        <f>IF(ISERR(FIND("DECOUPE",Tableau1[[#This Row],[DESIGNATION]])),"","NEED REF")</f>
        <v/>
      </c>
    </row>
    <row r="10960" spans="2:14">
      <c r="B10960">
        <v>34403046</v>
      </c>
      <c r="C10960" s="2">
        <v>41181</v>
      </c>
      <c r="D10960" t="s">
        <v>13</v>
      </c>
      <c r="E10960" t="s">
        <v>8189</v>
      </c>
      <c r="F10960" t="s">
        <v>8187</v>
      </c>
      <c r="J10960" t="s">
        <v>8158</v>
      </c>
      <c r="L10960" t="str">
        <f>_xlfn.XLOOKUP(Tableau1[[#This Row],[TYPE DE PIECE]],Tableau4[MATIERE],Tableau4[SHORT TYPE],"",0,1)</f>
        <v/>
      </c>
      <c r="N10960" t="str">
        <f>IF(ISERR(FIND("DECOUPE",Tableau1[[#This Row],[DESIGNATION]])),"","NEED REF")</f>
        <v/>
      </c>
    </row>
    <row r="10961" spans="2:14">
      <c r="B10961">
        <v>34403045</v>
      </c>
      <c r="C10961" s="2">
        <v>41180</v>
      </c>
      <c r="D10961" t="s">
        <v>13</v>
      </c>
      <c r="E10961" t="s">
        <v>8190</v>
      </c>
      <c r="F10961" t="s">
        <v>8187</v>
      </c>
      <c r="J10961" t="s">
        <v>8158</v>
      </c>
      <c r="L10961" t="str">
        <f>_xlfn.XLOOKUP(Tableau1[[#This Row],[TYPE DE PIECE]],Tableau4[MATIERE],Tableau4[SHORT TYPE],"",0,1)</f>
        <v/>
      </c>
      <c r="N10961" t="str">
        <f>IF(ISERR(FIND("DECOUPE",Tableau1[[#This Row],[DESIGNATION]])),"","NEED REF")</f>
        <v/>
      </c>
    </row>
    <row r="10962" spans="2:14">
      <c r="B10962">
        <v>34403044</v>
      </c>
      <c r="C10962" s="2">
        <v>41180</v>
      </c>
      <c r="D10962" t="s">
        <v>13</v>
      </c>
      <c r="E10962" t="s">
        <v>8191</v>
      </c>
      <c r="F10962" t="s">
        <v>8187</v>
      </c>
      <c r="J10962" t="s">
        <v>8158</v>
      </c>
      <c r="L10962" t="str">
        <f>_xlfn.XLOOKUP(Tableau1[[#This Row],[TYPE DE PIECE]],Tableau4[MATIERE],Tableau4[SHORT TYPE],"",0,1)</f>
        <v/>
      </c>
      <c r="N10962" t="str">
        <f>IF(ISERR(FIND("DECOUPE",Tableau1[[#This Row],[DESIGNATION]])),"","NEED REF")</f>
        <v/>
      </c>
    </row>
    <row r="10963" spans="2:14">
      <c r="B10963">
        <v>34403043</v>
      </c>
      <c r="C10963" s="2">
        <v>41180</v>
      </c>
      <c r="D10963" t="s">
        <v>13</v>
      </c>
      <c r="E10963" t="s">
        <v>8192</v>
      </c>
      <c r="F10963" t="s">
        <v>8187</v>
      </c>
      <c r="J10963" t="s">
        <v>8158</v>
      </c>
      <c r="L10963" t="str">
        <f>_xlfn.XLOOKUP(Tableau1[[#This Row],[TYPE DE PIECE]],Tableau4[MATIERE],Tableau4[SHORT TYPE],"",0,1)</f>
        <v/>
      </c>
      <c r="N10963" t="str">
        <f>IF(ISERR(FIND("DECOUPE",Tableau1[[#This Row],[DESIGNATION]])),"","NEED REF")</f>
        <v/>
      </c>
    </row>
    <row r="10964" spans="2:14">
      <c r="B10964">
        <v>34403042</v>
      </c>
      <c r="C10964" s="2">
        <v>41179</v>
      </c>
      <c r="D10964" t="s">
        <v>13</v>
      </c>
      <c r="E10964" t="s">
        <v>8193</v>
      </c>
      <c r="F10964" t="s">
        <v>8187</v>
      </c>
      <c r="J10964" t="s">
        <v>8158</v>
      </c>
      <c r="L10964" t="str">
        <f>_xlfn.XLOOKUP(Tableau1[[#This Row],[TYPE DE PIECE]],Tableau4[MATIERE],Tableau4[SHORT TYPE],"",0,1)</f>
        <v/>
      </c>
      <c r="N10964" t="str">
        <f>IF(ISERR(FIND("DECOUPE",Tableau1[[#This Row],[DESIGNATION]])),"","NEED REF")</f>
        <v/>
      </c>
    </row>
    <row r="10965" spans="2:14">
      <c r="B10965">
        <v>34403041</v>
      </c>
      <c r="C10965" s="2">
        <v>41179</v>
      </c>
      <c r="D10965" t="s">
        <v>13</v>
      </c>
      <c r="E10965" t="s">
        <v>8194</v>
      </c>
      <c r="F10965" t="s">
        <v>8187</v>
      </c>
      <c r="J10965" t="s">
        <v>8158</v>
      </c>
      <c r="L10965" t="str">
        <f>_xlfn.XLOOKUP(Tableau1[[#This Row],[TYPE DE PIECE]],Tableau4[MATIERE],Tableau4[SHORT TYPE],"",0,1)</f>
        <v/>
      </c>
      <c r="N10965" t="str">
        <f>IF(ISERR(FIND("DECOUPE",Tableau1[[#This Row],[DESIGNATION]])),"","NEED REF")</f>
        <v/>
      </c>
    </row>
    <row r="10966" spans="2:14">
      <c r="B10966">
        <v>34403040</v>
      </c>
      <c r="C10966" s="2">
        <v>41179</v>
      </c>
      <c r="D10966" t="s">
        <v>13</v>
      </c>
      <c r="E10966" t="s">
        <v>8159</v>
      </c>
      <c r="F10966" t="s">
        <v>8187</v>
      </c>
      <c r="J10966" t="s">
        <v>8158</v>
      </c>
      <c r="L10966" t="str">
        <f>_xlfn.XLOOKUP(Tableau1[[#This Row],[TYPE DE PIECE]],Tableau4[MATIERE],Tableau4[SHORT TYPE],"",0,1)</f>
        <v/>
      </c>
      <c r="N10966" t="str">
        <f>IF(ISERR(FIND("DECOUPE",Tableau1[[#This Row],[DESIGNATION]])),"","NEED REF")</f>
        <v/>
      </c>
    </row>
    <row r="10967" spans="2:14">
      <c r="B10967">
        <v>34403039</v>
      </c>
      <c r="C10967" s="2">
        <v>41179</v>
      </c>
      <c r="D10967" t="s">
        <v>13</v>
      </c>
      <c r="E10967" t="s">
        <v>8195</v>
      </c>
      <c r="F10967" t="s">
        <v>8196</v>
      </c>
      <c r="J10967" t="s">
        <v>5625</v>
      </c>
      <c r="L10967" t="str">
        <f>_xlfn.XLOOKUP(Tableau1[[#This Row],[TYPE DE PIECE]],Tableau4[MATIERE],Tableau4[SHORT TYPE],"",0,1)</f>
        <v/>
      </c>
      <c r="N10967" t="str">
        <f>IF(ISERR(FIND("DECOUPE",Tableau1[[#This Row],[DESIGNATION]])),"","NEED REF")</f>
        <v/>
      </c>
    </row>
    <row r="10968" spans="2:14">
      <c r="B10968">
        <v>34403038</v>
      </c>
      <c r="C10968" s="2">
        <v>41178</v>
      </c>
      <c r="D10968" t="s">
        <v>13</v>
      </c>
      <c r="E10968" t="s">
        <v>8197</v>
      </c>
      <c r="F10968" t="s">
        <v>8187</v>
      </c>
      <c r="J10968" t="s">
        <v>8158</v>
      </c>
      <c r="L10968" t="str">
        <f>_xlfn.XLOOKUP(Tableau1[[#This Row],[TYPE DE PIECE]],Tableau4[MATIERE],Tableau4[SHORT TYPE],"",0,1)</f>
        <v/>
      </c>
      <c r="N10968" t="str">
        <f>IF(ISERR(FIND("DECOUPE",Tableau1[[#This Row],[DESIGNATION]])),"","NEED REF")</f>
        <v/>
      </c>
    </row>
    <row r="10969" spans="2:14">
      <c r="B10969">
        <v>34403037</v>
      </c>
      <c r="C10969" s="2">
        <v>41178</v>
      </c>
      <c r="D10969" t="s">
        <v>13</v>
      </c>
      <c r="E10969" t="s">
        <v>8198</v>
      </c>
      <c r="F10969" t="s">
        <v>8187</v>
      </c>
      <c r="J10969" t="s">
        <v>8158</v>
      </c>
      <c r="L10969" t="str">
        <f>_xlfn.XLOOKUP(Tableau1[[#This Row],[TYPE DE PIECE]],Tableau4[MATIERE],Tableau4[SHORT TYPE],"",0,1)</f>
        <v/>
      </c>
      <c r="N10969" t="str">
        <f>IF(ISERR(FIND("DECOUPE",Tableau1[[#This Row],[DESIGNATION]])),"","NEED REF")</f>
        <v/>
      </c>
    </row>
    <row r="10970" spans="2:14">
      <c r="B10970">
        <v>34403036</v>
      </c>
      <c r="C10970" s="2">
        <v>41178</v>
      </c>
      <c r="D10970" t="s">
        <v>13</v>
      </c>
      <c r="E10970" t="s">
        <v>8199</v>
      </c>
      <c r="F10970" t="s">
        <v>8187</v>
      </c>
      <c r="J10970" t="s">
        <v>8158</v>
      </c>
      <c r="L10970" t="str">
        <f>_xlfn.XLOOKUP(Tableau1[[#This Row],[TYPE DE PIECE]],Tableau4[MATIERE],Tableau4[SHORT TYPE],"",0,1)</f>
        <v/>
      </c>
      <c r="N10970" t="str">
        <f>IF(ISERR(FIND("DECOUPE",Tableau1[[#This Row],[DESIGNATION]])),"","NEED REF")</f>
        <v/>
      </c>
    </row>
    <row r="10971" spans="2:14">
      <c r="B10971">
        <v>34403035</v>
      </c>
      <c r="C10971" s="2">
        <v>41178</v>
      </c>
      <c r="D10971" t="s">
        <v>13</v>
      </c>
      <c r="E10971" t="s">
        <v>8200</v>
      </c>
      <c r="F10971" t="s">
        <v>8187</v>
      </c>
      <c r="J10971" t="s">
        <v>8158</v>
      </c>
      <c r="L10971" t="str">
        <f>_xlfn.XLOOKUP(Tableau1[[#This Row],[TYPE DE PIECE]],Tableau4[MATIERE],Tableau4[SHORT TYPE],"",0,1)</f>
        <v/>
      </c>
      <c r="N10971" t="str">
        <f>IF(ISERR(FIND("DECOUPE",Tableau1[[#This Row],[DESIGNATION]])),"","NEED REF")</f>
        <v/>
      </c>
    </row>
    <row r="10972" spans="2:14">
      <c r="B10972">
        <v>34403034</v>
      </c>
      <c r="C10972" s="2">
        <v>41178</v>
      </c>
      <c r="D10972" t="s">
        <v>13</v>
      </c>
      <c r="E10972" t="s">
        <v>8201</v>
      </c>
      <c r="F10972" t="s">
        <v>8187</v>
      </c>
      <c r="J10972" t="s">
        <v>8158</v>
      </c>
      <c r="L10972" t="str">
        <f>_xlfn.XLOOKUP(Tableau1[[#This Row],[TYPE DE PIECE]],Tableau4[MATIERE],Tableau4[SHORT TYPE],"",0,1)</f>
        <v/>
      </c>
      <c r="N10972" t="str">
        <f>IF(ISERR(FIND("DECOUPE",Tableau1[[#This Row],[DESIGNATION]])),"","NEED REF")</f>
        <v/>
      </c>
    </row>
    <row r="10973" spans="2:14">
      <c r="B10973">
        <v>34403033</v>
      </c>
      <c r="C10973" s="2">
        <v>41177</v>
      </c>
      <c r="D10973" t="s">
        <v>13</v>
      </c>
      <c r="E10973" t="s">
        <v>8202</v>
      </c>
      <c r="F10973" t="s">
        <v>8187</v>
      </c>
      <c r="J10973" t="s">
        <v>8158</v>
      </c>
      <c r="L10973" t="str">
        <f>_xlfn.XLOOKUP(Tableau1[[#This Row],[TYPE DE PIECE]],Tableau4[MATIERE],Tableau4[SHORT TYPE],"",0,1)</f>
        <v/>
      </c>
      <c r="N10973" t="str">
        <f>IF(ISERR(FIND("DECOUPE",Tableau1[[#This Row],[DESIGNATION]])),"","NEED REF")</f>
        <v/>
      </c>
    </row>
    <row r="10974" spans="2:14">
      <c r="B10974">
        <v>34403032</v>
      </c>
      <c r="C10974" s="2">
        <v>41177</v>
      </c>
      <c r="D10974" t="s">
        <v>13</v>
      </c>
      <c r="E10974" t="s">
        <v>8203</v>
      </c>
      <c r="F10974" t="s">
        <v>8204</v>
      </c>
      <c r="J10974" t="s">
        <v>7256</v>
      </c>
      <c r="L10974" t="str">
        <f>_xlfn.XLOOKUP(Tableau1[[#This Row],[TYPE DE PIECE]],Tableau4[MATIERE],Tableau4[SHORT TYPE],"",0,1)</f>
        <v/>
      </c>
      <c r="N10974" t="str">
        <f>IF(ISERR(FIND("DECOUPE",Tableau1[[#This Row],[DESIGNATION]])),"","NEED REF")</f>
        <v/>
      </c>
    </row>
    <row r="10975" spans="2:14">
      <c r="B10975">
        <v>34403031</v>
      </c>
      <c r="C10975" s="2">
        <v>41177</v>
      </c>
      <c r="D10975" t="s">
        <v>13</v>
      </c>
      <c r="E10975" t="s">
        <v>8205</v>
      </c>
      <c r="F10975" t="s">
        <v>8204</v>
      </c>
      <c r="J10975" t="s">
        <v>7256</v>
      </c>
      <c r="L10975" t="str">
        <f>_xlfn.XLOOKUP(Tableau1[[#This Row],[TYPE DE PIECE]],Tableau4[MATIERE],Tableau4[SHORT TYPE],"",0,1)</f>
        <v/>
      </c>
      <c r="N10975" t="str">
        <f>IF(ISERR(FIND("DECOUPE",Tableau1[[#This Row],[DESIGNATION]])),"","NEED REF")</f>
        <v/>
      </c>
    </row>
    <row r="10976" spans="2:14">
      <c r="B10976">
        <v>34403030</v>
      </c>
      <c r="C10976" s="2">
        <v>41176</v>
      </c>
      <c r="D10976" t="s">
        <v>13</v>
      </c>
      <c r="E10976" t="s">
        <v>8206</v>
      </c>
      <c r="F10976" t="s">
        <v>8187</v>
      </c>
      <c r="J10976" t="s">
        <v>8158</v>
      </c>
      <c r="L10976" t="str">
        <f>_xlfn.XLOOKUP(Tableau1[[#This Row],[TYPE DE PIECE]],Tableau4[MATIERE],Tableau4[SHORT TYPE],"",0,1)</f>
        <v/>
      </c>
      <c r="N10976" t="str">
        <f>IF(ISERR(FIND("DECOUPE",Tableau1[[#This Row],[DESIGNATION]])),"","NEED REF")</f>
        <v/>
      </c>
    </row>
    <row r="10977" spans="2:14">
      <c r="B10977">
        <v>34403029</v>
      </c>
      <c r="C10977" s="2">
        <v>41174</v>
      </c>
      <c r="D10977" t="s">
        <v>13</v>
      </c>
      <c r="E10977" t="s">
        <v>8207</v>
      </c>
      <c r="F10977" t="s">
        <v>8187</v>
      </c>
      <c r="J10977" t="s">
        <v>8158</v>
      </c>
      <c r="L10977" t="str">
        <f>_xlfn.XLOOKUP(Tableau1[[#This Row],[TYPE DE PIECE]],Tableau4[MATIERE],Tableau4[SHORT TYPE],"",0,1)</f>
        <v/>
      </c>
      <c r="N10977" t="str">
        <f>IF(ISERR(FIND("DECOUPE",Tableau1[[#This Row],[DESIGNATION]])),"","NEED REF")</f>
        <v/>
      </c>
    </row>
    <row r="10978" spans="2:14">
      <c r="B10978">
        <v>34403028</v>
      </c>
      <c r="C10978" s="2">
        <v>41174</v>
      </c>
      <c r="D10978" t="s">
        <v>13</v>
      </c>
      <c r="E10978" t="s">
        <v>8208</v>
      </c>
      <c r="F10978" t="s">
        <v>8187</v>
      </c>
      <c r="J10978" t="s">
        <v>8158</v>
      </c>
      <c r="L10978" t="str">
        <f>_xlfn.XLOOKUP(Tableau1[[#This Row],[TYPE DE PIECE]],Tableau4[MATIERE],Tableau4[SHORT TYPE],"",0,1)</f>
        <v/>
      </c>
      <c r="N10978" t="str">
        <f>IF(ISERR(FIND("DECOUPE",Tableau1[[#This Row],[DESIGNATION]])),"","NEED REF")</f>
        <v/>
      </c>
    </row>
    <row r="10979" spans="2:14">
      <c r="B10979">
        <v>34403027</v>
      </c>
      <c r="C10979" s="2">
        <v>41173</v>
      </c>
      <c r="D10979" t="s">
        <v>13</v>
      </c>
      <c r="E10979" t="s">
        <v>8209</v>
      </c>
      <c r="F10979" t="s">
        <v>8187</v>
      </c>
      <c r="J10979" t="s">
        <v>8158</v>
      </c>
      <c r="L10979" t="str">
        <f>_xlfn.XLOOKUP(Tableau1[[#This Row],[TYPE DE PIECE]],Tableau4[MATIERE],Tableau4[SHORT TYPE],"",0,1)</f>
        <v/>
      </c>
      <c r="N10979" t="str">
        <f>IF(ISERR(FIND("DECOUPE",Tableau1[[#This Row],[DESIGNATION]])),"","NEED REF")</f>
        <v/>
      </c>
    </row>
    <row r="10980" spans="2:14">
      <c r="B10980">
        <v>34403026</v>
      </c>
      <c r="C10980" s="2">
        <v>41173</v>
      </c>
      <c r="D10980" t="s">
        <v>13</v>
      </c>
      <c r="E10980" t="s">
        <v>8210</v>
      </c>
      <c r="F10980" t="s">
        <v>8187</v>
      </c>
      <c r="J10980" t="s">
        <v>8158</v>
      </c>
      <c r="L10980" t="str">
        <f>_xlfn.XLOOKUP(Tableau1[[#This Row],[TYPE DE PIECE]],Tableau4[MATIERE],Tableau4[SHORT TYPE],"",0,1)</f>
        <v/>
      </c>
      <c r="N10980" t="str">
        <f>IF(ISERR(FIND("DECOUPE",Tableau1[[#This Row],[DESIGNATION]])),"","NEED REF")</f>
        <v/>
      </c>
    </row>
    <row r="10981" spans="2:14">
      <c r="B10981">
        <v>34403025</v>
      </c>
      <c r="C10981" s="2">
        <v>41173</v>
      </c>
      <c r="D10981" t="s">
        <v>13</v>
      </c>
      <c r="E10981" t="s">
        <v>8211</v>
      </c>
      <c r="F10981" t="s">
        <v>8187</v>
      </c>
      <c r="J10981" t="s">
        <v>8158</v>
      </c>
      <c r="L10981" t="str">
        <f>_xlfn.XLOOKUP(Tableau1[[#This Row],[TYPE DE PIECE]],Tableau4[MATIERE],Tableau4[SHORT TYPE],"",0,1)</f>
        <v/>
      </c>
      <c r="N10981" t="str">
        <f>IF(ISERR(FIND("DECOUPE",Tableau1[[#This Row],[DESIGNATION]])),"","NEED REF")</f>
        <v/>
      </c>
    </row>
    <row r="10982" spans="2:14">
      <c r="B10982">
        <v>34403024</v>
      </c>
      <c r="C10982" s="2">
        <v>41173</v>
      </c>
      <c r="D10982" t="s">
        <v>13</v>
      </c>
      <c r="E10982" t="s">
        <v>8212</v>
      </c>
      <c r="F10982" t="s">
        <v>8187</v>
      </c>
      <c r="J10982" t="s">
        <v>8158</v>
      </c>
      <c r="L10982" t="str">
        <f>_xlfn.XLOOKUP(Tableau1[[#This Row],[TYPE DE PIECE]],Tableau4[MATIERE],Tableau4[SHORT TYPE],"",0,1)</f>
        <v/>
      </c>
      <c r="N10982" t="str">
        <f>IF(ISERR(FIND("DECOUPE",Tableau1[[#This Row],[DESIGNATION]])),"","NEED REF")</f>
        <v/>
      </c>
    </row>
    <row r="10983" spans="2:14">
      <c r="B10983">
        <v>34403023</v>
      </c>
      <c r="C10983" s="2"/>
      <c r="L10983" t="str">
        <f>_xlfn.XLOOKUP(Tableau1[[#This Row],[TYPE DE PIECE]],Tableau4[MATIERE],Tableau4[SHORT TYPE],"",0,1)</f>
        <v/>
      </c>
      <c r="N10983" t="str">
        <f>IF(ISERR(FIND("DECOUPE",Tableau1[[#This Row],[DESIGNATION]])),"","NEED REF")</f>
        <v/>
      </c>
    </row>
    <row r="10984" spans="2:14">
      <c r="B10984">
        <v>34403022</v>
      </c>
      <c r="C10984" s="2">
        <v>41197</v>
      </c>
      <c r="D10984" t="s">
        <v>13</v>
      </c>
      <c r="E10984" t="s">
        <v>8213</v>
      </c>
      <c r="F10984" t="s">
        <v>482</v>
      </c>
      <c r="J10984" t="s">
        <v>17</v>
      </c>
      <c r="L10984" t="str">
        <f>_xlfn.XLOOKUP(Tableau1[[#This Row],[TYPE DE PIECE]],Tableau4[MATIERE],Tableau4[SHORT TYPE],"",0,1)</f>
        <v/>
      </c>
      <c r="N10984" t="str">
        <f>IF(ISERR(FIND("DECOUPE",Tableau1[[#This Row],[DESIGNATION]])),"","NEED REF")</f>
        <v/>
      </c>
    </row>
    <row r="10985" spans="2:14">
      <c r="B10985">
        <v>34403021</v>
      </c>
      <c r="C10985" s="2">
        <v>41197</v>
      </c>
      <c r="D10985" t="s">
        <v>13</v>
      </c>
      <c r="E10985" t="s">
        <v>8214</v>
      </c>
      <c r="F10985" t="s">
        <v>482</v>
      </c>
      <c r="J10985" t="s">
        <v>17</v>
      </c>
      <c r="L10985" t="str">
        <f>_xlfn.XLOOKUP(Tableau1[[#This Row],[TYPE DE PIECE]],Tableau4[MATIERE],Tableau4[SHORT TYPE],"",0,1)</f>
        <v/>
      </c>
      <c r="N10985" t="str">
        <f>IF(ISERR(FIND("DECOUPE",Tableau1[[#This Row],[DESIGNATION]])),"","NEED REF")</f>
        <v/>
      </c>
    </row>
    <row r="10986" spans="2:14">
      <c r="B10986">
        <v>34403020</v>
      </c>
      <c r="C10986" s="2">
        <v>41191</v>
      </c>
      <c r="D10986" t="s">
        <v>13</v>
      </c>
      <c r="E10986" t="s">
        <v>8215</v>
      </c>
      <c r="F10986" t="s">
        <v>6217</v>
      </c>
      <c r="J10986" t="s">
        <v>17</v>
      </c>
      <c r="L10986" t="str">
        <f>_xlfn.XLOOKUP(Tableau1[[#This Row],[TYPE DE PIECE]],Tableau4[MATIERE],Tableau4[SHORT TYPE],"",0,1)</f>
        <v/>
      </c>
      <c r="N10986" t="str">
        <f>IF(ISERR(FIND("DECOUPE",Tableau1[[#This Row],[DESIGNATION]])),"","NEED REF")</f>
        <v/>
      </c>
    </row>
    <row r="10987" spans="2:14">
      <c r="B10987">
        <v>34403019</v>
      </c>
      <c r="C10987" s="2">
        <v>41170</v>
      </c>
      <c r="D10987" t="s">
        <v>13</v>
      </c>
      <c r="E10987" t="s">
        <v>8216</v>
      </c>
      <c r="F10987" t="s">
        <v>6217</v>
      </c>
      <c r="J10987" t="s">
        <v>17</v>
      </c>
      <c r="L10987" t="str">
        <f>_xlfn.XLOOKUP(Tableau1[[#This Row],[TYPE DE PIECE]],Tableau4[MATIERE],Tableau4[SHORT TYPE],"",0,1)</f>
        <v/>
      </c>
      <c r="N10987" t="str">
        <f>IF(ISERR(FIND("DECOUPE",Tableau1[[#This Row],[DESIGNATION]])),"","NEED REF")</f>
        <v/>
      </c>
    </row>
    <row r="10988" spans="2:14">
      <c r="B10988">
        <v>34403018</v>
      </c>
      <c r="C10988" s="2">
        <v>41170</v>
      </c>
      <c r="D10988" t="s">
        <v>13</v>
      </c>
      <c r="E10988" t="s">
        <v>8217</v>
      </c>
      <c r="F10988" t="s">
        <v>6217</v>
      </c>
      <c r="J10988" t="s">
        <v>17</v>
      </c>
      <c r="L10988" t="str">
        <f>_xlfn.XLOOKUP(Tableau1[[#This Row],[TYPE DE PIECE]],Tableau4[MATIERE],Tableau4[SHORT TYPE],"",0,1)</f>
        <v/>
      </c>
      <c r="N10988" t="str">
        <f>IF(ISERR(FIND("DECOUPE",Tableau1[[#This Row],[DESIGNATION]])),"","NEED REF")</f>
        <v/>
      </c>
    </row>
    <row r="10989" spans="2:14">
      <c r="B10989">
        <v>34403017</v>
      </c>
      <c r="C10989" s="2">
        <v>41170</v>
      </c>
      <c r="D10989" t="s">
        <v>13</v>
      </c>
      <c r="E10989" t="s">
        <v>8218</v>
      </c>
      <c r="F10989" t="s">
        <v>6217</v>
      </c>
      <c r="J10989" t="s">
        <v>17</v>
      </c>
      <c r="L10989" t="str">
        <f>_xlfn.XLOOKUP(Tableau1[[#This Row],[TYPE DE PIECE]],Tableau4[MATIERE],Tableau4[SHORT TYPE],"",0,1)</f>
        <v/>
      </c>
      <c r="N10989" t="str">
        <f>IF(ISERR(FIND("DECOUPE",Tableau1[[#This Row],[DESIGNATION]])),"","NEED REF")</f>
        <v/>
      </c>
    </row>
    <row r="10990" spans="2:14">
      <c r="B10990">
        <v>34403016</v>
      </c>
      <c r="C10990" s="2">
        <v>41170</v>
      </c>
      <c r="D10990" t="s">
        <v>13</v>
      </c>
      <c r="E10990" t="s">
        <v>8219</v>
      </c>
      <c r="F10990" t="s">
        <v>6217</v>
      </c>
      <c r="J10990" t="s">
        <v>17</v>
      </c>
      <c r="L10990" t="str">
        <f>_xlfn.XLOOKUP(Tableau1[[#This Row],[TYPE DE PIECE]],Tableau4[MATIERE],Tableau4[SHORT TYPE],"",0,1)</f>
        <v/>
      </c>
      <c r="N10990" t="str">
        <f>IF(ISERR(FIND("DECOUPE",Tableau1[[#This Row],[DESIGNATION]])),"","NEED REF")</f>
        <v/>
      </c>
    </row>
    <row r="10991" spans="2:14">
      <c r="B10991">
        <v>34403015</v>
      </c>
      <c r="C10991" s="2">
        <v>41170</v>
      </c>
      <c r="D10991" t="s">
        <v>13</v>
      </c>
      <c r="E10991" t="s">
        <v>8220</v>
      </c>
      <c r="F10991" t="s">
        <v>6217</v>
      </c>
      <c r="J10991" t="s">
        <v>17</v>
      </c>
      <c r="L10991" t="str">
        <f>_xlfn.XLOOKUP(Tableau1[[#This Row],[TYPE DE PIECE]],Tableau4[MATIERE],Tableau4[SHORT TYPE],"",0,1)</f>
        <v/>
      </c>
      <c r="N10991" t="str">
        <f>IF(ISERR(FIND("DECOUPE",Tableau1[[#This Row],[DESIGNATION]])),"","NEED REF")</f>
        <v/>
      </c>
    </row>
    <row r="10992" spans="2:14">
      <c r="B10992">
        <v>34403014</v>
      </c>
      <c r="C10992" s="2">
        <v>41170</v>
      </c>
      <c r="D10992" t="s">
        <v>13</v>
      </c>
      <c r="E10992" t="s">
        <v>8221</v>
      </c>
      <c r="F10992" t="s">
        <v>6217</v>
      </c>
      <c r="J10992" t="s">
        <v>17</v>
      </c>
      <c r="L10992" t="str">
        <f>_xlfn.XLOOKUP(Tableau1[[#This Row],[TYPE DE PIECE]],Tableau4[MATIERE],Tableau4[SHORT TYPE],"",0,1)</f>
        <v/>
      </c>
      <c r="N10992" t="str">
        <f>IF(ISERR(FIND("DECOUPE",Tableau1[[#This Row],[DESIGNATION]])),"","NEED REF")</f>
        <v/>
      </c>
    </row>
    <row r="10993" spans="2:14">
      <c r="B10993">
        <v>34403013</v>
      </c>
      <c r="C10993" s="2">
        <v>41170</v>
      </c>
      <c r="D10993" t="s">
        <v>13</v>
      </c>
      <c r="E10993" t="s">
        <v>8222</v>
      </c>
      <c r="F10993" t="s">
        <v>6217</v>
      </c>
      <c r="J10993" t="s">
        <v>17</v>
      </c>
      <c r="L10993" t="str">
        <f>_xlfn.XLOOKUP(Tableau1[[#This Row],[TYPE DE PIECE]],Tableau4[MATIERE],Tableau4[SHORT TYPE],"",0,1)</f>
        <v/>
      </c>
      <c r="N10993" t="str">
        <f>IF(ISERR(FIND("DECOUPE",Tableau1[[#This Row],[DESIGNATION]])),"","NEED REF")</f>
        <v/>
      </c>
    </row>
    <row r="10994" spans="2:14">
      <c r="B10994">
        <v>34403012</v>
      </c>
      <c r="C10994" s="2"/>
      <c r="L10994" t="str">
        <f>_xlfn.XLOOKUP(Tableau1[[#This Row],[TYPE DE PIECE]],Tableau4[MATIERE],Tableau4[SHORT TYPE],"",0,1)</f>
        <v/>
      </c>
      <c r="N10994" t="str">
        <f>IF(ISERR(FIND("DECOUPE",Tableau1[[#This Row],[DESIGNATION]])),"","NEED REF")</f>
        <v/>
      </c>
    </row>
    <row r="10995" spans="2:14">
      <c r="B10995">
        <v>34403011</v>
      </c>
      <c r="C10995" s="2">
        <v>41170</v>
      </c>
      <c r="D10995" t="s">
        <v>13</v>
      </c>
      <c r="E10995" t="s">
        <v>8223</v>
      </c>
      <c r="F10995" t="s">
        <v>6217</v>
      </c>
      <c r="J10995" t="s">
        <v>17</v>
      </c>
      <c r="L10995" t="str">
        <f>_xlfn.XLOOKUP(Tableau1[[#This Row],[TYPE DE PIECE]],Tableau4[MATIERE],Tableau4[SHORT TYPE],"",0,1)</f>
        <v/>
      </c>
      <c r="N10995" t="str">
        <f>IF(ISERR(FIND("DECOUPE",Tableau1[[#This Row],[DESIGNATION]])),"","NEED REF")</f>
        <v/>
      </c>
    </row>
    <row r="10996" spans="2:14">
      <c r="B10996">
        <v>34403010</v>
      </c>
      <c r="C10996" s="2">
        <v>41170</v>
      </c>
      <c r="D10996" t="s">
        <v>13</v>
      </c>
      <c r="E10996" t="s">
        <v>8224</v>
      </c>
      <c r="F10996" t="s">
        <v>6217</v>
      </c>
      <c r="J10996" t="s">
        <v>17</v>
      </c>
      <c r="L10996" t="str">
        <f>_xlfn.XLOOKUP(Tableau1[[#This Row],[TYPE DE PIECE]],Tableau4[MATIERE],Tableau4[SHORT TYPE],"",0,1)</f>
        <v/>
      </c>
      <c r="N10996" t="str">
        <f>IF(ISERR(FIND("DECOUPE",Tableau1[[#This Row],[DESIGNATION]])),"","NEED REF")</f>
        <v/>
      </c>
    </row>
    <row r="10997" spans="2:14">
      <c r="B10997">
        <v>34403009</v>
      </c>
      <c r="C10997" s="2">
        <v>41170</v>
      </c>
      <c r="D10997" t="s">
        <v>13</v>
      </c>
      <c r="E10997" t="s">
        <v>8225</v>
      </c>
      <c r="F10997" t="s">
        <v>6217</v>
      </c>
      <c r="J10997" t="s">
        <v>17</v>
      </c>
      <c r="L10997" t="str">
        <f>_xlfn.XLOOKUP(Tableau1[[#This Row],[TYPE DE PIECE]],Tableau4[MATIERE],Tableau4[SHORT TYPE],"",0,1)</f>
        <v/>
      </c>
      <c r="N10997" t="str">
        <f>IF(ISERR(FIND("DECOUPE",Tableau1[[#This Row],[DESIGNATION]])),"","NEED REF")</f>
        <v/>
      </c>
    </row>
    <row r="10998" spans="2:14">
      <c r="B10998">
        <v>34403008</v>
      </c>
      <c r="C10998" s="2">
        <v>41170</v>
      </c>
      <c r="D10998" t="s">
        <v>13</v>
      </c>
      <c r="E10998" t="s">
        <v>8226</v>
      </c>
      <c r="F10998" t="s">
        <v>6217</v>
      </c>
      <c r="J10998" t="s">
        <v>17</v>
      </c>
      <c r="L10998" t="str">
        <f>_xlfn.XLOOKUP(Tableau1[[#This Row],[TYPE DE PIECE]],Tableau4[MATIERE],Tableau4[SHORT TYPE],"",0,1)</f>
        <v/>
      </c>
      <c r="N10998" t="str">
        <f>IF(ISERR(FIND("DECOUPE",Tableau1[[#This Row],[DESIGNATION]])),"","NEED REF")</f>
        <v/>
      </c>
    </row>
    <row r="10999" spans="2:14">
      <c r="B10999">
        <v>34403007</v>
      </c>
      <c r="C10999" s="2">
        <v>41170</v>
      </c>
      <c r="D10999" t="s">
        <v>13</v>
      </c>
      <c r="E10999" t="s">
        <v>8227</v>
      </c>
      <c r="F10999" t="s">
        <v>6217</v>
      </c>
      <c r="J10999" t="s">
        <v>17</v>
      </c>
      <c r="L10999" t="str">
        <f>_xlfn.XLOOKUP(Tableau1[[#This Row],[TYPE DE PIECE]],Tableau4[MATIERE],Tableau4[SHORT TYPE],"",0,1)</f>
        <v/>
      </c>
      <c r="N10999" t="str">
        <f>IF(ISERR(FIND("DECOUPE",Tableau1[[#This Row],[DESIGNATION]])),"","NEED REF")</f>
        <v/>
      </c>
    </row>
    <row r="11000" spans="2:14">
      <c r="B11000">
        <v>34403006</v>
      </c>
      <c r="C11000" s="2">
        <v>41170</v>
      </c>
      <c r="D11000" t="s">
        <v>13</v>
      </c>
      <c r="E11000" t="s">
        <v>8228</v>
      </c>
      <c r="F11000" t="s">
        <v>6217</v>
      </c>
      <c r="J11000" t="s">
        <v>17</v>
      </c>
      <c r="L11000" t="str">
        <f>_xlfn.XLOOKUP(Tableau1[[#This Row],[TYPE DE PIECE]],Tableau4[MATIERE],Tableau4[SHORT TYPE],"",0,1)</f>
        <v/>
      </c>
      <c r="N11000" t="str">
        <f>IF(ISERR(FIND("DECOUPE",Tableau1[[#This Row],[DESIGNATION]])),"","NEED REF")</f>
        <v/>
      </c>
    </row>
    <row r="11001" spans="2:14">
      <c r="B11001">
        <v>34403005</v>
      </c>
      <c r="C11001" s="2">
        <v>41169</v>
      </c>
      <c r="D11001" t="s">
        <v>13</v>
      </c>
      <c r="E11001" t="s">
        <v>8229</v>
      </c>
      <c r="F11001" t="s">
        <v>8187</v>
      </c>
      <c r="J11001" t="s">
        <v>8158</v>
      </c>
      <c r="L11001" t="str">
        <f>_xlfn.XLOOKUP(Tableau1[[#This Row],[TYPE DE PIECE]],Tableau4[MATIERE],Tableau4[SHORT TYPE],"",0,1)</f>
        <v/>
      </c>
      <c r="N11001" t="str">
        <f>IF(ISERR(FIND("DECOUPE",Tableau1[[#This Row],[DESIGNATION]])),"","NEED REF")</f>
        <v/>
      </c>
    </row>
    <row r="11002" spans="2:14">
      <c r="B11002">
        <v>34403004</v>
      </c>
      <c r="C11002" s="2">
        <v>41164</v>
      </c>
      <c r="D11002" t="s">
        <v>13</v>
      </c>
      <c r="E11002" t="s">
        <v>8230</v>
      </c>
      <c r="F11002" t="s">
        <v>8187</v>
      </c>
      <c r="J11002" t="s">
        <v>8158</v>
      </c>
      <c r="L11002" t="str">
        <f>_xlfn.XLOOKUP(Tableau1[[#This Row],[TYPE DE PIECE]],Tableau4[MATIERE],Tableau4[SHORT TYPE],"",0,1)</f>
        <v/>
      </c>
      <c r="N11002" t="str">
        <f>IF(ISERR(FIND("DECOUPE",Tableau1[[#This Row],[DESIGNATION]])),"","NEED REF")</f>
        <v/>
      </c>
    </row>
    <row r="11003" spans="2:14">
      <c r="B11003">
        <v>34403003</v>
      </c>
      <c r="C11003" s="2">
        <v>41164</v>
      </c>
      <c r="D11003" t="s">
        <v>13</v>
      </c>
      <c r="E11003" t="s">
        <v>8188</v>
      </c>
      <c r="F11003" t="s">
        <v>8187</v>
      </c>
      <c r="J11003" t="s">
        <v>8158</v>
      </c>
      <c r="L11003" t="str">
        <f>_xlfn.XLOOKUP(Tableau1[[#This Row],[TYPE DE PIECE]],Tableau4[MATIERE],Tableau4[SHORT TYPE],"",0,1)</f>
        <v/>
      </c>
      <c r="N11003" t="str">
        <f>IF(ISERR(FIND("DECOUPE",Tableau1[[#This Row],[DESIGNATION]])),"","NEED REF")</f>
        <v/>
      </c>
    </row>
    <row r="11004" spans="2:14">
      <c r="B11004">
        <v>34403002</v>
      </c>
      <c r="C11004" s="2">
        <v>41164</v>
      </c>
      <c r="D11004" t="s">
        <v>6070</v>
      </c>
      <c r="E11004" t="s">
        <v>8231</v>
      </c>
      <c r="F11004" t="s">
        <v>8196</v>
      </c>
      <c r="L11004" t="str">
        <f>_xlfn.XLOOKUP(Tableau1[[#This Row],[TYPE DE PIECE]],Tableau4[MATIERE],Tableau4[SHORT TYPE],"",0,1)</f>
        <v/>
      </c>
      <c r="N11004" t="str">
        <f>IF(ISERR(FIND("DECOUPE",Tableau1[[#This Row],[DESIGNATION]])),"","NEED REF")</f>
        <v/>
      </c>
    </row>
    <row r="11005" spans="2:14">
      <c r="B11005">
        <v>34403001</v>
      </c>
      <c r="C11005" s="2"/>
      <c r="D11005" t="s">
        <v>13</v>
      </c>
      <c r="E11005" t="s">
        <v>8232</v>
      </c>
      <c r="F11005" t="s">
        <v>8196</v>
      </c>
      <c r="L11005" t="str">
        <f>_xlfn.XLOOKUP(Tableau1[[#This Row],[TYPE DE PIECE]],Tableau4[MATIERE],Tableau4[SHORT TYPE],"",0,1)</f>
        <v/>
      </c>
      <c r="N11005" t="str">
        <f>IF(ISERR(FIND("DECOUPE",Tableau1[[#This Row],[DESIGNATION]])),"","NEED REF")</f>
        <v/>
      </c>
    </row>
    <row r="11006" spans="2:14">
      <c r="B11006">
        <v>34403000</v>
      </c>
      <c r="C11006" s="2">
        <v>41157</v>
      </c>
      <c r="D11006" t="s">
        <v>6070</v>
      </c>
      <c r="E11006" t="s">
        <v>8233</v>
      </c>
      <c r="F11006" t="s">
        <v>3019</v>
      </c>
      <c r="L11006" t="str">
        <f>_xlfn.XLOOKUP(Tableau1[[#This Row],[TYPE DE PIECE]],Tableau4[MATIERE],Tableau4[SHORT TYPE],"",0,1)</f>
        <v/>
      </c>
      <c r="N11006" t="str">
        <f>IF(ISERR(FIND("DECOUPE",Tableau1[[#This Row],[DESIGNATION]])),"","NEED REF")</f>
        <v/>
      </c>
    </row>
    <row r="11007" spans="2:14">
      <c r="B11007">
        <v>34402999</v>
      </c>
      <c r="C11007" s="2">
        <v>41155</v>
      </c>
      <c r="E11007" t="s">
        <v>8234</v>
      </c>
      <c r="F11007" t="s">
        <v>3200</v>
      </c>
      <c r="J11007" t="s">
        <v>2245</v>
      </c>
      <c r="L11007" t="str">
        <f>_xlfn.XLOOKUP(Tableau1[[#This Row],[TYPE DE PIECE]],Tableau4[MATIERE],Tableau4[SHORT TYPE],"",0,1)</f>
        <v/>
      </c>
      <c r="N11007" t="str">
        <f>IF(ISERR(FIND("DECOUPE",Tableau1[[#This Row],[DESIGNATION]])),"","NEED REF")</f>
        <v/>
      </c>
    </row>
    <row r="11008" spans="2:14">
      <c r="B11008">
        <v>34402998</v>
      </c>
      <c r="C11008" s="2">
        <v>41149</v>
      </c>
      <c r="D11008" t="s">
        <v>13</v>
      </c>
      <c r="E11008" t="s">
        <v>8235</v>
      </c>
      <c r="F11008" t="s">
        <v>3200</v>
      </c>
      <c r="J11008" t="s">
        <v>177</v>
      </c>
      <c r="L11008" t="str">
        <f>_xlfn.XLOOKUP(Tableau1[[#This Row],[TYPE DE PIECE]],Tableau4[MATIERE],Tableau4[SHORT TYPE],"",0,1)</f>
        <v/>
      </c>
      <c r="N11008" t="str">
        <f>IF(ISERR(FIND("DECOUPE",Tableau1[[#This Row],[DESIGNATION]])),"","NEED REF")</f>
        <v/>
      </c>
    </row>
    <row r="11009" spans="2:14">
      <c r="B11009">
        <v>34402997</v>
      </c>
      <c r="C11009" s="2">
        <v>41149</v>
      </c>
      <c r="D11009" t="s">
        <v>13</v>
      </c>
      <c r="E11009" t="s">
        <v>8236</v>
      </c>
      <c r="F11009" t="s">
        <v>8187</v>
      </c>
      <c r="J11009" t="s">
        <v>8158</v>
      </c>
      <c r="L11009" t="str">
        <f>_xlfn.XLOOKUP(Tableau1[[#This Row],[TYPE DE PIECE]],Tableau4[MATIERE],Tableau4[SHORT TYPE],"",0,1)</f>
        <v/>
      </c>
      <c r="N11009" t="str">
        <f>IF(ISERR(FIND("DECOUPE",Tableau1[[#This Row],[DESIGNATION]])),"","NEED REF")</f>
        <v/>
      </c>
    </row>
    <row r="11010" spans="2:14">
      <c r="B11010">
        <v>34402996</v>
      </c>
      <c r="C11010" s="2">
        <v>41162</v>
      </c>
      <c r="D11010" t="s">
        <v>13</v>
      </c>
      <c r="E11010" t="s">
        <v>8159</v>
      </c>
      <c r="F11010" t="s">
        <v>8187</v>
      </c>
      <c r="J11010" t="s">
        <v>8158</v>
      </c>
      <c r="L11010" t="str">
        <f>_xlfn.XLOOKUP(Tableau1[[#This Row],[TYPE DE PIECE]],Tableau4[MATIERE],Tableau4[SHORT TYPE],"",0,1)</f>
        <v/>
      </c>
      <c r="N11010" t="str">
        <f>IF(ISERR(FIND("DECOUPE",Tableau1[[#This Row],[DESIGNATION]])),"","NEED REF")</f>
        <v/>
      </c>
    </row>
    <row r="11011" spans="2:14">
      <c r="B11011">
        <v>34402995</v>
      </c>
      <c r="C11011" s="2">
        <v>41162</v>
      </c>
      <c r="D11011" t="s">
        <v>13</v>
      </c>
      <c r="E11011" t="s">
        <v>8237</v>
      </c>
      <c r="F11011" t="s">
        <v>8187</v>
      </c>
      <c r="J11011" t="s">
        <v>8158</v>
      </c>
      <c r="L11011" t="str">
        <f>_xlfn.XLOOKUP(Tableau1[[#This Row],[TYPE DE PIECE]],Tableau4[MATIERE],Tableau4[SHORT TYPE],"",0,1)</f>
        <v/>
      </c>
      <c r="N11011" t="str">
        <f>IF(ISERR(FIND("DECOUPE",Tableau1[[#This Row],[DESIGNATION]])),"","NEED REF")</f>
        <v/>
      </c>
    </row>
    <row r="11012" spans="2:14">
      <c r="B11012">
        <v>34402994</v>
      </c>
      <c r="C11012" s="2">
        <v>41162</v>
      </c>
      <c r="D11012" t="s">
        <v>13</v>
      </c>
      <c r="E11012" t="s">
        <v>8188</v>
      </c>
      <c r="F11012" t="s">
        <v>8187</v>
      </c>
      <c r="J11012" t="s">
        <v>8158</v>
      </c>
      <c r="L11012" t="str">
        <f>_xlfn.XLOOKUP(Tableau1[[#This Row],[TYPE DE PIECE]],Tableau4[MATIERE],Tableau4[SHORT TYPE],"",0,1)</f>
        <v/>
      </c>
      <c r="N11012" t="str">
        <f>IF(ISERR(FIND("DECOUPE",Tableau1[[#This Row],[DESIGNATION]])),"","NEED REF")</f>
        <v/>
      </c>
    </row>
    <row r="11013" spans="2:14">
      <c r="B11013">
        <v>34402993</v>
      </c>
      <c r="C11013" s="2">
        <v>41162</v>
      </c>
      <c r="D11013" t="s">
        <v>13</v>
      </c>
      <c r="E11013" t="s">
        <v>8188</v>
      </c>
      <c r="F11013" t="s">
        <v>8187</v>
      </c>
      <c r="J11013" t="s">
        <v>8158</v>
      </c>
      <c r="L11013" t="str">
        <f>_xlfn.XLOOKUP(Tableau1[[#This Row],[TYPE DE PIECE]],Tableau4[MATIERE],Tableau4[SHORT TYPE],"",0,1)</f>
        <v/>
      </c>
      <c r="N11013" t="str">
        <f>IF(ISERR(FIND("DECOUPE",Tableau1[[#This Row],[DESIGNATION]])),"","NEED REF")</f>
        <v/>
      </c>
    </row>
    <row r="11014" spans="2:14">
      <c r="B11014">
        <v>34402992</v>
      </c>
      <c r="C11014" s="2">
        <v>41162</v>
      </c>
      <c r="D11014" t="s">
        <v>13</v>
      </c>
      <c r="E11014" t="s">
        <v>8159</v>
      </c>
      <c r="F11014" t="s">
        <v>8187</v>
      </c>
      <c r="J11014" t="s">
        <v>8158</v>
      </c>
      <c r="L11014" t="str">
        <f>_xlfn.XLOOKUP(Tableau1[[#This Row],[TYPE DE PIECE]],Tableau4[MATIERE],Tableau4[SHORT TYPE],"",0,1)</f>
        <v/>
      </c>
      <c r="N11014" t="str">
        <f>IF(ISERR(FIND("DECOUPE",Tableau1[[#This Row],[DESIGNATION]])),"","NEED REF")</f>
        <v/>
      </c>
    </row>
    <row r="11015" spans="2:14">
      <c r="B11015">
        <v>34402991</v>
      </c>
      <c r="C11015" s="2">
        <v>41159</v>
      </c>
      <c r="D11015" t="s">
        <v>13</v>
      </c>
      <c r="E11015" t="s">
        <v>8238</v>
      </c>
      <c r="F11015" t="s">
        <v>8187</v>
      </c>
      <c r="J11015" t="s">
        <v>8158</v>
      </c>
      <c r="L11015" t="str">
        <f>_xlfn.XLOOKUP(Tableau1[[#This Row],[TYPE DE PIECE]],Tableau4[MATIERE],Tableau4[SHORT TYPE],"",0,1)</f>
        <v/>
      </c>
      <c r="N11015" t="str">
        <f>IF(ISERR(FIND("DECOUPE",Tableau1[[#This Row],[DESIGNATION]])),"","NEED REF")</f>
        <v/>
      </c>
    </row>
    <row r="11016" spans="2:14">
      <c r="B11016">
        <v>34402990</v>
      </c>
      <c r="C11016" s="2" t="s">
        <v>8239</v>
      </c>
      <c r="D11016" t="s">
        <v>13</v>
      </c>
      <c r="E11016" t="s">
        <v>8240</v>
      </c>
      <c r="F11016" t="s">
        <v>8187</v>
      </c>
      <c r="J11016" t="s">
        <v>8158</v>
      </c>
      <c r="L11016" t="str">
        <f>_xlfn.XLOOKUP(Tableau1[[#This Row],[TYPE DE PIECE]],Tableau4[MATIERE],Tableau4[SHORT TYPE],"",0,1)</f>
        <v/>
      </c>
      <c r="N11016" t="str">
        <f>IF(ISERR(FIND("DECOUPE",Tableau1[[#This Row],[DESIGNATION]])),"","NEED REF")</f>
        <v/>
      </c>
    </row>
    <row r="11017" spans="2:14">
      <c r="B11017">
        <v>34402989</v>
      </c>
      <c r="C11017" s="2">
        <v>41159</v>
      </c>
      <c r="D11017" t="s">
        <v>13</v>
      </c>
      <c r="E11017" t="s">
        <v>8241</v>
      </c>
      <c r="F11017" t="s">
        <v>8187</v>
      </c>
      <c r="J11017" t="s">
        <v>8158</v>
      </c>
      <c r="L11017" t="str">
        <f>_xlfn.XLOOKUP(Tableau1[[#This Row],[TYPE DE PIECE]],Tableau4[MATIERE],Tableau4[SHORT TYPE],"",0,1)</f>
        <v/>
      </c>
      <c r="N11017" t="str">
        <f>IF(ISERR(FIND("DECOUPE",Tableau1[[#This Row],[DESIGNATION]])),"","NEED REF")</f>
        <v/>
      </c>
    </row>
    <row r="11018" spans="2:14">
      <c r="B11018">
        <v>34402988</v>
      </c>
      <c r="C11018" s="2">
        <v>41158</v>
      </c>
      <c r="D11018" t="s">
        <v>13</v>
      </c>
      <c r="E11018" t="s">
        <v>8242</v>
      </c>
      <c r="F11018" t="s">
        <v>8243</v>
      </c>
      <c r="J11018" t="s">
        <v>7256</v>
      </c>
      <c r="L11018" t="str">
        <f>_xlfn.XLOOKUP(Tableau1[[#This Row],[TYPE DE PIECE]],Tableau4[MATIERE],Tableau4[SHORT TYPE],"",0,1)</f>
        <v/>
      </c>
      <c r="N11018" t="str">
        <f>IF(ISERR(FIND("DECOUPE",Tableau1[[#This Row],[DESIGNATION]])),"","NEED REF")</f>
        <v/>
      </c>
    </row>
    <row r="11019" spans="2:14">
      <c r="B11019">
        <v>34402987</v>
      </c>
      <c r="C11019" s="2">
        <v>41155</v>
      </c>
      <c r="D11019" t="s">
        <v>13</v>
      </c>
      <c r="E11019" t="s">
        <v>8244</v>
      </c>
      <c r="F11019" t="s">
        <v>8187</v>
      </c>
      <c r="J11019" t="s">
        <v>8158</v>
      </c>
      <c r="L11019" t="str">
        <f>_xlfn.XLOOKUP(Tableau1[[#This Row],[TYPE DE PIECE]],Tableau4[MATIERE],Tableau4[SHORT TYPE],"",0,1)</f>
        <v/>
      </c>
      <c r="N11019" t="str">
        <f>IF(ISERR(FIND("DECOUPE",Tableau1[[#This Row],[DESIGNATION]])),"","NEED REF")</f>
        <v/>
      </c>
    </row>
    <row r="11020" spans="2:14">
      <c r="B11020">
        <v>34402986</v>
      </c>
      <c r="C11020" s="2">
        <v>41153</v>
      </c>
      <c r="D11020" t="s">
        <v>13</v>
      </c>
      <c r="E11020" t="s">
        <v>8245</v>
      </c>
      <c r="F11020" t="s">
        <v>8187</v>
      </c>
      <c r="J11020" t="s">
        <v>8158</v>
      </c>
      <c r="L11020" t="str">
        <f>_xlfn.XLOOKUP(Tableau1[[#This Row],[TYPE DE PIECE]],Tableau4[MATIERE],Tableau4[SHORT TYPE],"",0,1)</f>
        <v/>
      </c>
      <c r="N11020" t="str">
        <f>IF(ISERR(FIND("DECOUPE",Tableau1[[#This Row],[DESIGNATION]])),"","NEED REF")</f>
        <v/>
      </c>
    </row>
    <row r="11021" spans="2:14">
      <c r="B11021">
        <v>34402985</v>
      </c>
      <c r="C11021" s="2">
        <v>41153</v>
      </c>
      <c r="D11021" t="s">
        <v>13</v>
      </c>
      <c r="E11021" t="s">
        <v>8245</v>
      </c>
      <c r="F11021" t="s">
        <v>8187</v>
      </c>
      <c r="J11021" t="s">
        <v>8158</v>
      </c>
      <c r="L11021" t="str">
        <f>_xlfn.XLOOKUP(Tableau1[[#This Row],[TYPE DE PIECE]],Tableau4[MATIERE],Tableau4[SHORT TYPE],"",0,1)</f>
        <v/>
      </c>
      <c r="N11021" t="str">
        <f>IF(ISERR(FIND("DECOUPE",Tableau1[[#This Row],[DESIGNATION]])),"","NEED REF")</f>
        <v/>
      </c>
    </row>
    <row r="11022" spans="2:14">
      <c r="B11022">
        <v>34402984</v>
      </c>
      <c r="C11022" s="2">
        <v>41150</v>
      </c>
      <c r="D11022" t="s">
        <v>13</v>
      </c>
      <c r="E11022" t="s">
        <v>8246</v>
      </c>
      <c r="F11022" t="s">
        <v>8187</v>
      </c>
      <c r="J11022" t="s">
        <v>8158</v>
      </c>
      <c r="L11022" t="str">
        <f>_xlfn.XLOOKUP(Tableau1[[#This Row],[TYPE DE PIECE]],Tableau4[MATIERE],Tableau4[SHORT TYPE],"",0,1)</f>
        <v/>
      </c>
      <c r="N11022" t="str">
        <f>IF(ISERR(FIND("DECOUPE",Tableau1[[#This Row],[DESIGNATION]])),"","NEED REF")</f>
        <v/>
      </c>
    </row>
    <row r="11023" spans="2:14">
      <c r="B11023">
        <v>34402983</v>
      </c>
      <c r="C11023" s="2">
        <v>41149</v>
      </c>
      <c r="D11023" t="s">
        <v>13</v>
      </c>
      <c r="E11023" t="s">
        <v>8247</v>
      </c>
      <c r="F11023" t="s">
        <v>8187</v>
      </c>
      <c r="J11023" t="s">
        <v>8158</v>
      </c>
      <c r="L11023" t="str">
        <f>_xlfn.XLOOKUP(Tableau1[[#This Row],[TYPE DE PIECE]],Tableau4[MATIERE],Tableau4[SHORT TYPE],"",0,1)</f>
        <v/>
      </c>
      <c r="N11023" t="str">
        <f>IF(ISERR(FIND("DECOUPE",Tableau1[[#This Row],[DESIGNATION]])),"","NEED REF")</f>
        <v/>
      </c>
    </row>
    <row r="11024" spans="2:14">
      <c r="B11024">
        <v>34402982</v>
      </c>
      <c r="C11024" s="2">
        <v>41148</v>
      </c>
      <c r="D11024" t="s">
        <v>13</v>
      </c>
      <c r="E11024" t="s">
        <v>8248</v>
      </c>
      <c r="F11024" t="s">
        <v>8187</v>
      </c>
      <c r="J11024" t="s">
        <v>8158</v>
      </c>
      <c r="L11024" t="str">
        <f>_xlfn.XLOOKUP(Tableau1[[#This Row],[TYPE DE PIECE]],Tableau4[MATIERE],Tableau4[SHORT TYPE],"",0,1)</f>
        <v/>
      </c>
      <c r="N11024" t="str">
        <f>IF(ISERR(FIND("DECOUPE",Tableau1[[#This Row],[DESIGNATION]])),"","NEED REF")</f>
        <v/>
      </c>
    </row>
    <row r="11025" spans="2:14">
      <c r="B11025">
        <v>34402981</v>
      </c>
      <c r="C11025" s="2">
        <v>41138</v>
      </c>
      <c r="D11025" t="s">
        <v>13</v>
      </c>
      <c r="E11025" t="s">
        <v>8249</v>
      </c>
      <c r="F11025" t="s">
        <v>8187</v>
      </c>
      <c r="J11025" t="s">
        <v>17</v>
      </c>
      <c r="L11025" t="str">
        <f>_xlfn.XLOOKUP(Tableau1[[#This Row],[TYPE DE PIECE]],Tableau4[MATIERE],Tableau4[SHORT TYPE],"",0,1)</f>
        <v/>
      </c>
      <c r="N11025" t="str">
        <f>IF(ISERR(FIND("DECOUPE",Tableau1[[#This Row],[DESIGNATION]])),"","NEED REF")</f>
        <v/>
      </c>
    </row>
    <row r="11026" spans="2:14">
      <c r="B11026">
        <v>34402980</v>
      </c>
      <c r="C11026" s="2">
        <v>41135</v>
      </c>
      <c r="D11026" t="s">
        <v>6880</v>
      </c>
      <c r="E11026" t="s">
        <v>8250</v>
      </c>
      <c r="F11026" t="s">
        <v>239</v>
      </c>
      <c r="J11026" t="s">
        <v>17</v>
      </c>
      <c r="L11026" t="str">
        <f>_xlfn.XLOOKUP(Tableau1[[#This Row],[TYPE DE PIECE]],Tableau4[MATIERE],Tableau4[SHORT TYPE],"",0,1)</f>
        <v/>
      </c>
      <c r="N11026" t="str">
        <f>IF(ISERR(FIND("DECOUPE",Tableau1[[#This Row],[DESIGNATION]])),"","NEED REF")</f>
        <v/>
      </c>
    </row>
    <row r="11027" spans="2:14">
      <c r="B11027">
        <v>34402979</v>
      </c>
      <c r="C11027" s="2">
        <v>41130</v>
      </c>
      <c r="D11027" t="s">
        <v>13</v>
      </c>
      <c r="E11027" t="s">
        <v>8251</v>
      </c>
      <c r="F11027" t="s">
        <v>8187</v>
      </c>
      <c r="J11027" t="s">
        <v>17</v>
      </c>
      <c r="L11027" t="str">
        <f>_xlfn.XLOOKUP(Tableau1[[#This Row],[TYPE DE PIECE]],Tableau4[MATIERE],Tableau4[SHORT TYPE],"",0,1)</f>
        <v/>
      </c>
      <c r="N11027" t="str">
        <f>IF(ISERR(FIND("DECOUPE",Tableau1[[#This Row],[DESIGNATION]])),"","NEED REF")</f>
        <v/>
      </c>
    </row>
    <row r="11028" spans="2:14">
      <c r="B11028">
        <v>34402978</v>
      </c>
      <c r="C11028" s="2">
        <v>41130</v>
      </c>
      <c r="D11028" t="s">
        <v>13</v>
      </c>
      <c r="E11028" t="s">
        <v>8252</v>
      </c>
      <c r="F11028" t="s">
        <v>8187</v>
      </c>
      <c r="J11028" t="s">
        <v>17</v>
      </c>
      <c r="L11028" t="str">
        <f>_xlfn.XLOOKUP(Tableau1[[#This Row],[TYPE DE PIECE]],Tableau4[MATIERE],Tableau4[SHORT TYPE],"",0,1)</f>
        <v/>
      </c>
      <c r="N11028" t="str">
        <f>IF(ISERR(FIND("DECOUPE",Tableau1[[#This Row],[DESIGNATION]])),"","NEED REF")</f>
        <v/>
      </c>
    </row>
    <row r="11029" spans="2:14">
      <c r="B11029">
        <v>34402977</v>
      </c>
      <c r="C11029" s="2">
        <v>41122</v>
      </c>
      <c r="D11029" t="s">
        <v>13</v>
      </c>
      <c r="E11029" t="s">
        <v>8253</v>
      </c>
      <c r="F11029" t="s">
        <v>8187</v>
      </c>
      <c r="J11029" t="s">
        <v>8158</v>
      </c>
      <c r="L11029" t="str">
        <f>_xlfn.XLOOKUP(Tableau1[[#This Row],[TYPE DE PIECE]],Tableau4[MATIERE],Tableau4[SHORT TYPE],"",0,1)</f>
        <v/>
      </c>
      <c r="N11029" t="str">
        <f>IF(ISERR(FIND("DECOUPE",Tableau1[[#This Row],[DESIGNATION]])),"","NEED REF")</f>
        <v/>
      </c>
    </row>
    <row r="11030" spans="2:14">
      <c r="B11030">
        <v>34402976</v>
      </c>
      <c r="C11030" s="2">
        <v>41122</v>
      </c>
      <c r="D11030" t="s">
        <v>13</v>
      </c>
      <c r="E11030" t="s">
        <v>8254</v>
      </c>
      <c r="F11030" t="s">
        <v>8187</v>
      </c>
      <c r="J11030" t="s">
        <v>8158</v>
      </c>
      <c r="L11030" t="str">
        <f>_xlfn.XLOOKUP(Tableau1[[#This Row],[TYPE DE PIECE]],Tableau4[MATIERE],Tableau4[SHORT TYPE],"",0,1)</f>
        <v/>
      </c>
      <c r="N11030" t="str">
        <f>IF(ISERR(FIND("DECOUPE",Tableau1[[#This Row],[DESIGNATION]])),"","NEED REF")</f>
        <v/>
      </c>
    </row>
    <row r="11031" spans="2:14">
      <c r="B11031">
        <v>34402975</v>
      </c>
      <c r="C11031" s="2">
        <v>41122</v>
      </c>
      <c r="D11031" t="s">
        <v>13</v>
      </c>
      <c r="E11031" t="s">
        <v>8255</v>
      </c>
      <c r="F11031" t="s">
        <v>8187</v>
      </c>
      <c r="J11031" t="s">
        <v>8158</v>
      </c>
      <c r="L11031" t="str">
        <f>_xlfn.XLOOKUP(Tableau1[[#This Row],[TYPE DE PIECE]],Tableau4[MATIERE],Tableau4[SHORT TYPE],"",0,1)</f>
        <v/>
      </c>
      <c r="N11031" t="str">
        <f>IF(ISERR(FIND("DECOUPE",Tableau1[[#This Row],[DESIGNATION]])),"","NEED REF")</f>
        <v/>
      </c>
    </row>
    <row r="11032" spans="2:14">
      <c r="B11032">
        <v>34402974</v>
      </c>
      <c r="C11032" s="2">
        <v>41122</v>
      </c>
      <c r="D11032" t="s">
        <v>13</v>
      </c>
      <c r="E11032" t="s">
        <v>8256</v>
      </c>
      <c r="F11032" t="s">
        <v>8187</v>
      </c>
      <c r="J11032" t="s">
        <v>8158</v>
      </c>
      <c r="L11032" t="str">
        <f>_xlfn.XLOOKUP(Tableau1[[#This Row],[TYPE DE PIECE]],Tableau4[MATIERE],Tableau4[SHORT TYPE],"",0,1)</f>
        <v/>
      </c>
      <c r="N11032" t="str">
        <f>IF(ISERR(FIND("DECOUPE",Tableau1[[#This Row],[DESIGNATION]])),"","NEED REF")</f>
        <v/>
      </c>
    </row>
    <row r="11033" spans="2:14">
      <c r="B11033">
        <v>34402973</v>
      </c>
      <c r="C11033" s="2">
        <v>41122</v>
      </c>
      <c r="D11033" t="s">
        <v>13</v>
      </c>
      <c r="E11033" t="s">
        <v>8257</v>
      </c>
      <c r="F11033" t="s">
        <v>8187</v>
      </c>
      <c r="J11033" t="s">
        <v>8158</v>
      </c>
      <c r="L11033" t="str">
        <f>_xlfn.XLOOKUP(Tableau1[[#This Row],[TYPE DE PIECE]],Tableau4[MATIERE],Tableau4[SHORT TYPE],"",0,1)</f>
        <v/>
      </c>
      <c r="N11033" t="str">
        <f>IF(ISERR(FIND("DECOUPE",Tableau1[[#This Row],[DESIGNATION]])),"","NEED REF")</f>
        <v/>
      </c>
    </row>
    <row r="11034" spans="2:14">
      <c r="B11034">
        <v>34402972</v>
      </c>
      <c r="C11034" s="2">
        <v>41122</v>
      </c>
      <c r="D11034" t="s">
        <v>13</v>
      </c>
      <c r="E11034" t="s">
        <v>8198</v>
      </c>
      <c r="F11034" t="s">
        <v>8187</v>
      </c>
      <c r="J11034" t="s">
        <v>8158</v>
      </c>
      <c r="L11034" t="str">
        <f>_xlfn.XLOOKUP(Tableau1[[#This Row],[TYPE DE PIECE]],Tableau4[MATIERE],Tableau4[SHORT TYPE],"",0,1)</f>
        <v/>
      </c>
      <c r="N11034" t="str">
        <f>IF(ISERR(FIND("DECOUPE",Tableau1[[#This Row],[DESIGNATION]])),"","NEED REF")</f>
        <v/>
      </c>
    </row>
    <row r="11035" spans="2:14">
      <c r="B11035">
        <v>34402971</v>
      </c>
      <c r="C11035" s="2">
        <v>41122</v>
      </c>
      <c r="D11035" t="s">
        <v>13</v>
      </c>
      <c r="E11035" t="s">
        <v>8258</v>
      </c>
      <c r="F11035" t="s">
        <v>8187</v>
      </c>
      <c r="J11035" t="s">
        <v>8158</v>
      </c>
      <c r="L11035" t="str">
        <f>_xlfn.XLOOKUP(Tableau1[[#This Row],[TYPE DE PIECE]],Tableau4[MATIERE],Tableau4[SHORT TYPE],"",0,1)</f>
        <v/>
      </c>
      <c r="N11035" t="str">
        <f>IF(ISERR(FIND("DECOUPE",Tableau1[[#This Row],[DESIGNATION]])),"","NEED REF")</f>
        <v/>
      </c>
    </row>
    <row r="11036" spans="2:14">
      <c r="B11036">
        <v>34402970</v>
      </c>
      <c r="C11036" s="2">
        <v>41122</v>
      </c>
      <c r="D11036" t="s">
        <v>13</v>
      </c>
      <c r="E11036" t="s">
        <v>8259</v>
      </c>
      <c r="F11036" t="s">
        <v>8187</v>
      </c>
      <c r="J11036" t="s">
        <v>8158</v>
      </c>
      <c r="L11036" t="str">
        <f>_xlfn.XLOOKUP(Tableau1[[#This Row],[TYPE DE PIECE]],Tableau4[MATIERE],Tableau4[SHORT TYPE],"",0,1)</f>
        <v/>
      </c>
      <c r="N11036" t="str">
        <f>IF(ISERR(FIND("DECOUPE",Tableau1[[#This Row],[DESIGNATION]])),"","NEED REF")</f>
        <v/>
      </c>
    </row>
    <row r="11037" spans="2:14">
      <c r="B11037">
        <v>34402969</v>
      </c>
      <c r="C11037" s="2">
        <v>41122</v>
      </c>
      <c r="D11037" t="s">
        <v>13</v>
      </c>
      <c r="E11037" t="s">
        <v>8260</v>
      </c>
      <c r="F11037" t="s">
        <v>8187</v>
      </c>
      <c r="J11037" t="s">
        <v>8158</v>
      </c>
      <c r="L11037" t="str">
        <f>_xlfn.XLOOKUP(Tableau1[[#This Row],[TYPE DE PIECE]],Tableau4[MATIERE],Tableau4[SHORT TYPE],"",0,1)</f>
        <v/>
      </c>
      <c r="N11037" t="str">
        <f>IF(ISERR(FIND("DECOUPE",Tableau1[[#This Row],[DESIGNATION]])),"","NEED REF")</f>
        <v/>
      </c>
    </row>
    <row r="11038" spans="2:14">
      <c r="B11038">
        <v>34402968</v>
      </c>
      <c r="C11038" s="2">
        <v>41122</v>
      </c>
      <c r="D11038" t="s">
        <v>13</v>
      </c>
      <c r="E11038" t="s">
        <v>8261</v>
      </c>
      <c r="F11038" t="s">
        <v>8187</v>
      </c>
      <c r="J11038" t="s">
        <v>8158</v>
      </c>
      <c r="L11038" t="str">
        <f>_xlfn.XLOOKUP(Tableau1[[#This Row],[TYPE DE PIECE]],Tableau4[MATIERE],Tableau4[SHORT TYPE],"",0,1)</f>
        <v/>
      </c>
      <c r="N11038" t="str">
        <f>IF(ISERR(FIND("DECOUPE",Tableau1[[#This Row],[DESIGNATION]])),"","NEED REF")</f>
        <v/>
      </c>
    </row>
    <row r="11039" spans="2:14">
      <c r="B11039">
        <v>34402967</v>
      </c>
      <c r="C11039" s="2">
        <v>41122</v>
      </c>
      <c r="D11039" t="s">
        <v>13</v>
      </c>
      <c r="E11039" t="s">
        <v>8262</v>
      </c>
      <c r="F11039" t="s">
        <v>8187</v>
      </c>
      <c r="J11039" t="s">
        <v>8158</v>
      </c>
      <c r="L11039" t="str">
        <f>_xlfn.XLOOKUP(Tableau1[[#This Row],[TYPE DE PIECE]],Tableau4[MATIERE],Tableau4[SHORT TYPE],"",0,1)</f>
        <v/>
      </c>
      <c r="N11039" t="str">
        <f>IF(ISERR(FIND("DECOUPE",Tableau1[[#This Row],[DESIGNATION]])),"","NEED REF")</f>
        <v/>
      </c>
    </row>
    <row r="11040" spans="2:14">
      <c r="B11040">
        <v>34402966</v>
      </c>
      <c r="C11040" s="2">
        <v>41122</v>
      </c>
      <c r="D11040" t="s">
        <v>13</v>
      </c>
      <c r="E11040" t="s">
        <v>8263</v>
      </c>
      <c r="F11040" t="s">
        <v>8187</v>
      </c>
      <c r="J11040" t="s">
        <v>8158</v>
      </c>
      <c r="L11040" t="str">
        <f>_xlfn.XLOOKUP(Tableau1[[#This Row],[TYPE DE PIECE]],Tableau4[MATIERE],Tableau4[SHORT TYPE],"",0,1)</f>
        <v/>
      </c>
      <c r="N11040" t="str">
        <f>IF(ISERR(FIND("DECOUPE",Tableau1[[#This Row],[DESIGNATION]])),"","NEED REF")</f>
        <v/>
      </c>
    </row>
    <row r="11041" spans="2:14">
      <c r="B11041">
        <v>34402965</v>
      </c>
      <c r="C11041" s="2">
        <v>41122</v>
      </c>
      <c r="D11041" t="s">
        <v>13</v>
      </c>
      <c r="E11041" t="s">
        <v>8264</v>
      </c>
      <c r="F11041" t="s">
        <v>8187</v>
      </c>
      <c r="J11041" t="s">
        <v>8158</v>
      </c>
      <c r="L11041" t="str">
        <f>_xlfn.XLOOKUP(Tableau1[[#This Row],[TYPE DE PIECE]],Tableau4[MATIERE],Tableau4[SHORT TYPE],"",0,1)</f>
        <v/>
      </c>
      <c r="N11041" t="str">
        <f>IF(ISERR(FIND("DECOUPE",Tableau1[[#This Row],[DESIGNATION]])),"","NEED REF")</f>
        <v/>
      </c>
    </row>
    <row r="11042" spans="2:14">
      <c r="B11042">
        <v>34402964</v>
      </c>
      <c r="C11042" s="2">
        <v>41122</v>
      </c>
      <c r="D11042" t="s">
        <v>13</v>
      </c>
      <c r="E11042" t="s">
        <v>8265</v>
      </c>
      <c r="F11042" t="s">
        <v>8187</v>
      </c>
      <c r="J11042" t="s">
        <v>8158</v>
      </c>
      <c r="L11042" t="str">
        <f>_xlfn.XLOOKUP(Tableau1[[#This Row],[TYPE DE PIECE]],Tableau4[MATIERE],Tableau4[SHORT TYPE],"",0,1)</f>
        <v/>
      </c>
      <c r="N11042" t="str">
        <f>IF(ISERR(FIND("DECOUPE",Tableau1[[#This Row],[DESIGNATION]])),"","NEED REF")</f>
        <v/>
      </c>
    </row>
    <row r="11043" spans="2:14">
      <c r="B11043">
        <v>34402963</v>
      </c>
      <c r="C11043" s="2">
        <v>41122</v>
      </c>
      <c r="D11043" t="s">
        <v>13</v>
      </c>
      <c r="E11043" t="s">
        <v>8266</v>
      </c>
      <c r="F11043" t="s">
        <v>8187</v>
      </c>
      <c r="J11043" t="s">
        <v>8158</v>
      </c>
      <c r="L11043" t="str">
        <f>_xlfn.XLOOKUP(Tableau1[[#This Row],[TYPE DE PIECE]],Tableau4[MATIERE],Tableau4[SHORT TYPE],"",0,1)</f>
        <v/>
      </c>
      <c r="N11043" t="str">
        <f>IF(ISERR(FIND("DECOUPE",Tableau1[[#This Row],[DESIGNATION]])),"","NEED REF")</f>
        <v/>
      </c>
    </row>
    <row r="11044" spans="2:14">
      <c r="B11044">
        <v>34402962</v>
      </c>
      <c r="C11044" s="2">
        <v>41122</v>
      </c>
      <c r="D11044" t="s">
        <v>13</v>
      </c>
      <c r="E11044" t="s">
        <v>8267</v>
      </c>
      <c r="F11044" t="s">
        <v>8187</v>
      </c>
      <c r="J11044" t="s">
        <v>8158</v>
      </c>
      <c r="L11044" t="str">
        <f>_xlfn.XLOOKUP(Tableau1[[#This Row],[TYPE DE PIECE]],Tableau4[MATIERE],Tableau4[SHORT TYPE],"",0,1)</f>
        <v/>
      </c>
      <c r="N11044" t="str">
        <f>IF(ISERR(FIND("DECOUPE",Tableau1[[#This Row],[DESIGNATION]])),"","NEED REF")</f>
        <v/>
      </c>
    </row>
    <row r="11045" spans="2:14">
      <c r="B11045">
        <v>34402961</v>
      </c>
      <c r="C11045" s="2">
        <v>41122</v>
      </c>
      <c r="D11045" t="s">
        <v>13</v>
      </c>
      <c r="E11045" t="s">
        <v>8200</v>
      </c>
      <c r="F11045" t="s">
        <v>8187</v>
      </c>
      <c r="J11045" t="s">
        <v>8158</v>
      </c>
      <c r="L11045" t="str">
        <f>_xlfn.XLOOKUP(Tableau1[[#This Row],[TYPE DE PIECE]],Tableau4[MATIERE],Tableau4[SHORT TYPE],"",0,1)</f>
        <v/>
      </c>
      <c r="N11045" t="str">
        <f>IF(ISERR(FIND("DECOUPE",Tableau1[[#This Row],[DESIGNATION]])),"","NEED REF")</f>
        <v/>
      </c>
    </row>
    <row r="11046" spans="2:14">
      <c r="B11046">
        <v>34402960</v>
      </c>
      <c r="C11046" s="2">
        <v>41122</v>
      </c>
      <c r="D11046" t="s">
        <v>13</v>
      </c>
      <c r="E11046" t="s">
        <v>8268</v>
      </c>
      <c r="F11046" t="s">
        <v>8187</v>
      </c>
      <c r="J11046" t="s">
        <v>8158</v>
      </c>
      <c r="L11046" t="str">
        <f>_xlfn.XLOOKUP(Tableau1[[#This Row],[TYPE DE PIECE]],Tableau4[MATIERE],Tableau4[SHORT TYPE],"",0,1)</f>
        <v/>
      </c>
      <c r="N11046" t="str">
        <f>IF(ISERR(FIND("DECOUPE",Tableau1[[#This Row],[DESIGNATION]])),"","NEED REF")</f>
        <v/>
      </c>
    </row>
    <row r="11047" spans="2:14">
      <c r="B11047">
        <v>34402959</v>
      </c>
      <c r="C11047" s="2">
        <v>41122</v>
      </c>
      <c r="D11047" t="s">
        <v>13</v>
      </c>
      <c r="E11047" t="s">
        <v>8269</v>
      </c>
      <c r="F11047" t="s">
        <v>8187</v>
      </c>
      <c r="J11047" t="s">
        <v>8158</v>
      </c>
      <c r="L11047" t="str">
        <f>_xlfn.XLOOKUP(Tableau1[[#This Row],[TYPE DE PIECE]],Tableau4[MATIERE],Tableau4[SHORT TYPE],"",0,1)</f>
        <v/>
      </c>
      <c r="N11047" t="str">
        <f>IF(ISERR(FIND("DECOUPE",Tableau1[[#This Row],[DESIGNATION]])),"","NEED REF")</f>
        <v/>
      </c>
    </row>
    <row r="11048" spans="2:14">
      <c r="B11048">
        <v>34402958</v>
      </c>
      <c r="C11048" s="2">
        <v>41122</v>
      </c>
      <c r="D11048" t="s">
        <v>13</v>
      </c>
      <c r="E11048" t="s">
        <v>8270</v>
      </c>
      <c r="F11048" t="s">
        <v>8187</v>
      </c>
      <c r="J11048" t="s">
        <v>8158</v>
      </c>
      <c r="L11048" t="str">
        <f>_xlfn.XLOOKUP(Tableau1[[#This Row],[TYPE DE PIECE]],Tableau4[MATIERE],Tableau4[SHORT TYPE],"",0,1)</f>
        <v/>
      </c>
      <c r="N11048" t="str">
        <f>IF(ISERR(FIND("DECOUPE",Tableau1[[#This Row],[DESIGNATION]])),"","NEED REF")</f>
        <v/>
      </c>
    </row>
    <row r="11049" spans="2:14">
      <c r="B11049">
        <v>34402957</v>
      </c>
      <c r="C11049" s="2">
        <v>41122</v>
      </c>
      <c r="D11049" t="s">
        <v>13</v>
      </c>
      <c r="E11049" t="s">
        <v>8271</v>
      </c>
      <c r="F11049" t="s">
        <v>8187</v>
      </c>
      <c r="J11049" t="s">
        <v>8158</v>
      </c>
      <c r="L11049" t="str">
        <f>_xlfn.XLOOKUP(Tableau1[[#This Row],[TYPE DE PIECE]],Tableau4[MATIERE],Tableau4[SHORT TYPE],"",0,1)</f>
        <v/>
      </c>
      <c r="N11049" t="str">
        <f>IF(ISERR(FIND("DECOUPE",Tableau1[[#This Row],[DESIGNATION]])),"","NEED REF")</f>
        <v/>
      </c>
    </row>
    <row r="11050" spans="2:14">
      <c r="B11050">
        <v>34402956</v>
      </c>
      <c r="C11050" s="2">
        <v>41122</v>
      </c>
      <c r="D11050" t="s">
        <v>13</v>
      </c>
      <c r="E11050" t="s">
        <v>8272</v>
      </c>
      <c r="F11050" t="s">
        <v>8187</v>
      </c>
      <c r="J11050" t="s">
        <v>8158</v>
      </c>
      <c r="L11050" t="str">
        <f>_xlfn.XLOOKUP(Tableau1[[#This Row],[TYPE DE PIECE]],Tableau4[MATIERE],Tableau4[SHORT TYPE],"",0,1)</f>
        <v/>
      </c>
      <c r="N11050" t="str">
        <f>IF(ISERR(FIND("DECOUPE",Tableau1[[#This Row],[DESIGNATION]])),"","NEED REF")</f>
        <v/>
      </c>
    </row>
    <row r="11051" spans="2:14">
      <c r="B11051">
        <v>34402955</v>
      </c>
      <c r="C11051" s="2">
        <v>41122</v>
      </c>
      <c r="D11051" t="s">
        <v>13</v>
      </c>
      <c r="E11051" t="s">
        <v>8273</v>
      </c>
      <c r="F11051" t="s">
        <v>8187</v>
      </c>
      <c r="J11051" t="s">
        <v>8158</v>
      </c>
      <c r="L11051" t="str">
        <f>_xlfn.XLOOKUP(Tableau1[[#This Row],[TYPE DE PIECE]],Tableau4[MATIERE],Tableau4[SHORT TYPE],"",0,1)</f>
        <v/>
      </c>
      <c r="N11051" t="str">
        <f>IF(ISERR(FIND("DECOUPE",Tableau1[[#This Row],[DESIGNATION]])),"","NEED REF")</f>
        <v/>
      </c>
    </row>
    <row r="11052" spans="2:14">
      <c r="B11052">
        <v>34402954</v>
      </c>
      <c r="C11052" s="2">
        <v>41122</v>
      </c>
      <c r="D11052" t="s">
        <v>13</v>
      </c>
      <c r="E11052" t="s">
        <v>8274</v>
      </c>
      <c r="F11052" t="s">
        <v>8187</v>
      </c>
      <c r="J11052" t="s">
        <v>8158</v>
      </c>
      <c r="L11052" t="str">
        <f>_xlfn.XLOOKUP(Tableau1[[#This Row],[TYPE DE PIECE]],Tableau4[MATIERE],Tableau4[SHORT TYPE],"",0,1)</f>
        <v/>
      </c>
      <c r="N11052" t="str">
        <f>IF(ISERR(FIND("DECOUPE",Tableau1[[#This Row],[DESIGNATION]])),"","NEED REF")</f>
        <v/>
      </c>
    </row>
    <row r="11053" spans="2:14">
      <c r="B11053">
        <v>34402953</v>
      </c>
      <c r="C11053" s="2">
        <v>41122</v>
      </c>
      <c r="D11053" t="s">
        <v>13</v>
      </c>
      <c r="E11053" t="s">
        <v>8210</v>
      </c>
      <c r="F11053" t="s">
        <v>8187</v>
      </c>
      <c r="J11053" t="s">
        <v>8158</v>
      </c>
      <c r="L11053" t="str">
        <f>_xlfn.XLOOKUP(Tableau1[[#This Row],[TYPE DE PIECE]],Tableau4[MATIERE],Tableau4[SHORT TYPE],"",0,1)</f>
        <v/>
      </c>
      <c r="N11053" t="str">
        <f>IF(ISERR(FIND("DECOUPE",Tableau1[[#This Row],[DESIGNATION]])),"","NEED REF")</f>
        <v/>
      </c>
    </row>
    <row r="11054" spans="2:14">
      <c r="B11054">
        <v>34402952</v>
      </c>
      <c r="C11054" s="2">
        <v>41122</v>
      </c>
      <c r="D11054" t="s">
        <v>13</v>
      </c>
      <c r="E11054" t="s">
        <v>8211</v>
      </c>
      <c r="F11054" t="s">
        <v>8187</v>
      </c>
      <c r="J11054" t="s">
        <v>8158</v>
      </c>
      <c r="L11054" t="str">
        <f>_xlfn.XLOOKUP(Tableau1[[#This Row],[TYPE DE PIECE]],Tableau4[MATIERE],Tableau4[SHORT TYPE],"",0,1)</f>
        <v/>
      </c>
      <c r="N11054" t="str">
        <f>IF(ISERR(FIND("DECOUPE",Tableau1[[#This Row],[DESIGNATION]])),"","NEED REF")</f>
        <v/>
      </c>
    </row>
    <row r="11055" spans="2:14">
      <c r="B11055">
        <v>34402951</v>
      </c>
      <c r="C11055" s="2">
        <v>41122</v>
      </c>
      <c r="D11055" t="s">
        <v>13</v>
      </c>
      <c r="E11055" t="s">
        <v>8275</v>
      </c>
      <c r="F11055" t="s">
        <v>8187</v>
      </c>
      <c r="J11055" t="s">
        <v>8158</v>
      </c>
      <c r="L11055" t="str">
        <f>_xlfn.XLOOKUP(Tableau1[[#This Row],[TYPE DE PIECE]],Tableau4[MATIERE],Tableau4[SHORT TYPE],"",0,1)</f>
        <v/>
      </c>
      <c r="N11055" t="str">
        <f>IF(ISERR(FIND("DECOUPE",Tableau1[[#This Row],[DESIGNATION]])),"","NEED REF")</f>
        <v/>
      </c>
    </row>
    <row r="11056" spans="2:14">
      <c r="B11056">
        <v>34402950</v>
      </c>
      <c r="C11056" s="2">
        <v>41122</v>
      </c>
      <c r="D11056" t="s">
        <v>13</v>
      </c>
      <c r="E11056" t="s">
        <v>8276</v>
      </c>
      <c r="F11056" t="s">
        <v>8187</v>
      </c>
      <c r="J11056" t="s">
        <v>8158</v>
      </c>
      <c r="L11056" t="str">
        <f>_xlfn.XLOOKUP(Tableau1[[#This Row],[TYPE DE PIECE]],Tableau4[MATIERE],Tableau4[SHORT TYPE],"",0,1)</f>
        <v/>
      </c>
      <c r="N11056" t="str">
        <f>IF(ISERR(FIND("DECOUPE",Tableau1[[#This Row],[DESIGNATION]])),"","NEED REF")</f>
        <v/>
      </c>
    </row>
    <row r="11057" spans="2:14">
      <c r="B11057">
        <v>34402949</v>
      </c>
      <c r="C11057" s="2">
        <v>41122</v>
      </c>
      <c r="D11057" t="s">
        <v>13</v>
      </c>
      <c r="E11057" t="s">
        <v>8277</v>
      </c>
      <c r="F11057" t="s">
        <v>8187</v>
      </c>
      <c r="J11057" t="s">
        <v>8158</v>
      </c>
      <c r="L11057" t="str">
        <f>_xlfn.XLOOKUP(Tableau1[[#This Row],[TYPE DE PIECE]],Tableau4[MATIERE],Tableau4[SHORT TYPE],"",0,1)</f>
        <v/>
      </c>
      <c r="N11057" t="str">
        <f>IF(ISERR(FIND("DECOUPE",Tableau1[[#This Row],[DESIGNATION]])),"","NEED REF")</f>
        <v/>
      </c>
    </row>
    <row r="11058" spans="2:14">
      <c r="B11058">
        <v>34402948</v>
      </c>
      <c r="C11058" s="2">
        <v>41122</v>
      </c>
      <c r="D11058" t="s">
        <v>13</v>
      </c>
      <c r="E11058" t="s">
        <v>8278</v>
      </c>
      <c r="F11058" t="s">
        <v>8187</v>
      </c>
      <c r="J11058" t="s">
        <v>8158</v>
      </c>
      <c r="L11058" t="str">
        <f>_xlfn.XLOOKUP(Tableau1[[#This Row],[TYPE DE PIECE]],Tableau4[MATIERE],Tableau4[SHORT TYPE],"",0,1)</f>
        <v/>
      </c>
      <c r="N11058" t="str">
        <f>IF(ISERR(FIND("DECOUPE",Tableau1[[#This Row],[DESIGNATION]])),"","NEED REF")</f>
        <v/>
      </c>
    </row>
    <row r="11059" spans="2:14">
      <c r="B11059">
        <v>34402947</v>
      </c>
      <c r="C11059" s="2">
        <v>41122</v>
      </c>
      <c r="D11059" t="s">
        <v>13</v>
      </c>
      <c r="E11059" t="s">
        <v>8279</v>
      </c>
      <c r="F11059" t="s">
        <v>8187</v>
      </c>
      <c r="J11059" t="s">
        <v>8158</v>
      </c>
      <c r="L11059" t="str">
        <f>_xlfn.XLOOKUP(Tableau1[[#This Row],[TYPE DE PIECE]],Tableau4[MATIERE],Tableau4[SHORT TYPE],"",0,1)</f>
        <v/>
      </c>
      <c r="N11059" t="str">
        <f>IF(ISERR(FIND("DECOUPE",Tableau1[[#This Row],[DESIGNATION]])),"","NEED REF")</f>
        <v/>
      </c>
    </row>
    <row r="11060" spans="2:14">
      <c r="B11060">
        <v>34402946</v>
      </c>
      <c r="C11060" s="2">
        <v>41122</v>
      </c>
      <c r="D11060" t="s">
        <v>13</v>
      </c>
      <c r="E11060" t="s">
        <v>8280</v>
      </c>
      <c r="F11060" t="s">
        <v>8187</v>
      </c>
      <c r="J11060" t="s">
        <v>8158</v>
      </c>
      <c r="L11060" t="str">
        <f>_xlfn.XLOOKUP(Tableau1[[#This Row],[TYPE DE PIECE]],Tableau4[MATIERE],Tableau4[SHORT TYPE],"",0,1)</f>
        <v/>
      </c>
      <c r="N11060" t="str">
        <f>IF(ISERR(FIND("DECOUPE",Tableau1[[#This Row],[DESIGNATION]])),"","NEED REF")</f>
        <v/>
      </c>
    </row>
    <row r="11061" spans="2:14">
      <c r="B11061">
        <v>34402945</v>
      </c>
      <c r="C11061" s="2">
        <v>41122</v>
      </c>
      <c r="D11061" t="s">
        <v>13</v>
      </c>
      <c r="E11061" t="s">
        <v>8281</v>
      </c>
      <c r="F11061" t="s">
        <v>8187</v>
      </c>
      <c r="J11061" t="s">
        <v>8158</v>
      </c>
      <c r="L11061" t="str">
        <f>_xlfn.XLOOKUP(Tableau1[[#This Row],[TYPE DE PIECE]],Tableau4[MATIERE],Tableau4[SHORT TYPE],"",0,1)</f>
        <v/>
      </c>
      <c r="N11061" t="str">
        <f>IF(ISERR(FIND("DECOUPE",Tableau1[[#This Row],[DESIGNATION]])),"","NEED REF")</f>
        <v/>
      </c>
    </row>
    <row r="11062" spans="2:14">
      <c r="B11062">
        <v>34402944</v>
      </c>
      <c r="C11062" s="2">
        <v>41122</v>
      </c>
      <c r="D11062" t="s">
        <v>13</v>
      </c>
      <c r="E11062" t="s">
        <v>8282</v>
      </c>
      <c r="F11062" t="s">
        <v>8187</v>
      </c>
      <c r="J11062" t="s">
        <v>8158</v>
      </c>
      <c r="L11062" t="str">
        <f>_xlfn.XLOOKUP(Tableau1[[#This Row],[TYPE DE PIECE]],Tableau4[MATIERE],Tableau4[SHORT TYPE],"",0,1)</f>
        <v/>
      </c>
      <c r="N11062" t="str">
        <f>IF(ISERR(FIND("DECOUPE",Tableau1[[#This Row],[DESIGNATION]])),"","NEED REF")</f>
        <v/>
      </c>
    </row>
    <row r="11063" spans="2:14">
      <c r="B11063">
        <v>34402943</v>
      </c>
      <c r="C11063" s="2">
        <v>41122</v>
      </c>
      <c r="D11063" t="s">
        <v>13</v>
      </c>
      <c r="E11063" t="s">
        <v>8282</v>
      </c>
      <c r="F11063" t="s">
        <v>8187</v>
      </c>
      <c r="J11063" t="s">
        <v>8158</v>
      </c>
      <c r="L11063" t="str">
        <f>_xlfn.XLOOKUP(Tableau1[[#This Row],[TYPE DE PIECE]],Tableau4[MATIERE],Tableau4[SHORT TYPE],"",0,1)</f>
        <v/>
      </c>
      <c r="N11063" t="str">
        <f>IF(ISERR(FIND("DECOUPE",Tableau1[[#This Row],[DESIGNATION]])),"","NEED REF")</f>
        <v/>
      </c>
    </row>
    <row r="11064" spans="2:14">
      <c r="B11064">
        <v>34402942</v>
      </c>
      <c r="C11064" s="2">
        <v>41122</v>
      </c>
      <c r="D11064" t="s">
        <v>13</v>
      </c>
      <c r="E11064" t="s">
        <v>8282</v>
      </c>
      <c r="F11064" t="s">
        <v>8187</v>
      </c>
      <c r="J11064" t="s">
        <v>8158</v>
      </c>
      <c r="L11064" t="str">
        <f>_xlfn.XLOOKUP(Tableau1[[#This Row],[TYPE DE PIECE]],Tableau4[MATIERE],Tableau4[SHORT TYPE],"",0,1)</f>
        <v/>
      </c>
      <c r="N11064" t="str">
        <f>IF(ISERR(FIND("DECOUPE",Tableau1[[#This Row],[DESIGNATION]])),"","NEED REF")</f>
        <v/>
      </c>
    </row>
    <row r="11065" spans="2:14">
      <c r="B11065">
        <v>34402941</v>
      </c>
      <c r="C11065" s="2">
        <v>41122</v>
      </c>
      <c r="D11065" t="s">
        <v>13</v>
      </c>
      <c r="E11065" t="s">
        <v>8282</v>
      </c>
      <c r="F11065" t="s">
        <v>8187</v>
      </c>
      <c r="J11065" t="s">
        <v>8158</v>
      </c>
      <c r="L11065" t="str">
        <f>_xlfn.XLOOKUP(Tableau1[[#This Row],[TYPE DE PIECE]],Tableau4[MATIERE],Tableau4[SHORT TYPE],"",0,1)</f>
        <v/>
      </c>
      <c r="N11065" t="str">
        <f>IF(ISERR(FIND("DECOUPE",Tableau1[[#This Row],[DESIGNATION]])),"","NEED REF")</f>
        <v/>
      </c>
    </row>
    <row r="11066" spans="2:14">
      <c r="B11066">
        <v>34402940</v>
      </c>
      <c r="C11066" s="2">
        <v>41122</v>
      </c>
      <c r="D11066" t="s">
        <v>13</v>
      </c>
      <c r="E11066" t="s">
        <v>8282</v>
      </c>
      <c r="F11066" t="s">
        <v>8187</v>
      </c>
      <c r="J11066" t="s">
        <v>8158</v>
      </c>
      <c r="L11066" t="str">
        <f>_xlfn.XLOOKUP(Tableau1[[#This Row],[TYPE DE PIECE]],Tableau4[MATIERE],Tableau4[SHORT TYPE],"",0,1)</f>
        <v/>
      </c>
      <c r="N11066" t="str">
        <f>IF(ISERR(FIND("DECOUPE",Tableau1[[#This Row],[DESIGNATION]])),"","NEED REF")</f>
        <v/>
      </c>
    </row>
    <row r="11067" spans="2:14">
      <c r="B11067">
        <v>34402939</v>
      </c>
      <c r="C11067" s="2">
        <v>41122</v>
      </c>
      <c r="D11067" t="s">
        <v>13</v>
      </c>
      <c r="E11067" t="s">
        <v>8282</v>
      </c>
      <c r="F11067" t="s">
        <v>8187</v>
      </c>
      <c r="J11067" t="s">
        <v>8158</v>
      </c>
      <c r="L11067" t="str">
        <f>_xlfn.XLOOKUP(Tableau1[[#This Row],[TYPE DE PIECE]],Tableau4[MATIERE],Tableau4[SHORT TYPE],"",0,1)</f>
        <v/>
      </c>
      <c r="N11067" t="str">
        <f>IF(ISERR(FIND("DECOUPE",Tableau1[[#This Row],[DESIGNATION]])),"","NEED REF")</f>
        <v/>
      </c>
    </row>
    <row r="11068" spans="2:14">
      <c r="B11068">
        <v>34402938</v>
      </c>
      <c r="C11068" s="2">
        <v>41122</v>
      </c>
      <c r="D11068" t="s">
        <v>13</v>
      </c>
      <c r="E11068" t="s">
        <v>8282</v>
      </c>
      <c r="F11068" t="s">
        <v>8187</v>
      </c>
      <c r="J11068" t="s">
        <v>8158</v>
      </c>
      <c r="L11068" t="str">
        <f>_xlfn.XLOOKUP(Tableau1[[#This Row],[TYPE DE PIECE]],Tableau4[MATIERE],Tableau4[SHORT TYPE],"",0,1)</f>
        <v/>
      </c>
      <c r="N11068" t="str">
        <f>IF(ISERR(FIND("DECOUPE",Tableau1[[#This Row],[DESIGNATION]])),"","NEED REF")</f>
        <v/>
      </c>
    </row>
    <row r="11069" spans="2:14">
      <c r="B11069">
        <v>34402937</v>
      </c>
      <c r="C11069" s="2">
        <v>41122</v>
      </c>
      <c r="D11069" t="s">
        <v>13</v>
      </c>
      <c r="E11069" t="s">
        <v>8282</v>
      </c>
      <c r="F11069" t="s">
        <v>8187</v>
      </c>
      <c r="J11069" t="s">
        <v>8158</v>
      </c>
      <c r="L11069" t="str">
        <f>_xlfn.XLOOKUP(Tableau1[[#This Row],[TYPE DE PIECE]],Tableau4[MATIERE],Tableau4[SHORT TYPE],"",0,1)</f>
        <v/>
      </c>
      <c r="N11069" t="str">
        <f>IF(ISERR(FIND("DECOUPE",Tableau1[[#This Row],[DESIGNATION]])),"","NEED REF")</f>
        <v/>
      </c>
    </row>
    <row r="11070" spans="2:14">
      <c r="B11070">
        <v>34402936</v>
      </c>
      <c r="C11070" s="2">
        <v>41122</v>
      </c>
      <c r="D11070" t="s">
        <v>13</v>
      </c>
      <c r="E11070" t="s">
        <v>8282</v>
      </c>
      <c r="F11070" t="s">
        <v>8187</v>
      </c>
      <c r="J11070" t="s">
        <v>8158</v>
      </c>
      <c r="L11070" t="str">
        <f>_xlfn.XLOOKUP(Tableau1[[#This Row],[TYPE DE PIECE]],Tableau4[MATIERE],Tableau4[SHORT TYPE],"",0,1)</f>
        <v/>
      </c>
      <c r="N11070" t="str">
        <f>IF(ISERR(FIND("DECOUPE",Tableau1[[#This Row],[DESIGNATION]])),"","NEED REF")</f>
        <v/>
      </c>
    </row>
    <row r="11071" spans="2:14">
      <c r="B11071">
        <v>34402935</v>
      </c>
      <c r="C11071" s="2">
        <v>41122</v>
      </c>
      <c r="D11071" t="s">
        <v>13</v>
      </c>
      <c r="E11071" t="s">
        <v>8283</v>
      </c>
      <c r="F11071" t="s">
        <v>8187</v>
      </c>
      <c r="J11071" t="s">
        <v>8158</v>
      </c>
      <c r="L11071" t="str">
        <f>_xlfn.XLOOKUP(Tableau1[[#This Row],[TYPE DE PIECE]],Tableau4[MATIERE],Tableau4[SHORT TYPE],"",0,1)</f>
        <v/>
      </c>
      <c r="N11071" t="str">
        <f>IF(ISERR(FIND("DECOUPE",Tableau1[[#This Row],[DESIGNATION]])),"","NEED REF")</f>
        <v/>
      </c>
    </row>
    <row r="11072" spans="2:14">
      <c r="B11072">
        <v>34402934</v>
      </c>
      <c r="C11072" s="2">
        <v>41122</v>
      </c>
      <c r="D11072" t="s">
        <v>13</v>
      </c>
      <c r="E11072" t="s">
        <v>8284</v>
      </c>
      <c r="F11072" t="s">
        <v>8187</v>
      </c>
      <c r="J11072" t="s">
        <v>8158</v>
      </c>
      <c r="L11072" t="str">
        <f>_xlfn.XLOOKUP(Tableau1[[#This Row],[TYPE DE PIECE]],Tableau4[MATIERE],Tableau4[SHORT TYPE],"",0,1)</f>
        <v/>
      </c>
      <c r="N11072" t="str">
        <f>IF(ISERR(FIND("DECOUPE",Tableau1[[#This Row],[DESIGNATION]])),"","NEED REF")</f>
        <v/>
      </c>
    </row>
    <row r="11073" spans="2:14">
      <c r="B11073">
        <v>34402933</v>
      </c>
      <c r="C11073" s="2">
        <v>41121</v>
      </c>
      <c r="D11073" t="s">
        <v>13</v>
      </c>
      <c r="E11073" t="s">
        <v>8285</v>
      </c>
      <c r="F11073" t="s">
        <v>3019</v>
      </c>
      <c r="J11073" t="s">
        <v>17</v>
      </c>
      <c r="L11073" t="str">
        <f>_xlfn.XLOOKUP(Tableau1[[#This Row],[TYPE DE PIECE]],Tableau4[MATIERE],Tableau4[SHORT TYPE],"",0,1)</f>
        <v/>
      </c>
      <c r="N11073" t="str">
        <f>IF(ISERR(FIND("DECOUPE",Tableau1[[#This Row],[DESIGNATION]])),"","NEED REF")</f>
        <v/>
      </c>
    </row>
    <row r="11074" spans="2:14">
      <c r="B11074">
        <v>34402932</v>
      </c>
      <c r="C11074" s="2">
        <v>41121</v>
      </c>
      <c r="D11074" t="s">
        <v>13</v>
      </c>
      <c r="E11074" t="s">
        <v>8286</v>
      </c>
      <c r="F11074" t="s">
        <v>3019</v>
      </c>
      <c r="J11074" t="s">
        <v>17</v>
      </c>
      <c r="L11074" t="str">
        <f>_xlfn.XLOOKUP(Tableau1[[#This Row],[TYPE DE PIECE]],Tableau4[MATIERE],Tableau4[SHORT TYPE],"",0,1)</f>
        <v/>
      </c>
      <c r="N11074" t="str">
        <f>IF(ISERR(FIND("DECOUPE",Tableau1[[#This Row],[DESIGNATION]])),"","NEED REF")</f>
        <v/>
      </c>
    </row>
    <row r="11075" spans="2:14">
      <c r="B11075">
        <v>34402931</v>
      </c>
      <c r="C11075" s="2">
        <v>41121</v>
      </c>
      <c r="D11075" t="s">
        <v>13</v>
      </c>
      <c r="E11075" t="s">
        <v>8287</v>
      </c>
      <c r="F11075" t="s">
        <v>3019</v>
      </c>
      <c r="J11075" t="s">
        <v>17</v>
      </c>
      <c r="L11075" t="str">
        <f>_xlfn.XLOOKUP(Tableau1[[#This Row],[TYPE DE PIECE]],Tableau4[MATIERE],Tableau4[SHORT TYPE],"",0,1)</f>
        <v/>
      </c>
      <c r="N11075" t="str">
        <f>IF(ISERR(FIND("DECOUPE",Tableau1[[#This Row],[DESIGNATION]])),"","NEED REF")</f>
        <v/>
      </c>
    </row>
    <row r="11076" spans="2:14">
      <c r="B11076">
        <v>34402930</v>
      </c>
      <c r="C11076" s="2">
        <v>41121</v>
      </c>
      <c r="D11076" t="s">
        <v>13</v>
      </c>
      <c r="E11076" t="s">
        <v>8288</v>
      </c>
      <c r="F11076" t="s">
        <v>3019</v>
      </c>
      <c r="J11076" t="s">
        <v>17</v>
      </c>
      <c r="L11076" t="str">
        <f>_xlfn.XLOOKUP(Tableau1[[#This Row],[TYPE DE PIECE]],Tableau4[MATIERE],Tableau4[SHORT TYPE],"",0,1)</f>
        <v/>
      </c>
      <c r="N11076" t="str">
        <f>IF(ISERR(FIND("DECOUPE",Tableau1[[#This Row],[DESIGNATION]])),"","NEED REF")</f>
        <v/>
      </c>
    </row>
    <row r="11077" spans="2:14">
      <c r="B11077">
        <v>34402929</v>
      </c>
      <c r="C11077" s="2">
        <v>41121</v>
      </c>
      <c r="D11077" t="s">
        <v>13</v>
      </c>
      <c r="E11077" t="s">
        <v>8289</v>
      </c>
      <c r="F11077" t="s">
        <v>3019</v>
      </c>
      <c r="J11077" t="s">
        <v>17</v>
      </c>
      <c r="L11077" t="str">
        <f>_xlfn.XLOOKUP(Tableau1[[#This Row],[TYPE DE PIECE]],Tableau4[MATIERE],Tableau4[SHORT TYPE],"",0,1)</f>
        <v/>
      </c>
      <c r="N11077" t="str">
        <f>IF(ISERR(FIND("DECOUPE",Tableau1[[#This Row],[DESIGNATION]])),"","NEED REF")</f>
        <v/>
      </c>
    </row>
    <row r="11078" spans="2:14">
      <c r="B11078">
        <v>34402928</v>
      </c>
      <c r="C11078" s="2">
        <v>41121</v>
      </c>
      <c r="D11078" t="s">
        <v>745</v>
      </c>
      <c r="E11078" t="s">
        <v>8290</v>
      </c>
      <c r="F11078" t="s">
        <v>3019</v>
      </c>
      <c r="J11078" t="s">
        <v>17</v>
      </c>
      <c r="L11078" t="str">
        <f>_xlfn.XLOOKUP(Tableau1[[#This Row],[TYPE DE PIECE]],Tableau4[MATIERE],Tableau4[SHORT TYPE],"",0,1)</f>
        <v/>
      </c>
      <c r="N11078" t="str">
        <f>IF(ISERR(FIND("DECOUPE",Tableau1[[#This Row],[DESIGNATION]])),"","NEED REF")</f>
        <v/>
      </c>
    </row>
    <row r="11079" spans="2:14">
      <c r="B11079">
        <v>34402927</v>
      </c>
      <c r="C11079" s="2">
        <v>41117</v>
      </c>
      <c r="D11079" t="s">
        <v>13</v>
      </c>
      <c r="E11079" t="s">
        <v>8291</v>
      </c>
      <c r="F11079" t="s">
        <v>8187</v>
      </c>
      <c r="J11079" t="s">
        <v>8158</v>
      </c>
      <c r="L11079" t="str">
        <f>_xlfn.XLOOKUP(Tableau1[[#This Row],[TYPE DE PIECE]],Tableau4[MATIERE],Tableau4[SHORT TYPE],"",0,1)</f>
        <v/>
      </c>
      <c r="N11079" t="str">
        <f>IF(ISERR(FIND("DECOUPE",Tableau1[[#This Row],[DESIGNATION]])),"","NEED REF")</f>
        <v/>
      </c>
    </row>
    <row r="11080" spans="2:14">
      <c r="B11080">
        <v>34402926</v>
      </c>
      <c r="C11080" s="2">
        <v>41117</v>
      </c>
      <c r="D11080" t="s">
        <v>13</v>
      </c>
      <c r="E11080" t="s">
        <v>8292</v>
      </c>
      <c r="F11080" t="s">
        <v>8187</v>
      </c>
      <c r="J11080" t="s">
        <v>8158</v>
      </c>
      <c r="L11080" t="str">
        <f>_xlfn.XLOOKUP(Tableau1[[#This Row],[TYPE DE PIECE]],Tableau4[MATIERE],Tableau4[SHORT TYPE],"",0,1)</f>
        <v/>
      </c>
      <c r="N11080" t="str">
        <f>IF(ISERR(FIND("DECOUPE",Tableau1[[#This Row],[DESIGNATION]])),"","NEED REF")</f>
        <v/>
      </c>
    </row>
    <row r="11081" spans="2:14">
      <c r="B11081">
        <v>34402925</v>
      </c>
      <c r="C11081" s="2">
        <v>41117</v>
      </c>
      <c r="D11081" t="s">
        <v>13</v>
      </c>
      <c r="E11081" t="s">
        <v>8293</v>
      </c>
      <c r="F11081" t="s">
        <v>8187</v>
      </c>
      <c r="J11081" t="s">
        <v>8158</v>
      </c>
      <c r="L11081" t="str">
        <f>_xlfn.XLOOKUP(Tableau1[[#This Row],[TYPE DE PIECE]],Tableau4[MATIERE],Tableau4[SHORT TYPE],"",0,1)</f>
        <v/>
      </c>
      <c r="N11081" t="str">
        <f>IF(ISERR(FIND("DECOUPE",Tableau1[[#This Row],[DESIGNATION]])),"","NEED REF")</f>
        <v/>
      </c>
    </row>
    <row r="11082" spans="2:14">
      <c r="B11082">
        <v>34402924</v>
      </c>
      <c r="C11082" s="2">
        <v>41117</v>
      </c>
      <c r="D11082" t="s">
        <v>13</v>
      </c>
      <c r="E11082" t="s">
        <v>8294</v>
      </c>
      <c r="F11082" t="s">
        <v>8187</v>
      </c>
      <c r="J11082" t="s">
        <v>8158</v>
      </c>
      <c r="L11082" t="str">
        <f>_xlfn.XLOOKUP(Tableau1[[#This Row],[TYPE DE PIECE]],Tableau4[MATIERE],Tableau4[SHORT TYPE],"",0,1)</f>
        <v/>
      </c>
      <c r="N11082" t="str">
        <f>IF(ISERR(FIND("DECOUPE",Tableau1[[#This Row],[DESIGNATION]])),"","NEED REF")</f>
        <v/>
      </c>
    </row>
    <row r="11083" spans="2:14">
      <c r="B11083">
        <v>34402923</v>
      </c>
      <c r="C11083" s="2">
        <v>41117</v>
      </c>
      <c r="D11083" t="s">
        <v>13</v>
      </c>
      <c r="E11083" t="s">
        <v>8295</v>
      </c>
      <c r="F11083" t="s">
        <v>8187</v>
      </c>
      <c r="J11083" t="s">
        <v>8158</v>
      </c>
      <c r="L11083" t="str">
        <f>_xlfn.XLOOKUP(Tableau1[[#This Row],[TYPE DE PIECE]],Tableau4[MATIERE],Tableau4[SHORT TYPE],"",0,1)</f>
        <v/>
      </c>
      <c r="N11083" t="str">
        <f>IF(ISERR(FIND("DECOUPE",Tableau1[[#This Row],[DESIGNATION]])),"","NEED REF")</f>
        <v/>
      </c>
    </row>
    <row r="11084" spans="2:14">
      <c r="B11084">
        <v>34402922</v>
      </c>
      <c r="C11084" s="2">
        <v>41117</v>
      </c>
      <c r="D11084" t="s">
        <v>13</v>
      </c>
      <c r="E11084" t="s">
        <v>8294</v>
      </c>
      <c r="F11084" t="s">
        <v>8187</v>
      </c>
      <c r="J11084" t="s">
        <v>8158</v>
      </c>
      <c r="L11084" t="str">
        <f>_xlfn.XLOOKUP(Tableau1[[#This Row],[TYPE DE PIECE]],Tableau4[MATIERE],Tableau4[SHORT TYPE],"",0,1)</f>
        <v/>
      </c>
      <c r="N11084" t="str">
        <f>IF(ISERR(FIND("DECOUPE",Tableau1[[#This Row],[DESIGNATION]])),"","NEED REF")</f>
        <v/>
      </c>
    </row>
    <row r="11085" spans="2:14">
      <c r="B11085">
        <v>34402921</v>
      </c>
      <c r="C11085" s="2">
        <v>41117</v>
      </c>
      <c r="D11085" t="s">
        <v>13</v>
      </c>
      <c r="E11085" t="s">
        <v>8296</v>
      </c>
      <c r="F11085" t="s">
        <v>8187</v>
      </c>
      <c r="J11085" t="s">
        <v>8158</v>
      </c>
      <c r="L11085" t="str">
        <f>_xlfn.XLOOKUP(Tableau1[[#This Row],[TYPE DE PIECE]],Tableau4[MATIERE],Tableau4[SHORT TYPE],"",0,1)</f>
        <v/>
      </c>
      <c r="N11085" t="str">
        <f>IF(ISERR(FIND("DECOUPE",Tableau1[[#This Row],[DESIGNATION]])),"","NEED REF")</f>
        <v/>
      </c>
    </row>
    <row r="11086" spans="2:14">
      <c r="B11086">
        <v>34402920</v>
      </c>
      <c r="C11086" s="2">
        <v>41117</v>
      </c>
      <c r="D11086" t="s">
        <v>13</v>
      </c>
      <c r="E11086" t="s">
        <v>8297</v>
      </c>
      <c r="F11086" t="s">
        <v>8187</v>
      </c>
      <c r="J11086" t="s">
        <v>8158</v>
      </c>
      <c r="L11086" t="str">
        <f>_xlfn.XLOOKUP(Tableau1[[#This Row],[TYPE DE PIECE]],Tableau4[MATIERE],Tableau4[SHORT TYPE],"",0,1)</f>
        <v/>
      </c>
      <c r="N11086" t="str">
        <f>IF(ISERR(FIND("DECOUPE",Tableau1[[#This Row],[DESIGNATION]])),"","NEED REF")</f>
        <v/>
      </c>
    </row>
    <row r="11087" spans="2:14">
      <c r="B11087">
        <v>34402919</v>
      </c>
      <c r="C11087" s="2">
        <v>41117</v>
      </c>
      <c r="D11087" t="s">
        <v>13</v>
      </c>
      <c r="E11087" t="s">
        <v>8298</v>
      </c>
      <c r="F11087" t="s">
        <v>8187</v>
      </c>
      <c r="J11087" t="s">
        <v>8158</v>
      </c>
      <c r="L11087" t="str">
        <f>_xlfn.XLOOKUP(Tableau1[[#This Row],[TYPE DE PIECE]],Tableau4[MATIERE],Tableau4[SHORT TYPE],"",0,1)</f>
        <v/>
      </c>
      <c r="N11087" t="str">
        <f>IF(ISERR(FIND("DECOUPE",Tableau1[[#This Row],[DESIGNATION]])),"","NEED REF")</f>
        <v/>
      </c>
    </row>
    <row r="11088" spans="2:14">
      <c r="B11088">
        <v>34402918</v>
      </c>
      <c r="C11088" s="2">
        <v>41117</v>
      </c>
      <c r="D11088" t="s">
        <v>13</v>
      </c>
      <c r="E11088" t="s">
        <v>8299</v>
      </c>
      <c r="F11088" t="s">
        <v>8187</v>
      </c>
      <c r="J11088" t="s">
        <v>8158</v>
      </c>
      <c r="L11088" t="str">
        <f>_xlfn.XLOOKUP(Tableau1[[#This Row],[TYPE DE PIECE]],Tableau4[MATIERE],Tableau4[SHORT TYPE],"",0,1)</f>
        <v/>
      </c>
      <c r="N11088" t="str">
        <f>IF(ISERR(FIND("DECOUPE",Tableau1[[#This Row],[DESIGNATION]])),"","NEED REF")</f>
        <v/>
      </c>
    </row>
    <row r="11089" spans="2:14">
      <c r="B11089">
        <v>34402917</v>
      </c>
      <c r="C11089" s="2">
        <v>41117</v>
      </c>
      <c r="D11089" t="s">
        <v>13</v>
      </c>
      <c r="E11089" t="s">
        <v>8300</v>
      </c>
      <c r="F11089" t="s">
        <v>8187</v>
      </c>
      <c r="J11089" t="s">
        <v>8158</v>
      </c>
      <c r="L11089" t="str">
        <f>_xlfn.XLOOKUP(Tableau1[[#This Row],[TYPE DE PIECE]],Tableau4[MATIERE],Tableau4[SHORT TYPE],"",0,1)</f>
        <v/>
      </c>
      <c r="N11089" t="str">
        <f>IF(ISERR(FIND("DECOUPE",Tableau1[[#This Row],[DESIGNATION]])),"","NEED REF")</f>
        <v/>
      </c>
    </row>
    <row r="11090" spans="2:14">
      <c r="B11090">
        <v>34402916</v>
      </c>
      <c r="C11090" s="2">
        <v>41117</v>
      </c>
      <c r="D11090" t="s">
        <v>13</v>
      </c>
      <c r="E11090" t="s">
        <v>8301</v>
      </c>
      <c r="F11090" t="s">
        <v>8187</v>
      </c>
      <c r="J11090" t="s">
        <v>8158</v>
      </c>
      <c r="L11090" t="str">
        <f>_xlfn.XLOOKUP(Tableau1[[#This Row],[TYPE DE PIECE]],Tableau4[MATIERE],Tableau4[SHORT TYPE],"",0,1)</f>
        <v/>
      </c>
      <c r="N11090" t="str">
        <f>IF(ISERR(FIND("DECOUPE",Tableau1[[#This Row],[DESIGNATION]])),"","NEED REF")</f>
        <v/>
      </c>
    </row>
    <row r="11091" spans="2:14">
      <c r="B11091">
        <v>34402915</v>
      </c>
      <c r="C11091" s="2">
        <v>41117</v>
      </c>
      <c r="D11091" t="s">
        <v>13</v>
      </c>
      <c r="E11091" t="s">
        <v>8302</v>
      </c>
      <c r="F11091" t="s">
        <v>8187</v>
      </c>
      <c r="J11091" t="s">
        <v>8158</v>
      </c>
      <c r="L11091" t="str">
        <f>_xlfn.XLOOKUP(Tableau1[[#This Row],[TYPE DE PIECE]],Tableau4[MATIERE],Tableau4[SHORT TYPE],"",0,1)</f>
        <v/>
      </c>
      <c r="N11091" t="str">
        <f>IF(ISERR(FIND("DECOUPE",Tableau1[[#This Row],[DESIGNATION]])),"","NEED REF")</f>
        <v/>
      </c>
    </row>
    <row r="11092" spans="2:14">
      <c r="B11092">
        <v>34402914</v>
      </c>
      <c r="C11092" s="2">
        <v>41117</v>
      </c>
      <c r="D11092" t="s">
        <v>13</v>
      </c>
      <c r="E11092" t="s">
        <v>8303</v>
      </c>
      <c r="F11092" t="s">
        <v>8187</v>
      </c>
      <c r="J11092" t="s">
        <v>8158</v>
      </c>
      <c r="L11092" t="str">
        <f>_xlfn.XLOOKUP(Tableau1[[#This Row],[TYPE DE PIECE]],Tableau4[MATIERE],Tableau4[SHORT TYPE],"",0,1)</f>
        <v/>
      </c>
      <c r="N11092" t="str">
        <f>IF(ISERR(FIND("DECOUPE",Tableau1[[#This Row],[DESIGNATION]])),"","NEED REF")</f>
        <v/>
      </c>
    </row>
    <row r="11093" spans="2:14">
      <c r="B11093">
        <v>34402913</v>
      </c>
      <c r="C11093" s="2">
        <v>41117</v>
      </c>
      <c r="D11093" t="s">
        <v>13</v>
      </c>
      <c r="E11093" t="s">
        <v>8304</v>
      </c>
      <c r="F11093" t="s">
        <v>8187</v>
      </c>
      <c r="J11093" t="s">
        <v>8158</v>
      </c>
      <c r="L11093" t="str">
        <f>_xlfn.XLOOKUP(Tableau1[[#This Row],[TYPE DE PIECE]],Tableau4[MATIERE],Tableau4[SHORT TYPE],"",0,1)</f>
        <v/>
      </c>
      <c r="N11093" t="str">
        <f>IF(ISERR(FIND("DECOUPE",Tableau1[[#This Row],[DESIGNATION]])),"","NEED REF")</f>
        <v/>
      </c>
    </row>
    <row r="11094" spans="2:14">
      <c r="B11094">
        <v>34402912</v>
      </c>
      <c r="C11094" s="2">
        <v>41110</v>
      </c>
      <c r="D11094" t="s">
        <v>13</v>
      </c>
      <c r="E11094" t="s">
        <v>8305</v>
      </c>
      <c r="F11094" t="s">
        <v>8187</v>
      </c>
      <c r="J11094" t="s">
        <v>8158</v>
      </c>
      <c r="L11094" t="str">
        <f>_xlfn.XLOOKUP(Tableau1[[#This Row],[TYPE DE PIECE]],Tableau4[MATIERE],Tableau4[SHORT TYPE],"",0,1)</f>
        <v/>
      </c>
      <c r="N11094" t="str">
        <f>IF(ISERR(FIND("DECOUPE",Tableau1[[#This Row],[DESIGNATION]])),"","NEED REF")</f>
        <v/>
      </c>
    </row>
    <row r="11095" spans="2:14">
      <c r="B11095">
        <v>34402911</v>
      </c>
      <c r="C11095" s="2">
        <v>41108</v>
      </c>
      <c r="D11095" t="s">
        <v>13</v>
      </c>
      <c r="E11095" t="s">
        <v>8306</v>
      </c>
      <c r="F11095" t="s">
        <v>8187</v>
      </c>
      <c r="J11095" t="s">
        <v>8158</v>
      </c>
      <c r="L11095" t="str">
        <f>_xlfn.XLOOKUP(Tableau1[[#This Row],[TYPE DE PIECE]],Tableau4[MATIERE],Tableau4[SHORT TYPE],"",0,1)</f>
        <v/>
      </c>
      <c r="N11095" t="str">
        <f>IF(ISERR(FIND("DECOUPE",Tableau1[[#This Row],[DESIGNATION]])),"","NEED REF")</f>
        <v/>
      </c>
    </row>
    <row r="11096" spans="2:14">
      <c r="B11096">
        <v>34402910</v>
      </c>
      <c r="C11096" s="2">
        <v>41108</v>
      </c>
      <c r="D11096" t="s">
        <v>13</v>
      </c>
      <c r="E11096" t="s">
        <v>8307</v>
      </c>
      <c r="F11096" t="s">
        <v>8187</v>
      </c>
      <c r="J11096" t="s">
        <v>8158</v>
      </c>
      <c r="L11096" t="str">
        <f>_xlfn.XLOOKUP(Tableau1[[#This Row],[TYPE DE PIECE]],Tableau4[MATIERE],Tableau4[SHORT TYPE],"",0,1)</f>
        <v/>
      </c>
      <c r="N11096" t="str">
        <f>IF(ISERR(FIND("DECOUPE",Tableau1[[#This Row],[DESIGNATION]])),"","NEED REF")</f>
        <v/>
      </c>
    </row>
    <row r="11097" spans="2:14">
      <c r="B11097">
        <v>34402909</v>
      </c>
      <c r="C11097" s="2">
        <v>41108</v>
      </c>
      <c r="D11097" t="s">
        <v>13</v>
      </c>
      <c r="E11097" t="s">
        <v>8308</v>
      </c>
      <c r="F11097" t="s">
        <v>8187</v>
      </c>
      <c r="J11097" t="s">
        <v>8158</v>
      </c>
      <c r="L11097" t="str">
        <f>_xlfn.XLOOKUP(Tableau1[[#This Row],[TYPE DE PIECE]],Tableau4[MATIERE],Tableau4[SHORT TYPE],"",0,1)</f>
        <v/>
      </c>
      <c r="N11097" t="str">
        <f>IF(ISERR(FIND("DECOUPE",Tableau1[[#This Row],[DESIGNATION]])),"","NEED REF")</f>
        <v/>
      </c>
    </row>
    <row r="11098" spans="2:14">
      <c r="B11098">
        <v>34402908</v>
      </c>
      <c r="C11098" s="2">
        <v>41108</v>
      </c>
      <c r="D11098" t="s">
        <v>13</v>
      </c>
      <c r="E11098" t="s">
        <v>8309</v>
      </c>
      <c r="F11098" t="s">
        <v>8187</v>
      </c>
      <c r="J11098" t="s">
        <v>8158</v>
      </c>
      <c r="L11098" t="str">
        <f>_xlfn.XLOOKUP(Tableau1[[#This Row],[TYPE DE PIECE]],Tableau4[MATIERE],Tableau4[SHORT TYPE],"",0,1)</f>
        <v/>
      </c>
      <c r="N11098" t="str">
        <f>IF(ISERR(FIND("DECOUPE",Tableau1[[#This Row],[DESIGNATION]])),"","NEED REF")</f>
        <v/>
      </c>
    </row>
    <row r="11099" spans="2:14">
      <c r="B11099">
        <v>34402907</v>
      </c>
      <c r="C11099" s="2">
        <v>41108</v>
      </c>
      <c r="D11099" t="s">
        <v>13</v>
      </c>
      <c r="E11099" t="s">
        <v>8310</v>
      </c>
      <c r="F11099" t="s">
        <v>8187</v>
      </c>
      <c r="J11099" t="s">
        <v>8158</v>
      </c>
      <c r="L11099" t="str">
        <f>_xlfn.XLOOKUP(Tableau1[[#This Row],[TYPE DE PIECE]],Tableau4[MATIERE],Tableau4[SHORT TYPE],"",0,1)</f>
        <v/>
      </c>
      <c r="N11099" t="str">
        <f>IF(ISERR(FIND("DECOUPE",Tableau1[[#This Row],[DESIGNATION]])),"","NEED REF")</f>
        <v/>
      </c>
    </row>
    <row r="11100" spans="2:14">
      <c r="B11100">
        <v>34402906</v>
      </c>
      <c r="C11100" s="2">
        <v>41108</v>
      </c>
      <c r="D11100" t="s">
        <v>13</v>
      </c>
      <c r="E11100" t="s">
        <v>8311</v>
      </c>
      <c r="F11100" t="s">
        <v>8187</v>
      </c>
      <c r="J11100" t="s">
        <v>8158</v>
      </c>
      <c r="L11100" t="str">
        <f>_xlfn.XLOOKUP(Tableau1[[#This Row],[TYPE DE PIECE]],Tableau4[MATIERE],Tableau4[SHORT TYPE],"",0,1)</f>
        <v/>
      </c>
      <c r="N11100" t="str">
        <f>IF(ISERR(FIND("DECOUPE",Tableau1[[#This Row],[DESIGNATION]])),"","NEED REF")</f>
        <v/>
      </c>
    </row>
    <row r="11101" spans="2:14">
      <c r="B11101">
        <v>34402905</v>
      </c>
      <c r="C11101" s="2">
        <v>41108</v>
      </c>
      <c r="D11101" t="s">
        <v>13</v>
      </c>
      <c r="E11101" t="s">
        <v>8257</v>
      </c>
      <c r="F11101" t="s">
        <v>8187</v>
      </c>
      <c r="J11101" t="s">
        <v>8158</v>
      </c>
      <c r="L11101" t="str">
        <f>_xlfn.XLOOKUP(Tableau1[[#This Row],[TYPE DE PIECE]],Tableau4[MATIERE],Tableau4[SHORT TYPE],"",0,1)</f>
        <v/>
      </c>
      <c r="N11101" t="str">
        <f>IF(ISERR(FIND("DECOUPE",Tableau1[[#This Row],[DESIGNATION]])),"","NEED REF")</f>
        <v/>
      </c>
    </row>
    <row r="11102" spans="2:14">
      <c r="B11102">
        <v>34402904</v>
      </c>
      <c r="C11102" s="2">
        <v>41108</v>
      </c>
      <c r="D11102" t="s">
        <v>13</v>
      </c>
      <c r="E11102" t="s">
        <v>8198</v>
      </c>
      <c r="F11102" t="s">
        <v>8187</v>
      </c>
      <c r="J11102" t="s">
        <v>8158</v>
      </c>
      <c r="L11102" t="str">
        <f>_xlfn.XLOOKUP(Tableau1[[#This Row],[TYPE DE PIECE]],Tableau4[MATIERE],Tableau4[SHORT TYPE],"",0,1)</f>
        <v/>
      </c>
      <c r="N11102" t="str">
        <f>IF(ISERR(FIND("DECOUPE",Tableau1[[#This Row],[DESIGNATION]])),"","NEED REF")</f>
        <v/>
      </c>
    </row>
    <row r="11103" spans="2:14">
      <c r="B11103">
        <v>34402903</v>
      </c>
      <c r="C11103" s="2">
        <v>41108</v>
      </c>
      <c r="D11103" t="s">
        <v>13</v>
      </c>
      <c r="E11103" t="s">
        <v>8255</v>
      </c>
      <c r="F11103" t="s">
        <v>8187</v>
      </c>
      <c r="J11103" t="s">
        <v>8158</v>
      </c>
      <c r="L11103" t="str">
        <f>_xlfn.XLOOKUP(Tableau1[[#This Row],[TYPE DE PIECE]],Tableau4[MATIERE],Tableau4[SHORT TYPE],"",0,1)</f>
        <v/>
      </c>
      <c r="N11103" t="str">
        <f>IF(ISERR(FIND("DECOUPE",Tableau1[[#This Row],[DESIGNATION]])),"","NEED REF")</f>
        <v/>
      </c>
    </row>
    <row r="11104" spans="2:14">
      <c r="B11104">
        <v>34402902</v>
      </c>
      <c r="C11104" s="2">
        <v>41108</v>
      </c>
      <c r="D11104" t="s">
        <v>13</v>
      </c>
      <c r="E11104" t="s">
        <v>8256</v>
      </c>
      <c r="F11104" t="s">
        <v>8187</v>
      </c>
      <c r="J11104" t="s">
        <v>8158</v>
      </c>
      <c r="L11104" t="str">
        <f>_xlfn.XLOOKUP(Tableau1[[#This Row],[TYPE DE PIECE]],Tableau4[MATIERE],Tableau4[SHORT TYPE],"",0,1)</f>
        <v/>
      </c>
      <c r="N11104" t="str">
        <f>IF(ISERR(FIND("DECOUPE",Tableau1[[#This Row],[DESIGNATION]])),"","NEED REF")</f>
        <v/>
      </c>
    </row>
    <row r="11105" spans="2:14">
      <c r="B11105">
        <v>34402901</v>
      </c>
      <c r="C11105" s="2">
        <v>41108</v>
      </c>
      <c r="D11105" t="s">
        <v>13</v>
      </c>
      <c r="E11105" t="s">
        <v>8312</v>
      </c>
      <c r="F11105" t="s">
        <v>8187</v>
      </c>
      <c r="J11105" t="s">
        <v>8158</v>
      </c>
      <c r="L11105" t="str">
        <f>_xlfn.XLOOKUP(Tableau1[[#This Row],[TYPE DE PIECE]],Tableau4[MATIERE],Tableau4[SHORT TYPE],"",0,1)</f>
        <v/>
      </c>
      <c r="N11105" t="str">
        <f>IF(ISERR(FIND("DECOUPE",Tableau1[[#This Row],[DESIGNATION]])),"","NEED REF")</f>
        <v/>
      </c>
    </row>
    <row r="11106" spans="2:14">
      <c r="B11106">
        <v>34402900</v>
      </c>
      <c r="C11106" s="2">
        <v>41108</v>
      </c>
      <c r="D11106" t="s">
        <v>13</v>
      </c>
      <c r="E11106" t="s">
        <v>8313</v>
      </c>
      <c r="F11106" t="s">
        <v>8187</v>
      </c>
      <c r="J11106" t="s">
        <v>8158</v>
      </c>
      <c r="L11106" t="str">
        <f>_xlfn.XLOOKUP(Tableau1[[#This Row],[TYPE DE PIECE]],Tableau4[MATIERE],Tableau4[SHORT TYPE],"",0,1)</f>
        <v/>
      </c>
      <c r="N11106" t="str">
        <f>IF(ISERR(FIND("DECOUPE",Tableau1[[#This Row],[DESIGNATION]])),"","NEED REF")</f>
        <v/>
      </c>
    </row>
    <row r="11107" spans="2:14">
      <c r="B11107">
        <v>34402899</v>
      </c>
      <c r="C11107" s="2">
        <v>41108</v>
      </c>
      <c r="D11107" t="s">
        <v>13</v>
      </c>
      <c r="E11107" t="s">
        <v>8314</v>
      </c>
      <c r="F11107" t="s">
        <v>8187</v>
      </c>
      <c r="J11107" t="s">
        <v>8158</v>
      </c>
      <c r="L11107" t="str">
        <f>_xlfn.XLOOKUP(Tableau1[[#This Row],[TYPE DE PIECE]],Tableau4[MATIERE],Tableau4[SHORT TYPE],"",0,1)</f>
        <v/>
      </c>
      <c r="N11107" t="str">
        <f>IF(ISERR(FIND("DECOUPE",Tableau1[[#This Row],[DESIGNATION]])),"","NEED REF")</f>
        <v/>
      </c>
    </row>
    <row r="11108" spans="2:14">
      <c r="B11108">
        <v>34402898</v>
      </c>
      <c r="C11108" s="2">
        <v>41108</v>
      </c>
      <c r="D11108" t="s">
        <v>13</v>
      </c>
      <c r="E11108" t="s">
        <v>8315</v>
      </c>
      <c r="F11108" t="s">
        <v>8187</v>
      </c>
      <c r="J11108" t="s">
        <v>8158</v>
      </c>
      <c r="L11108" t="str">
        <f>_xlfn.XLOOKUP(Tableau1[[#This Row],[TYPE DE PIECE]],Tableau4[MATIERE],Tableau4[SHORT TYPE],"",0,1)</f>
        <v/>
      </c>
      <c r="N11108" t="str">
        <f>IF(ISERR(FIND("DECOUPE",Tableau1[[#This Row],[DESIGNATION]])),"","NEED REF")</f>
        <v/>
      </c>
    </row>
    <row r="11109" spans="2:14">
      <c r="B11109">
        <v>34402897</v>
      </c>
      <c r="C11109" s="2">
        <v>41107</v>
      </c>
      <c r="D11109" t="s">
        <v>13</v>
      </c>
      <c r="E11109" t="s">
        <v>8316</v>
      </c>
      <c r="F11109" t="s">
        <v>8187</v>
      </c>
      <c r="J11109" t="s">
        <v>8158</v>
      </c>
      <c r="L11109" t="str">
        <f>_xlfn.XLOOKUP(Tableau1[[#This Row],[TYPE DE PIECE]],Tableau4[MATIERE],Tableau4[SHORT TYPE],"",0,1)</f>
        <v/>
      </c>
      <c r="N11109" t="str">
        <f>IF(ISERR(FIND("DECOUPE",Tableau1[[#This Row],[DESIGNATION]])),"","NEED REF")</f>
        <v/>
      </c>
    </row>
    <row r="11110" spans="2:14">
      <c r="B11110">
        <v>34402896</v>
      </c>
      <c r="C11110" s="2">
        <v>41107</v>
      </c>
      <c r="D11110" t="s">
        <v>13</v>
      </c>
      <c r="E11110" t="s">
        <v>8316</v>
      </c>
      <c r="F11110" t="s">
        <v>8187</v>
      </c>
      <c r="J11110" t="s">
        <v>8158</v>
      </c>
      <c r="L11110" t="str">
        <f>_xlfn.XLOOKUP(Tableau1[[#This Row],[TYPE DE PIECE]],Tableau4[MATIERE],Tableau4[SHORT TYPE],"",0,1)</f>
        <v/>
      </c>
      <c r="N11110" t="str">
        <f>IF(ISERR(FIND("DECOUPE",Tableau1[[#This Row],[DESIGNATION]])),"","NEED REF")</f>
        <v/>
      </c>
    </row>
    <row r="11111" spans="2:14">
      <c r="B11111">
        <v>34402895</v>
      </c>
      <c r="C11111" s="2">
        <v>41107</v>
      </c>
      <c r="D11111" t="s">
        <v>13</v>
      </c>
      <c r="E11111" t="s">
        <v>8316</v>
      </c>
      <c r="F11111" t="s">
        <v>8187</v>
      </c>
      <c r="J11111" t="s">
        <v>8158</v>
      </c>
      <c r="L11111" t="str">
        <f>_xlfn.XLOOKUP(Tableau1[[#This Row],[TYPE DE PIECE]],Tableau4[MATIERE],Tableau4[SHORT TYPE],"",0,1)</f>
        <v/>
      </c>
      <c r="N11111" t="str">
        <f>IF(ISERR(FIND("DECOUPE",Tableau1[[#This Row],[DESIGNATION]])),"","NEED REF")</f>
        <v/>
      </c>
    </row>
    <row r="11112" spans="2:14">
      <c r="B11112">
        <v>34402894</v>
      </c>
      <c r="C11112" s="2">
        <v>41107</v>
      </c>
      <c r="D11112" t="s">
        <v>13</v>
      </c>
      <c r="E11112" t="s">
        <v>8317</v>
      </c>
      <c r="F11112" t="s">
        <v>8187</v>
      </c>
      <c r="J11112" t="s">
        <v>8158</v>
      </c>
      <c r="L11112" t="str">
        <f>_xlfn.XLOOKUP(Tableau1[[#This Row],[TYPE DE PIECE]],Tableau4[MATIERE],Tableau4[SHORT TYPE],"",0,1)</f>
        <v/>
      </c>
      <c r="N11112" t="str">
        <f>IF(ISERR(FIND("DECOUPE",Tableau1[[#This Row],[DESIGNATION]])),"","NEED REF")</f>
        <v/>
      </c>
    </row>
    <row r="11113" spans="2:14">
      <c r="B11113">
        <v>34402893</v>
      </c>
      <c r="C11113" s="2">
        <v>41107</v>
      </c>
      <c r="D11113" t="s">
        <v>13</v>
      </c>
      <c r="E11113" t="s">
        <v>8318</v>
      </c>
      <c r="F11113" t="s">
        <v>8187</v>
      </c>
      <c r="J11113" t="s">
        <v>8158</v>
      </c>
      <c r="L11113" t="str">
        <f>_xlfn.XLOOKUP(Tableau1[[#This Row],[TYPE DE PIECE]],Tableau4[MATIERE],Tableau4[SHORT TYPE],"",0,1)</f>
        <v/>
      </c>
      <c r="N11113" t="str">
        <f>IF(ISERR(FIND("DECOUPE",Tableau1[[#This Row],[DESIGNATION]])),"","NEED REF")</f>
        <v/>
      </c>
    </row>
    <row r="11114" spans="2:14">
      <c r="B11114">
        <v>34402892</v>
      </c>
      <c r="C11114" s="2">
        <v>41107</v>
      </c>
      <c r="D11114" t="s">
        <v>13</v>
      </c>
      <c r="E11114" t="s">
        <v>8319</v>
      </c>
      <c r="F11114" t="s">
        <v>8187</v>
      </c>
      <c r="J11114" t="s">
        <v>8158</v>
      </c>
      <c r="L11114" t="str">
        <f>_xlfn.XLOOKUP(Tableau1[[#This Row],[TYPE DE PIECE]],Tableau4[MATIERE],Tableau4[SHORT TYPE],"",0,1)</f>
        <v/>
      </c>
      <c r="N11114" t="str">
        <f>IF(ISERR(FIND("DECOUPE",Tableau1[[#This Row],[DESIGNATION]])),"","NEED REF")</f>
        <v/>
      </c>
    </row>
    <row r="11115" spans="2:14">
      <c r="B11115">
        <v>34402891</v>
      </c>
      <c r="C11115" s="2">
        <v>41107</v>
      </c>
      <c r="D11115" t="s">
        <v>13</v>
      </c>
      <c r="E11115" t="s">
        <v>8320</v>
      </c>
      <c r="F11115" t="s">
        <v>8187</v>
      </c>
      <c r="J11115" t="s">
        <v>8158</v>
      </c>
      <c r="L11115" t="str">
        <f>_xlfn.XLOOKUP(Tableau1[[#This Row],[TYPE DE PIECE]],Tableau4[MATIERE],Tableau4[SHORT TYPE],"",0,1)</f>
        <v/>
      </c>
      <c r="N11115" t="str">
        <f>IF(ISERR(FIND("DECOUPE",Tableau1[[#This Row],[DESIGNATION]])),"","NEED REF")</f>
        <v/>
      </c>
    </row>
    <row r="11116" spans="2:14">
      <c r="B11116">
        <v>34402890</v>
      </c>
      <c r="C11116" s="2">
        <v>41107</v>
      </c>
      <c r="D11116" t="s">
        <v>13</v>
      </c>
      <c r="E11116" t="s">
        <v>8321</v>
      </c>
      <c r="F11116" t="s">
        <v>8187</v>
      </c>
      <c r="J11116" t="s">
        <v>8158</v>
      </c>
      <c r="L11116" t="str">
        <f>_xlfn.XLOOKUP(Tableau1[[#This Row],[TYPE DE PIECE]],Tableau4[MATIERE],Tableau4[SHORT TYPE],"",0,1)</f>
        <v/>
      </c>
      <c r="N11116" t="str">
        <f>IF(ISERR(FIND("DECOUPE",Tableau1[[#This Row],[DESIGNATION]])),"","NEED REF")</f>
        <v/>
      </c>
    </row>
    <row r="11117" spans="2:14">
      <c r="B11117">
        <v>34402889</v>
      </c>
      <c r="C11117" s="2">
        <v>41107</v>
      </c>
      <c r="D11117" t="s">
        <v>13</v>
      </c>
      <c r="E11117" t="s">
        <v>8322</v>
      </c>
      <c r="F11117" t="s">
        <v>8187</v>
      </c>
      <c r="J11117" t="s">
        <v>8158</v>
      </c>
      <c r="L11117" t="str">
        <f>_xlfn.XLOOKUP(Tableau1[[#This Row],[TYPE DE PIECE]],Tableau4[MATIERE],Tableau4[SHORT TYPE],"",0,1)</f>
        <v/>
      </c>
      <c r="N11117" t="str">
        <f>IF(ISERR(FIND("DECOUPE",Tableau1[[#This Row],[DESIGNATION]])),"","NEED REF")</f>
        <v/>
      </c>
    </row>
    <row r="11118" spans="2:14">
      <c r="B11118">
        <v>34402888</v>
      </c>
      <c r="C11118" s="2">
        <v>41106</v>
      </c>
      <c r="D11118" t="s">
        <v>13</v>
      </c>
      <c r="E11118" t="s">
        <v>8253</v>
      </c>
      <c r="F11118" t="s">
        <v>8187</v>
      </c>
      <c r="J11118" t="s">
        <v>8158</v>
      </c>
      <c r="L11118" t="str">
        <f>_xlfn.XLOOKUP(Tableau1[[#This Row],[TYPE DE PIECE]],Tableau4[MATIERE],Tableau4[SHORT TYPE],"",0,1)</f>
        <v/>
      </c>
      <c r="N11118" t="str">
        <f>IF(ISERR(FIND("DECOUPE",Tableau1[[#This Row],[DESIGNATION]])),"","NEED REF")</f>
        <v/>
      </c>
    </row>
    <row r="11119" spans="2:14">
      <c r="B11119">
        <v>34402887</v>
      </c>
      <c r="C11119" s="2">
        <v>41106</v>
      </c>
      <c r="D11119" t="s">
        <v>13</v>
      </c>
      <c r="E11119" t="s">
        <v>8254</v>
      </c>
      <c r="F11119" t="s">
        <v>8187</v>
      </c>
      <c r="J11119" t="s">
        <v>8158</v>
      </c>
      <c r="L11119" t="str">
        <f>_xlfn.XLOOKUP(Tableau1[[#This Row],[TYPE DE PIECE]],Tableau4[MATIERE],Tableau4[SHORT TYPE],"",0,1)</f>
        <v/>
      </c>
      <c r="N11119" t="str">
        <f>IF(ISERR(FIND("DECOUPE",Tableau1[[#This Row],[DESIGNATION]])),"","NEED REF")</f>
        <v/>
      </c>
    </row>
    <row r="11120" spans="2:14">
      <c r="B11120">
        <v>34402886</v>
      </c>
      <c r="C11120" s="2">
        <v>41106</v>
      </c>
      <c r="D11120" t="s">
        <v>13</v>
      </c>
      <c r="E11120" t="s">
        <v>8323</v>
      </c>
      <c r="F11120" t="s">
        <v>8187</v>
      </c>
      <c r="J11120" t="s">
        <v>8158</v>
      </c>
      <c r="L11120" t="str">
        <f>_xlfn.XLOOKUP(Tableau1[[#This Row],[TYPE DE PIECE]],Tableau4[MATIERE],Tableau4[SHORT TYPE],"",0,1)</f>
        <v/>
      </c>
      <c r="N11120" t="str">
        <f>IF(ISERR(FIND("DECOUPE",Tableau1[[#This Row],[DESIGNATION]])),"","NEED REF")</f>
        <v/>
      </c>
    </row>
    <row r="11121" spans="2:14">
      <c r="B11121">
        <v>34402885</v>
      </c>
      <c r="C11121" s="2">
        <v>41106</v>
      </c>
      <c r="D11121" t="s">
        <v>13</v>
      </c>
      <c r="E11121" t="s">
        <v>8200</v>
      </c>
      <c r="F11121" t="s">
        <v>8187</v>
      </c>
      <c r="J11121" t="s">
        <v>8158</v>
      </c>
      <c r="L11121" t="str">
        <f>_xlfn.XLOOKUP(Tableau1[[#This Row],[TYPE DE PIECE]],Tableau4[MATIERE],Tableau4[SHORT TYPE],"",0,1)</f>
        <v/>
      </c>
      <c r="N11121" t="str">
        <f>IF(ISERR(FIND("DECOUPE",Tableau1[[#This Row],[DESIGNATION]])),"","NEED REF")</f>
        <v/>
      </c>
    </row>
    <row r="11122" spans="2:14">
      <c r="B11122">
        <v>34402884</v>
      </c>
      <c r="C11122" s="2">
        <v>41106</v>
      </c>
      <c r="D11122" t="s">
        <v>13</v>
      </c>
      <c r="E11122" t="s">
        <v>8267</v>
      </c>
      <c r="F11122" t="s">
        <v>8187</v>
      </c>
      <c r="J11122" t="s">
        <v>8158</v>
      </c>
      <c r="L11122" t="str">
        <f>_xlfn.XLOOKUP(Tableau1[[#This Row],[TYPE DE PIECE]],Tableau4[MATIERE],Tableau4[SHORT TYPE],"",0,1)</f>
        <v/>
      </c>
      <c r="N11122" t="str">
        <f>IF(ISERR(FIND("DECOUPE",Tableau1[[#This Row],[DESIGNATION]])),"","NEED REF")</f>
        <v/>
      </c>
    </row>
    <row r="11123" spans="2:14">
      <c r="B11123">
        <v>34402883</v>
      </c>
      <c r="C11123" s="2">
        <v>41106</v>
      </c>
      <c r="D11123" t="s">
        <v>13</v>
      </c>
      <c r="E11123" t="s">
        <v>8268</v>
      </c>
      <c r="F11123" t="s">
        <v>8187</v>
      </c>
      <c r="J11123" t="s">
        <v>8158</v>
      </c>
      <c r="L11123" t="str">
        <f>_xlfn.XLOOKUP(Tableau1[[#This Row],[TYPE DE PIECE]],Tableau4[MATIERE],Tableau4[SHORT TYPE],"",0,1)</f>
        <v/>
      </c>
      <c r="N11123" t="str">
        <f>IF(ISERR(FIND("DECOUPE",Tableau1[[#This Row],[DESIGNATION]])),"","NEED REF")</f>
        <v/>
      </c>
    </row>
    <row r="11124" spans="2:14">
      <c r="B11124">
        <v>34402882</v>
      </c>
      <c r="C11124" s="2">
        <v>41106</v>
      </c>
      <c r="D11124" t="s">
        <v>13</v>
      </c>
      <c r="E11124" t="s">
        <v>8191</v>
      </c>
      <c r="F11124" t="s">
        <v>8187</v>
      </c>
      <c r="J11124" t="s">
        <v>8158</v>
      </c>
      <c r="L11124" t="str">
        <f>_xlfn.XLOOKUP(Tableau1[[#This Row],[TYPE DE PIECE]],Tableau4[MATIERE],Tableau4[SHORT TYPE],"",0,1)</f>
        <v/>
      </c>
      <c r="N11124" t="str">
        <f>IF(ISERR(FIND("DECOUPE",Tableau1[[#This Row],[DESIGNATION]])),"","NEED REF")</f>
        <v/>
      </c>
    </row>
    <row r="11125" spans="2:14">
      <c r="B11125">
        <v>34402881</v>
      </c>
      <c r="C11125" s="2">
        <v>41106</v>
      </c>
      <c r="D11125" t="s">
        <v>13</v>
      </c>
      <c r="E11125" t="s">
        <v>8191</v>
      </c>
      <c r="F11125" t="s">
        <v>8187</v>
      </c>
      <c r="J11125" t="s">
        <v>8158</v>
      </c>
      <c r="L11125" t="str">
        <f>_xlfn.XLOOKUP(Tableau1[[#This Row],[TYPE DE PIECE]],Tableau4[MATIERE],Tableau4[SHORT TYPE],"",0,1)</f>
        <v/>
      </c>
      <c r="N11125" t="str">
        <f>IF(ISERR(FIND("DECOUPE",Tableau1[[#This Row],[DESIGNATION]])),"","NEED REF")</f>
        <v/>
      </c>
    </row>
    <row r="11126" spans="2:14">
      <c r="B11126">
        <v>34402880</v>
      </c>
      <c r="C11126" s="2">
        <v>41106</v>
      </c>
      <c r="D11126" t="s">
        <v>13</v>
      </c>
      <c r="E11126" t="s">
        <v>8324</v>
      </c>
      <c r="F11126" t="s">
        <v>8187</v>
      </c>
      <c r="J11126" t="s">
        <v>8158</v>
      </c>
      <c r="L11126" t="str">
        <f>_xlfn.XLOOKUP(Tableau1[[#This Row],[TYPE DE PIECE]],Tableau4[MATIERE],Tableau4[SHORT TYPE],"",0,1)</f>
        <v/>
      </c>
      <c r="N11126" t="str">
        <f>IF(ISERR(FIND("DECOUPE",Tableau1[[#This Row],[DESIGNATION]])),"","NEED REF")</f>
        <v/>
      </c>
    </row>
    <row r="11127" spans="2:14">
      <c r="B11127">
        <v>34402879</v>
      </c>
      <c r="C11127" s="2">
        <v>41106</v>
      </c>
      <c r="D11127" t="s">
        <v>13</v>
      </c>
      <c r="E11127" t="s">
        <v>8324</v>
      </c>
      <c r="F11127" t="s">
        <v>8187</v>
      </c>
      <c r="J11127" t="s">
        <v>8158</v>
      </c>
      <c r="L11127" t="str">
        <f>_xlfn.XLOOKUP(Tableau1[[#This Row],[TYPE DE PIECE]],Tableau4[MATIERE],Tableau4[SHORT TYPE],"",0,1)</f>
        <v/>
      </c>
      <c r="N11127" t="str">
        <f>IF(ISERR(FIND("DECOUPE",Tableau1[[#This Row],[DESIGNATION]])),"","NEED REF")</f>
        <v/>
      </c>
    </row>
    <row r="11128" spans="2:14">
      <c r="B11128">
        <v>34402878</v>
      </c>
      <c r="C11128" s="2">
        <v>41106</v>
      </c>
      <c r="D11128" t="s">
        <v>13</v>
      </c>
      <c r="E11128" t="s">
        <v>8324</v>
      </c>
      <c r="F11128" t="s">
        <v>8187</v>
      </c>
      <c r="J11128" t="s">
        <v>8158</v>
      </c>
      <c r="L11128" t="str">
        <f>_xlfn.XLOOKUP(Tableau1[[#This Row],[TYPE DE PIECE]],Tableau4[MATIERE],Tableau4[SHORT TYPE],"",0,1)</f>
        <v/>
      </c>
      <c r="N11128" t="str">
        <f>IF(ISERR(FIND("DECOUPE",Tableau1[[#This Row],[DESIGNATION]])),"","NEED REF")</f>
        <v/>
      </c>
    </row>
    <row r="11129" spans="2:14">
      <c r="B11129">
        <v>34402877</v>
      </c>
      <c r="C11129" s="2">
        <v>41106</v>
      </c>
      <c r="D11129" t="s">
        <v>13</v>
      </c>
      <c r="E11129" t="s">
        <v>8325</v>
      </c>
      <c r="F11129" t="s">
        <v>8187</v>
      </c>
      <c r="J11129" t="s">
        <v>8158</v>
      </c>
      <c r="L11129" t="str">
        <f>_xlfn.XLOOKUP(Tableau1[[#This Row],[TYPE DE PIECE]],Tableau4[MATIERE],Tableau4[SHORT TYPE],"",0,1)</f>
        <v/>
      </c>
      <c r="N11129" t="str">
        <f>IF(ISERR(FIND("DECOUPE",Tableau1[[#This Row],[DESIGNATION]])),"","NEED REF")</f>
        <v/>
      </c>
    </row>
    <row r="11130" spans="2:14">
      <c r="B11130">
        <v>34402876</v>
      </c>
      <c r="C11130" s="2">
        <v>41106</v>
      </c>
      <c r="D11130" t="s">
        <v>13</v>
      </c>
      <c r="E11130" t="s">
        <v>8326</v>
      </c>
      <c r="F11130" t="s">
        <v>8187</v>
      </c>
      <c r="J11130" t="s">
        <v>8158</v>
      </c>
      <c r="L11130" t="str">
        <f>_xlfn.XLOOKUP(Tableau1[[#This Row],[TYPE DE PIECE]],Tableau4[MATIERE],Tableau4[SHORT TYPE],"",0,1)</f>
        <v/>
      </c>
      <c r="N11130" t="str">
        <f>IF(ISERR(FIND("DECOUPE",Tableau1[[#This Row],[DESIGNATION]])),"","NEED REF")</f>
        <v/>
      </c>
    </row>
    <row r="11131" spans="2:14">
      <c r="B11131">
        <v>34402875</v>
      </c>
      <c r="C11131" s="2">
        <v>41106</v>
      </c>
      <c r="D11131" t="s">
        <v>13</v>
      </c>
      <c r="E11131" t="s">
        <v>8327</v>
      </c>
      <c r="F11131" t="s">
        <v>8187</v>
      </c>
      <c r="J11131" t="s">
        <v>8158</v>
      </c>
      <c r="L11131" t="str">
        <f>_xlfn.XLOOKUP(Tableau1[[#This Row],[TYPE DE PIECE]],Tableau4[MATIERE],Tableau4[SHORT TYPE],"",0,1)</f>
        <v/>
      </c>
      <c r="N11131" t="str">
        <f>IF(ISERR(FIND("DECOUPE",Tableau1[[#This Row],[DESIGNATION]])),"","NEED REF")</f>
        <v/>
      </c>
    </row>
    <row r="11132" spans="2:14">
      <c r="B11132">
        <v>34402874</v>
      </c>
      <c r="C11132" s="2">
        <v>41106</v>
      </c>
      <c r="D11132" t="s">
        <v>13</v>
      </c>
      <c r="E11132" t="s">
        <v>8328</v>
      </c>
      <c r="F11132" t="s">
        <v>8187</v>
      </c>
      <c r="J11132" t="s">
        <v>8158</v>
      </c>
      <c r="L11132" t="str">
        <f>_xlfn.XLOOKUP(Tableau1[[#This Row],[TYPE DE PIECE]],Tableau4[MATIERE],Tableau4[SHORT TYPE],"",0,1)</f>
        <v/>
      </c>
      <c r="N11132" t="str">
        <f>IF(ISERR(FIND("DECOUPE",Tableau1[[#This Row],[DESIGNATION]])),"","NEED REF")</f>
        <v/>
      </c>
    </row>
    <row r="11133" spans="2:14">
      <c r="B11133">
        <v>34402873</v>
      </c>
      <c r="C11133" s="2">
        <v>41106</v>
      </c>
      <c r="D11133" t="s">
        <v>13</v>
      </c>
      <c r="E11133" t="s">
        <v>8329</v>
      </c>
      <c r="F11133" t="s">
        <v>8187</v>
      </c>
      <c r="J11133" t="s">
        <v>8158</v>
      </c>
      <c r="L11133" t="str">
        <f>_xlfn.XLOOKUP(Tableau1[[#This Row],[TYPE DE PIECE]],Tableau4[MATIERE],Tableau4[SHORT TYPE],"",0,1)</f>
        <v/>
      </c>
      <c r="N11133" t="str">
        <f>IF(ISERR(FIND("DECOUPE",Tableau1[[#This Row],[DESIGNATION]])),"","NEED REF")</f>
        <v/>
      </c>
    </row>
    <row r="11134" spans="2:14">
      <c r="B11134">
        <v>34402872</v>
      </c>
      <c r="C11134" s="2">
        <v>41106</v>
      </c>
      <c r="D11134" t="s">
        <v>13</v>
      </c>
      <c r="E11134" t="s">
        <v>8330</v>
      </c>
      <c r="F11134" t="s">
        <v>8187</v>
      </c>
      <c r="J11134" t="s">
        <v>8158</v>
      </c>
      <c r="L11134" t="str">
        <f>_xlfn.XLOOKUP(Tableau1[[#This Row],[TYPE DE PIECE]],Tableau4[MATIERE],Tableau4[SHORT TYPE],"",0,1)</f>
        <v/>
      </c>
      <c r="N11134" t="str">
        <f>IF(ISERR(FIND("DECOUPE",Tableau1[[#This Row],[DESIGNATION]])),"","NEED REF")</f>
        <v/>
      </c>
    </row>
    <row r="11135" spans="2:14">
      <c r="B11135">
        <v>34402871</v>
      </c>
      <c r="C11135" s="2">
        <v>41106</v>
      </c>
      <c r="D11135" t="s">
        <v>13</v>
      </c>
      <c r="E11135" t="s">
        <v>8262</v>
      </c>
      <c r="F11135" t="s">
        <v>8187</v>
      </c>
      <c r="J11135" t="s">
        <v>8158</v>
      </c>
      <c r="L11135" t="str">
        <f>_xlfn.XLOOKUP(Tableau1[[#This Row],[TYPE DE PIECE]],Tableau4[MATIERE],Tableau4[SHORT TYPE],"",0,1)</f>
        <v/>
      </c>
      <c r="N11135" t="str">
        <f>IF(ISERR(FIND("DECOUPE",Tableau1[[#This Row],[DESIGNATION]])),"","NEED REF")</f>
        <v/>
      </c>
    </row>
    <row r="11136" spans="2:14">
      <c r="B11136">
        <v>34402870</v>
      </c>
      <c r="C11136" s="2">
        <v>41106</v>
      </c>
      <c r="D11136" t="s">
        <v>13</v>
      </c>
      <c r="E11136" t="s">
        <v>8263</v>
      </c>
      <c r="F11136" t="s">
        <v>8187</v>
      </c>
      <c r="J11136" t="s">
        <v>8158</v>
      </c>
      <c r="L11136" t="str">
        <f>_xlfn.XLOOKUP(Tableau1[[#This Row],[TYPE DE PIECE]],Tableau4[MATIERE],Tableau4[SHORT TYPE],"",0,1)</f>
        <v/>
      </c>
      <c r="N11136" t="str">
        <f>IF(ISERR(FIND("DECOUPE",Tableau1[[#This Row],[DESIGNATION]])),"","NEED REF")</f>
        <v/>
      </c>
    </row>
    <row r="11137" spans="2:14">
      <c r="B11137">
        <v>34402869</v>
      </c>
      <c r="C11137" s="2">
        <v>41106</v>
      </c>
      <c r="D11137" t="s">
        <v>13</v>
      </c>
      <c r="E11137" t="s">
        <v>8260</v>
      </c>
      <c r="F11137" t="s">
        <v>8187</v>
      </c>
      <c r="J11137" t="s">
        <v>8158</v>
      </c>
      <c r="L11137" t="str">
        <f>_xlfn.XLOOKUP(Tableau1[[#This Row],[TYPE DE PIECE]],Tableau4[MATIERE],Tableau4[SHORT TYPE],"",0,1)</f>
        <v/>
      </c>
      <c r="N11137" t="str">
        <f>IF(ISERR(FIND("DECOUPE",Tableau1[[#This Row],[DESIGNATION]])),"","NEED REF")</f>
        <v/>
      </c>
    </row>
    <row r="11138" spans="2:14">
      <c r="B11138">
        <v>34402868</v>
      </c>
      <c r="C11138" s="2">
        <v>41106</v>
      </c>
      <c r="D11138" t="s">
        <v>13</v>
      </c>
      <c r="E11138" t="s">
        <v>8261</v>
      </c>
      <c r="F11138" t="s">
        <v>8187</v>
      </c>
      <c r="J11138" t="s">
        <v>8158</v>
      </c>
      <c r="L11138" t="str">
        <f>_xlfn.XLOOKUP(Tableau1[[#This Row],[TYPE DE PIECE]],Tableau4[MATIERE],Tableau4[SHORT TYPE],"",0,1)</f>
        <v/>
      </c>
      <c r="N11138" t="str">
        <f>IF(ISERR(FIND("DECOUPE",Tableau1[[#This Row],[DESIGNATION]])),"","NEED REF")</f>
        <v/>
      </c>
    </row>
    <row r="11139" spans="2:14">
      <c r="B11139">
        <v>34402867</v>
      </c>
      <c r="C11139" s="2">
        <v>41106</v>
      </c>
      <c r="D11139" t="s">
        <v>13</v>
      </c>
      <c r="E11139" t="s">
        <v>8258</v>
      </c>
      <c r="F11139" t="s">
        <v>8187</v>
      </c>
      <c r="J11139" t="s">
        <v>8158</v>
      </c>
      <c r="L11139" t="str">
        <f>_xlfn.XLOOKUP(Tableau1[[#This Row],[TYPE DE PIECE]],Tableau4[MATIERE],Tableau4[SHORT TYPE],"",0,1)</f>
        <v/>
      </c>
      <c r="N11139" t="str">
        <f>IF(ISERR(FIND("DECOUPE",Tableau1[[#This Row],[DESIGNATION]])),"","NEED REF")</f>
        <v/>
      </c>
    </row>
    <row r="11140" spans="2:14">
      <c r="B11140">
        <v>34402866</v>
      </c>
      <c r="C11140" s="2">
        <v>41106</v>
      </c>
      <c r="D11140" t="s">
        <v>13</v>
      </c>
      <c r="E11140" t="s">
        <v>8259</v>
      </c>
      <c r="F11140" t="s">
        <v>8187</v>
      </c>
      <c r="J11140" t="s">
        <v>8158</v>
      </c>
      <c r="L11140" t="str">
        <f>_xlfn.XLOOKUP(Tableau1[[#This Row],[TYPE DE PIECE]],Tableau4[MATIERE],Tableau4[SHORT TYPE],"",0,1)</f>
        <v/>
      </c>
      <c r="N11140" t="str">
        <f>IF(ISERR(FIND("DECOUPE",Tableau1[[#This Row],[DESIGNATION]])),"","NEED REF")</f>
        <v/>
      </c>
    </row>
    <row r="11141" spans="2:14">
      <c r="B11141">
        <v>34402865</v>
      </c>
      <c r="C11141" s="2">
        <v>41106</v>
      </c>
      <c r="D11141" t="s">
        <v>13</v>
      </c>
      <c r="E11141" t="s">
        <v>8331</v>
      </c>
      <c r="F11141" t="s">
        <v>8332</v>
      </c>
      <c r="J11141" t="s">
        <v>17</v>
      </c>
      <c r="L11141" t="str">
        <f>_xlfn.XLOOKUP(Tableau1[[#This Row],[TYPE DE PIECE]],Tableau4[MATIERE],Tableau4[SHORT TYPE],"",0,1)</f>
        <v/>
      </c>
      <c r="N11141" t="str">
        <f>IF(ISERR(FIND("DECOUPE",Tableau1[[#This Row],[DESIGNATION]])),"","NEED REF")</f>
        <v>NEED REF</v>
      </c>
    </row>
    <row r="11142" spans="2:14">
      <c r="B11142">
        <v>34402864</v>
      </c>
      <c r="C11142" s="2">
        <v>41106</v>
      </c>
      <c r="D11142" t="s">
        <v>13</v>
      </c>
      <c r="E11142" t="s">
        <v>8333</v>
      </c>
      <c r="F11142" t="s">
        <v>8332</v>
      </c>
      <c r="J11142" t="s">
        <v>17</v>
      </c>
      <c r="L11142" t="str">
        <f>_xlfn.XLOOKUP(Tableau1[[#This Row],[TYPE DE PIECE]],Tableau4[MATIERE],Tableau4[SHORT TYPE],"",0,1)</f>
        <v/>
      </c>
      <c r="N11142" t="str">
        <f>IF(ISERR(FIND("DECOUPE",Tableau1[[#This Row],[DESIGNATION]])),"","NEED REF")</f>
        <v/>
      </c>
    </row>
    <row r="11143" spans="2:14">
      <c r="B11143">
        <v>34402863</v>
      </c>
      <c r="C11143" s="2">
        <v>41106</v>
      </c>
      <c r="D11143" t="s">
        <v>745</v>
      </c>
      <c r="E11143" t="s">
        <v>8334</v>
      </c>
      <c r="F11143" t="s">
        <v>8332</v>
      </c>
      <c r="J11143" t="s">
        <v>17</v>
      </c>
      <c r="L11143" t="str">
        <f>_xlfn.XLOOKUP(Tableau1[[#This Row],[TYPE DE PIECE]],Tableau4[MATIERE],Tableau4[SHORT TYPE],"",0,1)</f>
        <v/>
      </c>
      <c r="N11143" t="str">
        <f>IF(ISERR(FIND("DECOUPE",Tableau1[[#This Row],[DESIGNATION]])),"","NEED REF")</f>
        <v/>
      </c>
    </row>
    <row r="11144" spans="2:14">
      <c r="B11144">
        <v>34402862</v>
      </c>
      <c r="C11144" s="2">
        <v>41100</v>
      </c>
      <c r="D11144" t="s">
        <v>13</v>
      </c>
      <c r="E11144" t="s">
        <v>8335</v>
      </c>
      <c r="F11144" t="s">
        <v>8187</v>
      </c>
      <c r="J11144" t="s">
        <v>8158</v>
      </c>
      <c r="L11144" t="str">
        <f>_xlfn.XLOOKUP(Tableau1[[#This Row],[TYPE DE PIECE]],Tableau4[MATIERE],Tableau4[SHORT TYPE],"",0,1)</f>
        <v/>
      </c>
      <c r="N11144" t="str">
        <f>IF(ISERR(FIND("DECOUPE",Tableau1[[#This Row],[DESIGNATION]])),"","NEED REF")</f>
        <v/>
      </c>
    </row>
    <row r="11145" spans="2:14">
      <c r="B11145">
        <v>34402861</v>
      </c>
      <c r="C11145" s="2">
        <v>41100</v>
      </c>
      <c r="D11145" t="s">
        <v>13</v>
      </c>
      <c r="E11145" t="s">
        <v>8336</v>
      </c>
      <c r="F11145" t="s">
        <v>8187</v>
      </c>
      <c r="J11145" t="s">
        <v>8158</v>
      </c>
      <c r="L11145" t="str">
        <f>_xlfn.XLOOKUP(Tableau1[[#This Row],[TYPE DE PIECE]],Tableau4[MATIERE],Tableau4[SHORT TYPE],"",0,1)</f>
        <v/>
      </c>
      <c r="N11145" t="str">
        <f>IF(ISERR(FIND("DECOUPE",Tableau1[[#This Row],[DESIGNATION]])),"","NEED REF")</f>
        <v/>
      </c>
    </row>
    <row r="11146" spans="2:14">
      <c r="B11146">
        <v>34402860</v>
      </c>
      <c r="C11146" s="2">
        <v>41100</v>
      </c>
      <c r="D11146" t="s">
        <v>13</v>
      </c>
      <c r="E11146" t="s">
        <v>8337</v>
      </c>
      <c r="F11146" t="s">
        <v>8187</v>
      </c>
      <c r="J11146" t="s">
        <v>8158</v>
      </c>
      <c r="L11146" t="str">
        <f>_xlfn.XLOOKUP(Tableau1[[#This Row],[TYPE DE PIECE]],Tableau4[MATIERE],Tableau4[SHORT TYPE],"",0,1)</f>
        <v/>
      </c>
      <c r="N11146" t="str">
        <f>IF(ISERR(FIND("DECOUPE",Tableau1[[#This Row],[DESIGNATION]])),"","NEED REF")</f>
        <v/>
      </c>
    </row>
    <row r="11147" spans="2:14">
      <c r="B11147">
        <v>34402859</v>
      </c>
      <c r="C11147" s="2">
        <v>41100</v>
      </c>
      <c r="D11147" t="s">
        <v>13</v>
      </c>
      <c r="E11147" t="s">
        <v>8338</v>
      </c>
      <c r="F11147" t="s">
        <v>8187</v>
      </c>
      <c r="J11147" t="s">
        <v>8158</v>
      </c>
      <c r="L11147" t="str">
        <f>_xlfn.XLOOKUP(Tableau1[[#This Row],[TYPE DE PIECE]],Tableau4[MATIERE],Tableau4[SHORT TYPE],"",0,1)</f>
        <v/>
      </c>
      <c r="N11147" t="str">
        <f>IF(ISERR(FIND("DECOUPE",Tableau1[[#This Row],[DESIGNATION]])),"","NEED REF")</f>
        <v/>
      </c>
    </row>
    <row r="11148" spans="2:14">
      <c r="B11148">
        <v>34402858</v>
      </c>
      <c r="C11148" s="2">
        <v>41100</v>
      </c>
      <c r="D11148" t="s">
        <v>13</v>
      </c>
      <c r="E11148" t="s">
        <v>8339</v>
      </c>
      <c r="F11148" t="s">
        <v>8187</v>
      </c>
      <c r="J11148" t="s">
        <v>8158</v>
      </c>
      <c r="L11148" t="str">
        <f>_xlfn.XLOOKUP(Tableau1[[#This Row],[TYPE DE PIECE]],Tableau4[MATIERE],Tableau4[SHORT TYPE],"",0,1)</f>
        <v/>
      </c>
      <c r="N11148" t="str">
        <f>IF(ISERR(FIND("DECOUPE",Tableau1[[#This Row],[DESIGNATION]])),"","NEED REF")</f>
        <v/>
      </c>
    </row>
    <row r="11149" spans="2:14">
      <c r="B11149">
        <v>34402857</v>
      </c>
      <c r="C11149" s="2">
        <v>41100</v>
      </c>
      <c r="D11149" t="s">
        <v>13</v>
      </c>
      <c r="E11149" t="s">
        <v>8156</v>
      </c>
      <c r="F11149" t="s">
        <v>8187</v>
      </c>
      <c r="J11149" t="s">
        <v>8158</v>
      </c>
      <c r="L11149" t="str">
        <f>_xlfn.XLOOKUP(Tableau1[[#This Row],[TYPE DE PIECE]],Tableau4[MATIERE],Tableau4[SHORT TYPE],"",0,1)</f>
        <v/>
      </c>
      <c r="N11149" t="str">
        <f>IF(ISERR(FIND("DECOUPE",Tableau1[[#This Row],[DESIGNATION]])),"","NEED REF")</f>
        <v/>
      </c>
    </row>
    <row r="11150" spans="2:14">
      <c r="B11150">
        <v>34402856</v>
      </c>
      <c r="C11150" s="2">
        <v>41100</v>
      </c>
      <c r="D11150" t="s">
        <v>13</v>
      </c>
      <c r="E11150" t="s">
        <v>8340</v>
      </c>
      <c r="F11150" t="s">
        <v>8187</v>
      </c>
      <c r="J11150" t="s">
        <v>8158</v>
      </c>
      <c r="L11150" t="str">
        <f>_xlfn.XLOOKUP(Tableau1[[#This Row],[TYPE DE PIECE]],Tableau4[MATIERE],Tableau4[SHORT TYPE],"",0,1)</f>
        <v/>
      </c>
      <c r="N11150" t="str">
        <f>IF(ISERR(FIND("DECOUPE",Tableau1[[#This Row],[DESIGNATION]])),"","NEED REF")</f>
        <v/>
      </c>
    </row>
    <row r="11151" spans="2:14">
      <c r="B11151">
        <v>34402855</v>
      </c>
      <c r="C11151" s="2">
        <v>41100</v>
      </c>
      <c r="D11151" t="s">
        <v>13</v>
      </c>
      <c r="E11151" t="s">
        <v>8274</v>
      </c>
      <c r="F11151" t="s">
        <v>8187</v>
      </c>
      <c r="J11151" t="s">
        <v>8158</v>
      </c>
      <c r="L11151" t="str">
        <f>_xlfn.XLOOKUP(Tableau1[[#This Row],[TYPE DE PIECE]],Tableau4[MATIERE],Tableau4[SHORT TYPE],"",0,1)</f>
        <v/>
      </c>
      <c r="N11151" t="str">
        <f>IF(ISERR(FIND("DECOUPE",Tableau1[[#This Row],[DESIGNATION]])),"","NEED REF")</f>
        <v/>
      </c>
    </row>
    <row r="11152" spans="2:14">
      <c r="B11152">
        <v>34402854</v>
      </c>
      <c r="C11152" s="2">
        <v>41100</v>
      </c>
      <c r="D11152" t="s">
        <v>13</v>
      </c>
      <c r="E11152" t="s">
        <v>8278</v>
      </c>
      <c r="F11152" t="s">
        <v>8187</v>
      </c>
      <c r="J11152" t="s">
        <v>8158</v>
      </c>
      <c r="L11152" t="str">
        <f>_xlfn.XLOOKUP(Tableau1[[#This Row],[TYPE DE PIECE]],Tableau4[MATIERE],Tableau4[SHORT TYPE],"",0,1)</f>
        <v/>
      </c>
      <c r="N11152" t="str">
        <f>IF(ISERR(FIND("DECOUPE",Tableau1[[#This Row],[DESIGNATION]])),"","NEED REF")</f>
        <v/>
      </c>
    </row>
    <row r="11153" spans="2:14">
      <c r="B11153">
        <v>34402853</v>
      </c>
      <c r="C11153" s="2">
        <v>41100</v>
      </c>
      <c r="D11153" t="s">
        <v>13</v>
      </c>
      <c r="E11153" t="s">
        <v>8281</v>
      </c>
      <c r="F11153" t="s">
        <v>8187</v>
      </c>
      <c r="J11153" t="s">
        <v>8158</v>
      </c>
      <c r="L11153" t="str">
        <f>_xlfn.XLOOKUP(Tableau1[[#This Row],[TYPE DE PIECE]],Tableau4[MATIERE],Tableau4[SHORT TYPE],"",0,1)</f>
        <v/>
      </c>
      <c r="N11153" t="str">
        <f>IF(ISERR(FIND("DECOUPE",Tableau1[[#This Row],[DESIGNATION]])),"","NEED REF")</f>
        <v/>
      </c>
    </row>
    <row r="11154" spans="2:14">
      <c r="B11154">
        <v>34402852</v>
      </c>
      <c r="C11154" s="2">
        <v>41100</v>
      </c>
      <c r="D11154" t="s">
        <v>13</v>
      </c>
      <c r="E11154" t="s">
        <v>8279</v>
      </c>
      <c r="F11154" t="s">
        <v>8187</v>
      </c>
      <c r="J11154" t="s">
        <v>8158</v>
      </c>
      <c r="L11154" t="str">
        <f>_xlfn.XLOOKUP(Tableau1[[#This Row],[TYPE DE PIECE]],Tableau4[MATIERE],Tableau4[SHORT TYPE],"",0,1)</f>
        <v/>
      </c>
      <c r="N11154" t="str">
        <f>IF(ISERR(FIND("DECOUPE",Tableau1[[#This Row],[DESIGNATION]])),"","NEED REF")</f>
        <v/>
      </c>
    </row>
    <row r="11155" spans="2:14">
      <c r="B11155">
        <v>34402851</v>
      </c>
      <c r="C11155" s="2">
        <v>41100</v>
      </c>
      <c r="D11155" t="s">
        <v>13</v>
      </c>
      <c r="E11155" t="s">
        <v>8341</v>
      </c>
      <c r="F11155" t="s">
        <v>8187</v>
      </c>
      <c r="J11155" t="s">
        <v>8158</v>
      </c>
      <c r="L11155" t="str">
        <f>_xlfn.XLOOKUP(Tableau1[[#This Row],[TYPE DE PIECE]],Tableau4[MATIERE],Tableau4[SHORT TYPE],"",0,1)</f>
        <v/>
      </c>
      <c r="N11155" t="str">
        <f>IF(ISERR(FIND("DECOUPE",Tableau1[[#This Row],[DESIGNATION]])),"","NEED REF")</f>
        <v/>
      </c>
    </row>
    <row r="11156" spans="2:14">
      <c r="B11156">
        <v>34402850</v>
      </c>
      <c r="C11156" s="2">
        <v>41100</v>
      </c>
      <c r="D11156" t="s">
        <v>13</v>
      </c>
      <c r="E11156" t="s">
        <v>8156</v>
      </c>
      <c r="F11156" t="s">
        <v>8187</v>
      </c>
      <c r="J11156" t="s">
        <v>8158</v>
      </c>
      <c r="L11156" t="str">
        <f>_xlfn.XLOOKUP(Tableau1[[#This Row],[TYPE DE PIECE]],Tableau4[MATIERE],Tableau4[SHORT TYPE],"",0,1)</f>
        <v/>
      </c>
      <c r="N11156" t="str">
        <f>IF(ISERR(FIND("DECOUPE",Tableau1[[#This Row],[DESIGNATION]])),"","NEED REF")</f>
        <v/>
      </c>
    </row>
    <row r="11157" spans="2:14">
      <c r="B11157">
        <v>34402849</v>
      </c>
      <c r="C11157" s="2">
        <v>41100</v>
      </c>
      <c r="D11157" t="s">
        <v>13</v>
      </c>
      <c r="E11157" t="s">
        <v>8342</v>
      </c>
      <c r="F11157" t="s">
        <v>8187</v>
      </c>
      <c r="J11157" t="s">
        <v>8158</v>
      </c>
      <c r="L11157" t="str">
        <f>_xlfn.XLOOKUP(Tableau1[[#This Row],[TYPE DE PIECE]],Tableau4[MATIERE],Tableau4[SHORT TYPE],"",0,1)</f>
        <v/>
      </c>
      <c r="N11157" t="str">
        <f>IF(ISERR(FIND("DECOUPE",Tableau1[[#This Row],[DESIGNATION]])),"","NEED REF")</f>
        <v/>
      </c>
    </row>
    <row r="11158" spans="2:14">
      <c r="B11158">
        <v>34402848</v>
      </c>
      <c r="C11158" s="2">
        <v>41100</v>
      </c>
      <c r="D11158" t="s">
        <v>13</v>
      </c>
      <c r="E11158" t="s">
        <v>8343</v>
      </c>
      <c r="F11158" t="s">
        <v>8187</v>
      </c>
      <c r="J11158" t="s">
        <v>8158</v>
      </c>
      <c r="L11158" t="str">
        <f>_xlfn.XLOOKUP(Tableau1[[#This Row],[TYPE DE PIECE]],Tableau4[MATIERE],Tableau4[SHORT TYPE],"",0,1)</f>
        <v/>
      </c>
      <c r="N11158" t="str">
        <f>IF(ISERR(FIND("DECOUPE",Tableau1[[#This Row],[DESIGNATION]])),"","NEED REF")</f>
        <v/>
      </c>
    </row>
    <row r="11159" spans="2:14">
      <c r="B11159">
        <v>34402847</v>
      </c>
      <c r="C11159" s="2">
        <v>41100</v>
      </c>
      <c r="D11159" t="s">
        <v>13</v>
      </c>
      <c r="E11159" t="s">
        <v>8344</v>
      </c>
      <c r="F11159" t="s">
        <v>8187</v>
      </c>
      <c r="J11159" t="s">
        <v>8158</v>
      </c>
      <c r="L11159" t="str">
        <f>_xlfn.XLOOKUP(Tableau1[[#This Row],[TYPE DE PIECE]],Tableau4[MATIERE],Tableau4[SHORT TYPE],"",0,1)</f>
        <v/>
      </c>
      <c r="N11159" t="str">
        <f>IF(ISERR(FIND("DECOUPE",Tableau1[[#This Row],[DESIGNATION]])),"","NEED REF")</f>
        <v/>
      </c>
    </row>
    <row r="11160" spans="2:14">
      <c r="B11160">
        <v>34402846</v>
      </c>
      <c r="C11160" s="2">
        <v>41100</v>
      </c>
      <c r="D11160" t="s">
        <v>13</v>
      </c>
      <c r="E11160" t="s">
        <v>8275</v>
      </c>
      <c r="F11160" t="s">
        <v>8187</v>
      </c>
      <c r="J11160" t="s">
        <v>8158</v>
      </c>
      <c r="L11160" t="str">
        <f>_xlfn.XLOOKUP(Tableau1[[#This Row],[TYPE DE PIECE]],Tableau4[MATIERE],Tableau4[SHORT TYPE],"",0,1)</f>
        <v/>
      </c>
      <c r="N11160" t="str">
        <f>IF(ISERR(FIND("DECOUPE",Tableau1[[#This Row],[DESIGNATION]])),"","NEED REF")</f>
        <v/>
      </c>
    </row>
    <row r="11161" spans="2:14">
      <c r="B11161">
        <v>34402845</v>
      </c>
      <c r="C11161" s="2">
        <v>41100</v>
      </c>
      <c r="D11161" t="s">
        <v>13</v>
      </c>
      <c r="E11161" t="s">
        <v>8345</v>
      </c>
      <c r="F11161" t="s">
        <v>8187</v>
      </c>
      <c r="J11161" t="s">
        <v>8158</v>
      </c>
      <c r="L11161" t="str">
        <f>_xlfn.XLOOKUP(Tableau1[[#This Row],[TYPE DE PIECE]],Tableau4[MATIERE],Tableau4[SHORT TYPE],"",0,1)</f>
        <v/>
      </c>
      <c r="N11161" t="str">
        <f>IF(ISERR(FIND("DECOUPE",Tableau1[[#This Row],[DESIGNATION]])),"","NEED REF")</f>
        <v/>
      </c>
    </row>
    <row r="11162" spans="2:14">
      <c r="B11162">
        <v>34402844</v>
      </c>
      <c r="C11162" s="2">
        <v>41100</v>
      </c>
      <c r="D11162" t="s">
        <v>13</v>
      </c>
      <c r="E11162" t="s">
        <v>8309</v>
      </c>
      <c r="F11162" t="s">
        <v>8187</v>
      </c>
      <c r="J11162" t="s">
        <v>8158</v>
      </c>
      <c r="L11162" t="str">
        <f>_xlfn.XLOOKUP(Tableau1[[#This Row],[TYPE DE PIECE]],Tableau4[MATIERE],Tableau4[SHORT TYPE],"",0,1)</f>
        <v/>
      </c>
      <c r="N11162" t="str">
        <f>IF(ISERR(FIND("DECOUPE",Tableau1[[#This Row],[DESIGNATION]])),"","NEED REF")</f>
        <v/>
      </c>
    </row>
    <row r="11163" spans="2:14">
      <c r="B11163">
        <v>34402843</v>
      </c>
      <c r="C11163" s="2">
        <v>41100</v>
      </c>
      <c r="D11163" t="s">
        <v>13</v>
      </c>
      <c r="E11163" t="s">
        <v>8309</v>
      </c>
      <c r="F11163" t="s">
        <v>8187</v>
      </c>
      <c r="J11163" t="s">
        <v>8158</v>
      </c>
      <c r="L11163" t="str">
        <f>_xlfn.XLOOKUP(Tableau1[[#This Row],[TYPE DE PIECE]],Tableau4[MATIERE],Tableau4[SHORT TYPE],"",0,1)</f>
        <v/>
      </c>
      <c r="N11163" t="str">
        <f>IF(ISERR(FIND("DECOUPE",Tableau1[[#This Row],[DESIGNATION]])),"","NEED REF")</f>
        <v/>
      </c>
    </row>
    <row r="11164" spans="2:14">
      <c r="B11164">
        <v>34402842</v>
      </c>
      <c r="C11164" s="2">
        <v>41100</v>
      </c>
      <c r="D11164" t="s">
        <v>13</v>
      </c>
      <c r="E11164" t="s">
        <v>8346</v>
      </c>
      <c r="F11164" t="s">
        <v>8187</v>
      </c>
      <c r="J11164" t="s">
        <v>8158</v>
      </c>
      <c r="L11164" t="str">
        <f>_xlfn.XLOOKUP(Tableau1[[#This Row],[TYPE DE PIECE]],Tableau4[MATIERE],Tableau4[SHORT TYPE],"",0,1)</f>
        <v/>
      </c>
      <c r="N11164" t="str">
        <f>IF(ISERR(FIND("DECOUPE",Tableau1[[#This Row],[DESIGNATION]])),"","NEED REF")</f>
        <v/>
      </c>
    </row>
    <row r="11165" spans="2:14">
      <c r="B11165">
        <v>34402841</v>
      </c>
      <c r="C11165" s="2">
        <v>41100</v>
      </c>
      <c r="D11165" t="s">
        <v>13</v>
      </c>
      <c r="E11165" t="s">
        <v>8347</v>
      </c>
      <c r="F11165" t="s">
        <v>8187</v>
      </c>
      <c r="J11165" t="s">
        <v>8158</v>
      </c>
      <c r="L11165" t="str">
        <f>_xlfn.XLOOKUP(Tableau1[[#This Row],[TYPE DE PIECE]],Tableau4[MATIERE],Tableau4[SHORT TYPE],"",0,1)</f>
        <v/>
      </c>
      <c r="N11165" t="str">
        <f>IF(ISERR(FIND("DECOUPE",Tableau1[[#This Row],[DESIGNATION]])),"","NEED REF")</f>
        <v/>
      </c>
    </row>
    <row r="11166" spans="2:14">
      <c r="B11166">
        <v>34402840</v>
      </c>
      <c r="C11166" s="2">
        <v>41100</v>
      </c>
      <c r="D11166" t="s">
        <v>13</v>
      </c>
      <c r="E11166" t="s">
        <v>8348</v>
      </c>
      <c r="F11166" t="s">
        <v>8187</v>
      </c>
      <c r="J11166" t="s">
        <v>8158</v>
      </c>
      <c r="L11166" t="str">
        <f>_xlfn.XLOOKUP(Tableau1[[#This Row],[TYPE DE PIECE]],Tableau4[MATIERE],Tableau4[SHORT TYPE],"",0,1)</f>
        <v/>
      </c>
      <c r="N11166" t="str">
        <f>IF(ISERR(FIND("DECOUPE",Tableau1[[#This Row],[DESIGNATION]])),"","NEED REF")</f>
        <v/>
      </c>
    </row>
    <row r="11167" spans="2:14">
      <c r="B11167">
        <v>34402839</v>
      </c>
      <c r="C11167" s="2">
        <v>41096</v>
      </c>
      <c r="D11167" t="s">
        <v>13</v>
      </c>
      <c r="E11167" t="s">
        <v>8349</v>
      </c>
      <c r="F11167" t="s">
        <v>8187</v>
      </c>
      <c r="J11167" t="s">
        <v>8158</v>
      </c>
      <c r="L11167" t="str">
        <f>_xlfn.XLOOKUP(Tableau1[[#This Row],[TYPE DE PIECE]],Tableau4[MATIERE],Tableau4[SHORT TYPE],"",0,1)</f>
        <v/>
      </c>
      <c r="N11167" t="str">
        <f>IF(ISERR(FIND("DECOUPE",Tableau1[[#This Row],[DESIGNATION]])),"","NEED REF")</f>
        <v/>
      </c>
    </row>
    <row r="11168" spans="2:14">
      <c r="B11168">
        <v>34402838</v>
      </c>
      <c r="C11168" s="2">
        <v>41096</v>
      </c>
      <c r="D11168" t="s">
        <v>13</v>
      </c>
      <c r="E11168" t="s">
        <v>8350</v>
      </c>
      <c r="F11168" t="s">
        <v>8187</v>
      </c>
      <c r="J11168" t="s">
        <v>8158</v>
      </c>
      <c r="L11168" t="str">
        <f>_xlfn.XLOOKUP(Tableau1[[#This Row],[TYPE DE PIECE]],Tableau4[MATIERE],Tableau4[SHORT TYPE],"",0,1)</f>
        <v/>
      </c>
      <c r="N11168" t="str">
        <f>IF(ISERR(FIND("DECOUPE",Tableau1[[#This Row],[DESIGNATION]])),"","NEED REF")</f>
        <v/>
      </c>
    </row>
    <row r="11169" spans="2:14">
      <c r="B11169">
        <v>34402837</v>
      </c>
      <c r="C11169" s="2">
        <v>41096</v>
      </c>
      <c r="D11169" t="s">
        <v>13</v>
      </c>
      <c r="E11169" t="s">
        <v>8351</v>
      </c>
      <c r="F11169" t="s">
        <v>8187</v>
      </c>
      <c r="J11169" t="s">
        <v>8158</v>
      </c>
      <c r="L11169" t="str">
        <f>_xlfn.XLOOKUP(Tableau1[[#This Row],[TYPE DE PIECE]],Tableau4[MATIERE],Tableau4[SHORT TYPE],"",0,1)</f>
        <v/>
      </c>
      <c r="N11169" t="str">
        <f>IF(ISERR(FIND("DECOUPE",Tableau1[[#This Row],[DESIGNATION]])),"","NEED REF")</f>
        <v/>
      </c>
    </row>
    <row r="11170" spans="2:14">
      <c r="B11170">
        <v>34402836</v>
      </c>
      <c r="C11170" s="2">
        <v>41096</v>
      </c>
      <c r="D11170" t="s">
        <v>13</v>
      </c>
      <c r="E11170" t="s">
        <v>8352</v>
      </c>
      <c r="F11170" t="s">
        <v>8187</v>
      </c>
      <c r="J11170" t="s">
        <v>8158</v>
      </c>
      <c r="L11170" t="str">
        <f>_xlfn.XLOOKUP(Tableau1[[#This Row],[TYPE DE PIECE]],Tableau4[MATIERE],Tableau4[SHORT TYPE],"",0,1)</f>
        <v/>
      </c>
      <c r="N11170" t="str">
        <f>IF(ISERR(FIND("DECOUPE",Tableau1[[#This Row],[DESIGNATION]])),"","NEED REF")</f>
        <v/>
      </c>
    </row>
    <row r="11171" spans="2:14">
      <c r="B11171">
        <v>34402835</v>
      </c>
      <c r="C11171" s="2">
        <v>41096</v>
      </c>
      <c r="D11171" t="s">
        <v>13</v>
      </c>
      <c r="E11171" t="s">
        <v>8353</v>
      </c>
      <c r="F11171" t="s">
        <v>8187</v>
      </c>
      <c r="J11171" t="s">
        <v>8158</v>
      </c>
      <c r="L11171" t="str">
        <f>_xlfn.XLOOKUP(Tableau1[[#This Row],[TYPE DE PIECE]],Tableau4[MATIERE],Tableau4[SHORT TYPE],"",0,1)</f>
        <v/>
      </c>
      <c r="N11171" t="str">
        <f>IF(ISERR(FIND("DECOUPE",Tableau1[[#This Row],[DESIGNATION]])),"","NEED REF")</f>
        <v/>
      </c>
    </row>
    <row r="11172" spans="2:14">
      <c r="B11172">
        <v>34402834</v>
      </c>
      <c r="C11172" s="2">
        <v>41096</v>
      </c>
      <c r="D11172" t="s">
        <v>13</v>
      </c>
      <c r="E11172" t="s">
        <v>8354</v>
      </c>
      <c r="F11172" t="s">
        <v>8187</v>
      </c>
      <c r="J11172" t="s">
        <v>8158</v>
      </c>
      <c r="L11172" t="str">
        <f>_xlfn.XLOOKUP(Tableau1[[#This Row],[TYPE DE PIECE]],Tableau4[MATIERE],Tableau4[SHORT TYPE],"",0,1)</f>
        <v/>
      </c>
      <c r="N11172" t="str">
        <f>IF(ISERR(FIND("DECOUPE",Tableau1[[#This Row],[DESIGNATION]])),"","NEED REF")</f>
        <v/>
      </c>
    </row>
    <row r="11173" spans="2:14">
      <c r="B11173">
        <v>34402833</v>
      </c>
      <c r="C11173" s="2">
        <v>41096</v>
      </c>
      <c r="D11173" t="s">
        <v>13</v>
      </c>
      <c r="E11173" t="s">
        <v>8355</v>
      </c>
      <c r="F11173" t="s">
        <v>8187</v>
      </c>
      <c r="J11173" t="s">
        <v>8158</v>
      </c>
      <c r="L11173" t="str">
        <f>_xlfn.XLOOKUP(Tableau1[[#This Row],[TYPE DE PIECE]],Tableau4[MATIERE],Tableau4[SHORT TYPE],"",0,1)</f>
        <v/>
      </c>
      <c r="N11173" t="str">
        <f>IF(ISERR(FIND("DECOUPE",Tableau1[[#This Row],[DESIGNATION]])),"","NEED REF")</f>
        <v/>
      </c>
    </row>
    <row r="11174" spans="2:14">
      <c r="B11174">
        <v>34402832</v>
      </c>
      <c r="C11174" s="2">
        <v>41096</v>
      </c>
      <c r="D11174" t="s">
        <v>13</v>
      </c>
      <c r="E11174" t="s">
        <v>8356</v>
      </c>
      <c r="F11174" t="s">
        <v>8187</v>
      </c>
      <c r="J11174" t="s">
        <v>8158</v>
      </c>
      <c r="L11174" t="str">
        <f>_xlfn.XLOOKUP(Tableau1[[#This Row],[TYPE DE PIECE]],Tableau4[MATIERE],Tableau4[SHORT TYPE],"",0,1)</f>
        <v/>
      </c>
      <c r="N11174" t="str">
        <f>IF(ISERR(FIND("DECOUPE",Tableau1[[#This Row],[DESIGNATION]])),"","NEED REF")</f>
        <v/>
      </c>
    </row>
    <row r="11175" spans="2:14">
      <c r="B11175">
        <v>34402831</v>
      </c>
      <c r="C11175" s="2">
        <v>41096</v>
      </c>
      <c r="D11175" t="s">
        <v>13</v>
      </c>
      <c r="E11175" t="s">
        <v>8357</v>
      </c>
      <c r="F11175" t="s">
        <v>8187</v>
      </c>
      <c r="J11175" t="s">
        <v>8158</v>
      </c>
      <c r="L11175" t="str">
        <f>_xlfn.XLOOKUP(Tableau1[[#This Row],[TYPE DE PIECE]],Tableau4[MATIERE],Tableau4[SHORT TYPE],"",0,1)</f>
        <v/>
      </c>
      <c r="N11175" t="str">
        <f>IF(ISERR(FIND("DECOUPE",Tableau1[[#This Row],[DESIGNATION]])),"","NEED REF")</f>
        <v/>
      </c>
    </row>
    <row r="11176" spans="2:14">
      <c r="B11176">
        <v>34402830</v>
      </c>
      <c r="C11176" s="2">
        <v>41096</v>
      </c>
      <c r="D11176" t="s">
        <v>13</v>
      </c>
      <c r="E11176" t="s">
        <v>8358</v>
      </c>
      <c r="F11176" t="s">
        <v>8187</v>
      </c>
      <c r="J11176" t="s">
        <v>8158</v>
      </c>
      <c r="L11176" t="str">
        <f>_xlfn.XLOOKUP(Tableau1[[#This Row],[TYPE DE PIECE]],Tableau4[MATIERE],Tableau4[SHORT TYPE],"",0,1)</f>
        <v/>
      </c>
      <c r="N11176" t="str">
        <f>IF(ISERR(FIND("DECOUPE",Tableau1[[#This Row],[DESIGNATION]])),"","NEED REF")</f>
        <v/>
      </c>
    </row>
    <row r="11177" spans="2:14">
      <c r="B11177">
        <v>34402829</v>
      </c>
      <c r="C11177" s="2">
        <v>41096</v>
      </c>
      <c r="D11177" t="s">
        <v>13</v>
      </c>
      <c r="E11177" t="s">
        <v>8359</v>
      </c>
      <c r="F11177" t="s">
        <v>8187</v>
      </c>
      <c r="J11177" t="s">
        <v>8158</v>
      </c>
      <c r="L11177" t="str">
        <f>_xlfn.XLOOKUP(Tableau1[[#This Row],[TYPE DE PIECE]],Tableau4[MATIERE],Tableau4[SHORT TYPE],"",0,1)</f>
        <v/>
      </c>
      <c r="N11177" t="str">
        <f>IF(ISERR(FIND("DECOUPE",Tableau1[[#This Row],[DESIGNATION]])),"","NEED REF")</f>
        <v/>
      </c>
    </row>
    <row r="11178" spans="2:14">
      <c r="B11178">
        <v>34402828</v>
      </c>
      <c r="C11178" s="2">
        <v>41096</v>
      </c>
      <c r="D11178" t="s">
        <v>13</v>
      </c>
      <c r="E11178" t="s">
        <v>8360</v>
      </c>
      <c r="F11178" t="s">
        <v>8187</v>
      </c>
      <c r="J11178" t="s">
        <v>8158</v>
      </c>
      <c r="L11178" t="str">
        <f>_xlfn.XLOOKUP(Tableau1[[#This Row],[TYPE DE PIECE]],Tableau4[MATIERE],Tableau4[SHORT TYPE],"",0,1)</f>
        <v/>
      </c>
      <c r="N11178" t="str">
        <f>IF(ISERR(FIND("DECOUPE",Tableau1[[#This Row],[DESIGNATION]])),"","NEED REF")</f>
        <v/>
      </c>
    </row>
    <row r="11179" spans="2:14">
      <c r="B11179">
        <v>34402827</v>
      </c>
      <c r="C11179" s="2">
        <v>41096</v>
      </c>
      <c r="D11179" t="s">
        <v>13</v>
      </c>
      <c r="E11179" t="s">
        <v>8361</v>
      </c>
      <c r="F11179" t="s">
        <v>8187</v>
      </c>
      <c r="J11179" t="s">
        <v>8158</v>
      </c>
      <c r="L11179" t="str">
        <f>_xlfn.XLOOKUP(Tableau1[[#This Row],[TYPE DE PIECE]],Tableau4[MATIERE],Tableau4[SHORT TYPE],"",0,1)</f>
        <v/>
      </c>
      <c r="N11179" t="str">
        <f>IF(ISERR(FIND("DECOUPE",Tableau1[[#This Row],[DESIGNATION]])),"","NEED REF")</f>
        <v/>
      </c>
    </row>
    <row r="11180" spans="2:14">
      <c r="B11180">
        <v>34402826</v>
      </c>
      <c r="C11180" s="2">
        <v>41096</v>
      </c>
      <c r="D11180" t="s">
        <v>13</v>
      </c>
      <c r="E11180" t="s">
        <v>8362</v>
      </c>
      <c r="F11180" t="s">
        <v>8187</v>
      </c>
      <c r="J11180" t="s">
        <v>8158</v>
      </c>
      <c r="L11180" t="str">
        <f>_xlfn.XLOOKUP(Tableau1[[#This Row],[TYPE DE PIECE]],Tableau4[MATIERE],Tableau4[SHORT TYPE],"",0,1)</f>
        <v/>
      </c>
      <c r="N11180" t="str">
        <f>IF(ISERR(FIND("DECOUPE",Tableau1[[#This Row],[DESIGNATION]])),"","NEED REF")</f>
        <v/>
      </c>
    </row>
    <row r="11181" spans="2:14">
      <c r="B11181">
        <v>34402825</v>
      </c>
      <c r="C11181" s="2">
        <v>41096</v>
      </c>
      <c r="D11181" t="s">
        <v>13</v>
      </c>
      <c r="E11181" t="s">
        <v>8363</v>
      </c>
      <c r="F11181" t="s">
        <v>8187</v>
      </c>
      <c r="J11181" t="s">
        <v>8158</v>
      </c>
      <c r="L11181" t="str">
        <f>_xlfn.XLOOKUP(Tableau1[[#This Row],[TYPE DE PIECE]],Tableau4[MATIERE],Tableau4[SHORT TYPE],"",0,1)</f>
        <v/>
      </c>
      <c r="N11181" t="str">
        <f>IF(ISERR(FIND("DECOUPE",Tableau1[[#This Row],[DESIGNATION]])),"","NEED REF")</f>
        <v/>
      </c>
    </row>
    <row r="11182" spans="2:14">
      <c r="B11182">
        <v>34402824</v>
      </c>
      <c r="C11182" s="2">
        <v>41096</v>
      </c>
      <c r="D11182" t="s">
        <v>13</v>
      </c>
      <c r="E11182" t="s">
        <v>8364</v>
      </c>
      <c r="F11182" t="s">
        <v>8187</v>
      </c>
      <c r="J11182" t="s">
        <v>8158</v>
      </c>
      <c r="L11182" t="str">
        <f>_xlfn.XLOOKUP(Tableau1[[#This Row],[TYPE DE PIECE]],Tableau4[MATIERE],Tableau4[SHORT TYPE],"",0,1)</f>
        <v/>
      </c>
      <c r="N11182" t="str">
        <f>IF(ISERR(FIND("DECOUPE",Tableau1[[#This Row],[DESIGNATION]])),"","NEED REF")</f>
        <v/>
      </c>
    </row>
    <row r="11183" spans="2:14">
      <c r="B11183">
        <v>34402823</v>
      </c>
      <c r="C11183" s="2">
        <v>41096</v>
      </c>
      <c r="D11183" t="s">
        <v>13</v>
      </c>
      <c r="E11183" t="s">
        <v>8365</v>
      </c>
      <c r="F11183" t="s">
        <v>8187</v>
      </c>
      <c r="J11183" t="s">
        <v>8158</v>
      </c>
      <c r="L11183" t="str">
        <f>_xlfn.XLOOKUP(Tableau1[[#This Row],[TYPE DE PIECE]],Tableau4[MATIERE],Tableau4[SHORT TYPE],"",0,1)</f>
        <v/>
      </c>
      <c r="N11183" t="str">
        <f>IF(ISERR(FIND("DECOUPE",Tableau1[[#This Row],[DESIGNATION]])),"","NEED REF")</f>
        <v/>
      </c>
    </row>
    <row r="11184" spans="2:14">
      <c r="B11184">
        <v>34402822</v>
      </c>
      <c r="C11184" s="2">
        <v>41096</v>
      </c>
      <c r="D11184" t="s">
        <v>13</v>
      </c>
      <c r="E11184" t="s">
        <v>8366</v>
      </c>
      <c r="F11184" t="s">
        <v>8187</v>
      </c>
      <c r="J11184" t="s">
        <v>8158</v>
      </c>
      <c r="L11184" t="str">
        <f>_xlfn.XLOOKUP(Tableau1[[#This Row],[TYPE DE PIECE]],Tableau4[MATIERE],Tableau4[SHORT TYPE],"",0,1)</f>
        <v/>
      </c>
      <c r="N11184" t="str">
        <f>IF(ISERR(FIND("DECOUPE",Tableau1[[#This Row],[DESIGNATION]])),"","NEED REF")</f>
        <v/>
      </c>
    </row>
    <row r="11185" spans="2:14">
      <c r="B11185">
        <v>34402821</v>
      </c>
      <c r="C11185" s="2">
        <v>41096</v>
      </c>
      <c r="D11185" t="s">
        <v>13</v>
      </c>
      <c r="E11185" t="s">
        <v>8367</v>
      </c>
      <c r="F11185" t="s">
        <v>8187</v>
      </c>
      <c r="J11185" t="s">
        <v>8158</v>
      </c>
      <c r="L11185" t="str">
        <f>_xlfn.XLOOKUP(Tableau1[[#This Row],[TYPE DE PIECE]],Tableau4[MATIERE],Tableau4[SHORT TYPE],"",0,1)</f>
        <v/>
      </c>
      <c r="N11185" t="str">
        <f>IF(ISERR(FIND("DECOUPE",Tableau1[[#This Row],[DESIGNATION]])),"","NEED REF")</f>
        <v/>
      </c>
    </row>
    <row r="11186" spans="2:14">
      <c r="B11186">
        <v>34402820</v>
      </c>
      <c r="C11186" s="2">
        <v>41096</v>
      </c>
      <c r="D11186" t="s">
        <v>13</v>
      </c>
      <c r="E11186" t="s">
        <v>8368</v>
      </c>
      <c r="F11186" t="s">
        <v>8187</v>
      </c>
      <c r="J11186" t="s">
        <v>8158</v>
      </c>
      <c r="L11186" t="str">
        <f>_xlfn.XLOOKUP(Tableau1[[#This Row],[TYPE DE PIECE]],Tableau4[MATIERE],Tableau4[SHORT TYPE],"",0,1)</f>
        <v/>
      </c>
      <c r="N11186" t="str">
        <f>IF(ISERR(FIND("DECOUPE",Tableau1[[#This Row],[DESIGNATION]])),"","NEED REF")</f>
        <v/>
      </c>
    </row>
    <row r="11187" spans="2:14">
      <c r="B11187">
        <v>34402819</v>
      </c>
      <c r="C11187" s="2">
        <v>41096</v>
      </c>
      <c r="D11187" t="s">
        <v>13</v>
      </c>
      <c r="E11187" t="s">
        <v>8369</v>
      </c>
      <c r="F11187" t="s">
        <v>8187</v>
      </c>
      <c r="J11187" t="s">
        <v>8158</v>
      </c>
      <c r="L11187" t="str">
        <f>_xlfn.XLOOKUP(Tableau1[[#This Row],[TYPE DE PIECE]],Tableau4[MATIERE],Tableau4[SHORT TYPE],"",0,1)</f>
        <v/>
      </c>
      <c r="N11187" t="str">
        <f>IF(ISERR(FIND("DECOUPE",Tableau1[[#This Row],[DESIGNATION]])),"","NEED REF")</f>
        <v/>
      </c>
    </row>
    <row r="11188" spans="2:14">
      <c r="B11188">
        <v>34402818</v>
      </c>
      <c r="C11188" s="2">
        <v>41096</v>
      </c>
      <c r="D11188" t="s">
        <v>13</v>
      </c>
      <c r="E11188" t="s">
        <v>8370</v>
      </c>
      <c r="F11188" t="s">
        <v>8187</v>
      </c>
      <c r="J11188" t="s">
        <v>8158</v>
      </c>
      <c r="L11188" t="str">
        <f>_xlfn.XLOOKUP(Tableau1[[#This Row],[TYPE DE PIECE]],Tableau4[MATIERE],Tableau4[SHORT TYPE],"",0,1)</f>
        <v/>
      </c>
      <c r="N11188" t="str">
        <f>IF(ISERR(FIND("DECOUPE",Tableau1[[#This Row],[DESIGNATION]])),"","NEED REF")</f>
        <v/>
      </c>
    </row>
    <row r="11189" spans="2:14">
      <c r="B11189">
        <v>34402817</v>
      </c>
      <c r="C11189" s="2">
        <v>41096</v>
      </c>
      <c r="D11189" t="s">
        <v>13</v>
      </c>
      <c r="E11189" t="s">
        <v>8371</v>
      </c>
      <c r="F11189" t="s">
        <v>8187</v>
      </c>
      <c r="J11189" t="s">
        <v>8158</v>
      </c>
      <c r="L11189" t="str">
        <f>_xlfn.XLOOKUP(Tableau1[[#This Row],[TYPE DE PIECE]],Tableau4[MATIERE],Tableau4[SHORT TYPE],"",0,1)</f>
        <v/>
      </c>
      <c r="N11189" t="str">
        <f>IF(ISERR(FIND("DECOUPE",Tableau1[[#This Row],[DESIGNATION]])),"","NEED REF")</f>
        <v/>
      </c>
    </row>
    <row r="11190" spans="2:14">
      <c r="B11190">
        <v>34402816</v>
      </c>
      <c r="C11190" s="2">
        <v>41096</v>
      </c>
      <c r="D11190" t="s">
        <v>13</v>
      </c>
      <c r="E11190" t="s">
        <v>8372</v>
      </c>
      <c r="F11190" t="s">
        <v>8187</v>
      </c>
      <c r="J11190" t="s">
        <v>8158</v>
      </c>
      <c r="L11190" t="str">
        <f>_xlfn.XLOOKUP(Tableau1[[#This Row],[TYPE DE PIECE]],Tableau4[MATIERE],Tableau4[SHORT TYPE],"",0,1)</f>
        <v/>
      </c>
      <c r="N11190" t="str">
        <f>IF(ISERR(FIND("DECOUPE",Tableau1[[#This Row],[DESIGNATION]])),"","NEED REF")</f>
        <v/>
      </c>
    </row>
    <row r="11191" spans="2:14">
      <c r="B11191">
        <v>34402815</v>
      </c>
      <c r="C11191" s="2">
        <v>41096</v>
      </c>
      <c r="D11191" t="s">
        <v>13</v>
      </c>
      <c r="E11191" t="s">
        <v>8373</v>
      </c>
      <c r="F11191" t="s">
        <v>8187</v>
      </c>
      <c r="J11191" t="s">
        <v>8158</v>
      </c>
      <c r="L11191" t="str">
        <f>_xlfn.XLOOKUP(Tableau1[[#This Row],[TYPE DE PIECE]],Tableau4[MATIERE],Tableau4[SHORT TYPE],"",0,1)</f>
        <v/>
      </c>
      <c r="N11191" t="str">
        <f>IF(ISERR(FIND("DECOUPE",Tableau1[[#This Row],[DESIGNATION]])),"","NEED REF")</f>
        <v/>
      </c>
    </row>
    <row r="11192" spans="2:14">
      <c r="B11192">
        <v>34402814</v>
      </c>
      <c r="C11192" s="2">
        <v>41096</v>
      </c>
      <c r="D11192" t="s">
        <v>13</v>
      </c>
      <c r="E11192" t="s">
        <v>8374</v>
      </c>
      <c r="F11192" t="s">
        <v>8187</v>
      </c>
      <c r="J11192" t="s">
        <v>8158</v>
      </c>
      <c r="L11192" t="str">
        <f>_xlfn.XLOOKUP(Tableau1[[#This Row],[TYPE DE PIECE]],Tableau4[MATIERE],Tableau4[SHORT TYPE],"",0,1)</f>
        <v/>
      </c>
      <c r="N11192" t="str">
        <f>IF(ISERR(FIND("DECOUPE",Tableau1[[#This Row],[DESIGNATION]])),"","NEED REF")</f>
        <v/>
      </c>
    </row>
    <row r="11193" spans="2:14">
      <c r="B11193">
        <v>34402813</v>
      </c>
      <c r="C11193" s="2">
        <v>41096</v>
      </c>
      <c r="D11193" t="s">
        <v>13</v>
      </c>
      <c r="E11193" t="s">
        <v>8375</v>
      </c>
      <c r="F11193" t="s">
        <v>8187</v>
      </c>
      <c r="J11193" t="s">
        <v>8158</v>
      </c>
      <c r="L11193" t="str">
        <f>_xlfn.XLOOKUP(Tableau1[[#This Row],[TYPE DE PIECE]],Tableau4[MATIERE],Tableau4[SHORT TYPE],"",0,1)</f>
        <v/>
      </c>
      <c r="N11193" t="str">
        <f>IF(ISERR(FIND("DECOUPE",Tableau1[[#This Row],[DESIGNATION]])),"","NEED REF")</f>
        <v/>
      </c>
    </row>
    <row r="11194" spans="2:14">
      <c r="B11194">
        <v>34402812</v>
      </c>
      <c r="C11194" s="2">
        <v>41096</v>
      </c>
      <c r="D11194" t="s">
        <v>13</v>
      </c>
      <c r="E11194" t="s">
        <v>8376</v>
      </c>
      <c r="F11194" t="s">
        <v>8187</v>
      </c>
      <c r="J11194" t="s">
        <v>8158</v>
      </c>
      <c r="L11194" t="str">
        <f>_xlfn.XLOOKUP(Tableau1[[#This Row],[TYPE DE PIECE]],Tableau4[MATIERE],Tableau4[SHORT TYPE],"",0,1)</f>
        <v/>
      </c>
      <c r="N11194" t="str">
        <f>IF(ISERR(FIND("DECOUPE",Tableau1[[#This Row],[DESIGNATION]])),"","NEED REF")</f>
        <v/>
      </c>
    </row>
    <row r="11195" spans="2:14">
      <c r="B11195">
        <v>34402811</v>
      </c>
      <c r="C11195" s="2">
        <v>41096</v>
      </c>
      <c r="D11195" t="s">
        <v>13</v>
      </c>
      <c r="E11195" t="s">
        <v>8272</v>
      </c>
      <c r="F11195" t="s">
        <v>8187</v>
      </c>
      <c r="J11195" t="s">
        <v>8158</v>
      </c>
      <c r="L11195" t="str">
        <f>_xlfn.XLOOKUP(Tableau1[[#This Row],[TYPE DE PIECE]],Tableau4[MATIERE],Tableau4[SHORT TYPE],"",0,1)</f>
        <v/>
      </c>
      <c r="N11195" t="str">
        <f>IF(ISERR(FIND("DECOUPE",Tableau1[[#This Row],[DESIGNATION]])),"","NEED REF")</f>
        <v/>
      </c>
    </row>
    <row r="11196" spans="2:14">
      <c r="B11196">
        <v>34402810</v>
      </c>
      <c r="C11196" s="2">
        <v>41096</v>
      </c>
      <c r="D11196" t="s">
        <v>13</v>
      </c>
      <c r="E11196" t="s">
        <v>8271</v>
      </c>
      <c r="F11196" t="s">
        <v>8187</v>
      </c>
      <c r="J11196" t="s">
        <v>8158</v>
      </c>
      <c r="L11196" t="str">
        <f>_xlfn.XLOOKUP(Tableau1[[#This Row],[TYPE DE PIECE]],Tableau4[MATIERE],Tableau4[SHORT TYPE],"",0,1)</f>
        <v/>
      </c>
      <c r="N11196" t="str">
        <f>IF(ISERR(FIND("DECOUPE",Tableau1[[#This Row],[DESIGNATION]])),"","NEED REF")</f>
        <v/>
      </c>
    </row>
    <row r="11197" spans="2:14">
      <c r="B11197">
        <v>34402809</v>
      </c>
      <c r="C11197" s="2">
        <v>41096</v>
      </c>
      <c r="D11197" t="s">
        <v>13</v>
      </c>
      <c r="E11197" t="s">
        <v>8254</v>
      </c>
      <c r="F11197" t="s">
        <v>8187</v>
      </c>
      <c r="J11197" t="s">
        <v>8158</v>
      </c>
      <c r="L11197" t="str">
        <f>_xlfn.XLOOKUP(Tableau1[[#This Row],[TYPE DE PIECE]],Tableau4[MATIERE],Tableau4[SHORT TYPE],"",0,1)</f>
        <v/>
      </c>
      <c r="N11197" t="str">
        <f>IF(ISERR(FIND("DECOUPE",Tableau1[[#This Row],[DESIGNATION]])),"","NEED REF")</f>
        <v/>
      </c>
    </row>
    <row r="11198" spans="2:14">
      <c r="B11198">
        <v>34402808</v>
      </c>
      <c r="C11198" s="2">
        <v>41096</v>
      </c>
      <c r="D11198" t="s">
        <v>13</v>
      </c>
      <c r="E11198" t="s">
        <v>8253</v>
      </c>
      <c r="F11198" t="s">
        <v>8187</v>
      </c>
      <c r="J11198" t="s">
        <v>8158</v>
      </c>
      <c r="L11198" t="str">
        <f>_xlfn.XLOOKUP(Tableau1[[#This Row],[TYPE DE PIECE]],Tableau4[MATIERE],Tableau4[SHORT TYPE],"",0,1)</f>
        <v/>
      </c>
      <c r="N11198" t="str">
        <f>IF(ISERR(FIND("DECOUPE",Tableau1[[#This Row],[DESIGNATION]])),"","NEED REF")</f>
        <v/>
      </c>
    </row>
    <row r="11199" spans="2:14">
      <c r="B11199">
        <v>34402807</v>
      </c>
      <c r="C11199" s="2">
        <v>41096</v>
      </c>
      <c r="D11199" t="s">
        <v>13</v>
      </c>
      <c r="E11199" t="s">
        <v>8323</v>
      </c>
      <c r="F11199" t="s">
        <v>8187</v>
      </c>
      <c r="J11199" t="s">
        <v>8158</v>
      </c>
      <c r="L11199" t="str">
        <f>_xlfn.XLOOKUP(Tableau1[[#This Row],[TYPE DE PIECE]],Tableau4[MATIERE],Tableau4[SHORT TYPE],"",0,1)</f>
        <v/>
      </c>
      <c r="N11199" t="str">
        <f>IF(ISERR(FIND("DECOUPE",Tableau1[[#This Row],[DESIGNATION]])),"","NEED REF")</f>
        <v/>
      </c>
    </row>
    <row r="11200" spans="2:14">
      <c r="B11200">
        <v>34402806</v>
      </c>
      <c r="C11200" s="2">
        <v>41096</v>
      </c>
      <c r="D11200" t="s">
        <v>13</v>
      </c>
      <c r="E11200" t="s">
        <v>8330</v>
      </c>
      <c r="F11200" t="s">
        <v>8187</v>
      </c>
      <c r="J11200" t="s">
        <v>8158</v>
      </c>
      <c r="L11200" t="str">
        <f>_xlfn.XLOOKUP(Tableau1[[#This Row],[TYPE DE PIECE]],Tableau4[MATIERE],Tableau4[SHORT TYPE],"",0,1)</f>
        <v/>
      </c>
      <c r="N11200" t="str">
        <f>IF(ISERR(FIND("DECOUPE",Tableau1[[#This Row],[DESIGNATION]])),"","NEED REF")</f>
        <v/>
      </c>
    </row>
    <row r="11201" spans="2:14">
      <c r="B11201">
        <v>34402805</v>
      </c>
      <c r="C11201" s="2">
        <v>41096</v>
      </c>
      <c r="D11201" t="s">
        <v>13</v>
      </c>
      <c r="E11201" t="s">
        <v>8329</v>
      </c>
      <c r="F11201" t="s">
        <v>8187</v>
      </c>
      <c r="J11201" t="s">
        <v>8158</v>
      </c>
      <c r="L11201" t="str">
        <f>_xlfn.XLOOKUP(Tableau1[[#This Row],[TYPE DE PIECE]],Tableau4[MATIERE],Tableau4[SHORT TYPE],"",0,1)</f>
        <v/>
      </c>
      <c r="N11201" t="str">
        <f>IF(ISERR(FIND("DECOUPE",Tableau1[[#This Row],[DESIGNATION]])),"","NEED REF")</f>
        <v/>
      </c>
    </row>
    <row r="11202" spans="2:14">
      <c r="B11202">
        <v>34402804</v>
      </c>
      <c r="C11202" s="2">
        <v>41096</v>
      </c>
      <c r="D11202" t="s">
        <v>13</v>
      </c>
      <c r="E11202" t="s">
        <v>8328</v>
      </c>
      <c r="F11202" t="s">
        <v>8187</v>
      </c>
      <c r="J11202" t="s">
        <v>8158</v>
      </c>
      <c r="L11202" t="str">
        <f>_xlfn.XLOOKUP(Tableau1[[#This Row],[TYPE DE PIECE]],Tableau4[MATIERE],Tableau4[SHORT TYPE],"",0,1)</f>
        <v/>
      </c>
      <c r="N11202" t="str">
        <f>IF(ISERR(FIND("DECOUPE",Tableau1[[#This Row],[DESIGNATION]])),"","NEED REF")</f>
        <v/>
      </c>
    </row>
    <row r="11203" spans="2:14">
      <c r="B11203">
        <v>34402803</v>
      </c>
      <c r="C11203" s="2">
        <v>41096</v>
      </c>
      <c r="D11203" t="s">
        <v>13</v>
      </c>
      <c r="E11203" t="s">
        <v>8325</v>
      </c>
      <c r="F11203" t="s">
        <v>8187</v>
      </c>
      <c r="J11203" t="s">
        <v>8158</v>
      </c>
      <c r="L11203" t="str">
        <f>_xlfn.XLOOKUP(Tableau1[[#This Row],[TYPE DE PIECE]],Tableau4[MATIERE],Tableau4[SHORT TYPE],"",0,1)</f>
        <v/>
      </c>
      <c r="N11203" t="str">
        <f>IF(ISERR(FIND("DECOUPE",Tableau1[[#This Row],[DESIGNATION]])),"","NEED REF")</f>
        <v/>
      </c>
    </row>
    <row r="11204" spans="2:14">
      <c r="B11204">
        <v>34402802</v>
      </c>
      <c r="C11204" s="2">
        <v>41096</v>
      </c>
      <c r="D11204" t="s">
        <v>13</v>
      </c>
      <c r="E11204" t="s">
        <v>8327</v>
      </c>
      <c r="F11204" t="s">
        <v>8187</v>
      </c>
      <c r="J11204" t="s">
        <v>8158</v>
      </c>
      <c r="L11204" t="str">
        <f>_xlfn.XLOOKUP(Tableau1[[#This Row],[TYPE DE PIECE]],Tableau4[MATIERE],Tableau4[SHORT TYPE],"",0,1)</f>
        <v/>
      </c>
      <c r="N11204" t="str">
        <f>IF(ISERR(FIND("DECOUPE",Tableau1[[#This Row],[DESIGNATION]])),"","NEED REF")</f>
        <v/>
      </c>
    </row>
    <row r="11205" spans="2:14">
      <c r="B11205">
        <v>34402801</v>
      </c>
      <c r="C11205" s="2">
        <v>41096</v>
      </c>
      <c r="D11205" t="s">
        <v>13</v>
      </c>
      <c r="E11205" t="s">
        <v>8326</v>
      </c>
      <c r="F11205" t="s">
        <v>8187</v>
      </c>
      <c r="J11205" t="s">
        <v>8158</v>
      </c>
      <c r="L11205" t="str">
        <f>_xlfn.XLOOKUP(Tableau1[[#This Row],[TYPE DE PIECE]],Tableau4[MATIERE],Tableau4[SHORT TYPE],"",0,1)</f>
        <v/>
      </c>
      <c r="N11205" t="str">
        <f>IF(ISERR(FIND("DECOUPE",Tableau1[[#This Row],[DESIGNATION]])),"","NEED REF")</f>
        <v/>
      </c>
    </row>
    <row r="11206" spans="2:14">
      <c r="B11206">
        <v>34402800</v>
      </c>
      <c r="C11206" s="2">
        <v>41096</v>
      </c>
      <c r="D11206" t="s">
        <v>13</v>
      </c>
      <c r="E11206" t="s">
        <v>8377</v>
      </c>
      <c r="F11206" t="s">
        <v>8187</v>
      </c>
      <c r="J11206" t="s">
        <v>8158</v>
      </c>
      <c r="L11206" t="str">
        <f>_xlfn.XLOOKUP(Tableau1[[#This Row],[TYPE DE PIECE]],Tableau4[MATIERE],Tableau4[SHORT TYPE],"",0,1)</f>
        <v/>
      </c>
      <c r="N11206" t="str">
        <f>IF(ISERR(FIND("DECOUPE",Tableau1[[#This Row],[DESIGNATION]])),"","NEED REF")</f>
        <v/>
      </c>
    </row>
    <row r="11207" spans="2:14">
      <c r="B11207">
        <v>34402799</v>
      </c>
      <c r="C11207" s="2">
        <v>41096</v>
      </c>
      <c r="D11207" t="s">
        <v>13</v>
      </c>
      <c r="E11207" t="s">
        <v>8378</v>
      </c>
      <c r="F11207" t="s">
        <v>8187</v>
      </c>
      <c r="J11207" t="s">
        <v>8158</v>
      </c>
      <c r="L11207" t="str">
        <f>_xlfn.XLOOKUP(Tableau1[[#This Row],[TYPE DE PIECE]],Tableau4[MATIERE],Tableau4[SHORT TYPE],"",0,1)</f>
        <v/>
      </c>
      <c r="N11207" t="str">
        <f>IF(ISERR(FIND("DECOUPE",Tableau1[[#This Row],[DESIGNATION]])),"","NEED REF")</f>
        <v/>
      </c>
    </row>
    <row r="11208" spans="2:14">
      <c r="B11208">
        <v>34402798</v>
      </c>
      <c r="C11208" s="2">
        <v>41096</v>
      </c>
      <c r="D11208" t="s">
        <v>13</v>
      </c>
      <c r="E11208" t="s">
        <v>8324</v>
      </c>
      <c r="F11208" t="s">
        <v>8187</v>
      </c>
      <c r="J11208" t="s">
        <v>8158</v>
      </c>
      <c r="L11208" t="str">
        <f>_xlfn.XLOOKUP(Tableau1[[#This Row],[TYPE DE PIECE]],Tableau4[MATIERE],Tableau4[SHORT TYPE],"",0,1)</f>
        <v/>
      </c>
      <c r="N11208" t="str">
        <f>IF(ISERR(FIND("DECOUPE",Tableau1[[#This Row],[DESIGNATION]])),"","NEED REF")</f>
        <v/>
      </c>
    </row>
    <row r="11209" spans="2:14">
      <c r="B11209">
        <v>34402797</v>
      </c>
      <c r="C11209" s="2">
        <v>41096</v>
      </c>
      <c r="D11209" t="s">
        <v>13</v>
      </c>
      <c r="E11209" t="s">
        <v>8379</v>
      </c>
      <c r="F11209" t="s">
        <v>482</v>
      </c>
      <c r="J11209" t="s">
        <v>17</v>
      </c>
      <c r="L11209" t="str">
        <f>_xlfn.XLOOKUP(Tableau1[[#This Row],[TYPE DE PIECE]],Tableau4[MATIERE],Tableau4[SHORT TYPE],"",0,1)</f>
        <v/>
      </c>
      <c r="N11209" t="str">
        <f>IF(ISERR(FIND("DECOUPE",Tableau1[[#This Row],[DESIGNATION]])),"","NEED REF")</f>
        <v/>
      </c>
    </row>
    <row r="11210" spans="2:14">
      <c r="B11210">
        <v>34402796</v>
      </c>
      <c r="C11210" s="2">
        <v>41096</v>
      </c>
      <c r="D11210" t="s">
        <v>13</v>
      </c>
      <c r="E11210" t="s">
        <v>8380</v>
      </c>
      <c r="F11210" t="s">
        <v>482</v>
      </c>
      <c r="J11210" t="s">
        <v>17</v>
      </c>
      <c r="L11210" t="str">
        <f>_xlfn.XLOOKUP(Tableau1[[#This Row],[TYPE DE PIECE]],Tableau4[MATIERE],Tableau4[SHORT TYPE],"",0,1)</f>
        <v/>
      </c>
      <c r="N11210" t="str">
        <f>IF(ISERR(FIND("DECOUPE",Tableau1[[#This Row],[DESIGNATION]])),"","NEED REF")</f>
        <v/>
      </c>
    </row>
    <row r="11211" spans="2:14">
      <c r="B11211">
        <v>34402795</v>
      </c>
      <c r="C11211" s="2">
        <v>41096</v>
      </c>
      <c r="D11211" t="s">
        <v>13</v>
      </c>
      <c r="E11211" t="s">
        <v>8381</v>
      </c>
      <c r="F11211" t="s">
        <v>482</v>
      </c>
      <c r="J11211" t="s">
        <v>17</v>
      </c>
      <c r="L11211" t="str">
        <f>_xlfn.XLOOKUP(Tableau1[[#This Row],[TYPE DE PIECE]],Tableau4[MATIERE],Tableau4[SHORT TYPE],"",0,1)</f>
        <v/>
      </c>
      <c r="N11211" t="str">
        <f>IF(ISERR(FIND("DECOUPE",Tableau1[[#This Row],[DESIGNATION]])),"","NEED REF")</f>
        <v/>
      </c>
    </row>
    <row r="11212" spans="2:14">
      <c r="B11212">
        <v>34402794</v>
      </c>
      <c r="C11212" s="2">
        <v>41096</v>
      </c>
      <c r="D11212" t="s">
        <v>13</v>
      </c>
      <c r="E11212" t="s">
        <v>8382</v>
      </c>
      <c r="F11212" t="s">
        <v>482</v>
      </c>
      <c r="J11212" t="s">
        <v>17</v>
      </c>
      <c r="L11212" t="str">
        <f>_xlfn.XLOOKUP(Tableau1[[#This Row],[TYPE DE PIECE]],Tableau4[MATIERE],Tableau4[SHORT TYPE],"",0,1)</f>
        <v/>
      </c>
      <c r="N11212" t="str">
        <f>IF(ISERR(FIND("DECOUPE",Tableau1[[#This Row],[DESIGNATION]])),"","NEED REF")</f>
        <v/>
      </c>
    </row>
    <row r="11213" spans="2:14">
      <c r="B11213">
        <v>34402793</v>
      </c>
      <c r="C11213" s="2">
        <v>41096</v>
      </c>
      <c r="D11213" t="s">
        <v>745</v>
      </c>
      <c r="E11213" t="s">
        <v>8383</v>
      </c>
      <c r="F11213" t="s">
        <v>482</v>
      </c>
      <c r="J11213" t="s">
        <v>17</v>
      </c>
      <c r="L11213" t="str">
        <f>_xlfn.XLOOKUP(Tableau1[[#This Row],[TYPE DE PIECE]],Tableau4[MATIERE],Tableau4[SHORT TYPE],"",0,1)</f>
        <v/>
      </c>
      <c r="N11213" t="str">
        <f>IF(ISERR(FIND("DECOUPE",Tableau1[[#This Row],[DESIGNATION]])),"","NEED REF")</f>
        <v/>
      </c>
    </row>
    <row r="11214" spans="2:14">
      <c r="B11214">
        <v>34402792</v>
      </c>
      <c r="C11214" s="2">
        <v>41087</v>
      </c>
      <c r="D11214" t="s">
        <v>6880</v>
      </c>
      <c r="E11214" t="s">
        <v>8384</v>
      </c>
      <c r="F11214" t="s">
        <v>8385</v>
      </c>
      <c r="J11214" t="s">
        <v>17</v>
      </c>
      <c r="L11214" t="str">
        <f>_xlfn.XLOOKUP(Tableau1[[#This Row],[TYPE DE PIECE]],Tableau4[MATIERE],Tableau4[SHORT TYPE],"",0,1)</f>
        <v/>
      </c>
      <c r="N11214" t="str">
        <f>IF(ISERR(FIND("DECOUPE",Tableau1[[#This Row],[DESIGNATION]])),"","NEED REF")</f>
        <v/>
      </c>
    </row>
    <row r="11215" spans="2:14">
      <c r="B11215">
        <v>34402791</v>
      </c>
      <c r="C11215" s="2">
        <v>41087</v>
      </c>
      <c r="D11215" t="s">
        <v>13</v>
      </c>
      <c r="E11215" t="s">
        <v>8326</v>
      </c>
      <c r="F11215" t="s">
        <v>8187</v>
      </c>
      <c r="J11215" t="s">
        <v>8158</v>
      </c>
      <c r="L11215" t="str">
        <f>_xlfn.XLOOKUP(Tableau1[[#This Row],[TYPE DE PIECE]],Tableau4[MATIERE],Tableau4[SHORT TYPE],"",0,1)</f>
        <v/>
      </c>
      <c r="N11215" t="str">
        <f>IF(ISERR(FIND("DECOUPE",Tableau1[[#This Row],[DESIGNATION]])),"","NEED REF")</f>
        <v/>
      </c>
    </row>
    <row r="11216" spans="2:14">
      <c r="B11216">
        <v>34402790</v>
      </c>
      <c r="C11216" s="2">
        <v>41087</v>
      </c>
      <c r="D11216" t="s">
        <v>13</v>
      </c>
      <c r="E11216" t="s">
        <v>8327</v>
      </c>
      <c r="F11216" t="s">
        <v>8187</v>
      </c>
      <c r="J11216" t="s">
        <v>8158</v>
      </c>
      <c r="L11216" t="str">
        <f>_xlfn.XLOOKUP(Tableau1[[#This Row],[TYPE DE PIECE]],Tableau4[MATIERE],Tableau4[SHORT TYPE],"",0,1)</f>
        <v/>
      </c>
      <c r="N11216" t="str">
        <f>IF(ISERR(FIND("DECOUPE",Tableau1[[#This Row],[DESIGNATION]])),"","NEED REF")</f>
        <v/>
      </c>
    </row>
    <row r="11217" spans="2:14">
      <c r="B11217">
        <v>34402789</v>
      </c>
      <c r="C11217" s="2">
        <v>41087</v>
      </c>
      <c r="D11217" t="s">
        <v>13</v>
      </c>
      <c r="E11217" t="s">
        <v>8325</v>
      </c>
      <c r="F11217" t="s">
        <v>8187</v>
      </c>
      <c r="J11217" t="s">
        <v>8158</v>
      </c>
      <c r="L11217" t="str">
        <f>_xlfn.XLOOKUP(Tableau1[[#This Row],[TYPE DE PIECE]],Tableau4[MATIERE],Tableau4[SHORT TYPE],"",0,1)</f>
        <v/>
      </c>
      <c r="N11217" t="str">
        <f>IF(ISERR(FIND("DECOUPE",Tableau1[[#This Row],[DESIGNATION]])),"","NEED REF")</f>
        <v/>
      </c>
    </row>
    <row r="11218" spans="2:14">
      <c r="B11218">
        <v>34402788</v>
      </c>
      <c r="C11218" s="2">
        <v>41087</v>
      </c>
      <c r="D11218" t="s">
        <v>13</v>
      </c>
      <c r="E11218" t="s">
        <v>8386</v>
      </c>
      <c r="F11218" t="s">
        <v>8187</v>
      </c>
      <c r="J11218" t="s">
        <v>8158</v>
      </c>
      <c r="L11218" t="str">
        <f>_xlfn.XLOOKUP(Tableau1[[#This Row],[TYPE DE PIECE]],Tableau4[MATIERE],Tableau4[SHORT TYPE],"",0,1)</f>
        <v/>
      </c>
      <c r="N11218" t="str">
        <f>IF(ISERR(FIND("DECOUPE",Tableau1[[#This Row],[DESIGNATION]])),"","NEED REF")</f>
        <v/>
      </c>
    </row>
    <row r="11219" spans="2:14">
      <c r="B11219">
        <v>34402787</v>
      </c>
      <c r="C11219" s="2">
        <v>41087</v>
      </c>
      <c r="D11219" t="s">
        <v>13</v>
      </c>
      <c r="E11219" t="s">
        <v>8387</v>
      </c>
      <c r="F11219" t="s">
        <v>8187</v>
      </c>
      <c r="J11219" t="s">
        <v>8158</v>
      </c>
      <c r="L11219" t="str">
        <f>_xlfn.XLOOKUP(Tableau1[[#This Row],[TYPE DE PIECE]],Tableau4[MATIERE],Tableau4[SHORT TYPE],"",0,1)</f>
        <v/>
      </c>
      <c r="N11219" t="str">
        <f>IF(ISERR(FIND("DECOUPE",Tableau1[[#This Row],[DESIGNATION]])),"","NEED REF")</f>
        <v/>
      </c>
    </row>
    <row r="11220" spans="2:14">
      <c r="B11220">
        <v>34402786</v>
      </c>
      <c r="C11220" s="2">
        <v>41087</v>
      </c>
      <c r="D11220" t="s">
        <v>13</v>
      </c>
      <c r="E11220" t="s">
        <v>8388</v>
      </c>
      <c r="F11220" t="s">
        <v>8187</v>
      </c>
      <c r="J11220" t="s">
        <v>8158</v>
      </c>
      <c r="L11220" t="str">
        <f>_xlfn.XLOOKUP(Tableau1[[#This Row],[TYPE DE PIECE]],Tableau4[MATIERE],Tableau4[SHORT TYPE],"",0,1)</f>
        <v/>
      </c>
      <c r="N11220" t="str">
        <f>IF(ISERR(FIND("DECOUPE",Tableau1[[#This Row],[DESIGNATION]])),"","NEED REF")</f>
        <v/>
      </c>
    </row>
    <row r="11221" spans="2:14">
      <c r="B11221">
        <v>34402785</v>
      </c>
      <c r="C11221" s="2">
        <v>41087</v>
      </c>
      <c r="D11221" t="s">
        <v>13</v>
      </c>
      <c r="E11221" t="s">
        <v>8389</v>
      </c>
      <c r="F11221" t="s">
        <v>8187</v>
      </c>
      <c r="J11221" t="s">
        <v>8158</v>
      </c>
      <c r="L11221" t="str">
        <f>_xlfn.XLOOKUP(Tableau1[[#This Row],[TYPE DE PIECE]],Tableau4[MATIERE],Tableau4[SHORT TYPE],"",0,1)</f>
        <v/>
      </c>
      <c r="N11221" t="str">
        <f>IF(ISERR(FIND("DECOUPE",Tableau1[[#This Row],[DESIGNATION]])),"","NEED REF")</f>
        <v/>
      </c>
    </row>
    <row r="11222" spans="2:14">
      <c r="B11222">
        <v>34402784</v>
      </c>
      <c r="C11222" s="2">
        <v>41087</v>
      </c>
      <c r="D11222" t="s">
        <v>13</v>
      </c>
      <c r="E11222" t="s">
        <v>8390</v>
      </c>
      <c r="F11222" t="s">
        <v>8187</v>
      </c>
      <c r="J11222" t="s">
        <v>8158</v>
      </c>
      <c r="L11222" t="str">
        <f>_xlfn.XLOOKUP(Tableau1[[#This Row],[TYPE DE PIECE]],Tableau4[MATIERE],Tableau4[SHORT TYPE],"",0,1)</f>
        <v/>
      </c>
      <c r="N11222" t="str">
        <f>IF(ISERR(FIND("DECOUPE",Tableau1[[#This Row],[DESIGNATION]])),"","NEED REF")</f>
        <v/>
      </c>
    </row>
    <row r="11223" spans="2:14">
      <c r="B11223">
        <v>34402783</v>
      </c>
      <c r="C11223" s="2">
        <v>41087</v>
      </c>
      <c r="D11223" t="s">
        <v>13</v>
      </c>
      <c r="E11223" t="s">
        <v>8310</v>
      </c>
      <c r="F11223" t="s">
        <v>8187</v>
      </c>
      <c r="J11223" t="s">
        <v>8158</v>
      </c>
      <c r="L11223" t="str">
        <f>_xlfn.XLOOKUP(Tableau1[[#This Row],[TYPE DE PIECE]],Tableau4[MATIERE],Tableau4[SHORT TYPE],"",0,1)</f>
        <v/>
      </c>
      <c r="N11223" t="str">
        <f>IF(ISERR(FIND("DECOUPE",Tableau1[[#This Row],[DESIGNATION]])),"","NEED REF")</f>
        <v/>
      </c>
    </row>
    <row r="11224" spans="2:14">
      <c r="B11224">
        <v>34402782</v>
      </c>
      <c r="C11224" s="2">
        <v>41087</v>
      </c>
      <c r="D11224" t="s">
        <v>13</v>
      </c>
      <c r="E11224" t="s">
        <v>8156</v>
      </c>
      <c r="F11224" t="s">
        <v>8187</v>
      </c>
      <c r="J11224" t="s">
        <v>8158</v>
      </c>
      <c r="L11224" t="str">
        <f>_xlfn.XLOOKUP(Tableau1[[#This Row],[TYPE DE PIECE]],Tableau4[MATIERE],Tableau4[SHORT TYPE],"",0,1)</f>
        <v/>
      </c>
      <c r="N11224" t="str">
        <f>IF(ISERR(FIND("DECOUPE",Tableau1[[#This Row],[DESIGNATION]])),"","NEED REF")</f>
        <v/>
      </c>
    </row>
    <row r="11225" spans="2:14">
      <c r="B11225">
        <v>34402781</v>
      </c>
      <c r="C11225" s="2">
        <v>41087</v>
      </c>
      <c r="D11225" t="s">
        <v>13</v>
      </c>
      <c r="E11225" t="s">
        <v>8391</v>
      </c>
      <c r="F11225" t="s">
        <v>8187</v>
      </c>
      <c r="J11225" t="s">
        <v>8158</v>
      </c>
      <c r="L11225" t="str">
        <f>_xlfn.XLOOKUP(Tableau1[[#This Row],[TYPE DE PIECE]],Tableau4[MATIERE],Tableau4[SHORT TYPE],"",0,1)</f>
        <v/>
      </c>
      <c r="N11225" t="str">
        <f>IF(ISERR(FIND("DECOUPE",Tableau1[[#This Row],[DESIGNATION]])),"","NEED REF")</f>
        <v/>
      </c>
    </row>
    <row r="11226" spans="2:14">
      <c r="B11226">
        <v>34402780</v>
      </c>
      <c r="C11226" s="2">
        <v>41087</v>
      </c>
      <c r="D11226" t="s">
        <v>13</v>
      </c>
      <c r="E11226" t="s">
        <v>8392</v>
      </c>
      <c r="F11226" t="s">
        <v>8187</v>
      </c>
      <c r="J11226" t="s">
        <v>8158</v>
      </c>
      <c r="L11226" t="str">
        <f>_xlfn.XLOOKUP(Tableau1[[#This Row],[TYPE DE PIECE]],Tableau4[MATIERE],Tableau4[SHORT TYPE],"",0,1)</f>
        <v/>
      </c>
      <c r="N11226" t="str">
        <f>IF(ISERR(FIND("DECOUPE",Tableau1[[#This Row],[DESIGNATION]])),"","NEED REF")</f>
        <v/>
      </c>
    </row>
    <row r="11227" spans="2:14">
      <c r="B11227">
        <v>34402779</v>
      </c>
      <c r="C11227" s="2">
        <v>41087</v>
      </c>
      <c r="D11227" t="s">
        <v>13</v>
      </c>
      <c r="E11227" t="s">
        <v>8393</v>
      </c>
      <c r="F11227" t="s">
        <v>8187</v>
      </c>
      <c r="J11227" t="s">
        <v>8158</v>
      </c>
      <c r="L11227" t="str">
        <f>_xlfn.XLOOKUP(Tableau1[[#This Row],[TYPE DE PIECE]],Tableau4[MATIERE],Tableau4[SHORT TYPE],"",0,1)</f>
        <v/>
      </c>
      <c r="N11227" t="str">
        <f>IF(ISERR(FIND("DECOUPE",Tableau1[[#This Row],[DESIGNATION]])),"","NEED REF")</f>
        <v/>
      </c>
    </row>
    <row r="11228" spans="2:14">
      <c r="B11228">
        <v>34402778</v>
      </c>
      <c r="C11228" s="2">
        <v>41087</v>
      </c>
      <c r="D11228" t="s">
        <v>13</v>
      </c>
      <c r="E11228" t="s">
        <v>8377</v>
      </c>
      <c r="F11228" t="s">
        <v>8187</v>
      </c>
      <c r="J11228" t="s">
        <v>8158</v>
      </c>
      <c r="L11228" t="str">
        <f>_xlfn.XLOOKUP(Tableau1[[#This Row],[TYPE DE PIECE]],Tableau4[MATIERE],Tableau4[SHORT TYPE],"",0,1)</f>
        <v/>
      </c>
      <c r="N11228" t="str">
        <f>IF(ISERR(FIND("DECOUPE",Tableau1[[#This Row],[DESIGNATION]])),"","NEED REF")</f>
        <v/>
      </c>
    </row>
    <row r="11229" spans="2:14">
      <c r="B11229">
        <v>34402777</v>
      </c>
      <c r="C11229" s="2">
        <v>41087</v>
      </c>
      <c r="D11229" t="s">
        <v>13</v>
      </c>
      <c r="E11229" t="s">
        <v>8378</v>
      </c>
      <c r="F11229" t="s">
        <v>8187</v>
      </c>
      <c r="J11229" t="s">
        <v>8158</v>
      </c>
      <c r="L11229" t="str">
        <f>_xlfn.XLOOKUP(Tableau1[[#This Row],[TYPE DE PIECE]],Tableau4[MATIERE],Tableau4[SHORT TYPE],"",0,1)</f>
        <v/>
      </c>
      <c r="N11229" t="str">
        <f>IF(ISERR(FIND("DECOUPE",Tableau1[[#This Row],[DESIGNATION]])),"","NEED REF")</f>
        <v/>
      </c>
    </row>
    <row r="11230" spans="2:14">
      <c r="B11230">
        <v>34402776</v>
      </c>
      <c r="C11230" s="2">
        <v>41087</v>
      </c>
      <c r="D11230" t="s">
        <v>13</v>
      </c>
      <c r="E11230" t="s">
        <v>8324</v>
      </c>
      <c r="F11230" t="s">
        <v>8187</v>
      </c>
      <c r="J11230" t="s">
        <v>8158</v>
      </c>
      <c r="L11230" t="str">
        <f>_xlfn.XLOOKUP(Tableau1[[#This Row],[TYPE DE PIECE]],Tableau4[MATIERE],Tableau4[SHORT TYPE],"",0,1)</f>
        <v/>
      </c>
      <c r="N11230" t="str">
        <f>IF(ISERR(FIND("DECOUPE",Tableau1[[#This Row],[DESIGNATION]])),"","NEED REF")</f>
        <v/>
      </c>
    </row>
    <row r="11231" spans="2:14">
      <c r="B11231">
        <v>34402775</v>
      </c>
      <c r="C11231" s="2">
        <v>41087</v>
      </c>
      <c r="D11231" t="s">
        <v>13</v>
      </c>
      <c r="E11231" t="s">
        <v>8328</v>
      </c>
      <c r="F11231" t="s">
        <v>8187</v>
      </c>
      <c r="J11231" t="s">
        <v>8158</v>
      </c>
      <c r="L11231" t="str">
        <f>_xlfn.XLOOKUP(Tableau1[[#This Row],[TYPE DE PIECE]],Tableau4[MATIERE],Tableau4[SHORT TYPE],"",0,1)</f>
        <v/>
      </c>
      <c r="N11231" t="str">
        <f>IF(ISERR(FIND("DECOUPE",Tableau1[[#This Row],[DESIGNATION]])),"","NEED REF")</f>
        <v/>
      </c>
    </row>
    <row r="11232" spans="2:14">
      <c r="B11232">
        <v>34402774</v>
      </c>
      <c r="C11232" s="2">
        <v>41087</v>
      </c>
      <c r="D11232" t="s">
        <v>13</v>
      </c>
      <c r="E11232" t="s">
        <v>8329</v>
      </c>
      <c r="F11232" t="s">
        <v>8187</v>
      </c>
      <c r="J11232" t="s">
        <v>8158</v>
      </c>
      <c r="L11232" t="str">
        <f>_xlfn.XLOOKUP(Tableau1[[#This Row],[TYPE DE PIECE]],Tableau4[MATIERE],Tableau4[SHORT TYPE],"",0,1)</f>
        <v/>
      </c>
      <c r="N11232" t="str">
        <f>IF(ISERR(FIND("DECOUPE",Tableau1[[#This Row],[DESIGNATION]])),"","NEED REF")</f>
        <v/>
      </c>
    </row>
    <row r="11233" spans="2:14">
      <c r="B11233">
        <v>34402773</v>
      </c>
      <c r="C11233" s="2">
        <v>41087</v>
      </c>
      <c r="D11233" t="s">
        <v>13</v>
      </c>
      <c r="E11233" t="s">
        <v>8330</v>
      </c>
      <c r="F11233" t="s">
        <v>8187</v>
      </c>
      <c r="J11233" t="s">
        <v>8158</v>
      </c>
      <c r="L11233" t="str">
        <f>_xlfn.XLOOKUP(Tableau1[[#This Row],[TYPE DE PIECE]],Tableau4[MATIERE],Tableau4[SHORT TYPE],"",0,1)</f>
        <v/>
      </c>
      <c r="N11233" t="str">
        <f>IF(ISERR(FIND("DECOUPE",Tableau1[[#This Row],[DESIGNATION]])),"","NEED REF")</f>
        <v/>
      </c>
    </row>
    <row r="11234" spans="2:14">
      <c r="B11234">
        <v>34402772</v>
      </c>
      <c r="C11234" s="2">
        <v>41087</v>
      </c>
      <c r="D11234" t="s">
        <v>13</v>
      </c>
      <c r="E11234" t="s">
        <v>8394</v>
      </c>
      <c r="F11234" t="s">
        <v>8187</v>
      </c>
      <c r="J11234" t="s">
        <v>8158</v>
      </c>
      <c r="L11234" t="str">
        <f>_xlfn.XLOOKUP(Tableau1[[#This Row],[TYPE DE PIECE]],Tableau4[MATIERE],Tableau4[SHORT TYPE],"",0,1)</f>
        <v/>
      </c>
      <c r="N11234" t="str">
        <f>IF(ISERR(FIND("DECOUPE",Tableau1[[#This Row],[DESIGNATION]])),"","NEED REF")</f>
        <v/>
      </c>
    </row>
    <row r="11235" spans="2:14">
      <c r="B11235">
        <v>34402771</v>
      </c>
      <c r="C11235" s="2">
        <v>41087</v>
      </c>
      <c r="D11235" t="s">
        <v>13</v>
      </c>
      <c r="E11235" t="s">
        <v>8265</v>
      </c>
      <c r="F11235" t="s">
        <v>8187</v>
      </c>
      <c r="J11235" t="s">
        <v>8158</v>
      </c>
      <c r="L11235" t="str">
        <f>_xlfn.XLOOKUP(Tableau1[[#This Row],[TYPE DE PIECE]],Tableau4[MATIERE],Tableau4[SHORT TYPE],"",0,1)</f>
        <v/>
      </c>
      <c r="N11235" t="str">
        <f>IF(ISERR(FIND("DECOUPE",Tableau1[[#This Row],[DESIGNATION]])),"","NEED REF")</f>
        <v/>
      </c>
    </row>
    <row r="11236" spans="2:14">
      <c r="B11236">
        <v>34402770</v>
      </c>
      <c r="C11236" s="2">
        <v>41087</v>
      </c>
      <c r="D11236" t="s">
        <v>13</v>
      </c>
      <c r="E11236" t="s">
        <v>8266</v>
      </c>
      <c r="F11236" t="s">
        <v>8187</v>
      </c>
      <c r="J11236" t="s">
        <v>8158</v>
      </c>
      <c r="L11236" t="str">
        <f>_xlfn.XLOOKUP(Tableau1[[#This Row],[TYPE DE PIECE]],Tableau4[MATIERE],Tableau4[SHORT TYPE],"",0,1)</f>
        <v/>
      </c>
      <c r="N11236" t="str">
        <f>IF(ISERR(FIND("DECOUPE",Tableau1[[#This Row],[DESIGNATION]])),"","NEED REF")</f>
        <v/>
      </c>
    </row>
    <row r="11237" spans="2:14">
      <c r="B11237">
        <v>34402769</v>
      </c>
      <c r="C11237" s="2">
        <v>41087</v>
      </c>
      <c r="D11237" t="s">
        <v>13</v>
      </c>
      <c r="E11237" t="s">
        <v>8395</v>
      </c>
      <c r="F11237" t="s">
        <v>8187</v>
      </c>
      <c r="J11237" t="s">
        <v>8158</v>
      </c>
      <c r="L11237" t="str">
        <f>_xlfn.XLOOKUP(Tableau1[[#This Row],[TYPE DE PIECE]],Tableau4[MATIERE],Tableau4[SHORT TYPE],"",0,1)</f>
        <v/>
      </c>
      <c r="N11237" t="str">
        <f>IF(ISERR(FIND("DECOUPE",Tableau1[[#This Row],[DESIGNATION]])),"","NEED REF")</f>
        <v/>
      </c>
    </row>
    <row r="11238" spans="2:14">
      <c r="B11238">
        <v>34402768</v>
      </c>
      <c r="C11238" s="2">
        <v>41087</v>
      </c>
      <c r="D11238" t="s">
        <v>13</v>
      </c>
      <c r="E11238" t="s">
        <v>8396</v>
      </c>
      <c r="F11238" t="s">
        <v>8187</v>
      </c>
      <c r="J11238" t="s">
        <v>8158</v>
      </c>
      <c r="L11238" t="str">
        <f>_xlfn.XLOOKUP(Tableau1[[#This Row],[TYPE DE PIECE]],Tableau4[MATIERE],Tableau4[SHORT TYPE],"",0,1)</f>
        <v/>
      </c>
      <c r="N11238" t="str">
        <f>IF(ISERR(FIND("DECOUPE",Tableau1[[#This Row],[DESIGNATION]])),"","NEED REF")</f>
        <v/>
      </c>
    </row>
    <row r="11239" spans="2:14">
      <c r="B11239">
        <v>34402767</v>
      </c>
      <c r="C11239" s="2">
        <v>41087</v>
      </c>
      <c r="D11239" t="s">
        <v>13</v>
      </c>
      <c r="E11239" t="s">
        <v>8397</v>
      </c>
      <c r="F11239" t="s">
        <v>8187</v>
      </c>
      <c r="J11239" t="s">
        <v>8158</v>
      </c>
      <c r="L11239" t="str">
        <f>_xlfn.XLOOKUP(Tableau1[[#This Row],[TYPE DE PIECE]],Tableau4[MATIERE],Tableau4[SHORT TYPE],"",0,1)</f>
        <v/>
      </c>
      <c r="N11239" t="str">
        <f>IF(ISERR(FIND("DECOUPE",Tableau1[[#This Row],[DESIGNATION]])),"","NEED REF")</f>
        <v/>
      </c>
    </row>
    <row r="11240" spans="2:14">
      <c r="B11240">
        <v>34402766</v>
      </c>
      <c r="C11240" s="2">
        <v>41087</v>
      </c>
      <c r="D11240" t="s">
        <v>13</v>
      </c>
      <c r="E11240" t="s">
        <v>8398</v>
      </c>
      <c r="F11240" t="s">
        <v>8187</v>
      </c>
      <c r="J11240" t="s">
        <v>8158</v>
      </c>
      <c r="L11240" t="str">
        <f>_xlfn.XLOOKUP(Tableau1[[#This Row],[TYPE DE PIECE]],Tableau4[MATIERE],Tableau4[SHORT TYPE],"",0,1)</f>
        <v/>
      </c>
      <c r="N11240" t="str">
        <f>IF(ISERR(FIND("DECOUPE",Tableau1[[#This Row],[DESIGNATION]])),"","NEED REF")</f>
        <v/>
      </c>
    </row>
    <row r="11241" spans="2:14">
      <c r="B11241">
        <v>34402765</v>
      </c>
      <c r="C11241" s="2">
        <v>41087</v>
      </c>
      <c r="D11241" t="s">
        <v>13</v>
      </c>
      <c r="E11241" t="s">
        <v>8399</v>
      </c>
      <c r="F11241" t="s">
        <v>8187</v>
      </c>
      <c r="J11241" t="s">
        <v>8158</v>
      </c>
      <c r="L11241" t="str">
        <f>_xlfn.XLOOKUP(Tableau1[[#This Row],[TYPE DE PIECE]],Tableau4[MATIERE],Tableau4[SHORT TYPE],"",0,1)</f>
        <v/>
      </c>
      <c r="N11241" t="str">
        <f>IF(ISERR(FIND("DECOUPE",Tableau1[[#This Row],[DESIGNATION]])),"","NEED REF")</f>
        <v/>
      </c>
    </row>
    <row r="11242" spans="2:14">
      <c r="B11242">
        <v>34402764</v>
      </c>
      <c r="C11242" s="2">
        <v>41087</v>
      </c>
      <c r="D11242" t="s">
        <v>13</v>
      </c>
      <c r="E11242" t="s">
        <v>8400</v>
      </c>
      <c r="F11242" t="s">
        <v>8187</v>
      </c>
      <c r="J11242" t="s">
        <v>8158</v>
      </c>
      <c r="L11242" t="str">
        <f>_xlfn.XLOOKUP(Tableau1[[#This Row],[TYPE DE PIECE]],Tableau4[MATIERE],Tableau4[SHORT TYPE],"",0,1)</f>
        <v/>
      </c>
      <c r="N11242" t="str">
        <f>IF(ISERR(FIND("DECOUPE",Tableau1[[#This Row],[DESIGNATION]])),"","NEED REF")</f>
        <v/>
      </c>
    </row>
    <row r="11243" spans="2:14">
      <c r="B11243">
        <v>34402763</v>
      </c>
      <c r="C11243" s="2">
        <v>41087</v>
      </c>
      <c r="D11243" t="s">
        <v>13</v>
      </c>
      <c r="E11243" t="s">
        <v>8401</v>
      </c>
      <c r="F11243" t="s">
        <v>8187</v>
      </c>
      <c r="J11243" t="s">
        <v>8158</v>
      </c>
      <c r="L11243" t="str">
        <f>_xlfn.XLOOKUP(Tableau1[[#This Row],[TYPE DE PIECE]],Tableau4[MATIERE],Tableau4[SHORT TYPE],"",0,1)</f>
        <v/>
      </c>
      <c r="N11243" t="str">
        <f>IF(ISERR(FIND("DECOUPE",Tableau1[[#This Row],[DESIGNATION]])),"","NEED REF")</f>
        <v/>
      </c>
    </row>
    <row r="11244" spans="2:14">
      <c r="B11244">
        <v>34402762</v>
      </c>
      <c r="C11244" s="2">
        <v>41087</v>
      </c>
      <c r="D11244" t="s">
        <v>13</v>
      </c>
      <c r="E11244" t="s">
        <v>8402</v>
      </c>
      <c r="F11244" t="s">
        <v>8187</v>
      </c>
      <c r="J11244" t="s">
        <v>8158</v>
      </c>
      <c r="L11244" t="str">
        <f>_xlfn.XLOOKUP(Tableau1[[#This Row],[TYPE DE PIECE]],Tableau4[MATIERE],Tableau4[SHORT TYPE],"",0,1)</f>
        <v/>
      </c>
      <c r="N11244" t="str">
        <f>IF(ISERR(FIND("DECOUPE",Tableau1[[#This Row],[DESIGNATION]])),"","NEED REF")</f>
        <v/>
      </c>
    </row>
    <row r="11245" spans="2:14">
      <c r="B11245">
        <v>34402761</v>
      </c>
      <c r="C11245" s="2">
        <v>41087</v>
      </c>
      <c r="D11245" t="s">
        <v>13</v>
      </c>
      <c r="E11245" t="s">
        <v>8403</v>
      </c>
      <c r="F11245" t="s">
        <v>8187</v>
      </c>
      <c r="J11245" t="s">
        <v>8158</v>
      </c>
      <c r="L11245" t="str">
        <f>_xlfn.XLOOKUP(Tableau1[[#This Row],[TYPE DE PIECE]],Tableau4[MATIERE],Tableau4[SHORT TYPE],"",0,1)</f>
        <v/>
      </c>
      <c r="N11245" t="str">
        <f>IF(ISERR(FIND("DECOUPE",Tableau1[[#This Row],[DESIGNATION]])),"","NEED REF")</f>
        <v/>
      </c>
    </row>
    <row r="11246" spans="2:14">
      <c r="B11246">
        <v>34402760</v>
      </c>
      <c r="C11246" s="2">
        <v>41087</v>
      </c>
      <c r="D11246" t="s">
        <v>13</v>
      </c>
      <c r="E11246" t="s">
        <v>8404</v>
      </c>
      <c r="F11246" t="s">
        <v>8187</v>
      </c>
      <c r="J11246" t="s">
        <v>8158</v>
      </c>
      <c r="L11246" t="str">
        <f>_xlfn.XLOOKUP(Tableau1[[#This Row],[TYPE DE PIECE]],Tableau4[MATIERE],Tableau4[SHORT TYPE],"",0,1)</f>
        <v/>
      </c>
      <c r="N11246" t="str">
        <f>IF(ISERR(FIND("DECOUPE",Tableau1[[#This Row],[DESIGNATION]])),"","NEED REF")</f>
        <v/>
      </c>
    </row>
    <row r="11247" spans="2:14">
      <c r="B11247">
        <v>34402759</v>
      </c>
      <c r="C11247" s="2">
        <v>41087</v>
      </c>
      <c r="D11247" t="s">
        <v>13</v>
      </c>
      <c r="E11247" t="s">
        <v>8405</v>
      </c>
      <c r="F11247" t="s">
        <v>8187</v>
      </c>
      <c r="J11247" t="s">
        <v>8158</v>
      </c>
      <c r="L11247" t="str">
        <f>_xlfn.XLOOKUP(Tableau1[[#This Row],[TYPE DE PIECE]],Tableau4[MATIERE],Tableau4[SHORT TYPE],"",0,1)</f>
        <v/>
      </c>
      <c r="N11247" t="str">
        <f>IF(ISERR(FIND("DECOUPE",Tableau1[[#This Row],[DESIGNATION]])),"","NEED REF")</f>
        <v/>
      </c>
    </row>
    <row r="11248" spans="2:14">
      <c r="B11248">
        <v>34402758</v>
      </c>
      <c r="C11248" s="2">
        <v>41087</v>
      </c>
      <c r="D11248" t="s">
        <v>13</v>
      </c>
      <c r="E11248" t="s">
        <v>8406</v>
      </c>
      <c r="F11248" t="s">
        <v>8187</v>
      </c>
      <c r="J11248" t="s">
        <v>8158</v>
      </c>
      <c r="L11248" t="str">
        <f>_xlfn.XLOOKUP(Tableau1[[#This Row],[TYPE DE PIECE]],Tableau4[MATIERE],Tableau4[SHORT TYPE],"",0,1)</f>
        <v/>
      </c>
      <c r="N11248" t="str">
        <f>IF(ISERR(FIND("DECOUPE",Tableau1[[#This Row],[DESIGNATION]])),"","NEED REF")</f>
        <v/>
      </c>
    </row>
    <row r="11249" spans="2:14">
      <c r="B11249">
        <v>34402757</v>
      </c>
      <c r="C11249" s="2">
        <v>41087</v>
      </c>
      <c r="D11249" t="s">
        <v>13</v>
      </c>
      <c r="E11249" t="s">
        <v>8407</v>
      </c>
      <c r="F11249" t="s">
        <v>8187</v>
      </c>
      <c r="J11249" t="s">
        <v>8158</v>
      </c>
      <c r="L11249" t="str">
        <f>_xlfn.XLOOKUP(Tableau1[[#This Row],[TYPE DE PIECE]],Tableau4[MATIERE],Tableau4[SHORT TYPE],"",0,1)</f>
        <v/>
      </c>
      <c r="N11249" t="str">
        <f>IF(ISERR(FIND("DECOUPE",Tableau1[[#This Row],[DESIGNATION]])),"","NEED REF")</f>
        <v/>
      </c>
    </row>
    <row r="11250" spans="2:14">
      <c r="B11250">
        <v>34402756</v>
      </c>
      <c r="C11250" s="2">
        <v>41087</v>
      </c>
      <c r="D11250" t="s">
        <v>13</v>
      </c>
      <c r="E11250" t="s">
        <v>8408</v>
      </c>
      <c r="F11250" t="s">
        <v>8187</v>
      </c>
      <c r="J11250" t="s">
        <v>8158</v>
      </c>
      <c r="L11250" t="str">
        <f>_xlfn.XLOOKUP(Tableau1[[#This Row],[TYPE DE PIECE]],Tableau4[MATIERE],Tableau4[SHORT TYPE],"",0,1)</f>
        <v/>
      </c>
      <c r="N11250" t="str">
        <f>IF(ISERR(FIND("DECOUPE",Tableau1[[#This Row],[DESIGNATION]])),"","NEED REF")</f>
        <v/>
      </c>
    </row>
    <row r="11251" spans="2:14">
      <c r="B11251">
        <v>34402755</v>
      </c>
      <c r="C11251" s="2">
        <v>41087</v>
      </c>
      <c r="D11251" t="s">
        <v>13</v>
      </c>
      <c r="E11251" t="s">
        <v>8409</v>
      </c>
      <c r="F11251" t="s">
        <v>8187</v>
      </c>
      <c r="J11251" t="s">
        <v>8158</v>
      </c>
      <c r="L11251" t="str">
        <f>_xlfn.XLOOKUP(Tableau1[[#This Row],[TYPE DE PIECE]],Tableau4[MATIERE],Tableau4[SHORT TYPE],"",0,1)</f>
        <v/>
      </c>
      <c r="N11251" t="str">
        <f>IF(ISERR(FIND("DECOUPE",Tableau1[[#This Row],[DESIGNATION]])),"","NEED REF")</f>
        <v/>
      </c>
    </row>
    <row r="11252" spans="2:14">
      <c r="B11252">
        <v>34402754</v>
      </c>
      <c r="C11252" s="2">
        <v>41087</v>
      </c>
      <c r="D11252" t="s">
        <v>13</v>
      </c>
      <c r="E11252" t="s">
        <v>8410</v>
      </c>
      <c r="F11252" t="s">
        <v>8187</v>
      </c>
      <c r="J11252" t="s">
        <v>8158</v>
      </c>
      <c r="L11252" t="str">
        <f>_xlfn.XLOOKUP(Tableau1[[#This Row],[TYPE DE PIECE]],Tableau4[MATIERE],Tableau4[SHORT TYPE],"",0,1)</f>
        <v/>
      </c>
      <c r="N11252" t="str">
        <f>IF(ISERR(FIND("DECOUPE",Tableau1[[#This Row],[DESIGNATION]])),"","NEED REF")</f>
        <v/>
      </c>
    </row>
    <row r="11253" spans="2:14">
      <c r="B11253">
        <v>34402753</v>
      </c>
      <c r="C11253" s="2">
        <v>41087</v>
      </c>
      <c r="D11253" t="s">
        <v>13</v>
      </c>
      <c r="E11253" t="s">
        <v>8411</v>
      </c>
      <c r="F11253" t="s">
        <v>8187</v>
      </c>
      <c r="J11253" t="s">
        <v>8158</v>
      </c>
      <c r="L11253" t="str">
        <f>_xlfn.XLOOKUP(Tableau1[[#This Row],[TYPE DE PIECE]],Tableau4[MATIERE],Tableau4[SHORT TYPE],"",0,1)</f>
        <v/>
      </c>
      <c r="N11253" t="str">
        <f>IF(ISERR(FIND("DECOUPE",Tableau1[[#This Row],[DESIGNATION]])),"","NEED REF")</f>
        <v/>
      </c>
    </row>
    <row r="11254" spans="2:14">
      <c r="B11254">
        <v>34402752</v>
      </c>
      <c r="C11254" s="2">
        <v>41087</v>
      </c>
      <c r="D11254" t="s">
        <v>13</v>
      </c>
      <c r="E11254" t="s">
        <v>8412</v>
      </c>
      <c r="F11254" t="s">
        <v>8187</v>
      </c>
      <c r="J11254" t="s">
        <v>8158</v>
      </c>
      <c r="L11254" t="str">
        <f>_xlfn.XLOOKUP(Tableau1[[#This Row],[TYPE DE PIECE]],Tableau4[MATIERE],Tableau4[SHORT TYPE],"",0,1)</f>
        <v/>
      </c>
      <c r="N11254" t="str">
        <f>IF(ISERR(FIND("DECOUPE",Tableau1[[#This Row],[DESIGNATION]])),"","NEED REF")</f>
        <v/>
      </c>
    </row>
    <row r="11255" spans="2:14">
      <c r="B11255">
        <v>34402751</v>
      </c>
      <c r="C11255" s="2">
        <v>41087</v>
      </c>
      <c r="D11255" t="s">
        <v>745</v>
      </c>
      <c r="E11255" t="s">
        <v>8413</v>
      </c>
      <c r="F11255" t="s">
        <v>8187</v>
      </c>
      <c r="J11255" t="s">
        <v>8158</v>
      </c>
      <c r="L11255" t="str">
        <f>_xlfn.XLOOKUP(Tableau1[[#This Row],[TYPE DE PIECE]],Tableau4[MATIERE],Tableau4[SHORT TYPE],"",0,1)</f>
        <v/>
      </c>
      <c r="N11255" t="str">
        <f>IF(ISERR(FIND("DECOUPE",Tableau1[[#This Row],[DESIGNATION]])),"","NEED REF")</f>
        <v/>
      </c>
    </row>
    <row r="11256" spans="2:14">
      <c r="B11256">
        <v>34402750</v>
      </c>
      <c r="C11256" s="2">
        <v>41087</v>
      </c>
      <c r="D11256" t="s">
        <v>745</v>
      </c>
      <c r="E11256" t="s">
        <v>8414</v>
      </c>
      <c r="F11256" t="s">
        <v>8187</v>
      </c>
      <c r="J11256" t="s">
        <v>8158</v>
      </c>
      <c r="L11256" t="str">
        <f>_xlfn.XLOOKUP(Tableau1[[#This Row],[TYPE DE PIECE]],Tableau4[MATIERE],Tableau4[SHORT TYPE],"",0,1)</f>
        <v/>
      </c>
      <c r="N11256" t="str">
        <f>IF(ISERR(FIND("DECOUPE",Tableau1[[#This Row],[DESIGNATION]])),"","NEED REF")</f>
        <v/>
      </c>
    </row>
    <row r="11257" spans="2:14">
      <c r="B11257">
        <v>34402749</v>
      </c>
      <c r="C11257" s="2">
        <v>41087</v>
      </c>
      <c r="D11257" t="s">
        <v>745</v>
      </c>
      <c r="E11257" t="s">
        <v>8415</v>
      </c>
      <c r="F11257" t="s">
        <v>8187</v>
      </c>
      <c r="J11257" t="s">
        <v>8158</v>
      </c>
      <c r="L11257" t="str">
        <f>_xlfn.XLOOKUP(Tableau1[[#This Row],[TYPE DE PIECE]],Tableau4[MATIERE],Tableau4[SHORT TYPE],"",0,1)</f>
        <v/>
      </c>
      <c r="N11257" t="str">
        <f>IF(ISERR(FIND("DECOUPE",Tableau1[[#This Row],[DESIGNATION]])),"","NEED REF")</f>
        <v/>
      </c>
    </row>
    <row r="11258" spans="2:14">
      <c r="B11258">
        <v>34402748</v>
      </c>
      <c r="C11258" s="2">
        <v>41087</v>
      </c>
      <c r="D11258" t="s">
        <v>745</v>
      </c>
      <c r="E11258" t="s">
        <v>8416</v>
      </c>
      <c r="F11258" t="s">
        <v>8187</v>
      </c>
      <c r="J11258" t="s">
        <v>8158</v>
      </c>
      <c r="L11258" t="str">
        <f>_xlfn.XLOOKUP(Tableau1[[#This Row],[TYPE DE PIECE]],Tableau4[MATIERE],Tableau4[SHORT TYPE],"",0,1)</f>
        <v/>
      </c>
      <c r="N11258" t="str">
        <f>IF(ISERR(FIND("DECOUPE",Tableau1[[#This Row],[DESIGNATION]])),"","NEED REF")</f>
        <v/>
      </c>
    </row>
    <row r="11259" spans="2:14">
      <c r="B11259">
        <v>34402747</v>
      </c>
      <c r="C11259" s="2">
        <v>41087</v>
      </c>
      <c r="D11259" t="s">
        <v>745</v>
      </c>
      <c r="E11259" t="s">
        <v>8417</v>
      </c>
      <c r="F11259" t="s">
        <v>8187</v>
      </c>
      <c r="J11259" t="s">
        <v>8158</v>
      </c>
      <c r="L11259" t="str">
        <f>_xlfn.XLOOKUP(Tableau1[[#This Row],[TYPE DE PIECE]],Tableau4[MATIERE],Tableau4[SHORT TYPE],"",0,1)</f>
        <v/>
      </c>
      <c r="N11259" t="str">
        <f>IF(ISERR(FIND("DECOUPE",Tableau1[[#This Row],[DESIGNATION]])),"","NEED REF")</f>
        <v/>
      </c>
    </row>
    <row r="11260" spans="2:14">
      <c r="B11260">
        <v>34402746</v>
      </c>
      <c r="C11260" s="2">
        <v>41087</v>
      </c>
      <c r="D11260" t="s">
        <v>745</v>
      </c>
      <c r="E11260" t="s">
        <v>8418</v>
      </c>
      <c r="F11260" t="s">
        <v>8187</v>
      </c>
      <c r="J11260" t="s">
        <v>8158</v>
      </c>
      <c r="L11260" t="str">
        <f>_xlfn.XLOOKUP(Tableau1[[#This Row],[TYPE DE PIECE]],Tableau4[MATIERE],Tableau4[SHORT TYPE],"",0,1)</f>
        <v/>
      </c>
      <c r="N11260" t="str">
        <f>IF(ISERR(FIND("DECOUPE",Tableau1[[#This Row],[DESIGNATION]])),"","NEED REF")</f>
        <v/>
      </c>
    </row>
    <row r="11261" spans="2:14">
      <c r="B11261">
        <v>34402745</v>
      </c>
      <c r="C11261" s="2">
        <v>41087</v>
      </c>
      <c r="D11261" t="s">
        <v>745</v>
      </c>
      <c r="E11261" t="s">
        <v>8419</v>
      </c>
      <c r="F11261" t="s">
        <v>8187</v>
      </c>
      <c r="J11261" t="s">
        <v>8158</v>
      </c>
      <c r="L11261" t="str">
        <f>_xlfn.XLOOKUP(Tableau1[[#This Row],[TYPE DE PIECE]],Tableau4[MATIERE],Tableau4[SHORT TYPE],"",0,1)</f>
        <v/>
      </c>
      <c r="N11261" t="str">
        <f>IF(ISERR(FIND("DECOUPE",Tableau1[[#This Row],[DESIGNATION]])),"","NEED REF")</f>
        <v/>
      </c>
    </row>
    <row r="11262" spans="2:14">
      <c r="B11262">
        <v>34402744</v>
      </c>
      <c r="C11262" s="2">
        <v>41087</v>
      </c>
      <c r="D11262" t="s">
        <v>745</v>
      </c>
      <c r="E11262" t="s">
        <v>8420</v>
      </c>
      <c r="F11262" t="s">
        <v>8187</v>
      </c>
      <c r="J11262" t="s">
        <v>8158</v>
      </c>
      <c r="L11262" t="str">
        <f>_xlfn.XLOOKUP(Tableau1[[#This Row],[TYPE DE PIECE]],Tableau4[MATIERE],Tableau4[SHORT TYPE],"",0,1)</f>
        <v/>
      </c>
      <c r="N11262" t="str">
        <f>IF(ISERR(FIND("DECOUPE",Tableau1[[#This Row],[DESIGNATION]])),"","NEED REF")</f>
        <v/>
      </c>
    </row>
    <row r="11263" spans="2:14">
      <c r="B11263">
        <v>34402743</v>
      </c>
      <c r="C11263" s="2">
        <v>41087</v>
      </c>
      <c r="D11263" t="s">
        <v>745</v>
      </c>
      <c r="E11263" t="s">
        <v>8421</v>
      </c>
      <c r="F11263" t="s">
        <v>8187</v>
      </c>
      <c r="J11263" t="s">
        <v>8158</v>
      </c>
      <c r="L11263" t="str">
        <f>_xlfn.XLOOKUP(Tableau1[[#This Row],[TYPE DE PIECE]],Tableau4[MATIERE],Tableau4[SHORT TYPE],"",0,1)</f>
        <v/>
      </c>
      <c r="N11263" t="str">
        <f>IF(ISERR(FIND("DECOUPE",Tableau1[[#This Row],[DESIGNATION]])),"","NEED REF")</f>
        <v/>
      </c>
    </row>
    <row r="11264" spans="2:14">
      <c r="B11264">
        <v>34402742</v>
      </c>
      <c r="C11264" s="2">
        <v>41087</v>
      </c>
      <c r="D11264" t="s">
        <v>745</v>
      </c>
      <c r="E11264" t="s">
        <v>8422</v>
      </c>
      <c r="F11264" t="s">
        <v>8187</v>
      </c>
      <c r="J11264" t="s">
        <v>8158</v>
      </c>
      <c r="L11264" t="str">
        <f>_xlfn.XLOOKUP(Tableau1[[#This Row],[TYPE DE PIECE]],Tableau4[MATIERE],Tableau4[SHORT TYPE],"",0,1)</f>
        <v/>
      </c>
      <c r="N11264" t="str">
        <f>IF(ISERR(FIND("DECOUPE",Tableau1[[#This Row],[DESIGNATION]])),"","NEED REF")</f>
        <v/>
      </c>
    </row>
    <row r="11265" spans="2:14">
      <c r="B11265">
        <v>34402741</v>
      </c>
      <c r="C11265" s="2">
        <v>41087</v>
      </c>
      <c r="D11265" t="s">
        <v>745</v>
      </c>
      <c r="E11265" t="s">
        <v>8423</v>
      </c>
      <c r="F11265" t="s">
        <v>8187</v>
      </c>
      <c r="J11265" t="s">
        <v>8158</v>
      </c>
      <c r="L11265" t="str">
        <f>_xlfn.XLOOKUP(Tableau1[[#This Row],[TYPE DE PIECE]],Tableau4[MATIERE],Tableau4[SHORT TYPE],"",0,1)</f>
        <v/>
      </c>
      <c r="N11265" t="str">
        <f>IF(ISERR(FIND("DECOUPE",Tableau1[[#This Row],[DESIGNATION]])),"","NEED REF")</f>
        <v/>
      </c>
    </row>
    <row r="11266" spans="2:14">
      <c r="B11266">
        <v>34402740</v>
      </c>
      <c r="C11266" s="2">
        <v>41087</v>
      </c>
      <c r="D11266" t="s">
        <v>745</v>
      </c>
      <c r="E11266" t="s">
        <v>8424</v>
      </c>
      <c r="F11266" t="s">
        <v>8187</v>
      </c>
      <c r="J11266" t="s">
        <v>8158</v>
      </c>
      <c r="L11266" t="str">
        <f>_xlfn.XLOOKUP(Tableau1[[#This Row],[TYPE DE PIECE]],Tableau4[MATIERE],Tableau4[SHORT TYPE],"",0,1)</f>
        <v/>
      </c>
      <c r="N11266" t="str">
        <f>IF(ISERR(FIND("DECOUPE",Tableau1[[#This Row],[DESIGNATION]])),"","NEED REF")</f>
        <v/>
      </c>
    </row>
    <row r="11267" spans="2:14">
      <c r="B11267">
        <v>34402739</v>
      </c>
      <c r="C11267" s="2">
        <v>41087</v>
      </c>
      <c r="D11267" t="s">
        <v>745</v>
      </c>
      <c r="E11267" t="s">
        <v>8425</v>
      </c>
      <c r="F11267" t="s">
        <v>8187</v>
      </c>
      <c r="J11267" t="s">
        <v>8158</v>
      </c>
      <c r="L11267" t="str">
        <f>_xlfn.XLOOKUP(Tableau1[[#This Row],[TYPE DE PIECE]],Tableau4[MATIERE],Tableau4[SHORT TYPE],"",0,1)</f>
        <v/>
      </c>
      <c r="N11267" t="str">
        <f>IF(ISERR(FIND("DECOUPE",Tableau1[[#This Row],[DESIGNATION]])),"","NEED REF")</f>
        <v/>
      </c>
    </row>
    <row r="11268" spans="2:14">
      <c r="B11268">
        <v>34402738</v>
      </c>
      <c r="C11268" s="2">
        <v>41085</v>
      </c>
      <c r="D11268" t="s">
        <v>745</v>
      </c>
      <c r="E11268" t="s">
        <v>8426</v>
      </c>
      <c r="F11268" t="s">
        <v>8427</v>
      </c>
      <c r="J11268" t="s">
        <v>17</v>
      </c>
      <c r="L11268" t="str">
        <f>_xlfn.XLOOKUP(Tableau1[[#This Row],[TYPE DE PIECE]],Tableau4[MATIERE],Tableau4[SHORT TYPE],"",0,1)</f>
        <v/>
      </c>
      <c r="N11268" t="str">
        <f>IF(ISERR(FIND("DECOUPE",Tableau1[[#This Row],[DESIGNATION]])),"","NEED REF")</f>
        <v/>
      </c>
    </row>
    <row r="11269" spans="2:14">
      <c r="B11269">
        <v>34402737</v>
      </c>
      <c r="C11269" s="2">
        <v>41072</v>
      </c>
      <c r="D11269" t="s">
        <v>13</v>
      </c>
      <c r="E11269" t="s">
        <v>8428</v>
      </c>
      <c r="F11269" t="s">
        <v>8429</v>
      </c>
      <c r="L11269" t="str">
        <f>_xlfn.XLOOKUP(Tableau1[[#This Row],[TYPE DE PIECE]],Tableau4[MATIERE],Tableau4[SHORT TYPE],"",0,1)</f>
        <v/>
      </c>
      <c r="N11269" t="str">
        <f>IF(ISERR(FIND("DECOUPE",Tableau1[[#This Row],[DESIGNATION]])),"","NEED REF")</f>
        <v/>
      </c>
    </row>
    <row r="11270" spans="2:14">
      <c r="B11270">
        <v>34402736</v>
      </c>
      <c r="C11270" s="2">
        <v>41072</v>
      </c>
      <c r="D11270" t="s">
        <v>13</v>
      </c>
      <c r="E11270" t="s">
        <v>8430</v>
      </c>
      <c r="F11270" t="s">
        <v>6217</v>
      </c>
      <c r="L11270" t="str">
        <f>_xlfn.XLOOKUP(Tableau1[[#This Row],[TYPE DE PIECE]],Tableau4[MATIERE],Tableau4[SHORT TYPE],"",0,1)</f>
        <v/>
      </c>
      <c r="N11270" t="str">
        <f>IF(ISERR(FIND("DECOUPE",Tableau1[[#This Row],[DESIGNATION]])),"","NEED REF")</f>
        <v/>
      </c>
    </row>
    <row r="11271" spans="2:14">
      <c r="B11271">
        <v>34402735</v>
      </c>
      <c r="C11271" s="2">
        <v>41072</v>
      </c>
      <c r="D11271" t="s">
        <v>13</v>
      </c>
      <c r="E11271" t="s">
        <v>8431</v>
      </c>
      <c r="F11271" t="s">
        <v>6217</v>
      </c>
      <c r="L11271" t="str">
        <f>_xlfn.XLOOKUP(Tableau1[[#This Row],[TYPE DE PIECE]],Tableau4[MATIERE],Tableau4[SHORT TYPE],"",0,1)</f>
        <v/>
      </c>
      <c r="N11271" t="str">
        <f>IF(ISERR(FIND("DECOUPE",Tableau1[[#This Row],[DESIGNATION]])),"","NEED REF")</f>
        <v/>
      </c>
    </row>
    <row r="11272" spans="2:14">
      <c r="B11272">
        <v>34402734</v>
      </c>
      <c r="C11272" s="2">
        <v>41068</v>
      </c>
      <c r="D11272" t="s">
        <v>13</v>
      </c>
      <c r="E11272" t="s">
        <v>8432</v>
      </c>
      <c r="F11272" t="s">
        <v>8429</v>
      </c>
      <c r="L11272" t="str">
        <f>_xlfn.XLOOKUP(Tableau1[[#This Row],[TYPE DE PIECE]],Tableau4[MATIERE],Tableau4[SHORT TYPE],"",0,1)</f>
        <v/>
      </c>
      <c r="N11272" t="str">
        <f>IF(ISERR(FIND("DECOUPE",Tableau1[[#This Row],[DESIGNATION]])),"","NEED REF")</f>
        <v/>
      </c>
    </row>
    <row r="11273" spans="2:14">
      <c r="B11273">
        <v>34402733</v>
      </c>
      <c r="C11273" s="2">
        <v>41066</v>
      </c>
      <c r="D11273" t="s">
        <v>13</v>
      </c>
      <c r="E11273" t="s">
        <v>8433</v>
      </c>
      <c r="F11273" t="s">
        <v>239</v>
      </c>
      <c r="L11273" t="str">
        <f>_xlfn.XLOOKUP(Tableau1[[#This Row],[TYPE DE PIECE]],Tableau4[MATIERE],Tableau4[SHORT TYPE],"",0,1)</f>
        <v/>
      </c>
      <c r="N11273" t="str">
        <f>IF(ISERR(FIND("DECOUPE",Tableau1[[#This Row],[DESIGNATION]])),"","NEED REF")</f>
        <v/>
      </c>
    </row>
    <row r="11274" spans="2:14">
      <c r="B11274">
        <v>34402732</v>
      </c>
      <c r="C11274" s="2">
        <v>41066</v>
      </c>
      <c r="D11274" t="s">
        <v>13</v>
      </c>
      <c r="E11274" t="s">
        <v>8434</v>
      </c>
      <c r="F11274" t="s">
        <v>239</v>
      </c>
      <c r="L11274" t="str">
        <f>_xlfn.XLOOKUP(Tableau1[[#This Row],[TYPE DE PIECE]],Tableau4[MATIERE],Tableau4[SHORT TYPE],"",0,1)</f>
        <v/>
      </c>
      <c r="N11274" t="str">
        <f>IF(ISERR(FIND("DECOUPE",Tableau1[[#This Row],[DESIGNATION]])),"","NEED REF")</f>
        <v/>
      </c>
    </row>
    <row r="11275" spans="2:14">
      <c r="B11275">
        <v>34402731</v>
      </c>
      <c r="C11275" s="2">
        <v>41065</v>
      </c>
      <c r="D11275" t="s">
        <v>13</v>
      </c>
      <c r="E11275" t="s">
        <v>8435</v>
      </c>
      <c r="F11275" t="s">
        <v>8436</v>
      </c>
      <c r="L11275" t="str">
        <f>_xlfn.XLOOKUP(Tableau1[[#This Row],[TYPE DE PIECE]],Tableau4[MATIERE],Tableau4[SHORT TYPE],"",0,1)</f>
        <v/>
      </c>
      <c r="N11275" t="str">
        <f>IF(ISERR(FIND("DECOUPE",Tableau1[[#This Row],[DESIGNATION]])),"","NEED REF")</f>
        <v/>
      </c>
    </row>
    <row r="11276" spans="2:14">
      <c r="B11276">
        <v>34402730</v>
      </c>
      <c r="C11276" s="2">
        <v>41065</v>
      </c>
      <c r="D11276" t="s">
        <v>13</v>
      </c>
      <c r="E11276" t="s">
        <v>8437</v>
      </c>
      <c r="F11276" t="s">
        <v>8436</v>
      </c>
      <c r="L11276" t="str">
        <f>_xlfn.XLOOKUP(Tableau1[[#This Row],[TYPE DE PIECE]],Tableau4[MATIERE],Tableau4[SHORT TYPE],"",0,1)</f>
        <v/>
      </c>
      <c r="N11276" t="str">
        <f>IF(ISERR(FIND("DECOUPE",Tableau1[[#This Row],[DESIGNATION]])),"","NEED REF")</f>
        <v/>
      </c>
    </row>
    <row r="11277" spans="2:14">
      <c r="B11277">
        <v>34402729</v>
      </c>
      <c r="C11277" s="2">
        <v>41038</v>
      </c>
      <c r="D11277" t="s">
        <v>13</v>
      </c>
      <c r="E11277" t="s">
        <v>8438</v>
      </c>
      <c r="F11277" t="s">
        <v>8439</v>
      </c>
      <c r="L11277" t="str">
        <f>_xlfn.XLOOKUP(Tableau1[[#This Row],[TYPE DE PIECE]],Tableau4[MATIERE],Tableau4[SHORT TYPE],"",0,1)</f>
        <v/>
      </c>
      <c r="N11277" t="str">
        <f>IF(ISERR(FIND("DECOUPE",Tableau1[[#This Row],[DESIGNATION]])),"","NEED REF")</f>
        <v/>
      </c>
    </row>
    <row r="11278" spans="2:14">
      <c r="B11278">
        <v>34402728</v>
      </c>
      <c r="C11278" s="2">
        <v>41038</v>
      </c>
      <c r="D11278" t="s">
        <v>13</v>
      </c>
      <c r="E11278" t="s">
        <v>8440</v>
      </c>
      <c r="F11278" t="s">
        <v>8441</v>
      </c>
      <c r="L11278" t="str">
        <f>_xlfn.XLOOKUP(Tableau1[[#This Row],[TYPE DE PIECE]],Tableau4[MATIERE],Tableau4[SHORT TYPE],"",0,1)</f>
        <v/>
      </c>
      <c r="N11278" t="str">
        <f>IF(ISERR(FIND("DECOUPE",Tableau1[[#This Row],[DESIGNATION]])),"","NEED REF")</f>
        <v/>
      </c>
    </row>
    <row r="11279" spans="2:14">
      <c r="B11279">
        <v>34402727</v>
      </c>
      <c r="C11279" s="2">
        <v>41016</v>
      </c>
      <c r="D11279" t="s">
        <v>13</v>
      </c>
      <c r="E11279" t="s">
        <v>8442</v>
      </c>
      <c r="F11279" t="s">
        <v>7957</v>
      </c>
      <c r="L11279" t="str">
        <f>_xlfn.XLOOKUP(Tableau1[[#This Row],[TYPE DE PIECE]],Tableau4[MATIERE],Tableau4[SHORT TYPE],"",0,1)</f>
        <v/>
      </c>
      <c r="N11279" t="str">
        <f>IF(ISERR(FIND("DECOUPE",Tableau1[[#This Row],[DESIGNATION]])),"","NEED REF")</f>
        <v/>
      </c>
    </row>
    <row r="11280" spans="2:14">
      <c r="B11280">
        <v>34402726</v>
      </c>
      <c r="C11280" s="2">
        <v>41010</v>
      </c>
      <c r="D11280" t="s">
        <v>13</v>
      </c>
      <c r="E11280" t="s">
        <v>8443</v>
      </c>
      <c r="F11280" t="s">
        <v>2673</v>
      </c>
      <c r="L11280" t="str">
        <f>_xlfn.XLOOKUP(Tableau1[[#This Row],[TYPE DE PIECE]],Tableau4[MATIERE],Tableau4[SHORT TYPE],"",0,1)</f>
        <v/>
      </c>
      <c r="N11280" t="str">
        <f>IF(ISERR(FIND("DECOUPE",Tableau1[[#This Row],[DESIGNATION]])),"","NEED REF")</f>
        <v/>
      </c>
    </row>
    <row r="11281" spans="2:14">
      <c r="B11281">
        <v>34402725</v>
      </c>
      <c r="C11281" s="2">
        <v>41005</v>
      </c>
      <c r="E11281" t="s">
        <v>7180</v>
      </c>
      <c r="L11281" t="str">
        <f>_xlfn.XLOOKUP(Tableau1[[#This Row],[TYPE DE PIECE]],Tableau4[MATIERE],Tableau4[SHORT TYPE],"",0,1)</f>
        <v/>
      </c>
      <c r="N11281" t="str">
        <f>IF(ISERR(FIND("DECOUPE",Tableau1[[#This Row],[DESIGNATION]])),"","NEED REF")</f>
        <v/>
      </c>
    </row>
    <row r="11282" spans="2:14">
      <c r="B11282">
        <v>34402724</v>
      </c>
      <c r="C11282" s="2">
        <v>41005</v>
      </c>
      <c r="E11282" t="s">
        <v>7180</v>
      </c>
      <c r="L11282" t="str">
        <f>_xlfn.XLOOKUP(Tableau1[[#This Row],[TYPE DE PIECE]],Tableau4[MATIERE],Tableau4[SHORT TYPE],"",0,1)</f>
        <v/>
      </c>
      <c r="N11282" t="str">
        <f>IF(ISERR(FIND("DECOUPE",Tableau1[[#This Row],[DESIGNATION]])),"","NEED REF")</f>
        <v/>
      </c>
    </row>
    <row r="11283" spans="2:14">
      <c r="B11283">
        <v>34402723</v>
      </c>
      <c r="C11283" s="2">
        <v>41005</v>
      </c>
      <c r="D11283" t="s">
        <v>8444</v>
      </c>
      <c r="E11283" t="s">
        <v>8445</v>
      </c>
      <c r="F11283" t="s">
        <v>6217</v>
      </c>
      <c r="L11283" t="str">
        <f>_xlfn.XLOOKUP(Tableau1[[#This Row],[TYPE DE PIECE]],Tableau4[MATIERE],Tableau4[SHORT TYPE],"",0,1)</f>
        <v/>
      </c>
      <c r="N11283" t="str">
        <f>IF(ISERR(FIND("DECOUPE",Tableau1[[#This Row],[DESIGNATION]])),"","NEED REF")</f>
        <v/>
      </c>
    </row>
    <row r="11284" spans="2:14">
      <c r="B11284">
        <v>34402722</v>
      </c>
      <c r="C11284" s="2">
        <v>41005</v>
      </c>
      <c r="D11284" t="s">
        <v>13</v>
      </c>
      <c r="E11284" t="s">
        <v>8446</v>
      </c>
      <c r="F11284" t="s">
        <v>6217</v>
      </c>
      <c r="L11284" t="str">
        <f>_xlfn.XLOOKUP(Tableau1[[#This Row],[TYPE DE PIECE]],Tableau4[MATIERE],Tableau4[SHORT TYPE],"",0,1)</f>
        <v/>
      </c>
      <c r="N11284" t="str">
        <f>IF(ISERR(FIND("DECOUPE",Tableau1[[#This Row],[DESIGNATION]])),"","NEED REF")</f>
        <v/>
      </c>
    </row>
    <row r="11285" spans="2:14">
      <c r="B11285">
        <v>34402721</v>
      </c>
      <c r="C11285" s="2">
        <v>41005</v>
      </c>
      <c r="E11285" t="s">
        <v>7180</v>
      </c>
      <c r="L11285" t="str">
        <f>_xlfn.XLOOKUP(Tableau1[[#This Row],[TYPE DE PIECE]],Tableau4[MATIERE],Tableau4[SHORT TYPE],"",0,1)</f>
        <v/>
      </c>
      <c r="N11285" t="str">
        <f>IF(ISERR(FIND("DECOUPE",Tableau1[[#This Row],[DESIGNATION]])),"","NEED REF")</f>
        <v/>
      </c>
    </row>
    <row r="11286" spans="2:14">
      <c r="B11286">
        <v>34402720</v>
      </c>
      <c r="C11286" s="2">
        <v>41005</v>
      </c>
      <c r="D11286" t="s">
        <v>13</v>
      </c>
      <c r="E11286" t="s">
        <v>8447</v>
      </c>
      <c r="F11286" t="s">
        <v>6217</v>
      </c>
      <c r="L11286" t="str">
        <f>_xlfn.XLOOKUP(Tableau1[[#This Row],[TYPE DE PIECE]],Tableau4[MATIERE],Tableau4[SHORT TYPE],"",0,1)</f>
        <v/>
      </c>
      <c r="N11286" t="str">
        <f>IF(ISERR(FIND("DECOUPE",Tableau1[[#This Row],[DESIGNATION]])),"","NEED REF")</f>
        <v/>
      </c>
    </row>
    <row r="11287" spans="2:14">
      <c r="B11287">
        <v>34402719</v>
      </c>
      <c r="C11287" s="2">
        <v>41005</v>
      </c>
      <c r="D11287" t="s">
        <v>13</v>
      </c>
      <c r="E11287" t="s">
        <v>8448</v>
      </c>
      <c r="F11287" t="s">
        <v>6217</v>
      </c>
      <c r="L11287" t="str">
        <f>_xlfn.XLOOKUP(Tableau1[[#This Row],[TYPE DE PIECE]],Tableau4[MATIERE],Tableau4[SHORT TYPE],"",0,1)</f>
        <v/>
      </c>
      <c r="N11287" t="str">
        <f>IF(ISERR(FIND("DECOUPE",Tableau1[[#This Row],[DESIGNATION]])),"","NEED REF")</f>
        <v/>
      </c>
    </row>
    <row r="11288" spans="2:14">
      <c r="B11288">
        <v>34402718</v>
      </c>
      <c r="C11288" s="2">
        <v>41005</v>
      </c>
      <c r="D11288" t="s">
        <v>13</v>
      </c>
      <c r="E11288" t="s">
        <v>8449</v>
      </c>
      <c r="F11288" t="s">
        <v>6217</v>
      </c>
      <c r="L11288" t="str">
        <f>_xlfn.XLOOKUP(Tableau1[[#This Row],[TYPE DE PIECE]],Tableau4[MATIERE],Tableau4[SHORT TYPE],"",0,1)</f>
        <v/>
      </c>
      <c r="N11288" t="str">
        <f>IF(ISERR(FIND("DECOUPE",Tableau1[[#This Row],[DESIGNATION]])),"","NEED REF")</f>
        <v/>
      </c>
    </row>
    <row r="11289" spans="2:14">
      <c r="B11289">
        <v>34402717</v>
      </c>
      <c r="C11289" s="2">
        <v>41001</v>
      </c>
      <c r="D11289" t="s">
        <v>13</v>
      </c>
      <c r="E11289" t="s">
        <v>8450</v>
      </c>
      <c r="F11289" t="s">
        <v>5295</v>
      </c>
      <c r="L11289" t="str">
        <f>_xlfn.XLOOKUP(Tableau1[[#This Row],[TYPE DE PIECE]],Tableau4[MATIERE],Tableau4[SHORT TYPE],"",0,1)</f>
        <v/>
      </c>
      <c r="N11289" t="str">
        <f>IF(ISERR(FIND("DECOUPE",Tableau1[[#This Row],[DESIGNATION]])),"","NEED REF")</f>
        <v/>
      </c>
    </row>
    <row r="11290" spans="2:14">
      <c r="B11290">
        <v>34402716</v>
      </c>
      <c r="C11290" s="2">
        <v>41001</v>
      </c>
      <c r="D11290" t="s">
        <v>13</v>
      </c>
      <c r="E11290" t="s">
        <v>8451</v>
      </c>
      <c r="F11290" t="s">
        <v>5295</v>
      </c>
      <c r="L11290" t="str">
        <f>_xlfn.XLOOKUP(Tableau1[[#This Row],[TYPE DE PIECE]],Tableau4[MATIERE],Tableau4[SHORT TYPE],"",0,1)</f>
        <v/>
      </c>
      <c r="N11290" t="str">
        <f>IF(ISERR(FIND("DECOUPE",Tableau1[[#This Row],[DESIGNATION]])),"","NEED REF")</f>
        <v/>
      </c>
    </row>
    <row r="11291" spans="2:14">
      <c r="B11291">
        <v>34402715</v>
      </c>
      <c r="C11291" s="2">
        <v>40994</v>
      </c>
      <c r="D11291" t="s">
        <v>13</v>
      </c>
      <c r="E11291" t="s">
        <v>8452</v>
      </c>
      <c r="F11291" t="s">
        <v>6217</v>
      </c>
      <c r="L11291" t="str">
        <f>_xlfn.XLOOKUP(Tableau1[[#This Row],[TYPE DE PIECE]],Tableau4[MATIERE],Tableau4[SHORT TYPE],"",0,1)</f>
        <v/>
      </c>
      <c r="N11291" t="str">
        <f>IF(ISERR(FIND("DECOUPE",Tableau1[[#This Row],[DESIGNATION]])),"","NEED REF")</f>
        <v/>
      </c>
    </row>
    <row r="11292" spans="2:14">
      <c r="B11292">
        <v>34402714</v>
      </c>
      <c r="C11292" s="2">
        <v>40994</v>
      </c>
      <c r="D11292" t="s">
        <v>13</v>
      </c>
      <c r="E11292" t="s">
        <v>8453</v>
      </c>
      <c r="F11292" t="s">
        <v>6217</v>
      </c>
      <c r="L11292" t="str">
        <f>_xlfn.XLOOKUP(Tableau1[[#This Row],[TYPE DE PIECE]],Tableau4[MATIERE],Tableau4[SHORT TYPE],"",0,1)</f>
        <v/>
      </c>
      <c r="N11292" t="str">
        <f>IF(ISERR(FIND("DECOUPE",Tableau1[[#This Row],[DESIGNATION]])),"","NEED REF")</f>
        <v/>
      </c>
    </row>
    <row r="11293" spans="2:14">
      <c r="B11293">
        <v>34402713</v>
      </c>
      <c r="C11293" s="2">
        <v>40994</v>
      </c>
      <c r="D11293" t="s">
        <v>13</v>
      </c>
      <c r="E11293" t="s">
        <v>8454</v>
      </c>
      <c r="F11293" t="s">
        <v>6217</v>
      </c>
      <c r="L11293" t="str">
        <f>_xlfn.XLOOKUP(Tableau1[[#This Row],[TYPE DE PIECE]],Tableau4[MATIERE],Tableau4[SHORT TYPE],"",0,1)</f>
        <v/>
      </c>
      <c r="N11293" t="str">
        <f>IF(ISERR(FIND("DECOUPE",Tableau1[[#This Row],[DESIGNATION]])),"","NEED REF")</f>
        <v/>
      </c>
    </row>
    <row r="11294" spans="2:14">
      <c r="B11294">
        <v>34402712</v>
      </c>
      <c r="C11294" s="2">
        <v>41065</v>
      </c>
      <c r="D11294" t="s">
        <v>745</v>
      </c>
      <c r="E11294" t="s">
        <v>8455</v>
      </c>
      <c r="F11294" t="s">
        <v>239</v>
      </c>
      <c r="J11294" t="s">
        <v>2245</v>
      </c>
      <c r="L11294" t="str">
        <f>_xlfn.XLOOKUP(Tableau1[[#This Row],[TYPE DE PIECE]],Tableau4[MATIERE],Tableau4[SHORT TYPE],"",0,1)</f>
        <v/>
      </c>
      <c r="N11294" t="str">
        <f>IF(ISERR(FIND("DECOUPE",Tableau1[[#This Row],[DESIGNATION]])),"","NEED REF")</f>
        <v/>
      </c>
    </row>
    <row r="11295" spans="2:14">
      <c r="B11295">
        <v>34402711</v>
      </c>
      <c r="C11295" s="2">
        <v>41065</v>
      </c>
      <c r="D11295" t="s">
        <v>745</v>
      </c>
      <c r="E11295" t="s">
        <v>8456</v>
      </c>
      <c r="F11295" t="s">
        <v>239</v>
      </c>
      <c r="J11295" t="s">
        <v>2245</v>
      </c>
      <c r="L11295" t="str">
        <f>_xlfn.XLOOKUP(Tableau1[[#This Row],[TYPE DE PIECE]],Tableau4[MATIERE],Tableau4[SHORT TYPE],"",0,1)</f>
        <v/>
      </c>
      <c r="N11295" t="str">
        <f>IF(ISERR(FIND("DECOUPE",Tableau1[[#This Row],[DESIGNATION]])),"","NEED REF")</f>
        <v/>
      </c>
    </row>
    <row r="11296" spans="2:14">
      <c r="B11296">
        <v>34402710</v>
      </c>
      <c r="C11296" s="2">
        <v>40994</v>
      </c>
      <c r="D11296" t="s">
        <v>745</v>
      </c>
      <c r="E11296" t="s">
        <v>6319</v>
      </c>
      <c r="F11296" t="s">
        <v>8457</v>
      </c>
      <c r="L11296" t="str">
        <f>_xlfn.XLOOKUP(Tableau1[[#This Row],[TYPE DE PIECE]],Tableau4[MATIERE],Tableau4[SHORT TYPE],"",0,1)</f>
        <v/>
      </c>
      <c r="N11296" t="str">
        <f>IF(ISERR(FIND("DECOUPE",Tableau1[[#This Row],[DESIGNATION]])),"","NEED REF")</f>
        <v/>
      </c>
    </row>
    <row r="11297" spans="2:14">
      <c r="B11297">
        <v>34402709</v>
      </c>
      <c r="C11297" s="2">
        <v>40994</v>
      </c>
      <c r="D11297" t="s">
        <v>13</v>
      </c>
      <c r="E11297" t="s">
        <v>6319</v>
      </c>
      <c r="F11297" t="s">
        <v>8457</v>
      </c>
      <c r="L11297" t="str">
        <f>_xlfn.XLOOKUP(Tableau1[[#This Row],[TYPE DE PIECE]],Tableau4[MATIERE],Tableau4[SHORT TYPE],"",0,1)</f>
        <v/>
      </c>
      <c r="N11297" t="str">
        <f>IF(ISERR(FIND("DECOUPE",Tableau1[[#This Row],[DESIGNATION]])),"","NEED REF")</f>
        <v/>
      </c>
    </row>
    <row r="11298" spans="2:14">
      <c r="B11298">
        <v>34402708</v>
      </c>
      <c r="C11298" s="2">
        <v>40994</v>
      </c>
      <c r="D11298" t="s">
        <v>13</v>
      </c>
      <c r="E11298" t="s">
        <v>6319</v>
      </c>
      <c r="F11298" t="s">
        <v>8457</v>
      </c>
      <c r="L11298" t="str">
        <f>_xlfn.XLOOKUP(Tableau1[[#This Row],[TYPE DE PIECE]],Tableau4[MATIERE],Tableau4[SHORT TYPE],"",0,1)</f>
        <v/>
      </c>
      <c r="N11298" t="str">
        <f>IF(ISERR(FIND("DECOUPE",Tableau1[[#This Row],[DESIGNATION]])),"","NEED REF")</f>
        <v/>
      </c>
    </row>
    <row r="11299" spans="2:14">
      <c r="B11299">
        <v>34402707</v>
      </c>
      <c r="C11299" s="2">
        <v>40994</v>
      </c>
      <c r="D11299" t="s">
        <v>13</v>
      </c>
      <c r="E11299" t="s">
        <v>6319</v>
      </c>
      <c r="F11299" t="s">
        <v>8457</v>
      </c>
      <c r="L11299" t="str">
        <f>_xlfn.XLOOKUP(Tableau1[[#This Row],[TYPE DE PIECE]],Tableau4[MATIERE],Tableau4[SHORT TYPE],"",0,1)</f>
        <v/>
      </c>
      <c r="N11299" t="str">
        <f>IF(ISERR(FIND("DECOUPE",Tableau1[[#This Row],[DESIGNATION]])),"","NEED REF")</f>
        <v/>
      </c>
    </row>
    <row r="11300" spans="2:14">
      <c r="B11300">
        <v>34402706</v>
      </c>
      <c r="C11300" s="2">
        <v>40994</v>
      </c>
      <c r="D11300" t="s">
        <v>13</v>
      </c>
      <c r="E11300" t="s">
        <v>6319</v>
      </c>
      <c r="F11300" t="s">
        <v>8457</v>
      </c>
      <c r="L11300" t="str">
        <f>_xlfn.XLOOKUP(Tableau1[[#This Row],[TYPE DE PIECE]],Tableau4[MATIERE],Tableau4[SHORT TYPE],"",0,1)</f>
        <v/>
      </c>
      <c r="N11300" t="str">
        <f>IF(ISERR(FIND("DECOUPE",Tableau1[[#This Row],[DESIGNATION]])),"","NEED REF")</f>
        <v/>
      </c>
    </row>
    <row r="11301" spans="2:14">
      <c r="B11301">
        <v>34402705</v>
      </c>
      <c r="C11301" s="2">
        <v>40994</v>
      </c>
      <c r="D11301" t="s">
        <v>13</v>
      </c>
      <c r="E11301" t="s">
        <v>8458</v>
      </c>
      <c r="F11301" t="s">
        <v>8457</v>
      </c>
      <c r="J11301" t="s">
        <v>2245</v>
      </c>
      <c r="L11301" t="str">
        <f>_xlfn.XLOOKUP(Tableau1[[#This Row],[TYPE DE PIECE]],Tableau4[MATIERE],Tableau4[SHORT TYPE],"",0,1)</f>
        <v/>
      </c>
      <c r="N11301" t="str">
        <f>IF(ISERR(FIND("DECOUPE",Tableau1[[#This Row],[DESIGNATION]])),"","NEED REF")</f>
        <v/>
      </c>
    </row>
    <row r="11302" spans="2:14">
      <c r="B11302">
        <v>34402704</v>
      </c>
      <c r="C11302" s="2">
        <v>41080</v>
      </c>
      <c r="D11302" t="s">
        <v>13</v>
      </c>
      <c r="E11302" t="s">
        <v>8459</v>
      </c>
      <c r="F11302" t="s">
        <v>8457</v>
      </c>
      <c r="J11302" t="s">
        <v>2245</v>
      </c>
      <c r="L11302" t="str">
        <f>_xlfn.XLOOKUP(Tableau1[[#This Row],[TYPE DE PIECE]],Tableau4[MATIERE],Tableau4[SHORT TYPE],"",0,1)</f>
        <v/>
      </c>
      <c r="N11302" t="str">
        <f>IF(ISERR(FIND("DECOUPE",Tableau1[[#This Row],[DESIGNATION]])),"","NEED REF")</f>
        <v/>
      </c>
    </row>
    <row r="11303" spans="2:14">
      <c r="B11303">
        <v>34402703</v>
      </c>
      <c r="C11303" s="2">
        <v>41080</v>
      </c>
      <c r="D11303" t="s">
        <v>13</v>
      </c>
      <c r="E11303" t="s">
        <v>8460</v>
      </c>
      <c r="F11303" t="s">
        <v>8457</v>
      </c>
      <c r="J11303" t="s">
        <v>2245</v>
      </c>
      <c r="L11303" t="str">
        <f>_xlfn.XLOOKUP(Tableau1[[#This Row],[TYPE DE PIECE]],Tableau4[MATIERE],Tableau4[SHORT TYPE],"",0,1)</f>
        <v/>
      </c>
      <c r="N11303" t="str">
        <f>IF(ISERR(FIND("DECOUPE",Tableau1[[#This Row],[DESIGNATION]])),"","NEED REF")</f>
        <v/>
      </c>
    </row>
    <row r="11304" spans="2:14">
      <c r="B11304">
        <v>34402702</v>
      </c>
      <c r="C11304" s="2">
        <v>41080</v>
      </c>
      <c r="D11304" t="s">
        <v>13</v>
      </c>
      <c r="E11304" t="s">
        <v>8461</v>
      </c>
      <c r="F11304" t="s">
        <v>8457</v>
      </c>
      <c r="J11304" t="s">
        <v>2245</v>
      </c>
      <c r="L11304" t="str">
        <f>_xlfn.XLOOKUP(Tableau1[[#This Row],[TYPE DE PIECE]],Tableau4[MATIERE],Tableau4[SHORT TYPE],"",0,1)</f>
        <v/>
      </c>
      <c r="N11304" t="str">
        <f>IF(ISERR(FIND("DECOUPE",Tableau1[[#This Row],[DESIGNATION]])),"","NEED REF")</f>
        <v/>
      </c>
    </row>
    <row r="11305" spans="2:14">
      <c r="B11305">
        <v>34402701</v>
      </c>
      <c r="C11305" s="2">
        <v>40994</v>
      </c>
      <c r="D11305" t="s">
        <v>13</v>
      </c>
      <c r="E11305" t="s">
        <v>8462</v>
      </c>
      <c r="F11305" t="s">
        <v>8457</v>
      </c>
      <c r="L11305" t="str">
        <f>_xlfn.XLOOKUP(Tableau1[[#This Row],[TYPE DE PIECE]],Tableau4[MATIERE],Tableau4[SHORT TYPE],"",0,1)</f>
        <v/>
      </c>
      <c r="N11305" t="str">
        <f>IF(ISERR(FIND("DECOUPE",Tableau1[[#This Row],[DESIGNATION]])),"","NEED REF")</f>
        <v/>
      </c>
    </row>
    <row r="11306" spans="2:14">
      <c r="B11306">
        <v>34402700</v>
      </c>
      <c r="C11306" s="2">
        <v>40994</v>
      </c>
      <c r="D11306" t="s">
        <v>13</v>
      </c>
      <c r="E11306" t="s">
        <v>8463</v>
      </c>
      <c r="F11306" t="s">
        <v>8457</v>
      </c>
      <c r="L11306" t="str">
        <f>_xlfn.XLOOKUP(Tableau1[[#This Row],[TYPE DE PIECE]],Tableau4[MATIERE],Tableau4[SHORT TYPE],"",0,1)</f>
        <v/>
      </c>
      <c r="N11306" t="str">
        <f>IF(ISERR(FIND("DECOUPE",Tableau1[[#This Row],[DESIGNATION]])),"","NEED REF")</f>
        <v/>
      </c>
    </row>
    <row r="11307" spans="2:14">
      <c r="B11307">
        <v>34402699</v>
      </c>
      <c r="C11307" s="2">
        <v>40994</v>
      </c>
      <c r="D11307" t="s">
        <v>13</v>
      </c>
      <c r="E11307" t="s">
        <v>8464</v>
      </c>
      <c r="F11307" t="s">
        <v>8457</v>
      </c>
      <c r="L11307" t="str">
        <f>_xlfn.XLOOKUP(Tableau1[[#This Row],[TYPE DE PIECE]],Tableau4[MATIERE],Tableau4[SHORT TYPE],"",0,1)</f>
        <v/>
      </c>
      <c r="N11307" t="str">
        <f>IF(ISERR(FIND("DECOUPE",Tableau1[[#This Row],[DESIGNATION]])),"","NEED REF")</f>
        <v/>
      </c>
    </row>
    <row r="11308" spans="2:14">
      <c r="B11308">
        <v>34402698</v>
      </c>
      <c r="C11308" s="2">
        <v>40994</v>
      </c>
      <c r="D11308" t="s">
        <v>13</v>
      </c>
      <c r="E11308" t="s">
        <v>8465</v>
      </c>
      <c r="F11308" t="s">
        <v>8457</v>
      </c>
      <c r="L11308" t="str">
        <f>_xlfn.XLOOKUP(Tableau1[[#This Row],[TYPE DE PIECE]],Tableau4[MATIERE],Tableau4[SHORT TYPE],"",0,1)</f>
        <v/>
      </c>
      <c r="N11308" t="str">
        <f>IF(ISERR(FIND("DECOUPE",Tableau1[[#This Row],[DESIGNATION]])),"","NEED REF")</f>
        <v/>
      </c>
    </row>
    <row r="11309" spans="2:14">
      <c r="B11309">
        <v>34402697</v>
      </c>
      <c r="C11309" s="2">
        <v>40991</v>
      </c>
      <c r="D11309" t="s">
        <v>13</v>
      </c>
      <c r="E11309" t="s">
        <v>8466</v>
      </c>
      <c r="F11309" t="s">
        <v>6217</v>
      </c>
      <c r="L11309" t="str">
        <f>_xlfn.XLOOKUP(Tableau1[[#This Row],[TYPE DE PIECE]],Tableau4[MATIERE],Tableau4[SHORT TYPE],"",0,1)</f>
        <v/>
      </c>
      <c r="N11309" t="str">
        <f>IF(ISERR(FIND("DECOUPE",Tableau1[[#This Row],[DESIGNATION]])),"","NEED REF")</f>
        <v/>
      </c>
    </row>
    <row r="11310" spans="2:14">
      <c r="B11310">
        <v>34402696</v>
      </c>
      <c r="C11310" s="2">
        <v>40991</v>
      </c>
      <c r="D11310" t="s">
        <v>13</v>
      </c>
      <c r="E11310" t="s">
        <v>8467</v>
      </c>
      <c r="F11310" t="s">
        <v>6217</v>
      </c>
      <c r="L11310" t="str">
        <f>_xlfn.XLOOKUP(Tableau1[[#This Row],[TYPE DE PIECE]],Tableau4[MATIERE],Tableau4[SHORT TYPE],"",0,1)</f>
        <v/>
      </c>
      <c r="N11310" t="str">
        <f>IF(ISERR(FIND("DECOUPE",Tableau1[[#This Row],[DESIGNATION]])),"","NEED REF")</f>
        <v/>
      </c>
    </row>
    <row r="11311" spans="2:14">
      <c r="B11311">
        <v>34402695</v>
      </c>
      <c r="C11311" s="2">
        <v>40991</v>
      </c>
      <c r="D11311" t="s">
        <v>13</v>
      </c>
      <c r="E11311" t="s">
        <v>8468</v>
      </c>
      <c r="F11311" t="s">
        <v>6217</v>
      </c>
      <c r="L11311" t="str">
        <f>_xlfn.XLOOKUP(Tableau1[[#This Row],[TYPE DE PIECE]],Tableau4[MATIERE],Tableau4[SHORT TYPE],"",0,1)</f>
        <v/>
      </c>
      <c r="N11311" t="str">
        <f>IF(ISERR(FIND("DECOUPE",Tableau1[[#This Row],[DESIGNATION]])),"","NEED REF")</f>
        <v/>
      </c>
    </row>
    <row r="11312" spans="2:14">
      <c r="B11312">
        <v>34402694</v>
      </c>
      <c r="C11312" s="2">
        <v>40991</v>
      </c>
      <c r="D11312" t="s">
        <v>13</v>
      </c>
      <c r="E11312" t="s">
        <v>8469</v>
      </c>
      <c r="F11312" t="s">
        <v>6217</v>
      </c>
      <c r="L11312" t="str">
        <f>_xlfn.XLOOKUP(Tableau1[[#This Row],[TYPE DE PIECE]],Tableau4[MATIERE],Tableau4[SHORT TYPE],"",0,1)</f>
        <v/>
      </c>
      <c r="N11312" t="str">
        <f>IF(ISERR(FIND("DECOUPE",Tableau1[[#This Row],[DESIGNATION]])),"","NEED REF")</f>
        <v/>
      </c>
    </row>
    <row r="11313" spans="2:14">
      <c r="B11313">
        <v>34402693</v>
      </c>
      <c r="C11313" s="2">
        <v>40990</v>
      </c>
      <c r="D11313" t="s">
        <v>13</v>
      </c>
      <c r="E11313" t="s">
        <v>8470</v>
      </c>
      <c r="F11313" t="s">
        <v>8471</v>
      </c>
      <c r="J11313" t="s">
        <v>4048</v>
      </c>
      <c r="L11313" t="str">
        <f>_xlfn.XLOOKUP(Tableau1[[#This Row],[TYPE DE PIECE]],Tableau4[MATIERE],Tableau4[SHORT TYPE],"",0,1)</f>
        <v/>
      </c>
      <c r="N11313" t="str">
        <f>IF(ISERR(FIND("DECOUPE",Tableau1[[#This Row],[DESIGNATION]])),"","NEED REF")</f>
        <v/>
      </c>
    </row>
    <row r="11314" spans="2:14">
      <c r="B11314">
        <v>34402692</v>
      </c>
      <c r="C11314" s="2">
        <v>40990</v>
      </c>
      <c r="D11314" t="s">
        <v>13</v>
      </c>
      <c r="E11314" t="s">
        <v>8472</v>
      </c>
      <c r="F11314" t="s">
        <v>8471</v>
      </c>
      <c r="J11314" t="s">
        <v>4048</v>
      </c>
      <c r="L11314" t="str">
        <f>_xlfn.XLOOKUP(Tableau1[[#This Row],[TYPE DE PIECE]],Tableau4[MATIERE],Tableau4[SHORT TYPE],"",0,1)</f>
        <v/>
      </c>
      <c r="N11314" t="str">
        <f>IF(ISERR(FIND("DECOUPE",Tableau1[[#This Row],[DESIGNATION]])),"","NEED REF")</f>
        <v/>
      </c>
    </row>
    <row r="11315" spans="2:14">
      <c r="B11315">
        <v>34402691</v>
      </c>
      <c r="C11315" s="2">
        <v>40990</v>
      </c>
      <c r="D11315" t="s">
        <v>13</v>
      </c>
      <c r="E11315" t="s">
        <v>8473</v>
      </c>
      <c r="F11315" t="s">
        <v>8471</v>
      </c>
      <c r="J11315" t="s">
        <v>4048</v>
      </c>
      <c r="L11315" t="str">
        <f>_xlfn.XLOOKUP(Tableau1[[#This Row],[TYPE DE PIECE]],Tableau4[MATIERE],Tableau4[SHORT TYPE],"",0,1)</f>
        <v/>
      </c>
      <c r="N11315" t="str">
        <f>IF(ISERR(FIND("DECOUPE",Tableau1[[#This Row],[DESIGNATION]])),"","NEED REF")</f>
        <v/>
      </c>
    </row>
    <row r="11316" spans="2:14">
      <c r="B11316">
        <v>34402690</v>
      </c>
      <c r="C11316" s="2">
        <v>40990</v>
      </c>
      <c r="D11316" t="s">
        <v>13</v>
      </c>
      <c r="E11316" t="s">
        <v>8474</v>
      </c>
      <c r="J11316" t="s">
        <v>8475</v>
      </c>
      <c r="L11316" t="str">
        <f>_xlfn.XLOOKUP(Tableau1[[#This Row],[TYPE DE PIECE]],Tableau4[MATIERE],Tableau4[SHORT TYPE],"",0,1)</f>
        <v/>
      </c>
      <c r="N11316" t="str">
        <f>IF(ISERR(FIND("DECOUPE",Tableau1[[#This Row],[DESIGNATION]])),"","NEED REF")</f>
        <v/>
      </c>
    </row>
    <row r="11317" spans="2:14">
      <c r="B11317">
        <v>34402689</v>
      </c>
      <c r="C11317" s="2">
        <v>40989</v>
      </c>
      <c r="D11317" t="s">
        <v>13</v>
      </c>
      <c r="E11317" t="s">
        <v>8476</v>
      </c>
      <c r="F11317" t="s">
        <v>8457</v>
      </c>
      <c r="L11317" t="str">
        <f>_xlfn.XLOOKUP(Tableau1[[#This Row],[TYPE DE PIECE]],Tableau4[MATIERE],Tableau4[SHORT TYPE],"",0,1)</f>
        <v/>
      </c>
      <c r="N11317" t="str">
        <f>IF(ISERR(FIND("DECOUPE",Tableau1[[#This Row],[DESIGNATION]])),"","NEED REF")</f>
        <v/>
      </c>
    </row>
    <row r="11318" spans="2:14">
      <c r="B11318">
        <v>34402688</v>
      </c>
      <c r="C11318" s="2">
        <v>40989</v>
      </c>
      <c r="D11318" t="s">
        <v>13</v>
      </c>
      <c r="E11318" t="s">
        <v>8477</v>
      </c>
      <c r="F11318" t="s">
        <v>8457</v>
      </c>
      <c r="L11318" t="str">
        <f>_xlfn.XLOOKUP(Tableau1[[#This Row],[TYPE DE PIECE]],Tableau4[MATIERE],Tableau4[SHORT TYPE],"",0,1)</f>
        <v/>
      </c>
      <c r="N11318" t="str">
        <f>IF(ISERR(FIND("DECOUPE",Tableau1[[#This Row],[DESIGNATION]])),"","NEED REF")</f>
        <v/>
      </c>
    </row>
    <row r="11319" spans="2:14">
      <c r="B11319">
        <v>34402687</v>
      </c>
      <c r="C11319" s="2">
        <v>40989</v>
      </c>
      <c r="D11319" t="s">
        <v>13</v>
      </c>
      <c r="E11319" t="s">
        <v>8478</v>
      </c>
      <c r="F11319" t="s">
        <v>8457</v>
      </c>
      <c r="L11319" t="str">
        <f>_xlfn.XLOOKUP(Tableau1[[#This Row],[TYPE DE PIECE]],Tableau4[MATIERE],Tableau4[SHORT TYPE],"",0,1)</f>
        <v/>
      </c>
      <c r="N11319" t="str">
        <f>IF(ISERR(FIND("DECOUPE",Tableau1[[#This Row],[DESIGNATION]])),"","NEED REF")</f>
        <v/>
      </c>
    </row>
    <row r="11320" spans="2:14">
      <c r="B11320">
        <v>34402686</v>
      </c>
      <c r="C11320" s="2">
        <v>40989</v>
      </c>
      <c r="D11320" t="s">
        <v>13</v>
      </c>
      <c r="E11320" t="s">
        <v>8479</v>
      </c>
      <c r="F11320" t="s">
        <v>8457</v>
      </c>
      <c r="L11320" t="str">
        <f>_xlfn.XLOOKUP(Tableau1[[#This Row],[TYPE DE PIECE]],Tableau4[MATIERE],Tableau4[SHORT TYPE],"",0,1)</f>
        <v/>
      </c>
      <c r="N11320" t="str">
        <f>IF(ISERR(FIND("DECOUPE",Tableau1[[#This Row],[DESIGNATION]])),"","NEED REF")</f>
        <v/>
      </c>
    </row>
    <row r="11321" spans="2:14">
      <c r="B11321">
        <v>34402685</v>
      </c>
      <c r="C11321" s="2">
        <v>40989</v>
      </c>
      <c r="D11321" t="s">
        <v>13</v>
      </c>
      <c r="E11321" t="s">
        <v>8480</v>
      </c>
      <c r="F11321" t="s">
        <v>8457</v>
      </c>
      <c r="L11321" t="str">
        <f>_xlfn.XLOOKUP(Tableau1[[#This Row],[TYPE DE PIECE]],Tableau4[MATIERE],Tableau4[SHORT TYPE],"",0,1)</f>
        <v/>
      </c>
      <c r="N11321" t="str">
        <f>IF(ISERR(FIND("DECOUPE",Tableau1[[#This Row],[DESIGNATION]])),"","NEED REF")</f>
        <v/>
      </c>
    </row>
    <row r="11322" spans="2:14">
      <c r="B11322">
        <v>34402684</v>
      </c>
      <c r="C11322" s="2">
        <v>40989</v>
      </c>
      <c r="D11322" t="s">
        <v>13</v>
      </c>
      <c r="E11322" t="s">
        <v>8481</v>
      </c>
      <c r="F11322" t="s">
        <v>8457</v>
      </c>
      <c r="L11322" t="str">
        <f>_xlfn.XLOOKUP(Tableau1[[#This Row],[TYPE DE PIECE]],Tableau4[MATIERE],Tableau4[SHORT TYPE],"",0,1)</f>
        <v/>
      </c>
      <c r="N11322" t="str">
        <f>IF(ISERR(FIND("DECOUPE",Tableau1[[#This Row],[DESIGNATION]])),"","NEED REF")</f>
        <v/>
      </c>
    </row>
    <row r="11323" spans="2:14">
      <c r="B11323">
        <v>34402683</v>
      </c>
      <c r="C11323" s="2">
        <v>40989</v>
      </c>
      <c r="D11323" t="s">
        <v>13</v>
      </c>
      <c r="E11323" t="s">
        <v>8482</v>
      </c>
      <c r="F11323" t="s">
        <v>8457</v>
      </c>
      <c r="L11323" t="str">
        <f>_xlfn.XLOOKUP(Tableau1[[#This Row],[TYPE DE PIECE]],Tableau4[MATIERE],Tableau4[SHORT TYPE],"",0,1)</f>
        <v/>
      </c>
      <c r="N11323" t="str">
        <f>IF(ISERR(FIND("DECOUPE",Tableau1[[#This Row],[DESIGNATION]])),"","NEED REF")</f>
        <v/>
      </c>
    </row>
    <row r="11324" spans="2:14">
      <c r="B11324">
        <v>34402682</v>
      </c>
      <c r="C11324" s="2">
        <v>40989</v>
      </c>
      <c r="D11324" t="s">
        <v>13</v>
      </c>
      <c r="E11324" t="s">
        <v>8483</v>
      </c>
      <c r="F11324" t="s">
        <v>8457</v>
      </c>
      <c r="L11324" t="str">
        <f>_xlfn.XLOOKUP(Tableau1[[#This Row],[TYPE DE PIECE]],Tableau4[MATIERE],Tableau4[SHORT TYPE],"",0,1)</f>
        <v/>
      </c>
      <c r="N11324" t="str">
        <f>IF(ISERR(FIND("DECOUPE",Tableau1[[#This Row],[DESIGNATION]])),"","NEED REF")</f>
        <v/>
      </c>
    </row>
    <row r="11325" spans="2:14">
      <c r="B11325">
        <v>34402681</v>
      </c>
      <c r="C11325" s="2">
        <v>40989</v>
      </c>
      <c r="D11325" t="s">
        <v>13</v>
      </c>
      <c r="E11325" t="s">
        <v>8484</v>
      </c>
      <c r="F11325" t="s">
        <v>8457</v>
      </c>
      <c r="L11325" t="str">
        <f>_xlfn.XLOOKUP(Tableau1[[#This Row],[TYPE DE PIECE]],Tableau4[MATIERE],Tableau4[SHORT TYPE],"",0,1)</f>
        <v/>
      </c>
      <c r="N11325" t="str">
        <f>IF(ISERR(FIND("DECOUPE",Tableau1[[#This Row],[DESIGNATION]])),"","NEED REF")</f>
        <v/>
      </c>
    </row>
    <row r="11326" spans="2:14">
      <c r="B11326">
        <v>34402680</v>
      </c>
      <c r="C11326" s="2">
        <v>40989</v>
      </c>
      <c r="D11326" t="s">
        <v>13</v>
      </c>
      <c r="E11326" t="s">
        <v>8485</v>
      </c>
      <c r="F11326" t="s">
        <v>8457</v>
      </c>
      <c r="L11326" t="str">
        <f>_xlfn.XLOOKUP(Tableau1[[#This Row],[TYPE DE PIECE]],Tableau4[MATIERE],Tableau4[SHORT TYPE],"",0,1)</f>
        <v/>
      </c>
      <c r="N11326" t="str">
        <f>IF(ISERR(FIND("DECOUPE",Tableau1[[#This Row],[DESIGNATION]])),"","NEED REF")</f>
        <v/>
      </c>
    </row>
    <row r="11327" spans="2:14">
      <c r="B11327">
        <v>34402679</v>
      </c>
      <c r="C11327" s="2">
        <v>40989</v>
      </c>
      <c r="D11327" t="s">
        <v>13</v>
      </c>
      <c r="E11327" t="s">
        <v>8486</v>
      </c>
      <c r="F11327" t="s">
        <v>8457</v>
      </c>
      <c r="L11327" t="str">
        <f>_xlfn.XLOOKUP(Tableau1[[#This Row],[TYPE DE PIECE]],Tableau4[MATIERE],Tableau4[SHORT TYPE],"",0,1)</f>
        <v/>
      </c>
      <c r="N11327" t="str">
        <f>IF(ISERR(FIND("DECOUPE",Tableau1[[#This Row],[DESIGNATION]])),"","NEED REF")</f>
        <v/>
      </c>
    </row>
    <row r="11328" spans="2:14">
      <c r="B11328">
        <v>34402678</v>
      </c>
      <c r="C11328" s="2">
        <v>40989</v>
      </c>
      <c r="D11328" t="s">
        <v>13</v>
      </c>
      <c r="E11328" t="s">
        <v>8487</v>
      </c>
      <c r="F11328" t="s">
        <v>8457</v>
      </c>
      <c r="L11328" t="str">
        <f>_xlfn.XLOOKUP(Tableau1[[#This Row],[TYPE DE PIECE]],Tableau4[MATIERE],Tableau4[SHORT TYPE],"",0,1)</f>
        <v/>
      </c>
      <c r="N11328" t="str">
        <f>IF(ISERR(FIND("DECOUPE",Tableau1[[#This Row],[DESIGNATION]])),"","NEED REF")</f>
        <v/>
      </c>
    </row>
    <row r="11329" spans="2:14">
      <c r="B11329">
        <v>34402677</v>
      </c>
      <c r="C11329" s="2">
        <v>40989</v>
      </c>
      <c r="D11329" t="s">
        <v>13</v>
      </c>
      <c r="E11329" t="s">
        <v>8488</v>
      </c>
      <c r="F11329" t="s">
        <v>8457</v>
      </c>
      <c r="L11329" t="str">
        <f>_xlfn.XLOOKUP(Tableau1[[#This Row],[TYPE DE PIECE]],Tableau4[MATIERE],Tableau4[SHORT TYPE],"",0,1)</f>
        <v/>
      </c>
      <c r="N11329" t="str">
        <f>IF(ISERR(FIND("DECOUPE",Tableau1[[#This Row],[DESIGNATION]])),"","NEED REF")</f>
        <v/>
      </c>
    </row>
    <row r="11330" spans="2:14">
      <c r="B11330">
        <v>34402676</v>
      </c>
      <c r="C11330" s="2">
        <v>40989</v>
      </c>
      <c r="D11330" t="s">
        <v>13</v>
      </c>
      <c r="E11330" t="s">
        <v>8489</v>
      </c>
      <c r="F11330" t="s">
        <v>8457</v>
      </c>
      <c r="L11330" t="str">
        <f>_xlfn.XLOOKUP(Tableau1[[#This Row],[TYPE DE PIECE]],Tableau4[MATIERE],Tableau4[SHORT TYPE],"",0,1)</f>
        <v/>
      </c>
      <c r="N11330" t="str">
        <f>IF(ISERR(FIND("DECOUPE",Tableau1[[#This Row],[DESIGNATION]])),"","NEED REF")</f>
        <v/>
      </c>
    </row>
    <row r="11331" spans="2:14">
      <c r="B11331">
        <v>34402675</v>
      </c>
      <c r="C11331" s="2">
        <v>40989</v>
      </c>
      <c r="D11331" t="s">
        <v>13</v>
      </c>
      <c r="E11331" t="s">
        <v>8490</v>
      </c>
      <c r="F11331" t="s">
        <v>8457</v>
      </c>
      <c r="L11331" t="str">
        <f>_xlfn.XLOOKUP(Tableau1[[#This Row],[TYPE DE PIECE]],Tableau4[MATIERE],Tableau4[SHORT TYPE],"",0,1)</f>
        <v/>
      </c>
      <c r="N11331" t="str">
        <f>IF(ISERR(FIND("DECOUPE",Tableau1[[#This Row],[DESIGNATION]])),"","NEED REF")</f>
        <v/>
      </c>
    </row>
    <row r="11332" spans="2:14">
      <c r="B11332">
        <v>34402674</v>
      </c>
      <c r="C11332" s="2">
        <v>40989</v>
      </c>
      <c r="D11332" t="s">
        <v>13</v>
      </c>
      <c r="E11332" t="s">
        <v>8491</v>
      </c>
      <c r="F11332" t="s">
        <v>8457</v>
      </c>
      <c r="L11332" t="str">
        <f>_xlfn.XLOOKUP(Tableau1[[#This Row],[TYPE DE PIECE]],Tableau4[MATIERE],Tableau4[SHORT TYPE],"",0,1)</f>
        <v/>
      </c>
      <c r="N11332" t="str">
        <f>IF(ISERR(FIND("DECOUPE",Tableau1[[#This Row],[DESIGNATION]])),"","NEED REF")</f>
        <v/>
      </c>
    </row>
    <row r="11333" spans="2:14">
      <c r="B11333">
        <v>34402673</v>
      </c>
      <c r="C11333" s="2">
        <v>40989</v>
      </c>
      <c r="D11333" t="s">
        <v>13</v>
      </c>
      <c r="E11333" t="s">
        <v>8492</v>
      </c>
      <c r="F11333" t="s">
        <v>8457</v>
      </c>
      <c r="L11333" t="str">
        <f>_xlfn.XLOOKUP(Tableau1[[#This Row],[TYPE DE PIECE]],Tableau4[MATIERE],Tableau4[SHORT TYPE],"",0,1)</f>
        <v/>
      </c>
      <c r="N11333" t="str">
        <f>IF(ISERR(FIND("DECOUPE",Tableau1[[#This Row],[DESIGNATION]])),"","NEED REF")</f>
        <v/>
      </c>
    </row>
    <row r="11334" spans="2:14">
      <c r="B11334">
        <v>34402672</v>
      </c>
      <c r="C11334" s="2">
        <v>40989</v>
      </c>
      <c r="D11334" t="s">
        <v>13</v>
      </c>
      <c r="E11334" t="s">
        <v>8493</v>
      </c>
      <c r="F11334" t="s">
        <v>8457</v>
      </c>
      <c r="L11334" t="str">
        <f>_xlfn.XLOOKUP(Tableau1[[#This Row],[TYPE DE PIECE]],Tableau4[MATIERE],Tableau4[SHORT TYPE],"",0,1)</f>
        <v/>
      </c>
      <c r="N11334" t="str">
        <f>IF(ISERR(FIND("DECOUPE",Tableau1[[#This Row],[DESIGNATION]])),"","NEED REF")</f>
        <v/>
      </c>
    </row>
    <row r="11335" spans="2:14">
      <c r="B11335">
        <v>34402671</v>
      </c>
      <c r="C11335" s="2">
        <v>40989</v>
      </c>
      <c r="D11335" t="s">
        <v>13</v>
      </c>
      <c r="E11335" t="s">
        <v>8494</v>
      </c>
      <c r="F11335" t="s">
        <v>8457</v>
      </c>
      <c r="L11335" t="str">
        <f>_xlfn.XLOOKUP(Tableau1[[#This Row],[TYPE DE PIECE]],Tableau4[MATIERE],Tableau4[SHORT TYPE],"",0,1)</f>
        <v/>
      </c>
      <c r="N11335" t="str">
        <f>IF(ISERR(FIND("DECOUPE",Tableau1[[#This Row],[DESIGNATION]])),"","NEED REF")</f>
        <v/>
      </c>
    </row>
    <row r="11336" spans="2:14">
      <c r="B11336">
        <v>34402670</v>
      </c>
      <c r="C11336" s="2">
        <v>40989</v>
      </c>
      <c r="D11336" t="s">
        <v>13</v>
      </c>
      <c r="E11336" t="s">
        <v>8495</v>
      </c>
      <c r="F11336" t="s">
        <v>8457</v>
      </c>
      <c r="L11336" t="str">
        <f>_xlfn.XLOOKUP(Tableau1[[#This Row],[TYPE DE PIECE]],Tableau4[MATIERE],Tableau4[SHORT TYPE],"",0,1)</f>
        <v/>
      </c>
      <c r="N11336" t="str">
        <f>IF(ISERR(FIND("DECOUPE",Tableau1[[#This Row],[DESIGNATION]])),"","NEED REF")</f>
        <v/>
      </c>
    </row>
    <row r="11337" spans="2:14">
      <c r="B11337">
        <v>34402669</v>
      </c>
      <c r="C11337" s="2">
        <v>40989</v>
      </c>
      <c r="D11337" t="s">
        <v>13</v>
      </c>
      <c r="E11337" t="s">
        <v>8496</v>
      </c>
      <c r="F11337" t="s">
        <v>8457</v>
      </c>
      <c r="L11337" t="str">
        <f>_xlfn.XLOOKUP(Tableau1[[#This Row],[TYPE DE PIECE]],Tableau4[MATIERE],Tableau4[SHORT TYPE],"",0,1)</f>
        <v/>
      </c>
      <c r="N11337" t="str">
        <f>IF(ISERR(FIND("DECOUPE",Tableau1[[#This Row],[DESIGNATION]])),"","NEED REF")</f>
        <v/>
      </c>
    </row>
    <row r="11338" spans="2:14">
      <c r="B11338">
        <v>34402668</v>
      </c>
      <c r="C11338" s="2">
        <v>40989</v>
      </c>
      <c r="D11338" t="s">
        <v>13</v>
      </c>
      <c r="E11338" t="s">
        <v>8497</v>
      </c>
      <c r="F11338" t="s">
        <v>8457</v>
      </c>
      <c r="L11338" t="str">
        <f>_xlfn.XLOOKUP(Tableau1[[#This Row],[TYPE DE PIECE]],Tableau4[MATIERE],Tableau4[SHORT TYPE],"",0,1)</f>
        <v/>
      </c>
      <c r="N11338" t="str">
        <f>IF(ISERR(FIND("DECOUPE",Tableau1[[#This Row],[DESIGNATION]])),"","NEED REF")</f>
        <v/>
      </c>
    </row>
    <row r="11339" spans="2:14">
      <c r="B11339">
        <v>34402667</v>
      </c>
      <c r="C11339" s="2">
        <v>40989</v>
      </c>
      <c r="D11339" t="s">
        <v>13</v>
      </c>
      <c r="E11339" t="s">
        <v>8498</v>
      </c>
      <c r="F11339" t="s">
        <v>8457</v>
      </c>
      <c r="L11339" t="str">
        <f>_xlfn.XLOOKUP(Tableau1[[#This Row],[TYPE DE PIECE]],Tableau4[MATIERE],Tableau4[SHORT TYPE],"",0,1)</f>
        <v/>
      </c>
      <c r="N11339" t="str">
        <f>IF(ISERR(FIND("DECOUPE",Tableau1[[#This Row],[DESIGNATION]])),"","NEED REF")</f>
        <v/>
      </c>
    </row>
    <row r="11340" spans="2:14">
      <c r="B11340">
        <v>34402666</v>
      </c>
      <c r="C11340" s="2">
        <v>40989</v>
      </c>
      <c r="D11340" t="s">
        <v>13</v>
      </c>
      <c r="E11340" t="s">
        <v>8499</v>
      </c>
      <c r="F11340" t="s">
        <v>8457</v>
      </c>
      <c r="L11340" t="str">
        <f>_xlfn.XLOOKUP(Tableau1[[#This Row],[TYPE DE PIECE]],Tableau4[MATIERE],Tableau4[SHORT TYPE],"",0,1)</f>
        <v/>
      </c>
      <c r="N11340" t="str">
        <f>IF(ISERR(FIND("DECOUPE",Tableau1[[#This Row],[DESIGNATION]])),"","NEED REF")</f>
        <v/>
      </c>
    </row>
    <row r="11341" spans="2:14">
      <c r="B11341">
        <v>34402665</v>
      </c>
      <c r="C11341" s="2">
        <v>40989</v>
      </c>
      <c r="D11341" t="s">
        <v>13</v>
      </c>
      <c r="E11341" t="s">
        <v>8500</v>
      </c>
      <c r="F11341" t="s">
        <v>8457</v>
      </c>
      <c r="L11341" t="str">
        <f>_xlfn.XLOOKUP(Tableau1[[#This Row],[TYPE DE PIECE]],Tableau4[MATIERE],Tableau4[SHORT TYPE],"",0,1)</f>
        <v/>
      </c>
      <c r="N11341" t="str">
        <f>IF(ISERR(FIND("DECOUPE",Tableau1[[#This Row],[DESIGNATION]])),"","NEED REF")</f>
        <v/>
      </c>
    </row>
    <row r="11342" spans="2:14">
      <c r="B11342">
        <v>34402664</v>
      </c>
      <c r="C11342" s="2">
        <v>40989</v>
      </c>
      <c r="D11342" t="s">
        <v>13</v>
      </c>
      <c r="E11342" t="s">
        <v>8489</v>
      </c>
      <c r="F11342" t="s">
        <v>8457</v>
      </c>
      <c r="L11342" t="str">
        <f>_xlfn.XLOOKUP(Tableau1[[#This Row],[TYPE DE PIECE]],Tableau4[MATIERE],Tableau4[SHORT TYPE],"",0,1)</f>
        <v/>
      </c>
      <c r="N11342" t="str">
        <f>IF(ISERR(FIND("DECOUPE",Tableau1[[#This Row],[DESIGNATION]])),"","NEED REF")</f>
        <v/>
      </c>
    </row>
    <row r="11343" spans="2:14">
      <c r="B11343">
        <v>34402663</v>
      </c>
      <c r="C11343" s="2">
        <v>40989</v>
      </c>
      <c r="D11343" t="s">
        <v>13</v>
      </c>
      <c r="E11343" t="s">
        <v>8501</v>
      </c>
      <c r="F11343" t="s">
        <v>8457</v>
      </c>
      <c r="L11343" t="str">
        <f>_xlfn.XLOOKUP(Tableau1[[#This Row],[TYPE DE PIECE]],Tableau4[MATIERE],Tableau4[SHORT TYPE],"",0,1)</f>
        <v/>
      </c>
      <c r="N11343" t="str">
        <f>IF(ISERR(FIND("DECOUPE",Tableau1[[#This Row],[DESIGNATION]])),"","NEED REF")</f>
        <v/>
      </c>
    </row>
    <row r="11344" spans="2:14">
      <c r="B11344">
        <v>34402662</v>
      </c>
      <c r="C11344" s="2">
        <v>40989</v>
      </c>
      <c r="D11344" t="s">
        <v>13</v>
      </c>
      <c r="E11344" t="s">
        <v>8491</v>
      </c>
      <c r="F11344" t="s">
        <v>8457</v>
      </c>
      <c r="L11344" t="str">
        <f>_xlfn.XLOOKUP(Tableau1[[#This Row],[TYPE DE PIECE]],Tableau4[MATIERE],Tableau4[SHORT TYPE],"",0,1)</f>
        <v/>
      </c>
      <c r="N11344" t="str">
        <f>IF(ISERR(FIND("DECOUPE",Tableau1[[#This Row],[DESIGNATION]])),"","NEED REF")</f>
        <v/>
      </c>
    </row>
    <row r="11345" spans="2:14">
      <c r="B11345">
        <v>34402661</v>
      </c>
      <c r="C11345" s="2">
        <v>40989</v>
      </c>
      <c r="D11345" t="s">
        <v>13</v>
      </c>
      <c r="E11345" t="s">
        <v>8502</v>
      </c>
      <c r="F11345" t="s">
        <v>8457</v>
      </c>
      <c r="L11345" t="str">
        <f>_xlfn.XLOOKUP(Tableau1[[#This Row],[TYPE DE PIECE]],Tableau4[MATIERE],Tableau4[SHORT TYPE],"",0,1)</f>
        <v/>
      </c>
      <c r="N11345" t="str">
        <f>IF(ISERR(FIND("DECOUPE",Tableau1[[#This Row],[DESIGNATION]])),"","NEED REF")</f>
        <v/>
      </c>
    </row>
    <row r="11346" spans="2:14">
      <c r="B11346">
        <v>34402660</v>
      </c>
      <c r="C11346" s="2">
        <v>40989</v>
      </c>
      <c r="D11346" t="s">
        <v>13</v>
      </c>
      <c r="E11346" t="s">
        <v>8503</v>
      </c>
      <c r="F11346" t="s">
        <v>8457</v>
      </c>
      <c r="L11346" t="str">
        <f>_xlfn.XLOOKUP(Tableau1[[#This Row],[TYPE DE PIECE]],Tableau4[MATIERE],Tableau4[SHORT TYPE],"",0,1)</f>
        <v/>
      </c>
      <c r="N11346" t="str">
        <f>IF(ISERR(FIND("DECOUPE",Tableau1[[#This Row],[DESIGNATION]])),"","NEED REF")</f>
        <v/>
      </c>
    </row>
    <row r="11347" spans="2:14">
      <c r="B11347">
        <v>34402659</v>
      </c>
      <c r="C11347" s="2">
        <v>40989</v>
      </c>
      <c r="D11347" t="s">
        <v>13</v>
      </c>
      <c r="E11347" t="s">
        <v>8504</v>
      </c>
      <c r="F11347" t="s">
        <v>8457</v>
      </c>
      <c r="L11347" t="str">
        <f>_xlfn.XLOOKUP(Tableau1[[#This Row],[TYPE DE PIECE]],Tableau4[MATIERE],Tableau4[SHORT TYPE],"",0,1)</f>
        <v/>
      </c>
      <c r="N11347" t="str">
        <f>IF(ISERR(FIND("DECOUPE",Tableau1[[#This Row],[DESIGNATION]])),"","NEED REF")</f>
        <v/>
      </c>
    </row>
    <row r="11348" spans="2:14">
      <c r="B11348">
        <v>34402658</v>
      </c>
      <c r="C11348" s="2">
        <v>40989</v>
      </c>
      <c r="D11348" t="s">
        <v>13</v>
      </c>
      <c r="E11348" t="s">
        <v>8505</v>
      </c>
      <c r="F11348" t="s">
        <v>8457</v>
      </c>
      <c r="L11348" t="str">
        <f>_xlfn.XLOOKUP(Tableau1[[#This Row],[TYPE DE PIECE]],Tableau4[MATIERE],Tableau4[SHORT TYPE],"",0,1)</f>
        <v/>
      </c>
      <c r="N11348" t="str">
        <f>IF(ISERR(FIND("DECOUPE",Tableau1[[#This Row],[DESIGNATION]])),"","NEED REF")</f>
        <v/>
      </c>
    </row>
    <row r="11349" spans="2:14">
      <c r="B11349">
        <v>34402657</v>
      </c>
      <c r="C11349" s="2">
        <v>40989</v>
      </c>
      <c r="D11349" t="s">
        <v>13</v>
      </c>
      <c r="E11349" t="s">
        <v>8506</v>
      </c>
      <c r="F11349" t="s">
        <v>8457</v>
      </c>
      <c r="L11349" t="str">
        <f>_xlfn.XLOOKUP(Tableau1[[#This Row],[TYPE DE PIECE]],Tableau4[MATIERE],Tableau4[SHORT TYPE],"",0,1)</f>
        <v/>
      </c>
      <c r="N11349" t="str">
        <f>IF(ISERR(FIND("DECOUPE",Tableau1[[#This Row],[DESIGNATION]])),"","NEED REF")</f>
        <v/>
      </c>
    </row>
    <row r="11350" spans="2:14">
      <c r="B11350">
        <v>34402656</v>
      </c>
      <c r="C11350" s="2">
        <v>40989</v>
      </c>
      <c r="D11350" t="s">
        <v>13</v>
      </c>
      <c r="E11350" t="s">
        <v>8507</v>
      </c>
      <c r="F11350" t="s">
        <v>8457</v>
      </c>
      <c r="L11350" t="str">
        <f>_xlfn.XLOOKUP(Tableau1[[#This Row],[TYPE DE PIECE]],Tableau4[MATIERE],Tableau4[SHORT TYPE],"",0,1)</f>
        <v/>
      </c>
      <c r="N11350" t="str">
        <f>IF(ISERR(FIND("DECOUPE",Tableau1[[#This Row],[DESIGNATION]])),"","NEED REF")</f>
        <v/>
      </c>
    </row>
    <row r="11351" spans="2:14">
      <c r="B11351">
        <v>34402655</v>
      </c>
      <c r="C11351" s="2">
        <v>40989</v>
      </c>
      <c r="D11351" t="s">
        <v>13</v>
      </c>
      <c r="E11351" t="s">
        <v>8508</v>
      </c>
      <c r="F11351" t="s">
        <v>8457</v>
      </c>
      <c r="L11351" t="str">
        <f>_xlfn.XLOOKUP(Tableau1[[#This Row],[TYPE DE PIECE]],Tableau4[MATIERE],Tableau4[SHORT TYPE],"",0,1)</f>
        <v/>
      </c>
      <c r="N11351" t="str">
        <f>IF(ISERR(FIND("DECOUPE",Tableau1[[#This Row],[DESIGNATION]])),"","NEED REF")</f>
        <v/>
      </c>
    </row>
    <row r="11352" spans="2:14">
      <c r="B11352">
        <v>34402654</v>
      </c>
      <c r="C11352" s="2">
        <v>40989</v>
      </c>
      <c r="D11352" t="s">
        <v>13</v>
      </c>
      <c r="E11352" t="s">
        <v>8509</v>
      </c>
      <c r="F11352" t="s">
        <v>8457</v>
      </c>
      <c r="L11352" t="str">
        <f>_xlfn.XLOOKUP(Tableau1[[#This Row],[TYPE DE PIECE]],Tableau4[MATIERE],Tableau4[SHORT TYPE],"",0,1)</f>
        <v/>
      </c>
      <c r="N11352" t="str">
        <f>IF(ISERR(FIND("DECOUPE",Tableau1[[#This Row],[DESIGNATION]])),"","NEED REF")</f>
        <v/>
      </c>
    </row>
    <row r="11353" spans="2:14">
      <c r="B11353">
        <v>34402653</v>
      </c>
      <c r="C11353" s="2">
        <v>40989</v>
      </c>
      <c r="D11353" t="s">
        <v>13</v>
      </c>
      <c r="E11353" t="s">
        <v>8510</v>
      </c>
      <c r="F11353" t="s">
        <v>8457</v>
      </c>
      <c r="L11353" t="str">
        <f>_xlfn.XLOOKUP(Tableau1[[#This Row],[TYPE DE PIECE]],Tableau4[MATIERE],Tableau4[SHORT TYPE],"",0,1)</f>
        <v/>
      </c>
      <c r="N11353" t="str">
        <f>IF(ISERR(FIND("DECOUPE",Tableau1[[#This Row],[DESIGNATION]])),"","NEED REF")</f>
        <v/>
      </c>
    </row>
    <row r="11354" spans="2:14">
      <c r="B11354">
        <v>34402652</v>
      </c>
      <c r="C11354" s="2">
        <v>40989</v>
      </c>
      <c r="D11354" t="s">
        <v>13</v>
      </c>
      <c r="E11354" t="s">
        <v>8511</v>
      </c>
      <c r="F11354" t="s">
        <v>8457</v>
      </c>
      <c r="L11354" t="str">
        <f>_xlfn.XLOOKUP(Tableau1[[#This Row],[TYPE DE PIECE]],Tableau4[MATIERE],Tableau4[SHORT TYPE],"",0,1)</f>
        <v/>
      </c>
      <c r="N11354" t="str">
        <f>IF(ISERR(FIND("DECOUPE",Tableau1[[#This Row],[DESIGNATION]])),"","NEED REF")</f>
        <v/>
      </c>
    </row>
    <row r="11355" spans="2:14">
      <c r="B11355">
        <v>34402651</v>
      </c>
      <c r="C11355" s="2">
        <v>40989</v>
      </c>
      <c r="D11355" t="s">
        <v>13</v>
      </c>
      <c r="E11355" t="s">
        <v>8512</v>
      </c>
      <c r="F11355" t="s">
        <v>8457</v>
      </c>
      <c r="L11355" t="str">
        <f>_xlfn.XLOOKUP(Tableau1[[#This Row],[TYPE DE PIECE]],Tableau4[MATIERE],Tableau4[SHORT TYPE],"",0,1)</f>
        <v/>
      </c>
      <c r="N11355" t="str">
        <f>IF(ISERR(FIND("DECOUPE",Tableau1[[#This Row],[DESIGNATION]])),"","NEED REF")</f>
        <v/>
      </c>
    </row>
    <row r="11356" spans="2:14">
      <c r="B11356">
        <v>34402650</v>
      </c>
      <c r="C11356" s="2">
        <v>40989</v>
      </c>
      <c r="D11356" t="s">
        <v>13</v>
      </c>
      <c r="E11356" t="s">
        <v>8513</v>
      </c>
      <c r="F11356" t="s">
        <v>8457</v>
      </c>
      <c r="L11356" t="str">
        <f>_xlfn.XLOOKUP(Tableau1[[#This Row],[TYPE DE PIECE]],Tableau4[MATIERE],Tableau4[SHORT TYPE],"",0,1)</f>
        <v/>
      </c>
      <c r="N11356" t="str">
        <f>IF(ISERR(FIND("DECOUPE",Tableau1[[#This Row],[DESIGNATION]])),"","NEED REF")</f>
        <v/>
      </c>
    </row>
    <row r="11357" spans="2:14">
      <c r="B11357">
        <v>34402649</v>
      </c>
      <c r="C11357" s="2">
        <v>40989</v>
      </c>
      <c r="D11357" t="s">
        <v>13</v>
      </c>
      <c r="E11357" t="s">
        <v>8514</v>
      </c>
      <c r="F11357" t="s">
        <v>8457</v>
      </c>
      <c r="L11357" t="str">
        <f>_xlfn.XLOOKUP(Tableau1[[#This Row],[TYPE DE PIECE]],Tableau4[MATIERE],Tableau4[SHORT TYPE],"",0,1)</f>
        <v/>
      </c>
      <c r="N11357" t="str">
        <f>IF(ISERR(FIND("DECOUPE",Tableau1[[#This Row],[DESIGNATION]])),"","NEED REF")</f>
        <v/>
      </c>
    </row>
    <row r="11358" spans="2:14">
      <c r="B11358">
        <v>34402648</v>
      </c>
      <c r="C11358" s="2">
        <v>40989</v>
      </c>
      <c r="D11358" t="s">
        <v>13</v>
      </c>
      <c r="E11358" t="s">
        <v>8515</v>
      </c>
      <c r="F11358" t="s">
        <v>8457</v>
      </c>
      <c r="L11358" t="str">
        <f>_xlfn.XLOOKUP(Tableau1[[#This Row],[TYPE DE PIECE]],Tableau4[MATIERE],Tableau4[SHORT TYPE],"",0,1)</f>
        <v/>
      </c>
      <c r="N11358" t="str">
        <f>IF(ISERR(FIND("DECOUPE",Tableau1[[#This Row],[DESIGNATION]])),"","NEED REF")</f>
        <v/>
      </c>
    </row>
    <row r="11359" spans="2:14">
      <c r="B11359">
        <v>34402647</v>
      </c>
      <c r="C11359" s="2">
        <v>40989</v>
      </c>
      <c r="D11359" t="s">
        <v>13</v>
      </c>
      <c r="E11359" t="s">
        <v>8516</v>
      </c>
      <c r="F11359" t="s">
        <v>8457</v>
      </c>
      <c r="L11359" t="str">
        <f>_xlfn.XLOOKUP(Tableau1[[#This Row],[TYPE DE PIECE]],Tableau4[MATIERE],Tableau4[SHORT TYPE],"",0,1)</f>
        <v/>
      </c>
      <c r="N11359" t="str">
        <f>IF(ISERR(FIND("DECOUPE",Tableau1[[#This Row],[DESIGNATION]])),"","NEED REF")</f>
        <v/>
      </c>
    </row>
    <row r="11360" spans="2:14">
      <c r="B11360">
        <v>34402646</v>
      </c>
      <c r="C11360" s="2">
        <v>40989</v>
      </c>
      <c r="D11360" t="s">
        <v>13</v>
      </c>
      <c r="E11360" t="s">
        <v>8517</v>
      </c>
      <c r="F11360" t="s">
        <v>8457</v>
      </c>
      <c r="L11360" t="str">
        <f>_xlfn.XLOOKUP(Tableau1[[#This Row],[TYPE DE PIECE]],Tableau4[MATIERE],Tableau4[SHORT TYPE],"",0,1)</f>
        <v/>
      </c>
      <c r="N11360" t="str">
        <f>IF(ISERR(FIND("DECOUPE",Tableau1[[#This Row],[DESIGNATION]])),"","NEED REF")</f>
        <v/>
      </c>
    </row>
    <row r="11361" spans="2:14">
      <c r="B11361">
        <v>34402645</v>
      </c>
      <c r="C11361" s="2">
        <v>40989</v>
      </c>
      <c r="D11361" t="s">
        <v>13</v>
      </c>
      <c r="E11361" t="s">
        <v>8518</v>
      </c>
      <c r="F11361" t="s">
        <v>8457</v>
      </c>
      <c r="L11361" t="str">
        <f>_xlfn.XLOOKUP(Tableau1[[#This Row],[TYPE DE PIECE]],Tableau4[MATIERE],Tableau4[SHORT TYPE],"",0,1)</f>
        <v/>
      </c>
      <c r="N11361" t="str">
        <f>IF(ISERR(FIND("DECOUPE",Tableau1[[#This Row],[DESIGNATION]])),"","NEED REF")</f>
        <v/>
      </c>
    </row>
    <row r="11362" spans="2:14">
      <c r="B11362">
        <v>34402644</v>
      </c>
      <c r="C11362" s="2">
        <v>40989</v>
      </c>
      <c r="D11362" t="s">
        <v>13</v>
      </c>
      <c r="E11362" t="s">
        <v>8519</v>
      </c>
      <c r="F11362" t="s">
        <v>8457</v>
      </c>
      <c r="L11362" t="str">
        <f>_xlfn.XLOOKUP(Tableau1[[#This Row],[TYPE DE PIECE]],Tableau4[MATIERE],Tableau4[SHORT TYPE],"",0,1)</f>
        <v/>
      </c>
      <c r="N11362" t="str">
        <f>IF(ISERR(FIND("DECOUPE",Tableau1[[#This Row],[DESIGNATION]])),"","NEED REF")</f>
        <v/>
      </c>
    </row>
    <row r="11363" spans="2:14">
      <c r="B11363">
        <v>34402643</v>
      </c>
      <c r="C11363" s="2">
        <v>40989</v>
      </c>
      <c r="D11363" t="s">
        <v>13</v>
      </c>
      <c r="E11363" t="s">
        <v>8520</v>
      </c>
      <c r="F11363" t="s">
        <v>8457</v>
      </c>
      <c r="L11363" t="str">
        <f>_xlfn.XLOOKUP(Tableau1[[#This Row],[TYPE DE PIECE]],Tableau4[MATIERE],Tableau4[SHORT TYPE],"",0,1)</f>
        <v/>
      </c>
      <c r="N11363" t="str">
        <f>IF(ISERR(FIND("DECOUPE",Tableau1[[#This Row],[DESIGNATION]])),"","NEED REF")</f>
        <v/>
      </c>
    </row>
    <row r="11364" spans="2:14">
      <c r="B11364">
        <v>34402642</v>
      </c>
      <c r="C11364" s="2">
        <v>40988</v>
      </c>
      <c r="D11364" t="s">
        <v>13</v>
      </c>
      <c r="E11364" t="s">
        <v>8521</v>
      </c>
      <c r="J11364" t="s">
        <v>8475</v>
      </c>
      <c r="L11364" t="str">
        <f>_xlfn.XLOOKUP(Tableau1[[#This Row],[TYPE DE PIECE]],Tableau4[MATIERE],Tableau4[SHORT TYPE],"",0,1)</f>
        <v/>
      </c>
      <c r="N11364" t="str">
        <f>IF(ISERR(FIND("DECOUPE",Tableau1[[#This Row],[DESIGNATION]])),"","NEED REF")</f>
        <v/>
      </c>
    </row>
    <row r="11365" spans="2:14">
      <c r="B11365">
        <v>34402641</v>
      </c>
      <c r="C11365" s="2">
        <v>40988</v>
      </c>
      <c r="D11365" t="s">
        <v>13</v>
      </c>
      <c r="E11365" t="s">
        <v>8522</v>
      </c>
      <c r="J11365" t="s">
        <v>8475</v>
      </c>
      <c r="L11365" t="str">
        <f>_xlfn.XLOOKUP(Tableau1[[#This Row],[TYPE DE PIECE]],Tableau4[MATIERE],Tableau4[SHORT TYPE],"",0,1)</f>
        <v/>
      </c>
      <c r="N11365" t="str">
        <f>IF(ISERR(FIND("DECOUPE",Tableau1[[#This Row],[DESIGNATION]])),"","NEED REF")</f>
        <v/>
      </c>
    </row>
    <row r="11366" spans="2:14">
      <c r="B11366">
        <v>34402640</v>
      </c>
      <c r="C11366" s="2">
        <v>40984</v>
      </c>
      <c r="D11366" t="s">
        <v>13</v>
      </c>
      <c r="E11366" t="s">
        <v>8523</v>
      </c>
      <c r="F11366" t="s">
        <v>8524</v>
      </c>
      <c r="J11366" t="s">
        <v>17</v>
      </c>
      <c r="L11366" t="str">
        <f>_xlfn.XLOOKUP(Tableau1[[#This Row],[TYPE DE PIECE]],Tableau4[MATIERE],Tableau4[SHORT TYPE],"",0,1)</f>
        <v/>
      </c>
      <c r="N11366" t="str">
        <f>IF(ISERR(FIND("DECOUPE",Tableau1[[#This Row],[DESIGNATION]])),"","NEED REF")</f>
        <v/>
      </c>
    </row>
    <row r="11367" spans="2:14">
      <c r="B11367">
        <v>34402639</v>
      </c>
      <c r="C11367" s="2">
        <v>40984</v>
      </c>
      <c r="D11367" t="s">
        <v>13</v>
      </c>
      <c r="E11367" t="s">
        <v>8525</v>
      </c>
      <c r="F11367" t="s">
        <v>8524</v>
      </c>
      <c r="J11367" t="s">
        <v>17</v>
      </c>
      <c r="L11367" t="str">
        <f>_xlfn.XLOOKUP(Tableau1[[#This Row],[TYPE DE PIECE]],Tableau4[MATIERE],Tableau4[SHORT TYPE],"",0,1)</f>
        <v/>
      </c>
      <c r="N11367" t="str">
        <f>IF(ISERR(FIND("DECOUPE",Tableau1[[#This Row],[DESIGNATION]])),"","NEED REF")</f>
        <v/>
      </c>
    </row>
    <row r="11368" spans="2:14">
      <c r="B11368">
        <v>34402638</v>
      </c>
      <c r="C11368" s="2">
        <v>40984</v>
      </c>
      <c r="D11368" t="s">
        <v>13</v>
      </c>
      <c r="E11368" t="s">
        <v>8526</v>
      </c>
      <c r="F11368" t="s">
        <v>8524</v>
      </c>
      <c r="J11368" t="s">
        <v>17</v>
      </c>
      <c r="L11368" t="str">
        <f>_xlfn.XLOOKUP(Tableau1[[#This Row],[TYPE DE PIECE]],Tableau4[MATIERE],Tableau4[SHORT TYPE],"",0,1)</f>
        <v/>
      </c>
      <c r="N11368" t="str">
        <f>IF(ISERR(FIND("DECOUPE",Tableau1[[#This Row],[DESIGNATION]])),"","NEED REF")</f>
        <v/>
      </c>
    </row>
    <row r="11369" spans="2:14">
      <c r="B11369">
        <v>34402637</v>
      </c>
      <c r="C11369" s="2">
        <v>40984</v>
      </c>
      <c r="D11369" t="s">
        <v>13</v>
      </c>
      <c r="E11369" t="s">
        <v>8527</v>
      </c>
      <c r="F11369" t="s">
        <v>8524</v>
      </c>
      <c r="J11369" t="s">
        <v>17</v>
      </c>
      <c r="L11369" t="str">
        <f>_xlfn.XLOOKUP(Tableau1[[#This Row],[TYPE DE PIECE]],Tableau4[MATIERE],Tableau4[SHORT TYPE],"",0,1)</f>
        <v/>
      </c>
      <c r="N11369" t="str">
        <f>IF(ISERR(FIND("DECOUPE",Tableau1[[#This Row],[DESIGNATION]])),"","NEED REF")</f>
        <v/>
      </c>
    </row>
    <row r="11370" spans="2:14">
      <c r="B11370">
        <v>34402636</v>
      </c>
      <c r="C11370" s="2">
        <v>40984</v>
      </c>
      <c r="D11370" t="s">
        <v>13</v>
      </c>
      <c r="E11370" t="s">
        <v>8528</v>
      </c>
      <c r="F11370" t="s">
        <v>8524</v>
      </c>
      <c r="J11370" t="s">
        <v>17</v>
      </c>
      <c r="L11370" t="str">
        <f>_xlfn.XLOOKUP(Tableau1[[#This Row],[TYPE DE PIECE]],Tableau4[MATIERE],Tableau4[SHORT TYPE],"",0,1)</f>
        <v/>
      </c>
      <c r="N11370" t="str">
        <f>IF(ISERR(FIND("DECOUPE",Tableau1[[#This Row],[DESIGNATION]])),"","NEED REF")</f>
        <v/>
      </c>
    </row>
    <row r="11371" spans="2:14">
      <c r="B11371">
        <v>34402635</v>
      </c>
      <c r="C11371" s="2">
        <v>40984</v>
      </c>
      <c r="D11371" t="s">
        <v>13</v>
      </c>
      <c r="E11371" t="s">
        <v>8529</v>
      </c>
      <c r="F11371" t="s">
        <v>8524</v>
      </c>
      <c r="J11371" t="s">
        <v>17</v>
      </c>
      <c r="L11371" t="str">
        <f>_xlfn.XLOOKUP(Tableau1[[#This Row],[TYPE DE PIECE]],Tableau4[MATIERE],Tableau4[SHORT TYPE],"",0,1)</f>
        <v/>
      </c>
      <c r="N11371" t="str">
        <f>IF(ISERR(FIND("DECOUPE",Tableau1[[#This Row],[DESIGNATION]])),"","NEED REF")</f>
        <v/>
      </c>
    </row>
    <row r="11372" spans="2:14">
      <c r="B11372">
        <v>34402634</v>
      </c>
      <c r="C11372" s="2">
        <v>40984</v>
      </c>
      <c r="D11372" t="s">
        <v>13</v>
      </c>
      <c r="E11372" t="s">
        <v>8530</v>
      </c>
      <c r="F11372" t="s">
        <v>8524</v>
      </c>
      <c r="J11372" t="s">
        <v>17</v>
      </c>
      <c r="L11372" t="str">
        <f>_xlfn.XLOOKUP(Tableau1[[#This Row],[TYPE DE PIECE]],Tableau4[MATIERE],Tableau4[SHORT TYPE],"",0,1)</f>
        <v/>
      </c>
      <c r="N11372" t="str">
        <f>IF(ISERR(FIND("DECOUPE",Tableau1[[#This Row],[DESIGNATION]])),"","NEED REF")</f>
        <v/>
      </c>
    </row>
    <row r="11373" spans="2:14">
      <c r="B11373">
        <v>34402633</v>
      </c>
      <c r="C11373" s="2">
        <v>40984</v>
      </c>
      <c r="D11373" t="s">
        <v>13</v>
      </c>
      <c r="E11373" t="s">
        <v>8531</v>
      </c>
      <c r="F11373" t="s">
        <v>8524</v>
      </c>
      <c r="J11373" t="s">
        <v>17</v>
      </c>
      <c r="L11373" t="str">
        <f>_xlfn.XLOOKUP(Tableau1[[#This Row],[TYPE DE PIECE]],Tableau4[MATIERE],Tableau4[SHORT TYPE],"",0,1)</f>
        <v/>
      </c>
      <c r="N11373" t="str">
        <f>IF(ISERR(FIND("DECOUPE",Tableau1[[#This Row],[DESIGNATION]])),"","NEED REF")</f>
        <v/>
      </c>
    </row>
    <row r="11374" spans="2:14">
      <c r="B11374">
        <v>34402632</v>
      </c>
      <c r="C11374" s="2">
        <v>40983</v>
      </c>
      <c r="D11374" t="s">
        <v>13</v>
      </c>
      <c r="E11374" t="s">
        <v>8532</v>
      </c>
      <c r="F11374" t="s">
        <v>8524</v>
      </c>
      <c r="J11374" t="s">
        <v>17</v>
      </c>
      <c r="L11374" t="str">
        <f>_xlfn.XLOOKUP(Tableau1[[#This Row],[TYPE DE PIECE]],Tableau4[MATIERE],Tableau4[SHORT TYPE],"",0,1)</f>
        <v/>
      </c>
      <c r="N11374" t="str">
        <f>IF(ISERR(FIND("DECOUPE",Tableau1[[#This Row],[DESIGNATION]])),"","NEED REF")</f>
        <v/>
      </c>
    </row>
    <row r="11375" spans="2:14">
      <c r="B11375">
        <v>34402631</v>
      </c>
      <c r="C11375" s="2">
        <v>40983</v>
      </c>
      <c r="D11375" t="s">
        <v>13</v>
      </c>
      <c r="E11375" t="s">
        <v>8533</v>
      </c>
      <c r="F11375" t="s">
        <v>8524</v>
      </c>
      <c r="J11375" t="s">
        <v>17</v>
      </c>
      <c r="L11375" t="str">
        <f>_xlfn.XLOOKUP(Tableau1[[#This Row],[TYPE DE PIECE]],Tableau4[MATIERE],Tableau4[SHORT TYPE],"",0,1)</f>
        <v/>
      </c>
      <c r="N11375" t="str">
        <f>IF(ISERR(FIND("DECOUPE",Tableau1[[#This Row],[DESIGNATION]])),"","NEED REF")</f>
        <v/>
      </c>
    </row>
    <row r="11376" spans="2:14">
      <c r="B11376">
        <v>34402630</v>
      </c>
      <c r="C11376" s="2">
        <v>40983</v>
      </c>
      <c r="D11376" t="s">
        <v>13</v>
      </c>
      <c r="E11376" t="s">
        <v>8534</v>
      </c>
      <c r="F11376" t="s">
        <v>8524</v>
      </c>
      <c r="J11376" t="s">
        <v>17</v>
      </c>
      <c r="L11376" t="str">
        <f>_xlfn.XLOOKUP(Tableau1[[#This Row],[TYPE DE PIECE]],Tableau4[MATIERE],Tableau4[SHORT TYPE],"",0,1)</f>
        <v/>
      </c>
      <c r="N11376" t="str">
        <f>IF(ISERR(FIND("DECOUPE",Tableau1[[#This Row],[DESIGNATION]])),"","NEED REF")</f>
        <v/>
      </c>
    </row>
    <row r="11377" spans="2:14">
      <c r="B11377">
        <v>34402629</v>
      </c>
      <c r="C11377" s="2">
        <v>40983</v>
      </c>
      <c r="D11377" t="s">
        <v>13</v>
      </c>
      <c r="E11377" t="s">
        <v>8535</v>
      </c>
      <c r="F11377" t="s">
        <v>8524</v>
      </c>
      <c r="J11377" t="s">
        <v>17</v>
      </c>
      <c r="L11377" t="str">
        <f>_xlfn.XLOOKUP(Tableau1[[#This Row],[TYPE DE PIECE]],Tableau4[MATIERE],Tableau4[SHORT TYPE],"",0,1)</f>
        <v/>
      </c>
      <c r="N11377" t="str">
        <f>IF(ISERR(FIND("DECOUPE",Tableau1[[#This Row],[DESIGNATION]])),"","NEED REF")</f>
        <v/>
      </c>
    </row>
    <row r="11378" spans="2:14">
      <c r="B11378">
        <v>34402628</v>
      </c>
      <c r="C11378" s="2">
        <v>40983</v>
      </c>
      <c r="D11378" t="s">
        <v>745</v>
      </c>
      <c r="E11378" t="s">
        <v>8536</v>
      </c>
      <c r="F11378" t="s">
        <v>8524</v>
      </c>
      <c r="J11378" t="s">
        <v>17</v>
      </c>
      <c r="L11378" t="str">
        <f>_xlfn.XLOOKUP(Tableau1[[#This Row],[TYPE DE PIECE]],Tableau4[MATIERE],Tableau4[SHORT TYPE],"",0,1)</f>
        <v/>
      </c>
      <c r="N11378" t="str">
        <f>IF(ISERR(FIND("DECOUPE",Tableau1[[#This Row],[DESIGNATION]])),"","NEED REF")</f>
        <v/>
      </c>
    </row>
    <row r="11379" spans="2:14">
      <c r="B11379">
        <v>34402627</v>
      </c>
      <c r="C11379" s="2">
        <v>40982</v>
      </c>
      <c r="D11379" t="s">
        <v>745</v>
      </c>
      <c r="E11379" t="s">
        <v>8537</v>
      </c>
      <c r="F11379" t="s">
        <v>8457</v>
      </c>
      <c r="J11379" t="s">
        <v>4048</v>
      </c>
      <c r="L11379" t="str">
        <f>_xlfn.XLOOKUP(Tableau1[[#This Row],[TYPE DE PIECE]],Tableau4[MATIERE],Tableau4[SHORT TYPE],"",0,1)</f>
        <v/>
      </c>
      <c r="N11379" t="str">
        <f>IF(ISERR(FIND("DECOUPE",Tableau1[[#This Row],[DESIGNATION]])),"","NEED REF")</f>
        <v/>
      </c>
    </row>
    <row r="11380" spans="2:14">
      <c r="B11380">
        <v>34402626</v>
      </c>
      <c r="C11380" s="2">
        <v>40982</v>
      </c>
      <c r="D11380" t="s">
        <v>745</v>
      </c>
      <c r="E11380" t="s">
        <v>8538</v>
      </c>
      <c r="F11380" t="s">
        <v>8457</v>
      </c>
      <c r="J11380" t="s">
        <v>4048</v>
      </c>
      <c r="L11380" t="str">
        <f>_xlfn.XLOOKUP(Tableau1[[#This Row],[TYPE DE PIECE]],Tableau4[MATIERE],Tableau4[SHORT TYPE],"",0,1)</f>
        <v/>
      </c>
      <c r="N11380" t="str">
        <f>IF(ISERR(FIND("DECOUPE",Tableau1[[#This Row],[DESIGNATION]])),"","NEED REF")</f>
        <v/>
      </c>
    </row>
    <row r="11381" spans="2:14">
      <c r="B11381">
        <v>34402625</v>
      </c>
      <c r="C11381" s="2">
        <v>40982</v>
      </c>
      <c r="D11381" t="s">
        <v>745</v>
      </c>
      <c r="E11381" t="s">
        <v>8539</v>
      </c>
      <c r="F11381" t="s">
        <v>8457</v>
      </c>
      <c r="J11381" t="s">
        <v>4048</v>
      </c>
      <c r="L11381" t="str">
        <f>_xlfn.XLOOKUP(Tableau1[[#This Row],[TYPE DE PIECE]],Tableau4[MATIERE],Tableau4[SHORT TYPE],"",0,1)</f>
        <v/>
      </c>
      <c r="N11381" t="str">
        <f>IF(ISERR(FIND("DECOUPE",Tableau1[[#This Row],[DESIGNATION]])),"","NEED REF")</f>
        <v/>
      </c>
    </row>
    <row r="11382" spans="2:14">
      <c r="B11382">
        <v>34402624</v>
      </c>
      <c r="C11382" s="2">
        <v>40982</v>
      </c>
      <c r="D11382" t="s">
        <v>745</v>
      </c>
      <c r="E11382" t="s">
        <v>8540</v>
      </c>
      <c r="F11382" t="s">
        <v>8457</v>
      </c>
      <c r="J11382" t="s">
        <v>4048</v>
      </c>
      <c r="L11382" t="str">
        <f>_xlfn.XLOOKUP(Tableau1[[#This Row],[TYPE DE PIECE]],Tableau4[MATIERE],Tableau4[SHORT TYPE],"",0,1)</f>
        <v/>
      </c>
      <c r="N11382" t="str">
        <f>IF(ISERR(FIND("DECOUPE",Tableau1[[#This Row],[DESIGNATION]])),"","NEED REF")</f>
        <v/>
      </c>
    </row>
    <row r="11383" spans="2:14">
      <c r="B11383">
        <v>34402623</v>
      </c>
      <c r="C11383" s="2">
        <v>40982</v>
      </c>
      <c r="D11383" t="s">
        <v>745</v>
      </c>
      <c r="E11383" t="s">
        <v>8541</v>
      </c>
      <c r="F11383" t="s">
        <v>8457</v>
      </c>
      <c r="J11383" t="s">
        <v>4048</v>
      </c>
      <c r="L11383" t="str">
        <f>_xlfn.XLOOKUP(Tableau1[[#This Row],[TYPE DE PIECE]],Tableau4[MATIERE],Tableau4[SHORT TYPE],"",0,1)</f>
        <v/>
      </c>
      <c r="N11383" t="str">
        <f>IF(ISERR(FIND("DECOUPE",Tableau1[[#This Row],[DESIGNATION]])),"","NEED REF")</f>
        <v/>
      </c>
    </row>
    <row r="11384" spans="2:14">
      <c r="B11384">
        <v>34402622</v>
      </c>
      <c r="C11384" s="2">
        <v>40982</v>
      </c>
      <c r="D11384" t="s">
        <v>745</v>
      </c>
      <c r="E11384" t="s">
        <v>8542</v>
      </c>
      <c r="F11384" t="s">
        <v>8457</v>
      </c>
      <c r="J11384" t="s">
        <v>4048</v>
      </c>
      <c r="L11384" t="str">
        <f>_xlfn.XLOOKUP(Tableau1[[#This Row],[TYPE DE PIECE]],Tableau4[MATIERE],Tableau4[SHORT TYPE],"",0,1)</f>
        <v/>
      </c>
      <c r="N11384" t="str">
        <f>IF(ISERR(FIND("DECOUPE",Tableau1[[#This Row],[DESIGNATION]])),"","NEED REF")</f>
        <v/>
      </c>
    </row>
    <row r="11385" spans="2:14">
      <c r="B11385">
        <v>34402621</v>
      </c>
      <c r="C11385" s="2">
        <v>40982</v>
      </c>
      <c r="D11385" t="s">
        <v>745</v>
      </c>
      <c r="E11385" t="s">
        <v>8543</v>
      </c>
      <c r="F11385" t="s">
        <v>8457</v>
      </c>
      <c r="J11385" t="s">
        <v>4048</v>
      </c>
      <c r="L11385" t="str">
        <f>_xlfn.XLOOKUP(Tableau1[[#This Row],[TYPE DE PIECE]],Tableau4[MATIERE],Tableau4[SHORT TYPE],"",0,1)</f>
        <v/>
      </c>
      <c r="N11385" t="str">
        <f>IF(ISERR(FIND("DECOUPE",Tableau1[[#This Row],[DESIGNATION]])),"","NEED REF")</f>
        <v/>
      </c>
    </row>
    <row r="11386" spans="2:14">
      <c r="B11386">
        <v>34402620</v>
      </c>
      <c r="C11386" s="2">
        <v>40982</v>
      </c>
      <c r="D11386" t="s">
        <v>745</v>
      </c>
      <c r="E11386" t="s">
        <v>8544</v>
      </c>
      <c r="F11386" t="s">
        <v>8457</v>
      </c>
      <c r="J11386" t="s">
        <v>4048</v>
      </c>
      <c r="L11386" t="str">
        <f>_xlfn.XLOOKUP(Tableau1[[#This Row],[TYPE DE PIECE]],Tableau4[MATIERE],Tableau4[SHORT TYPE],"",0,1)</f>
        <v/>
      </c>
      <c r="N11386" t="str">
        <f>IF(ISERR(FIND("DECOUPE",Tableau1[[#This Row],[DESIGNATION]])),"","NEED REF")</f>
        <v/>
      </c>
    </row>
    <row r="11387" spans="2:14">
      <c r="B11387">
        <v>34402619</v>
      </c>
      <c r="C11387" s="2">
        <v>40982</v>
      </c>
      <c r="D11387" t="s">
        <v>745</v>
      </c>
      <c r="E11387" t="s">
        <v>8545</v>
      </c>
      <c r="F11387" t="s">
        <v>8457</v>
      </c>
      <c r="J11387" t="s">
        <v>4048</v>
      </c>
      <c r="L11387" t="str">
        <f>_xlfn.XLOOKUP(Tableau1[[#This Row],[TYPE DE PIECE]],Tableau4[MATIERE],Tableau4[SHORT TYPE],"",0,1)</f>
        <v/>
      </c>
      <c r="N11387" t="str">
        <f>IF(ISERR(FIND("DECOUPE",Tableau1[[#This Row],[DESIGNATION]])),"","NEED REF")</f>
        <v/>
      </c>
    </row>
    <row r="11388" spans="2:14">
      <c r="B11388">
        <v>34402618</v>
      </c>
      <c r="C11388" s="2">
        <v>40981</v>
      </c>
      <c r="D11388" t="s">
        <v>8546</v>
      </c>
      <c r="E11388" t="s">
        <v>8547</v>
      </c>
      <c r="F11388" t="s">
        <v>8548</v>
      </c>
      <c r="J11388" t="s">
        <v>4048</v>
      </c>
      <c r="L11388" t="str">
        <f>_xlfn.XLOOKUP(Tableau1[[#This Row],[TYPE DE PIECE]],Tableau4[MATIERE],Tableau4[SHORT TYPE],"",0,1)</f>
        <v/>
      </c>
      <c r="N11388" t="str">
        <f>IF(ISERR(FIND("DECOUPE",Tableau1[[#This Row],[DESIGNATION]])),"","NEED REF")</f>
        <v/>
      </c>
    </row>
    <row r="11389" spans="2:14">
      <c r="B11389">
        <v>34402617</v>
      </c>
      <c r="C11389" s="2">
        <v>40981</v>
      </c>
      <c r="D11389" t="s">
        <v>13</v>
      </c>
      <c r="E11389" t="s">
        <v>8549</v>
      </c>
      <c r="J11389" t="s">
        <v>1944</v>
      </c>
      <c r="L11389" t="str">
        <f>_xlfn.XLOOKUP(Tableau1[[#This Row],[TYPE DE PIECE]],Tableau4[MATIERE],Tableau4[SHORT TYPE],"",0,1)</f>
        <v/>
      </c>
      <c r="N11389" t="str">
        <f>IF(ISERR(FIND("DECOUPE",Tableau1[[#This Row],[DESIGNATION]])),"","NEED REF")</f>
        <v/>
      </c>
    </row>
    <row r="11390" spans="2:14">
      <c r="B11390">
        <v>34402616</v>
      </c>
      <c r="C11390" s="2">
        <v>40969</v>
      </c>
      <c r="D11390" t="s">
        <v>13</v>
      </c>
      <c r="E11390" t="s">
        <v>8550</v>
      </c>
      <c r="J11390" t="s">
        <v>17</v>
      </c>
      <c r="L11390" t="str">
        <f>_xlfn.XLOOKUP(Tableau1[[#This Row],[TYPE DE PIECE]],Tableau4[MATIERE],Tableau4[SHORT TYPE],"",0,1)</f>
        <v/>
      </c>
      <c r="N11390" t="str">
        <f>IF(ISERR(FIND("DECOUPE",Tableau1[[#This Row],[DESIGNATION]])),"","NEED REF")</f>
        <v/>
      </c>
    </row>
    <row r="11391" spans="2:14">
      <c r="B11391">
        <v>34402615</v>
      </c>
      <c r="C11391" s="2">
        <v>40969</v>
      </c>
      <c r="D11391" t="s">
        <v>13</v>
      </c>
      <c r="E11391" t="s">
        <v>8551</v>
      </c>
      <c r="J11391" t="s">
        <v>17</v>
      </c>
      <c r="L11391" t="str">
        <f>_xlfn.XLOOKUP(Tableau1[[#This Row],[TYPE DE PIECE]],Tableau4[MATIERE],Tableau4[SHORT TYPE],"",0,1)</f>
        <v/>
      </c>
      <c r="N11391" t="str">
        <f>IF(ISERR(FIND("DECOUPE",Tableau1[[#This Row],[DESIGNATION]])),"","NEED REF")</f>
        <v/>
      </c>
    </row>
    <row r="11392" spans="2:14">
      <c r="B11392">
        <v>34402614</v>
      </c>
      <c r="C11392" s="2">
        <v>40969</v>
      </c>
      <c r="D11392" t="s">
        <v>13</v>
      </c>
      <c r="E11392" t="s">
        <v>8552</v>
      </c>
      <c r="J11392" t="s">
        <v>17</v>
      </c>
      <c r="L11392" t="str">
        <f>_xlfn.XLOOKUP(Tableau1[[#This Row],[TYPE DE PIECE]],Tableau4[MATIERE],Tableau4[SHORT TYPE],"",0,1)</f>
        <v/>
      </c>
      <c r="N11392" t="str">
        <f>IF(ISERR(FIND("DECOUPE",Tableau1[[#This Row],[DESIGNATION]])),"","NEED REF")</f>
        <v/>
      </c>
    </row>
    <row r="11393" spans="2:14">
      <c r="B11393">
        <v>34402613</v>
      </c>
      <c r="C11393" s="2">
        <v>40969</v>
      </c>
      <c r="D11393" t="s">
        <v>745</v>
      </c>
      <c r="E11393" t="s">
        <v>8553</v>
      </c>
      <c r="J11393" t="s">
        <v>17</v>
      </c>
      <c r="L11393" t="str">
        <f>_xlfn.XLOOKUP(Tableau1[[#This Row],[TYPE DE PIECE]],Tableau4[MATIERE],Tableau4[SHORT TYPE],"",0,1)</f>
        <v/>
      </c>
      <c r="N11393" t="str">
        <f>IF(ISERR(FIND("DECOUPE",Tableau1[[#This Row],[DESIGNATION]])),"","NEED REF")</f>
        <v/>
      </c>
    </row>
    <row r="11394" spans="2:14">
      <c r="B11394">
        <v>34402612</v>
      </c>
      <c r="C11394" s="2">
        <v>40969</v>
      </c>
      <c r="D11394" t="s">
        <v>13</v>
      </c>
      <c r="E11394" t="s">
        <v>8554</v>
      </c>
      <c r="J11394" t="s">
        <v>17</v>
      </c>
      <c r="L11394" t="str">
        <f>_xlfn.XLOOKUP(Tableau1[[#This Row],[TYPE DE PIECE]],Tableau4[MATIERE],Tableau4[SHORT TYPE],"",0,1)</f>
        <v/>
      </c>
      <c r="N11394" t="str">
        <f>IF(ISERR(FIND("DECOUPE",Tableau1[[#This Row],[DESIGNATION]])),"","NEED REF")</f>
        <v/>
      </c>
    </row>
    <row r="11395" spans="2:14">
      <c r="B11395">
        <v>34402611</v>
      </c>
      <c r="C11395" s="2">
        <v>40962</v>
      </c>
      <c r="D11395" t="s">
        <v>13</v>
      </c>
      <c r="E11395" t="s">
        <v>8555</v>
      </c>
      <c r="J11395" t="s">
        <v>17</v>
      </c>
      <c r="L11395" t="str">
        <f>_xlfn.XLOOKUP(Tableau1[[#This Row],[TYPE DE PIECE]],Tableau4[MATIERE],Tableau4[SHORT TYPE],"",0,1)</f>
        <v/>
      </c>
      <c r="N11395" t="str">
        <f>IF(ISERR(FIND("DECOUPE",Tableau1[[#This Row],[DESIGNATION]])),"","NEED REF")</f>
        <v/>
      </c>
    </row>
    <row r="11396" spans="2:14">
      <c r="B11396">
        <v>34402610</v>
      </c>
      <c r="C11396" s="2">
        <v>40961</v>
      </c>
      <c r="D11396" t="s">
        <v>6880</v>
      </c>
      <c r="E11396" t="s">
        <v>8556</v>
      </c>
      <c r="F11396" t="s">
        <v>8557</v>
      </c>
      <c r="J11396" t="s">
        <v>17</v>
      </c>
      <c r="L11396" t="str">
        <f>_xlfn.XLOOKUP(Tableau1[[#This Row],[TYPE DE PIECE]],Tableau4[MATIERE],Tableau4[SHORT TYPE],"",0,1)</f>
        <v/>
      </c>
      <c r="N11396" t="str">
        <f>IF(ISERR(FIND("DECOUPE",Tableau1[[#This Row],[DESIGNATION]])),"","NEED REF")</f>
        <v/>
      </c>
    </row>
    <row r="11397" spans="2:14">
      <c r="B11397">
        <v>34402609</v>
      </c>
      <c r="C11397" s="2">
        <v>40956</v>
      </c>
      <c r="D11397" t="s">
        <v>13</v>
      </c>
      <c r="E11397" t="s">
        <v>8558</v>
      </c>
      <c r="J11397" t="s">
        <v>17</v>
      </c>
      <c r="L11397" t="str">
        <f>_xlfn.XLOOKUP(Tableau1[[#This Row],[TYPE DE PIECE]],Tableau4[MATIERE],Tableau4[SHORT TYPE],"",0,1)</f>
        <v/>
      </c>
      <c r="N11397" t="str">
        <f>IF(ISERR(FIND("DECOUPE",Tableau1[[#This Row],[DESIGNATION]])),"","NEED REF")</f>
        <v/>
      </c>
    </row>
    <row r="11398" spans="2:14">
      <c r="B11398">
        <v>34402608</v>
      </c>
      <c r="C11398" s="2">
        <v>40956</v>
      </c>
      <c r="D11398" t="s">
        <v>13</v>
      </c>
      <c r="E11398" t="s">
        <v>8559</v>
      </c>
      <c r="J11398" t="s">
        <v>17</v>
      </c>
      <c r="L11398" t="str">
        <f>_xlfn.XLOOKUP(Tableau1[[#This Row],[TYPE DE PIECE]],Tableau4[MATIERE],Tableau4[SHORT TYPE],"",0,1)</f>
        <v/>
      </c>
      <c r="N11398" t="str">
        <f>IF(ISERR(FIND("DECOUPE",Tableau1[[#This Row],[DESIGNATION]])),"","NEED REF")</f>
        <v/>
      </c>
    </row>
    <row r="11399" spans="2:14">
      <c r="B11399">
        <v>34402607</v>
      </c>
      <c r="C11399" s="2">
        <v>40956</v>
      </c>
      <c r="D11399" t="s">
        <v>13</v>
      </c>
      <c r="E11399" t="s">
        <v>8560</v>
      </c>
      <c r="J11399" t="s">
        <v>17</v>
      </c>
      <c r="L11399" t="str">
        <f>_xlfn.XLOOKUP(Tableau1[[#This Row],[TYPE DE PIECE]],Tableau4[MATIERE],Tableau4[SHORT TYPE],"",0,1)</f>
        <v/>
      </c>
      <c r="N11399" t="str">
        <f>IF(ISERR(FIND("DECOUPE",Tableau1[[#This Row],[DESIGNATION]])),"","NEED REF")</f>
        <v/>
      </c>
    </row>
    <row r="11400" spans="2:14">
      <c r="B11400">
        <v>34402606</v>
      </c>
      <c r="C11400" s="2">
        <v>40956</v>
      </c>
      <c r="D11400" t="s">
        <v>13</v>
      </c>
      <c r="E11400" t="s">
        <v>8561</v>
      </c>
      <c r="J11400" t="s">
        <v>17</v>
      </c>
      <c r="L11400" t="str">
        <f>_xlfn.XLOOKUP(Tableau1[[#This Row],[TYPE DE PIECE]],Tableau4[MATIERE],Tableau4[SHORT TYPE],"",0,1)</f>
        <v/>
      </c>
      <c r="N11400" t="str">
        <f>IF(ISERR(FIND("DECOUPE",Tableau1[[#This Row],[DESIGNATION]])),"","NEED REF")</f>
        <v/>
      </c>
    </row>
    <row r="11401" spans="2:14">
      <c r="B11401">
        <v>34402605</v>
      </c>
      <c r="C11401" s="2">
        <v>40956</v>
      </c>
      <c r="D11401" t="s">
        <v>13</v>
      </c>
      <c r="E11401" t="s">
        <v>8562</v>
      </c>
      <c r="J11401" t="s">
        <v>17</v>
      </c>
      <c r="L11401" t="str">
        <f>_xlfn.XLOOKUP(Tableau1[[#This Row],[TYPE DE PIECE]],Tableau4[MATIERE],Tableau4[SHORT TYPE],"",0,1)</f>
        <v/>
      </c>
      <c r="N11401" t="str">
        <f>IF(ISERR(FIND("DECOUPE",Tableau1[[#This Row],[DESIGNATION]])),"","NEED REF")</f>
        <v/>
      </c>
    </row>
    <row r="11402" spans="2:14">
      <c r="B11402">
        <v>34402604</v>
      </c>
      <c r="C11402" s="2">
        <v>40956</v>
      </c>
      <c r="D11402" t="s">
        <v>13</v>
      </c>
      <c r="E11402" t="s">
        <v>8563</v>
      </c>
      <c r="J11402" t="s">
        <v>17</v>
      </c>
      <c r="L11402" t="str">
        <f>_xlfn.XLOOKUP(Tableau1[[#This Row],[TYPE DE PIECE]],Tableau4[MATIERE],Tableau4[SHORT TYPE],"",0,1)</f>
        <v/>
      </c>
      <c r="N11402" t="str">
        <f>IF(ISERR(FIND("DECOUPE",Tableau1[[#This Row],[DESIGNATION]])),"","NEED REF")</f>
        <v/>
      </c>
    </row>
    <row r="11403" spans="2:14">
      <c r="B11403">
        <v>34402603</v>
      </c>
      <c r="C11403" s="2">
        <v>40956</v>
      </c>
      <c r="D11403" t="s">
        <v>13</v>
      </c>
      <c r="E11403" t="s">
        <v>8564</v>
      </c>
      <c r="J11403" t="s">
        <v>17</v>
      </c>
      <c r="L11403" t="str">
        <f>_xlfn.XLOOKUP(Tableau1[[#This Row],[TYPE DE PIECE]],Tableau4[MATIERE],Tableau4[SHORT TYPE],"",0,1)</f>
        <v/>
      </c>
      <c r="N11403" t="str">
        <f>IF(ISERR(FIND("DECOUPE",Tableau1[[#This Row],[DESIGNATION]])),"","NEED REF")</f>
        <v/>
      </c>
    </row>
    <row r="11404" spans="2:14">
      <c r="B11404">
        <v>34402602</v>
      </c>
      <c r="C11404" s="2">
        <v>40956</v>
      </c>
      <c r="D11404" t="s">
        <v>13</v>
      </c>
      <c r="E11404" t="s">
        <v>8565</v>
      </c>
      <c r="J11404" t="s">
        <v>17</v>
      </c>
      <c r="L11404" t="str">
        <f>_xlfn.XLOOKUP(Tableau1[[#This Row],[TYPE DE PIECE]],Tableau4[MATIERE],Tableau4[SHORT TYPE],"",0,1)</f>
        <v/>
      </c>
      <c r="N11404" t="str">
        <f>IF(ISERR(FIND("DECOUPE",Tableau1[[#This Row],[DESIGNATION]])),"","NEED REF")</f>
        <v/>
      </c>
    </row>
    <row r="11405" spans="2:14">
      <c r="B11405">
        <v>34402601</v>
      </c>
      <c r="C11405" s="2">
        <v>40956</v>
      </c>
      <c r="D11405" t="s">
        <v>13</v>
      </c>
      <c r="E11405" t="s">
        <v>8566</v>
      </c>
      <c r="J11405" t="s">
        <v>17</v>
      </c>
      <c r="L11405" t="str">
        <f>_xlfn.XLOOKUP(Tableau1[[#This Row],[TYPE DE PIECE]],Tableau4[MATIERE],Tableau4[SHORT TYPE],"",0,1)</f>
        <v/>
      </c>
      <c r="N11405" t="str">
        <f>IF(ISERR(FIND("DECOUPE",Tableau1[[#This Row],[DESIGNATION]])),"","NEED REF")</f>
        <v/>
      </c>
    </row>
    <row r="11406" spans="2:14">
      <c r="B11406">
        <v>34402600</v>
      </c>
      <c r="C11406" s="2">
        <v>40956</v>
      </c>
      <c r="D11406" t="s">
        <v>13</v>
      </c>
      <c r="E11406" t="s">
        <v>8567</v>
      </c>
      <c r="J11406" t="s">
        <v>17</v>
      </c>
      <c r="L11406" t="str">
        <f>_xlfn.XLOOKUP(Tableau1[[#This Row],[TYPE DE PIECE]],Tableau4[MATIERE],Tableau4[SHORT TYPE],"",0,1)</f>
        <v/>
      </c>
      <c r="N11406" t="str">
        <f>IF(ISERR(FIND("DECOUPE",Tableau1[[#This Row],[DESIGNATION]])),"","NEED REF")</f>
        <v/>
      </c>
    </row>
    <row r="11407" spans="2:14">
      <c r="B11407">
        <v>34402599</v>
      </c>
      <c r="C11407" s="2">
        <v>40956</v>
      </c>
      <c r="D11407" t="s">
        <v>13</v>
      </c>
      <c r="E11407" t="s">
        <v>8568</v>
      </c>
      <c r="J11407" t="s">
        <v>17</v>
      </c>
      <c r="L11407" t="str">
        <f>_xlfn.XLOOKUP(Tableau1[[#This Row],[TYPE DE PIECE]],Tableau4[MATIERE],Tableau4[SHORT TYPE],"",0,1)</f>
        <v/>
      </c>
      <c r="N11407" t="str">
        <f>IF(ISERR(FIND("DECOUPE",Tableau1[[#This Row],[DESIGNATION]])),"","NEED REF")</f>
        <v/>
      </c>
    </row>
    <row r="11408" spans="2:14">
      <c r="B11408">
        <v>34402598</v>
      </c>
      <c r="C11408" s="2">
        <v>40956</v>
      </c>
      <c r="D11408" t="s">
        <v>13</v>
      </c>
      <c r="E11408" t="s">
        <v>8569</v>
      </c>
      <c r="J11408" t="s">
        <v>17</v>
      </c>
      <c r="L11408" t="str">
        <f>_xlfn.XLOOKUP(Tableau1[[#This Row],[TYPE DE PIECE]],Tableau4[MATIERE],Tableau4[SHORT TYPE],"",0,1)</f>
        <v/>
      </c>
      <c r="N11408" t="str">
        <f>IF(ISERR(FIND("DECOUPE",Tableau1[[#This Row],[DESIGNATION]])),"","NEED REF")</f>
        <v/>
      </c>
    </row>
    <row r="11409" spans="2:14">
      <c r="B11409">
        <v>34402597</v>
      </c>
      <c r="C11409" s="2">
        <v>40956</v>
      </c>
      <c r="D11409" t="s">
        <v>13</v>
      </c>
      <c r="E11409" t="s">
        <v>8570</v>
      </c>
      <c r="J11409" t="s">
        <v>17</v>
      </c>
      <c r="L11409" t="str">
        <f>_xlfn.XLOOKUP(Tableau1[[#This Row],[TYPE DE PIECE]],Tableau4[MATIERE],Tableau4[SHORT TYPE],"",0,1)</f>
        <v/>
      </c>
      <c r="N11409" t="str">
        <f>IF(ISERR(FIND("DECOUPE",Tableau1[[#This Row],[DESIGNATION]])),"","NEED REF")</f>
        <v/>
      </c>
    </row>
    <row r="11410" spans="2:14">
      <c r="B11410">
        <v>34402596</v>
      </c>
      <c r="C11410" s="2">
        <v>40956</v>
      </c>
      <c r="D11410" t="s">
        <v>13</v>
      </c>
      <c r="E11410" t="s">
        <v>8571</v>
      </c>
      <c r="J11410" t="s">
        <v>17</v>
      </c>
      <c r="L11410" t="str">
        <f>_xlfn.XLOOKUP(Tableau1[[#This Row],[TYPE DE PIECE]],Tableau4[MATIERE],Tableau4[SHORT TYPE],"",0,1)</f>
        <v/>
      </c>
      <c r="N11410" t="str">
        <f>IF(ISERR(FIND("DECOUPE",Tableau1[[#This Row],[DESIGNATION]])),"","NEED REF")</f>
        <v/>
      </c>
    </row>
    <row r="11411" spans="2:14">
      <c r="B11411">
        <v>34402595</v>
      </c>
      <c r="C11411" s="2">
        <v>40956</v>
      </c>
      <c r="D11411" t="s">
        <v>13</v>
      </c>
      <c r="E11411" t="s">
        <v>8572</v>
      </c>
      <c r="J11411" t="s">
        <v>17</v>
      </c>
      <c r="L11411" t="str">
        <f>_xlfn.XLOOKUP(Tableau1[[#This Row],[TYPE DE PIECE]],Tableau4[MATIERE],Tableau4[SHORT TYPE],"",0,1)</f>
        <v/>
      </c>
      <c r="N11411" t="str">
        <f>IF(ISERR(FIND("DECOUPE",Tableau1[[#This Row],[DESIGNATION]])),"","NEED REF")</f>
        <v/>
      </c>
    </row>
    <row r="11412" spans="2:14">
      <c r="B11412">
        <v>34402594</v>
      </c>
      <c r="C11412" s="2">
        <v>40956</v>
      </c>
      <c r="D11412" t="s">
        <v>13</v>
      </c>
      <c r="E11412" t="s">
        <v>8573</v>
      </c>
      <c r="F11412" t="s">
        <v>8574</v>
      </c>
      <c r="J11412" t="s">
        <v>1944</v>
      </c>
      <c r="L11412" t="str">
        <f>_xlfn.XLOOKUP(Tableau1[[#This Row],[TYPE DE PIECE]],Tableau4[MATIERE],Tableau4[SHORT TYPE],"",0,1)</f>
        <v/>
      </c>
      <c r="N11412" t="str">
        <f>IF(ISERR(FIND("DECOUPE",Tableau1[[#This Row],[DESIGNATION]])),"","NEED REF")</f>
        <v/>
      </c>
    </row>
    <row r="11413" spans="2:14">
      <c r="B11413">
        <v>34402593</v>
      </c>
      <c r="C11413" s="2">
        <v>40917</v>
      </c>
      <c r="D11413" t="s">
        <v>13</v>
      </c>
      <c r="E11413" t="s">
        <v>8575</v>
      </c>
      <c r="F11413" t="s">
        <v>7957</v>
      </c>
      <c r="J11413" t="s">
        <v>4048</v>
      </c>
      <c r="L11413" t="str">
        <f>_xlfn.XLOOKUP(Tableau1[[#This Row],[TYPE DE PIECE]],Tableau4[MATIERE],Tableau4[SHORT TYPE],"",0,1)</f>
        <v/>
      </c>
      <c r="N11413" t="str">
        <f>IF(ISERR(FIND("DECOUPE",Tableau1[[#This Row],[DESIGNATION]])),"","NEED REF")</f>
        <v/>
      </c>
    </row>
    <row r="11414" spans="2:14">
      <c r="B11414">
        <v>34402592</v>
      </c>
      <c r="C11414" s="2">
        <v>40917</v>
      </c>
      <c r="D11414" t="s">
        <v>13</v>
      </c>
      <c r="E11414" t="s">
        <v>8576</v>
      </c>
      <c r="F11414" t="s">
        <v>7957</v>
      </c>
      <c r="J11414" t="s">
        <v>4048</v>
      </c>
      <c r="L11414" t="str">
        <f>_xlfn.XLOOKUP(Tableau1[[#This Row],[TYPE DE PIECE]],Tableau4[MATIERE],Tableau4[SHORT TYPE],"",0,1)</f>
        <v/>
      </c>
      <c r="N11414" t="str">
        <f>IF(ISERR(FIND("DECOUPE",Tableau1[[#This Row],[DESIGNATION]])),"","NEED REF")</f>
        <v/>
      </c>
    </row>
    <row r="11415" spans="2:14">
      <c r="B11415">
        <v>34402591</v>
      </c>
      <c r="C11415" s="2">
        <v>40917</v>
      </c>
      <c r="D11415" t="s">
        <v>13</v>
      </c>
      <c r="E11415" t="s">
        <v>8577</v>
      </c>
      <c r="F11415" t="s">
        <v>7957</v>
      </c>
      <c r="J11415" t="s">
        <v>4048</v>
      </c>
      <c r="L11415" t="str">
        <f>_xlfn.XLOOKUP(Tableau1[[#This Row],[TYPE DE PIECE]],Tableau4[MATIERE],Tableau4[SHORT TYPE],"",0,1)</f>
        <v/>
      </c>
      <c r="N11415" t="str">
        <f>IF(ISERR(FIND("DECOUPE",Tableau1[[#This Row],[DESIGNATION]])),"","NEED REF")</f>
        <v/>
      </c>
    </row>
    <row r="11416" spans="2:14">
      <c r="B11416">
        <v>34402590</v>
      </c>
      <c r="C11416" s="2">
        <v>40917</v>
      </c>
      <c r="D11416" t="s">
        <v>13</v>
      </c>
      <c r="E11416" t="s">
        <v>8578</v>
      </c>
      <c r="F11416" t="s">
        <v>7957</v>
      </c>
      <c r="J11416" t="s">
        <v>4048</v>
      </c>
      <c r="L11416" t="str">
        <f>_xlfn.XLOOKUP(Tableau1[[#This Row],[TYPE DE PIECE]],Tableau4[MATIERE],Tableau4[SHORT TYPE],"",0,1)</f>
        <v/>
      </c>
      <c r="N11416" t="str">
        <f>IF(ISERR(FIND("DECOUPE",Tableau1[[#This Row],[DESIGNATION]])),"","NEED REF")</f>
        <v/>
      </c>
    </row>
    <row r="11417" spans="2:14">
      <c r="B11417">
        <v>34402589</v>
      </c>
      <c r="C11417" s="2">
        <v>40948</v>
      </c>
      <c r="D11417" t="s">
        <v>13</v>
      </c>
      <c r="E11417" t="s">
        <v>8579</v>
      </c>
      <c r="F11417" t="s">
        <v>7957</v>
      </c>
      <c r="J11417" t="s">
        <v>1944</v>
      </c>
      <c r="L11417" t="str">
        <f>_xlfn.XLOOKUP(Tableau1[[#This Row],[TYPE DE PIECE]],Tableau4[MATIERE],Tableau4[SHORT TYPE],"",0,1)</f>
        <v/>
      </c>
      <c r="N11417" t="str">
        <f>IF(ISERR(FIND("DECOUPE",Tableau1[[#This Row],[DESIGNATION]])),"","NEED REF")</f>
        <v/>
      </c>
    </row>
    <row r="11418" spans="2:14">
      <c r="B11418">
        <v>34402588</v>
      </c>
      <c r="C11418" s="2">
        <v>40948</v>
      </c>
      <c r="D11418" t="s">
        <v>13</v>
      </c>
      <c r="E11418" t="s">
        <v>8580</v>
      </c>
      <c r="F11418" t="s">
        <v>7957</v>
      </c>
      <c r="J11418" t="s">
        <v>1944</v>
      </c>
      <c r="L11418" t="str">
        <f>_xlfn.XLOOKUP(Tableau1[[#This Row],[TYPE DE PIECE]],Tableau4[MATIERE],Tableau4[SHORT TYPE],"",0,1)</f>
        <v/>
      </c>
      <c r="N11418" t="str">
        <f>IF(ISERR(FIND("DECOUPE",Tableau1[[#This Row],[DESIGNATION]])),"","NEED REF")</f>
        <v/>
      </c>
    </row>
    <row r="11419" spans="2:14">
      <c r="B11419">
        <v>34402587</v>
      </c>
      <c r="C11419" s="2">
        <v>40914</v>
      </c>
      <c r="D11419" t="s">
        <v>13</v>
      </c>
      <c r="E11419" t="s">
        <v>8581</v>
      </c>
      <c r="F11419" t="s">
        <v>7957</v>
      </c>
      <c r="J11419" t="s">
        <v>4048</v>
      </c>
      <c r="L11419" t="str">
        <f>_xlfn.XLOOKUP(Tableau1[[#This Row],[TYPE DE PIECE]],Tableau4[MATIERE],Tableau4[SHORT TYPE],"",0,1)</f>
        <v/>
      </c>
      <c r="N11419" t="str">
        <f>IF(ISERR(FIND("DECOUPE",Tableau1[[#This Row],[DESIGNATION]])),"","NEED REF")</f>
        <v/>
      </c>
    </row>
    <row r="11420" spans="2:14">
      <c r="B11420">
        <v>34402586</v>
      </c>
      <c r="C11420" s="2">
        <v>40914</v>
      </c>
      <c r="D11420" t="s">
        <v>13</v>
      </c>
      <c r="E11420" t="s">
        <v>8582</v>
      </c>
      <c r="F11420" t="s">
        <v>7957</v>
      </c>
      <c r="J11420" t="s">
        <v>4048</v>
      </c>
      <c r="L11420" t="str">
        <f>_xlfn.XLOOKUP(Tableau1[[#This Row],[TYPE DE PIECE]],Tableau4[MATIERE],Tableau4[SHORT TYPE],"",0,1)</f>
        <v/>
      </c>
      <c r="N11420" t="str">
        <f>IF(ISERR(FIND("DECOUPE",Tableau1[[#This Row],[DESIGNATION]])),"","NEED REF")</f>
        <v/>
      </c>
    </row>
    <row r="11421" spans="2:14">
      <c r="B11421">
        <v>34402585</v>
      </c>
      <c r="C11421" s="2">
        <v>40914</v>
      </c>
      <c r="D11421" t="s">
        <v>13</v>
      </c>
      <c r="E11421" t="s">
        <v>8583</v>
      </c>
      <c r="F11421" t="s">
        <v>7957</v>
      </c>
      <c r="J11421" t="s">
        <v>4048</v>
      </c>
      <c r="L11421" t="str">
        <f>_xlfn.XLOOKUP(Tableau1[[#This Row],[TYPE DE PIECE]],Tableau4[MATIERE],Tableau4[SHORT TYPE],"",0,1)</f>
        <v/>
      </c>
      <c r="N11421" t="str">
        <f>IF(ISERR(FIND("DECOUPE",Tableau1[[#This Row],[DESIGNATION]])),"","NEED REF")</f>
        <v/>
      </c>
    </row>
    <row r="11422" spans="2:14">
      <c r="B11422">
        <v>34402584</v>
      </c>
      <c r="C11422" s="2">
        <v>40935</v>
      </c>
      <c r="D11422" t="s">
        <v>745</v>
      </c>
      <c r="E11422" t="s">
        <v>8584</v>
      </c>
      <c r="F11422" t="s">
        <v>7957</v>
      </c>
      <c r="J11422" t="s">
        <v>4048</v>
      </c>
      <c r="L11422" t="str">
        <f>_xlfn.XLOOKUP(Tableau1[[#This Row],[TYPE DE PIECE]],Tableau4[MATIERE],Tableau4[SHORT TYPE],"",0,1)</f>
        <v/>
      </c>
      <c r="N11422" t="str">
        <f>IF(ISERR(FIND("DECOUPE",Tableau1[[#This Row],[DESIGNATION]])),"","NEED REF")</f>
        <v/>
      </c>
    </row>
    <row r="11423" spans="2:14">
      <c r="B11423">
        <v>34402583</v>
      </c>
      <c r="C11423" s="2">
        <v>40935</v>
      </c>
      <c r="D11423" t="s">
        <v>745</v>
      </c>
      <c r="E11423" t="s">
        <v>8585</v>
      </c>
      <c r="F11423" t="s">
        <v>7957</v>
      </c>
      <c r="J11423" t="s">
        <v>4048</v>
      </c>
      <c r="L11423" t="str">
        <f>_xlfn.XLOOKUP(Tableau1[[#This Row],[TYPE DE PIECE]],Tableau4[MATIERE],Tableau4[SHORT TYPE],"",0,1)</f>
        <v/>
      </c>
      <c r="N11423" t="str">
        <f>IF(ISERR(FIND("DECOUPE",Tableau1[[#This Row],[DESIGNATION]])),"","NEED REF")</f>
        <v/>
      </c>
    </row>
    <row r="11424" spans="2:14">
      <c r="B11424">
        <v>34402582</v>
      </c>
      <c r="C11424" s="2">
        <v>40935</v>
      </c>
      <c r="D11424" t="s">
        <v>745</v>
      </c>
      <c r="E11424" t="s">
        <v>8586</v>
      </c>
      <c r="F11424" t="s">
        <v>7957</v>
      </c>
      <c r="J11424" t="s">
        <v>4048</v>
      </c>
      <c r="L11424" t="str">
        <f>_xlfn.XLOOKUP(Tableau1[[#This Row],[TYPE DE PIECE]],Tableau4[MATIERE],Tableau4[SHORT TYPE],"",0,1)</f>
        <v/>
      </c>
      <c r="N11424" t="str">
        <f>IF(ISERR(FIND("DECOUPE",Tableau1[[#This Row],[DESIGNATION]])),"","NEED REF")</f>
        <v/>
      </c>
    </row>
    <row r="11425" spans="2:14">
      <c r="B11425">
        <v>34402581</v>
      </c>
      <c r="C11425" s="2">
        <v>40932</v>
      </c>
      <c r="D11425" t="s">
        <v>13</v>
      </c>
      <c r="E11425" t="s">
        <v>8587</v>
      </c>
      <c r="F11425" t="s">
        <v>7112</v>
      </c>
      <c r="J11425" t="s">
        <v>17</v>
      </c>
      <c r="L11425" t="str">
        <f>_xlfn.XLOOKUP(Tableau1[[#This Row],[TYPE DE PIECE]],Tableau4[MATIERE],Tableau4[SHORT TYPE],"",0,1)</f>
        <v/>
      </c>
      <c r="N11425" t="str">
        <f>IF(ISERR(FIND("DECOUPE",Tableau1[[#This Row],[DESIGNATION]])),"","NEED REF")</f>
        <v/>
      </c>
    </row>
    <row r="11426" spans="2:14">
      <c r="B11426">
        <v>34402580</v>
      </c>
      <c r="C11426" s="2">
        <v>40932</v>
      </c>
      <c r="D11426" t="s">
        <v>13</v>
      </c>
      <c r="E11426" t="s">
        <v>8588</v>
      </c>
      <c r="F11426" t="s">
        <v>7112</v>
      </c>
      <c r="J11426" t="s">
        <v>17</v>
      </c>
      <c r="L11426" t="str">
        <f>_xlfn.XLOOKUP(Tableau1[[#This Row],[TYPE DE PIECE]],Tableau4[MATIERE],Tableau4[SHORT TYPE],"",0,1)</f>
        <v/>
      </c>
      <c r="N11426" t="str">
        <f>IF(ISERR(FIND("DECOUPE",Tableau1[[#This Row],[DESIGNATION]])),"","NEED REF")</f>
        <v/>
      </c>
    </row>
    <row r="11427" spans="2:14">
      <c r="B11427">
        <v>34402579</v>
      </c>
      <c r="C11427" s="2">
        <v>40932</v>
      </c>
      <c r="D11427" t="s">
        <v>13</v>
      </c>
      <c r="E11427" t="s">
        <v>8589</v>
      </c>
      <c r="F11427" t="s">
        <v>7112</v>
      </c>
      <c r="J11427" t="s">
        <v>17</v>
      </c>
      <c r="L11427" t="str">
        <f>_xlfn.XLOOKUP(Tableau1[[#This Row],[TYPE DE PIECE]],Tableau4[MATIERE],Tableau4[SHORT TYPE],"",0,1)</f>
        <v/>
      </c>
      <c r="N11427" t="str">
        <f>IF(ISERR(FIND("DECOUPE",Tableau1[[#This Row],[DESIGNATION]])),"","NEED REF")</f>
        <v/>
      </c>
    </row>
    <row r="11428" spans="2:14">
      <c r="B11428">
        <v>34402578</v>
      </c>
      <c r="C11428" s="2">
        <v>40924</v>
      </c>
      <c r="D11428" t="s">
        <v>13</v>
      </c>
      <c r="E11428" t="s">
        <v>8590</v>
      </c>
      <c r="F11428" t="s">
        <v>8591</v>
      </c>
      <c r="J11428" t="s">
        <v>17</v>
      </c>
      <c r="L11428" t="str">
        <f>_xlfn.XLOOKUP(Tableau1[[#This Row],[TYPE DE PIECE]],Tableau4[MATIERE],Tableau4[SHORT TYPE],"",0,1)</f>
        <v/>
      </c>
      <c r="N11428" t="str">
        <f>IF(ISERR(FIND("DECOUPE",Tableau1[[#This Row],[DESIGNATION]])),"","NEED REF")</f>
        <v/>
      </c>
    </row>
    <row r="11429" spans="2:14">
      <c r="B11429">
        <v>34402577</v>
      </c>
      <c r="C11429" s="2">
        <v>40924</v>
      </c>
      <c r="D11429" t="s">
        <v>13</v>
      </c>
      <c r="E11429" t="s">
        <v>8592</v>
      </c>
      <c r="F11429" t="s">
        <v>8591</v>
      </c>
      <c r="J11429" t="s">
        <v>17</v>
      </c>
      <c r="L11429" t="str">
        <f>_xlfn.XLOOKUP(Tableau1[[#This Row],[TYPE DE PIECE]],Tableau4[MATIERE],Tableau4[SHORT TYPE],"",0,1)</f>
        <v/>
      </c>
      <c r="N11429" t="str">
        <f>IF(ISERR(FIND("DECOUPE",Tableau1[[#This Row],[DESIGNATION]])),"","NEED REF")</f>
        <v/>
      </c>
    </row>
    <row r="11430" spans="2:14">
      <c r="B11430">
        <v>34402576</v>
      </c>
      <c r="C11430" s="2">
        <v>40924</v>
      </c>
      <c r="D11430" t="s">
        <v>13</v>
      </c>
      <c r="E11430" t="s">
        <v>8593</v>
      </c>
      <c r="F11430" t="s">
        <v>8591</v>
      </c>
      <c r="J11430" t="s">
        <v>17</v>
      </c>
      <c r="L11430" t="str">
        <f>_xlfn.XLOOKUP(Tableau1[[#This Row],[TYPE DE PIECE]],Tableau4[MATIERE],Tableau4[SHORT TYPE],"",0,1)</f>
        <v/>
      </c>
      <c r="N11430" t="str">
        <f>IF(ISERR(FIND("DECOUPE",Tableau1[[#This Row],[DESIGNATION]])),"","NEED REF")</f>
        <v/>
      </c>
    </row>
    <row r="11431" spans="2:14">
      <c r="B11431">
        <v>34402575</v>
      </c>
      <c r="C11431" s="2">
        <v>40924</v>
      </c>
      <c r="D11431" t="s">
        <v>13</v>
      </c>
      <c r="E11431" t="s">
        <v>8594</v>
      </c>
      <c r="F11431" t="s">
        <v>8591</v>
      </c>
      <c r="J11431" t="s">
        <v>17</v>
      </c>
      <c r="L11431" t="str">
        <f>_xlfn.XLOOKUP(Tableau1[[#This Row],[TYPE DE PIECE]],Tableau4[MATIERE],Tableau4[SHORT TYPE],"",0,1)</f>
        <v/>
      </c>
      <c r="N11431" t="str">
        <f>IF(ISERR(FIND("DECOUPE",Tableau1[[#This Row],[DESIGNATION]])),"","NEED REF")</f>
        <v/>
      </c>
    </row>
    <row r="11432" spans="2:14">
      <c r="B11432">
        <v>34402574</v>
      </c>
      <c r="C11432" s="2">
        <v>40924</v>
      </c>
      <c r="D11432" t="s">
        <v>13</v>
      </c>
      <c r="E11432" t="s">
        <v>8595</v>
      </c>
      <c r="F11432" t="s">
        <v>8591</v>
      </c>
      <c r="J11432" t="s">
        <v>17</v>
      </c>
      <c r="L11432" t="str">
        <f>_xlfn.XLOOKUP(Tableau1[[#This Row],[TYPE DE PIECE]],Tableau4[MATIERE],Tableau4[SHORT TYPE],"",0,1)</f>
        <v/>
      </c>
      <c r="N11432" t="str">
        <f>IF(ISERR(FIND("DECOUPE",Tableau1[[#This Row],[DESIGNATION]])),"","NEED REF")</f>
        <v/>
      </c>
    </row>
    <row r="11433" spans="2:14">
      <c r="B11433">
        <v>34402573</v>
      </c>
      <c r="C11433" s="2">
        <v>40924</v>
      </c>
      <c r="D11433" t="s">
        <v>13</v>
      </c>
      <c r="E11433" t="s">
        <v>8596</v>
      </c>
      <c r="F11433" t="s">
        <v>8591</v>
      </c>
      <c r="J11433" t="s">
        <v>17</v>
      </c>
      <c r="L11433" t="str">
        <f>_xlfn.XLOOKUP(Tableau1[[#This Row],[TYPE DE PIECE]],Tableau4[MATIERE],Tableau4[SHORT TYPE],"",0,1)</f>
        <v/>
      </c>
      <c r="N11433" t="str">
        <f>IF(ISERR(FIND("DECOUPE",Tableau1[[#This Row],[DESIGNATION]])),"","NEED REF")</f>
        <v/>
      </c>
    </row>
    <row r="11434" spans="2:14">
      <c r="B11434">
        <v>34402572</v>
      </c>
      <c r="C11434" s="2">
        <v>40924</v>
      </c>
      <c r="D11434" t="s">
        <v>13</v>
      </c>
      <c r="E11434" t="s">
        <v>8597</v>
      </c>
      <c r="F11434" t="s">
        <v>8591</v>
      </c>
      <c r="J11434" t="s">
        <v>17</v>
      </c>
      <c r="L11434" t="str">
        <f>_xlfn.XLOOKUP(Tableau1[[#This Row],[TYPE DE PIECE]],Tableau4[MATIERE],Tableau4[SHORT TYPE],"",0,1)</f>
        <v/>
      </c>
      <c r="N11434" t="str">
        <f>IF(ISERR(FIND("DECOUPE",Tableau1[[#This Row],[DESIGNATION]])),"","NEED REF")</f>
        <v/>
      </c>
    </row>
    <row r="11435" spans="2:14">
      <c r="B11435">
        <v>34402571</v>
      </c>
      <c r="C11435" s="2">
        <v>40924</v>
      </c>
      <c r="D11435" t="s">
        <v>13</v>
      </c>
      <c r="E11435" t="s">
        <v>8598</v>
      </c>
      <c r="F11435" t="s">
        <v>8591</v>
      </c>
      <c r="J11435" t="s">
        <v>17</v>
      </c>
      <c r="L11435" t="str">
        <f>_xlfn.XLOOKUP(Tableau1[[#This Row],[TYPE DE PIECE]],Tableau4[MATIERE],Tableau4[SHORT TYPE],"",0,1)</f>
        <v/>
      </c>
      <c r="N11435" t="str">
        <f>IF(ISERR(FIND("DECOUPE",Tableau1[[#This Row],[DESIGNATION]])),"","NEED REF")</f>
        <v/>
      </c>
    </row>
    <row r="11436" spans="2:14">
      <c r="B11436">
        <v>34402570</v>
      </c>
      <c r="C11436" s="2">
        <v>40924</v>
      </c>
      <c r="D11436" t="s">
        <v>13</v>
      </c>
      <c r="E11436" t="s">
        <v>8599</v>
      </c>
      <c r="F11436" t="s">
        <v>8591</v>
      </c>
      <c r="J11436" t="s">
        <v>17</v>
      </c>
      <c r="L11436" t="str">
        <f>_xlfn.XLOOKUP(Tableau1[[#This Row],[TYPE DE PIECE]],Tableau4[MATIERE],Tableau4[SHORT TYPE],"",0,1)</f>
        <v/>
      </c>
      <c r="N11436" t="str">
        <f>IF(ISERR(FIND("DECOUPE",Tableau1[[#This Row],[DESIGNATION]])),"","NEED REF")</f>
        <v/>
      </c>
    </row>
    <row r="11437" spans="2:14">
      <c r="B11437">
        <v>34402569</v>
      </c>
      <c r="C11437" s="2">
        <v>40924</v>
      </c>
      <c r="D11437" t="s">
        <v>13</v>
      </c>
      <c r="E11437" t="s">
        <v>8600</v>
      </c>
      <c r="F11437" t="s">
        <v>8591</v>
      </c>
      <c r="J11437" t="s">
        <v>17</v>
      </c>
      <c r="L11437" t="str">
        <f>_xlfn.XLOOKUP(Tableau1[[#This Row],[TYPE DE PIECE]],Tableau4[MATIERE],Tableau4[SHORT TYPE],"",0,1)</f>
        <v/>
      </c>
      <c r="N11437" t="str">
        <f>IF(ISERR(FIND("DECOUPE",Tableau1[[#This Row],[DESIGNATION]])),"","NEED REF")</f>
        <v/>
      </c>
    </row>
    <row r="11438" spans="2:14">
      <c r="B11438">
        <v>34402568</v>
      </c>
      <c r="C11438" s="2">
        <v>40924</v>
      </c>
      <c r="D11438" t="s">
        <v>13</v>
      </c>
      <c r="E11438" t="s">
        <v>8598</v>
      </c>
      <c r="F11438" t="s">
        <v>8591</v>
      </c>
      <c r="J11438" t="s">
        <v>17</v>
      </c>
      <c r="L11438" t="str">
        <f>_xlfn.XLOOKUP(Tableau1[[#This Row],[TYPE DE PIECE]],Tableau4[MATIERE],Tableau4[SHORT TYPE],"",0,1)</f>
        <v/>
      </c>
      <c r="N11438" t="str">
        <f>IF(ISERR(FIND("DECOUPE",Tableau1[[#This Row],[DESIGNATION]])),"","NEED REF")</f>
        <v/>
      </c>
    </row>
    <row r="11439" spans="2:14">
      <c r="B11439">
        <v>34402567</v>
      </c>
      <c r="C11439" s="2">
        <v>40924</v>
      </c>
      <c r="D11439" t="s">
        <v>745</v>
      </c>
      <c r="E11439" t="s">
        <v>8601</v>
      </c>
      <c r="F11439" t="s">
        <v>8591</v>
      </c>
      <c r="J11439" t="s">
        <v>17</v>
      </c>
      <c r="L11439" t="str">
        <f>_xlfn.XLOOKUP(Tableau1[[#This Row],[TYPE DE PIECE]],Tableau4[MATIERE],Tableau4[SHORT TYPE],"",0,1)</f>
        <v/>
      </c>
      <c r="N11439" t="str">
        <f>IF(ISERR(FIND("DECOUPE",Tableau1[[#This Row],[DESIGNATION]])),"","NEED REF")</f>
        <v/>
      </c>
    </row>
    <row r="11440" spans="2:14">
      <c r="B11440">
        <v>34402566</v>
      </c>
      <c r="C11440" s="2">
        <v>40918</v>
      </c>
      <c r="D11440" t="s">
        <v>13</v>
      </c>
      <c r="E11440" t="s">
        <v>8602</v>
      </c>
      <c r="F11440" t="s">
        <v>239</v>
      </c>
      <c r="J11440" t="s">
        <v>17</v>
      </c>
      <c r="L11440" t="str">
        <f>_xlfn.XLOOKUP(Tableau1[[#This Row],[TYPE DE PIECE]],Tableau4[MATIERE],Tableau4[SHORT TYPE],"",0,1)</f>
        <v/>
      </c>
      <c r="N11440" t="str">
        <f>IF(ISERR(FIND("DECOUPE",Tableau1[[#This Row],[DESIGNATION]])),"","NEED REF")</f>
        <v/>
      </c>
    </row>
    <row r="11441" spans="2:14">
      <c r="B11441">
        <v>34402565</v>
      </c>
      <c r="C11441" s="2">
        <v>40914</v>
      </c>
      <c r="D11441" t="s">
        <v>13</v>
      </c>
      <c r="E11441" t="s">
        <v>8603</v>
      </c>
      <c r="F11441" t="s">
        <v>8604</v>
      </c>
      <c r="J11441" t="s">
        <v>2245</v>
      </c>
      <c r="L11441" t="str">
        <f>_xlfn.XLOOKUP(Tableau1[[#This Row],[TYPE DE PIECE]],Tableau4[MATIERE],Tableau4[SHORT TYPE],"",0,1)</f>
        <v/>
      </c>
      <c r="N11441" t="str">
        <f>IF(ISERR(FIND("DECOUPE",Tableau1[[#This Row],[DESIGNATION]])),"","NEED REF")</f>
        <v/>
      </c>
    </row>
    <row r="11442" spans="2:14">
      <c r="B11442">
        <v>34402564</v>
      </c>
      <c r="C11442" s="2">
        <v>40913</v>
      </c>
      <c r="D11442" t="s">
        <v>745</v>
      </c>
      <c r="E11442" t="s">
        <v>8605</v>
      </c>
      <c r="F11442" t="s">
        <v>8604</v>
      </c>
      <c r="J11442" t="s">
        <v>2245</v>
      </c>
      <c r="L11442" t="str">
        <f>_xlfn.XLOOKUP(Tableau1[[#This Row],[TYPE DE PIECE]],Tableau4[MATIERE],Tableau4[SHORT TYPE],"",0,1)</f>
        <v/>
      </c>
      <c r="N11442" t="str">
        <f>IF(ISERR(FIND("DECOUPE",Tableau1[[#This Row],[DESIGNATION]])),"","NEED REF")</f>
        <v/>
      </c>
    </row>
    <row r="11443" spans="2:14">
      <c r="B11443">
        <v>34402563</v>
      </c>
      <c r="C11443" s="2">
        <v>40912</v>
      </c>
      <c r="D11443" t="s">
        <v>13</v>
      </c>
      <c r="E11443" t="s">
        <v>8606</v>
      </c>
      <c r="F11443" t="s">
        <v>8607</v>
      </c>
      <c r="J11443" t="s">
        <v>4048</v>
      </c>
      <c r="L11443" t="str">
        <f>_xlfn.XLOOKUP(Tableau1[[#This Row],[TYPE DE PIECE]],Tableau4[MATIERE],Tableau4[SHORT TYPE],"",0,1)</f>
        <v/>
      </c>
      <c r="N11443" t="str">
        <f>IF(ISERR(FIND("DECOUPE",Tableau1[[#This Row],[DESIGNATION]])),"","NEED REF")</f>
        <v/>
      </c>
    </row>
    <row r="11444" spans="2:14">
      <c r="B11444">
        <v>34402562</v>
      </c>
      <c r="C11444" s="2">
        <v>40912</v>
      </c>
      <c r="D11444" t="s">
        <v>745</v>
      </c>
      <c r="E11444" t="s">
        <v>8608</v>
      </c>
      <c r="F11444" t="s">
        <v>8609</v>
      </c>
      <c r="J11444" t="s">
        <v>1944</v>
      </c>
      <c r="L11444" t="str">
        <f>_xlfn.XLOOKUP(Tableau1[[#This Row],[TYPE DE PIECE]],Tableau4[MATIERE],Tableau4[SHORT TYPE],"",0,1)</f>
        <v/>
      </c>
      <c r="N11444" t="str">
        <f>IF(ISERR(FIND("DECOUPE",Tableau1[[#This Row],[DESIGNATION]])),"","NEED REF")</f>
        <v/>
      </c>
    </row>
    <row r="11445" spans="2:14">
      <c r="B11445">
        <v>34402561</v>
      </c>
      <c r="C11445" s="2">
        <v>40912</v>
      </c>
      <c r="D11445" t="s">
        <v>13</v>
      </c>
      <c r="E11445" t="s">
        <v>8610</v>
      </c>
      <c r="F11445" t="s">
        <v>8609</v>
      </c>
      <c r="J11445" t="s">
        <v>1944</v>
      </c>
      <c r="L11445" t="str">
        <f>_xlfn.XLOOKUP(Tableau1[[#This Row],[TYPE DE PIECE]],Tableau4[MATIERE],Tableau4[SHORT TYPE],"",0,1)</f>
        <v/>
      </c>
      <c r="N11445" t="str">
        <f>IF(ISERR(FIND("DECOUPE",Tableau1[[#This Row],[DESIGNATION]])),"","NEED REF")</f>
        <v/>
      </c>
    </row>
    <row r="11446" spans="2:14">
      <c r="B11446">
        <v>34402560</v>
      </c>
      <c r="C11446" s="2">
        <v>40912</v>
      </c>
      <c r="D11446" t="s">
        <v>13</v>
      </c>
      <c r="E11446" t="s">
        <v>8611</v>
      </c>
      <c r="F11446" t="s">
        <v>8609</v>
      </c>
      <c r="J11446" t="s">
        <v>1944</v>
      </c>
      <c r="L11446" t="str">
        <f>_xlfn.XLOOKUP(Tableau1[[#This Row],[TYPE DE PIECE]],Tableau4[MATIERE],Tableau4[SHORT TYPE],"",0,1)</f>
        <v/>
      </c>
      <c r="N11446" t="str">
        <f>IF(ISERR(FIND("DECOUPE",Tableau1[[#This Row],[DESIGNATION]])),"","NEED REF")</f>
        <v/>
      </c>
    </row>
    <row r="11447" spans="2:14">
      <c r="B11447">
        <v>34402559</v>
      </c>
      <c r="C11447" s="2">
        <v>40912</v>
      </c>
      <c r="D11447" t="s">
        <v>13</v>
      </c>
      <c r="E11447" t="s">
        <v>8612</v>
      </c>
      <c r="F11447" t="s">
        <v>8609</v>
      </c>
      <c r="J11447" t="s">
        <v>1944</v>
      </c>
      <c r="L11447" t="str">
        <f>_xlfn.XLOOKUP(Tableau1[[#This Row],[TYPE DE PIECE]],Tableau4[MATIERE],Tableau4[SHORT TYPE],"",0,1)</f>
        <v/>
      </c>
      <c r="N11447" t="str">
        <f>IF(ISERR(FIND("DECOUPE",Tableau1[[#This Row],[DESIGNATION]])),"","NEED REF")</f>
        <v/>
      </c>
    </row>
    <row r="11448" spans="2:14">
      <c r="B11448">
        <v>34402558</v>
      </c>
      <c r="C11448" s="2">
        <v>40912</v>
      </c>
      <c r="D11448" t="s">
        <v>13</v>
      </c>
      <c r="E11448" t="s">
        <v>8613</v>
      </c>
      <c r="F11448" t="s">
        <v>8609</v>
      </c>
      <c r="J11448" t="s">
        <v>1944</v>
      </c>
      <c r="L11448" t="str">
        <f>_xlfn.XLOOKUP(Tableau1[[#This Row],[TYPE DE PIECE]],Tableau4[MATIERE],Tableau4[SHORT TYPE],"",0,1)</f>
        <v/>
      </c>
      <c r="N11448" t="str">
        <f>IF(ISERR(FIND("DECOUPE",Tableau1[[#This Row],[DESIGNATION]])),"","NEED REF")</f>
        <v/>
      </c>
    </row>
    <row r="11449" spans="2:14">
      <c r="B11449">
        <v>34402557</v>
      </c>
      <c r="C11449" s="2">
        <v>40912</v>
      </c>
      <c r="D11449" t="s">
        <v>13</v>
      </c>
      <c r="E11449" t="s">
        <v>8614</v>
      </c>
      <c r="F11449" t="s">
        <v>8609</v>
      </c>
      <c r="J11449" t="s">
        <v>1944</v>
      </c>
      <c r="L11449" t="str">
        <f>_xlfn.XLOOKUP(Tableau1[[#This Row],[TYPE DE PIECE]],Tableau4[MATIERE],Tableau4[SHORT TYPE],"",0,1)</f>
        <v/>
      </c>
      <c r="N11449" t="str">
        <f>IF(ISERR(FIND("DECOUPE",Tableau1[[#This Row],[DESIGNATION]])),"","NEED REF")</f>
        <v/>
      </c>
    </row>
    <row r="11450" spans="2:14">
      <c r="B11450">
        <v>34402556</v>
      </c>
      <c r="C11450" s="2">
        <v>40912</v>
      </c>
      <c r="D11450" t="s">
        <v>13</v>
      </c>
      <c r="E11450" t="s">
        <v>8615</v>
      </c>
      <c r="F11450" t="s">
        <v>8609</v>
      </c>
      <c r="J11450" t="s">
        <v>1944</v>
      </c>
      <c r="L11450" t="str">
        <f>_xlfn.XLOOKUP(Tableau1[[#This Row],[TYPE DE PIECE]],Tableau4[MATIERE],Tableau4[SHORT TYPE],"",0,1)</f>
        <v/>
      </c>
      <c r="N11450" t="str">
        <f>IF(ISERR(FIND("DECOUPE",Tableau1[[#This Row],[DESIGNATION]])),"","NEED REF")</f>
        <v/>
      </c>
    </row>
    <row r="11451" spans="2:14">
      <c r="B11451">
        <v>34402555</v>
      </c>
      <c r="C11451" s="2">
        <v>40912</v>
      </c>
      <c r="D11451" t="s">
        <v>13</v>
      </c>
      <c r="E11451" t="s">
        <v>8616</v>
      </c>
      <c r="F11451" t="s">
        <v>8609</v>
      </c>
      <c r="J11451" t="s">
        <v>1944</v>
      </c>
      <c r="L11451" t="str">
        <f>_xlfn.XLOOKUP(Tableau1[[#This Row],[TYPE DE PIECE]],Tableau4[MATIERE],Tableau4[SHORT TYPE],"",0,1)</f>
        <v/>
      </c>
      <c r="N11451" t="str">
        <f>IF(ISERR(FIND("DECOUPE",Tableau1[[#This Row],[DESIGNATION]])),"","NEED REF")</f>
        <v/>
      </c>
    </row>
    <row r="11452" spans="2:14">
      <c r="B11452">
        <v>34402554</v>
      </c>
      <c r="C11452" s="2">
        <v>40912</v>
      </c>
      <c r="D11452" t="s">
        <v>13</v>
      </c>
      <c r="E11452" t="s">
        <v>8617</v>
      </c>
      <c r="F11452" t="s">
        <v>8609</v>
      </c>
      <c r="J11452" t="s">
        <v>1944</v>
      </c>
      <c r="L11452" t="str">
        <f>_xlfn.XLOOKUP(Tableau1[[#This Row],[TYPE DE PIECE]],Tableau4[MATIERE],Tableau4[SHORT TYPE],"",0,1)</f>
        <v/>
      </c>
      <c r="N11452" t="str">
        <f>IF(ISERR(FIND("DECOUPE",Tableau1[[#This Row],[DESIGNATION]])),"","NEED REF")</f>
        <v/>
      </c>
    </row>
    <row r="11453" spans="2:14">
      <c r="B11453">
        <v>34402553</v>
      </c>
      <c r="C11453" s="2">
        <v>40912</v>
      </c>
      <c r="D11453" t="s">
        <v>13</v>
      </c>
      <c r="E11453" t="s">
        <v>8618</v>
      </c>
      <c r="F11453" t="s">
        <v>8609</v>
      </c>
      <c r="J11453" t="s">
        <v>1944</v>
      </c>
      <c r="L11453" t="str">
        <f>_xlfn.XLOOKUP(Tableau1[[#This Row],[TYPE DE PIECE]],Tableau4[MATIERE],Tableau4[SHORT TYPE],"",0,1)</f>
        <v/>
      </c>
      <c r="N11453" t="str">
        <f>IF(ISERR(FIND("DECOUPE",Tableau1[[#This Row],[DESIGNATION]])),"","NEED REF")</f>
        <v/>
      </c>
    </row>
    <row r="11454" spans="2:14">
      <c r="B11454">
        <v>34402552</v>
      </c>
      <c r="C11454" s="2">
        <v>40900</v>
      </c>
      <c r="D11454" t="s">
        <v>6880</v>
      </c>
      <c r="E11454" t="s">
        <v>8619</v>
      </c>
      <c r="F11454" t="s">
        <v>8620</v>
      </c>
      <c r="J11454" t="s">
        <v>1944</v>
      </c>
      <c r="L11454" t="str">
        <f>_xlfn.XLOOKUP(Tableau1[[#This Row],[TYPE DE PIECE]],Tableau4[MATIERE],Tableau4[SHORT TYPE],"",0,1)</f>
        <v/>
      </c>
      <c r="N11454" t="str">
        <f>IF(ISERR(FIND("DECOUPE",Tableau1[[#This Row],[DESIGNATION]])),"","NEED REF")</f>
        <v/>
      </c>
    </row>
    <row r="11455" spans="2:14">
      <c r="B11455">
        <v>34402551</v>
      </c>
      <c r="C11455" s="2">
        <v>40897</v>
      </c>
      <c r="D11455" t="s">
        <v>13</v>
      </c>
      <c r="E11455" t="s">
        <v>8621</v>
      </c>
      <c r="F11455" t="s">
        <v>46</v>
      </c>
      <c r="J11455" t="s">
        <v>2245</v>
      </c>
      <c r="L11455" t="str">
        <f>_xlfn.XLOOKUP(Tableau1[[#This Row],[TYPE DE PIECE]],Tableau4[MATIERE],Tableau4[SHORT TYPE],"",0,1)</f>
        <v/>
      </c>
      <c r="N11455" t="str">
        <f>IF(ISERR(FIND("DECOUPE",Tableau1[[#This Row],[DESIGNATION]])),"","NEED REF")</f>
        <v/>
      </c>
    </row>
    <row r="11456" spans="2:14">
      <c r="B11456">
        <v>34402550</v>
      </c>
      <c r="C11456" s="2">
        <v>40896</v>
      </c>
      <c r="D11456" t="s">
        <v>13</v>
      </c>
      <c r="E11456" t="s">
        <v>8622</v>
      </c>
      <c r="F11456" t="s">
        <v>46</v>
      </c>
      <c r="J11456" t="s">
        <v>2245</v>
      </c>
      <c r="L11456" t="str">
        <f>_xlfn.XLOOKUP(Tableau1[[#This Row],[TYPE DE PIECE]],Tableau4[MATIERE],Tableau4[SHORT TYPE],"",0,1)</f>
        <v/>
      </c>
      <c r="N11456" t="str">
        <f>IF(ISERR(FIND("DECOUPE",Tableau1[[#This Row],[DESIGNATION]])),"","NEED REF")</f>
        <v/>
      </c>
    </row>
    <row r="11457" spans="2:14">
      <c r="B11457">
        <v>34402549</v>
      </c>
      <c r="C11457" s="2">
        <v>40896</v>
      </c>
      <c r="D11457" t="s">
        <v>13</v>
      </c>
      <c r="E11457" t="s">
        <v>8623</v>
      </c>
      <c r="F11457" t="s">
        <v>46</v>
      </c>
      <c r="J11457" t="s">
        <v>2245</v>
      </c>
      <c r="L11457" t="str">
        <f>_xlfn.XLOOKUP(Tableau1[[#This Row],[TYPE DE PIECE]],Tableau4[MATIERE],Tableau4[SHORT TYPE],"",0,1)</f>
        <v/>
      </c>
      <c r="N11457" t="str">
        <f>IF(ISERR(FIND("DECOUPE",Tableau1[[#This Row],[DESIGNATION]])),"","NEED REF")</f>
        <v/>
      </c>
    </row>
    <row r="11458" spans="2:14">
      <c r="B11458">
        <v>34402548</v>
      </c>
      <c r="C11458" s="2">
        <v>40886</v>
      </c>
      <c r="D11458" t="s">
        <v>8546</v>
      </c>
      <c r="E11458" t="s">
        <v>8624</v>
      </c>
      <c r="F11458" t="s">
        <v>1679</v>
      </c>
      <c r="J11458" t="s">
        <v>4048</v>
      </c>
      <c r="L11458" t="str">
        <f>_xlfn.XLOOKUP(Tableau1[[#This Row],[TYPE DE PIECE]],Tableau4[MATIERE],Tableau4[SHORT TYPE],"",0,1)</f>
        <v/>
      </c>
      <c r="N11458" t="str">
        <f>IF(ISERR(FIND("DECOUPE",Tableau1[[#This Row],[DESIGNATION]])),"","NEED REF")</f>
        <v/>
      </c>
    </row>
    <row r="11459" spans="2:14">
      <c r="B11459">
        <v>34402547</v>
      </c>
      <c r="C11459" s="2">
        <v>40885</v>
      </c>
      <c r="D11459" t="s">
        <v>13</v>
      </c>
      <c r="E11459" t="s">
        <v>8625</v>
      </c>
      <c r="F11459" t="s">
        <v>1357</v>
      </c>
      <c r="J11459" t="s">
        <v>1944</v>
      </c>
      <c r="L11459" t="str">
        <f>_xlfn.XLOOKUP(Tableau1[[#This Row],[TYPE DE PIECE]],Tableau4[MATIERE],Tableau4[SHORT TYPE],"",0,1)</f>
        <v/>
      </c>
      <c r="N11459" t="str">
        <f>IF(ISERR(FIND("DECOUPE",Tableau1[[#This Row],[DESIGNATION]])),"","NEED REF")</f>
        <v/>
      </c>
    </row>
    <row r="11460" spans="2:14">
      <c r="B11460">
        <v>34402546</v>
      </c>
      <c r="C11460" s="2">
        <v>40913</v>
      </c>
      <c r="D11460" t="s">
        <v>13</v>
      </c>
      <c r="E11460" t="s">
        <v>8626</v>
      </c>
      <c r="F11460" t="s">
        <v>8627</v>
      </c>
      <c r="J11460" t="s">
        <v>2245</v>
      </c>
      <c r="L11460" t="str">
        <f>_xlfn.XLOOKUP(Tableau1[[#This Row],[TYPE DE PIECE]],Tableau4[MATIERE],Tableau4[SHORT TYPE],"",0,1)</f>
        <v/>
      </c>
      <c r="N11460" t="str">
        <f>IF(ISERR(FIND("DECOUPE",Tableau1[[#This Row],[DESIGNATION]])),"","NEED REF")</f>
        <v/>
      </c>
    </row>
    <row r="11461" spans="2:14">
      <c r="B11461">
        <v>34402545</v>
      </c>
      <c r="C11461" s="2">
        <v>40885</v>
      </c>
      <c r="D11461" t="s">
        <v>13</v>
      </c>
      <c r="E11461" t="s">
        <v>8628</v>
      </c>
      <c r="F11461" t="s">
        <v>1357</v>
      </c>
      <c r="J11461" t="s">
        <v>1944</v>
      </c>
      <c r="L11461" t="str">
        <f>_xlfn.XLOOKUP(Tableau1[[#This Row],[TYPE DE PIECE]],Tableau4[MATIERE],Tableau4[SHORT TYPE],"",0,1)</f>
        <v/>
      </c>
      <c r="N11461" t="str">
        <f>IF(ISERR(FIND("DECOUPE",Tableau1[[#This Row],[DESIGNATION]])),"","NEED REF")</f>
        <v/>
      </c>
    </row>
    <row r="11462" spans="2:14">
      <c r="B11462">
        <v>34402544</v>
      </c>
      <c r="C11462" s="2">
        <v>40875</v>
      </c>
      <c r="D11462" t="s">
        <v>13</v>
      </c>
      <c r="E11462" t="s">
        <v>8629</v>
      </c>
      <c r="F11462" t="s">
        <v>8630</v>
      </c>
      <c r="J11462" t="s">
        <v>8631</v>
      </c>
      <c r="L11462" t="str">
        <f>_xlfn.XLOOKUP(Tableau1[[#This Row],[TYPE DE PIECE]],Tableau4[MATIERE],Tableau4[SHORT TYPE],"",0,1)</f>
        <v/>
      </c>
      <c r="N11462" t="str">
        <f>IF(ISERR(FIND("DECOUPE",Tableau1[[#This Row],[DESIGNATION]])),"","NEED REF")</f>
        <v/>
      </c>
    </row>
    <row r="11463" spans="2:14">
      <c r="B11463">
        <v>34402543</v>
      </c>
      <c r="C11463" s="2">
        <v>40870</v>
      </c>
      <c r="D11463" t="s">
        <v>13</v>
      </c>
      <c r="E11463" t="s">
        <v>8632</v>
      </c>
      <c r="F11463" t="s">
        <v>8633</v>
      </c>
      <c r="J11463" t="s">
        <v>2245</v>
      </c>
      <c r="L11463" t="str">
        <f>_xlfn.XLOOKUP(Tableau1[[#This Row],[TYPE DE PIECE]],Tableau4[MATIERE],Tableau4[SHORT TYPE],"",0,1)</f>
        <v/>
      </c>
      <c r="N11463" t="str">
        <f>IF(ISERR(FIND("DECOUPE",Tableau1[[#This Row],[DESIGNATION]])),"","NEED REF")</f>
        <v/>
      </c>
    </row>
    <row r="11464" spans="2:14">
      <c r="B11464">
        <v>34402542</v>
      </c>
      <c r="C11464" s="2">
        <v>40870</v>
      </c>
      <c r="D11464" t="s">
        <v>13</v>
      </c>
      <c r="E11464" t="s">
        <v>8634</v>
      </c>
      <c r="F11464" t="s">
        <v>8633</v>
      </c>
      <c r="J11464" t="s">
        <v>2245</v>
      </c>
      <c r="L11464" t="str">
        <f>_xlfn.XLOOKUP(Tableau1[[#This Row],[TYPE DE PIECE]],Tableau4[MATIERE],Tableau4[SHORT TYPE],"",0,1)</f>
        <v/>
      </c>
      <c r="N11464" t="str">
        <f>IF(ISERR(FIND("DECOUPE",Tableau1[[#This Row],[DESIGNATION]])),"","NEED REF")</f>
        <v>NEED REF</v>
      </c>
    </row>
    <row r="11465" spans="2:14">
      <c r="B11465">
        <v>34402541</v>
      </c>
      <c r="C11465" s="2">
        <v>40869</v>
      </c>
      <c r="D11465" t="s">
        <v>13</v>
      </c>
      <c r="E11465" t="s">
        <v>8635</v>
      </c>
      <c r="F11465" t="s">
        <v>8636</v>
      </c>
      <c r="J11465" t="s">
        <v>7256</v>
      </c>
      <c r="L11465" t="str">
        <f>_xlfn.XLOOKUP(Tableau1[[#This Row],[TYPE DE PIECE]],Tableau4[MATIERE],Tableau4[SHORT TYPE],"",0,1)</f>
        <v/>
      </c>
      <c r="N11465" t="str">
        <f>IF(ISERR(FIND("DECOUPE",Tableau1[[#This Row],[DESIGNATION]])),"","NEED REF")</f>
        <v/>
      </c>
    </row>
    <row r="11466" spans="2:14">
      <c r="B11466">
        <v>34402540</v>
      </c>
      <c r="C11466" s="2">
        <v>40868</v>
      </c>
      <c r="D11466" t="s">
        <v>13</v>
      </c>
      <c r="E11466" t="s">
        <v>8637</v>
      </c>
      <c r="F11466" t="s">
        <v>8636</v>
      </c>
      <c r="J11466" t="s">
        <v>7256</v>
      </c>
      <c r="L11466" t="str">
        <f>_xlfn.XLOOKUP(Tableau1[[#This Row],[TYPE DE PIECE]],Tableau4[MATIERE],Tableau4[SHORT TYPE],"",0,1)</f>
        <v/>
      </c>
      <c r="N11466" t="str">
        <f>IF(ISERR(FIND("DECOUPE",Tableau1[[#This Row],[DESIGNATION]])),"","NEED REF")</f>
        <v/>
      </c>
    </row>
    <row r="11467" spans="2:14">
      <c r="B11467">
        <v>34402539</v>
      </c>
      <c r="C11467" s="2">
        <v>40868</v>
      </c>
      <c r="D11467" t="s">
        <v>13</v>
      </c>
      <c r="E11467" t="s">
        <v>8638</v>
      </c>
      <c r="F11467" t="s">
        <v>8636</v>
      </c>
      <c r="J11467" t="s">
        <v>7256</v>
      </c>
      <c r="L11467" t="str">
        <f>_xlfn.XLOOKUP(Tableau1[[#This Row],[TYPE DE PIECE]],Tableau4[MATIERE],Tableau4[SHORT TYPE],"",0,1)</f>
        <v/>
      </c>
      <c r="N11467" t="str">
        <f>IF(ISERR(FIND("DECOUPE",Tableau1[[#This Row],[DESIGNATION]])),"","NEED REF")</f>
        <v/>
      </c>
    </row>
    <row r="11468" spans="2:14">
      <c r="B11468">
        <v>34402538</v>
      </c>
      <c r="C11468" s="2">
        <v>40868</v>
      </c>
      <c r="D11468" t="s">
        <v>13</v>
      </c>
      <c r="E11468" t="s">
        <v>8639</v>
      </c>
      <c r="F11468" t="s">
        <v>8636</v>
      </c>
      <c r="J11468" t="s">
        <v>7256</v>
      </c>
      <c r="L11468" t="str">
        <f>_xlfn.XLOOKUP(Tableau1[[#This Row],[TYPE DE PIECE]],Tableau4[MATIERE],Tableau4[SHORT TYPE],"",0,1)</f>
        <v/>
      </c>
      <c r="N11468" t="str">
        <f>IF(ISERR(FIND("DECOUPE",Tableau1[[#This Row],[DESIGNATION]])),"","NEED REF")</f>
        <v/>
      </c>
    </row>
    <row r="11469" spans="2:14">
      <c r="B11469">
        <v>34402537</v>
      </c>
      <c r="C11469" s="2">
        <v>40868</v>
      </c>
      <c r="D11469" t="s">
        <v>13</v>
      </c>
      <c r="E11469" t="s">
        <v>8640</v>
      </c>
      <c r="F11469" t="s">
        <v>8636</v>
      </c>
      <c r="J11469" t="s">
        <v>7256</v>
      </c>
      <c r="L11469" t="str">
        <f>_xlfn.XLOOKUP(Tableau1[[#This Row],[TYPE DE PIECE]],Tableau4[MATIERE],Tableau4[SHORT TYPE],"",0,1)</f>
        <v/>
      </c>
      <c r="N11469" t="str">
        <f>IF(ISERR(FIND("DECOUPE",Tableau1[[#This Row],[DESIGNATION]])),"","NEED REF")</f>
        <v/>
      </c>
    </row>
    <row r="11470" spans="2:14">
      <c r="B11470">
        <v>34402536</v>
      </c>
      <c r="C11470" s="2">
        <v>40868</v>
      </c>
      <c r="D11470" t="s">
        <v>13</v>
      </c>
      <c r="E11470" t="s">
        <v>8641</v>
      </c>
      <c r="F11470" t="s">
        <v>8636</v>
      </c>
      <c r="J11470" t="s">
        <v>7256</v>
      </c>
      <c r="L11470" t="str">
        <f>_xlfn.XLOOKUP(Tableau1[[#This Row],[TYPE DE PIECE]],Tableau4[MATIERE],Tableau4[SHORT TYPE],"",0,1)</f>
        <v/>
      </c>
      <c r="N11470" t="str">
        <f>IF(ISERR(FIND("DECOUPE",Tableau1[[#This Row],[DESIGNATION]])),"","NEED REF")</f>
        <v/>
      </c>
    </row>
    <row r="11471" spans="2:14">
      <c r="B11471">
        <v>34402535</v>
      </c>
      <c r="C11471" s="2">
        <v>40868</v>
      </c>
      <c r="D11471" t="s">
        <v>13</v>
      </c>
      <c r="E11471" t="s">
        <v>8642</v>
      </c>
      <c r="F11471" t="s">
        <v>8636</v>
      </c>
      <c r="J11471" t="s">
        <v>7256</v>
      </c>
      <c r="L11471" t="str">
        <f>_xlfn.XLOOKUP(Tableau1[[#This Row],[TYPE DE PIECE]],Tableau4[MATIERE],Tableau4[SHORT TYPE],"",0,1)</f>
        <v/>
      </c>
      <c r="N11471" t="str">
        <f>IF(ISERR(FIND("DECOUPE",Tableau1[[#This Row],[DESIGNATION]])),"","NEED REF")</f>
        <v/>
      </c>
    </row>
    <row r="11472" spans="2:14">
      <c r="B11472">
        <v>34402534</v>
      </c>
      <c r="C11472" s="2">
        <v>40868</v>
      </c>
      <c r="D11472" t="s">
        <v>13</v>
      </c>
      <c r="E11472" t="s">
        <v>8643</v>
      </c>
      <c r="F11472" t="s">
        <v>8636</v>
      </c>
      <c r="J11472" t="s">
        <v>7256</v>
      </c>
      <c r="L11472" t="str">
        <f>_xlfn.XLOOKUP(Tableau1[[#This Row],[TYPE DE PIECE]],Tableau4[MATIERE],Tableau4[SHORT TYPE],"",0,1)</f>
        <v/>
      </c>
      <c r="N11472" t="str">
        <f>IF(ISERR(FIND("DECOUPE",Tableau1[[#This Row],[DESIGNATION]])),"","NEED REF")</f>
        <v/>
      </c>
    </row>
    <row r="11473" spans="2:14">
      <c r="B11473">
        <v>34402533</v>
      </c>
      <c r="C11473" s="2">
        <v>40868</v>
      </c>
      <c r="D11473" t="s">
        <v>13</v>
      </c>
      <c r="E11473" t="s">
        <v>8644</v>
      </c>
      <c r="F11473" t="s">
        <v>8636</v>
      </c>
      <c r="J11473" t="s">
        <v>7256</v>
      </c>
      <c r="L11473" t="str">
        <f>_xlfn.XLOOKUP(Tableau1[[#This Row],[TYPE DE PIECE]],Tableau4[MATIERE],Tableau4[SHORT TYPE],"",0,1)</f>
        <v/>
      </c>
      <c r="N11473" t="str">
        <f>IF(ISERR(FIND("DECOUPE",Tableau1[[#This Row],[DESIGNATION]])),"","NEED REF")</f>
        <v/>
      </c>
    </row>
    <row r="11474" spans="2:14">
      <c r="B11474">
        <v>34402532</v>
      </c>
      <c r="C11474" s="2">
        <v>40868</v>
      </c>
      <c r="D11474" t="s">
        <v>13</v>
      </c>
      <c r="E11474" t="s">
        <v>8645</v>
      </c>
      <c r="F11474" t="s">
        <v>8636</v>
      </c>
      <c r="J11474" t="s">
        <v>7256</v>
      </c>
      <c r="L11474" t="str">
        <f>_xlfn.XLOOKUP(Tableau1[[#This Row],[TYPE DE PIECE]],Tableau4[MATIERE],Tableau4[SHORT TYPE],"",0,1)</f>
        <v/>
      </c>
      <c r="N11474" t="str">
        <f>IF(ISERR(FIND("DECOUPE",Tableau1[[#This Row],[DESIGNATION]])),"","NEED REF")</f>
        <v/>
      </c>
    </row>
    <row r="11475" spans="2:14">
      <c r="B11475">
        <v>34402531</v>
      </c>
      <c r="C11475" s="2">
        <v>40868</v>
      </c>
      <c r="D11475" t="s">
        <v>13</v>
      </c>
      <c r="E11475" t="s">
        <v>8646</v>
      </c>
      <c r="F11475" t="s">
        <v>8636</v>
      </c>
      <c r="J11475" t="s">
        <v>7256</v>
      </c>
      <c r="L11475" t="str">
        <f>_xlfn.XLOOKUP(Tableau1[[#This Row],[TYPE DE PIECE]],Tableau4[MATIERE],Tableau4[SHORT TYPE],"",0,1)</f>
        <v/>
      </c>
      <c r="N11475" t="str">
        <f>IF(ISERR(FIND("DECOUPE",Tableau1[[#This Row],[DESIGNATION]])),"","NEED REF")</f>
        <v/>
      </c>
    </row>
    <row r="11476" spans="2:14">
      <c r="B11476">
        <v>34402530</v>
      </c>
      <c r="C11476" s="2">
        <v>40868</v>
      </c>
      <c r="D11476" t="s">
        <v>13</v>
      </c>
      <c r="E11476" t="s">
        <v>8647</v>
      </c>
      <c r="F11476" t="s">
        <v>8636</v>
      </c>
      <c r="J11476" t="s">
        <v>7256</v>
      </c>
      <c r="L11476" t="str">
        <f>_xlfn.XLOOKUP(Tableau1[[#This Row],[TYPE DE PIECE]],Tableau4[MATIERE],Tableau4[SHORT TYPE],"",0,1)</f>
        <v/>
      </c>
      <c r="N11476" t="str">
        <f>IF(ISERR(FIND("DECOUPE",Tableau1[[#This Row],[DESIGNATION]])),"","NEED REF")</f>
        <v/>
      </c>
    </row>
    <row r="11477" spans="2:14">
      <c r="B11477">
        <v>34402529</v>
      </c>
      <c r="C11477" s="2">
        <v>40868</v>
      </c>
      <c r="D11477" t="s">
        <v>13</v>
      </c>
      <c r="E11477" t="s">
        <v>8648</v>
      </c>
      <c r="F11477" t="s">
        <v>8636</v>
      </c>
      <c r="J11477" t="s">
        <v>7256</v>
      </c>
      <c r="L11477" t="str">
        <f>_xlfn.XLOOKUP(Tableau1[[#This Row],[TYPE DE PIECE]],Tableau4[MATIERE],Tableau4[SHORT TYPE],"",0,1)</f>
        <v/>
      </c>
      <c r="N11477" t="str">
        <f>IF(ISERR(FIND("DECOUPE",Tableau1[[#This Row],[DESIGNATION]])),"","NEED REF")</f>
        <v/>
      </c>
    </row>
    <row r="11478" spans="2:14">
      <c r="B11478">
        <v>34402528</v>
      </c>
      <c r="C11478" s="2">
        <v>40868</v>
      </c>
      <c r="D11478" t="s">
        <v>13</v>
      </c>
      <c r="E11478" t="s">
        <v>8649</v>
      </c>
      <c r="F11478" t="s">
        <v>8636</v>
      </c>
      <c r="J11478" t="s">
        <v>7256</v>
      </c>
      <c r="L11478" t="str">
        <f>_xlfn.XLOOKUP(Tableau1[[#This Row],[TYPE DE PIECE]],Tableau4[MATIERE],Tableau4[SHORT TYPE],"",0,1)</f>
        <v/>
      </c>
      <c r="N11478" t="str">
        <f>IF(ISERR(FIND("DECOUPE",Tableau1[[#This Row],[DESIGNATION]])),"","NEED REF")</f>
        <v/>
      </c>
    </row>
    <row r="11479" spans="2:14">
      <c r="B11479">
        <v>34402527</v>
      </c>
      <c r="C11479" s="2">
        <v>40868</v>
      </c>
      <c r="D11479" t="s">
        <v>13</v>
      </c>
      <c r="E11479" t="s">
        <v>8650</v>
      </c>
      <c r="F11479" t="s">
        <v>8636</v>
      </c>
      <c r="J11479" t="s">
        <v>7256</v>
      </c>
      <c r="L11479" t="str">
        <f>_xlfn.XLOOKUP(Tableau1[[#This Row],[TYPE DE PIECE]],Tableau4[MATIERE],Tableau4[SHORT TYPE],"",0,1)</f>
        <v/>
      </c>
      <c r="N11479" t="str">
        <f>IF(ISERR(FIND("DECOUPE",Tableau1[[#This Row],[DESIGNATION]])),"","NEED REF")</f>
        <v/>
      </c>
    </row>
    <row r="11480" spans="2:14">
      <c r="B11480">
        <v>34402526</v>
      </c>
      <c r="C11480" s="2">
        <v>40865</v>
      </c>
      <c r="D11480" t="s">
        <v>13</v>
      </c>
      <c r="E11480" t="s">
        <v>8651</v>
      </c>
      <c r="F11480" t="s">
        <v>7112</v>
      </c>
      <c r="J11480" t="s">
        <v>5625</v>
      </c>
      <c r="L11480" t="str">
        <f>_xlfn.XLOOKUP(Tableau1[[#This Row],[TYPE DE PIECE]],Tableau4[MATIERE],Tableau4[SHORT TYPE],"",0,1)</f>
        <v/>
      </c>
      <c r="N11480" t="str">
        <f>IF(ISERR(FIND("DECOUPE",Tableau1[[#This Row],[DESIGNATION]])),"","NEED REF")</f>
        <v/>
      </c>
    </row>
    <row r="11481" spans="2:14">
      <c r="B11481">
        <v>34402525</v>
      </c>
      <c r="C11481" s="2">
        <v>40865</v>
      </c>
      <c r="D11481" t="s">
        <v>13</v>
      </c>
      <c r="E11481" t="s">
        <v>8651</v>
      </c>
      <c r="F11481" t="s">
        <v>7112</v>
      </c>
      <c r="J11481" t="s">
        <v>5625</v>
      </c>
      <c r="L11481" t="str">
        <f>_xlfn.XLOOKUP(Tableau1[[#This Row],[TYPE DE PIECE]],Tableau4[MATIERE],Tableau4[SHORT TYPE],"",0,1)</f>
        <v/>
      </c>
      <c r="N11481" t="str">
        <f>IF(ISERR(FIND("DECOUPE",Tableau1[[#This Row],[DESIGNATION]])),"","NEED REF")</f>
        <v/>
      </c>
    </row>
    <row r="11482" spans="2:14">
      <c r="B11482">
        <v>34402524</v>
      </c>
      <c r="C11482" s="2">
        <v>40865</v>
      </c>
      <c r="D11482" t="s">
        <v>13</v>
      </c>
      <c r="E11482" t="s">
        <v>8651</v>
      </c>
      <c r="F11482" t="s">
        <v>7112</v>
      </c>
      <c r="J11482" t="s">
        <v>5625</v>
      </c>
      <c r="L11482" t="str">
        <f>_xlfn.XLOOKUP(Tableau1[[#This Row],[TYPE DE PIECE]],Tableau4[MATIERE],Tableau4[SHORT TYPE],"",0,1)</f>
        <v/>
      </c>
      <c r="N11482" t="str">
        <f>IF(ISERR(FIND("DECOUPE",Tableau1[[#This Row],[DESIGNATION]])),"","NEED REF")</f>
        <v/>
      </c>
    </row>
    <row r="11483" spans="2:14">
      <c r="B11483">
        <v>34402523</v>
      </c>
      <c r="C11483" s="2">
        <v>40865</v>
      </c>
      <c r="D11483" t="s">
        <v>13</v>
      </c>
      <c r="E11483" t="s">
        <v>8652</v>
      </c>
      <c r="F11483" t="s">
        <v>7112</v>
      </c>
      <c r="J11483" t="s">
        <v>5625</v>
      </c>
      <c r="L11483" t="str">
        <f>_xlfn.XLOOKUP(Tableau1[[#This Row],[TYPE DE PIECE]],Tableau4[MATIERE],Tableau4[SHORT TYPE],"",0,1)</f>
        <v/>
      </c>
      <c r="N11483" t="str">
        <f>IF(ISERR(FIND("DECOUPE",Tableau1[[#This Row],[DESIGNATION]])),"","NEED REF")</f>
        <v/>
      </c>
    </row>
    <row r="11484" spans="2:14">
      <c r="B11484">
        <v>34402522</v>
      </c>
      <c r="C11484" s="2">
        <v>40865</v>
      </c>
      <c r="D11484" t="s">
        <v>13</v>
      </c>
      <c r="E11484" t="s">
        <v>8653</v>
      </c>
      <c r="F11484" t="s">
        <v>7112</v>
      </c>
      <c r="J11484" t="s">
        <v>5625</v>
      </c>
      <c r="L11484" t="str">
        <f>_xlfn.XLOOKUP(Tableau1[[#This Row],[TYPE DE PIECE]],Tableau4[MATIERE],Tableau4[SHORT TYPE],"",0,1)</f>
        <v/>
      </c>
      <c r="N11484" t="str">
        <f>IF(ISERR(FIND("DECOUPE",Tableau1[[#This Row],[DESIGNATION]])),"","NEED REF")</f>
        <v/>
      </c>
    </row>
    <row r="11485" spans="2:14">
      <c r="B11485">
        <v>34402521</v>
      </c>
      <c r="C11485" s="2">
        <v>40865</v>
      </c>
      <c r="D11485" t="s">
        <v>13</v>
      </c>
      <c r="E11485" t="s">
        <v>8653</v>
      </c>
      <c r="F11485" t="s">
        <v>7112</v>
      </c>
      <c r="J11485" t="s">
        <v>5625</v>
      </c>
      <c r="L11485" t="str">
        <f>_xlfn.XLOOKUP(Tableau1[[#This Row],[TYPE DE PIECE]],Tableau4[MATIERE],Tableau4[SHORT TYPE],"",0,1)</f>
        <v/>
      </c>
      <c r="N11485" t="str">
        <f>IF(ISERR(FIND("DECOUPE",Tableau1[[#This Row],[DESIGNATION]])),"","NEED REF")</f>
        <v/>
      </c>
    </row>
    <row r="11486" spans="2:14">
      <c r="B11486">
        <v>34402520</v>
      </c>
      <c r="C11486" s="2">
        <v>40864</v>
      </c>
      <c r="D11486" t="s">
        <v>13</v>
      </c>
      <c r="E11486" t="s">
        <v>8654</v>
      </c>
      <c r="F11486" t="s">
        <v>8655</v>
      </c>
      <c r="J11486" t="s">
        <v>177</v>
      </c>
      <c r="L11486" t="str">
        <f>_xlfn.XLOOKUP(Tableau1[[#This Row],[TYPE DE PIECE]],Tableau4[MATIERE],Tableau4[SHORT TYPE],"",0,1)</f>
        <v/>
      </c>
      <c r="N11486" t="str">
        <f>IF(ISERR(FIND("DECOUPE",Tableau1[[#This Row],[DESIGNATION]])),"","NEED REF")</f>
        <v/>
      </c>
    </row>
    <row r="11487" spans="2:14">
      <c r="B11487">
        <v>34402519</v>
      </c>
      <c r="C11487" s="2"/>
      <c r="D11487" t="s">
        <v>13</v>
      </c>
      <c r="E11487" t="s">
        <v>8656</v>
      </c>
      <c r="F11487" t="s">
        <v>8657</v>
      </c>
      <c r="J11487" t="s">
        <v>4048</v>
      </c>
      <c r="L11487" t="str">
        <f>_xlfn.XLOOKUP(Tableau1[[#This Row],[TYPE DE PIECE]],Tableau4[MATIERE],Tableau4[SHORT TYPE],"",0,1)</f>
        <v/>
      </c>
      <c r="N11487" t="str">
        <f>IF(ISERR(FIND("DECOUPE",Tableau1[[#This Row],[DESIGNATION]])),"","NEED REF")</f>
        <v/>
      </c>
    </row>
    <row r="11488" spans="2:14">
      <c r="B11488">
        <v>34402518</v>
      </c>
      <c r="C11488" s="2"/>
      <c r="D11488" t="s">
        <v>13</v>
      </c>
      <c r="E11488" t="s">
        <v>8658</v>
      </c>
      <c r="F11488" t="s">
        <v>8657</v>
      </c>
      <c r="J11488" t="s">
        <v>4048</v>
      </c>
      <c r="L11488" t="str">
        <f>_xlfn.XLOOKUP(Tableau1[[#This Row],[TYPE DE PIECE]],Tableau4[MATIERE],Tableau4[SHORT TYPE],"",0,1)</f>
        <v/>
      </c>
      <c r="N11488" t="str">
        <f>IF(ISERR(FIND("DECOUPE",Tableau1[[#This Row],[DESIGNATION]])),"","NEED REF")</f>
        <v/>
      </c>
    </row>
    <row r="11489" spans="2:14">
      <c r="B11489">
        <v>34402517</v>
      </c>
      <c r="C11489" s="2"/>
      <c r="D11489" t="s">
        <v>13</v>
      </c>
      <c r="E11489" t="s">
        <v>8659</v>
      </c>
      <c r="F11489" t="s">
        <v>8657</v>
      </c>
      <c r="J11489" t="s">
        <v>4048</v>
      </c>
      <c r="L11489" t="str">
        <f>_xlfn.XLOOKUP(Tableau1[[#This Row],[TYPE DE PIECE]],Tableau4[MATIERE],Tableau4[SHORT TYPE],"",0,1)</f>
        <v/>
      </c>
      <c r="N11489" t="str">
        <f>IF(ISERR(FIND("DECOUPE",Tableau1[[#This Row],[DESIGNATION]])),"","NEED REF")</f>
        <v/>
      </c>
    </row>
    <row r="11490" spans="2:14">
      <c r="B11490">
        <v>34402516</v>
      </c>
      <c r="C11490" s="2"/>
      <c r="D11490" t="s">
        <v>13</v>
      </c>
      <c r="E11490" t="s">
        <v>8660</v>
      </c>
      <c r="F11490" t="s">
        <v>8657</v>
      </c>
      <c r="J11490" t="s">
        <v>4048</v>
      </c>
      <c r="L11490" t="str">
        <f>_xlfn.XLOOKUP(Tableau1[[#This Row],[TYPE DE PIECE]],Tableau4[MATIERE],Tableau4[SHORT TYPE],"",0,1)</f>
        <v/>
      </c>
      <c r="N11490" t="str">
        <f>IF(ISERR(FIND("DECOUPE",Tableau1[[#This Row],[DESIGNATION]])),"","NEED REF")</f>
        <v/>
      </c>
    </row>
    <row r="11491" spans="2:14">
      <c r="B11491">
        <v>34402515</v>
      </c>
      <c r="C11491" s="2">
        <v>40857</v>
      </c>
      <c r="D11491" t="s">
        <v>13</v>
      </c>
      <c r="E11491" t="s">
        <v>8661</v>
      </c>
      <c r="F11491" t="s">
        <v>8662</v>
      </c>
      <c r="J11491" t="s">
        <v>2245</v>
      </c>
      <c r="L11491" t="str">
        <f>_xlfn.XLOOKUP(Tableau1[[#This Row],[TYPE DE PIECE]],Tableau4[MATIERE],Tableau4[SHORT TYPE],"",0,1)</f>
        <v/>
      </c>
      <c r="N11491" t="str">
        <f>IF(ISERR(FIND("DECOUPE",Tableau1[[#This Row],[DESIGNATION]])),"","NEED REF")</f>
        <v/>
      </c>
    </row>
    <row r="11492" spans="2:14">
      <c r="B11492">
        <v>34402514</v>
      </c>
      <c r="C11492" s="2">
        <v>40857</v>
      </c>
      <c r="D11492" t="s">
        <v>13</v>
      </c>
      <c r="E11492" t="s">
        <v>8663</v>
      </c>
      <c r="F11492" t="s">
        <v>8662</v>
      </c>
      <c r="J11492" t="s">
        <v>2245</v>
      </c>
      <c r="L11492" t="str">
        <f>_xlfn.XLOOKUP(Tableau1[[#This Row],[TYPE DE PIECE]],Tableau4[MATIERE],Tableau4[SHORT TYPE],"",0,1)</f>
        <v/>
      </c>
      <c r="N11492" t="str">
        <f>IF(ISERR(FIND("DECOUPE",Tableau1[[#This Row],[DESIGNATION]])),"","NEED REF")</f>
        <v/>
      </c>
    </row>
    <row r="11493" spans="2:14">
      <c r="B11493">
        <v>34402513</v>
      </c>
      <c r="C11493" s="2"/>
      <c r="D11493" t="s">
        <v>6880</v>
      </c>
      <c r="E11493" t="s">
        <v>8664</v>
      </c>
      <c r="F11493" t="s">
        <v>8665</v>
      </c>
      <c r="J11493" t="s">
        <v>1944</v>
      </c>
      <c r="L11493" t="str">
        <f>_xlfn.XLOOKUP(Tableau1[[#This Row],[TYPE DE PIECE]],Tableau4[MATIERE],Tableau4[SHORT TYPE],"",0,1)</f>
        <v/>
      </c>
      <c r="N11493" t="str">
        <f>IF(ISERR(FIND("DECOUPE",Tableau1[[#This Row],[DESIGNATION]])),"","NEED REF")</f>
        <v/>
      </c>
    </row>
    <row r="11494" spans="2:14">
      <c r="B11494">
        <v>34402512</v>
      </c>
      <c r="C11494" s="2"/>
      <c r="D11494" t="s">
        <v>745</v>
      </c>
      <c r="E11494" t="s">
        <v>8666</v>
      </c>
      <c r="F11494" t="s">
        <v>8667</v>
      </c>
      <c r="J11494" t="s">
        <v>1944</v>
      </c>
      <c r="L11494" t="str">
        <f>_xlfn.XLOOKUP(Tableau1[[#This Row],[TYPE DE PIECE]],Tableau4[MATIERE],Tableau4[SHORT TYPE],"",0,1)</f>
        <v/>
      </c>
      <c r="N11494" t="str">
        <f>IF(ISERR(FIND("DECOUPE",Tableau1[[#This Row],[DESIGNATION]])),"","NEED REF")</f>
        <v/>
      </c>
    </row>
    <row r="11495" spans="2:14">
      <c r="B11495">
        <v>34402511</v>
      </c>
      <c r="C11495" s="2">
        <v>40843</v>
      </c>
      <c r="D11495" t="s">
        <v>6880</v>
      </c>
      <c r="E11495" t="s">
        <v>8668</v>
      </c>
      <c r="F11495" t="s">
        <v>8557</v>
      </c>
      <c r="J11495" t="s">
        <v>17</v>
      </c>
      <c r="L11495" t="str">
        <f>_xlfn.XLOOKUP(Tableau1[[#This Row],[TYPE DE PIECE]],Tableau4[MATIERE],Tableau4[SHORT TYPE],"",0,1)</f>
        <v/>
      </c>
      <c r="N11495" t="str">
        <f>IF(ISERR(FIND("DECOUPE",Tableau1[[#This Row],[DESIGNATION]])),"","NEED REF")</f>
        <v/>
      </c>
    </row>
    <row r="11496" spans="2:14">
      <c r="B11496">
        <v>34402510</v>
      </c>
      <c r="C11496" s="2"/>
      <c r="D11496" t="s">
        <v>13</v>
      </c>
      <c r="E11496" t="s">
        <v>8669</v>
      </c>
      <c r="F11496" t="s">
        <v>8630</v>
      </c>
      <c r="J11496" t="s">
        <v>1944</v>
      </c>
      <c r="L11496" t="str">
        <f>_xlfn.XLOOKUP(Tableau1[[#This Row],[TYPE DE PIECE]],Tableau4[MATIERE],Tableau4[SHORT TYPE],"",0,1)</f>
        <v/>
      </c>
      <c r="N11496" t="str">
        <f>IF(ISERR(FIND("DECOUPE",Tableau1[[#This Row],[DESIGNATION]])),"","NEED REF")</f>
        <v/>
      </c>
    </row>
    <row r="11497" spans="2:14">
      <c r="B11497">
        <v>34402509</v>
      </c>
      <c r="C11497" s="2"/>
      <c r="D11497" t="s">
        <v>13</v>
      </c>
      <c r="E11497" t="s">
        <v>8670</v>
      </c>
      <c r="F11497" t="s">
        <v>8657</v>
      </c>
      <c r="J11497" t="s">
        <v>4048</v>
      </c>
      <c r="L11497" t="str">
        <f>_xlfn.XLOOKUP(Tableau1[[#This Row],[TYPE DE PIECE]],Tableau4[MATIERE],Tableau4[SHORT TYPE],"",0,1)</f>
        <v/>
      </c>
      <c r="N11497" t="str">
        <f>IF(ISERR(FIND("DECOUPE",Tableau1[[#This Row],[DESIGNATION]])),"","NEED REF")</f>
        <v/>
      </c>
    </row>
    <row r="11498" spans="2:14">
      <c r="B11498">
        <v>34402508</v>
      </c>
      <c r="C11498" s="2"/>
      <c r="D11498" t="s">
        <v>13</v>
      </c>
      <c r="E11498" t="s">
        <v>8671</v>
      </c>
      <c r="F11498" t="s">
        <v>8657</v>
      </c>
      <c r="J11498" t="s">
        <v>4048</v>
      </c>
      <c r="L11498" t="str">
        <f>_xlfn.XLOOKUP(Tableau1[[#This Row],[TYPE DE PIECE]],Tableau4[MATIERE],Tableau4[SHORT TYPE],"",0,1)</f>
        <v/>
      </c>
      <c r="N11498" t="str">
        <f>IF(ISERR(FIND("DECOUPE",Tableau1[[#This Row],[DESIGNATION]])),"","NEED REF")</f>
        <v/>
      </c>
    </row>
    <row r="11499" spans="2:14">
      <c r="B11499">
        <v>34402507</v>
      </c>
      <c r="C11499" s="2"/>
      <c r="D11499" t="s">
        <v>745</v>
      </c>
      <c r="E11499" t="s">
        <v>8672</v>
      </c>
      <c r="F11499" t="s">
        <v>8657</v>
      </c>
      <c r="J11499" t="s">
        <v>4048</v>
      </c>
      <c r="L11499" t="str">
        <f>_xlfn.XLOOKUP(Tableau1[[#This Row],[TYPE DE PIECE]],Tableau4[MATIERE],Tableau4[SHORT TYPE],"",0,1)</f>
        <v/>
      </c>
      <c r="N11499" t="str">
        <f>IF(ISERR(FIND("DECOUPE",Tableau1[[#This Row],[DESIGNATION]])),"","NEED REF")</f>
        <v/>
      </c>
    </row>
    <row r="11500" spans="2:14">
      <c r="B11500">
        <v>34402506</v>
      </c>
      <c r="C11500" s="2"/>
      <c r="D11500" t="s">
        <v>745</v>
      </c>
      <c r="E11500" t="s">
        <v>8673</v>
      </c>
      <c r="F11500" t="s">
        <v>8657</v>
      </c>
      <c r="J11500" t="s">
        <v>4048</v>
      </c>
      <c r="L11500" t="str">
        <f>_xlfn.XLOOKUP(Tableau1[[#This Row],[TYPE DE PIECE]],Tableau4[MATIERE],Tableau4[SHORT TYPE],"",0,1)</f>
        <v/>
      </c>
      <c r="N11500" t="str">
        <f>IF(ISERR(FIND("DECOUPE",Tableau1[[#This Row],[DESIGNATION]])),"","NEED REF")</f>
        <v/>
      </c>
    </row>
    <row r="11501" spans="2:14">
      <c r="B11501">
        <v>34402505</v>
      </c>
      <c r="C11501" s="2"/>
      <c r="D11501" t="s">
        <v>13</v>
      </c>
      <c r="E11501" t="s">
        <v>8674</v>
      </c>
      <c r="F11501" t="s">
        <v>8657</v>
      </c>
      <c r="J11501" t="s">
        <v>4048</v>
      </c>
      <c r="L11501" t="str">
        <f>_xlfn.XLOOKUP(Tableau1[[#This Row],[TYPE DE PIECE]],Tableau4[MATIERE],Tableau4[SHORT TYPE],"",0,1)</f>
        <v/>
      </c>
      <c r="N11501" t="str">
        <f>IF(ISERR(FIND("DECOUPE",Tableau1[[#This Row],[DESIGNATION]])),"","NEED REF")</f>
        <v/>
      </c>
    </row>
    <row r="11502" spans="2:14">
      <c r="B11502">
        <v>34402504</v>
      </c>
      <c r="C11502" s="2"/>
      <c r="D11502" t="s">
        <v>13</v>
      </c>
      <c r="E11502" t="s">
        <v>8675</v>
      </c>
      <c r="F11502" t="s">
        <v>8657</v>
      </c>
      <c r="J11502" t="s">
        <v>4048</v>
      </c>
      <c r="L11502" t="str">
        <f>_xlfn.XLOOKUP(Tableau1[[#This Row],[TYPE DE PIECE]],Tableau4[MATIERE],Tableau4[SHORT TYPE],"",0,1)</f>
        <v/>
      </c>
      <c r="N11502" t="str">
        <f>IF(ISERR(FIND("DECOUPE",Tableau1[[#This Row],[DESIGNATION]])),"","NEED REF")</f>
        <v/>
      </c>
    </row>
    <row r="11503" spans="2:14">
      <c r="B11503">
        <v>34402503</v>
      </c>
      <c r="C11503" s="2"/>
      <c r="D11503" t="s">
        <v>745</v>
      </c>
      <c r="E11503" t="s">
        <v>8676</v>
      </c>
      <c r="F11503" t="s">
        <v>8657</v>
      </c>
      <c r="J11503" t="s">
        <v>4048</v>
      </c>
      <c r="L11503" t="str">
        <f>_xlfn.XLOOKUP(Tableau1[[#This Row],[TYPE DE PIECE]],Tableau4[MATIERE],Tableau4[SHORT TYPE],"",0,1)</f>
        <v/>
      </c>
      <c r="N11503" t="str">
        <f>IF(ISERR(FIND("DECOUPE",Tableau1[[#This Row],[DESIGNATION]])),"","NEED REF")</f>
        <v/>
      </c>
    </row>
    <row r="11504" spans="2:14">
      <c r="B11504">
        <v>34402502</v>
      </c>
      <c r="C11504" s="2"/>
      <c r="D11504" t="s">
        <v>13</v>
      </c>
      <c r="E11504" t="s">
        <v>8677</v>
      </c>
      <c r="F11504" t="s">
        <v>7957</v>
      </c>
      <c r="J11504" t="s">
        <v>1944</v>
      </c>
      <c r="L11504" t="str">
        <f>_xlfn.XLOOKUP(Tableau1[[#This Row],[TYPE DE PIECE]],Tableau4[MATIERE],Tableau4[SHORT TYPE],"",0,1)</f>
        <v/>
      </c>
      <c r="N11504" t="str">
        <f>IF(ISERR(FIND("DECOUPE",Tableau1[[#This Row],[DESIGNATION]])),"","NEED REF")</f>
        <v/>
      </c>
    </row>
    <row r="11505" spans="2:14">
      <c r="B11505">
        <v>34402501</v>
      </c>
      <c r="C11505" s="2"/>
      <c r="D11505" t="s">
        <v>13</v>
      </c>
      <c r="E11505" t="s">
        <v>8678</v>
      </c>
      <c r="F11505" t="s">
        <v>7957</v>
      </c>
      <c r="J11505" t="s">
        <v>1944</v>
      </c>
      <c r="L11505" t="str">
        <f>_xlfn.XLOOKUP(Tableau1[[#This Row],[TYPE DE PIECE]],Tableau4[MATIERE],Tableau4[SHORT TYPE],"",0,1)</f>
        <v/>
      </c>
      <c r="N11505" t="str">
        <f>IF(ISERR(FIND("DECOUPE",Tableau1[[#This Row],[DESIGNATION]])),"","NEED REF")</f>
        <v/>
      </c>
    </row>
    <row r="11506" spans="2:14">
      <c r="B11506">
        <v>34402500</v>
      </c>
      <c r="C11506" s="2"/>
      <c r="D11506" t="s">
        <v>13</v>
      </c>
      <c r="E11506" t="s">
        <v>8679</v>
      </c>
      <c r="F11506" t="s">
        <v>7957</v>
      </c>
      <c r="J11506" t="s">
        <v>1944</v>
      </c>
      <c r="L11506" t="str">
        <f>_xlfn.XLOOKUP(Tableau1[[#This Row],[TYPE DE PIECE]],Tableau4[MATIERE],Tableau4[SHORT TYPE],"",0,1)</f>
        <v/>
      </c>
      <c r="N11506" t="str">
        <f>IF(ISERR(FIND("DECOUPE",Tableau1[[#This Row],[DESIGNATION]])),"","NEED REF")</f>
        <v/>
      </c>
    </row>
    <row r="11507" spans="2:14">
      <c r="B11507">
        <v>34402499</v>
      </c>
      <c r="C11507" s="2"/>
      <c r="D11507" t="s">
        <v>13</v>
      </c>
      <c r="E11507" t="s">
        <v>8680</v>
      </c>
      <c r="F11507" t="s">
        <v>7957</v>
      </c>
      <c r="J11507" t="s">
        <v>1944</v>
      </c>
      <c r="L11507" t="str">
        <f>_xlfn.XLOOKUP(Tableau1[[#This Row],[TYPE DE PIECE]],Tableau4[MATIERE],Tableau4[SHORT TYPE],"",0,1)</f>
        <v/>
      </c>
      <c r="N11507" t="str">
        <f>IF(ISERR(FIND("DECOUPE",Tableau1[[#This Row],[DESIGNATION]])),"","NEED REF")</f>
        <v/>
      </c>
    </row>
    <row r="11508" spans="2:14">
      <c r="B11508">
        <v>34402498</v>
      </c>
      <c r="C11508" s="2"/>
      <c r="D11508" t="s">
        <v>13</v>
      </c>
      <c r="E11508" t="s">
        <v>8681</v>
      </c>
      <c r="F11508" t="s">
        <v>7957</v>
      </c>
      <c r="J11508" t="s">
        <v>1944</v>
      </c>
      <c r="L11508" t="str">
        <f>_xlfn.XLOOKUP(Tableau1[[#This Row],[TYPE DE PIECE]],Tableau4[MATIERE],Tableau4[SHORT TYPE],"",0,1)</f>
        <v/>
      </c>
      <c r="N11508" t="str">
        <f>IF(ISERR(FIND("DECOUPE",Tableau1[[#This Row],[DESIGNATION]])),"","NEED REF")</f>
        <v/>
      </c>
    </row>
    <row r="11509" spans="2:14">
      <c r="B11509">
        <v>34402497</v>
      </c>
      <c r="C11509" s="2"/>
      <c r="D11509" t="s">
        <v>13</v>
      </c>
      <c r="E11509" t="s">
        <v>8682</v>
      </c>
      <c r="F11509" t="s">
        <v>7957</v>
      </c>
      <c r="J11509" t="s">
        <v>1944</v>
      </c>
      <c r="L11509" t="str">
        <f>_xlfn.XLOOKUP(Tableau1[[#This Row],[TYPE DE PIECE]],Tableau4[MATIERE],Tableau4[SHORT TYPE],"",0,1)</f>
        <v/>
      </c>
      <c r="N11509" t="str">
        <f>IF(ISERR(FIND("DECOUPE",Tableau1[[#This Row],[DESIGNATION]])),"","NEED REF")</f>
        <v/>
      </c>
    </row>
    <row r="11510" spans="2:14">
      <c r="B11510">
        <v>34402496</v>
      </c>
      <c r="C11510" s="2"/>
      <c r="D11510" t="s">
        <v>13</v>
      </c>
      <c r="E11510" t="s">
        <v>8679</v>
      </c>
      <c r="F11510" t="s">
        <v>7957</v>
      </c>
      <c r="J11510" t="s">
        <v>1944</v>
      </c>
      <c r="L11510" t="str">
        <f>_xlfn.XLOOKUP(Tableau1[[#This Row],[TYPE DE PIECE]],Tableau4[MATIERE],Tableau4[SHORT TYPE],"",0,1)</f>
        <v/>
      </c>
      <c r="N11510" t="str">
        <f>IF(ISERR(FIND("DECOUPE",Tableau1[[#This Row],[DESIGNATION]])),"","NEED REF")</f>
        <v/>
      </c>
    </row>
    <row r="11511" spans="2:14">
      <c r="B11511">
        <v>34402495</v>
      </c>
      <c r="C11511" s="2"/>
      <c r="D11511" t="s">
        <v>745</v>
      </c>
      <c r="E11511" t="s">
        <v>8683</v>
      </c>
      <c r="F11511" t="s">
        <v>8657</v>
      </c>
      <c r="J11511" t="s">
        <v>4048</v>
      </c>
      <c r="L11511" t="str">
        <f>_xlfn.XLOOKUP(Tableau1[[#This Row],[TYPE DE PIECE]],Tableau4[MATIERE],Tableau4[SHORT TYPE],"",0,1)</f>
        <v/>
      </c>
      <c r="N11511" t="str">
        <f>IF(ISERR(FIND("DECOUPE",Tableau1[[#This Row],[DESIGNATION]])),"","NEED REF")</f>
        <v/>
      </c>
    </row>
    <row r="11512" spans="2:14">
      <c r="B11512">
        <v>34402494</v>
      </c>
      <c r="C11512" s="2"/>
      <c r="D11512" t="s">
        <v>745</v>
      </c>
      <c r="E11512" t="s">
        <v>8684</v>
      </c>
      <c r="F11512" t="s">
        <v>8657</v>
      </c>
      <c r="J11512" t="s">
        <v>4048</v>
      </c>
      <c r="L11512" t="str">
        <f>_xlfn.XLOOKUP(Tableau1[[#This Row],[TYPE DE PIECE]],Tableau4[MATIERE],Tableau4[SHORT TYPE],"",0,1)</f>
        <v/>
      </c>
      <c r="N11512" t="str">
        <f>IF(ISERR(FIND("DECOUPE",Tableau1[[#This Row],[DESIGNATION]])),"","NEED REF")</f>
        <v/>
      </c>
    </row>
    <row r="11513" spans="2:14">
      <c r="B11513">
        <v>34402493</v>
      </c>
      <c r="C11513" s="2"/>
      <c r="D11513" t="s">
        <v>745</v>
      </c>
      <c r="E11513" t="s">
        <v>8685</v>
      </c>
      <c r="F11513" t="s">
        <v>8657</v>
      </c>
      <c r="J11513" t="s">
        <v>4048</v>
      </c>
      <c r="L11513" t="str">
        <f>_xlfn.XLOOKUP(Tableau1[[#This Row],[TYPE DE PIECE]],Tableau4[MATIERE],Tableau4[SHORT TYPE],"",0,1)</f>
        <v/>
      </c>
      <c r="N11513" t="str">
        <f>IF(ISERR(FIND("DECOUPE",Tableau1[[#This Row],[DESIGNATION]])),"","NEED REF")</f>
        <v/>
      </c>
    </row>
    <row r="11514" spans="2:14">
      <c r="B11514">
        <v>34402492</v>
      </c>
      <c r="C11514" s="2"/>
      <c r="D11514" t="s">
        <v>745</v>
      </c>
      <c r="E11514" t="s">
        <v>8686</v>
      </c>
      <c r="F11514" t="s">
        <v>8657</v>
      </c>
      <c r="J11514" t="s">
        <v>4048</v>
      </c>
      <c r="L11514" t="str">
        <f>_xlfn.XLOOKUP(Tableau1[[#This Row],[TYPE DE PIECE]],Tableau4[MATIERE],Tableau4[SHORT TYPE],"",0,1)</f>
        <v/>
      </c>
      <c r="N11514" t="str">
        <f>IF(ISERR(FIND("DECOUPE",Tableau1[[#This Row],[DESIGNATION]])),"","NEED REF")</f>
        <v/>
      </c>
    </row>
    <row r="11515" spans="2:14">
      <c r="B11515">
        <v>34402491</v>
      </c>
      <c r="C11515" s="2"/>
      <c r="D11515" t="s">
        <v>745</v>
      </c>
      <c r="E11515" t="s">
        <v>8687</v>
      </c>
      <c r="F11515" t="s">
        <v>8657</v>
      </c>
      <c r="J11515" t="s">
        <v>4048</v>
      </c>
      <c r="L11515" t="str">
        <f>_xlfn.XLOOKUP(Tableau1[[#This Row],[TYPE DE PIECE]],Tableau4[MATIERE],Tableau4[SHORT TYPE],"",0,1)</f>
        <v/>
      </c>
      <c r="N11515" t="str">
        <f>IF(ISERR(FIND("DECOUPE",Tableau1[[#This Row],[DESIGNATION]])),"","NEED REF")</f>
        <v/>
      </c>
    </row>
    <row r="11516" spans="2:14">
      <c r="B11516">
        <v>34402490</v>
      </c>
      <c r="C11516" s="2"/>
      <c r="D11516" t="s">
        <v>13</v>
      </c>
      <c r="E11516" t="s">
        <v>8688</v>
      </c>
      <c r="F11516" t="s">
        <v>8689</v>
      </c>
      <c r="J11516" t="s">
        <v>4048</v>
      </c>
      <c r="L11516" t="str">
        <f>_xlfn.XLOOKUP(Tableau1[[#This Row],[TYPE DE PIECE]],Tableau4[MATIERE],Tableau4[SHORT TYPE],"",0,1)</f>
        <v/>
      </c>
      <c r="N11516" t="str">
        <f>IF(ISERR(FIND("DECOUPE",Tableau1[[#This Row],[DESIGNATION]])),"","NEED REF")</f>
        <v/>
      </c>
    </row>
    <row r="11517" spans="2:14">
      <c r="B11517">
        <v>34402489</v>
      </c>
      <c r="C11517" s="2">
        <v>40816</v>
      </c>
      <c r="D11517" t="s">
        <v>13</v>
      </c>
      <c r="E11517" t="s">
        <v>8690</v>
      </c>
      <c r="F11517" t="s">
        <v>7957</v>
      </c>
      <c r="J11517" t="s">
        <v>17</v>
      </c>
      <c r="L11517" t="str">
        <f>_xlfn.XLOOKUP(Tableau1[[#This Row],[TYPE DE PIECE]],Tableau4[MATIERE],Tableau4[SHORT TYPE],"",0,1)</f>
        <v/>
      </c>
      <c r="N11517" t="str">
        <f>IF(ISERR(FIND("DECOUPE",Tableau1[[#This Row],[DESIGNATION]])),"","NEED REF")</f>
        <v/>
      </c>
    </row>
    <row r="11518" spans="2:14">
      <c r="B11518">
        <v>34402488</v>
      </c>
      <c r="C11518" s="2">
        <v>40816</v>
      </c>
      <c r="D11518" t="s">
        <v>13</v>
      </c>
      <c r="E11518" t="s">
        <v>8691</v>
      </c>
      <c r="F11518" t="s">
        <v>7957</v>
      </c>
      <c r="J11518" t="s">
        <v>17</v>
      </c>
      <c r="L11518" t="str">
        <f>_xlfn.XLOOKUP(Tableau1[[#This Row],[TYPE DE PIECE]],Tableau4[MATIERE],Tableau4[SHORT TYPE],"",0,1)</f>
        <v/>
      </c>
      <c r="N11518" t="str">
        <f>IF(ISERR(FIND("DECOUPE",Tableau1[[#This Row],[DESIGNATION]])),"","NEED REF")</f>
        <v/>
      </c>
    </row>
    <row r="11519" spans="2:14">
      <c r="B11519">
        <v>34402487</v>
      </c>
      <c r="C11519" s="2">
        <v>40816</v>
      </c>
      <c r="D11519" t="s">
        <v>13</v>
      </c>
      <c r="E11519" t="s">
        <v>8692</v>
      </c>
      <c r="F11519" t="s">
        <v>7957</v>
      </c>
      <c r="J11519" t="s">
        <v>17</v>
      </c>
      <c r="L11519" t="str">
        <f>_xlfn.XLOOKUP(Tableau1[[#This Row],[TYPE DE PIECE]],Tableau4[MATIERE],Tableau4[SHORT TYPE],"",0,1)</f>
        <v/>
      </c>
      <c r="N11519" t="str">
        <f>IF(ISERR(FIND("DECOUPE",Tableau1[[#This Row],[DESIGNATION]])),"","NEED REF")</f>
        <v>NEED REF</v>
      </c>
    </row>
    <row r="11520" spans="2:14">
      <c r="B11520">
        <v>34402486</v>
      </c>
      <c r="C11520" s="2">
        <v>40816</v>
      </c>
      <c r="D11520" t="s">
        <v>8693</v>
      </c>
      <c r="E11520" t="s">
        <v>8694</v>
      </c>
      <c r="F11520" t="s">
        <v>8695</v>
      </c>
      <c r="J11520" t="s">
        <v>1944</v>
      </c>
      <c r="L11520" t="str">
        <f>_xlfn.XLOOKUP(Tableau1[[#This Row],[TYPE DE PIECE]],Tableau4[MATIERE],Tableau4[SHORT TYPE],"",0,1)</f>
        <v/>
      </c>
      <c r="N11520" t="str">
        <f>IF(ISERR(FIND("DECOUPE",Tableau1[[#This Row],[DESIGNATION]])),"","NEED REF")</f>
        <v/>
      </c>
    </row>
    <row r="11521" spans="2:14">
      <c r="B11521">
        <v>34402485</v>
      </c>
      <c r="C11521" s="2"/>
      <c r="D11521" t="s">
        <v>13</v>
      </c>
      <c r="E11521" t="s">
        <v>8696</v>
      </c>
      <c r="F11521" t="s">
        <v>7112</v>
      </c>
      <c r="J11521" t="s">
        <v>4048</v>
      </c>
      <c r="L11521" t="str">
        <f>_xlfn.XLOOKUP(Tableau1[[#This Row],[TYPE DE PIECE]],Tableau4[MATIERE],Tableau4[SHORT TYPE],"",0,1)</f>
        <v/>
      </c>
      <c r="N11521" t="str">
        <f>IF(ISERR(FIND("DECOUPE",Tableau1[[#This Row],[DESIGNATION]])),"","NEED REF")</f>
        <v/>
      </c>
    </row>
    <row r="11522" spans="2:14">
      <c r="B11522">
        <v>34402484</v>
      </c>
      <c r="C11522" s="2"/>
      <c r="D11522" t="s">
        <v>13</v>
      </c>
      <c r="E11522" t="s">
        <v>8697</v>
      </c>
      <c r="F11522" t="s">
        <v>7112</v>
      </c>
      <c r="J11522" t="s">
        <v>4048</v>
      </c>
      <c r="L11522" t="str">
        <f>_xlfn.XLOOKUP(Tableau1[[#This Row],[TYPE DE PIECE]],Tableau4[MATIERE],Tableau4[SHORT TYPE],"",0,1)</f>
        <v/>
      </c>
      <c r="N11522" t="str">
        <f>IF(ISERR(FIND("DECOUPE",Tableau1[[#This Row],[DESIGNATION]])),"","NEED REF")</f>
        <v/>
      </c>
    </row>
    <row r="11523" spans="2:14">
      <c r="B11523">
        <v>34402483</v>
      </c>
      <c r="C11523" s="2"/>
      <c r="D11523" t="s">
        <v>13</v>
      </c>
      <c r="E11523" t="s">
        <v>8698</v>
      </c>
      <c r="F11523" t="s">
        <v>7112</v>
      </c>
      <c r="J11523" t="s">
        <v>4048</v>
      </c>
      <c r="L11523" t="str">
        <f>_xlfn.XLOOKUP(Tableau1[[#This Row],[TYPE DE PIECE]],Tableau4[MATIERE],Tableau4[SHORT TYPE],"",0,1)</f>
        <v/>
      </c>
      <c r="N11523" t="str">
        <f>IF(ISERR(FIND("DECOUPE",Tableau1[[#This Row],[DESIGNATION]])),"","NEED REF")</f>
        <v/>
      </c>
    </row>
    <row r="11524" spans="2:14">
      <c r="B11524">
        <v>34402482</v>
      </c>
      <c r="C11524" s="2">
        <v>40812</v>
      </c>
      <c r="D11524" t="s">
        <v>13</v>
      </c>
      <c r="E11524" t="s">
        <v>8699</v>
      </c>
      <c r="F11524" t="s">
        <v>7957</v>
      </c>
      <c r="J11524" t="s">
        <v>17</v>
      </c>
      <c r="L11524" t="str">
        <f>_xlfn.XLOOKUP(Tableau1[[#This Row],[TYPE DE PIECE]],Tableau4[MATIERE],Tableau4[SHORT TYPE],"",0,1)</f>
        <v/>
      </c>
      <c r="N11524" t="str">
        <f>IF(ISERR(FIND("DECOUPE",Tableau1[[#This Row],[DESIGNATION]])),"","NEED REF")</f>
        <v/>
      </c>
    </row>
    <row r="11525" spans="2:14">
      <c r="B11525">
        <v>34402481</v>
      </c>
      <c r="C11525" s="2">
        <v>40812</v>
      </c>
      <c r="D11525" t="s">
        <v>13</v>
      </c>
      <c r="E11525" t="s">
        <v>8700</v>
      </c>
      <c r="F11525" t="s">
        <v>7957</v>
      </c>
      <c r="J11525" t="s">
        <v>17</v>
      </c>
      <c r="L11525" t="str">
        <f>_xlfn.XLOOKUP(Tableau1[[#This Row],[TYPE DE PIECE]],Tableau4[MATIERE],Tableau4[SHORT TYPE],"",0,1)</f>
        <v/>
      </c>
      <c r="N11525" t="str">
        <f>IF(ISERR(FIND("DECOUPE",Tableau1[[#This Row],[DESIGNATION]])),"","NEED REF")</f>
        <v/>
      </c>
    </row>
    <row r="11526" spans="2:14">
      <c r="B11526">
        <v>34402480</v>
      </c>
      <c r="C11526" s="2">
        <v>40812</v>
      </c>
      <c r="D11526" t="s">
        <v>13</v>
      </c>
      <c r="E11526" t="s">
        <v>8701</v>
      </c>
      <c r="F11526" t="s">
        <v>7957</v>
      </c>
      <c r="J11526" t="s">
        <v>17</v>
      </c>
      <c r="L11526" t="str">
        <f>_xlfn.XLOOKUP(Tableau1[[#This Row],[TYPE DE PIECE]],Tableau4[MATIERE],Tableau4[SHORT TYPE],"",0,1)</f>
        <v/>
      </c>
      <c r="N11526" t="str">
        <f>IF(ISERR(FIND("DECOUPE",Tableau1[[#This Row],[DESIGNATION]])),"","NEED REF")</f>
        <v/>
      </c>
    </row>
    <row r="11527" spans="2:14">
      <c r="B11527">
        <v>34402479</v>
      </c>
      <c r="C11527" s="2"/>
      <c r="D11527" t="s">
        <v>13</v>
      </c>
      <c r="E11527" t="s">
        <v>8702</v>
      </c>
      <c r="F11527" t="s">
        <v>8689</v>
      </c>
      <c r="J11527" t="s">
        <v>4048</v>
      </c>
      <c r="L11527" t="str">
        <f>_xlfn.XLOOKUP(Tableau1[[#This Row],[TYPE DE PIECE]],Tableau4[MATIERE],Tableau4[SHORT TYPE],"",0,1)</f>
        <v/>
      </c>
      <c r="N11527" t="str">
        <f>IF(ISERR(FIND("DECOUPE",Tableau1[[#This Row],[DESIGNATION]])),"","NEED REF")</f>
        <v/>
      </c>
    </row>
    <row r="11528" spans="2:14">
      <c r="B11528">
        <v>34402478</v>
      </c>
      <c r="C11528" s="2">
        <v>40808</v>
      </c>
      <c r="D11528" t="s">
        <v>6070</v>
      </c>
      <c r="E11528" t="s">
        <v>8703</v>
      </c>
      <c r="F11528" t="s">
        <v>8704</v>
      </c>
      <c r="J11528" t="s">
        <v>1944</v>
      </c>
      <c r="L11528" t="str">
        <f>_xlfn.XLOOKUP(Tableau1[[#This Row],[TYPE DE PIECE]],Tableau4[MATIERE],Tableau4[SHORT TYPE],"",0,1)</f>
        <v/>
      </c>
      <c r="N11528" t="str">
        <f>IF(ISERR(FIND("DECOUPE",Tableau1[[#This Row],[DESIGNATION]])),"","NEED REF")</f>
        <v/>
      </c>
    </row>
    <row r="11529" spans="2:14">
      <c r="B11529">
        <v>34402477</v>
      </c>
      <c r="C11529" s="2"/>
      <c r="D11529" t="s">
        <v>13</v>
      </c>
      <c r="E11529" t="s">
        <v>8705</v>
      </c>
      <c r="F11529" t="s">
        <v>8689</v>
      </c>
      <c r="J11529" t="s">
        <v>4048</v>
      </c>
      <c r="L11529" t="str">
        <f>_xlfn.XLOOKUP(Tableau1[[#This Row],[TYPE DE PIECE]],Tableau4[MATIERE],Tableau4[SHORT TYPE],"",0,1)</f>
        <v/>
      </c>
      <c r="N11529" t="str">
        <f>IF(ISERR(FIND("DECOUPE",Tableau1[[#This Row],[DESIGNATION]])),"","NEED REF")</f>
        <v/>
      </c>
    </row>
    <row r="11530" spans="2:14">
      <c r="B11530">
        <v>34402476</v>
      </c>
      <c r="C11530" s="2"/>
      <c r="D11530" t="s">
        <v>13</v>
      </c>
      <c r="E11530" t="s">
        <v>8706</v>
      </c>
      <c r="F11530" t="s">
        <v>8689</v>
      </c>
      <c r="J11530" t="s">
        <v>4048</v>
      </c>
      <c r="L11530" t="str">
        <f>_xlfn.XLOOKUP(Tableau1[[#This Row],[TYPE DE PIECE]],Tableau4[MATIERE],Tableau4[SHORT TYPE],"",0,1)</f>
        <v/>
      </c>
      <c r="N11530" t="str">
        <f>IF(ISERR(FIND("DECOUPE",Tableau1[[#This Row],[DESIGNATION]])),"","NEED REF")</f>
        <v/>
      </c>
    </row>
    <row r="11531" spans="2:14">
      <c r="B11531">
        <v>34402475</v>
      </c>
      <c r="C11531" s="2"/>
      <c r="D11531" t="s">
        <v>13</v>
      </c>
      <c r="E11531" t="s">
        <v>8707</v>
      </c>
      <c r="F11531" t="s">
        <v>8689</v>
      </c>
      <c r="J11531" t="s">
        <v>4048</v>
      </c>
      <c r="L11531" t="str">
        <f>_xlfn.XLOOKUP(Tableau1[[#This Row],[TYPE DE PIECE]],Tableau4[MATIERE],Tableau4[SHORT TYPE],"",0,1)</f>
        <v/>
      </c>
      <c r="N11531" t="str">
        <f>IF(ISERR(FIND("DECOUPE",Tableau1[[#This Row],[DESIGNATION]])),"","NEED REF")</f>
        <v/>
      </c>
    </row>
    <row r="11532" spans="2:14">
      <c r="B11532">
        <v>34402474</v>
      </c>
      <c r="C11532" s="2"/>
      <c r="D11532" t="s">
        <v>13</v>
      </c>
      <c r="E11532" t="s">
        <v>8708</v>
      </c>
      <c r="F11532" t="s">
        <v>8689</v>
      </c>
      <c r="J11532" t="s">
        <v>4048</v>
      </c>
      <c r="L11532" t="str">
        <f>_xlfn.XLOOKUP(Tableau1[[#This Row],[TYPE DE PIECE]],Tableau4[MATIERE],Tableau4[SHORT TYPE],"",0,1)</f>
        <v/>
      </c>
      <c r="N11532" t="str">
        <f>IF(ISERR(FIND("DECOUPE",Tableau1[[#This Row],[DESIGNATION]])),"","NEED REF")</f>
        <v/>
      </c>
    </row>
    <row r="11533" spans="2:14">
      <c r="B11533">
        <v>34402473</v>
      </c>
      <c r="C11533" s="2"/>
      <c r="D11533" t="s">
        <v>13</v>
      </c>
      <c r="E11533" t="s">
        <v>8709</v>
      </c>
      <c r="F11533" t="s">
        <v>8689</v>
      </c>
      <c r="J11533" t="s">
        <v>4048</v>
      </c>
      <c r="L11533" t="str">
        <f>_xlfn.XLOOKUP(Tableau1[[#This Row],[TYPE DE PIECE]],Tableau4[MATIERE],Tableau4[SHORT TYPE],"",0,1)</f>
        <v/>
      </c>
      <c r="N11533" t="str">
        <f>IF(ISERR(FIND("DECOUPE",Tableau1[[#This Row],[DESIGNATION]])),"","NEED REF")</f>
        <v/>
      </c>
    </row>
    <row r="11534" spans="2:14">
      <c r="B11534">
        <v>34402472</v>
      </c>
      <c r="C11534" s="2"/>
      <c r="D11534" t="s">
        <v>13</v>
      </c>
      <c r="E11534" t="s">
        <v>8710</v>
      </c>
      <c r="F11534" t="s">
        <v>8689</v>
      </c>
      <c r="J11534" t="s">
        <v>4048</v>
      </c>
      <c r="L11534" t="str">
        <f>_xlfn.XLOOKUP(Tableau1[[#This Row],[TYPE DE PIECE]],Tableau4[MATIERE],Tableau4[SHORT TYPE],"",0,1)</f>
        <v/>
      </c>
      <c r="N11534" t="str">
        <f>IF(ISERR(FIND("DECOUPE",Tableau1[[#This Row],[DESIGNATION]])),"","NEED REF")</f>
        <v/>
      </c>
    </row>
    <row r="11535" spans="2:14">
      <c r="B11535">
        <v>34402471</v>
      </c>
      <c r="C11535" s="2"/>
      <c r="D11535" t="s">
        <v>13</v>
      </c>
      <c r="E11535" t="s">
        <v>8711</v>
      </c>
      <c r="F11535" t="s">
        <v>8689</v>
      </c>
      <c r="J11535" t="s">
        <v>4048</v>
      </c>
      <c r="L11535" t="str">
        <f>_xlfn.XLOOKUP(Tableau1[[#This Row],[TYPE DE PIECE]],Tableau4[MATIERE],Tableau4[SHORT TYPE],"",0,1)</f>
        <v/>
      </c>
      <c r="N11535" t="str">
        <f>IF(ISERR(FIND("DECOUPE",Tableau1[[#This Row],[DESIGNATION]])),"","NEED REF")</f>
        <v/>
      </c>
    </row>
    <row r="11536" spans="2:14">
      <c r="B11536">
        <v>34402470</v>
      </c>
      <c r="C11536" s="2"/>
      <c r="D11536" t="s">
        <v>13</v>
      </c>
      <c r="E11536" t="s">
        <v>8712</v>
      </c>
      <c r="F11536" t="s">
        <v>8689</v>
      </c>
      <c r="J11536" t="s">
        <v>4048</v>
      </c>
      <c r="L11536" t="str">
        <f>_xlfn.XLOOKUP(Tableau1[[#This Row],[TYPE DE PIECE]],Tableau4[MATIERE],Tableau4[SHORT TYPE],"",0,1)</f>
        <v/>
      </c>
      <c r="N11536" t="str">
        <f>IF(ISERR(FIND("DECOUPE",Tableau1[[#This Row],[DESIGNATION]])),"","NEED REF")</f>
        <v/>
      </c>
    </row>
    <row r="11537" spans="2:14">
      <c r="B11537">
        <v>34402469</v>
      </c>
      <c r="C11537" s="2"/>
      <c r="D11537" t="s">
        <v>13</v>
      </c>
      <c r="E11537" t="s">
        <v>8713</v>
      </c>
      <c r="F11537" t="s">
        <v>8689</v>
      </c>
      <c r="J11537" t="s">
        <v>4048</v>
      </c>
      <c r="L11537" t="str">
        <f>_xlfn.XLOOKUP(Tableau1[[#This Row],[TYPE DE PIECE]],Tableau4[MATIERE],Tableau4[SHORT TYPE],"",0,1)</f>
        <v/>
      </c>
      <c r="N11537" t="str">
        <f>IF(ISERR(FIND("DECOUPE",Tableau1[[#This Row],[DESIGNATION]])),"","NEED REF")</f>
        <v/>
      </c>
    </row>
    <row r="11538" spans="2:14">
      <c r="B11538">
        <v>34402468</v>
      </c>
      <c r="C11538" s="2"/>
      <c r="D11538" t="s">
        <v>13</v>
      </c>
      <c r="E11538" t="s">
        <v>8714</v>
      </c>
      <c r="F11538" t="s">
        <v>8689</v>
      </c>
      <c r="J11538" t="s">
        <v>4048</v>
      </c>
      <c r="L11538" t="str">
        <f>_xlfn.XLOOKUP(Tableau1[[#This Row],[TYPE DE PIECE]],Tableau4[MATIERE],Tableau4[SHORT TYPE],"",0,1)</f>
        <v/>
      </c>
      <c r="N11538" t="str">
        <f>IF(ISERR(FIND("DECOUPE",Tableau1[[#This Row],[DESIGNATION]])),"","NEED REF")</f>
        <v/>
      </c>
    </row>
    <row r="11539" spans="2:14">
      <c r="B11539">
        <v>34402467</v>
      </c>
      <c r="C11539" s="2"/>
      <c r="D11539" t="s">
        <v>13</v>
      </c>
      <c r="E11539" t="s">
        <v>8715</v>
      </c>
      <c r="F11539" t="s">
        <v>7112</v>
      </c>
      <c r="J11539" t="s">
        <v>17</v>
      </c>
      <c r="L11539" t="str">
        <f>_xlfn.XLOOKUP(Tableau1[[#This Row],[TYPE DE PIECE]],Tableau4[MATIERE],Tableau4[SHORT TYPE],"",0,1)</f>
        <v/>
      </c>
      <c r="N11539" t="str">
        <f>IF(ISERR(FIND("DECOUPE",Tableau1[[#This Row],[DESIGNATION]])),"","NEED REF")</f>
        <v/>
      </c>
    </row>
    <row r="11540" spans="2:14">
      <c r="B11540">
        <v>34402466</v>
      </c>
      <c r="C11540" s="2"/>
      <c r="D11540" t="s">
        <v>13</v>
      </c>
      <c r="E11540" t="s">
        <v>8716</v>
      </c>
      <c r="F11540" t="s">
        <v>6530</v>
      </c>
      <c r="J11540" t="s">
        <v>17</v>
      </c>
      <c r="L11540" t="str">
        <f>_xlfn.XLOOKUP(Tableau1[[#This Row],[TYPE DE PIECE]],Tableau4[MATIERE],Tableau4[SHORT TYPE],"",0,1)</f>
        <v/>
      </c>
      <c r="N11540" t="str">
        <f>IF(ISERR(FIND("DECOUPE",Tableau1[[#This Row],[DESIGNATION]])),"","NEED REF")</f>
        <v>NEED REF</v>
      </c>
    </row>
    <row r="11541" spans="2:14">
      <c r="B11541">
        <v>34402465</v>
      </c>
      <c r="C11541" s="2"/>
      <c r="D11541" t="s">
        <v>13</v>
      </c>
      <c r="E11541" t="s">
        <v>8717</v>
      </c>
      <c r="F11541" t="s">
        <v>6530</v>
      </c>
      <c r="J11541" t="s">
        <v>17</v>
      </c>
      <c r="L11541" t="str">
        <f>_xlfn.XLOOKUP(Tableau1[[#This Row],[TYPE DE PIECE]],Tableau4[MATIERE],Tableau4[SHORT TYPE],"",0,1)</f>
        <v/>
      </c>
      <c r="N11541" t="str">
        <f>IF(ISERR(FIND("DECOUPE",Tableau1[[#This Row],[DESIGNATION]])),"","NEED REF")</f>
        <v>NEED REF</v>
      </c>
    </row>
    <row r="11542" spans="2:14">
      <c r="B11542">
        <v>34402464</v>
      </c>
      <c r="C11542" s="2">
        <v>40956</v>
      </c>
      <c r="D11542" t="s">
        <v>13</v>
      </c>
      <c r="E11542" t="s">
        <v>8718</v>
      </c>
      <c r="J11542" t="s">
        <v>17</v>
      </c>
      <c r="L11542" t="str">
        <f>_xlfn.XLOOKUP(Tableau1[[#This Row],[TYPE DE PIECE]],Tableau4[MATIERE],Tableau4[SHORT TYPE],"",0,1)</f>
        <v/>
      </c>
      <c r="N11542" t="str">
        <f>IF(ISERR(FIND("DECOUPE",Tableau1[[#This Row],[DESIGNATION]])),"","NEED REF")</f>
        <v/>
      </c>
    </row>
    <row r="11543" spans="2:14">
      <c r="B11543">
        <v>34402463</v>
      </c>
      <c r="C11543" s="2">
        <v>40956</v>
      </c>
      <c r="D11543" t="s">
        <v>13</v>
      </c>
      <c r="E11543" t="s">
        <v>8719</v>
      </c>
      <c r="J11543" t="s">
        <v>17</v>
      </c>
      <c r="L11543" t="str">
        <f>_xlfn.XLOOKUP(Tableau1[[#This Row],[TYPE DE PIECE]],Tableau4[MATIERE],Tableau4[SHORT TYPE],"",0,1)</f>
        <v/>
      </c>
      <c r="N11543" t="str">
        <f>IF(ISERR(FIND("DECOUPE",Tableau1[[#This Row],[DESIGNATION]])),"","NEED REF")</f>
        <v/>
      </c>
    </row>
    <row r="11544" spans="2:14">
      <c r="B11544">
        <v>34402462</v>
      </c>
      <c r="C11544" s="2">
        <v>40956</v>
      </c>
      <c r="D11544" t="s">
        <v>13</v>
      </c>
      <c r="E11544" t="s">
        <v>8720</v>
      </c>
      <c r="J11544" t="s">
        <v>17</v>
      </c>
      <c r="L11544" t="str">
        <f>_xlfn.XLOOKUP(Tableau1[[#This Row],[TYPE DE PIECE]],Tableau4[MATIERE],Tableau4[SHORT TYPE],"",0,1)</f>
        <v/>
      </c>
      <c r="N11544" t="str">
        <f>IF(ISERR(FIND("DECOUPE",Tableau1[[#This Row],[DESIGNATION]])),"","NEED REF")</f>
        <v/>
      </c>
    </row>
    <row r="11545" spans="2:14">
      <c r="B11545">
        <v>34402461</v>
      </c>
      <c r="C11545" s="2">
        <v>40956</v>
      </c>
      <c r="D11545" t="s">
        <v>13</v>
      </c>
      <c r="E11545" t="s">
        <v>8721</v>
      </c>
      <c r="J11545" t="s">
        <v>17</v>
      </c>
      <c r="L11545" t="str">
        <f>_xlfn.XLOOKUP(Tableau1[[#This Row],[TYPE DE PIECE]],Tableau4[MATIERE],Tableau4[SHORT TYPE],"",0,1)</f>
        <v/>
      </c>
      <c r="N11545" t="str">
        <f>IF(ISERR(FIND("DECOUPE",Tableau1[[#This Row],[DESIGNATION]])),"","NEED REF")</f>
        <v/>
      </c>
    </row>
    <row r="11546" spans="2:14">
      <c r="B11546">
        <v>34402460</v>
      </c>
      <c r="C11546" s="2">
        <v>40956</v>
      </c>
      <c r="D11546" t="s">
        <v>13</v>
      </c>
      <c r="E11546" t="s">
        <v>8722</v>
      </c>
      <c r="J11546" t="s">
        <v>17</v>
      </c>
      <c r="L11546" t="str">
        <f>_xlfn.XLOOKUP(Tableau1[[#This Row],[TYPE DE PIECE]],Tableau4[MATIERE],Tableau4[SHORT TYPE],"",0,1)</f>
        <v/>
      </c>
      <c r="N11546" t="str">
        <f>IF(ISERR(FIND("DECOUPE",Tableau1[[#This Row],[DESIGNATION]])),"","NEED REF")</f>
        <v/>
      </c>
    </row>
    <row r="11547" spans="2:14">
      <c r="B11547">
        <v>34402459</v>
      </c>
      <c r="C11547" s="2">
        <v>40956</v>
      </c>
      <c r="D11547" t="s">
        <v>13</v>
      </c>
      <c r="E11547" t="s">
        <v>8723</v>
      </c>
      <c r="J11547" t="s">
        <v>17</v>
      </c>
      <c r="L11547" t="str">
        <f>_xlfn.XLOOKUP(Tableau1[[#This Row],[TYPE DE PIECE]],Tableau4[MATIERE],Tableau4[SHORT TYPE],"",0,1)</f>
        <v/>
      </c>
      <c r="N11547" t="str">
        <f>IF(ISERR(FIND("DECOUPE",Tableau1[[#This Row],[DESIGNATION]])),"","NEED REF")</f>
        <v/>
      </c>
    </row>
    <row r="11548" spans="2:14">
      <c r="B11548">
        <v>34402458</v>
      </c>
      <c r="C11548" s="2">
        <v>40956</v>
      </c>
      <c r="D11548" t="s">
        <v>13</v>
      </c>
      <c r="E11548" t="s">
        <v>8724</v>
      </c>
      <c r="J11548" t="s">
        <v>17</v>
      </c>
      <c r="L11548" t="str">
        <f>_xlfn.XLOOKUP(Tableau1[[#This Row],[TYPE DE PIECE]],Tableau4[MATIERE],Tableau4[SHORT TYPE],"",0,1)</f>
        <v/>
      </c>
      <c r="N11548" t="str">
        <f>IF(ISERR(FIND("DECOUPE",Tableau1[[#This Row],[DESIGNATION]])),"","NEED REF")</f>
        <v/>
      </c>
    </row>
    <row r="11549" spans="2:14">
      <c r="B11549">
        <v>34402457</v>
      </c>
      <c r="C11549" s="2">
        <v>40956</v>
      </c>
      <c r="D11549" t="s">
        <v>13</v>
      </c>
      <c r="E11549" t="s">
        <v>8725</v>
      </c>
      <c r="J11549" t="s">
        <v>17</v>
      </c>
      <c r="L11549" t="str">
        <f>_xlfn.XLOOKUP(Tableau1[[#This Row],[TYPE DE PIECE]],Tableau4[MATIERE],Tableau4[SHORT TYPE],"",0,1)</f>
        <v/>
      </c>
      <c r="N11549" t="str">
        <f>IF(ISERR(FIND("DECOUPE",Tableau1[[#This Row],[DESIGNATION]])),"","NEED REF")</f>
        <v/>
      </c>
    </row>
    <row r="11550" spans="2:14">
      <c r="B11550">
        <v>34402456</v>
      </c>
      <c r="C11550" s="2">
        <v>40956</v>
      </c>
      <c r="D11550" t="s">
        <v>13</v>
      </c>
      <c r="E11550" t="s">
        <v>8726</v>
      </c>
      <c r="J11550" t="s">
        <v>17</v>
      </c>
      <c r="L11550" t="str">
        <f>_xlfn.XLOOKUP(Tableau1[[#This Row],[TYPE DE PIECE]],Tableau4[MATIERE],Tableau4[SHORT TYPE],"",0,1)</f>
        <v/>
      </c>
      <c r="N11550" t="str">
        <f>IF(ISERR(FIND("DECOUPE",Tableau1[[#This Row],[DESIGNATION]])),"","NEED REF")</f>
        <v/>
      </c>
    </row>
    <row r="11551" spans="2:14">
      <c r="B11551">
        <v>34402455</v>
      </c>
      <c r="C11551" s="2">
        <v>40956</v>
      </c>
      <c r="D11551" t="s">
        <v>13</v>
      </c>
      <c r="E11551" t="s">
        <v>8727</v>
      </c>
      <c r="J11551" t="s">
        <v>17</v>
      </c>
      <c r="L11551" t="str">
        <f>_xlfn.XLOOKUP(Tableau1[[#This Row],[TYPE DE PIECE]],Tableau4[MATIERE],Tableau4[SHORT TYPE],"",0,1)</f>
        <v/>
      </c>
      <c r="N11551" t="str">
        <f>IF(ISERR(FIND("DECOUPE",Tableau1[[#This Row],[DESIGNATION]])),"","NEED REF")</f>
        <v/>
      </c>
    </row>
    <row r="11552" spans="2:14">
      <c r="B11552">
        <v>34402454</v>
      </c>
      <c r="C11552" s="2">
        <v>40956</v>
      </c>
      <c r="D11552" t="s">
        <v>13</v>
      </c>
      <c r="E11552" t="s">
        <v>8728</v>
      </c>
      <c r="J11552" t="s">
        <v>17</v>
      </c>
      <c r="L11552" t="str">
        <f>_xlfn.XLOOKUP(Tableau1[[#This Row],[TYPE DE PIECE]],Tableau4[MATIERE],Tableau4[SHORT TYPE],"",0,1)</f>
        <v/>
      </c>
      <c r="N11552" t="str">
        <f>IF(ISERR(FIND("DECOUPE",Tableau1[[#This Row],[DESIGNATION]])),"","NEED REF")</f>
        <v/>
      </c>
    </row>
    <row r="11553" spans="2:14">
      <c r="B11553">
        <v>34402453</v>
      </c>
      <c r="C11553" s="2">
        <v>40956</v>
      </c>
      <c r="D11553" t="s">
        <v>13</v>
      </c>
      <c r="E11553" t="s">
        <v>8729</v>
      </c>
      <c r="J11553" t="s">
        <v>17</v>
      </c>
      <c r="L11553" t="str">
        <f>_xlfn.XLOOKUP(Tableau1[[#This Row],[TYPE DE PIECE]],Tableau4[MATIERE],Tableau4[SHORT TYPE],"",0,1)</f>
        <v/>
      </c>
      <c r="N11553" t="str">
        <f>IF(ISERR(FIND("DECOUPE",Tableau1[[#This Row],[DESIGNATION]])),"","NEED REF")</f>
        <v/>
      </c>
    </row>
    <row r="11554" spans="2:14">
      <c r="B11554">
        <v>34402452</v>
      </c>
      <c r="C11554" s="2">
        <v>40956</v>
      </c>
      <c r="D11554" t="s">
        <v>13</v>
      </c>
      <c r="E11554" t="s">
        <v>8730</v>
      </c>
      <c r="J11554" t="s">
        <v>17</v>
      </c>
      <c r="L11554" t="str">
        <f>_xlfn.XLOOKUP(Tableau1[[#This Row],[TYPE DE PIECE]],Tableau4[MATIERE],Tableau4[SHORT TYPE],"",0,1)</f>
        <v/>
      </c>
      <c r="N11554" t="str">
        <f>IF(ISERR(FIND("DECOUPE",Tableau1[[#This Row],[DESIGNATION]])),"","NEED REF")</f>
        <v/>
      </c>
    </row>
    <row r="11555" spans="2:14">
      <c r="B11555">
        <v>34402451</v>
      </c>
      <c r="C11555" s="2">
        <v>40956</v>
      </c>
      <c r="D11555" t="s">
        <v>13</v>
      </c>
      <c r="E11555" t="s">
        <v>8731</v>
      </c>
      <c r="J11555" t="s">
        <v>17</v>
      </c>
      <c r="L11555" t="str">
        <f>_xlfn.XLOOKUP(Tableau1[[#This Row],[TYPE DE PIECE]],Tableau4[MATIERE],Tableau4[SHORT TYPE],"",0,1)</f>
        <v/>
      </c>
      <c r="N11555" t="str">
        <f>IF(ISERR(FIND("DECOUPE",Tableau1[[#This Row],[DESIGNATION]])),"","NEED REF")</f>
        <v/>
      </c>
    </row>
    <row r="11556" spans="2:14">
      <c r="B11556">
        <v>34402450</v>
      </c>
      <c r="C11556" s="2">
        <v>40956</v>
      </c>
      <c r="D11556" t="s">
        <v>13</v>
      </c>
      <c r="E11556" t="s">
        <v>8732</v>
      </c>
      <c r="J11556" t="s">
        <v>17</v>
      </c>
      <c r="L11556" t="str">
        <f>_xlfn.XLOOKUP(Tableau1[[#This Row],[TYPE DE PIECE]],Tableau4[MATIERE],Tableau4[SHORT TYPE],"",0,1)</f>
        <v/>
      </c>
      <c r="N11556" t="str">
        <f>IF(ISERR(FIND("DECOUPE",Tableau1[[#This Row],[DESIGNATION]])),"","NEED REF")</f>
        <v/>
      </c>
    </row>
    <row r="11557" spans="2:14">
      <c r="B11557">
        <v>34402449</v>
      </c>
      <c r="C11557" s="2">
        <v>40956</v>
      </c>
      <c r="D11557" t="s">
        <v>13</v>
      </c>
      <c r="E11557" t="s">
        <v>8733</v>
      </c>
      <c r="J11557" t="s">
        <v>17</v>
      </c>
      <c r="L11557" t="str">
        <f>_xlfn.XLOOKUP(Tableau1[[#This Row],[TYPE DE PIECE]],Tableau4[MATIERE],Tableau4[SHORT TYPE],"",0,1)</f>
        <v/>
      </c>
      <c r="N11557" t="str">
        <f>IF(ISERR(FIND("DECOUPE",Tableau1[[#This Row],[DESIGNATION]])),"","NEED REF")</f>
        <v/>
      </c>
    </row>
    <row r="11558" spans="2:14">
      <c r="B11558">
        <v>34402448</v>
      </c>
      <c r="C11558" s="2">
        <v>40956</v>
      </c>
      <c r="D11558" t="s">
        <v>13</v>
      </c>
      <c r="E11558" t="s">
        <v>8734</v>
      </c>
      <c r="J11558" t="s">
        <v>17</v>
      </c>
      <c r="L11558" t="str">
        <f>_xlfn.XLOOKUP(Tableau1[[#This Row],[TYPE DE PIECE]],Tableau4[MATIERE],Tableau4[SHORT TYPE],"",0,1)</f>
        <v/>
      </c>
      <c r="N11558" t="str">
        <f>IF(ISERR(FIND("DECOUPE",Tableau1[[#This Row],[DESIGNATION]])),"","NEED REF")</f>
        <v/>
      </c>
    </row>
    <row r="11559" spans="2:14">
      <c r="B11559">
        <v>34402447</v>
      </c>
      <c r="C11559" s="2">
        <v>40956</v>
      </c>
      <c r="D11559" t="s">
        <v>13</v>
      </c>
      <c r="E11559" t="s">
        <v>8735</v>
      </c>
      <c r="J11559" t="s">
        <v>17</v>
      </c>
      <c r="L11559" t="str">
        <f>_xlfn.XLOOKUP(Tableau1[[#This Row],[TYPE DE PIECE]],Tableau4[MATIERE],Tableau4[SHORT TYPE],"",0,1)</f>
        <v/>
      </c>
      <c r="N11559" t="str">
        <f>IF(ISERR(FIND("DECOUPE",Tableau1[[#This Row],[DESIGNATION]])),"","NEED REF")</f>
        <v/>
      </c>
    </row>
    <row r="11560" spans="2:14">
      <c r="B11560">
        <v>34402446</v>
      </c>
      <c r="C11560" s="2">
        <v>40956</v>
      </c>
      <c r="D11560" t="s">
        <v>13</v>
      </c>
      <c r="E11560" t="s">
        <v>8736</v>
      </c>
      <c r="J11560" t="s">
        <v>17</v>
      </c>
      <c r="L11560" t="str">
        <f>_xlfn.XLOOKUP(Tableau1[[#This Row],[TYPE DE PIECE]],Tableau4[MATIERE],Tableau4[SHORT TYPE],"",0,1)</f>
        <v/>
      </c>
      <c r="N11560" t="str">
        <f>IF(ISERR(FIND("DECOUPE",Tableau1[[#This Row],[DESIGNATION]])),"","NEED REF")</f>
        <v/>
      </c>
    </row>
    <row r="11561" spans="2:14">
      <c r="B11561">
        <v>34402445</v>
      </c>
      <c r="C11561" s="2">
        <v>40956</v>
      </c>
      <c r="D11561" t="s">
        <v>13</v>
      </c>
      <c r="E11561" t="s">
        <v>8737</v>
      </c>
      <c r="J11561" t="s">
        <v>17</v>
      </c>
      <c r="L11561" t="str">
        <f>_xlfn.XLOOKUP(Tableau1[[#This Row],[TYPE DE PIECE]],Tableau4[MATIERE],Tableau4[SHORT TYPE],"",0,1)</f>
        <v/>
      </c>
      <c r="N11561" t="str">
        <f>IF(ISERR(FIND("DECOUPE",Tableau1[[#This Row],[DESIGNATION]])),"","NEED REF")</f>
        <v/>
      </c>
    </row>
    <row r="11562" spans="2:14">
      <c r="B11562">
        <v>34402444</v>
      </c>
      <c r="C11562" s="2">
        <v>40956</v>
      </c>
      <c r="D11562" t="s">
        <v>13</v>
      </c>
      <c r="E11562" t="s">
        <v>8738</v>
      </c>
      <c r="J11562" t="s">
        <v>17</v>
      </c>
      <c r="L11562" t="str">
        <f>_xlfn.XLOOKUP(Tableau1[[#This Row],[TYPE DE PIECE]],Tableau4[MATIERE],Tableau4[SHORT TYPE],"",0,1)</f>
        <v/>
      </c>
      <c r="N11562" t="str">
        <f>IF(ISERR(FIND("DECOUPE",Tableau1[[#This Row],[DESIGNATION]])),"","NEED REF")</f>
        <v/>
      </c>
    </row>
    <row r="11563" spans="2:14">
      <c r="B11563">
        <v>34402443</v>
      </c>
      <c r="C11563" s="2">
        <v>40956</v>
      </c>
      <c r="D11563" t="s">
        <v>13</v>
      </c>
      <c r="E11563" t="s">
        <v>8739</v>
      </c>
      <c r="J11563" t="s">
        <v>17</v>
      </c>
      <c r="L11563" t="str">
        <f>_xlfn.XLOOKUP(Tableau1[[#This Row],[TYPE DE PIECE]],Tableau4[MATIERE],Tableau4[SHORT TYPE],"",0,1)</f>
        <v/>
      </c>
      <c r="N11563" t="str">
        <f>IF(ISERR(FIND("DECOUPE",Tableau1[[#This Row],[DESIGNATION]])),"","NEED REF")</f>
        <v/>
      </c>
    </row>
    <row r="11564" spans="2:14">
      <c r="B11564">
        <v>34402442</v>
      </c>
      <c r="C11564" s="2">
        <v>40956</v>
      </c>
      <c r="D11564" t="s">
        <v>13</v>
      </c>
      <c r="E11564" t="s">
        <v>8740</v>
      </c>
      <c r="J11564" t="s">
        <v>17</v>
      </c>
      <c r="L11564" t="str">
        <f>_xlfn.XLOOKUP(Tableau1[[#This Row],[TYPE DE PIECE]],Tableau4[MATIERE],Tableau4[SHORT TYPE],"",0,1)</f>
        <v/>
      </c>
      <c r="N11564" t="str">
        <f>IF(ISERR(FIND("DECOUPE",Tableau1[[#This Row],[DESIGNATION]])),"","NEED REF")</f>
        <v/>
      </c>
    </row>
    <row r="11565" spans="2:14">
      <c r="B11565">
        <v>34402441</v>
      </c>
      <c r="C11565" s="2">
        <v>40956</v>
      </c>
      <c r="D11565" t="s">
        <v>13</v>
      </c>
      <c r="E11565" t="s">
        <v>8741</v>
      </c>
      <c r="J11565" t="s">
        <v>17</v>
      </c>
      <c r="L11565" t="str">
        <f>_xlfn.XLOOKUP(Tableau1[[#This Row],[TYPE DE PIECE]],Tableau4[MATIERE],Tableau4[SHORT TYPE],"",0,1)</f>
        <v/>
      </c>
      <c r="N11565" t="str">
        <f>IF(ISERR(FIND("DECOUPE",Tableau1[[#This Row],[DESIGNATION]])),"","NEED REF")</f>
        <v/>
      </c>
    </row>
    <row r="11566" spans="2:14">
      <c r="B11566">
        <v>34402440</v>
      </c>
      <c r="C11566" s="2">
        <v>40956</v>
      </c>
      <c r="D11566" t="s">
        <v>13</v>
      </c>
      <c r="E11566" t="s">
        <v>8742</v>
      </c>
      <c r="J11566" t="s">
        <v>17</v>
      </c>
      <c r="L11566" t="str">
        <f>_xlfn.XLOOKUP(Tableau1[[#This Row],[TYPE DE PIECE]],Tableau4[MATIERE],Tableau4[SHORT TYPE],"",0,1)</f>
        <v/>
      </c>
      <c r="N11566" t="str">
        <f>IF(ISERR(FIND("DECOUPE",Tableau1[[#This Row],[DESIGNATION]])),"","NEED REF")</f>
        <v/>
      </c>
    </row>
    <row r="11567" spans="2:14">
      <c r="B11567">
        <v>34402439</v>
      </c>
      <c r="C11567" s="2">
        <v>40956</v>
      </c>
      <c r="D11567" t="s">
        <v>13</v>
      </c>
      <c r="E11567" t="s">
        <v>8743</v>
      </c>
      <c r="J11567" t="s">
        <v>17</v>
      </c>
      <c r="L11567" t="str">
        <f>_xlfn.XLOOKUP(Tableau1[[#This Row],[TYPE DE PIECE]],Tableau4[MATIERE],Tableau4[SHORT TYPE],"",0,1)</f>
        <v/>
      </c>
      <c r="N11567" t="str">
        <f>IF(ISERR(FIND("DECOUPE",Tableau1[[#This Row],[DESIGNATION]])),"","NEED REF")</f>
        <v/>
      </c>
    </row>
    <row r="11568" spans="2:14">
      <c r="B11568">
        <v>34402438</v>
      </c>
      <c r="C11568" s="2">
        <v>40956</v>
      </c>
      <c r="D11568" t="s">
        <v>13</v>
      </c>
      <c r="E11568" t="s">
        <v>8744</v>
      </c>
      <c r="J11568" t="s">
        <v>17</v>
      </c>
      <c r="L11568" t="str">
        <f>_xlfn.XLOOKUP(Tableau1[[#This Row],[TYPE DE PIECE]],Tableau4[MATIERE],Tableau4[SHORT TYPE],"",0,1)</f>
        <v/>
      </c>
      <c r="N11568" t="str">
        <f>IF(ISERR(FIND("DECOUPE",Tableau1[[#This Row],[DESIGNATION]])),"","NEED REF")</f>
        <v/>
      </c>
    </row>
    <row r="11569" spans="2:14">
      <c r="B11569">
        <v>34402437</v>
      </c>
      <c r="C11569" s="2">
        <v>40956</v>
      </c>
      <c r="D11569" t="s">
        <v>13</v>
      </c>
      <c r="E11569" t="s">
        <v>8745</v>
      </c>
      <c r="J11569" t="s">
        <v>17</v>
      </c>
      <c r="L11569" t="str">
        <f>_xlfn.XLOOKUP(Tableau1[[#This Row],[TYPE DE PIECE]],Tableau4[MATIERE],Tableau4[SHORT TYPE],"",0,1)</f>
        <v/>
      </c>
      <c r="N11569" t="str">
        <f>IF(ISERR(FIND("DECOUPE",Tableau1[[#This Row],[DESIGNATION]])),"","NEED REF")</f>
        <v/>
      </c>
    </row>
    <row r="11570" spans="2:14">
      <c r="B11570">
        <v>34402436</v>
      </c>
      <c r="C11570" s="2">
        <v>40956</v>
      </c>
      <c r="D11570" t="s">
        <v>13</v>
      </c>
      <c r="E11570" t="s">
        <v>8746</v>
      </c>
      <c r="J11570" t="s">
        <v>17</v>
      </c>
      <c r="L11570" t="str">
        <f>_xlfn.XLOOKUP(Tableau1[[#This Row],[TYPE DE PIECE]],Tableau4[MATIERE],Tableau4[SHORT TYPE],"",0,1)</f>
        <v/>
      </c>
      <c r="N11570" t="str">
        <f>IF(ISERR(FIND("DECOUPE",Tableau1[[#This Row],[DESIGNATION]])),"","NEED REF")</f>
        <v/>
      </c>
    </row>
    <row r="11571" spans="2:14">
      <c r="B11571">
        <v>34402435</v>
      </c>
      <c r="C11571" s="2">
        <v>40956</v>
      </c>
      <c r="D11571" t="s">
        <v>13</v>
      </c>
      <c r="E11571" t="s">
        <v>8747</v>
      </c>
      <c r="J11571" t="s">
        <v>17</v>
      </c>
      <c r="L11571" t="str">
        <f>_xlfn.XLOOKUP(Tableau1[[#This Row],[TYPE DE PIECE]],Tableau4[MATIERE],Tableau4[SHORT TYPE],"",0,1)</f>
        <v/>
      </c>
      <c r="N11571" t="str">
        <f>IF(ISERR(FIND("DECOUPE",Tableau1[[#This Row],[DESIGNATION]])),"","NEED REF")</f>
        <v/>
      </c>
    </row>
    <row r="11572" spans="2:14">
      <c r="B11572">
        <v>34402434</v>
      </c>
      <c r="C11572" s="2">
        <v>40956</v>
      </c>
      <c r="D11572" t="s">
        <v>13</v>
      </c>
      <c r="E11572" t="s">
        <v>8748</v>
      </c>
      <c r="J11572" t="s">
        <v>17</v>
      </c>
      <c r="L11572" t="str">
        <f>_xlfn.XLOOKUP(Tableau1[[#This Row],[TYPE DE PIECE]],Tableau4[MATIERE],Tableau4[SHORT TYPE],"",0,1)</f>
        <v/>
      </c>
      <c r="N11572" t="str">
        <f>IF(ISERR(FIND("DECOUPE",Tableau1[[#This Row],[DESIGNATION]])),"","NEED REF")</f>
        <v/>
      </c>
    </row>
    <row r="11573" spans="2:14">
      <c r="B11573">
        <v>34402433</v>
      </c>
      <c r="C11573" s="2">
        <v>40956</v>
      </c>
      <c r="D11573" t="s">
        <v>13</v>
      </c>
      <c r="E11573" t="s">
        <v>8749</v>
      </c>
      <c r="J11573" t="s">
        <v>17</v>
      </c>
      <c r="L11573" t="str">
        <f>_xlfn.XLOOKUP(Tableau1[[#This Row],[TYPE DE PIECE]],Tableau4[MATIERE],Tableau4[SHORT TYPE],"",0,1)</f>
        <v/>
      </c>
      <c r="N11573" t="str">
        <f>IF(ISERR(FIND("DECOUPE",Tableau1[[#This Row],[DESIGNATION]])),"","NEED REF")</f>
        <v/>
      </c>
    </row>
    <row r="11574" spans="2:14">
      <c r="B11574">
        <v>34402432</v>
      </c>
      <c r="C11574" s="2">
        <v>40956</v>
      </c>
      <c r="D11574" t="s">
        <v>13</v>
      </c>
      <c r="E11574" t="s">
        <v>8750</v>
      </c>
      <c r="J11574" t="s">
        <v>17</v>
      </c>
      <c r="L11574" t="str">
        <f>_xlfn.XLOOKUP(Tableau1[[#This Row],[TYPE DE PIECE]],Tableau4[MATIERE],Tableau4[SHORT TYPE],"",0,1)</f>
        <v/>
      </c>
      <c r="N11574" t="str">
        <f>IF(ISERR(FIND("DECOUPE",Tableau1[[#This Row],[DESIGNATION]])),"","NEED REF")</f>
        <v/>
      </c>
    </row>
    <row r="11575" spans="2:14">
      <c r="B11575">
        <v>34402431</v>
      </c>
      <c r="C11575" s="2">
        <v>40956</v>
      </c>
      <c r="D11575" t="s">
        <v>13</v>
      </c>
      <c r="E11575" t="s">
        <v>8751</v>
      </c>
      <c r="J11575" t="s">
        <v>17</v>
      </c>
      <c r="L11575" t="str">
        <f>_xlfn.XLOOKUP(Tableau1[[#This Row],[TYPE DE PIECE]],Tableau4[MATIERE],Tableau4[SHORT TYPE],"",0,1)</f>
        <v/>
      </c>
      <c r="N11575" t="str">
        <f>IF(ISERR(FIND("DECOUPE",Tableau1[[#This Row],[DESIGNATION]])),"","NEED REF")</f>
        <v/>
      </c>
    </row>
    <row r="11576" spans="2:14">
      <c r="B11576">
        <v>34402430</v>
      </c>
      <c r="C11576" s="2">
        <v>40956</v>
      </c>
      <c r="D11576" t="s">
        <v>13</v>
      </c>
      <c r="E11576" t="s">
        <v>8752</v>
      </c>
      <c r="J11576" t="s">
        <v>17</v>
      </c>
      <c r="L11576" t="str">
        <f>_xlfn.XLOOKUP(Tableau1[[#This Row],[TYPE DE PIECE]],Tableau4[MATIERE],Tableau4[SHORT TYPE],"",0,1)</f>
        <v/>
      </c>
      <c r="N11576" t="str">
        <f>IF(ISERR(FIND("DECOUPE",Tableau1[[#This Row],[DESIGNATION]])),"","NEED REF")</f>
        <v/>
      </c>
    </row>
    <row r="11577" spans="2:14">
      <c r="B11577">
        <v>34402429</v>
      </c>
      <c r="C11577" s="2">
        <v>40956</v>
      </c>
      <c r="D11577" t="s">
        <v>13</v>
      </c>
      <c r="E11577" t="s">
        <v>8753</v>
      </c>
      <c r="J11577" t="s">
        <v>17</v>
      </c>
      <c r="L11577" t="str">
        <f>_xlfn.XLOOKUP(Tableau1[[#This Row],[TYPE DE PIECE]],Tableau4[MATIERE],Tableau4[SHORT TYPE],"",0,1)</f>
        <v/>
      </c>
      <c r="N11577" t="str">
        <f>IF(ISERR(FIND("DECOUPE",Tableau1[[#This Row],[DESIGNATION]])),"","NEED REF")</f>
        <v/>
      </c>
    </row>
    <row r="11578" spans="2:14">
      <c r="B11578">
        <v>34402428</v>
      </c>
      <c r="C11578" s="2">
        <v>40956</v>
      </c>
      <c r="D11578" t="s">
        <v>13</v>
      </c>
      <c r="E11578" t="s">
        <v>8754</v>
      </c>
      <c r="J11578" t="s">
        <v>17</v>
      </c>
      <c r="L11578" t="str">
        <f>_xlfn.XLOOKUP(Tableau1[[#This Row],[TYPE DE PIECE]],Tableau4[MATIERE],Tableau4[SHORT TYPE],"",0,1)</f>
        <v/>
      </c>
      <c r="N11578" t="str">
        <f>IF(ISERR(FIND("DECOUPE",Tableau1[[#This Row],[DESIGNATION]])),"","NEED REF")</f>
        <v/>
      </c>
    </row>
    <row r="11579" spans="2:14">
      <c r="B11579">
        <v>34402427</v>
      </c>
      <c r="C11579" s="2">
        <v>40956</v>
      </c>
      <c r="D11579" t="s">
        <v>13</v>
      </c>
      <c r="E11579" t="s">
        <v>8755</v>
      </c>
      <c r="J11579" t="s">
        <v>17</v>
      </c>
      <c r="L11579" t="str">
        <f>_xlfn.XLOOKUP(Tableau1[[#This Row],[TYPE DE PIECE]],Tableau4[MATIERE],Tableau4[SHORT TYPE],"",0,1)</f>
        <v/>
      </c>
      <c r="N11579" t="str">
        <f>IF(ISERR(FIND("DECOUPE",Tableau1[[#This Row],[DESIGNATION]])),"","NEED REF")</f>
        <v/>
      </c>
    </row>
    <row r="11580" spans="2:14">
      <c r="B11580">
        <v>34402426</v>
      </c>
      <c r="C11580" s="2">
        <v>40956</v>
      </c>
      <c r="D11580" t="s">
        <v>13</v>
      </c>
      <c r="E11580" t="s">
        <v>8756</v>
      </c>
      <c r="J11580" t="s">
        <v>17</v>
      </c>
      <c r="L11580" t="str">
        <f>_xlfn.XLOOKUP(Tableau1[[#This Row],[TYPE DE PIECE]],Tableau4[MATIERE],Tableau4[SHORT TYPE],"",0,1)</f>
        <v/>
      </c>
      <c r="N11580" t="str">
        <f>IF(ISERR(FIND("DECOUPE",Tableau1[[#This Row],[DESIGNATION]])),"","NEED REF")</f>
        <v/>
      </c>
    </row>
    <row r="11581" spans="2:14">
      <c r="B11581">
        <v>34402425</v>
      </c>
      <c r="C11581" s="2">
        <v>40956</v>
      </c>
      <c r="D11581" t="s">
        <v>13</v>
      </c>
      <c r="E11581" t="s">
        <v>8757</v>
      </c>
      <c r="J11581" t="s">
        <v>17</v>
      </c>
      <c r="L11581" t="str">
        <f>_xlfn.XLOOKUP(Tableau1[[#This Row],[TYPE DE PIECE]],Tableau4[MATIERE],Tableau4[SHORT TYPE],"",0,1)</f>
        <v/>
      </c>
      <c r="N11581" t="str">
        <f>IF(ISERR(FIND("DECOUPE",Tableau1[[#This Row],[DESIGNATION]])),"","NEED REF")</f>
        <v/>
      </c>
    </row>
    <row r="11582" spans="2:14">
      <c r="B11582">
        <v>34402424</v>
      </c>
      <c r="C11582" s="2">
        <v>40956</v>
      </c>
      <c r="D11582" t="s">
        <v>13</v>
      </c>
      <c r="E11582" t="s">
        <v>8758</v>
      </c>
      <c r="J11582" t="s">
        <v>17</v>
      </c>
      <c r="L11582" t="str">
        <f>_xlfn.XLOOKUP(Tableau1[[#This Row],[TYPE DE PIECE]],Tableau4[MATIERE],Tableau4[SHORT TYPE],"",0,1)</f>
        <v/>
      </c>
      <c r="N11582" t="str">
        <f>IF(ISERR(FIND("DECOUPE",Tableau1[[#This Row],[DESIGNATION]])),"","NEED REF")</f>
        <v/>
      </c>
    </row>
    <row r="11583" spans="2:14">
      <c r="B11583">
        <v>34402423</v>
      </c>
      <c r="C11583" s="2">
        <v>40956</v>
      </c>
      <c r="D11583" t="s">
        <v>13</v>
      </c>
      <c r="E11583" t="s">
        <v>8759</v>
      </c>
      <c r="J11583" t="s">
        <v>17</v>
      </c>
      <c r="L11583" t="str">
        <f>_xlfn.XLOOKUP(Tableau1[[#This Row],[TYPE DE PIECE]],Tableau4[MATIERE],Tableau4[SHORT TYPE],"",0,1)</f>
        <v/>
      </c>
      <c r="N11583" t="str">
        <f>IF(ISERR(FIND("DECOUPE",Tableau1[[#This Row],[DESIGNATION]])),"","NEED REF")</f>
        <v/>
      </c>
    </row>
    <row r="11584" spans="2:14">
      <c r="B11584">
        <v>34402422</v>
      </c>
      <c r="C11584" s="2">
        <v>40956</v>
      </c>
      <c r="D11584" t="s">
        <v>13</v>
      </c>
      <c r="E11584" t="s">
        <v>8760</v>
      </c>
      <c r="J11584" t="s">
        <v>17</v>
      </c>
      <c r="L11584" t="str">
        <f>_xlfn.XLOOKUP(Tableau1[[#This Row],[TYPE DE PIECE]],Tableau4[MATIERE],Tableau4[SHORT TYPE],"",0,1)</f>
        <v/>
      </c>
      <c r="N11584" t="str">
        <f>IF(ISERR(FIND("DECOUPE",Tableau1[[#This Row],[DESIGNATION]])),"","NEED REF")</f>
        <v/>
      </c>
    </row>
    <row r="11585" spans="2:14">
      <c r="B11585">
        <v>34402421</v>
      </c>
      <c r="C11585" s="2">
        <v>40956</v>
      </c>
      <c r="D11585" t="s">
        <v>13</v>
      </c>
      <c r="E11585" t="s">
        <v>8761</v>
      </c>
      <c r="J11585" t="s">
        <v>17</v>
      </c>
      <c r="L11585" t="str">
        <f>_xlfn.XLOOKUP(Tableau1[[#This Row],[TYPE DE PIECE]],Tableau4[MATIERE],Tableau4[SHORT TYPE],"",0,1)</f>
        <v/>
      </c>
      <c r="N11585" t="str">
        <f>IF(ISERR(FIND("DECOUPE",Tableau1[[#This Row],[DESIGNATION]])),"","NEED REF")</f>
        <v/>
      </c>
    </row>
    <row r="11586" spans="2:14">
      <c r="B11586">
        <v>34402420</v>
      </c>
      <c r="C11586" s="2">
        <v>40956</v>
      </c>
      <c r="D11586" t="s">
        <v>13</v>
      </c>
      <c r="E11586" t="s">
        <v>8762</v>
      </c>
      <c r="J11586" t="s">
        <v>17</v>
      </c>
      <c r="L11586" t="str">
        <f>_xlfn.XLOOKUP(Tableau1[[#This Row],[TYPE DE PIECE]],Tableau4[MATIERE],Tableau4[SHORT TYPE],"",0,1)</f>
        <v/>
      </c>
      <c r="N11586" t="str">
        <f>IF(ISERR(FIND("DECOUPE",Tableau1[[#This Row],[DESIGNATION]])),"","NEED REF")</f>
        <v/>
      </c>
    </row>
    <row r="11587" spans="2:14">
      <c r="B11587">
        <v>34402419</v>
      </c>
      <c r="C11587" s="2">
        <v>40956</v>
      </c>
      <c r="D11587" t="s">
        <v>13</v>
      </c>
      <c r="E11587" t="s">
        <v>8763</v>
      </c>
      <c r="J11587" t="s">
        <v>17</v>
      </c>
      <c r="L11587" t="str">
        <f>_xlfn.XLOOKUP(Tableau1[[#This Row],[TYPE DE PIECE]],Tableau4[MATIERE],Tableau4[SHORT TYPE],"",0,1)</f>
        <v/>
      </c>
      <c r="N11587" t="str">
        <f>IF(ISERR(FIND("DECOUPE",Tableau1[[#This Row],[DESIGNATION]])),"","NEED REF")</f>
        <v/>
      </c>
    </row>
    <row r="11588" spans="2:14">
      <c r="B11588">
        <v>34402418</v>
      </c>
      <c r="C11588" s="2">
        <v>40956</v>
      </c>
      <c r="D11588" t="s">
        <v>13</v>
      </c>
      <c r="E11588" t="s">
        <v>8764</v>
      </c>
      <c r="J11588" t="s">
        <v>17</v>
      </c>
      <c r="L11588" t="str">
        <f>_xlfn.XLOOKUP(Tableau1[[#This Row],[TYPE DE PIECE]],Tableau4[MATIERE],Tableau4[SHORT TYPE],"",0,1)</f>
        <v/>
      </c>
      <c r="N11588" t="str">
        <f>IF(ISERR(FIND("DECOUPE",Tableau1[[#This Row],[DESIGNATION]])),"","NEED REF")</f>
        <v/>
      </c>
    </row>
    <row r="11589" spans="2:14">
      <c r="B11589">
        <v>34402417</v>
      </c>
      <c r="C11589" s="2">
        <v>40956</v>
      </c>
      <c r="D11589" t="s">
        <v>13</v>
      </c>
      <c r="E11589" t="s">
        <v>8765</v>
      </c>
      <c r="J11589" t="s">
        <v>17</v>
      </c>
      <c r="L11589" t="str">
        <f>_xlfn.XLOOKUP(Tableau1[[#This Row],[TYPE DE PIECE]],Tableau4[MATIERE],Tableau4[SHORT TYPE],"",0,1)</f>
        <v/>
      </c>
      <c r="N11589" t="str">
        <f>IF(ISERR(FIND("DECOUPE",Tableau1[[#This Row],[DESIGNATION]])),"","NEED REF")</f>
        <v/>
      </c>
    </row>
    <row r="11590" spans="2:14">
      <c r="B11590">
        <v>34402416</v>
      </c>
      <c r="C11590" s="2">
        <v>40956</v>
      </c>
      <c r="D11590" t="s">
        <v>13</v>
      </c>
      <c r="E11590" t="s">
        <v>8766</v>
      </c>
      <c r="J11590" t="s">
        <v>17</v>
      </c>
      <c r="L11590" t="str">
        <f>_xlfn.XLOOKUP(Tableau1[[#This Row],[TYPE DE PIECE]],Tableau4[MATIERE],Tableau4[SHORT TYPE],"",0,1)</f>
        <v/>
      </c>
      <c r="N11590" t="str">
        <f>IF(ISERR(FIND("DECOUPE",Tableau1[[#This Row],[DESIGNATION]])),"","NEED REF")</f>
        <v/>
      </c>
    </row>
    <row r="11591" spans="2:14">
      <c r="B11591">
        <v>34402415</v>
      </c>
      <c r="C11591" s="2">
        <v>40956</v>
      </c>
      <c r="D11591" t="s">
        <v>13</v>
      </c>
      <c r="E11591" t="s">
        <v>8767</v>
      </c>
      <c r="J11591" t="s">
        <v>17</v>
      </c>
      <c r="L11591" t="str">
        <f>_xlfn.XLOOKUP(Tableau1[[#This Row],[TYPE DE PIECE]],Tableau4[MATIERE],Tableau4[SHORT TYPE],"",0,1)</f>
        <v/>
      </c>
      <c r="N11591" t="str">
        <f>IF(ISERR(FIND("DECOUPE",Tableau1[[#This Row],[DESIGNATION]])),"","NEED REF")</f>
        <v/>
      </c>
    </row>
    <row r="11592" spans="2:14">
      <c r="B11592">
        <v>34402414</v>
      </c>
      <c r="C11592" s="2">
        <v>40956</v>
      </c>
      <c r="D11592" t="s">
        <v>13</v>
      </c>
      <c r="E11592" t="s">
        <v>8768</v>
      </c>
      <c r="J11592" t="s">
        <v>17</v>
      </c>
      <c r="L11592" t="str">
        <f>_xlfn.XLOOKUP(Tableau1[[#This Row],[TYPE DE PIECE]],Tableau4[MATIERE],Tableau4[SHORT TYPE],"",0,1)</f>
        <v/>
      </c>
      <c r="N11592" t="str">
        <f>IF(ISERR(FIND("DECOUPE",Tableau1[[#This Row],[DESIGNATION]])),"","NEED REF")</f>
        <v/>
      </c>
    </row>
    <row r="11593" spans="2:14">
      <c r="B11593">
        <v>34402413</v>
      </c>
      <c r="C11593" s="2">
        <v>40956</v>
      </c>
      <c r="D11593" t="s">
        <v>13</v>
      </c>
      <c r="E11593" t="s">
        <v>8769</v>
      </c>
      <c r="J11593" t="s">
        <v>17</v>
      </c>
      <c r="L11593" t="str">
        <f>_xlfn.XLOOKUP(Tableau1[[#This Row],[TYPE DE PIECE]],Tableau4[MATIERE],Tableau4[SHORT TYPE],"",0,1)</f>
        <v/>
      </c>
      <c r="N11593" t="str">
        <f>IF(ISERR(FIND("DECOUPE",Tableau1[[#This Row],[DESIGNATION]])),"","NEED REF")</f>
        <v/>
      </c>
    </row>
    <row r="11594" spans="2:14">
      <c r="B11594">
        <v>34402412</v>
      </c>
      <c r="C11594" s="2">
        <v>40956</v>
      </c>
      <c r="D11594" t="s">
        <v>13</v>
      </c>
      <c r="E11594" t="s">
        <v>8770</v>
      </c>
      <c r="J11594" t="s">
        <v>17</v>
      </c>
      <c r="L11594" t="str">
        <f>_xlfn.XLOOKUP(Tableau1[[#This Row],[TYPE DE PIECE]],Tableau4[MATIERE],Tableau4[SHORT TYPE],"",0,1)</f>
        <v/>
      </c>
      <c r="N11594" t="str">
        <f>IF(ISERR(FIND("DECOUPE",Tableau1[[#This Row],[DESIGNATION]])),"","NEED REF")</f>
        <v/>
      </c>
    </row>
    <row r="11595" spans="2:14">
      <c r="B11595">
        <v>34402411</v>
      </c>
      <c r="C11595" s="2">
        <v>40956</v>
      </c>
      <c r="D11595" t="s">
        <v>13</v>
      </c>
      <c r="E11595" t="s">
        <v>8771</v>
      </c>
      <c r="J11595" t="s">
        <v>17</v>
      </c>
      <c r="L11595" t="str">
        <f>_xlfn.XLOOKUP(Tableau1[[#This Row],[TYPE DE PIECE]],Tableau4[MATIERE],Tableau4[SHORT TYPE],"",0,1)</f>
        <v/>
      </c>
      <c r="N11595" t="str">
        <f>IF(ISERR(FIND("DECOUPE",Tableau1[[#This Row],[DESIGNATION]])),"","NEED REF")</f>
        <v/>
      </c>
    </row>
    <row r="11596" spans="2:14">
      <c r="B11596">
        <v>34402410</v>
      </c>
      <c r="C11596" s="2">
        <v>40956</v>
      </c>
      <c r="D11596" t="s">
        <v>13</v>
      </c>
      <c r="E11596" t="s">
        <v>8772</v>
      </c>
      <c r="J11596" t="s">
        <v>17</v>
      </c>
      <c r="L11596" t="str">
        <f>_xlfn.XLOOKUP(Tableau1[[#This Row],[TYPE DE PIECE]],Tableau4[MATIERE],Tableau4[SHORT TYPE],"",0,1)</f>
        <v/>
      </c>
      <c r="N11596" t="str">
        <f>IF(ISERR(FIND("DECOUPE",Tableau1[[#This Row],[DESIGNATION]])),"","NEED REF")</f>
        <v/>
      </c>
    </row>
    <row r="11597" spans="2:14">
      <c r="B11597">
        <v>34402409</v>
      </c>
      <c r="C11597" s="2">
        <v>40956</v>
      </c>
      <c r="D11597" t="s">
        <v>13</v>
      </c>
      <c r="E11597" t="s">
        <v>8773</v>
      </c>
      <c r="J11597" t="s">
        <v>17</v>
      </c>
      <c r="L11597" t="str">
        <f>_xlfn.XLOOKUP(Tableau1[[#This Row],[TYPE DE PIECE]],Tableau4[MATIERE],Tableau4[SHORT TYPE],"",0,1)</f>
        <v/>
      </c>
      <c r="N11597" t="str">
        <f>IF(ISERR(FIND("DECOUPE",Tableau1[[#This Row],[DESIGNATION]])),"","NEED REF")</f>
        <v/>
      </c>
    </row>
    <row r="11598" spans="2:14">
      <c r="B11598">
        <v>34402408</v>
      </c>
      <c r="C11598" s="2">
        <v>40956</v>
      </c>
      <c r="D11598" t="s">
        <v>13</v>
      </c>
      <c r="E11598" t="s">
        <v>8774</v>
      </c>
      <c r="J11598" t="s">
        <v>17</v>
      </c>
      <c r="L11598" t="str">
        <f>_xlfn.XLOOKUP(Tableau1[[#This Row],[TYPE DE PIECE]],Tableau4[MATIERE],Tableau4[SHORT TYPE],"",0,1)</f>
        <v/>
      </c>
      <c r="N11598" t="str">
        <f>IF(ISERR(FIND("DECOUPE",Tableau1[[#This Row],[DESIGNATION]])),"","NEED REF")</f>
        <v/>
      </c>
    </row>
    <row r="11599" spans="2:14">
      <c r="B11599">
        <v>34402407</v>
      </c>
      <c r="C11599" s="2">
        <v>40956</v>
      </c>
      <c r="D11599" t="s">
        <v>13</v>
      </c>
      <c r="E11599" t="s">
        <v>8775</v>
      </c>
      <c r="J11599" t="s">
        <v>17</v>
      </c>
      <c r="L11599" t="str">
        <f>_xlfn.XLOOKUP(Tableau1[[#This Row],[TYPE DE PIECE]],Tableau4[MATIERE],Tableau4[SHORT TYPE],"",0,1)</f>
        <v/>
      </c>
      <c r="N11599" t="str">
        <f>IF(ISERR(FIND("DECOUPE",Tableau1[[#This Row],[DESIGNATION]])),"","NEED REF")</f>
        <v/>
      </c>
    </row>
    <row r="11600" spans="2:14">
      <c r="B11600">
        <v>34402406</v>
      </c>
      <c r="C11600" s="2">
        <v>40956</v>
      </c>
      <c r="D11600" t="s">
        <v>13</v>
      </c>
      <c r="E11600" t="s">
        <v>8776</v>
      </c>
      <c r="J11600" t="s">
        <v>17</v>
      </c>
      <c r="L11600" t="str">
        <f>_xlfn.XLOOKUP(Tableau1[[#This Row],[TYPE DE PIECE]],Tableau4[MATIERE],Tableau4[SHORT TYPE],"",0,1)</f>
        <v/>
      </c>
      <c r="N11600" t="str">
        <f>IF(ISERR(FIND("DECOUPE",Tableau1[[#This Row],[DESIGNATION]])),"","NEED REF")</f>
        <v/>
      </c>
    </row>
    <row r="11601" spans="2:14">
      <c r="B11601">
        <v>34402405</v>
      </c>
      <c r="C11601" s="2">
        <v>40956</v>
      </c>
      <c r="D11601" t="s">
        <v>13</v>
      </c>
      <c r="E11601" t="s">
        <v>8777</v>
      </c>
      <c r="J11601" t="s">
        <v>17</v>
      </c>
      <c r="L11601" t="str">
        <f>_xlfn.XLOOKUP(Tableau1[[#This Row],[TYPE DE PIECE]],Tableau4[MATIERE],Tableau4[SHORT TYPE],"",0,1)</f>
        <v/>
      </c>
      <c r="N11601" t="str">
        <f>IF(ISERR(FIND("DECOUPE",Tableau1[[#This Row],[DESIGNATION]])),"","NEED REF")</f>
        <v/>
      </c>
    </row>
    <row r="11602" spans="2:14">
      <c r="B11602">
        <v>34402404</v>
      </c>
      <c r="C11602" s="2">
        <v>40956</v>
      </c>
      <c r="D11602" t="s">
        <v>13</v>
      </c>
      <c r="E11602" t="s">
        <v>8778</v>
      </c>
      <c r="J11602" t="s">
        <v>17</v>
      </c>
      <c r="L11602" t="str">
        <f>_xlfn.XLOOKUP(Tableau1[[#This Row],[TYPE DE PIECE]],Tableau4[MATIERE],Tableau4[SHORT TYPE],"",0,1)</f>
        <v/>
      </c>
      <c r="N11602" t="str">
        <f>IF(ISERR(FIND("DECOUPE",Tableau1[[#This Row],[DESIGNATION]])),"","NEED REF")</f>
        <v/>
      </c>
    </row>
    <row r="11603" spans="2:14">
      <c r="B11603">
        <v>34402403</v>
      </c>
      <c r="C11603" s="2">
        <v>40956</v>
      </c>
      <c r="D11603" t="s">
        <v>13</v>
      </c>
      <c r="E11603" t="s">
        <v>8779</v>
      </c>
      <c r="J11603" t="s">
        <v>17</v>
      </c>
      <c r="L11603" t="str">
        <f>_xlfn.XLOOKUP(Tableau1[[#This Row],[TYPE DE PIECE]],Tableau4[MATIERE],Tableau4[SHORT TYPE],"",0,1)</f>
        <v/>
      </c>
      <c r="N11603" t="str">
        <f>IF(ISERR(FIND("DECOUPE",Tableau1[[#This Row],[DESIGNATION]])),"","NEED REF")</f>
        <v/>
      </c>
    </row>
    <row r="11604" spans="2:14">
      <c r="B11604">
        <v>34402401</v>
      </c>
      <c r="C11604" s="2">
        <v>40956</v>
      </c>
      <c r="D11604" t="s">
        <v>13</v>
      </c>
      <c r="E11604" t="s">
        <v>8780</v>
      </c>
      <c r="J11604" t="s">
        <v>17</v>
      </c>
      <c r="L11604" t="str">
        <f>_xlfn.XLOOKUP(Tableau1[[#This Row],[TYPE DE PIECE]],Tableau4[MATIERE],Tableau4[SHORT TYPE],"",0,1)</f>
        <v/>
      </c>
      <c r="N11604" t="str">
        <f>IF(ISERR(FIND("DECOUPE",Tableau1[[#This Row],[DESIGNATION]])),"","NEED REF")</f>
        <v/>
      </c>
    </row>
    <row r="11605" spans="2:14">
      <c r="B11605">
        <v>34402400</v>
      </c>
      <c r="C11605" s="2">
        <v>40956</v>
      </c>
      <c r="D11605" t="s">
        <v>13</v>
      </c>
      <c r="E11605" t="s">
        <v>8781</v>
      </c>
      <c r="J11605" t="s">
        <v>17</v>
      </c>
      <c r="L11605" t="str">
        <f>_xlfn.XLOOKUP(Tableau1[[#This Row],[TYPE DE PIECE]],Tableau4[MATIERE],Tableau4[SHORT TYPE],"",0,1)</f>
        <v/>
      </c>
      <c r="N11605" t="str">
        <f>IF(ISERR(FIND("DECOUPE",Tableau1[[#This Row],[DESIGNATION]])),"","NEED REF")</f>
        <v/>
      </c>
    </row>
    <row r="11606" spans="2:14">
      <c r="B11606">
        <v>34402399</v>
      </c>
      <c r="C11606" s="2">
        <v>40956</v>
      </c>
      <c r="D11606" t="s">
        <v>13</v>
      </c>
      <c r="E11606" t="s">
        <v>8782</v>
      </c>
      <c r="J11606" t="s">
        <v>17</v>
      </c>
      <c r="L11606" t="str">
        <f>_xlfn.XLOOKUP(Tableau1[[#This Row],[TYPE DE PIECE]],Tableau4[MATIERE],Tableau4[SHORT TYPE],"",0,1)</f>
        <v/>
      </c>
      <c r="N11606" t="str">
        <f>IF(ISERR(FIND("DECOUPE",Tableau1[[#This Row],[DESIGNATION]])),"","NEED REF")</f>
        <v/>
      </c>
    </row>
    <row r="11607" spans="2:14">
      <c r="B11607">
        <v>34402398</v>
      </c>
      <c r="C11607" s="2">
        <v>40956</v>
      </c>
      <c r="D11607" t="s">
        <v>13</v>
      </c>
      <c r="E11607" t="s">
        <v>8783</v>
      </c>
      <c r="F11607" t="s">
        <v>8784</v>
      </c>
      <c r="J11607" t="s">
        <v>17</v>
      </c>
      <c r="L11607" t="str">
        <f>_xlfn.XLOOKUP(Tableau1[[#This Row],[TYPE DE PIECE]],Tableau4[MATIERE],Tableau4[SHORT TYPE],"",0,1)</f>
        <v/>
      </c>
      <c r="N11607" t="str">
        <f>IF(ISERR(FIND("DECOUPE",Tableau1[[#This Row],[DESIGNATION]])),"","NEED REF")</f>
        <v/>
      </c>
    </row>
    <row r="11608" spans="2:14">
      <c r="B11608">
        <v>34402397</v>
      </c>
      <c r="C11608" s="2">
        <v>40956</v>
      </c>
      <c r="D11608" t="s">
        <v>13</v>
      </c>
      <c r="E11608" t="s">
        <v>8785</v>
      </c>
      <c r="F11608" t="s">
        <v>8784</v>
      </c>
      <c r="J11608" t="s">
        <v>17</v>
      </c>
      <c r="L11608" t="str">
        <f>_xlfn.XLOOKUP(Tableau1[[#This Row],[TYPE DE PIECE]],Tableau4[MATIERE],Tableau4[SHORT TYPE],"",0,1)</f>
        <v/>
      </c>
      <c r="N11608" t="str">
        <f>IF(ISERR(FIND("DECOUPE",Tableau1[[#This Row],[DESIGNATION]])),"","NEED REF")</f>
        <v/>
      </c>
    </row>
    <row r="11609" spans="2:14">
      <c r="B11609">
        <v>34402396</v>
      </c>
      <c r="C11609" s="2">
        <v>40956</v>
      </c>
      <c r="D11609" t="s">
        <v>745</v>
      </c>
      <c r="E11609" t="s">
        <v>8786</v>
      </c>
      <c r="F11609" t="s">
        <v>8787</v>
      </c>
      <c r="J11609" t="s">
        <v>17</v>
      </c>
      <c r="L11609" t="str">
        <f>_xlfn.XLOOKUP(Tableau1[[#This Row],[TYPE DE PIECE]],Tableau4[MATIERE],Tableau4[SHORT TYPE],"",0,1)</f>
        <v/>
      </c>
      <c r="N11609" t="str">
        <f>IF(ISERR(FIND("DECOUPE",Tableau1[[#This Row],[DESIGNATION]])),"","NEED REF")</f>
        <v/>
      </c>
    </row>
    <row r="11610" spans="2:14">
      <c r="B11610">
        <v>34402395</v>
      </c>
      <c r="C11610" s="2">
        <v>40956</v>
      </c>
      <c r="D11610" t="s">
        <v>745</v>
      </c>
      <c r="E11610" t="s">
        <v>8788</v>
      </c>
      <c r="F11610" t="s">
        <v>8784</v>
      </c>
      <c r="J11610" t="s">
        <v>17</v>
      </c>
      <c r="L11610" t="str">
        <f>_xlfn.XLOOKUP(Tableau1[[#This Row],[TYPE DE PIECE]],Tableau4[MATIERE],Tableau4[SHORT TYPE],"",0,1)</f>
        <v/>
      </c>
      <c r="N11610" t="str">
        <f>IF(ISERR(FIND("DECOUPE",Tableau1[[#This Row],[DESIGNATION]])),"","NEED REF")</f>
        <v/>
      </c>
    </row>
    <row r="11611" spans="2:14">
      <c r="B11611">
        <v>34402394</v>
      </c>
      <c r="C11611" s="2">
        <v>40954</v>
      </c>
      <c r="D11611" t="s">
        <v>13</v>
      </c>
      <c r="E11611" t="s">
        <v>8789</v>
      </c>
      <c r="F11611" t="s">
        <v>8524</v>
      </c>
      <c r="J11611" t="s">
        <v>17</v>
      </c>
      <c r="L11611" t="str">
        <f>_xlfn.XLOOKUP(Tableau1[[#This Row],[TYPE DE PIECE]],Tableau4[MATIERE],Tableau4[SHORT TYPE],"",0,1)</f>
        <v/>
      </c>
      <c r="N11611" t="str">
        <f>IF(ISERR(FIND("DECOUPE",Tableau1[[#This Row],[DESIGNATION]])),"","NEED REF")</f>
        <v/>
      </c>
    </row>
    <row r="11612" spans="2:14">
      <c r="B11612">
        <v>34402393</v>
      </c>
      <c r="C11612" s="2">
        <v>40954</v>
      </c>
      <c r="D11612" t="s">
        <v>13</v>
      </c>
      <c r="E11612" t="s">
        <v>8790</v>
      </c>
      <c r="F11612" t="s">
        <v>8524</v>
      </c>
      <c r="J11612" t="s">
        <v>17</v>
      </c>
      <c r="L11612" t="str">
        <f>_xlfn.XLOOKUP(Tableau1[[#This Row],[TYPE DE PIECE]],Tableau4[MATIERE],Tableau4[SHORT TYPE],"",0,1)</f>
        <v/>
      </c>
      <c r="N11612" t="str">
        <f>IF(ISERR(FIND("DECOUPE",Tableau1[[#This Row],[DESIGNATION]])),"","NEED REF")</f>
        <v/>
      </c>
    </row>
    <row r="11613" spans="2:14">
      <c r="B11613">
        <v>34402392</v>
      </c>
      <c r="C11613" s="2">
        <v>40954</v>
      </c>
      <c r="D11613" t="s">
        <v>13</v>
      </c>
      <c r="E11613" t="s">
        <v>8791</v>
      </c>
      <c r="F11613" t="s">
        <v>8524</v>
      </c>
      <c r="J11613" t="s">
        <v>17</v>
      </c>
      <c r="L11613" t="str">
        <f>_xlfn.XLOOKUP(Tableau1[[#This Row],[TYPE DE PIECE]],Tableau4[MATIERE],Tableau4[SHORT TYPE],"",0,1)</f>
        <v/>
      </c>
      <c r="N11613" t="str">
        <f>IF(ISERR(FIND("DECOUPE",Tableau1[[#This Row],[DESIGNATION]])),"","NEED REF")</f>
        <v/>
      </c>
    </row>
    <row r="11614" spans="2:14">
      <c r="B11614">
        <v>34402391</v>
      </c>
      <c r="C11614" s="2">
        <v>40954</v>
      </c>
      <c r="D11614" t="s">
        <v>745</v>
      </c>
      <c r="E11614" t="s">
        <v>8792</v>
      </c>
      <c r="F11614" t="s">
        <v>8524</v>
      </c>
      <c r="J11614" t="s">
        <v>17</v>
      </c>
      <c r="L11614" t="str">
        <f>_xlfn.XLOOKUP(Tableau1[[#This Row],[TYPE DE PIECE]],Tableau4[MATIERE],Tableau4[SHORT TYPE],"",0,1)</f>
        <v/>
      </c>
      <c r="N11614" t="str">
        <f>IF(ISERR(FIND("DECOUPE",Tableau1[[#This Row],[DESIGNATION]])),"","NEED REF")</f>
        <v/>
      </c>
    </row>
    <row r="11615" spans="2:14">
      <c r="B11615">
        <v>34402390</v>
      </c>
      <c r="C11615" s="2">
        <v>40954</v>
      </c>
      <c r="D11615" t="s">
        <v>13</v>
      </c>
      <c r="E11615" t="s">
        <v>8793</v>
      </c>
      <c r="F11615" t="s">
        <v>8524</v>
      </c>
      <c r="J11615" t="s">
        <v>17</v>
      </c>
      <c r="L11615" t="str">
        <f>_xlfn.XLOOKUP(Tableau1[[#This Row],[TYPE DE PIECE]],Tableau4[MATIERE],Tableau4[SHORT TYPE],"",0,1)</f>
        <v/>
      </c>
      <c r="N11615" t="str">
        <f>IF(ISERR(FIND("DECOUPE",Tableau1[[#This Row],[DESIGNATION]])),"","NEED REF")</f>
        <v/>
      </c>
    </row>
    <row r="11616" spans="2:14">
      <c r="B11616">
        <v>34402389</v>
      </c>
      <c r="C11616" s="2">
        <v>40954</v>
      </c>
      <c r="D11616" t="s">
        <v>13</v>
      </c>
      <c r="E11616" t="s">
        <v>8794</v>
      </c>
      <c r="F11616" t="s">
        <v>8524</v>
      </c>
      <c r="J11616" t="s">
        <v>17</v>
      </c>
      <c r="L11616" t="str">
        <f>_xlfn.XLOOKUP(Tableau1[[#This Row],[TYPE DE PIECE]],Tableau4[MATIERE],Tableau4[SHORT TYPE],"",0,1)</f>
        <v/>
      </c>
      <c r="N11616" t="str">
        <f>IF(ISERR(FIND("DECOUPE",Tableau1[[#This Row],[DESIGNATION]])),"","NEED REF")</f>
        <v/>
      </c>
    </row>
    <row r="11617" spans="2:14">
      <c r="B11617">
        <v>34402388</v>
      </c>
      <c r="C11617" s="2">
        <v>40954</v>
      </c>
      <c r="D11617" t="s">
        <v>13</v>
      </c>
      <c r="E11617" t="s">
        <v>8795</v>
      </c>
      <c r="F11617" t="s">
        <v>8524</v>
      </c>
      <c r="J11617" t="s">
        <v>17</v>
      </c>
      <c r="L11617" t="str">
        <f>_xlfn.XLOOKUP(Tableau1[[#This Row],[TYPE DE PIECE]],Tableau4[MATIERE],Tableau4[SHORT TYPE],"",0,1)</f>
        <v/>
      </c>
      <c r="N11617" t="str">
        <f>IF(ISERR(FIND("DECOUPE",Tableau1[[#This Row],[DESIGNATION]])),"","NEED REF")</f>
        <v/>
      </c>
    </row>
    <row r="11618" spans="2:14">
      <c r="B11618">
        <v>34402387</v>
      </c>
      <c r="C11618" s="2">
        <v>40954</v>
      </c>
      <c r="D11618" t="s">
        <v>13</v>
      </c>
      <c r="E11618" t="s">
        <v>8796</v>
      </c>
      <c r="F11618" t="s">
        <v>8524</v>
      </c>
      <c r="J11618" t="s">
        <v>17</v>
      </c>
      <c r="L11618" t="str">
        <f>_xlfn.XLOOKUP(Tableau1[[#This Row],[TYPE DE PIECE]],Tableau4[MATIERE],Tableau4[SHORT TYPE],"",0,1)</f>
        <v/>
      </c>
      <c r="N11618" t="str">
        <f>IF(ISERR(FIND("DECOUPE",Tableau1[[#This Row],[DESIGNATION]])),"","NEED REF")</f>
        <v/>
      </c>
    </row>
    <row r="11619" spans="2:14">
      <c r="B11619">
        <v>34402386</v>
      </c>
      <c r="C11619" s="2">
        <v>40954</v>
      </c>
      <c r="D11619" t="s">
        <v>13</v>
      </c>
      <c r="E11619" t="s">
        <v>8797</v>
      </c>
      <c r="F11619" t="s">
        <v>8524</v>
      </c>
      <c r="J11619" t="s">
        <v>17</v>
      </c>
      <c r="L11619" t="str">
        <f>_xlfn.XLOOKUP(Tableau1[[#This Row],[TYPE DE PIECE]],Tableau4[MATIERE],Tableau4[SHORT TYPE],"",0,1)</f>
        <v/>
      </c>
      <c r="N11619" t="str">
        <f>IF(ISERR(FIND("DECOUPE",Tableau1[[#This Row],[DESIGNATION]])),"","NEED REF")</f>
        <v/>
      </c>
    </row>
    <row r="11620" spans="2:14">
      <c r="B11620">
        <v>34402385</v>
      </c>
      <c r="C11620" s="2">
        <v>40954</v>
      </c>
      <c r="D11620" t="s">
        <v>13</v>
      </c>
      <c r="E11620" t="s">
        <v>8798</v>
      </c>
      <c r="F11620" t="s">
        <v>8524</v>
      </c>
      <c r="J11620" t="s">
        <v>17</v>
      </c>
      <c r="L11620" t="str">
        <f>_xlfn.XLOOKUP(Tableau1[[#This Row],[TYPE DE PIECE]],Tableau4[MATIERE],Tableau4[SHORT TYPE],"",0,1)</f>
        <v/>
      </c>
      <c r="N11620" t="str">
        <f>IF(ISERR(FIND("DECOUPE",Tableau1[[#This Row],[DESIGNATION]])),"","NEED REF")</f>
        <v/>
      </c>
    </row>
    <row r="11621" spans="2:14">
      <c r="B11621">
        <v>34402384</v>
      </c>
      <c r="C11621" s="2">
        <v>40954</v>
      </c>
      <c r="D11621" t="s">
        <v>13</v>
      </c>
      <c r="E11621" t="s">
        <v>8799</v>
      </c>
      <c r="F11621" t="s">
        <v>8524</v>
      </c>
      <c r="J11621" t="s">
        <v>17</v>
      </c>
      <c r="L11621" t="str">
        <f>_xlfn.XLOOKUP(Tableau1[[#This Row],[TYPE DE PIECE]],Tableau4[MATIERE],Tableau4[SHORT TYPE],"",0,1)</f>
        <v/>
      </c>
      <c r="N11621" t="str">
        <f>IF(ISERR(FIND("DECOUPE",Tableau1[[#This Row],[DESIGNATION]])),"","NEED REF")</f>
        <v/>
      </c>
    </row>
    <row r="11622" spans="2:14">
      <c r="B11622">
        <v>34402383</v>
      </c>
      <c r="C11622" s="2">
        <v>40954</v>
      </c>
      <c r="D11622" t="s">
        <v>13</v>
      </c>
      <c r="E11622" t="s">
        <v>8800</v>
      </c>
      <c r="F11622" t="s">
        <v>8524</v>
      </c>
      <c r="J11622" t="s">
        <v>17</v>
      </c>
      <c r="L11622" t="str">
        <f>_xlfn.XLOOKUP(Tableau1[[#This Row],[TYPE DE PIECE]],Tableau4[MATIERE],Tableau4[SHORT TYPE],"",0,1)</f>
        <v/>
      </c>
      <c r="N11622" t="str">
        <f>IF(ISERR(FIND("DECOUPE",Tableau1[[#This Row],[DESIGNATION]])),"","NEED REF")</f>
        <v/>
      </c>
    </row>
    <row r="11623" spans="2:14">
      <c r="B11623">
        <v>34402382</v>
      </c>
      <c r="C11623" s="2">
        <v>40954</v>
      </c>
      <c r="D11623" t="s">
        <v>13</v>
      </c>
      <c r="E11623" t="s">
        <v>8801</v>
      </c>
      <c r="F11623" t="s">
        <v>8524</v>
      </c>
      <c r="J11623" t="s">
        <v>17</v>
      </c>
      <c r="L11623" t="str">
        <f>_xlfn.XLOOKUP(Tableau1[[#This Row],[TYPE DE PIECE]],Tableau4[MATIERE],Tableau4[SHORT TYPE],"",0,1)</f>
        <v/>
      </c>
      <c r="N11623" t="str">
        <f>IF(ISERR(FIND("DECOUPE",Tableau1[[#This Row],[DESIGNATION]])),"","NEED REF")</f>
        <v/>
      </c>
    </row>
    <row r="11624" spans="2:14">
      <c r="B11624">
        <v>34402381</v>
      </c>
      <c r="C11624" s="2">
        <v>40954</v>
      </c>
      <c r="D11624" t="s">
        <v>13</v>
      </c>
      <c r="E11624" t="s">
        <v>8802</v>
      </c>
      <c r="F11624" t="s">
        <v>8524</v>
      </c>
      <c r="J11624" t="s">
        <v>17</v>
      </c>
      <c r="L11624" t="str">
        <f>_xlfn.XLOOKUP(Tableau1[[#This Row],[TYPE DE PIECE]],Tableau4[MATIERE],Tableau4[SHORT TYPE],"",0,1)</f>
        <v/>
      </c>
      <c r="N11624" t="str">
        <f>IF(ISERR(FIND("DECOUPE",Tableau1[[#This Row],[DESIGNATION]])),"","NEED REF")</f>
        <v/>
      </c>
    </row>
    <row r="11625" spans="2:14">
      <c r="B11625">
        <v>34402380</v>
      </c>
      <c r="C11625" s="2">
        <v>40954</v>
      </c>
      <c r="D11625" t="s">
        <v>13</v>
      </c>
      <c r="E11625" t="s">
        <v>8803</v>
      </c>
      <c r="F11625" t="s">
        <v>8524</v>
      </c>
      <c r="J11625" t="s">
        <v>17</v>
      </c>
      <c r="L11625" t="str">
        <f>_xlfn.XLOOKUP(Tableau1[[#This Row],[TYPE DE PIECE]],Tableau4[MATIERE],Tableau4[SHORT TYPE],"",0,1)</f>
        <v/>
      </c>
      <c r="N11625" t="str">
        <f>IF(ISERR(FIND("DECOUPE",Tableau1[[#This Row],[DESIGNATION]])),"","NEED REF")</f>
        <v/>
      </c>
    </row>
    <row r="11626" spans="2:14">
      <c r="B11626">
        <v>34402379</v>
      </c>
      <c r="C11626" s="2">
        <v>40954</v>
      </c>
      <c r="D11626" t="s">
        <v>13</v>
      </c>
      <c r="E11626" t="s">
        <v>8804</v>
      </c>
      <c r="F11626" t="s">
        <v>8524</v>
      </c>
      <c r="J11626" t="s">
        <v>17</v>
      </c>
      <c r="L11626" t="str">
        <f>_xlfn.XLOOKUP(Tableau1[[#This Row],[TYPE DE PIECE]],Tableau4[MATIERE],Tableau4[SHORT TYPE],"",0,1)</f>
        <v/>
      </c>
      <c r="N11626" t="str">
        <f>IF(ISERR(FIND("DECOUPE",Tableau1[[#This Row],[DESIGNATION]])),"","NEED REF")</f>
        <v/>
      </c>
    </row>
    <row r="11627" spans="2:14">
      <c r="B11627">
        <v>34402378</v>
      </c>
      <c r="C11627" s="2">
        <v>40954</v>
      </c>
      <c r="D11627" t="s">
        <v>13</v>
      </c>
      <c r="E11627" t="s">
        <v>8805</v>
      </c>
      <c r="F11627" t="s">
        <v>8524</v>
      </c>
      <c r="J11627" t="s">
        <v>17</v>
      </c>
      <c r="L11627" t="str">
        <f>_xlfn.XLOOKUP(Tableau1[[#This Row],[TYPE DE PIECE]],Tableau4[MATIERE],Tableau4[SHORT TYPE],"",0,1)</f>
        <v/>
      </c>
      <c r="N11627" t="str">
        <f>IF(ISERR(FIND("DECOUPE",Tableau1[[#This Row],[DESIGNATION]])),"","NEED REF")</f>
        <v/>
      </c>
    </row>
    <row r="11628" spans="2:14">
      <c r="B11628">
        <v>34402377</v>
      </c>
      <c r="C11628" s="2">
        <v>40954</v>
      </c>
      <c r="D11628" t="s">
        <v>13</v>
      </c>
      <c r="E11628" t="s">
        <v>8806</v>
      </c>
      <c r="F11628" t="s">
        <v>8524</v>
      </c>
      <c r="J11628" t="s">
        <v>17</v>
      </c>
      <c r="L11628" t="str">
        <f>_xlfn.XLOOKUP(Tableau1[[#This Row],[TYPE DE PIECE]],Tableau4[MATIERE],Tableau4[SHORT TYPE],"",0,1)</f>
        <v/>
      </c>
      <c r="N11628" t="str">
        <f>IF(ISERR(FIND("DECOUPE",Tableau1[[#This Row],[DESIGNATION]])),"","NEED REF")</f>
        <v/>
      </c>
    </row>
    <row r="11629" spans="2:14">
      <c r="B11629">
        <v>34402376</v>
      </c>
      <c r="C11629" s="2">
        <v>40954</v>
      </c>
      <c r="D11629" t="s">
        <v>13</v>
      </c>
      <c r="E11629" t="s">
        <v>8807</v>
      </c>
      <c r="F11629" t="s">
        <v>8524</v>
      </c>
      <c r="J11629" t="s">
        <v>17</v>
      </c>
      <c r="L11629" t="str">
        <f>_xlfn.XLOOKUP(Tableau1[[#This Row],[TYPE DE PIECE]],Tableau4[MATIERE],Tableau4[SHORT TYPE],"",0,1)</f>
        <v/>
      </c>
      <c r="N11629" t="str">
        <f>IF(ISERR(FIND("DECOUPE",Tableau1[[#This Row],[DESIGNATION]])),"","NEED REF")</f>
        <v/>
      </c>
    </row>
    <row r="11630" spans="2:14">
      <c r="B11630">
        <v>34402375</v>
      </c>
      <c r="C11630" s="2">
        <v>40954</v>
      </c>
      <c r="D11630" t="s">
        <v>13</v>
      </c>
      <c r="E11630" t="s">
        <v>8808</v>
      </c>
      <c r="F11630" t="s">
        <v>8524</v>
      </c>
      <c r="J11630" t="s">
        <v>17</v>
      </c>
      <c r="L11630" t="str">
        <f>_xlfn.XLOOKUP(Tableau1[[#This Row],[TYPE DE PIECE]],Tableau4[MATIERE],Tableau4[SHORT TYPE],"",0,1)</f>
        <v/>
      </c>
      <c r="N11630" t="str">
        <f>IF(ISERR(FIND("DECOUPE",Tableau1[[#This Row],[DESIGNATION]])),"","NEED REF")</f>
        <v/>
      </c>
    </row>
    <row r="11631" spans="2:14">
      <c r="B11631">
        <v>34402374</v>
      </c>
      <c r="C11631" s="2">
        <v>40954</v>
      </c>
      <c r="D11631" t="s">
        <v>13</v>
      </c>
      <c r="E11631" t="s">
        <v>8809</v>
      </c>
      <c r="F11631" t="s">
        <v>8524</v>
      </c>
      <c r="J11631" t="s">
        <v>17</v>
      </c>
      <c r="L11631" t="str">
        <f>_xlfn.XLOOKUP(Tableau1[[#This Row],[TYPE DE PIECE]],Tableau4[MATIERE],Tableau4[SHORT TYPE],"",0,1)</f>
        <v/>
      </c>
      <c r="N11631" t="str">
        <f>IF(ISERR(FIND("DECOUPE",Tableau1[[#This Row],[DESIGNATION]])),"","NEED REF")</f>
        <v/>
      </c>
    </row>
    <row r="11632" spans="2:14">
      <c r="B11632">
        <v>34402373</v>
      </c>
      <c r="C11632" s="2">
        <v>40954</v>
      </c>
      <c r="D11632" t="s">
        <v>13</v>
      </c>
      <c r="E11632" t="s">
        <v>8810</v>
      </c>
      <c r="F11632" t="s">
        <v>8524</v>
      </c>
      <c r="J11632" t="s">
        <v>17</v>
      </c>
      <c r="L11632" t="str">
        <f>_xlfn.XLOOKUP(Tableau1[[#This Row],[TYPE DE PIECE]],Tableau4[MATIERE],Tableau4[SHORT TYPE],"",0,1)</f>
        <v/>
      </c>
      <c r="N11632" t="str">
        <f>IF(ISERR(FIND("DECOUPE",Tableau1[[#This Row],[DESIGNATION]])),"","NEED REF")</f>
        <v/>
      </c>
    </row>
    <row r="11633" spans="2:14">
      <c r="B11633">
        <v>34402372</v>
      </c>
      <c r="C11633" s="2">
        <v>40954</v>
      </c>
      <c r="D11633" t="s">
        <v>13</v>
      </c>
      <c r="E11633" t="s">
        <v>8532</v>
      </c>
      <c r="F11633" t="s">
        <v>8524</v>
      </c>
      <c r="J11633" t="s">
        <v>17</v>
      </c>
      <c r="L11633" t="str">
        <f>_xlfn.XLOOKUP(Tableau1[[#This Row],[TYPE DE PIECE]],Tableau4[MATIERE],Tableau4[SHORT TYPE],"",0,1)</f>
        <v/>
      </c>
      <c r="N11633" t="str">
        <f>IF(ISERR(FIND("DECOUPE",Tableau1[[#This Row],[DESIGNATION]])),"","NEED REF")</f>
        <v/>
      </c>
    </row>
    <row r="11634" spans="2:14">
      <c r="B11634">
        <v>34402371</v>
      </c>
      <c r="C11634" s="2">
        <v>40954</v>
      </c>
      <c r="D11634" t="s">
        <v>13</v>
      </c>
      <c r="E11634" t="s">
        <v>8533</v>
      </c>
      <c r="F11634" t="s">
        <v>8524</v>
      </c>
      <c r="J11634" t="s">
        <v>17</v>
      </c>
      <c r="L11634" t="str">
        <f>_xlfn.XLOOKUP(Tableau1[[#This Row],[TYPE DE PIECE]],Tableau4[MATIERE],Tableau4[SHORT TYPE],"",0,1)</f>
        <v/>
      </c>
      <c r="N11634" t="str">
        <f>IF(ISERR(FIND("DECOUPE",Tableau1[[#This Row],[DESIGNATION]])),"","NEED REF")</f>
        <v/>
      </c>
    </row>
    <row r="11635" spans="2:14">
      <c r="B11635">
        <v>34402370</v>
      </c>
      <c r="C11635" s="2">
        <v>40954</v>
      </c>
      <c r="D11635" t="s">
        <v>13</v>
      </c>
      <c r="E11635" t="s">
        <v>8534</v>
      </c>
      <c r="F11635" t="s">
        <v>8524</v>
      </c>
      <c r="J11635" t="s">
        <v>17</v>
      </c>
      <c r="L11635" t="str">
        <f>_xlfn.XLOOKUP(Tableau1[[#This Row],[TYPE DE PIECE]],Tableau4[MATIERE],Tableau4[SHORT TYPE],"",0,1)</f>
        <v/>
      </c>
      <c r="N11635" t="str">
        <f>IF(ISERR(FIND("DECOUPE",Tableau1[[#This Row],[DESIGNATION]])),"","NEED REF")</f>
        <v/>
      </c>
    </row>
    <row r="11636" spans="2:14">
      <c r="B11636">
        <v>34402369</v>
      </c>
      <c r="C11636" s="2">
        <v>40954</v>
      </c>
      <c r="D11636" t="s">
        <v>13</v>
      </c>
      <c r="E11636" t="s">
        <v>8811</v>
      </c>
      <c r="F11636" t="s">
        <v>8524</v>
      </c>
      <c r="J11636" t="s">
        <v>17</v>
      </c>
      <c r="L11636" t="str">
        <f>_xlfn.XLOOKUP(Tableau1[[#This Row],[TYPE DE PIECE]],Tableau4[MATIERE],Tableau4[SHORT TYPE],"",0,1)</f>
        <v/>
      </c>
      <c r="N11636" t="str">
        <f>IF(ISERR(FIND("DECOUPE",Tableau1[[#This Row],[DESIGNATION]])),"","NEED REF")</f>
        <v/>
      </c>
    </row>
    <row r="11637" spans="2:14">
      <c r="B11637">
        <v>34402368</v>
      </c>
      <c r="C11637" s="2">
        <v>40954</v>
      </c>
      <c r="D11637" t="s">
        <v>13</v>
      </c>
      <c r="E11637" t="s">
        <v>8812</v>
      </c>
      <c r="F11637" t="s">
        <v>8524</v>
      </c>
      <c r="J11637" t="s">
        <v>17</v>
      </c>
      <c r="L11637" t="str">
        <f>_xlfn.XLOOKUP(Tableau1[[#This Row],[TYPE DE PIECE]],Tableau4[MATIERE],Tableau4[SHORT TYPE],"",0,1)</f>
        <v/>
      </c>
      <c r="N11637" t="str">
        <f>IF(ISERR(FIND("DECOUPE",Tableau1[[#This Row],[DESIGNATION]])),"","NEED REF")</f>
        <v/>
      </c>
    </row>
    <row r="11638" spans="2:14">
      <c r="B11638">
        <v>34402367</v>
      </c>
      <c r="C11638" s="2">
        <v>40954</v>
      </c>
      <c r="D11638" t="s">
        <v>13</v>
      </c>
      <c r="E11638" t="s">
        <v>8813</v>
      </c>
      <c r="F11638" t="s">
        <v>8524</v>
      </c>
      <c r="J11638" t="s">
        <v>17</v>
      </c>
      <c r="L11638" t="str">
        <f>_xlfn.XLOOKUP(Tableau1[[#This Row],[TYPE DE PIECE]],Tableau4[MATIERE],Tableau4[SHORT TYPE],"",0,1)</f>
        <v/>
      </c>
      <c r="N11638" t="str">
        <f>IF(ISERR(FIND("DECOUPE",Tableau1[[#This Row],[DESIGNATION]])),"","NEED REF")</f>
        <v/>
      </c>
    </row>
    <row r="11639" spans="2:14">
      <c r="B11639">
        <v>34402366</v>
      </c>
      <c r="C11639" s="2">
        <v>40954</v>
      </c>
      <c r="D11639" t="s">
        <v>13</v>
      </c>
      <c r="E11639" t="s">
        <v>8814</v>
      </c>
      <c r="F11639" t="s">
        <v>8524</v>
      </c>
      <c r="J11639" t="s">
        <v>17</v>
      </c>
      <c r="L11639" t="str">
        <f>_xlfn.XLOOKUP(Tableau1[[#This Row],[TYPE DE PIECE]],Tableau4[MATIERE],Tableau4[SHORT TYPE],"",0,1)</f>
        <v/>
      </c>
      <c r="N11639" t="str">
        <f>IF(ISERR(FIND("DECOUPE",Tableau1[[#This Row],[DESIGNATION]])),"","NEED REF")</f>
        <v/>
      </c>
    </row>
    <row r="11640" spans="2:14">
      <c r="B11640">
        <v>34402365</v>
      </c>
      <c r="C11640" s="2">
        <v>40954</v>
      </c>
      <c r="D11640" t="s">
        <v>745</v>
      </c>
      <c r="E11640" t="s">
        <v>8815</v>
      </c>
      <c r="F11640" t="s">
        <v>8524</v>
      </c>
      <c r="J11640" t="s">
        <v>17</v>
      </c>
      <c r="L11640" t="str">
        <f>_xlfn.XLOOKUP(Tableau1[[#This Row],[TYPE DE PIECE]],Tableau4[MATIERE],Tableau4[SHORT TYPE],"",0,1)</f>
        <v/>
      </c>
      <c r="N11640" t="str">
        <f>IF(ISERR(FIND("DECOUPE",Tableau1[[#This Row],[DESIGNATION]])),"","NEED REF")</f>
        <v/>
      </c>
    </row>
    <row r="11641" spans="2:14">
      <c r="B11641">
        <v>34402364</v>
      </c>
      <c r="C11641" s="2">
        <v>40799</v>
      </c>
      <c r="D11641" t="s">
        <v>13</v>
      </c>
      <c r="E11641" t="s">
        <v>8816</v>
      </c>
      <c r="F11641" t="s">
        <v>6530</v>
      </c>
      <c r="J11641" t="s">
        <v>17</v>
      </c>
      <c r="L11641" t="str">
        <f>_xlfn.XLOOKUP(Tableau1[[#This Row],[TYPE DE PIECE]],Tableau4[MATIERE],Tableau4[SHORT TYPE],"",0,1)</f>
        <v/>
      </c>
      <c r="N11641" t="str">
        <f>IF(ISERR(FIND("DECOUPE",Tableau1[[#This Row],[DESIGNATION]])),"","NEED REF")</f>
        <v/>
      </c>
    </row>
    <row r="11642" spans="2:14">
      <c r="B11642">
        <v>34402363</v>
      </c>
      <c r="C11642" s="2">
        <v>40795</v>
      </c>
      <c r="D11642" t="s">
        <v>745</v>
      </c>
      <c r="E11642" t="s">
        <v>8817</v>
      </c>
      <c r="F11642" t="s">
        <v>6530</v>
      </c>
      <c r="J11642" t="s">
        <v>1944</v>
      </c>
      <c r="L11642" t="str">
        <f>_xlfn.XLOOKUP(Tableau1[[#This Row],[TYPE DE PIECE]],Tableau4[MATIERE],Tableau4[SHORT TYPE],"",0,1)</f>
        <v/>
      </c>
      <c r="N11642" t="str">
        <f>IF(ISERR(FIND("DECOUPE",Tableau1[[#This Row],[DESIGNATION]])),"","NEED REF")</f>
        <v/>
      </c>
    </row>
    <row r="11643" spans="2:14">
      <c r="B11643">
        <v>34402362</v>
      </c>
      <c r="C11643" s="2">
        <v>40786</v>
      </c>
      <c r="D11643" t="s">
        <v>745</v>
      </c>
      <c r="E11643" t="s">
        <v>8818</v>
      </c>
      <c r="F11643" t="s">
        <v>8819</v>
      </c>
      <c r="L11643" t="str">
        <f>_xlfn.XLOOKUP(Tableau1[[#This Row],[TYPE DE PIECE]],Tableau4[MATIERE],Tableau4[SHORT TYPE],"",0,1)</f>
        <v/>
      </c>
      <c r="N11643" t="str">
        <f>IF(ISERR(FIND("DECOUPE",Tableau1[[#This Row],[DESIGNATION]])),"","NEED REF")</f>
        <v/>
      </c>
    </row>
    <row r="11644" spans="2:14">
      <c r="B11644">
        <v>34402361</v>
      </c>
      <c r="C11644" s="2">
        <v>40784</v>
      </c>
      <c r="D11644" t="s">
        <v>13</v>
      </c>
      <c r="E11644" t="s">
        <v>8820</v>
      </c>
      <c r="F11644" t="s">
        <v>7957</v>
      </c>
      <c r="J11644" t="s">
        <v>17</v>
      </c>
      <c r="L11644" t="str">
        <f>_xlfn.XLOOKUP(Tableau1[[#This Row],[TYPE DE PIECE]],Tableau4[MATIERE],Tableau4[SHORT TYPE],"",0,1)</f>
        <v/>
      </c>
      <c r="N11644" t="str">
        <f>IF(ISERR(FIND("DECOUPE",Tableau1[[#This Row],[DESIGNATION]])),"","NEED REF")</f>
        <v/>
      </c>
    </row>
    <row r="11645" spans="2:14">
      <c r="B11645">
        <v>34402360</v>
      </c>
      <c r="C11645" s="2">
        <v>40777</v>
      </c>
      <c r="D11645" t="s">
        <v>8821</v>
      </c>
      <c r="E11645" t="s">
        <v>8822</v>
      </c>
      <c r="F11645" t="s">
        <v>2455</v>
      </c>
      <c r="J11645" t="s">
        <v>4048</v>
      </c>
      <c r="L11645" t="str">
        <f>_xlfn.XLOOKUP(Tableau1[[#This Row],[TYPE DE PIECE]],Tableau4[MATIERE],Tableau4[SHORT TYPE],"",0,1)</f>
        <v/>
      </c>
      <c r="N11645" t="str">
        <f>IF(ISERR(FIND("DECOUPE",Tableau1[[#This Row],[DESIGNATION]])),"","NEED REF")</f>
        <v/>
      </c>
    </row>
    <row r="11646" spans="2:14">
      <c r="B11646">
        <v>34402359</v>
      </c>
      <c r="C11646" s="2">
        <v>40772</v>
      </c>
      <c r="D11646" t="s">
        <v>13</v>
      </c>
      <c r="E11646" t="s">
        <v>8823</v>
      </c>
      <c r="F11646" t="s">
        <v>7957</v>
      </c>
      <c r="J11646" t="s">
        <v>5625</v>
      </c>
      <c r="L11646" t="str">
        <f>_xlfn.XLOOKUP(Tableau1[[#This Row],[TYPE DE PIECE]],Tableau4[MATIERE],Tableau4[SHORT TYPE],"",0,1)</f>
        <v/>
      </c>
      <c r="N11646" t="str">
        <f>IF(ISERR(FIND("DECOUPE",Tableau1[[#This Row],[DESIGNATION]])),"","NEED REF")</f>
        <v/>
      </c>
    </row>
    <row r="11647" spans="2:14">
      <c r="B11647">
        <v>34402358</v>
      </c>
      <c r="C11647" s="2">
        <v>40772</v>
      </c>
      <c r="D11647" t="s">
        <v>13</v>
      </c>
      <c r="E11647" t="s">
        <v>8824</v>
      </c>
      <c r="F11647" t="s">
        <v>7957</v>
      </c>
      <c r="J11647" t="s">
        <v>5625</v>
      </c>
      <c r="L11647" t="str">
        <f>_xlfn.XLOOKUP(Tableau1[[#This Row],[TYPE DE PIECE]],Tableau4[MATIERE],Tableau4[SHORT TYPE],"",0,1)</f>
        <v/>
      </c>
      <c r="N11647" t="str">
        <f>IF(ISERR(FIND("DECOUPE",Tableau1[[#This Row],[DESIGNATION]])),"","NEED REF")</f>
        <v/>
      </c>
    </row>
    <row r="11648" spans="2:14">
      <c r="B11648">
        <v>34402357</v>
      </c>
      <c r="C11648" s="2">
        <v>40772</v>
      </c>
      <c r="D11648" t="s">
        <v>13</v>
      </c>
      <c r="E11648" t="s">
        <v>8825</v>
      </c>
      <c r="F11648" t="s">
        <v>7957</v>
      </c>
      <c r="J11648" t="s">
        <v>5625</v>
      </c>
      <c r="L11648" t="str">
        <f>_xlfn.XLOOKUP(Tableau1[[#This Row],[TYPE DE PIECE]],Tableau4[MATIERE],Tableau4[SHORT TYPE],"",0,1)</f>
        <v/>
      </c>
      <c r="N11648" t="str">
        <f>IF(ISERR(FIND("DECOUPE",Tableau1[[#This Row],[DESIGNATION]])),"","NEED REF")</f>
        <v/>
      </c>
    </row>
    <row r="11649" spans="2:14">
      <c r="B11649">
        <v>34402356</v>
      </c>
      <c r="C11649" s="2">
        <v>40765</v>
      </c>
      <c r="D11649" t="s">
        <v>13</v>
      </c>
      <c r="E11649" t="s">
        <v>8826</v>
      </c>
      <c r="F11649" t="s">
        <v>6530</v>
      </c>
      <c r="J11649" t="s">
        <v>17</v>
      </c>
      <c r="L11649" t="str">
        <f>_xlfn.XLOOKUP(Tableau1[[#This Row],[TYPE DE PIECE]],Tableau4[MATIERE],Tableau4[SHORT TYPE],"",0,1)</f>
        <v/>
      </c>
      <c r="N11649" t="str">
        <f>IF(ISERR(FIND("DECOUPE",Tableau1[[#This Row],[DESIGNATION]])),"","NEED REF")</f>
        <v/>
      </c>
    </row>
    <row r="11650" spans="2:14">
      <c r="B11650">
        <v>34402355</v>
      </c>
      <c r="C11650" s="2">
        <v>40765</v>
      </c>
      <c r="D11650" t="s">
        <v>13</v>
      </c>
      <c r="E11650" t="s">
        <v>8827</v>
      </c>
      <c r="F11650" t="s">
        <v>6530</v>
      </c>
      <c r="J11650" t="s">
        <v>17</v>
      </c>
      <c r="L11650" t="str">
        <f>_xlfn.XLOOKUP(Tableau1[[#This Row],[TYPE DE PIECE]],Tableau4[MATIERE],Tableau4[SHORT TYPE],"",0,1)</f>
        <v/>
      </c>
      <c r="N11650" t="str">
        <f>IF(ISERR(FIND("DECOUPE",Tableau1[[#This Row],[DESIGNATION]])),"","NEED REF")</f>
        <v/>
      </c>
    </row>
    <row r="11651" spans="2:14">
      <c r="B11651">
        <v>34402354</v>
      </c>
      <c r="C11651" s="2">
        <v>40765</v>
      </c>
      <c r="D11651" t="s">
        <v>745</v>
      </c>
      <c r="E11651" t="s">
        <v>8828</v>
      </c>
      <c r="F11651" t="s">
        <v>6530</v>
      </c>
      <c r="J11651" t="s">
        <v>17</v>
      </c>
      <c r="L11651" t="str">
        <f>_xlfn.XLOOKUP(Tableau1[[#This Row],[TYPE DE PIECE]],Tableau4[MATIERE],Tableau4[SHORT TYPE],"",0,1)</f>
        <v/>
      </c>
      <c r="N11651" t="str">
        <f>IF(ISERR(FIND("DECOUPE",Tableau1[[#This Row],[DESIGNATION]])),"","NEED REF")</f>
        <v/>
      </c>
    </row>
    <row r="11652" spans="2:14">
      <c r="B11652">
        <v>34402353</v>
      </c>
      <c r="C11652" s="2">
        <v>40765</v>
      </c>
      <c r="D11652" t="s">
        <v>745</v>
      </c>
      <c r="E11652" t="s">
        <v>8829</v>
      </c>
      <c r="F11652" t="s">
        <v>6530</v>
      </c>
      <c r="J11652" t="s">
        <v>17</v>
      </c>
      <c r="L11652" t="str">
        <f>_xlfn.XLOOKUP(Tableau1[[#This Row],[TYPE DE PIECE]],Tableau4[MATIERE],Tableau4[SHORT TYPE],"",0,1)</f>
        <v/>
      </c>
      <c r="N11652" t="str">
        <f>IF(ISERR(FIND("DECOUPE",Tableau1[[#This Row],[DESIGNATION]])),"","NEED REF")</f>
        <v/>
      </c>
    </row>
    <row r="11653" spans="2:14">
      <c r="B11653">
        <v>34402352</v>
      </c>
      <c r="C11653" s="2">
        <v>40765</v>
      </c>
      <c r="D11653" t="s">
        <v>745</v>
      </c>
      <c r="E11653" t="s">
        <v>8830</v>
      </c>
      <c r="F11653" t="s">
        <v>6530</v>
      </c>
      <c r="J11653" t="s">
        <v>17</v>
      </c>
      <c r="L11653" t="str">
        <f>_xlfn.XLOOKUP(Tableau1[[#This Row],[TYPE DE PIECE]],Tableau4[MATIERE],Tableau4[SHORT TYPE],"",0,1)</f>
        <v/>
      </c>
      <c r="N11653" t="str">
        <f>IF(ISERR(FIND("DECOUPE",Tableau1[[#This Row],[DESIGNATION]])),"","NEED REF")</f>
        <v/>
      </c>
    </row>
    <row r="11654" spans="2:14">
      <c r="B11654">
        <v>34402351</v>
      </c>
      <c r="C11654" s="2">
        <v>40765</v>
      </c>
      <c r="D11654" t="s">
        <v>745</v>
      </c>
      <c r="E11654" t="s">
        <v>8831</v>
      </c>
      <c r="F11654" t="s">
        <v>6530</v>
      </c>
      <c r="J11654" t="s">
        <v>17</v>
      </c>
      <c r="L11654" t="str">
        <f>_xlfn.XLOOKUP(Tableau1[[#This Row],[TYPE DE PIECE]],Tableau4[MATIERE],Tableau4[SHORT TYPE],"",0,1)</f>
        <v/>
      </c>
      <c r="N11654" t="str">
        <f>IF(ISERR(FIND("DECOUPE",Tableau1[[#This Row],[DESIGNATION]])),"","NEED REF")</f>
        <v/>
      </c>
    </row>
    <row r="11655" spans="2:14">
      <c r="B11655">
        <v>34402350</v>
      </c>
      <c r="C11655" s="2">
        <v>40765</v>
      </c>
      <c r="D11655" t="s">
        <v>745</v>
      </c>
      <c r="E11655" t="s">
        <v>8832</v>
      </c>
      <c r="F11655" t="s">
        <v>6530</v>
      </c>
      <c r="J11655" t="s">
        <v>17</v>
      </c>
      <c r="L11655" t="str">
        <f>_xlfn.XLOOKUP(Tableau1[[#This Row],[TYPE DE PIECE]],Tableau4[MATIERE],Tableau4[SHORT TYPE],"",0,1)</f>
        <v/>
      </c>
      <c r="N11655" t="str">
        <f>IF(ISERR(FIND("DECOUPE",Tableau1[[#This Row],[DESIGNATION]])),"","NEED REF")</f>
        <v/>
      </c>
    </row>
    <row r="11656" spans="2:14">
      <c r="B11656">
        <v>34402349</v>
      </c>
      <c r="C11656" s="2">
        <v>40765</v>
      </c>
      <c r="D11656" t="s">
        <v>745</v>
      </c>
      <c r="E11656" t="s">
        <v>8833</v>
      </c>
      <c r="F11656" t="s">
        <v>6530</v>
      </c>
      <c r="J11656" t="s">
        <v>17</v>
      </c>
      <c r="L11656" t="str">
        <f>_xlfn.XLOOKUP(Tableau1[[#This Row],[TYPE DE PIECE]],Tableau4[MATIERE],Tableau4[SHORT TYPE],"",0,1)</f>
        <v/>
      </c>
      <c r="N11656" t="str">
        <f>IF(ISERR(FIND("DECOUPE",Tableau1[[#This Row],[DESIGNATION]])),"","NEED REF")</f>
        <v/>
      </c>
    </row>
    <row r="11657" spans="2:14">
      <c r="B11657">
        <v>34402348</v>
      </c>
      <c r="C11657" s="2">
        <v>40763</v>
      </c>
      <c r="D11657" t="s">
        <v>745</v>
      </c>
      <c r="E11657" t="s">
        <v>8834</v>
      </c>
      <c r="F11657" t="s">
        <v>6530</v>
      </c>
      <c r="J11657" t="s">
        <v>17</v>
      </c>
      <c r="L11657" t="str">
        <f>_xlfn.XLOOKUP(Tableau1[[#This Row],[TYPE DE PIECE]],Tableau4[MATIERE],Tableau4[SHORT TYPE],"",0,1)</f>
        <v/>
      </c>
      <c r="N11657" t="str">
        <f>IF(ISERR(FIND("DECOUPE",Tableau1[[#This Row],[DESIGNATION]])),"","NEED REF")</f>
        <v/>
      </c>
    </row>
    <row r="11658" spans="2:14">
      <c r="B11658">
        <v>34402347</v>
      </c>
      <c r="C11658" s="2">
        <v>40763</v>
      </c>
      <c r="D11658" t="s">
        <v>745</v>
      </c>
      <c r="E11658" t="s">
        <v>8835</v>
      </c>
      <c r="F11658" t="s">
        <v>6530</v>
      </c>
      <c r="J11658" t="s">
        <v>17</v>
      </c>
      <c r="L11658" t="str">
        <f>_xlfn.XLOOKUP(Tableau1[[#This Row],[TYPE DE PIECE]],Tableau4[MATIERE],Tableau4[SHORT TYPE],"",0,1)</f>
        <v/>
      </c>
      <c r="N11658" t="str">
        <f>IF(ISERR(FIND("DECOUPE",Tableau1[[#This Row],[DESIGNATION]])),"","NEED REF")</f>
        <v/>
      </c>
    </row>
    <row r="11659" spans="2:14">
      <c r="B11659">
        <v>34402346</v>
      </c>
      <c r="C11659" s="2">
        <v>40758</v>
      </c>
      <c r="D11659" t="s">
        <v>13</v>
      </c>
      <c r="E11659" t="s">
        <v>8836</v>
      </c>
      <c r="F11659" t="s">
        <v>8837</v>
      </c>
      <c r="J11659" t="s">
        <v>1944</v>
      </c>
      <c r="L11659" t="str">
        <f>_xlfn.XLOOKUP(Tableau1[[#This Row],[TYPE DE PIECE]],Tableau4[MATIERE],Tableau4[SHORT TYPE],"",0,1)</f>
        <v/>
      </c>
      <c r="N11659" t="str">
        <f>IF(ISERR(FIND("DECOUPE",Tableau1[[#This Row],[DESIGNATION]])),"","NEED REF")</f>
        <v/>
      </c>
    </row>
    <row r="11660" spans="2:14">
      <c r="B11660">
        <v>34402345</v>
      </c>
      <c r="C11660" s="2">
        <v>40758</v>
      </c>
      <c r="D11660" t="s">
        <v>13</v>
      </c>
      <c r="E11660" t="s">
        <v>8838</v>
      </c>
      <c r="F11660" t="s">
        <v>8837</v>
      </c>
      <c r="J11660" t="s">
        <v>1944</v>
      </c>
      <c r="L11660" t="str">
        <f>_xlfn.XLOOKUP(Tableau1[[#This Row],[TYPE DE PIECE]],Tableau4[MATIERE],Tableau4[SHORT TYPE],"",0,1)</f>
        <v/>
      </c>
      <c r="N11660" t="str">
        <f>IF(ISERR(FIND("DECOUPE",Tableau1[[#This Row],[DESIGNATION]])),"","NEED REF")</f>
        <v/>
      </c>
    </row>
    <row r="11661" spans="2:14">
      <c r="B11661">
        <v>34402344</v>
      </c>
      <c r="C11661" s="2">
        <v>40758</v>
      </c>
      <c r="D11661" t="s">
        <v>745</v>
      </c>
      <c r="E11661" t="s">
        <v>8839</v>
      </c>
      <c r="F11661" t="s">
        <v>8837</v>
      </c>
      <c r="J11661" t="s">
        <v>1944</v>
      </c>
      <c r="L11661" t="str">
        <f>_xlfn.XLOOKUP(Tableau1[[#This Row],[TYPE DE PIECE]],Tableau4[MATIERE],Tableau4[SHORT TYPE],"",0,1)</f>
        <v/>
      </c>
      <c r="N11661" t="str">
        <f>IF(ISERR(FIND("DECOUPE",Tableau1[[#This Row],[DESIGNATION]])),"","NEED REF")</f>
        <v/>
      </c>
    </row>
    <row r="11662" spans="2:14">
      <c r="B11662">
        <v>34402343</v>
      </c>
      <c r="C11662" s="2">
        <v>40757</v>
      </c>
      <c r="D11662" t="s">
        <v>6880</v>
      </c>
      <c r="E11662" t="s">
        <v>8840</v>
      </c>
      <c r="F11662" t="s">
        <v>6530</v>
      </c>
      <c r="J11662" t="s">
        <v>17</v>
      </c>
      <c r="L11662" t="str">
        <f>_xlfn.XLOOKUP(Tableau1[[#This Row],[TYPE DE PIECE]],Tableau4[MATIERE],Tableau4[SHORT TYPE],"",0,1)</f>
        <v/>
      </c>
      <c r="N11662" t="str">
        <f>IF(ISERR(FIND("DECOUPE",Tableau1[[#This Row],[DESIGNATION]])),"","NEED REF")</f>
        <v/>
      </c>
    </row>
    <row r="11663" spans="2:14">
      <c r="B11663">
        <v>34402342</v>
      </c>
      <c r="C11663" s="2">
        <v>40736</v>
      </c>
      <c r="D11663" t="s">
        <v>13</v>
      </c>
      <c r="E11663" t="s">
        <v>8841</v>
      </c>
      <c r="F11663" t="s">
        <v>6530</v>
      </c>
      <c r="J11663" t="s">
        <v>1944</v>
      </c>
      <c r="L11663" t="str">
        <f>_xlfn.XLOOKUP(Tableau1[[#This Row],[TYPE DE PIECE]],Tableau4[MATIERE],Tableau4[SHORT TYPE],"",0,1)</f>
        <v/>
      </c>
      <c r="N11663" t="str">
        <f>IF(ISERR(FIND("DECOUPE",Tableau1[[#This Row],[DESIGNATION]])),"","NEED REF")</f>
        <v/>
      </c>
    </row>
    <row r="11664" spans="2:14">
      <c r="B11664">
        <v>34402341</v>
      </c>
      <c r="C11664" s="2">
        <v>40735</v>
      </c>
      <c r="D11664" t="s">
        <v>13</v>
      </c>
      <c r="E11664" t="s">
        <v>8842</v>
      </c>
      <c r="F11664" t="s">
        <v>7957</v>
      </c>
      <c r="J11664" t="s">
        <v>4048</v>
      </c>
      <c r="L11664" t="str">
        <f>_xlfn.XLOOKUP(Tableau1[[#This Row],[TYPE DE PIECE]],Tableau4[MATIERE],Tableau4[SHORT TYPE],"",0,1)</f>
        <v/>
      </c>
      <c r="N11664" t="str">
        <f>IF(ISERR(FIND("DECOUPE",Tableau1[[#This Row],[DESIGNATION]])),"","NEED REF")</f>
        <v/>
      </c>
    </row>
    <row r="11665" spans="2:14">
      <c r="B11665">
        <v>34402340</v>
      </c>
      <c r="C11665" s="2">
        <v>40735</v>
      </c>
      <c r="D11665" t="s">
        <v>13</v>
      </c>
      <c r="E11665" t="s">
        <v>8843</v>
      </c>
      <c r="F11665" t="s">
        <v>7006</v>
      </c>
      <c r="J11665" t="s">
        <v>5625</v>
      </c>
      <c r="L11665" t="str">
        <f>_xlfn.XLOOKUP(Tableau1[[#This Row],[TYPE DE PIECE]],Tableau4[MATIERE],Tableau4[SHORT TYPE],"",0,1)</f>
        <v/>
      </c>
      <c r="N11665" t="str">
        <f>IF(ISERR(FIND("DECOUPE",Tableau1[[#This Row],[DESIGNATION]])),"","NEED REF")</f>
        <v/>
      </c>
    </row>
    <row r="11666" spans="2:14">
      <c r="B11666">
        <v>34402339</v>
      </c>
      <c r="C11666" s="2">
        <v>40728</v>
      </c>
      <c r="D11666" t="s">
        <v>13</v>
      </c>
      <c r="E11666" t="s">
        <v>8844</v>
      </c>
      <c r="F11666" t="s">
        <v>8845</v>
      </c>
      <c r="J11666" t="s">
        <v>1944</v>
      </c>
      <c r="L11666" t="str">
        <f>_xlfn.XLOOKUP(Tableau1[[#This Row],[TYPE DE PIECE]],Tableau4[MATIERE],Tableau4[SHORT TYPE],"",0,1)</f>
        <v/>
      </c>
      <c r="N11666" t="str">
        <f>IF(ISERR(FIND("DECOUPE",Tableau1[[#This Row],[DESIGNATION]])),"","NEED REF")</f>
        <v/>
      </c>
    </row>
    <row r="11667" spans="2:14">
      <c r="B11667">
        <v>34402338</v>
      </c>
      <c r="C11667" s="2">
        <v>40711</v>
      </c>
      <c r="D11667" t="s">
        <v>13</v>
      </c>
      <c r="E11667" t="s">
        <v>8846</v>
      </c>
      <c r="F11667" t="s">
        <v>7957</v>
      </c>
      <c r="J11667" t="s">
        <v>4048</v>
      </c>
      <c r="L11667" t="str">
        <f>_xlfn.XLOOKUP(Tableau1[[#This Row],[TYPE DE PIECE]],Tableau4[MATIERE],Tableau4[SHORT TYPE],"",0,1)</f>
        <v/>
      </c>
      <c r="N11667" t="str">
        <f>IF(ISERR(FIND("DECOUPE",Tableau1[[#This Row],[DESIGNATION]])),"","NEED REF")</f>
        <v/>
      </c>
    </row>
    <row r="11668" spans="2:14">
      <c r="B11668">
        <v>34402337</v>
      </c>
      <c r="C11668" s="2">
        <v>40711</v>
      </c>
      <c r="D11668" t="s">
        <v>13</v>
      </c>
      <c r="E11668" t="s">
        <v>8847</v>
      </c>
      <c r="F11668" t="s">
        <v>7957</v>
      </c>
      <c r="J11668" t="s">
        <v>4048</v>
      </c>
      <c r="L11668" t="str">
        <f>_xlfn.XLOOKUP(Tableau1[[#This Row],[TYPE DE PIECE]],Tableau4[MATIERE],Tableau4[SHORT TYPE],"",0,1)</f>
        <v/>
      </c>
      <c r="N11668" t="str">
        <f>IF(ISERR(FIND("DECOUPE",Tableau1[[#This Row],[DESIGNATION]])),"","NEED REF")</f>
        <v/>
      </c>
    </row>
    <row r="11669" spans="2:14">
      <c r="B11669">
        <v>34402336</v>
      </c>
      <c r="C11669" s="2">
        <v>40711</v>
      </c>
      <c r="D11669" t="s">
        <v>13</v>
      </c>
      <c r="E11669" t="s">
        <v>8848</v>
      </c>
      <c r="F11669" t="s">
        <v>7957</v>
      </c>
      <c r="J11669" t="s">
        <v>4048</v>
      </c>
      <c r="L11669" t="str">
        <f>_xlfn.XLOOKUP(Tableau1[[#This Row],[TYPE DE PIECE]],Tableau4[MATIERE],Tableau4[SHORT TYPE],"",0,1)</f>
        <v/>
      </c>
      <c r="N11669" t="str">
        <f>IF(ISERR(FIND("DECOUPE",Tableau1[[#This Row],[DESIGNATION]])),"","NEED REF")</f>
        <v/>
      </c>
    </row>
    <row r="11670" spans="2:14">
      <c r="B11670">
        <v>34402335</v>
      </c>
      <c r="C11670" s="2">
        <v>40709</v>
      </c>
      <c r="D11670" t="s">
        <v>13</v>
      </c>
      <c r="E11670" t="s">
        <v>8849</v>
      </c>
      <c r="F11670" t="s">
        <v>8850</v>
      </c>
      <c r="J11670" t="s">
        <v>4048</v>
      </c>
      <c r="L11670" t="str">
        <f>_xlfn.XLOOKUP(Tableau1[[#This Row],[TYPE DE PIECE]],Tableau4[MATIERE],Tableau4[SHORT TYPE],"",0,1)</f>
        <v/>
      </c>
      <c r="N11670" t="str">
        <f>IF(ISERR(FIND("DECOUPE",Tableau1[[#This Row],[DESIGNATION]])),"","NEED REF")</f>
        <v/>
      </c>
    </row>
    <row r="11671" spans="2:14">
      <c r="B11671">
        <v>34402334</v>
      </c>
      <c r="C11671" s="2">
        <v>40709</v>
      </c>
      <c r="D11671" t="s">
        <v>13</v>
      </c>
      <c r="E11671" t="s">
        <v>8851</v>
      </c>
      <c r="F11671" t="s">
        <v>8850</v>
      </c>
      <c r="J11671" t="s">
        <v>4048</v>
      </c>
      <c r="L11671" t="str">
        <f>_xlfn.XLOOKUP(Tableau1[[#This Row],[TYPE DE PIECE]],Tableau4[MATIERE],Tableau4[SHORT TYPE],"",0,1)</f>
        <v/>
      </c>
      <c r="N11671" t="str">
        <f>IF(ISERR(FIND("DECOUPE",Tableau1[[#This Row],[DESIGNATION]])),"","NEED REF")</f>
        <v/>
      </c>
    </row>
    <row r="11672" spans="2:14">
      <c r="B11672">
        <v>34402333</v>
      </c>
      <c r="C11672" s="2">
        <v>40702</v>
      </c>
      <c r="D11672" t="s">
        <v>13</v>
      </c>
      <c r="E11672" t="s">
        <v>8852</v>
      </c>
      <c r="F11672" t="s">
        <v>8853</v>
      </c>
      <c r="J11672" t="s">
        <v>1944</v>
      </c>
      <c r="L11672" t="str">
        <f>_xlfn.XLOOKUP(Tableau1[[#This Row],[TYPE DE PIECE]],Tableau4[MATIERE],Tableau4[SHORT TYPE],"",0,1)</f>
        <v/>
      </c>
      <c r="N11672" t="str">
        <f>IF(ISERR(FIND("DECOUPE",Tableau1[[#This Row],[DESIGNATION]])),"","NEED REF")</f>
        <v/>
      </c>
    </row>
    <row r="11673" spans="2:14">
      <c r="B11673">
        <v>34402332</v>
      </c>
      <c r="C11673" s="2">
        <v>40701</v>
      </c>
      <c r="D11673" t="s">
        <v>13</v>
      </c>
      <c r="E11673" t="s">
        <v>8854</v>
      </c>
      <c r="F11673" t="s">
        <v>7006</v>
      </c>
      <c r="J11673" t="s">
        <v>5625</v>
      </c>
      <c r="L11673" t="str">
        <f>_xlfn.XLOOKUP(Tableau1[[#This Row],[TYPE DE PIECE]],Tableau4[MATIERE],Tableau4[SHORT TYPE],"",0,1)</f>
        <v/>
      </c>
      <c r="N11673" t="str">
        <f>IF(ISERR(FIND("DECOUPE",Tableau1[[#This Row],[DESIGNATION]])),"","NEED REF")</f>
        <v/>
      </c>
    </row>
    <row r="11674" spans="2:14">
      <c r="B11674">
        <v>34402331</v>
      </c>
      <c r="C11674" s="2">
        <v>40700</v>
      </c>
      <c r="D11674" t="s">
        <v>13</v>
      </c>
      <c r="E11674" t="s">
        <v>8855</v>
      </c>
      <c r="F11674" t="s">
        <v>7006</v>
      </c>
      <c r="J11674" t="s">
        <v>5625</v>
      </c>
      <c r="L11674" t="str">
        <f>_xlfn.XLOOKUP(Tableau1[[#This Row],[TYPE DE PIECE]],Tableau4[MATIERE],Tableau4[SHORT TYPE],"",0,1)</f>
        <v/>
      </c>
      <c r="N11674" t="str">
        <f>IF(ISERR(FIND("DECOUPE",Tableau1[[#This Row],[DESIGNATION]])),"","NEED REF")</f>
        <v/>
      </c>
    </row>
    <row r="11675" spans="2:14">
      <c r="B11675">
        <v>34402330</v>
      </c>
      <c r="C11675" s="2">
        <v>40700</v>
      </c>
      <c r="D11675" t="s">
        <v>13</v>
      </c>
      <c r="E11675" t="s">
        <v>8856</v>
      </c>
      <c r="F11675" t="s">
        <v>7006</v>
      </c>
      <c r="J11675" t="s">
        <v>5625</v>
      </c>
      <c r="L11675" t="str">
        <f>_xlfn.XLOOKUP(Tableau1[[#This Row],[TYPE DE PIECE]],Tableau4[MATIERE],Tableau4[SHORT TYPE],"",0,1)</f>
        <v/>
      </c>
      <c r="N11675" t="str">
        <f>IF(ISERR(FIND("DECOUPE",Tableau1[[#This Row],[DESIGNATION]])),"","NEED REF")</f>
        <v/>
      </c>
    </row>
    <row r="11676" spans="2:14">
      <c r="B11676">
        <v>34402329</v>
      </c>
      <c r="C11676" s="2">
        <v>40700</v>
      </c>
      <c r="D11676" t="s">
        <v>13</v>
      </c>
      <c r="E11676" t="s">
        <v>8857</v>
      </c>
      <c r="F11676" t="s">
        <v>7006</v>
      </c>
      <c r="J11676" t="s">
        <v>5625</v>
      </c>
      <c r="L11676" t="str">
        <f>_xlfn.XLOOKUP(Tableau1[[#This Row],[TYPE DE PIECE]],Tableau4[MATIERE],Tableau4[SHORT TYPE],"",0,1)</f>
        <v/>
      </c>
      <c r="N11676" t="str">
        <f>IF(ISERR(FIND("DECOUPE",Tableau1[[#This Row],[DESIGNATION]])),"","NEED REF")</f>
        <v/>
      </c>
    </row>
    <row r="11677" spans="2:14">
      <c r="B11677">
        <v>34402328</v>
      </c>
      <c r="C11677" s="2">
        <v>40700</v>
      </c>
      <c r="D11677" t="s">
        <v>745</v>
      </c>
      <c r="E11677" t="s">
        <v>8858</v>
      </c>
      <c r="F11677" t="s">
        <v>6530</v>
      </c>
      <c r="J11677" t="s">
        <v>4048</v>
      </c>
      <c r="L11677" t="str">
        <f>_xlfn.XLOOKUP(Tableau1[[#This Row],[TYPE DE PIECE]],Tableau4[MATIERE],Tableau4[SHORT TYPE],"",0,1)</f>
        <v/>
      </c>
      <c r="N11677" t="str">
        <f>IF(ISERR(FIND("DECOUPE",Tableau1[[#This Row],[DESIGNATION]])),"","NEED REF")</f>
        <v/>
      </c>
    </row>
    <row r="11678" spans="2:14">
      <c r="B11678">
        <v>34402327</v>
      </c>
      <c r="C11678" s="2">
        <v>40680</v>
      </c>
      <c r="D11678" t="s">
        <v>745</v>
      </c>
      <c r="E11678" t="s">
        <v>8859</v>
      </c>
      <c r="F11678" t="s">
        <v>7112</v>
      </c>
      <c r="J11678" t="s">
        <v>17</v>
      </c>
      <c r="L11678" t="str">
        <f>_xlfn.XLOOKUP(Tableau1[[#This Row],[TYPE DE PIECE]],Tableau4[MATIERE],Tableau4[SHORT TYPE],"",0,1)</f>
        <v/>
      </c>
      <c r="N11678" t="str">
        <f>IF(ISERR(FIND("DECOUPE",Tableau1[[#This Row],[DESIGNATION]])),"","NEED REF")</f>
        <v/>
      </c>
    </row>
    <row r="11679" spans="2:14">
      <c r="B11679">
        <v>34402326</v>
      </c>
      <c r="C11679" s="2">
        <v>40680</v>
      </c>
      <c r="D11679" t="s">
        <v>745</v>
      </c>
      <c r="E11679" t="s">
        <v>8859</v>
      </c>
      <c r="F11679" t="s">
        <v>7112</v>
      </c>
      <c r="J11679" t="s">
        <v>17</v>
      </c>
      <c r="L11679" t="str">
        <f>_xlfn.XLOOKUP(Tableau1[[#This Row],[TYPE DE PIECE]],Tableau4[MATIERE],Tableau4[SHORT TYPE],"",0,1)</f>
        <v/>
      </c>
      <c r="N11679" t="str">
        <f>IF(ISERR(FIND("DECOUPE",Tableau1[[#This Row],[DESIGNATION]])),"","NEED REF")</f>
        <v/>
      </c>
    </row>
    <row r="11680" spans="2:14">
      <c r="B11680">
        <v>34402325</v>
      </c>
      <c r="C11680" s="2">
        <v>40679</v>
      </c>
      <c r="D11680" t="s">
        <v>2225</v>
      </c>
      <c r="E11680" t="s">
        <v>8860</v>
      </c>
      <c r="F11680" t="s">
        <v>6530</v>
      </c>
      <c r="J11680" t="s">
        <v>8861</v>
      </c>
      <c r="L11680" t="str">
        <f>_xlfn.XLOOKUP(Tableau1[[#This Row],[TYPE DE PIECE]],Tableau4[MATIERE],Tableau4[SHORT TYPE],"",0,1)</f>
        <v/>
      </c>
      <c r="N11680" t="str">
        <f>IF(ISERR(FIND("DECOUPE",Tableau1[[#This Row],[DESIGNATION]])),"","NEED REF")</f>
        <v/>
      </c>
    </row>
    <row r="11681" spans="2:14">
      <c r="B11681">
        <v>34402324</v>
      </c>
      <c r="C11681" s="2">
        <v>40672</v>
      </c>
      <c r="D11681" t="s">
        <v>13</v>
      </c>
      <c r="E11681" t="s">
        <v>8862</v>
      </c>
      <c r="F11681" t="s">
        <v>6530</v>
      </c>
      <c r="J11681" t="s">
        <v>4048</v>
      </c>
      <c r="L11681" t="str">
        <f>_xlfn.XLOOKUP(Tableau1[[#This Row],[TYPE DE PIECE]],Tableau4[MATIERE],Tableau4[SHORT TYPE],"",0,1)</f>
        <v/>
      </c>
      <c r="N11681" t="str">
        <f>IF(ISERR(FIND("DECOUPE",Tableau1[[#This Row],[DESIGNATION]])),"","NEED REF")</f>
        <v/>
      </c>
    </row>
    <row r="11682" spans="2:14">
      <c r="B11682">
        <v>34402323</v>
      </c>
      <c r="C11682" s="2">
        <v>40672</v>
      </c>
      <c r="D11682" t="s">
        <v>13</v>
      </c>
      <c r="E11682" t="s">
        <v>8863</v>
      </c>
      <c r="F11682" t="s">
        <v>6530</v>
      </c>
      <c r="J11682" t="s">
        <v>4048</v>
      </c>
      <c r="L11682" t="str">
        <f>_xlfn.XLOOKUP(Tableau1[[#This Row],[TYPE DE PIECE]],Tableau4[MATIERE],Tableau4[SHORT TYPE],"",0,1)</f>
        <v/>
      </c>
      <c r="N11682" t="str">
        <f>IF(ISERR(FIND("DECOUPE",Tableau1[[#This Row],[DESIGNATION]])),"","NEED REF")</f>
        <v/>
      </c>
    </row>
    <row r="11683" spans="2:14">
      <c r="B11683">
        <v>34402322</v>
      </c>
      <c r="C11683" s="2">
        <v>40672</v>
      </c>
      <c r="D11683" t="s">
        <v>13</v>
      </c>
      <c r="E11683" t="s">
        <v>8864</v>
      </c>
      <c r="F11683" t="s">
        <v>6530</v>
      </c>
      <c r="J11683" t="s">
        <v>4048</v>
      </c>
      <c r="L11683" t="str">
        <f>_xlfn.XLOOKUP(Tableau1[[#This Row],[TYPE DE PIECE]],Tableau4[MATIERE],Tableau4[SHORT TYPE],"",0,1)</f>
        <v/>
      </c>
      <c r="N11683" t="str">
        <f>IF(ISERR(FIND("DECOUPE",Tableau1[[#This Row],[DESIGNATION]])),"","NEED REF")</f>
        <v/>
      </c>
    </row>
    <row r="11684" spans="2:14">
      <c r="B11684">
        <v>34402321</v>
      </c>
      <c r="C11684" s="2">
        <v>40672</v>
      </c>
      <c r="D11684" t="s">
        <v>13</v>
      </c>
      <c r="E11684" t="s">
        <v>8865</v>
      </c>
      <c r="F11684" t="s">
        <v>6530</v>
      </c>
      <c r="J11684" t="s">
        <v>4048</v>
      </c>
      <c r="L11684" t="str">
        <f>_xlfn.XLOOKUP(Tableau1[[#This Row],[TYPE DE PIECE]],Tableau4[MATIERE],Tableau4[SHORT TYPE],"",0,1)</f>
        <v/>
      </c>
      <c r="N11684" t="str">
        <f>IF(ISERR(FIND("DECOUPE",Tableau1[[#This Row],[DESIGNATION]])),"","NEED REF")</f>
        <v/>
      </c>
    </row>
    <row r="11685" spans="2:14">
      <c r="B11685">
        <v>34402320</v>
      </c>
      <c r="C11685" s="2">
        <v>40672</v>
      </c>
      <c r="D11685" t="s">
        <v>13</v>
      </c>
      <c r="E11685" t="s">
        <v>8866</v>
      </c>
      <c r="F11685" t="s">
        <v>6530</v>
      </c>
      <c r="J11685" t="s">
        <v>4048</v>
      </c>
      <c r="L11685" t="str">
        <f>_xlfn.XLOOKUP(Tableau1[[#This Row],[TYPE DE PIECE]],Tableau4[MATIERE],Tableau4[SHORT TYPE],"",0,1)</f>
        <v/>
      </c>
      <c r="N11685" t="str">
        <f>IF(ISERR(FIND("DECOUPE",Tableau1[[#This Row],[DESIGNATION]])),"","NEED REF")</f>
        <v/>
      </c>
    </row>
    <row r="11686" spans="2:14">
      <c r="B11686">
        <v>34402319</v>
      </c>
      <c r="C11686" s="2">
        <v>40672</v>
      </c>
      <c r="D11686" t="s">
        <v>13</v>
      </c>
      <c r="E11686" t="s">
        <v>8867</v>
      </c>
      <c r="F11686" t="s">
        <v>6530</v>
      </c>
      <c r="J11686" t="s">
        <v>4048</v>
      </c>
      <c r="L11686" t="str">
        <f>_xlfn.XLOOKUP(Tableau1[[#This Row],[TYPE DE PIECE]],Tableau4[MATIERE],Tableau4[SHORT TYPE],"",0,1)</f>
        <v/>
      </c>
      <c r="N11686" t="str">
        <f>IF(ISERR(FIND("DECOUPE",Tableau1[[#This Row],[DESIGNATION]])),"","NEED REF")</f>
        <v/>
      </c>
    </row>
    <row r="11687" spans="2:14">
      <c r="B11687">
        <v>34402318</v>
      </c>
      <c r="C11687" s="2">
        <v>40672</v>
      </c>
      <c r="D11687" t="s">
        <v>13</v>
      </c>
      <c r="E11687" t="s">
        <v>8868</v>
      </c>
      <c r="F11687" t="s">
        <v>6530</v>
      </c>
      <c r="J11687" t="s">
        <v>4048</v>
      </c>
      <c r="L11687" t="str">
        <f>_xlfn.XLOOKUP(Tableau1[[#This Row],[TYPE DE PIECE]],Tableau4[MATIERE],Tableau4[SHORT TYPE],"",0,1)</f>
        <v/>
      </c>
      <c r="N11687" t="str">
        <f>IF(ISERR(FIND("DECOUPE",Tableau1[[#This Row],[DESIGNATION]])),"","NEED REF")</f>
        <v/>
      </c>
    </row>
    <row r="11688" spans="2:14">
      <c r="B11688">
        <v>34402317</v>
      </c>
      <c r="C11688" s="2">
        <v>40647</v>
      </c>
      <c r="D11688" t="s">
        <v>6880</v>
      </c>
      <c r="E11688" t="s">
        <v>8869</v>
      </c>
      <c r="F11688" t="s">
        <v>8870</v>
      </c>
      <c r="J11688" t="s">
        <v>1944</v>
      </c>
      <c r="L11688" t="str">
        <f>_xlfn.XLOOKUP(Tableau1[[#This Row],[TYPE DE PIECE]],Tableau4[MATIERE],Tableau4[SHORT TYPE],"",0,1)</f>
        <v/>
      </c>
      <c r="N11688" t="str">
        <f>IF(ISERR(FIND("DECOUPE",Tableau1[[#This Row],[DESIGNATION]])),"","NEED REF")</f>
        <v/>
      </c>
    </row>
    <row r="11689" spans="2:14">
      <c r="B11689">
        <v>34402316</v>
      </c>
      <c r="C11689" s="2">
        <v>40630</v>
      </c>
      <c r="D11689" t="s">
        <v>13</v>
      </c>
      <c r="E11689" t="s">
        <v>8871</v>
      </c>
      <c r="F11689" t="s">
        <v>7957</v>
      </c>
      <c r="J11689" t="s">
        <v>4048</v>
      </c>
      <c r="L11689" t="str">
        <f>_xlfn.XLOOKUP(Tableau1[[#This Row],[TYPE DE PIECE]],Tableau4[MATIERE],Tableau4[SHORT TYPE],"",0,1)</f>
        <v/>
      </c>
      <c r="N11689" t="str">
        <f>IF(ISERR(FIND("DECOUPE",Tableau1[[#This Row],[DESIGNATION]])),"","NEED REF")</f>
        <v/>
      </c>
    </row>
    <row r="11690" spans="2:14">
      <c r="B11690">
        <v>34402315</v>
      </c>
      <c r="C11690" s="2">
        <v>40626</v>
      </c>
      <c r="D11690" t="s">
        <v>13</v>
      </c>
      <c r="E11690" t="s">
        <v>8872</v>
      </c>
      <c r="F11690" t="s">
        <v>6530</v>
      </c>
      <c r="J11690" t="s">
        <v>4048</v>
      </c>
      <c r="L11690" t="str">
        <f>_xlfn.XLOOKUP(Tableau1[[#This Row],[TYPE DE PIECE]],Tableau4[MATIERE],Tableau4[SHORT TYPE],"",0,1)</f>
        <v/>
      </c>
      <c r="N11690" t="str">
        <f>IF(ISERR(FIND("DECOUPE",Tableau1[[#This Row],[DESIGNATION]])),"","NEED REF")</f>
        <v/>
      </c>
    </row>
    <row r="11691" spans="2:14">
      <c r="B11691">
        <v>34402314</v>
      </c>
      <c r="C11691" s="2">
        <v>40626</v>
      </c>
      <c r="D11691" t="s">
        <v>13</v>
      </c>
      <c r="E11691" t="s">
        <v>8873</v>
      </c>
      <c r="F11691" t="s">
        <v>7112</v>
      </c>
      <c r="J11691" t="s">
        <v>5625</v>
      </c>
      <c r="L11691" t="str">
        <f>_xlfn.XLOOKUP(Tableau1[[#This Row],[TYPE DE PIECE]],Tableau4[MATIERE],Tableau4[SHORT TYPE],"",0,1)</f>
        <v/>
      </c>
      <c r="N11691" t="str">
        <f>IF(ISERR(FIND("DECOUPE",Tableau1[[#This Row],[DESIGNATION]])),"","NEED REF")</f>
        <v/>
      </c>
    </row>
    <row r="11692" spans="2:14">
      <c r="B11692">
        <v>34402313</v>
      </c>
      <c r="C11692" s="2">
        <v>40626</v>
      </c>
      <c r="D11692" t="s">
        <v>13</v>
      </c>
      <c r="E11692" t="s">
        <v>8874</v>
      </c>
      <c r="F11692" t="s">
        <v>7112</v>
      </c>
      <c r="J11692" t="s">
        <v>5625</v>
      </c>
      <c r="L11692" t="str">
        <f>_xlfn.XLOOKUP(Tableau1[[#This Row],[TYPE DE PIECE]],Tableau4[MATIERE],Tableau4[SHORT TYPE],"",0,1)</f>
        <v/>
      </c>
      <c r="N11692" t="str">
        <f>IF(ISERR(FIND("DECOUPE",Tableau1[[#This Row],[DESIGNATION]])),"","NEED REF")</f>
        <v/>
      </c>
    </row>
    <row r="11693" spans="2:14">
      <c r="B11693">
        <v>34402312</v>
      </c>
      <c r="C11693" s="2">
        <v>40626</v>
      </c>
      <c r="D11693" t="s">
        <v>13</v>
      </c>
      <c r="E11693" t="s">
        <v>8875</v>
      </c>
      <c r="F11693" t="s">
        <v>7112</v>
      </c>
      <c r="J11693" t="s">
        <v>5625</v>
      </c>
      <c r="L11693" t="str">
        <f>_xlfn.XLOOKUP(Tableau1[[#This Row],[TYPE DE PIECE]],Tableau4[MATIERE],Tableau4[SHORT TYPE],"",0,1)</f>
        <v/>
      </c>
      <c r="N11693" t="str">
        <f>IF(ISERR(FIND("DECOUPE",Tableau1[[#This Row],[DESIGNATION]])),"","NEED REF")</f>
        <v/>
      </c>
    </row>
    <row r="11694" spans="2:14">
      <c r="B11694">
        <v>34402311</v>
      </c>
      <c r="C11694" s="2">
        <v>40626</v>
      </c>
      <c r="D11694" t="s">
        <v>13</v>
      </c>
      <c r="E11694" t="s">
        <v>8876</v>
      </c>
      <c r="F11694" t="s">
        <v>7112</v>
      </c>
      <c r="J11694" t="s">
        <v>5625</v>
      </c>
      <c r="L11694" t="str">
        <f>_xlfn.XLOOKUP(Tableau1[[#This Row],[TYPE DE PIECE]],Tableau4[MATIERE],Tableau4[SHORT TYPE],"",0,1)</f>
        <v/>
      </c>
      <c r="N11694" t="str">
        <f>IF(ISERR(FIND("DECOUPE",Tableau1[[#This Row],[DESIGNATION]])),"","NEED REF")</f>
        <v/>
      </c>
    </row>
    <row r="11695" spans="2:14">
      <c r="B11695">
        <v>34402310</v>
      </c>
      <c r="C11695" s="2">
        <v>40626</v>
      </c>
      <c r="D11695" t="s">
        <v>13</v>
      </c>
      <c r="E11695" t="s">
        <v>8877</v>
      </c>
      <c r="F11695" t="s">
        <v>7112</v>
      </c>
      <c r="J11695" t="s">
        <v>5625</v>
      </c>
      <c r="L11695" t="str">
        <f>_xlfn.XLOOKUP(Tableau1[[#This Row],[TYPE DE PIECE]],Tableau4[MATIERE],Tableau4[SHORT TYPE],"",0,1)</f>
        <v/>
      </c>
      <c r="N11695" t="str">
        <f>IF(ISERR(FIND("DECOUPE",Tableau1[[#This Row],[DESIGNATION]])),"","NEED REF")</f>
        <v/>
      </c>
    </row>
    <row r="11696" spans="2:14">
      <c r="B11696">
        <v>34402309</v>
      </c>
      <c r="C11696" s="2">
        <v>40626</v>
      </c>
      <c r="D11696" t="s">
        <v>13</v>
      </c>
      <c r="E11696" t="s">
        <v>8878</v>
      </c>
      <c r="F11696" t="s">
        <v>7112</v>
      </c>
      <c r="J11696" t="s">
        <v>5625</v>
      </c>
      <c r="L11696" t="str">
        <f>_xlfn.XLOOKUP(Tableau1[[#This Row],[TYPE DE PIECE]],Tableau4[MATIERE],Tableau4[SHORT TYPE],"",0,1)</f>
        <v/>
      </c>
      <c r="N11696" t="str">
        <f>IF(ISERR(FIND("DECOUPE",Tableau1[[#This Row],[DESIGNATION]])),"","NEED REF")</f>
        <v/>
      </c>
    </row>
    <row r="11697" spans="2:14">
      <c r="B11697">
        <v>34402308</v>
      </c>
      <c r="C11697" s="2">
        <v>40626</v>
      </c>
      <c r="D11697" t="s">
        <v>13</v>
      </c>
      <c r="E11697" t="s">
        <v>8879</v>
      </c>
      <c r="F11697" t="s">
        <v>7112</v>
      </c>
      <c r="J11697" t="s">
        <v>5625</v>
      </c>
      <c r="L11697" t="str">
        <f>_xlfn.XLOOKUP(Tableau1[[#This Row],[TYPE DE PIECE]],Tableau4[MATIERE],Tableau4[SHORT TYPE],"",0,1)</f>
        <v/>
      </c>
      <c r="N11697" t="str">
        <f>IF(ISERR(FIND("DECOUPE",Tableau1[[#This Row],[DESIGNATION]])),"","NEED REF")</f>
        <v/>
      </c>
    </row>
    <row r="11698" spans="2:14">
      <c r="B11698">
        <v>34402307</v>
      </c>
      <c r="C11698" s="2">
        <v>40626</v>
      </c>
      <c r="D11698" t="s">
        <v>13</v>
      </c>
      <c r="E11698" t="s">
        <v>8880</v>
      </c>
      <c r="F11698" t="s">
        <v>7112</v>
      </c>
      <c r="J11698" t="s">
        <v>5625</v>
      </c>
      <c r="L11698" t="str">
        <f>_xlfn.XLOOKUP(Tableau1[[#This Row],[TYPE DE PIECE]],Tableau4[MATIERE],Tableau4[SHORT TYPE],"",0,1)</f>
        <v/>
      </c>
      <c r="N11698" t="str">
        <f>IF(ISERR(FIND("DECOUPE",Tableau1[[#This Row],[DESIGNATION]])),"","NEED REF")</f>
        <v/>
      </c>
    </row>
    <row r="11699" spans="2:14">
      <c r="B11699">
        <v>34402306</v>
      </c>
      <c r="C11699" s="2">
        <v>40626</v>
      </c>
      <c r="D11699" t="s">
        <v>13</v>
      </c>
      <c r="E11699" t="s">
        <v>8881</v>
      </c>
      <c r="F11699" t="s">
        <v>7112</v>
      </c>
      <c r="J11699" t="s">
        <v>5625</v>
      </c>
      <c r="L11699" t="str">
        <f>_xlfn.XLOOKUP(Tableau1[[#This Row],[TYPE DE PIECE]],Tableau4[MATIERE],Tableau4[SHORT TYPE],"",0,1)</f>
        <v/>
      </c>
      <c r="N11699" t="str">
        <f>IF(ISERR(FIND("DECOUPE",Tableau1[[#This Row],[DESIGNATION]])),"","NEED REF")</f>
        <v/>
      </c>
    </row>
    <row r="11700" spans="2:14">
      <c r="B11700">
        <v>34402305</v>
      </c>
      <c r="C11700" s="2">
        <v>40626</v>
      </c>
      <c r="D11700" t="s">
        <v>13</v>
      </c>
      <c r="E11700" t="s">
        <v>8882</v>
      </c>
      <c r="F11700" t="s">
        <v>7112</v>
      </c>
      <c r="J11700" t="s">
        <v>5625</v>
      </c>
      <c r="L11700" t="str">
        <f>_xlfn.XLOOKUP(Tableau1[[#This Row],[TYPE DE PIECE]],Tableau4[MATIERE],Tableau4[SHORT TYPE],"",0,1)</f>
        <v/>
      </c>
      <c r="N11700" t="str">
        <f>IF(ISERR(FIND("DECOUPE",Tableau1[[#This Row],[DESIGNATION]])),"","NEED REF")</f>
        <v/>
      </c>
    </row>
    <row r="11701" spans="2:14">
      <c r="B11701">
        <v>34402304</v>
      </c>
      <c r="C11701" s="2">
        <v>40623</v>
      </c>
      <c r="D11701" t="s">
        <v>745</v>
      </c>
      <c r="E11701" t="s">
        <v>8883</v>
      </c>
      <c r="F11701" t="s">
        <v>7112</v>
      </c>
      <c r="J11701" t="s">
        <v>1944</v>
      </c>
      <c r="L11701" t="str">
        <f>_xlfn.XLOOKUP(Tableau1[[#This Row],[TYPE DE PIECE]],Tableau4[MATIERE],Tableau4[SHORT TYPE],"",0,1)</f>
        <v/>
      </c>
      <c r="N11701" t="str">
        <f>IF(ISERR(FIND("DECOUPE",Tableau1[[#This Row],[DESIGNATION]])),"","NEED REF")</f>
        <v/>
      </c>
    </row>
    <row r="11702" spans="2:14">
      <c r="B11702">
        <v>34402303</v>
      </c>
      <c r="C11702" s="2">
        <v>40623</v>
      </c>
      <c r="D11702" t="s">
        <v>745</v>
      </c>
      <c r="E11702" t="s">
        <v>8884</v>
      </c>
      <c r="F11702" t="s">
        <v>7112</v>
      </c>
      <c r="J11702" t="s">
        <v>1944</v>
      </c>
      <c r="L11702" t="str">
        <f>_xlfn.XLOOKUP(Tableau1[[#This Row],[TYPE DE PIECE]],Tableau4[MATIERE],Tableau4[SHORT TYPE],"",0,1)</f>
        <v/>
      </c>
      <c r="N11702" t="str">
        <f>IF(ISERR(FIND("DECOUPE",Tableau1[[#This Row],[DESIGNATION]])),"","NEED REF")</f>
        <v/>
      </c>
    </row>
    <row r="11703" spans="2:14">
      <c r="B11703">
        <v>34402302</v>
      </c>
      <c r="C11703" s="2">
        <v>40623</v>
      </c>
      <c r="D11703" t="s">
        <v>13</v>
      </c>
      <c r="E11703" t="s">
        <v>8885</v>
      </c>
      <c r="F11703" t="s">
        <v>6585</v>
      </c>
      <c r="J11703" t="s">
        <v>1944</v>
      </c>
      <c r="L11703" t="str">
        <f>_xlfn.XLOOKUP(Tableau1[[#This Row],[TYPE DE PIECE]],Tableau4[MATIERE],Tableau4[SHORT TYPE],"",0,1)</f>
        <v/>
      </c>
      <c r="N11703" t="str">
        <f>IF(ISERR(FIND("DECOUPE",Tableau1[[#This Row],[DESIGNATION]])),"","NEED REF")</f>
        <v/>
      </c>
    </row>
    <row r="11704" spans="2:14">
      <c r="B11704">
        <v>34402301</v>
      </c>
      <c r="C11704" s="2">
        <v>40619</v>
      </c>
      <c r="D11704" t="s">
        <v>13</v>
      </c>
      <c r="E11704" t="s">
        <v>8886</v>
      </c>
      <c r="F11704" t="s">
        <v>6530</v>
      </c>
      <c r="J11704" t="s">
        <v>4048</v>
      </c>
      <c r="L11704" t="str">
        <f>_xlfn.XLOOKUP(Tableau1[[#This Row],[TYPE DE PIECE]],Tableau4[MATIERE],Tableau4[SHORT TYPE],"",0,1)</f>
        <v/>
      </c>
      <c r="N11704" t="str">
        <f>IF(ISERR(FIND("DECOUPE",Tableau1[[#This Row],[DESIGNATION]])),"","NEED REF")</f>
        <v/>
      </c>
    </row>
    <row r="11705" spans="2:14">
      <c r="B11705">
        <v>34402300</v>
      </c>
      <c r="C11705" s="2">
        <v>40619</v>
      </c>
      <c r="D11705" t="s">
        <v>13</v>
      </c>
      <c r="E11705" t="s">
        <v>8887</v>
      </c>
      <c r="F11705" t="s">
        <v>6530</v>
      </c>
      <c r="J11705" t="s">
        <v>4048</v>
      </c>
      <c r="L11705" t="str">
        <f>_xlfn.XLOOKUP(Tableau1[[#This Row],[TYPE DE PIECE]],Tableau4[MATIERE],Tableau4[SHORT TYPE],"",0,1)</f>
        <v/>
      </c>
      <c r="N11705" t="str">
        <f>IF(ISERR(FIND("DECOUPE",Tableau1[[#This Row],[DESIGNATION]])),"","NEED REF")</f>
        <v/>
      </c>
    </row>
    <row r="11706" spans="2:14">
      <c r="B11706">
        <v>34402299</v>
      </c>
      <c r="C11706" s="2">
        <v>40619</v>
      </c>
      <c r="D11706" t="s">
        <v>13</v>
      </c>
      <c r="E11706" t="s">
        <v>8888</v>
      </c>
      <c r="F11706" t="s">
        <v>6530</v>
      </c>
      <c r="J11706" t="s">
        <v>4048</v>
      </c>
      <c r="L11706" t="str">
        <f>_xlfn.XLOOKUP(Tableau1[[#This Row],[TYPE DE PIECE]],Tableau4[MATIERE],Tableau4[SHORT TYPE],"",0,1)</f>
        <v/>
      </c>
      <c r="N11706" t="str">
        <f>IF(ISERR(FIND("DECOUPE",Tableau1[[#This Row],[DESIGNATION]])),"","NEED REF")</f>
        <v/>
      </c>
    </row>
    <row r="11707" spans="2:14">
      <c r="B11707">
        <v>34402298</v>
      </c>
      <c r="C11707" s="2">
        <v>40619</v>
      </c>
      <c r="D11707" t="s">
        <v>13</v>
      </c>
      <c r="E11707" t="s">
        <v>8889</v>
      </c>
      <c r="F11707" t="s">
        <v>6530</v>
      </c>
      <c r="J11707" t="s">
        <v>4048</v>
      </c>
      <c r="L11707" t="str">
        <f>_xlfn.XLOOKUP(Tableau1[[#This Row],[TYPE DE PIECE]],Tableau4[MATIERE],Tableau4[SHORT TYPE],"",0,1)</f>
        <v/>
      </c>
      <c r="N11707" t="str">
        <f>IF(ISERR(FIND("DECOUPE",Tableau1[[#This Row],[DESIGNATION]])),"","NEED REF")</f>
        <v/>
      </c>
    </row>
    <row r="11708" spans="2:14">
      <c r="B11708">
        <v>34402297</v>
      </c>
      <c r="C11708" s="2">
        <v>40619</v>
      </c>
      <c r="D11708" t="s">
        <v>13</v>
      </c>
      <c r="E11708" t="s">
        <v>8890</v>
      </c>
      <c r="F11708" t="s">
        <v>6530</v>
      </c>
      <c r="J11708" t="s">
        <v>4048</v>
      </c>
      <c r="L11708" t="str">
        <f>_xlfn.XLOOKUP(Tableau1[[#This Row],[TYPE DE PIECE]],Tableau4[MATIERE],Tableau4[SHORT TYPE],"",0,1)</f>
        <v/>
      </c>
      <c r="N11708" t="str">
        <f>IF(ISERR(FIND("DECOUPE",Tableau1[[#This Row],[DESIGNATION]])),"","NEED REF")</f>
        <v/>
      </c>
    </row>
    <row r="11709" spans="2:14">
      <c r="B11709">
        <v>34402296</v>
      </c>
      <c r="C11709" s="2">
        <v>40619</v>
      </c>
      <c r="D11709" t="s">
        <v>13</v>
      </c>
      <c r="E11709" t="s">
        <v>8891</v>
      </c>
      <c r="F11709" t="s">
        <v>6530</v>
      </c>
      <c r="J11709" t="s">
        <v>4048</v>
      </c>
      <c r="L11709" t="str">
        <f>_xlfn.XLOOKUP(Tableau1[[#This Row],[TYPE DE PIECE]],Tableau4[MATIERE],Tableau4[SHORT TYPE],"",0,1)</f>
        <v/>
      </c>
      <c r="N11709" t="str">
        <f>IF(ISERR(FIND("DECOUPE",Tableau1[[#This Row],[DESIGNATION]])),"","NEED REF")</f>
        <v/>
      </c>
    </row>
    <row r="11710" spans="2:14">
      <c r="B11710">
        <v>34402295</v>
      </c>
      <c r="C11710" s="2">
        <v>40619</v>
      </c>
      <c r="D11710" t="s">
        <v>13</v>
      </c>
      <c r="E11710" t="s">
        <v>8892</v>
      </c>
      <c r="F11710" t="s">
        <v>6530</v>
      </c>
      <c r="J11710" t="s">
        <v>4048</v>
      </c>
      <c r="L11710" t="str">
        <f>_xlfn.XLOOKUP(Tableau1[[#This Row],[TYPE DE PIECE]],Tableau4[MATIERE],Tableau4[SHORT TYPE],"",0,1)</f>
        <v/>
      </c>
      <c r="N11710" t="str">
        <f>IF(ISERR(FIND("DECOUPE",Tableau1[[#This Row],[DESIGNATION]])),"","NEED REF")</f>
        <v/>
      </c>
    </row>
    <row r="11711" spans="2:14">
      <c r="B11711">
        <v>34402294</v>
      </c>
      <c r="C11711" s="2">
        <v>40619</v>
      </c>
      <c r="D11711" t="s">
        <v>13</v>
      </c>
      <c r="E11711" t="s">
        <v>8893</v>
      </c>
      <c r="F11711" t="s">
        <v>8894</v>
      </c>
      <c r="J11711" t="s">
        <v>4048</v>
      </c>
      <c r="L11711" t="str">
        <f>_xlfn.XLOOKUP(Tableau1[[#This Row],[TYPE DE PIECE]],Tableau4[MATIERE],Tableau4[SHORT TYPE],"",0,1)</f>
        <v/>
      </c>
      <c r="N11711" t="str">
        <f>IF(ISERR(FIND("DECOUPE",Tableau1[[#This Row],[DESIGNATION]])),"","NEED REF")</f>
        <v/>
      </c>
    </row>
    <row r="11712" spans="2:14">
      <c r="B11712">
        <v>34402293</v>
      </c>
      <c r="C11712" s="2">
        <v>40613</v>
      </c>
      <c r="D11712" t="s">
        <v>745</v>
      </c>
      <c r="E11712" t="s">
        <v>8895</v>
      </c>
      <c r="F11712" t="s">
        <v>7957</v>
      </c>
      <c r="J11712" t="s">
        <v>17</v>
      </c>
      <c r="L11712" t="str">
        <f>_xlfn.XLOOKUP(Tableau1[[#This Row],[TYPE DE PIECE]],Tableau4[MATIERE],Tableau4[SHORT TYPE],"",0,1)</f>
        <v/>
      </c>
      <c r="N11712" t="str">
        <f>IF(ISERR(FIND("DECOUPE",Tableau1[[#This Row],[DESIGNATION]])),"","NEED REF")</f>
        <v/>
      </c>
    </row>
    <row r="11713" spans="2:14">
      <c r="B11713">
        <v>34402292</v>
      </c>
      <c r="C11713" s="2">
        <v>40611</v>
      </c>
      <c r="D11713" t="s">
        <v>13</v>
      </c>
      <c r="E11713" t="s">
        <v>8896</v>
      </c>
      <c r="F11713" t="s">
        <v>7112</v>
      </c>
      <c r="J11713" t="s">
        <v>5625</v>
      </c>
      <c r="L11713" t="str">
        <f>_xlfn.XLOOKUP(Tableau1[[#This Row],[TYPE DE PIECE]],Tableau4[MATIERE],Tableau4[SHORT TYPE],"",0,1)</f>
        <v/>
      </c>
      <c r="N11713" t="str">
        <f>IF(ISERR(FIND("DECOUPE",Tableau1[[#This Row],[DESIGNATION]])),"","NEED REF")</f>
        <v/>
      </c>
    </row>
    <row r="11714" spans="2:14">
      <c r="B11714">
        <v>34402291</v>
      </c>
      <c r="C11714" s="2">
        <v>40611</v>
      </c>
      <c r="D11714" t="s">
        <v>13</v>
      </c>
      <c r="E11714" t="s">
        <v>8897</v>
      </c>
      <c r="F11714" t="s">
        <v>7112</v>
      </c>
      <c r="J11714" t="s">
        <v>5625</v>
      </c>
      <c r="L11714" t="str">
        <f>_xlfn.XLOOKUP(Tableau1[[#This Row],[TYPE DE PIECE]],Tableau4[MATIERE],Tableau4[SHORT TYPE],"",0,1)</f>
        <v/>
      </c>
      <c r="N11714" t="str">
        <f>IF(ISERR(FIND("DECOUPE",Tableau1[[#This Row],[DESIGNATION]])),"","NEED REF")</f>
        <v/>
      </c>
    </row>
    <row r="11715" spans="2:14">
      <c r="B11715">
        <v>34402290</v>
      </c>
      <c r="C11715" s="2">
        <v>40611</v>
      </c>
      <c r="D11715" t="s">
        <v>13</v>
      </c>
      <c r="E11715" t="s">
        <v>8898</v>
      </c>
      <c r="F11715" t="s">
        <v>7112</v>
      </c>
      <c r="J11715" t="s">
        <v>5625</v>
      </c>
      <c r="L11715" t="str">
        <f>_xlfn.XLOOKUP(Tableau1[[#This Row],[TYPE DE PIECE]],Tableau4[MATIERE],Tableau4[SHORT TYPE],"",0,1)</f>
        <v/>
      </c>
      <c r="N11715" t="str">
        <f>IF(ISERR(FIND("DECOUPE",Tableau1[[#This Row],[DESIGNATION]])),"","NEED REF")</f>
        <v/>
      </c>
    </row>
    <row r="11716" spans="2:14">
      <c r="B11716">
        <v>34402289</v>
      </c>
      <c r="C11716" s="2">
        <v>40611</v>
      </c>
      <c r="D11716" t="s">
        <v>13</v>
      </c>
      <c r="E11716" t="s">
        <v>8899</v>
      </c>
      <c r="F11716" t="s">
        <v>7112</v>
      </c>
      <c r="J11716" t="s">
        <v>5625</v>
      </c>
      <c r="L11716" t="str">
        <f>_xlfn.XLOOKUP(Tableau1[[#This Row],[TYPE DE PIECE]],Tableau4[MATIERE],Tableau4[SHORT TYPE],"",0,1)</f>
        <v/>
      </c>
      <c r="N11716" t="str">
        <f>IF(ISERR(FIND("DECOUPE",Tableau1[[#This Row],[DESIGNATION]])),"","NEED REF")</f>
        <v/>
      </c>
    </row>
    <row r="11717" spans="2:14">
      <c r="B11717">
        <v>34402288</v>
      </c>
      <c r="C11717" s="2">
        <v>40611</v>
      </c>
      <c r="D11717" t="s">
        <v>13</v>
      </c>
      <c r="E11717" t="s">
        <v>8900</v>
      </c>
      <c r="F11717" t="s">
        <v>7112</v>
      </c>
      <c r="J11717" t="s">
        <v>5625</v>
      </c>
      <c r="L11717" t="str">
        <f>_xlfn.XLOOKUP(Tableau1[[#This Row],[TYPE DE PIECE]],Tableau4[MATIERE],Tableau4[SHORT TYPE],"",0,1)</f>
        <v/>
      </c>
      <c r="N11717" t="str">
        <f>IF(ISERR(FIND("DECOUPE",Tableau1[[#This Row],[DESIGNATION]])),"","NEED REF")</f>
        <v/>
      </c>
    </row>
    <row r="11718" spans="2:14">
      <c r="B11718">
        <v>34402287</v>
      </c>
      <c r="C11718" s="2">
        <v>40609</v>
      </c>
      <c r="D11718" t="s">
        <v>745</v>
      </c>
      <c r="E11718" t="s">
        <v>8901</v>
      </c>
      <c r="F11718" t="s">
        <v>7957</v>
      </c>
      <c r="J11718" t="s">
        <v>4048</v>
      </c>
      <c r="L11718" t="str">
        <f>_xlfn.XLOOKUP(Tableau1[[#This Row],[TYPE DE PIECE]],Tableau4[MATIERE],Tableau4[SHORT TYPE],"",0,1)</f>
        <v/>
      </c>
      <c r="N11718" t="str">
        <f>IF(ISERR(FIND("DECOUPE",Tableau1[[#This Row],[DESIGNATION]])),"","NEED REF")</f>
        <v/>
      </c>
    </row>
    <row r="11719" spans="2:14">
      <c r="B11719">
        <v>34402286</v>
      </c>
      <c r="C11719" s="2">
        <v>40606</v>
      </c>
      <c r="D11719" t="s">
        <v>13</v>
      </c>
      <c r="E11719" t="s">
        <v>8902</v>
      </c>
      <c r="F11719" t="s">
        <v>7957</v>
      </c>
      <c r="J11719" t="s">
        <v>4048</v>
      </c>
      <c r="L11719" t="str">
        <f>_xlfn.XLOOKUP(Tableau1[[#This Row],[TYPE DE PIECE]],Tableau4[MATIERE],Tableau4[SHORT TYPE],"",0,1)</f>
        <v/>
      </c>
      <c r="N11719" t="str">
        <f>IF(ISERR(FIND("DECOUPE",Tableau1[[#This Row],[DESIGNATION]])),"","NEED REF")</f>
        <v/>
      </c>
    </row>
    <row r="11720" spans="2:14">
      <c r="B11720">
        <v>34402285</v>
      </c>
      <c r="C11720" s="2">
        <v>40606</v>
      </c>
      <c r="D11720" t="s">
        <v>745</v>
      </c>
      <c r="E11720" t="s">
        <v>8903</v>
      </c>
      <c r="F11720" t="s">
        <v>7957</v>
      </c>
      <c r="J11720" t="s">
        <v>4048</v>
      </c>
      <c r="L11720" t="str">
        <f>_xlfn.XLOOKUP(Tableau1[[#This Row],[TYPE DE PIECE]],Tableau4[MATIERE],Tableau4[SHORT TYPE],"",0,1)</f>
        <v/>
      </c>
      <c r="N11720" t="str">
        <f>IF(ISERR(FIND("DECOUPE",Tableau1[[#This Row],[DESIGNATION]])),"","NEED REF")</f>
        <v/>
      </c>
    </row>
    <row r="11721" spans="2:14">
      <c r="B11721">
        <v>34402284</v>
      </c>
      <c r="C11721" s="2">
        <v>40606</v>
      </c>
      <c r="D11721" t="s">
        <v>745</v>
      </c>
      <c r="E11721" t="s">
        <v>8904</v>
      </c>
      <c r="F11721" t="s">
        <v>7957</v>
      </c>
      <c r="J11721" t="s">
        <v>4048</v>
      </c>
      <c r="L11721" t="str">
        <f>_xlfn.XLOOKUP(Tableau1[[#This Row],[TYPE DE PIECE]],Tableau4[MATIERE],Tableau4[SHORT TYPE],"",0,1)</f>
        <v/>
      </c>
      <c r="N11721" t="str">
        <f>IF(ISERR(FIND("DECOUPE",Tableau1[[#This Row],[DESIGNATION]])),"","NEED REF")</f>
        <v/>
      </c>
    </row>
    <row r="11722" spans="2:14">
      <c r="B11722">
        <v>34402283</v>
      </c>
      <c r="C11722" s="2">
        <v>40606</v>
      </c>
      <c r="D11722" t="s">
        <v>6880</v>
      </c>
      <c r="E11722" t="s">
        <v>8905</v>
      </c>
      <c r="F11722" t="s">
        <v>8894</v>
      </c>
      <c r="J11722" t="s">
        <v>4048</v>
      </c>
      <c r="L11722" t="str">
        <f>_xlfn.XLOOKUP(Tableau1[[#This Row],[TYPE DE PIECE]],Tableau4[MATIERE],Tableau4[SHORT TYPE],"",0,1)</f>
        <v/>
      </c>
      <c r="N11722" t="str">
        <f>IF(ISERR(FIND("DECOUPE",Tableau1[[#This Row],[DESIGNATION]])),"","NEED REF")</f>
        <v/>
      </c>
    </row>
    <row r="11723" spans="2:14">
      <c r="B11723">
        <v>34402282</v>
      </c>
      <c r="C11723" s="2">
        <v>40606</v>
      </c>
      <c r="D11723" t="s">
        <v>6880</v>
      </c>
      <c r="E11723" t="s">
        <v>8906</v>
      </c>
      <c r="F11723" t="s">
        <v>8894</v>
      </c>
      <c r="J11723" t="s">
        <v>4048</v>
      </c>
      <c r="L11723" t="str">
        <f>_xlfn.XLOOKUP(Tableau1[[#This Row],[TYPE DE PIECE]],Tableau4[MATIERE],Tableau4[SHORT TYPE],"",0,1)</f>
        <v/>
      </c>
      <c r="N11723" t="str">
        <f>IF(ISERR(FIND("DECOUPE",Tableau1[[#This Row],[DESIGNATION]])),"","NEED REF")</f>
        <v/>
      </c>
    </row>
    <row r="11724" spans="2:14">
      <c r="B11724">
        <v>34402281</v>
      </c>
      <c r="C11724" s="2">
        <v>40591</v>
      </c>
      <c r="D11724" t="s">
        <v>745</v>
      </c>
      <c r="E11724" t="s">
        <v>8907</v>
      </c>
      <c r="F11724" t="s">
        <v>8427</v>
      </c>
      <c r="J11724" t="s">
        <v>4048</v>
      </c>
      <c r="L11724" t="str">
        <f>_xlfn.XLOOKUP(Tableau1[[#This Row],[TYPE DE PIECE]],Tableau4[MATIERE],Tableau4[SHORT TYPE],"",0,1)</f>
        <v/>
      </c>
      <c r="N11724" t="str">
        <f>IF(ISERR(FIND("DECOUPE",Tableau1[[#This Row],[DESIGNATION]])),"","NEED REF")</f>
        <v/>
      </c>
    </row>
    <row r="11725" spans="2:14">
      <c r="B11725">
        <v>34402280</v>
      </c>
      <c r="C11725" s="2">
        <v>40591</v>
      </c>
      <c r="D11725" t="s">
        <v>745</v>
      </c>
      <c r="E11725" t="s">
        <v>8908</v>
      </c>
      <c r="F11725" t="s">
        <v>8427</v>
      </c>
      <c r="J11725" t="s">
        <v>4048</v>
      </c>
      <c r="L11725" t="str">
        <f>_xlfn.XLOOKUP(Tableau1[[#This Row],[TYPE DE PIECE]],Tableau4[MATIERE],Tableau4[SHORT TYPE],"",0,1)</f>
        <v/>
      </c>
      <c r="N11725" t="str">
        <f>IF(ISERR(FIND("DECOUPE",Tableau1[[#This Row],[DESIGNATION]])),"","NEED REF")</f>
        <v/>
      </c>
    </row>
    <row r="11726" spans="2:14">
      <c r="B11726">
        <v>34402279</v>
      </c>
      <c r="C11726" s="2">
        <v>40583</v>
      </c>
      <c r="D11726" t="s">
        <v>745</v>
      </c>
      <c r="E11726" t="s">
        <v>8909</v>
      </c>
      <c r="F11726" t="s">
        <v>8910</v>
      </c>
      <c r="J11726" t="s">
        <v>177</v>
      </c>
      <c r="L11726" t="str">
        <f>_xlfn.XLOOKUP(Tableau1[[#This Row],[TYPE DE PIECE]],Tableau4[MATIERE],Tableau4[SHORT TYPE],"",0,1)</f>
        <v/>
      </c>
      <c r="N11726" t="str">
        <f>IF(ISERR(FIND("DECOUPE",Tableau1[[#This Row],[DESIGNATION]])),"","NEED REF")</f>
        <v/>
      </c>
    </row>
    <row r="11727" spans="2:14">
      <c r="B11727">
        <v>34402278</v>
      </c>
      <c r="C11727" s="2">
        <v>40583</v>
      </c>
      <c r="D11727" t="s">
        <v>13</v>
      </c>
      <c r="E11727" t="s">
        <v>8911</v>
      </c>
      <c r="F11727" t="s">
        <v>8912</v>
      </c>
      <c r="J11727" t="s">
        <v>1944</v>
      </c>
      <c r="L11727" t="str">
        <f>_xlfn.XLOOKUP(Tableau1[[#This Row],[TYPE DE PIECE]],Tableau4[MATIERE],Tableau4[SHORT TYPE],"",0,1)</f>
        <v/>
      </c>
      <c r="N11727" t="str">
        <f>IF(ISERR(FIND("DECOUPE",Tableau1[[#This Row],[DESIGNATION]])),"","NEED REF")</f>
        <v/>
      </c>
    </row>
    <row r="11728" spans="2:14">
      <c r="B11728">
        <v>34402277</v>
      </c>
      <c r="C11728" s="2">
        <v>40583</v>
      </c>
      <c r="D11728" t="s">
        <v>13</v>
      </c>
      <c r="E11728" t="s">
        <v>8913</v>
      </c>
      <c r="F11728" t="s">
        <v>8912</v>
      </c>
      <c r="J11728" t="s">
        <v>1944</v>
      </c>
      <c r="L11728" t="str">
        <f>_xlfn.XLOOKUP(Tableau1[[#This Row],[TYPE DE PIECE]],Tableau4[MATIERE],Tableau4[SHORT TYPE],"",0,1)</f>
        <v/>
      </c>
      <c r="N11728" t="str">
        <f>IF(ISERR(FIND("DECOUPE",Tableau1[[#This Row],[DESIGNATION]])),"","NEED REF")</f>
        <v/>
      </c>
    </row>
    <row r="11729" spans="2:14">
      <c r="B11729">
        <v>34402276</v>
      </c>
      <c r="C11729" s="2">
        <v>40583</v>
      </c>
      <c r="D11729" t="s">
        <v>13</v>
      </c>
      <c r="E11729" t="s">
        <v>8914</v>
      </c>
      <c r="F11729" t="s">
        <v>8912</v>
      </c>
      <c r="J11729" t="s">
        <v>1944</v>
      </c>
      <c r="L11729" t="str">
        <f>_xlfn.XLOOKUP(Tableau1[[#This Row],[TYPE DE PIECE]],Tableau4[MATIERE],Tableau4[SHORT TYPE],"",0,1)</f>
        <v/>
      </c>
      <c r="N11729" t="str">
        <f>IF(ISERR(FIND("DECOUPE",Tableau1[[#This Row],[DESIGNATION]])),"","NEED REF")</f>
        <v/>
      </c>
    </row>
    <row r="11730" spans="2:14">
      <c r="B11730">
        <v>34402275</v>
      </c>
      <c r="C11730" s="2">
        <v>40583</v>
      </c>
      <c r="D11730" t="s">
        <v>13</v>
      </c>
      <c r="E11730" t="s">
        <v>8915</v>
      </c>
      <c r="F11730" t="s">
        <v>8912</v>
      </c>
      <c r="J11730" t="s">
        <v>1944</v>
      </c>
      <c r="L11730" t="str">
        <f>_xlfn.XLOOKUP(Tableau1[[#This Row],[TYPE DE PIECE]],Tableau4[MATIERE],Tableau4[SHORT TYPE],"",0,1)</f>
        <v/>
      </c>
      <c r="N11730" t="str">
        <f>IF(ISERR(FIND("DECOUPE",Tableau1[[#This Row],[DESIGNATION]])),"","NEED REF")</f>
        <v/>
      </c>
    </row>
    <row r="11731" spans="2:14">
      <c r="B11731">
        <v>34402274</v>
      </c>
      <c r="C11731" s="2">
        <v>40583</v>
      </c>
      <c r="D11731" t="s">
        <v>13</v>
      </c>
      <c r="E11731" t="s">
        <v>8916</v>
      </c>
      <c r="F11731" t="s">
        <v>8912</v>
      </c>
      <c r="J11731" t="s">
        <v>1944</v>
      </c>
      <c r="L11731" t="str">
        <f>_xlfn.XLOOKUP(Tableau1[[#This Row],[TYPE DE PIECE]],Tableau4[MATIERE],Tableau4[SHORT TYPE],"",0,1)</f>
        <v/>
      </c>
      <c r="N11731" t="str">
        <f>IF(ISERR(FIND("DECOUPE",Tableau1[[#This Row],[DESIGNATION]])),"","NEED REF")</f>
        <v/>
      </c>
    </row>
    <row r="11732" spans="2:14">
      <c r="B11732">
        <v>34402273</v>
      </c>
      <c r="C11732" s="2">
        <v>40583</v>
      </c>
      <c r="D11732" t="s">
        <v>13</v>
      </c>
      <c r="E11732" t="s">
        <v>8917</v>
      </c>
      <c r="F11732" t="s">
        <v>8912</v>
      </c>
      <c r="J11732" t="s">
        <v>1944</v>
      </c>
      <c r="L11732" t="str">
        <f>_xlfn.XLOOKUP(Tableau1[[#This Row],[TYPE DE PIECE]],Tableau4[MATIERE],Tableau4[SHORT TYPE],"",0,1)</f>
        <v/>
      </c>
      <c r="N11732" t="str">
        <f>IF(ISERR(FIND("DECOUPE",Tableau1[[#This Row],[DESIGNATION]])),"","NEED REF")</f>
        <v/>
      </c>
    </row>
    <row r="11733" spans="2:14">
      <c r="B11733">
        <v>34402272</v>
      </c>
      <c r="C11733" s="2">
        <v>40583</v>
      </c>
      <c r="D11733" t="s">
        <v>13</v>
      </c>
      <c r="E11733" t="s">
        <v>8918</v>
      </c>
      <c r="F11733" t="s">
        <v>8912</v>
      </c>
      <c r="J11733" t="s">
        <v>1944</v>
      </c>
      <c r="L11733" t="str">
        <f>_xlfn.XLOOKUP(Tableau1[[#This Row],[TYPE DE PIECE]],Tableau4[MATIERE],Tableau4[SHORT TYPE],"",0,1)</f>
        <v/>
      </c>
      <c r="N11733" t="str">
        <f>IF(ISERR(FIND("DECOUPE",Tableau1[[#This Row],[DESIGNATION]])),"","NEED REF")</f>
        <v/>
      </c>
    </row>
    <row r="11734" spans="2:14">
      <c r="B11734">
        <v>34402271</v>
      </c>
      <c r="C11734" s="2">
        <v>40583</v>
      </c>
      <c r="D11734" t="s">
        <v>13</v>
      </c>
      <c r="E11734" t="s">
        <v>8919</v>
      </c>
      <c r="F11734" t="s">
        <v>8912</v>
      </c>
      <c r="J11734" t="s">
        <v>1944</v>
      </c>
      <c r="L11734" t="str">
        <f>_xlfn.XLOOKUP(Tableau1[[#This Row],[TYPE DE PIECE]],Tableau4[MATIERE],Tableau4[SHORT TYPE],"",0,1)</f>
        <v/>
      </c>
      <c r="N11734" t="str">
        <f>IF(ISERR(FIND("DECOUPE",Tableau1[[#This Row],[DESIGNATION]])),"","NEED REF")</f>
        <v/>
      </c>
    </row>
    <row r="11735" spans="2:14">
      <c r="B11735">
        <v>34402270</v>
      </c>
      <c r="C11735" s="2">
        <v>40583</v>
      </c>
      <c r="D11735" t="s">
        <v>13</v>
      </c>
      <c r="E11735" t="s">
        <v>8920</v>
      </c>
      <c r="F11735" t="s">
        <v>8912</v>
      </c>
      <c r="J11735" t="s">
        <v>1944</v>
      </c>
      <c r="L11735" t="str">
        <f>_xlfn.XLOOKUP(Tableau1[[#This Row],[TYPE DE PIECE]],Tableau4[MATIERE],Tableau4[SHORT TYPE],"",0,1)</f>
        <v/>
      </c>
      <c r="N11735" t="str">
        <f>IF(ISERR(FIND("DECOUPE",Tableau1[[#This Row],[DESIGNATION]])),"","NEED REF")</f>
        <v/>
      </c>
    </row>
    <row r="11736" spans="2:14">
      <c r="B11736">
        <v>34402269</v>
      </c>
      <c r="C11736" s="2">
        <v>40583</v>
      </c>
      <c r="D11736" t="s">
        <v>13</v>
      </c>
      <c r="E11736" t="s">
        <v>8921</v>
      </c>
      <c r="F11736" t="s">
        <v>8912</v>
      </c>
      <c r="J11736" t="s">
        <v>1944</v>
      </c>
      <c r="L11736" t="str">
        <f>_xlfn.XLOOKUP(Tableau1[[#This Row],[TYPE DE PIECE]],Tableau4[MATIERE],Tableau4[SHORT TYPE],"",0,1)</f>
        <v/>
      </c>
      <c r="N11736" t="str">
        <f>IF(ISERR(FIND("DECOUPE",Tableau1[[#This Row],[DESIGNATION]])),"","NEED REF")</f>
        <v/>
      </c>
    </row>
    <row r="11737" spans="2:14">
      <c r="B11737">
        <v>34402268</v>
      </c>
      <c r="C11737" s="2">
        <v>40583</v>
      </c>
      <c r="D11737" t="s">
        <v>13</v>
      </c>
      <c r="E11737" t="s">
        <v>8922</v>
      </c>
      <c r="F11737" t="s">
        <v>3200</v>
      </c>
      <c r="J11737" t="s">
        <v>17</v>
      </c>
      <c r="L11737" t="str">
        <f>_xlfn.XLOOKUP(Tableau1[[#This Row],[TYPE DE PIECE]],Tableau4[MATIERE],Tableau4[SHORT TYPE],"",0,1)</f>
        <v/>
      </c>
      <c r="N11737" t="str">
        <f>IF(ISERR(FIND("DECOUPE",Tableau1[[#This Row],[DESIGNATION]])),"","NEED REF")</f>
        <v/>
      </c>
    </row>
    <row r="11738" spans="2:14">
      <c r="B11738">
        <v>34402267</v>
      </c>
      <c r="C11738" s="2">
        <v>40583</v>
      </c>
      <c r="D11738" t="s">
        <v>13</v>
      </c>
      <c r="E11738" t="s">
        <v>8923</v>
      </c>
      <c r="F11738" t="s">
        <v>3200</v>
      </c>
      <c r="J11738" t="s">
        <v>17</v>
      </c>
      <c r="L11738" t="str">
        <f>_xlfn.XLOOKUP(Tableau1[[#This Row],[TYPE DE PIECE]],Tableau4[MATIERE],Tableau4[SHORT TYPE],"",0,1)</f>
        <v/>
      </c>
      <c r="N11738" t="str">
        <f>IF(ISERR(FIND("DECOUPE",Tableau1[[#This Row],[DESIGNATION]])),"","NEED REF")</f>
        <v/>
      </c>
    </row>
    <row r="11739" spans="2:14">
      <c r="B11739">
        <v>34402266</v>
      </c>
      <c r="C11739" s="2">
        <v>40582</v>
      </c>
      <c r="D11739" t="s">
        <v>6880</v>
      </c>
      <c r="E11739" t="s">
        <v>8924</v>
      </c>
      <c r="F11739" t="s">
        <v>8925</v>
      </c>
      <c r="J11739" t="s">
        <v>177</v>
      </c>
      <c r="L11739" t="str">
        <f>_xlfn.XLOOKUP(Tableau1[[#This Row],[TYPE DE PIECE]],Tableau4[MATIERE],Tableau4[SHORT TYPE],"",0,1)</f>
        <v/>
      </c>
      <c r="N11739" t="str">
        <f>IF(ISERR(FIND("DECOUPE",Tableau1[[#This Row],[DESIGNATION]])),"","NEED REF")</f>
        <v/>
      </c>
    </row>
    <row r="11740" spans="2:14">
      <c r="B11740">
        <v>34402265</v>
      </c>
      <c r="C11740" s="2">
        <v>40578</v>
      </c>
      <c r="D11740" t="s">
        <v>13</v>
      </c>
      <c r="E11740" t="s">
        <v>8926</v>
      </c>
      <c r="F11740" t="s">
        <v>8427</v>
      </c>
      <c r="J11740" t="s">
        <v>4048</v>
      </c>
      <c r="L11740" t="str">
        <f>_xlfn.XLOOKUP(Tableau1[[#This Row],[TYPE DE PIECE]],Tableau4[MATIERE],Tableau4[SHORT TYPE],"",0,1)</f>
        <v/>
      </c>
      <c r="N11740" t="str">
        <f>IF(ISERR(FIND("DECOUPE",Tableau1[[#This Row],[DESIGNATION]])),"","NEED REF")</f>
        <v/>
      </c>
    </row>
    <row r="11741" spans="2:14">
      <c r="B11741">
        <v>34402264</v>
      </c>
      <c r="C11741" s="2">
        <v>40578</v>
      </c>
      <c r="D11741" t="s">
        <v>13</v>
      </c>
      <c r="E11741" t="s">
        <v>8927</v>
      </c>
      <c r="F11741" t="s">
        <v>8427</v>
      </c>
      <c r="J11741" t="s">
        <v>4048</v>
      </c>
      <c r="L11741" t="str">
        <f>_xlfn.XLOOKUP(Tableau1[[#This Row],[TYPE DE PIECE]],Tableau4[MATIERE],Tableau4[SHORT TYPE],"",0,1)</f>
        <v/>
      </c>
      <c r="N11741" t="str">
        <f>IF(ISERR(FIND("DECOUPE",Tableau1[[#This Row],[DESIGNATION]])),"","NEED REF")</f>
        <v/>
      </c>
    </row>
    <row r="11742" spans="2:14">
      <c r="B11742">
        <v>34402263</v>
      </c>
      <c r="C11742" s="2">
        <v>40578</v>
      </c>
      <c r="D11742" t="s">
        <v>13</v>
      </c>
      <c r="E11742" t="s">
        <v>8928</v>
      </c>
      <c r="F11742" t="s">
        <v>8427</v>
      </c>
      <c r="J11742" t="s">
        <v>4048</v>
      </c>
      <c r="L11742" t="str">
        <f>_xlfn.XLOOKUP(Tableau1[[#This Row],[TYPE DE PIECE]],Tableau4[MATIERE],Tableau4[SHORT TYPE],"",0,1)</f>
        <v/>
      </c>
      <c r="N11742" t="str">
        <f>IF(ISERR(FIND("DECOUPE",Tableau1[[#This Row],[DESIGNATION]])),"","NEED REF")</f>
        <v/>
      </c>
    </row>
    <row r="11743" spans="2:14">
      <c r="B11743">
        <v>34402262</v>
      </c>
      <c r="C11743" s="2">
        <v>40578</v>
      </c>
      <c r="D11743" t="s">
        <v>13</v>
      </c>
      <c r="E11743" t="s">
        <v>8929</v>
      </c>
      <c r="F11743" t="s">
        <v>8427</v>
      </c>
      <c r="J11743" t="s">
        <v>4048</v>
      </c>
      <c r="L11743" t="str">
        <f>_xlfn.XLOOKUP(Tableau1[[#This Row],[TYPE DE PIECE]],Tableau4[MATIERE],Tableau4[SHORT TYPE],"",0,1)</f>
        <v/>
      </c>
      <c r="N11743" t="str">
        <f>IF(ISERR(FIND("DECOUPE",Tableau1[[#This Row],[DESIGNATION]])),"","NEED REF")</f>
        <v/>
      </c>
    </row>
    <row r="11744" spans="2:14">
      <c r="B11744">
        <v>34402261</v>
      </c>
      <c r="C11744" s="2">
        <v>40578</v>
      </c>
      <c r="D11744" t="s">
        <v>13</v>
      </c>
      <c r="E11744" t="s">
        <v>8930</v>
      </c>
      <c r="F11744" t="s">
        <v>8427</v>
      </c>
      <c r="J11744" t="s">
        <v>4048</v>
      </c>
      <c r="L11744" t="str">
        <f>_xlfn.XLOOKUP(Tableau1[[#This Row],[TYPE DE PIECE]],Tableau4[MATIERE],Tableau4[SHORT TYPE],"",0,1)</f>
        <v/>
      </c>
      <c r="N11744" t="str">
        <f>IF(ISERR(FIND("DECOUPE",Tableau1[[#This Row],[DESIGNATION]])),"","NEED REF")</f>
        <v/>
      </c>
    </row>
    <row r="11745" spans="2:14">
      <c r="B11745">
        <v>34402260</v>
      </c>
      <c r="C11745" s="2">
        <v>40577</v>
      </c>
      <c r="D11745" t="s">
        <v>745</v>
      </c>
      <c r="E11745" t="s">
        <v>8931</v>
      </c>
      <c r="F11745" t="s">
        <v>8427</v>
      </c>
      <c r="J11745" t="s">
        <v>4048</v>
      </c>
      <c r="L11745" t="str">
        <f>_xlfn.XLOOKUP(Tableau1[[#This Row],[TYPE DE PIECE]],Tableau4[MATIERE],Tableau4[SHORT TYPE],"",0,1)</f>
        <v/>
      </c>
      <c r="N11745" t="str">
        <f>IF(ISERR(FIND("DECOUPE",Tableau1[[#This Row],[DESIGNATION]])),"","NEED REF")</f>
        <v/>
      </c>
    </row>
    <row r="11746" spans="2:14">
      <c r="B11746">
        <v>34402259</v>
      </c>
      <c r="C11746" s="2">
        <v>40577</v>
      </c>
      <c r="D11746" t="s">
        <v>13</v>
      </c>
      <c r="E11746" t="s">
        <v>8932</v>
      </c>
      <c r="F11746" t="s">
        <v>8427</v>
      </c>
      <c r="J11746" t="s">
        <v>4048</v>
      </c>
      <c r="L11746" t="str">
        <f>_xlfn.XLOOKUP(Tableau1[[#This Row],[TYPE DE PIECE]],Tableau4[MATIERE],Tableau4[SHORT TYPE],"",0,1)</f>
        <v/>
      </c>
      <c r="N11746" t="str">
        <f>IF(ISERR(FIND("DECOUPE",Tableau1[[#This Row],[DESIGNATION]])),"","NEED REF")</f>
        <v/>
      </c>
    </row>
    <row r="11747" spans="2:14">
      <c r="B11747">
        <v>34402258</v>
      </c>
      <c r="C11747" s="2">
        <v>40577</v>
      </c>
      <c r="D11747" t="s">
        <v>13</v>
      </c>
      <c r="E11747" t="s">
        <v>8933</v>
      </c>
      <c r="F11747" t="s">
        <v>8427</v>
      </c>
      <c r="J11747" t="s">
        <v>4048</v>
      </c>
      <c r="L11747" t="str">
        <f>_xlfn.XLOOKUP(Tableau1[[#This Row],[TYPE DE PIECE]],Tableau4[MATIERE],Tableau4[SHORT TYPE],"",0,1)</f>
        <v/>
      </c>
      <c r="N11747" t="str">
        <f>IF(ISERR(FIND("DECOUPE",Tableau1[[#This Row],[DESIGNATION]])),"","NEED REF")</f>
        <v/>
      </c>
    </row>
    <row r="11748" spans="2:14">
      <c r="B11748">
        <v>34402257</v>
      </c>
      <c r="C11748" s="2">
        <v>40577</v>
      </c>
      <c r="D11748" t="s">
        <v>745</v>
      </c>
      <c r="E11748" t="s">
        <v>8934</v>
      </c>
      <c r="F11748" t="s">
        <v>7957</v>
      </c>
      <c r="J11748" t="s">
        <v>17</v>
      </c>
      <c r="L11748" t="str">
        <f>_xlfn.XLOOKUP(Tableau1[[#This Row],[TYPE DE PIECE]],Tableau4[MATIERE],Tableau4[SHORT TYPE],"",0,1)</f>
        <v/>
      </c>
      <c r="N11748" t="str">
        <f>IF(ISERR(FIND("DECOUPE",Tableau1[[#This Row],[DESIGNATION]])),"","NEED REF")</f>
        <v/>
      </c>
    </row>
    <row r="11749" spans="2:14">
      <c r="B11749">
        <v>34402256</v>
      </c>
      <c r="C11749" s="2">
        <v>40562</v>
      </c>
      <c r="D11749" t="s">
        <v>13</v>
      </c>
      <c r="E11749" t="s">
        <v>8935</v>
      </c>
      <c r="J11749" t="s">
        <v>2245</v>
      </c>
      <c r="L11749" t="str">
        <f>_xlfn.XLOOKUP(Tableau1[[#This Row],[TYPE DE PIECE]],Tableau4[MATIERE],Tableau4[SHORT TYPE],"",0,1)</f>
        <v/>
      </c>
      <c r="N11749" t="str">
        <f>IF(ISERR(FIND("DECOUPE",Tableau1[[#This Row],[DESIGNATION]])),"","NEED REF")</f>
        <v/>
      </c>
    </row>
    <row r="11750" spans="2:14">
      <c r="B11750">
        <v>34402255</v>
      </c>
      <c r="C11750" s="2">
        <v>40554</v>
      </c>
      <c r="D11750" t="s">
        <v>13</v>
      </c>
      <c r="E11750" t="s">
        <v>8936</v>
      </c>
      <c r="F11750" t="s">
        <v>1357</v>
      </c>
      <c r="J11750" t="s">
        <v>1944</v>
      </c>
      <c r="L11750" t="str">
        <f>_xlfn.XLOOKUP(Tableau1[[#This Row],[TYPE DE PIECE]],Tableau4[MATIERE],Tableau4[SHORT TYPE],"",0,1)</f>
        <v/>
      </c>
      <c r="N11750" t="str">
        <f>IF(ISERR(FIND("DECOUPE",Tableau1[[#This Row],[DESIGNATION]])),"","NEED REF")</f>
        <v/>
      </c>
    </row>
    <row r="11751" spans="2:14">
      <c r="B11751">
        <v>34402254</v>
      </c>
      <c r="C11751" s="2">
        <v>40547</v>
      </c>
      <c r="D11751" t="s">
        <v>13</v>
      </c>
      <c r="E11751" t="s">
        <v>8937</v>
      </c>
      <c r="F11751" t="s">
        <v>8630</v>
      </c>
      <c r="J11751" t="s">
        <v>1944</v>
      </c>
      <c r="L11751" t="str">
        <f>_xlfn.XLOOKUP(Tableau1[[#This Row],[TYPE DE PIECE]],Tableau4[MATIERE],Tableau4[SHORT TYPE],"",0,1)</f>
        <v/>
      </c>
      <c r="N11751" t="str">
        <f>IF(ISERR(FIND("DECOUPE",Tableau1[[#This Row],[DESIGNATION]])),"","NEED REF")</f>
        <v/>
      </c>
    </row>
    <row r="11752" spans="2:14">
      <c r="B11752">
        <v>34402253</v>
      </c>
      <c r="C11752" s="2">
        <v>40547</v>
      </c>
      <c r="D11752" t="s">
        <v>13</v>
      </c>
      <c r="E11752" t="s">
        <v>8938</v>
      </c>
      <c r="F11752" t="s">
        <v>8630</v>
      </c>
      <c r="J11752" t="s">
        <v>1944</v>
      </c>
      <c r="L11752" t="str">
        <f>_xlfn.XLOOKUP(Tableau1[[#This Row],[TYPE DE PIECE]],Tableau4[MATIERE],Tableau4[SHORT TYPE],"",0,1)</f>
        <v/>
      </c>
      <c r="N11752" t="str">
        <f>IF(ISERR(FIND("DECOUPE",Tableau1[[#This Row],[DESIGNATION]])),"","NEED REF")</f>
        <v/>
      </c>
    </row>
    <row r="11753" spans="2:14">
      <c r="B11753">
        <v>34402252</v>
      </c>
      <c r="C11753" s="2">
        <v>40547</v>
      </c>
      <c r="D11753" t="s">
        <v>13</v>
      </c>
      <c r="E11753" t="s">
        <v>8938</v>
      </c>
      <c r="F11753" t="s">
        <v>8630</v>
      </c>
      <c r="J11753" t="s">
        <v>1944</v>
      </c>
      <c r="L11753" t="str">
        <f>_xlfn.XLOOKUP(Tableau1[[#This Row],[TYPE DE PIECE]],Tableau4[MATIERE],Tableau4[SHORT TYPE],"",0,1)</f>
        <v/>
      </c>
      <c r="N11753" t="str">
        <f>IF(ISERR(FIND("DECOUPE",Tableau1[[#This Row],[DESIGNATION]])),"","NEED REF")</f>
        <v/>
      </c>
    </row>
    <row r="11754" spans="2:14">
      <c r="B11754">
        <v>34402251</v>
      </c>
      <c r="C11754" s="2">
        <v>40546</v>
      </c>
      <c r="D11754" t="s">
        <v>13</v>
      </c>
      <c r="E11754" t="s">
        <v>8939</v>
      </c>
      <c r="F11754" t="s">
        <v>8630</v>
      </c>
      <c r="J11754" t="s">
        <v>1944</v>
      </c>
      <c r="L11754" t="str">
        <f>_xlfn.XLOOKUP(Tableau1[[#This Row],[TYPE DE PIECE]],Tableau4[MATIERE],Tableau4[SHORT TYPE],"",0,1)</f>
        <v/>
      </c>
      <c r="N11754" t="str">
        <f>IF(ISERR(FIND("DECOUPE",Tableau1[[#This Row],[DESIGNATION]])),"","NEED REF")</f>
        <v/>
      </c>
    </row>
    <row r="11755" spans="2:14">
      <c r="B11755">
        <v>34402250</v>
      </c>
      <c r="C11755" s="2">
        <v>40546</v>
      </c>
      <c r="D11755" t="s">
        <v>13</v>
      </c>
      <c r="E11755" t="s">
        <v>8940</v>
      </c>
      <c r="F11755" t="s">
        <v>8630</v>
      </c>
      <c r="J11755" t="s">
        <v>1944</v>
      </c>
      <c r="L11755" t="str">
        <f>_xlfn.XLOOKUP(Tableau1[[#This Row],[TYPE DE PIECE]],Tableau4[MATIERE],Tableau4[SHORT TYPE],"",0,1)</f>
        <v/>
      </c>
      <c r="N11755" t="str">
        <f>IF(ISERR(FIND("DECOUPE",Tableau1[[#This Row],[DESIGNATION]])),"","NEED REF")</f>
        <v/>
      </c>
    </row>
    <row r="11756" spans="2:14">
      <c r="B11756">
        <v>34402249</v>
      </c>
      <c r="C11756" s="2">
        <v>40546</v>
      </c>
      <c r="D11756" t="s">
        <v>13</v>
      </c>
      <c r="E11756" t="s">
        <v>8941</v>
      </c>
      <c r="F11756" t="s">
        <v>8630</v>
      </c>
      <c r="J11756" t="s">
        <v>1944</v>
      </c>
      <c r="L11756" t="str">
        <f>_xlfn.XLOOKUP(Tableau1[[#This Row],[TYPE DE PIECE]],Tableau4[MATIERE],Tableau4[SHORT TYPE],"",0,1)</f>
        <v/>
      </c>
      <c r="N11756" t="str">
        <f>IF(ISERR(FIND("DECOUPE",Tableau1[[#This Row],[DESIGNATION]])),"","NEED REF")</f>
        <v/>
      </c>
    </row>
    <row r="11757" spans="2:14">
      <c r="B11757">
        <v>34402248</v>
      </c>
      <c r="C11757" s="2">
        <v>40546</v>
      </c>
      <c r="D11757" t="s">
        <v>13</v>
      </c>
      <c r="E11757" t="s">
        <v>8942</v>
      </c>
      <c r="F11757" t="s">
        <v>8630</v>
      </c>
      <c r="J11757" t="s">
        <v>1944</v>
      </c>
      <c r="L11757" t="str">
        <f>_xlfn.XLOOKUP(Tableau1[[#This Row],[TYPE DE PIECE]],Tableau4[MATIERE],Tableau4[SHORT TYPE],"",0,1)</f>
        <v/>
      </c>
      <c r="N11757" t="str">
        <f>IF(ISERR(FIND("DECOUPE",Tableau1[[#This Row],[DESIGNATION]])),"","NEED REF")</f>
        <v/>
      </c>
    </row>
    <row r="11758" spans="2:14">
      <c r="B11758">
        <v>34402247</v>
      </c>
      <c r="C11758" s="2">
        <v>40546</v>
      </c>
      <c r="D11758" t="s">
        <v>13</v>
      </c>
      <c r="E11758" t="s">
        <v>8943</v>
      </c>
      <c r="F11758" t="s">
        <v>8630</v>
      </c>
      <c r="J11758" t="s">
        <v>1944</v>
      </c>
      <c r="L11758" t="str">
        <f>_xlfn.XLOOKUP(Tableau1[[#This Row],[TYPE DE PIECE]],Tableau4[MATIERE],Tableau4[SHORT TYPE],"",0,1)</f>
        <v/>
      </c>
      <c r="N11758" t="str">
        <f>IF(ISERR(FIND("DECOUPE",Tableau1[[#This Row],[DESIGNATION]])),"","NEED REF")</f>
        <v/>
      </c>
    </row>
    <row r="11759" spans="2:14">
      <c r="B11759">
        <v>34402246</v>
      </c>
      <c r="C11759" s="2">
        <v>40542</v>
      </c>
      <c r="D11759" t="s">
        <v>13</v>
      </c>
      <c r="E11759" t="s">
        <v>8944</v>
      </c>
      <c r="F11759" t="s">
        <v>8436</v>
      </c>
      <c r="J11759" t="s">
        <v>1944</v>
      </c>
      <c r="L11759" t="str">
        <f>_xlfn.XLOOKUP(Tableau1[[#This Row],[TYPE DE PIECE]],Tableau4[MATIERE],Tableau4[SHORT TYPE],"",0,1)</f>
        <v/>
      </c>
      <c r="N11759" t="str">
        <f>IF(ISERR(FIND("DECOUPE",Tableau1[[#This Row],[DESIGNATION]])),"","NEED REF")</f>
        <v/>
      </c>
    </row>
    <row r="11760" spans="2:14">
      <c r="B11760">
        <v>34402245</v>
      </c>
      <c r="C11760" s="2">
        <v>40539</v>
      </c>
      <c r="D11760" t="s">
        <v>6070</v>
      </c>
      <c r="E11760" t="s">
        <v>8945</v>
      </c>
      <c r="F11760" t="s">
        <v>7957</v>
      </c>
      <c r="J11760" t="s">
        <v>8946</v>
      </c>
      <c r="L11760" t="str">
        <f>_xlfn.XLOOKUP(Tableau1[[#This Row],[TYPE DE PIECE]],Tableau4[MATIERE],Tableau4[SHORT TYPE],"",0,1)</f>
        <v/>
      </c>
      <c r="N11760" t="str">
        <f>IF(ISERR(FIND("DECOUPE",Tableau1[[#This Row],[DESIGNATION]])),"","NEED REF")</f>
        <v/>
      </c>
    </row>
    <row r="11761" spans="2:14">
      <c r="B11761">
        <v>34402244</v>
      </c>
      <c r="C11761" s="2">
        <v>40533</v>
      </c>
      <c r="D11761" t="s">
        <v>745</v>
      </c>
      <c r="E11761" t="s">
        <v>8947</v>
      </c>
      <c r="F11761" t="s">
        <v>8894</v>
      </c>
      <c r="J11761" t="s">
        <v>8946</v>
      </c>
      <c r="L11761" t="str">
        <f>_xlfn.XLOOKUP(Tableau1[[#This Row],[TYPE DE PIECE]],Tableau4[MATIERE],Tableau4[SHORT TYPE],"",0,1)</f>
        <v/>
      </c>
      <c r="N11761" t="str">
        <f>IF(ISERR(FIND("DECOUPE",Tableau1[[#This Row],[DESIGNATION]])),"","NEED REF")</f>
        <v/>
      </c>
    </row>
    <row r="11762" spans="2:14">
      <c r="B11762">
        <v>34402243</v>
      </c>
      <c r="C11762" s="2">
        <v>40515</v>
      </c>
      <c r="D11762" t="s">
        <v>13</v>
      </c>
      <c r="E11762" t="s">
        <v>8948</v>
      </c>
      <c r="F11762" t="s">
        <v>8949</v>
      </c>
      <c r="L11762" t="str">
        <f>_xlfn.XLOOKUP(Tableau1[[#This Row],[TYPE DE PIECE]],Tableau4[MATIERE],Tableau4[SHORT TYPE],"",0,1)</f>
        <v/>
      </c>
      <c r="N11762" t="str">
        <f>IF(ISERR(FIND("DECOUPE",Tableau1[[#This Row],[DESIGNATION]])),"","NEED REF")</f>
        <v/>
      </c>
    </row>
    <row r="11763" spans="2:14">
      <c r="B11763">
        <v>34402242</v>
      </c>
      <c r="C11763" s="2">
        <v>40515</v>
      </c>
      <c r="D11763" t="s">
        <v>13</v>
      </c>
      <c r="E11763" t="s">
        <v>8950</v>
      </c>
      <c r="F11763" t="s">
        <v>8951</v>
      </c>
      <c r="J11763" t="s">
        <v>4048</v>
      </c>
      <c r="L11763" t="str">
        <f>_xlfn.XLOOKUP(Tableau1[[#This Row],[TYPE DE PIECE]],Tableau4[MATIERE],Tableau4[SHORT TYPE],"",0,1)</f>
        <v/>
      </c>
      <c r="N11763" t="str">
        <f>IF(ISERR(FIND("DECOUPE",Tableau1[[#This Row],[DESIGNATION]])),"","NEED REF")</f>
        <v/>
      </c>
    </row>
    <row r="11764" spans="2:14">
      <c r="B11764">
        <v>34402241</v>
      </c>
      <c r="C11764" s="2">
        <v>40515</v>
      </c>
      <c r="D11764" t="s">
        <v>6070</v>
      </c>
      <c r="E11764" t="s">
        <v>8952</v>
      </c>
      <c r="F11764" t="s">
        <v>8951</v>
      </c>
      <c r="J11764" t="s">
        <v>8946</v>
      </c>
      <c r="L11764" t="str">
        <f>_xlfn.XLOOKUP(Tableau1[[#This Row],[TYPE DE PIECE]],Tableau4[MATIERE],Tableau4[SHORT TYPE],"",0,1)</f>
        <v/>
      </c>
      <c r="N11764" t="str">
        <f>IF(ISERR(FIND("DECOUPE",Tableau1[[#This Row],[DESIGNATION]])),"","NEED REF")</f>
        <v/>
      </c>
    </row>
    <row r="11765" spans="2:14">
      <c r="B11765">
        <v>34402240</v>
      </c>
      <c r="C11765" s="2"/>
      <c r="D11765" t="s">
        <v>745</v>
      </c>
      <c r="E11765" t="s">
        <v>8953</v>
      </c>
      <c r="F11765" t="s">
        <v>8951</v>
      </c>
      <c r="J11765" t="s">
        <v>17</v>
      </c>
      <c r="L11765" t="str">
        <f>_xlfn.XLOOKUP(Tableau1[[#This Row],[TYPE DE PIECE]],Tableau4[MATIERE],Tableau4[SHORT TYPE],"",0,1)</f>
        <v/>
      </c>
      <c r="N11765" t="str">
        <f>IF(ISERR(FIND("DECOUPE",Tableau1[[#This Row],[DESIGNATION]])),"","NEED REF")</f>
        <v/>
      </c>
    </row>
    <row r="11766" spans="2:14">
      <c r="B11766">
        <v>34402239</v>
      </c>
      <c r="C11766" s="2"/>
      <c r="D11766" t="s">
        <v>745</v>
      </c>
      <c r="E11766" t="s">
        <v>8954</v>
      </c>
      <c r="F11766" t="s">
        <v>8951</v>
      </c>
      <c r="J11766" t="s">
        <v>17</v>
      </c>
      <c r="L11766" t="str">
        <f>_xlfn.XLOOKUP(Tableau1[[#This Row],[TYPE DE PIECE]],Tableau4[MATIERE],Tableau4[SHORT TYPE],"",0,1)</f>
        <v/>
      </c>
      <c r="N11766" t="str">
        <f>IF(ISERR(FIND("DECOUPE",Tableau1[[#This Row],[DESIGNATION]])),"","NEED REF")</f>
        <v/>
      </c>
    </row>
    <row r="11767" spans="2:14">
      <c r="B11767">
        <v>34402238</v>
      </c>
      <c r="C11767" s="2"/>
      <c r="D11767" t="s">
        <v>745</v>
      </c>
      <c r="E11767" t="s">
        <v>8955</v>
      </c>
      <c r="F11767" t="s">
        <v>8951</v>
      </c>
      <c r="J11767" t="s">
        <v>17</v>
      </c>
      <c r="L11767" t="str">
        <f>_xlfn.XLOOKUP(Tableau1[[#This Row],[TYPE DE PIECE]],Tableau4[MATIERE],Tableau4[SHORT TYPE],"",0,1)</f>
        <v/>
      </c>
      <c r="N11767" t="str">
        <f>IF(ISERR(FIND("DECOUPE",Tableau1[[#This Row],[DESIGNATION]])),"","NEED REF")</f>
        <v/>
      </c>
    </row>
    <row r="11768" spans="2:14">
      <c r="B11768">
        <v>34402237</v>
      </c>
      <c r="C11768" s="2"/>
      <c r="D11768" t="s">
        <v>745</v>
      </c>
      <c r="E11768" t="s">
        <v>8956</v>
      </c>
      <c r="F11768" t="s">
        <v>8951</v>
      </c>
      <c r="J11768" t="s">
        <v>17</v>
      </c>
      <c r="L11768" t="str">
        <f>_xlfn.XLOOKUP(Tableau1[[#This Row],[TYPE DE PIECE]],Tableau4[MATIERE],Tableau4[SHORT TYPE],"",0,1)</f>
        <v/>
      </c>
      <c r="N11768" t="str">
        <f>IF(ISERR(FIND("DECOUPE",Tableau1[[#This Row],[DESIGNATION]])),"","NEED REF")</f>
        <v/>
      </c>
    </row>
    <row r="11769" spans="2:14">
      <c r="B11769">
        <v>34402236</v>
      </c>
      <c r="C11769" s="2"/>
      <c r="D11769" t="s">
        <v>745</v>
      </c>
      <c r="E11769" t="s">
        <v>8957</v>
      </c>
      <c r="F11769" t="s">
        <v>8951</v>
      </c>
      <c r="J11769" t="s">
        <v>17</v>
      </c>
      <c r="L11769" t="str">
        <f>_xlfn.XLOOKUP(Tableau1[[#This Row],[TYPE DE PIECE]],Tableau4[MATIERE],Tableau4[SHORT TYPE],"",0,1)</f>
        <v/>
      </c>
      <c r="N11769" t="str">
        <f>IF(ISERR(FIND("DECOUPE",Tableau1[[#This Row],[DESIGNATION]])),"","NEED REF")</f>
        <v/>
      </c>
    </row>
    <row r="11770" spans="2:14">
      <c r="B11770">
        <v>34402235</v>
      </c>
      <c r="C11770" s="2"/>
      <c r="D11770" t="s">
        <v>745</v>
      </c>
      <c r="E11770" t="s">
        <v>8958</v>
      </c>
      <c r="F11770" t="s">
        <v>8951</v>
      </c>
      <c r="J11770" t="s">
        <v>17</v>
      </c>
      <c r="L11770" t="str">
        <f>_xlfn.XLOOKUP(Tableau1[[#This Row],[TYPE DE PIECE]],Tableau4[MATIERE],Tableau4[SHORT TYPE],"",0,1)</f>
        <v/>
      </c>
      <c r="N11770" t="str">
        <f>IF(ISERR(FIND("DECOUPE",Tableau1[[#This Row],[DESIGNATION]])),"","NEED REF")</f>
        <v/>
      </c>
    </row>
    <row r="11771" spans="2:14">
      <c r="B11771">
        <v>34402234</v>
      </c>
      <c r="C11771" s="2"/>
      <c r="D11771" t="s">
        <v>745</v>
      </c>
      <c r="E11771" t="s">
        <v>8959</v>
      </c>
      <c r="F11771" t="s">
        <v>8951</v>
      </c>
      <c r="J11771" t="s">
        <v>17</v>
      </c>
      <c r="L11771" t="str">
        <f>_xlfn.XLOOKUP(Tableau1[[#This Row],[TYPE DE PIECE]],Tableau4[MATIERE],Tableau4[SHORT TYPE],"",0,1)</f>
        <v/>
      </c>
      <c r="N11771" t="str">
        <f>IF(ISERR(FIND("DECOUPE",Tableau1[[#This Row],[DESIGNATION]])),"","NEED REF")</f>
        <v/>
      </c>
    </row>
    <row r="11772" spans="2:14">
      <c r="B11772">
        <v>34402233</v>
      </c>
      <c r="C11772" s="2"/>
      <c r="D11772" t="s">
        <v>745</v>
      </c>
      <c r="E11772" t="s">
        <v>8960</v>
      </c>
      <c r="F11772" t="s">
        <v>8951</v>
      </c>
      <c r="J11772" t="s">
        <v>17</v>
      </c>
      <c r="L11772" t="str">
        <f>_xlfn.XLOOKUP(Tableau1[[#This Row],[TYPE DE PIECE]],Tableau4[MATIERE],Tableau4[SHORT TYPE],"",0,1)</f>
        <v/>
      </c>
      <c r="N11772" t="str">
        <f>IF(ISERR(FIND("DECOUPE",Tableau1[[#This Row],[DESIGNATION]])),"","NEED REF")</f>
        <v/>
      </c>
    </row>
    <row r="11773" spans="2:14">
      <c r="B11773">
        <v>34402232</v>
      </c>
      <c r="C11773" s="2"/>
      <c r="D11773" t="s">
        <v>745</v>
      </c>
      <c r="E11773" t="s">
        <v>8961</v>
      </c>
      <c r="F11773" t="s">
        <v>8951</v>
      </c>
      <c r="J11773" t="s">
        <v>17</v>
      </c>
      <c r="L11773" t="str">
        <f>_xlfn.XLOOKUP(Tableau1[[#This Row],[TYPE DE PIECE]],Tableau4[MATIERE],Tableau4[SHORT TYPE],"",0,1)</f>
        <v/>
      </c>
      <c r="N11773" t="str">
        <f>IF(ISERR(FIND("DECOUPE",Tableau1[[#This Row],[DESIGNATION]])),"","NEED REF")</f>
        <v/>
      </c>
    </row>
    <row r="11774" spans="2:14">
      <c r="B11774">
        <v>34402231</v>
      </c>
      <c r="C11774" s="2"/>
      <c r="D11774" t="s">
        <v>745</v>
      </c>
      <c r="E11774" t="s">
        <v>8962</v>
      </c>
      <c r="F11774" t="s">
        <v>8951</v>
      </c>
      <c r="J11774" t="s">
        <v>17</v>
      </c>
      <c r="L11774" t="str">
        <f>_xlfn.XLOOKUP(Tableau1[[#This Row],[TYPE DE PIECE]],Tableau4[MATIERE],Tableau4[SHORT TYPE],"",0,1)</f>
        <v/>
      </c>
      <c r="N11774" t="str">
        <f>IF(ISERR(FIND("DECOUPE",Tableau1[[#This Row],[DESIGNATION]])),"","NEED REF")</f>
        <v/>
      </c>
    </row>
    <row r="11775" spans="2:14">
      <c r="B11775">
        <v>34402230</v>
      </c>
      <c r="C11775" s="2"/>
      <c r="D11775" t="s">
        <v>745</v>
      </c>
      <c r="E11775" t="s">
        <v>8963</v>
      </c>
      <c r="F11775" t="s">
        <v>8951</v>
      </c>
      <c r="J11775" t="s">
        <v>17</v>
      </c>
      <c r="L11775" t="str">
        <f>_xlfn.XLOOKUP(Tableau1[[#This Row],[TYPE DE PIECE]],Tableau4[MATIERE],Tableau4[SHORT TYPE],"",0,1)</f>
        <v/>
      </c>
      <c r="N11775" t="str">
        <f>IF(ISERR(FIND("DECOUPE",Tableau1[[#This Row],[DESIGNATION]])),"","NEED REF")</f>
        <v/>
      </c>
    </row>
    <row r="11776" spans="2:14">
      <c r="B11776">
        <v>34402229</v>
      </c>
      <c r="C11776" s="2"/>
      <c r="D11776" t="s">
        <v>745</v>
      </c>
      <c r="E11776" t="s">
        <v>8964</v>
      </c>
      <c r="F11776" t="s">
        <v>8951</v>
      </c>
      <c r="J11776" t="s">
        <v>17</v>
      </c>
      <c r="L11776" t="str">
        <f>_xlfn.XLOOKUP(Tableau1[[#This Row],[TYPE DE PIECE]],Tableau4[MATIERE],Tableau4[SHORT TYPE],"",0,1)</f>
        <v/>
      </c>
      <c r="N11776" t="str">
        <f>IF(ISERR(FIND("DECOUPE",Tableau1[[#This Row],[DESIGNATION]])),"","NEED REF")</f>
        <v/>
      </c>
    </row>
    <row r="11777" spans="2:14">
      <c r="B11777">
        <v>34402228</v>
      </c>
      <c r="C11777" s="2">
        <v>40504</v>
      </c>
      <c r="D11777" t="s">
        <v>13</v>
      </c>
      <c r="E11777" t="s">
        <v>8965</v>
      </c>
      <c r="F11777" t="s">
        <v>7112</v>
      </c>
      <c r="L11777" t="str">
        <f>_xlfn.XLOOKUP(Tableau1[[#This Row],[TYPE DE PIECE]],Tableau4[MATIERE],Tableau4[SHORT TYPE],"",0,1)</f>
        <v/>
      </c>
      <c r="N11777" t="str">
        <f>IF(ISERR(FIND("DECOUPE",Tableau1[[#This Row],[DESIGNATION]])),"","NEED REF")</f>
        <v/>
      </c>
    </row>
    <row r="11778" spans="2:14">
      <c r="B11778">
        <v>34402227</v>
      </c>
      <c r="C11778" s="2">
        <v>40501</v>
      </c>
      <c r="D11778" t="s">
        <v>745</v>
      </c>
      <c r="E11778" t="s">
        <v>8966</v>
      </c>
      <c r="F11778" t="s">
        <v>482</v>
      </c>
      <c r="J11778" t="s">
        <v>1944</v>
      </c>
      <c r="L11778" t="str">
        <f>_xlfn.XLOOKUP(Tableau1[[#This Row],[TYPE DE PIECE]],Tableau4[MATIERE],Tableau4[SHORT TYPE],"",0,1)</f>
        <v/>
      </c>
      <c r="N11778" t="str">
        <f>IF(ISERR(FIND("DECOUPE",Tableau1[[#This Row],[DESIGNATION]])),"","NEED REF")</f>
        <v/>
      </c>
    </row>
    <row r="11779" spans="2:14">
      <c r="B11779">
        <v>34402226</v>
      </c>
      <c r="C11779" s="2">
        <v>40498</v>
      </c>
      <c r="D11779" t="s">
        <v>13</v>
      </c>
      <c r="E11779" t="s">
        <v>8967</v>
      </c>
      <c r="F11779" t="s">
        <v>7957</v>
      </c>
      <c r="J11779" t="s">
        <v>8946</v>
      </c>
      <c r="L11779" t="str">
        <f>_xlfn.XLOOKUP(Tableau1[[#This Row],[TYPE DE PIECE]],Tableau4[MATIERE],Tableau4[SHORT TYPE],"",0,1)</f>
        <v/>
      </c>
      <c r="N11779" t="str">
        <f>IF(ISERR(FIND("DECOUPE",Tableau1[[#This Row],[DESIGNATION]])),"","NEED REF")</f>
        <v/>
      </c>
    </row>
    <row r="11780" spans="2:14">
      <c r="B11780">
        <v>34402225</v>
      </c>
      <c r="C11780" s="2">
        <v>40498</v>
      </c>
      <c r="D11780" t="s">
        <v>13</v>
      </c>
      <c r="E11780" t="s">
        <v>8968</v>
      </c>
      <c r="F11780" t="s">
        <v>7957</v>
      </c>
      <c r="J11780" t="s">
        <v>8946</v>
      </c>
      <c r="L11780" t="str">
        <f>_xlfn.XLOOKUP(Tableau1[[#This Row],[TYPE DE PIECE]],Tableau4[MATIERE],Tableau4[SHORT TYPE],"",0,1)</f>
        <v/>
      </c>
      <c r="N11780" t="str">
        <f>IF(ISERR(FIND("DECOUPE",Tableau1[[#This Row],[DESIGNATION]])),"","NEED REF")</f>
        <v/>
      </c>
    </row>
    <row r="11781" spans="2:14">
      <c r="B11781">
        <v>34402224</v>
      </c>
      <c r="C11781" s="2">
        <v>40498</v>
      </c>
      <c r="D11781" t="s">
        <v>13</v>
      </c>
      <c r="E11781" t="s">
        <v>8969</v>
      </c>
      <c r="F11781" t="s">
        <v>7957</v>
      </c>
      <c r="J11781" t="s">
        <v>8946</v>
      </c>
      <c r="L11781" t="str">
        <f>_xlfn.XLOOKUP(Tableau1[[#This Row],[TYPE DE PIECE]],Tableau4[MATIERE],Tableau4[SHORT TYPE],"",0,1)</f>
        <v/>
      </c>
      <c r="N11781" t="str">
        <f>IF(ISERR(FIND("DECOUPE",Tableau1[[#This Row],[DESIGNATION]])),"","NEED REF")</f>
        <v/>
      </c>
    </row>
    <row r="11782" spans="2:14">
      <c r="B11782">
        <v>34402223</v>
      </c>
      <c r="C11782" s="2">
        <v>40497</v>
      </c>
      <c r="D11782" t="s">
        <v>745</v>
      </c>
      <c r="E11782" t="s">
        <v>8970</v>
      </c>
      <c r="F11782" t="s">
        <v>6585</v>
      </c>
      <c r="J11782" t="s">
        <v>1944</v>
      </c>
      <c r="L11782" t="str">
        <f>_xlfn.XLOOKUP(Tableau1[[#This Row],[TYPE DE PIECE]],Tableau4[MATIERE],Tableau4[SHORT TYPE],"",0,1)</f>
        <v/>
      </c>
      <c r="N11782" t="str">
        <f>IF(ISERR(FIND("DECOUPE",Tableau1[[#This Row],[DESIGNATION]])),"","NEED REF")</f>
        <v/>
      </c>
    </row>
    <row r="11783" spans="2:14">
      <c r="B11783">
        <v>34402222</v>
      </c>
      <c r="C11783" s="2">
        <v>40492</v>
      </c>
      <c r="D11783" t="s">
        <v>13</v>
      </c>
      <c r="E11783" t="s">
        <v>8971</v>
      </c>
      <c r="F11783" t="s">
        <v>6585</v>
      </c>
      <c r="J11783" t="s">
        <v>8946</v>
      </c>
      <c r="L11783" t="str">
        <f>_xlfn.XLOOKUP(Tableau1[[#This Row],[TYPE DE PIECE]],Tableau4[MATIERE],Tableau4[SHORT TYPE],"",0,1)</f>
        <v/>
      </c>
      <c r="N11783" t="str">
        <f>IF(ISERR(FIND("DECOUPE",Tableau1[[#This Row],[DESIGNATION]])),"","NEED REF")</f>
        <v/>
      </c>
    </row>
    <row r="11784" spans="2:14">
      <c r="B11784">
        <v>34402221</v>
      </c>
      <c r="C11784" s="2">
        <v>40491</v>
      </c>
      <c r="D11784" t="s">
        <v>13</v>
      </c>
      <c r="E11784" t="s">
        <v>8972</v>
      </c>
      <c r="F11784" t="s">
        <v>8436</v>
      </c>
      <c r="J11784" t="s">
        <v>1944</v>
      </c>
      <c r="L11784" t="str">
        <f>_xlfn.XLOOKUP(Tableau1[[#This Row],[TYPE DE PIECE]],Tableau4[MATIERE],Tableau4[SHORT TYPE],"",0,1)</f>
        <v/>
      </c>
      <c r="N11784" t="str">
        <f>IF(ISERR(FIND("DECOUPE",Tableau1[[#This Row],[DESIGNATION]])),"","NEED REF")</f>
        <v/>
      </c>
    </row>
    <row r="11785" spans="2:14">
      <c r="B11785">
        <v>34402220</v>
      </c>
      <c r="C11785" s="2">
        <v>40490</v>
      </c>
      <c r="D11785" t="s">
        <v>13</v>
      </c>
      <c r="E11785" t="s">
        <v>8973</v>
      </c>
      <c r="F11785" t="s">
        <v>8436</v>
      </c>
      <c r="J11785" t="s">
        <v>1944</v>
      </c>
      <c r="L11785" t="str">
        <f>_xlfn.XLOOKUP(Tableau1[[#This Row],[TYPE DE PIECE]],Tableau4[MATIERE],Tableau4[SHORT TYPE],"",0,1)</f>
        <v/>
      </c>
      <c r="N11785" t="str">
        <f>IF(ISERR(FIND("DECOUPE",Tableau1[[#This Row],[DESIGNATION]])),"","NEED REF")</f>
        <v/>
      </c>
    </row>
    <row r="11786" spans="2:14">
      <c r="B11786">
        <v>34402219</v>
      </c>
      <c r="C11786" s="2">
        <v>40490</v>
      </c>
      <c r="D11786" t="s">
        <v>13</v>
      </c>
      <c r="E11786" t="s">
        <v>8974</v>
      </c>
      <c r="F11786" t="s">
        <v>8436</v>
      </c>
      <c r="J11786" t="s">
        <v>1944</v>
      </c>
      <c r="L11786" t="str">
        <f>_xlfn.XLOOKUP(Tableau1[[#This Row],[TYPE DE PIECE]],Tableau4[MATIERE],Tableau4[SHORT TYPE],"",0,1)</f>
        <v/>
      </c>
      <c r="N11786" t="str">
        <f>IF(ISERR(FIND("DECOUPE",Tableau1[[#This Row],[DESIGNATION]])),"","NEED REF")</f>
        <v/>
      </c>
    </row>
    <row r="11787" spans="2:14">
      <c r="B11787">
        <v>34402218</v>
      </c>
      <c r="C11787" s="2"/>
      <c r="D11787" t="s">
        <v>13</v>
      </c>
      <c r="E11787" t="s">
        <v>3745</v>
      </c>
      <c r="F11787" t="s">
        <v>8951</v>
      </c>
      <c r="J11787" t="s">
        <v>17</v>
      </c>
      <c r="L11787" t="str">
        <f>_xlfn.XLOOKUP(Tableau1[[#This Row],[TYPE DE PIECE]],Tableau4[MATIERE],Tableau4[SHORT TYPE],"",0,1)</f>
        <v/>
      </c>
      <c r="N11787" t="str">
        <f>IF(ISERR(FIND("DECOUPE",Tableau1[[#This Row],[DESIGNATION]])),"","NEED REF")</f>
        <v/>
      </c>
    </row>
    <row r="11788" spans="2:14">
      <c r="B11788">
        <v>34402217</v>
      </c>
      <c r="C11788" s="2"/>
      <c r="D11788" t="s">
        <v>13</v>
      </c>
      <c r="E11788" t="s">
        <v>3745</v>
      </c>
      <c r="F11788" t="s">
        <v>8951</v>
      </c>
      <c r="J11788" t="s">
        <v>17</v>
      </c>
      <c r="L11788" t="str">
        <f>_xlfn.XLOOKUP(Tableau1[[#This Row],[TYPE DE PIECE]],Tableau4[MATIERE],Tableau4[SHORT TYPE],"",0,1)</f>
        <v/>
      </c>
      <c r="N11788" t="str">
        <f>IF(ISERR(FIND("DECOUPE",Tableau1[[#This Row],[DESIGNATION]])),"","NEED REF")</f>
        <v/>
      </c>
    </row>
    <row r="11789" spans="2:14">
      <c r="B11789">
        <v>34402216</v>
      </c>
      <c r="C11789" s="2">
        <v>40487</v>
      </c>
      <c r="D11789" t="s">
        <v>13</v>
      </c>
      <c r="E11789" t="s">
        <v>8975</v>
      </c>
      <c r="F11789" t="s">
        <v>8951</v>
      </c>
      <c r="J11789" t="s">
        <v>17</v>
      </c>
      <c r="L11789" t="str">
        <f>_xlfn.XLOOKUP(Tableau1[[#This Row],[TYPE DE PIECE]],Tableau4[MATIERE],Tableau4[SHORT TYPE],"",0,1)</f>
        <v/>
      </c>
      <c r="N11789" t="str">
        <f>IF(ISERR(FIND("DECOUPE",Tableau1[[#This Row],[DESIGNATION]])),"","NEED REF")</f>
        <v/>
      </c>
    </row>
    <row r="11790" spans="2:14">
      <c r="B11790">
        <v>34402215</v>
      </c>
      <c r="C11790" s="2">
        <v>40487</v>
      </c>
      <c r="D11790" t="s">
        <v>13</v>
      </c>
      <c r="E11790" t="s">
        <v>8976</v>
      </c>
      <c r="F11790" t="s">
        <v>8951</v>
      </c>
      <c r="J11790" t="s">
        <v>17</v>
      </c>
      <c r="L11790" t="str">
        <f>_xlfn.XLOOKUP(Tableau1[[#This Row],[TYPE DE PIECE]],Tableau4[MATIERE],Tableau4[SHORT TYPE],"",0,1)</f>
        <v/>
      </c>
      <c r="N11790" t="str">
        <f>IF(ISERR(FIND("DECOUPE",Tableau1[[#This Row],[DESIGNATION]])),"","NEED REF")</f>
        <v/>
      </c>
    </row>
    <row r="11791" spans="2:14">
      <c r="B11791">
        <v>34402214</v>
      </c>
      <c r="C11791" s="2">
        <v>40485</v>
      </c>
      <c r="D11791" t="s">
        <v>13</v>
      </c>
      <c r="E11791" t="s">
        <v>8977</v>
      </c>
      <c r="F11791" t="s">
        <v>8951</v>
      </c>
      <c r="J11791" t="s">
        <v>17</v>
      </c>
      <c r="L11791" t="str">
        <f>_xlfn.XLOOKUP(Tableau1[[#This Row],[TYPE DE PIECE]],Tableau4[MATIERE],Tableau4[SHORT TYPE],"",0,1)</f>
        <v/>
      </c>
      <c r="N11791" t="str">
        <f>IF(ISERR(FIND("DECOUPE",Tableau1[[#This Row],[DESIGNATION]])),"","NEED REF")</f>
        <v/>
      </c>
    </row>
    <row r="11792" spans="2:14">
      <c r="B11792">
        <v>34402213</v>
      </c>
      <c r="C11792" s="2">
        <v>40485</v>
      </c>
      <c r="D11792" t="s">
        <v>13</v>
      </c>
      <c r="E11792" t="s">
        <v>8978</v>
      </c>
      <c r="F11792" t="s">
        <v>8951</v>
      </c>
      <c r="J11792" t="s">
        <v>17</v>
      </c>
      <c r="L11792" t="str">
        <f>_xlfn.XLOOKUP(Tableau1[[#This Row],[TYPE DE PIECE]],Tableau4[MATIERE],Tableau4[SHORT TYPE],"",0,1)</f>
        <v/>
      </c>
      <c r="N11792" t="str">
        <f>IF(ISERR(FIND("DECOUPE",Tableau1[[#This Row],[DESIGNATION]])),"","NEED REF")</f>
        <v/>
      </c>
    </row>
    <row r="11793" spans="2:14">
      <c r="B11793">
        <v>34402212</v>
      </c>
      <c r="C11793" s="2">
        <v>40485</v>
      </c>
      <c r="D11793" t="s">
        <v>13</v>
      </c>
      <c r="E11793" t="s">
        <v>8979</v>
      </c>
      <c r="F11793" t="s">
        <v>8951</v>
      </c>
      <c r="J11793" t="s">
        <v>17</v>
      </c>
      <c r="L11793" t="str">
        <f>_xlfn.XLOOKUP(Tableau1[[#This Row],[TYPE DE PIECE]],Tableau4[MATIERE],Tableau4[SHORT TYPE],"",0,1)</f>
        <v/>
      </c>
      <c r="N11793" t="str">
        <f>IF(ISERR(FIND("DECOUPE",Tableau1[[#This Row],[DESIGNATION]])),"","NEED REF")</f>
        <v/>
      </c>
    </row>
    <row r="11794" spans="2:14">
      <c r="B11794">
        <v>34402211</v>
      </c>
      <c r="C11794" s="2">
        <v>40485</v>
      </c>
      <c r="D11794" t="s">
        <v>13</v>
      </c>
      <c r="E11794" t="s">
        <v>8980</v>
      </c>
      <c r="F11794" t="s">
        <v>8951</v>
      </c>
      <c r="J11794" t="s">
        <v>17</v>
      </c>
      <c r="L11794" t="str">
        <f>_xlfn.XLOOKUP(Tableau1[[#This Row],[TYPE DE PIECE]],Tableau4[MATIERE],Tableau4[SHORT TYPE],"",0,1)</f>
        <v/>
      </c>
      <c r="N11794" t="str">
        <f>IF(ISERR(FIND("DECOUPE",Tableau1[[#This Row],[DESIGNATION]])),"","NEED REF")</f>
        <v/>
      </c>
    </row>
    <row r="11795" spans="2:14">
      <c r="B11795">
        <v>34402210</v>
      </c>
      <c r="C11795" s="2">
        <v>40485</v>
      </c>
      <c r="D11795" t="s">
        <v>13</v>
      </c>
      <c r="E11795" t="s">
        <v>8981</v>
      </c>
      <c r="F11795" t="s">
        <v>8951</v>
      </c>
      <c r="J11795" t="s">
        <v>17</v>
      </c>
      <c r="L11795" t="str">
        <f>_xlfn.XLOOKUP(Tableau1[[#This Row],[TYPE DE PIECE]],Tableau4[MATIERE],Tableau4[SHORT TYPE],"",0,1)</f>
        <v/>
      </c>
      <c r="N11795" t="str">
        <f>IF(ISERR(FIND("DECOUPE",Tableau1[[#This Row],[DESIGNATION]])),"","NEED REF")</f>
        <v/>
      </c>
    </row>
    <row r="11796" spans="2:14">
      <c r="B11796">
        <v>34402209</v>
      </c>
      <c r="C11796" s="2">
        <v>40485</v>
      </c>
      <c r="D11796" t="s">
        <v>13</v>
      </c>
      <c r="E11796" t="s">
        <v>8982</v>
      </c>
      <c r="F11796" t="s">
        <v>8951</v>
      </c>
      <c r="J11796" t="s">
        <v>17</v>
      </c>
      <c r="L11796" t="str">
        <f>_xlfn.XLOOKUP(Tableau1[[#This Row],[TYPE DE PIECE]],Tableau4[MATIERE],Tableau4[SHORT TYPE],"",0,1)</f>
        <v/>
      </c>
      <c r="N11796" t="str">
        <f>IF(ISERR(FIND("DECOUPE",Tableau1[[#This Row],[DESIGNATION]])),"","NEED REF")</f>
        <v/>
      </c>
    </row>
    <row r="11797" spans="2:14">
      <c r="B11797">
        <v>34402208</v>
      </c>
      <c r="C11797" s="2">
        <v>40485</v>
      </c>
      <c r="D11797" t="s">
        <v>13</v>
      </c>
      <c r="E11797" t="s">
        <v>8983</v>
      </c>
      <c r="F11797" t="s">
        <v>8951</v>
      </c>
      <c r="J11797" t="s">
        <v>17</v>
      </c>
      <c r="L11797" t="str">
        <f>_xlfn.XLOOKUP(Tableau1[[#This Row],[TYPE DE PIECE]],Tableau4[MATIERE],Tableau4[SHORT TYPE],"",0,1)</f>
        <v/>
      </c>
      <c r="N11797" t="str">
        <f>IF(ISERR(FIND("DECOUPE",Tableau1[[#This Row],[DESIGNATION]])),"","NEED REF")</f>
        <v/>
      </c>
    </row>
    <row r="11798" spans="2:14">
      <c r="B11798">
        <v>34402207</v>
      </c>
      <c r="C11798" s="2">
        <v>40485</v>
      </c>
      <c r="D11798" t="s">
        <v>13</v>
      </c>
      <c r="E11798" t="s">
        <v>8984</v>
      </c>
      <c r="F11798" t="s">
        <v>8951</v>
      </c>
      <c r="J11798" t="s">
        <v>17</v>
      </c>
      <c r="L11798" t="str">
        <f>_xlfn.XLOOKUP(Tableau1[[#This Row],[TYPE DE PIECE]],Tableau4[MATIERE],Tableau4[SHORT TYPE],"",0,1)</f>
        <v/>
      </c>
      <c r="N11798" t="str">
        <f>IF(ISERR(FIND("DECOUPE",Tableau1[[#This Row],[DESIGNATION]])),"","NEED REF")</f>
        <v/>
      </c>
    </row>
    <row r="11799" spans="2:14">
      <c r="B11799">
        <v>34402206</v>
      </c>
      <c r="C11799" s="2">
        <v>40485</v>
      </c>
      <c r="D11799" t="s">
        <v>13</v>
      </c>
      <c r="E11799" t="s">
        <v>8985</v>
      </c>
      <c r="F11799" t="s">
        <v>8951</v>
      </c>
      <c r="J11799" t="s">
        <v>17</v>
      </c>
      <c r="L11799" t="str">
        <f>_xlfn.XLOOKUP(Tableau1[[#This Row],[TYPE DE PIECE]],Tableau4[MATIERE],Tableau4[SHORT TYPE],"",0,1)</f>
        <v/>
      </c>
      <c r="N11799" t="str">
        <f>IF(ISERR(FIND("DECOUPE",Tableau1[[#This Row],[DESIGNATION]])),"","NEED REF")</f>
        <v/>
      </c>
    </row>
    <row r="11800" spans="2:14">
      <c r="B11800">
        <v>34402205</v>
      </c>
      <c r="C11800" s="2">
        <v>40479</v>
      </c>
      <c r="D11800" t="s">
        <v>13</v>
      </c>
      <c r="E11800" t="s">
        <v>8986</v>
      </c>
      <c r="F11800" t="s">
        <v>8436</v>
      </c>
      <c r="J11800" t="s">
        <v>1944</v>
      </c>
      <c r="L11800" t="str">
        <f>_xlfn.XLOOKUP(Tableau1[[#This Row],[TYPE DE PIECE]],Tableau4[MATIERE],Tableau4[SHORT TYPE],"",0,1)</f>
        <v/>
      </c>
      <c r="N11800" t="str">
        <f>IF(ISERR(FIND("DECOUPE",Tableau1[[#This Row],[DESIGNATION]])),"","NEED REF")</f>
        <v/>
      </c>
    </row>
    <row r="11801" spans="2:14">
      <c r="B11801">
        <v>34402204</v>
      </c>
      <c r="C11801" s="2">
        <v>40479</v>
      </c>
      <c r="D11801" t="s">
        <v>745</v>
      </c>
      <c r="E11801" t="s">
        <v>8987</v>
      </c>
      <c r="F11801" t="s">
        <v>8436</v>
      </c>
      <c r="J11801" t="s">
        <v>1944</v>
      </c>
      <c r="L11801" t="str">
        <f>_xlfn.XLOOKUP(Tableau1[[#This Row],[TYPE DE PIECE]],Tableau4[MATIERE],Tableau4[SHORT TYPE],"",0,1)</f>
        <v/>
      </c>
      <c r="N11801" t="str">
        <f>IF(ISERR(FIND("DECOUPE",Tableau1[[#This Row],[DESIGNATION]])),"","NEED REF")</f>
        <v/>
      </c>
    </row>
    <row r="11802" spans="2:14">
      <c r="B11802">
        <v>34402203</v>
      </c>
      <c r="C11802" s="2">
        <v>40479</v>
      </c>
      <c r="D11802" t="s">
        <v>13</v>
      </c>
      <c r="E11802" t="s">
        <v>2849</v>
      </c>
      <c r="F11802" t="s">
        <v>482</v>
      </c>
      <c r="J11802" t="s">
        <v>1944</v>
      </c>
      <c r="L11802" t="str">
        <f>_xlfn.XLOOKUP(Tableau1[[#This Row],[TYPE DE PIECE]],Tableau4[MATIERE],Tableau4[SHORT TYPE],"",0,1)</f>
        <v/>
      </c>
      <c r="N11802" t="str">
        <f>IF(ISERR(FIND("DECOUPE",Tableau1[[#This Row],[DESIGNATION]])),"","NEED REF")</f>
        <v/>
      </c>
    </row>
    <row r="11803" spans="2:14">
      <c r="B11803">
        <v>34402202</v>
      </c>
      <c r="C11803" s="2">
        <v>40471</v>
      </c>
      <c r="D11803" t="s">
        <v>745</v>
      </c>
      <c r="E11803" t="s">
        <v>8988</v>
      </c>
      <c r="F11803" t="s">
        <v>8436</v>
      </c>
      <c r="J11803" t="s">
        <v>4048</v>
      </c>
      <c r="L11803" t="str">
        <f>_xlfn.XLOOKUP(Tableau1[[#This Row],[TYPE DE PIECE]],Tableau4[MATIERE],Tableau4[SHORT TYPE],"",0,1)</f>
        <v/>
      </c>
      <c r="N11803" t="str">
        <f>IF(ISERR(FIND("DECOUPE",Tableau1[[#This Row],[DESIGNATION]])),"","NEED REF")</f>
        <v/>
      </c>
    </row>
    <row r="11804" spans="2:14">
      <c r="B11804">
        <v>34402201</v>
      </c>
      <c r="C11804" s="2">
        <v>40471</v>
      </c>
      <c r="D11804" t="s">
        <v>13</v>
      </c>
      <c r="E11804" t="s">
        <v>8986</v>
      </c>
      <c r="F11804" t="s">
        <v>8436</v>
      </c>
      <c r="J11804" t="s">
        <v>1944</v>
      </c>
      <c r="L11804" t="str">
        <f>_xlfn.XLOOKUP(Tableau1[[#This Row],[TYPE DE PIECE]],Tableau4[MATIERE],Tableau4[SHORT TYPE],"",0,1)</f>
        <v/>
      </c>
      <c r="N11804" t="str">
        <f>IF(ISERR(FIND("DECOUPE",Tableau1[[#This Row],[DESIGNATION]])),"","NEED REF")</f>
        <v/>
      </c>
    </row>
    <row r="11805" spans="2:14">
      <c r="B11805">
        <v>34402200</v>
      </c>
      <c r="C11805" s="2">
        <v>40470</v>
      </c>
      <c r="D11805" t="s">
        <v>13</v>
      </c>
      <c r="E11805" t="s">
        <v>8933</v>
      </c>
      <c r="F11805" t="s">
        <v>8436</v>
      </c>
      <c r="J11805" t="s">
        <v>4048</v>
      </c>
      <c r="L11805" t="str">
        <f>_xlfn.XLOOKUP(Tableau1[[#This Row],[TYPE DE PIECE]],Tableau4[MATIERE],Tableau4[SHORT TYPE],"",0,1)</f>
        <v/>
      </c>
      <c r="N11805" t="str">
        <f>IF(ISERR(FIND("DECOUPE",Tableau1[[#This Row],[DESIGNATION]])),"","NEED REF")</f>
        <v/>
      </c>
    </row>
    <row r="11806" spans="2:14">
      <c r="B11806">
        <v>34402199</v>
      </c>
      <c r="C11806" s="2">
        <v>40463</v>
      </c>
      <c r="D11806" t="s">
        <v>13</v>
      </c>
      <c r="E11806" t="s">
        <v>8989</v>
      </c>
      <c r="F11806" t="s">
        <v>8436</v>
      </c>
      <c r="J11806" t="s">
        <v>4048</v>
      </c>
      <c r="L11806" t="str">
        <f>_xlfn.XLOOKUP(Tableau1[[#This Row],[TYPE DE PIECE]],Tableau4[MATIERE],Tableau4[SHORT TYPE],"",0,1)</f>
        <v/>
      </c>
      <c r="N11806" t="str">
        <f>IF(ISERR(FIND("DECOUPE",Tableau1[[#This Row],[DESIGNATION]])),"","NEED REF")</f>
        <v/>
      </c>
    </row>
    <row r="11807" spans="2:14">
      <c r="B11807">
        <v>34402198</v>
      </c>
      <c r="C11807" s="2">
        <v>40462</v>
      </c>
      <c r="D11807" t="s">
        <v>13</v>
      </c>
      <c r="E11807" t="s">
        <v>8990</v>
      </c>
      <c r="F11807" t="s">
        <v>8991</v>
      </c>
      <c r="J11807" t="s">
        <v>8946</v>
      </c>
      <c r="L11807" t="str">
        <f>_xlfn.XLOOKUP(Tableau1[[#This Row],[TYPE DE PIECE]],Tableau4[MATIERE],Tableau4[SHORT TYPE],"",0,1)</f>
        <v/>
      </c>
      <c r="N11807" t="str">
        <f>IF(ISERR(FIND("DECOUPE",Tableau1[[#This Row],[DESIGNATION]])),"","NEED REF")</f>
        <v/>
      </c>
    </row>
    <row r="11808" spans="2:14">
      <c r="B11808">
        <v>34402197</v>
      </c>
      <c r="C11808" s="2">
        <v>40462</v>
      </c>
      <c r="D11808" t="s">
        <v>13</v>
      </c>
      <c r="E11808" t="s">
        <v>8992</v>
      </c>
      <c r="F11808" t="s">
        <v>8991</v>
      </c>
      <c r="J11808" t="s">
        <v>8946</v>
      </c>
      <c r="L11808" t="str">
        <f>_xlfn.XLOOKUP(Tableau1[[#This Row],[TYPE DE PIECE]],Tableau4[MATIERE],Tableau4[SHORT TYPE],"",0,1)</f>
        <v/>
      </c>
      <c r="N11808" t="str">
        <f>IF(ISERR(FIND("DECOUPE",Tableau1[[#This Row],[DESIGNATION]])),"","NEED REF")</f>
        <v/>
      </c>
    </row>
    <row r="11809" spans="2:14">
      <c r="B11809">
        <v>34402196</v>
      </c>
      <c r="C11809" s="2">
        <v>40462</v>
      </c>
      <c r="D11809" t="s">
        <v>13</v>
      </c>
      <c r="E11809" t="s">
        <v>8993</v>
      </c>
      <c r="F11809" t="s">
        <v>8991</v>
      </c>
      <c r="J11809" t="s">
        <v>8946</v>
      </c>
      <c r="L11809" t="str">
        <f>_xlfn.XLOOKUP(Tableau1[[#This Row],[TYPE DE PIECE]],Tableau4[MATIERE],Tableau4[SHORT TYPE],"",0,1)</f>
        <v/>
      </c>
      <c r="N11809" t="str">
        <f>IF(ISERR(FIND("DECOUPE",Tableau1[[#This Row],[DESIGNATION]])),"","NEED REF")</f>
        <v/>
      </c>
    </row>
    <row r="11810" spans="2:14">
      <c r="B11810">
        <v>34402195</v>
      </c>
      <c r="C11810" s="2">
        <v>40462</v>
      </c>
      <c r="D11810" t="s">
        <v>13</v>
      </c>
      <c r="E11810" t="s">
        <v>8994</v>
      </c>
      <c r="F11810" t="s">
        <v>8991</v>
      </c>
      <c r="J11810" t="s">
        <v>8946</v>
      </c>
      <c r="L11810" t="str">
        <f>_xlfn.XLOOKUP(Tableau1[[#This Row],[TYPE DE PIECE]],Tableau4[MATIERE],Tableau4[SHORT TYPE],"",0,1)</f>
        <v/>
      </c>
      <c r="N11810" t="str">
        <f>IF(ISERR(FIND("DECOUPE",Tableau1[[#This Row],[DESIGNATION]])),"","NEED REF")</f>
        <v/>
      </c>
    </row>
    <row r="11811" spans="2:14">
      <c r="B11811">
        <v>34402194</v>
      </c>
      <c r="C11811" s="2">
        <v>40462</v>
      </c>
      <c r="D11811" t="s">
        <v>13</v>
      </c>
      <c r="E11811" t="s">
        <v>8995</v>
      </c>
      <c r="F11811" t="s">
        <v>8991</v>
      </c>
      <c r="J11811" t="s">
        <v>8946</v>
      </c>
      <c r="L11811" t="str">
        <f>_xlfn.XLOOKUP(Tableau1[[#This Row],[TYPE DE PIECE]],Tableau4[MATIERE],Tableau4[SHORT TYPE],"",0,1)</f>
        <v/>
      </c>
      <c r="N11811" t="str">
        <f>IF(ISERR(FIND("DECOUPE",Tableau1[[#This Row],[DESIGNATION]])),"","NEED REF")</f>
        <v/>
      </c>
    </row>
    <row r="11812" spans="2:14">
      <c r="B11812">
        <v>34402193</v>
      </c>
      <c r="C11812" s="2">
        <v>40462</v>
      </c>
      <c r="D11812" t="s">
        <v>13</v>
      </c>
      <c r="E11812" t="s">
        <v>8996</v>
      </c>
      <c r="F11812" t="s">
        <v>8991</v>
      </c>
      <c r="J11812" t="s">
        <v>8946</v>
      </c>
      <c r="L11812" t="str">
        <f>_xlfn.XLOOKUP(Tableau1[[#This Row],[TYPE DE PIECE]],Tableau4[MATIERE],Tableau4[SHORT TYPE],"",0,1)</f>
        <v/>
      </c>
      <c r="N11812" t="str">
        <f>IF(ISERR(FIND("DECOUPE",Tableau1[[#This Row],[DESIGNATION]])),"","NEED REF")</f>
        <v/>
      </c>
    </row>
    <row r="11813" spans="2:14">
      <c r="B11813">
        <v>34402192</v>
      </c>
      <c r="C11813" s="2">
        <v>40462</v>
      </c>
      <c r="D11813" t="s">
        <v>13</v>
      </c>
      <c r="E11813" t="s">
        <v>8997</v>
      </c>
      <c r="F11813" t="s">
        <v>8991</v>
      </c>
      <c r="J11813" t="s">
        <v>8946</v>
      </c>
      <c r="L11813" t="str">
        <f>_xlfn.XLOOKUP(Tableau1[[#This Row],[TYPE DE PIECE]],Tableau4[MATIERE],Tableau4[SHORT TYPE],"",0,1)</f>
        <v/>
      </c>
      <c r="N11813" t="str">
        <f>IF(ISERR(FIND("DECOUPE",Tableau1[[#This Row],[DESIGNATION]])),"","NEED REF")</f>
        <v/>
      </c>
    </row>
    <row r="11814" spans="2:14">
      <c r="B11814">
        <v>34402191</v>
      </c>
      <c r="C11814" s="2">
        <v>40462</v>
      </c>
      <c r="D11814" t="s">
        <v>13</v>
      </c>
      <c r="E11814" t="s">
        <v>8998</v>
      </c>
      <c r="F11814" t="s">
        <v>8991</v>
      </c>
      <c r="J11814" t="s">
        <v>8946</v>
      </c>
      <c r="L11814" t="str">
        <f>_xlfn.XLOOKUP(Tableau1[[#This Row],[TYPE DE PIECE]],Tableau4[MATIERE],Tableau4[SHORT TYPE],"",0,1)</f>
        <v/>
      </c>
      <c r="N11814" t="str">
        <f>IF(ISERR(FIND("DECOUPE",Tableau1[[#This Row],[DESIGNATION]])),"","NEED REF")</f>
        <v/>
      </c>
    </row>
    <row r="11815" spans="2:14">
      <c r="B11815">
        <v>34402190</v>
      </c>
      <c r="C11815" s="2">
        <v>40462</v>
      </c>
      <c r="D11815" t="s">
        <v>13</v>
      </c>
      <c r="E11815" t="s">
        <v>8999</v>
      </c>
      <c r="F11815" t="s">
        <v>8991</v>
      </c>
      <c r="J11815" t="s">
        <v>8946</v>
      </c>
      <c r="L11815" t="str">
        <f>_xlfn.XLOOKUP(Tableau1[[#This Row],[TYPE DE PIECE]],Tableau4[MATIERE],Tableau4[SHORT TYPE],"",0,1)</f>
        <v/>
      </c>
      <c r="N11815" t="str">
        <f>IF(ISERR(FIND("DECOUPE",Tableau1[[#This Row],[DESIGNATION]])),"","NEED REF")</f>
        <v/>
      </c>
    </row>
    <row r="11816" spans="2:14">
      <c r="B11816">
        <v>34402189</v>
      </c>
      <c r="C11816" s="2"/>
      <c r="D11816" t="s">
        <v>13</v>
      </c>
      <c r="E11816" t="s">
        <v>9000</v>
      </c>
      <c r="F11816" t="s">
        <v>8436</v>
      </c>
      <c r="J11816" t="s">
        <v>4048</v>
      </c>
      <c r="L11816" t="str">
        <f>_xlfn.XLOOKUP(Tableau1[[#This Row],[TYPE DE PIECE]],Tableau4[MATIERE],Tableau4[SHORT TYPE],"",0,1)</f>
        <v/>
      </c>
      <c r="N11816" t="str">
        <f>IF(ISERR(FIND("DECOUPE",Tableau1[[#This Row],[DESIGNATION]])),"","NEED REF")</f>
        <v/>
      </c>
    </row>
    <row r="11817" spans="2:14">
      <c r="B11817">
        <v>34402188</v>
      </c>
      <c r="C11817" s="2">
        <v>40458</v>
      </c>
      <c r="D11817" t="s">
        <v>13</v>
      </c>
      <c r="E11817" t="s">
        <v>9001</v>
      </c>
      <c r="F11817" t="s">
        <v>3019</v>
      </c>
      <c r="J11817" t="s">
        <v>1944</v>
      </c>
      <c r="L11817" t="str">
        <f>_xlfn.XLOOKUP(Tableau1[[#This Row],[TYPE DE PIECE]],Tableau4[MATIERE],Tableau4[SHORT TYPE],"",0,1)</f>
        <v/>
      </c>
      <c r="N11817" t="str">
        <f>IF(ISERR(FIND("DECOUPE",Tableau1[[#This Row],[DESIGNATION]])),"","NEED REF")</f>
        <v/>
      </c>
    </row>
    <row r="11818" spans="2:14">
      <c r="B11818">
        <v>34402187</v>
      </c>
      <c r="C11818" s="2">
        <v>40458</v>
      </c>
      <c r="D11818" t="s">
        <v>13</v>
      </c>
      <c r="E11818" t="s">
        <v>9002</v>
      </c>
      <c r="F11818" t="s">
        <v>3019</v>
      </c>
      <c r="J11818" t="s">
        <v>1944</v>
      </c>
      <c r="L11818" t="str">
        <f>_xlfn.XLOOKUP(Tableau1[[#This Row],[TYPE DE PIECE]],Tableau4[MATIERE],Tableau4[SHORT TYPE],"",0,1)</f>
        <v/>
      </c>
      <c r="N11818" t="str">
        <f>IF(ISERR(FIND("DECOUPE",Tableau1[[#This Row],[DESIGNATION]])),"","NEED REF")</f>
        <v/>
      </c>
    </row>
    <row r="11819" spans="2:14">
      <c r="B11819">
        <v>34402186</v>
      </c>
      <c r="C11819" s="2">
        <v>40455</v>
      </c>
      <c r="D11819" t="s">
        <v>13</v>
      </c>
      <c r="E11819" t="s">
        <v>9003</v>
      </c>
      <c r="F11819" t="s">
        <v>9004</v>
      </c>
      <c r="J11819" t="s">
        <v>8946</v>
      </c>
      <c r="L11819" t="str">
        <f>_xlfn.XLOOKUP(Tableau1[[#This Row],[TYPE DE PIECE]],Tableau4[MATIERE],Tableau4[SHORT TYPE],"",0,1)</f>
        <v/>
      </c>
      <c r="N11819" t="str">
        <f>IF(ISERR(FIND("DECOUPE",Tableau1[[#This Row],[DESIGNATION]])),"","NEED REF")</f>
        <v/>
      </c>
    </row>
    <row r="11820" spans="2:14">
      <c r="B11820">
        <v>34402185</v>
      </c>
      <c r="C11820" s="2">
        <v>40452</v>
      </c>
      <c r="D11820" t="s">
        <v>6070</v>
      </c>
      <c r="E11820" t="s">
        <v>9005</v>
      </c>
      <c r="F11820" t="s">
        <v>9004</v>
      </c>
      <c r="J11820" t="s">
        <v>8946</v>
      </c>
      <c r="L11820" t="str">
        <f>_xlfn.XLOOKUP(Tableau1[[#This Row],[TYPE DE PIECE]],Tableau4[MATIERE],Tableau4[SHORT TYPE],"",0,1)</f>
        <v/>
      </c>
      <c r="N11820" t="str">
        <f>IF(ISERR(FIND("DECOUPE",Tableau1[[#This Row],[DESIGNATION]])),"","NEED REF")</f>
        <v/>
      </c>
    </row>
    <row r="11821" spans="2:14">
      <c r="B11821">
        <v>34402184</v>
      </c>
      <c r="C11821" s="2">
        <v>40451</v>
      </c>
      <c r="D11821" t="s">
        <v>13</v>
      </c>
      <c r="E11821" t="s">
        <v>9006</v>
      </c>
      <c r="F11821" t="s">
        <v>8951</v>
      </c>
      <c r="J11821" t="s">
        <v>17</v>
      </c>
      <c r="L11821" t="str">
        <f>_xlfn.XLOOKUP(Tableau1[[#This Row],[TYPE DE PIECE]],Tableau4[MATIERE],Tableau4[SHORT TYPE],"",0,1)</f>
        <v/>
      </c>
      <c r="N11821" t="str">
        <f>IF(ISERR(FIND("DECOUPE",Tableau1[[#This Row],[DESIGNATION]])),"","NEED REF")</f>
        <v/>
      </c>
    </row>
    <row r="11822" spans="2:14">
      <c r="B11822">
        <v>34402183</v>
      </c>
      <c r="C11822" s="2">
        <v>40451</v>
      </c>
      <c r="D11822" t="s">
        <v>6880</v>
      </c>
      <c r="E11822" t="s">
        <v>9007</v>
      </c>
      <c r="F11822" t="s">
        <v>482</v>
      </c>
      <c r="J11822" t="s">
        <v>1944</v>
      </c>
      <c r="L11822" t="str">
        <f>_xlfn.XLOOKUP(Tableau1[[#This Row],[TYPE DE PIECE]],Tableau4[MATIERE],Tableau4[SHORT TYPE],"",0,1)</f>
        <v/>
      </c>
      <c r="N11822" t="str">
        <f>IF(ISERR(FIND("DECOUPE",Tableau1[[#This Row],[DESIGNATION]])),"","NEED REF")</f>
        <v/>
      </c>
    </row>
    <row r="11823" spans="2:14">
      <c r="B11823">
        <v>34402182</v>
      </c>
      <c r="C11823" s="2">
        <v>40451</v>
      </c>
      <c r="D11823" t="s">
        <v>6880</v>
      </c>
      <c r="E11823" t="s">
        <v>9008</v>
      </c>
      <c r="F11823" t="s">
        <v>482</v>
      </c>
      <c r="J11823" t="s">
        <v>1944</v>
      </c>
      <c r="L11823" t="str">
        <f>_xlfn.XLOOKUP(Tableau1[[#This Row],[TYPE DE PIECE]],Tableau4[MATIERE],Tableau4[SHORT TYPE],"",0,1)</f>
        <v/>
      </c>
      <c r="N11823" t="str">
        <f>IF(ISERR(FIND("DECOUPE",Tableau1[[#This Row],[DESIGNATION]])),"","NEED REF")</f>
        <v/>
      </c>
    </row>
    <row r="11824" spans="2:14">
      <c r="B11824">
        <v>34402181</v>
      </c>
      <c r="C11824" s="2">
        <v>40449</v>
      </c>
      <c r="D11824" t="s">
        <v>13</v>
      </c>
      <c r="E11824" t="s">
        <v>9009</v>
      </c>
      <c r="F11824" t="s">
        <v>8951</v>
      </c>
      <c r="J11824" t="s">
        <v>17</v>
      </c>
      <c r="L11824" t="str">
        <f>_xlfn.XLOOKUP(Tableau1[[#This Row],[TYPE DE PIECE]],Tableau4[MATIERE],Tableau4[SHORT TYPE],"",0,1)</f>
        <v/>
      </c>
      <c r="N11824" t="str">
        <f>IF(ISERR(FIND("DECOUPE",Tableau1[[#This Row],[DESIGNATION]])),"","NEED REF")</f>
        <v/>
      </c>
    </row>
    <row r="11825" spans="2:14">
      <c r="B11825">
        <v>34402180</v>
      </c>
      <c r="C11825" s="2">
        <v>40449</v>
      </c>
      <c r="D11825" t="s">
        <v>13</v>
      </c>
      <c r="E11825" t="s">
        <v>9010</v>
      </c>
      <c r="F11825" t="s">
        <v>8951</v>
      </c>
      <c r="J11825" t="s">
        <v>17</v>
      </c>
      <c r="L11825" t="str">
        <f>_xlfn.XLOOKUP(Tableau1[[#This Row],[TYPE DE PIECE]],Tableau4[MATIERE],Tableau4[SHORT TYPE],"",0,1)</f>
        <v/>
      </c>
      <c r="N11825" t="str">
        <f>IF(ISERR(FIND("DECOUPE",Tableau1[[#This Row],[DESIGNATION]])),"","NEED REF")</f>
        <v/>
      </c>
    </row>
    <row r="11826" spans="2:14">
      <c r="B11826">
        <v>34402179</v>
      </c>
      <c r="C11826" s="2">
        <v>40449</v>
      </c>
      <c r="D11826" t="s">
        <v>13</v>
      </c>
      <c r="E11826" t="s">
        <v>7180</v>
      </c>
      <c r="F11826" t="s">
        <v>8951</v>
      </c>
      <c r="J11826" t="s">
        <v>17</v>
      </c>
      <c r="L11826" t="str">
        <f>_xlfn.XLOOKUP(Tableau1[[#This Row],[TYPE DE PIECE]],Tableau4[MATIERE],Tableau4[SHORT TYPE],"",0,1)</f>
        <v/>
      </c>
      <c r="N11826" t="str">
        <f>IF(ISERR(FIND("DECOUPE",Tableau1[[#This Row],[DESIGNATION]])),"","NEED REF")</f>
        <v/>
      </c>
    </row>
    <row r="11827" spans="2:14">
      <c r="B11827">
        <v>34402178</v>
      </c>
      <c r="C11827" s="2">
        <v>40449</v>
      </c>
      <c r="D11827" t="s">
        <v>13</v>
      </c>
      <c r="E11827" t="s">
        <v>9011</v>
      </c>
      <c r="F11827" t="s">
        <v>8951</v>
      </c>
      <c r="J11827" t="s">
        <v>17</v>
      </c>
      <c r="L11827" t="str">
        <f>_xlfn.XLOOKUP(Tableau1[[#This Row],[TYPE DE PIECE]],Tableau4[MATIERE],Tableau4[SHORT TYPE],"",0,1)</f>
        <v/>
      </c>
      <c r="N11827" t="str">
        <f>IF(ISERR(FIND("DECOUPE",Tableau1[[#This Row],[DESIGNATION]])),"","NEED REF")</f>
        <v/>
      </c>
    </row>
    <row r="11828" spans="2:14">
      <c r="B11828">
        <v>34402177</v>
      </c>
      <c r="C11828" s="2">
        <v>40449</v>
      </c>
      <c r="D11828" t="s">
        <v>13</v>
      </c>
      <c r="E11828" t="s">
        <v>9012</v>
      </c>
      <c r="F11828" t="s">
        <v>8951</v>
      </c>
      <c r="J11828" t="s">
        <v>17</v>
      </c>
      <c r="L11828" t="str">
        <f>_xlfn.XLOOKUP(Tableau1[[#This Row],[TYPE DE PIECE]],Tableau4[MATIERE],Tableau4[SHORT TYPE],"",0,1)</f>
        <v/>
      </c>
      <c r="N11828" t="str">
        <f>IF(ISERR(FIND("DECOUPE",Tableau1[[#This Row],[DESIGNATION]])),"","NEED REF")</f>
        <v/>
      </c>
    </row>
    <row r="11829" spans="2:14">
      <c r="B11829">
        <v>34402176</v>
      </c>
      <c r="C11829" s="2">
        <v>40449</v>
      </c>
      <c r="D11829" t="s">
        <v>13</v>
      </c>
      <c r="E11829" t="s">
        <v>9013</v>
      </c>
      <c r="F11829" t="s">
        <v>8951</v>
      </c>
      <c r="J11829" t="s">
        <v>17</v>
      </c>
      <c r="L11829" t="str">
        <f>_xlfn.XLOOKUP(Tableau1[[#This Row],[TYPE DE PIECE]],Tableau4[MATIERE],Tableau4[SHORT TYPE],"",0,1)</f>
        <v/>
      </c>
      <c r="N11829" t="str">
        <f>IF(ISERR(FIND("DECOUPE",Tableau1[[#This Row],[DESIGNATION]])),"","NEED REF")</f>
        <v/>
      </c>
    </row>
    <row r="11830" spans="2:14">
      <c r="B11830">
        <v>34402175</v>
      </c>
      <c r="C11830" s="2">
        <v>40449</v>
      </c>
      <c r="D11830" t="s">
        <v>13</v>
      </c>
      <c r="E11830" t="s">
        <v>9014</v>
      </c>
      <c r="F11830" t="s">
        <v>8951</v>
      </c>
      <c r="J11830" t="s">
        <v>17</v>
      </c>
      <c r="L11830" t="str">
        <f>_xlfn.XLOOKUP(Tableau1[[#This Row],[TYPE DE PIECE]],Tableau4[MATIERE],Tableau4[SHORT TYPE],"",0,1)</f>
        <v/>
      </c>
      <c r="N11830" t="str">
        <f>IF(ISERR(FIND("DECOUPE",Tableau1[[#This Row],[DESIGNATION]])),"","NEED REF")</f>
        <v/>
      </c>
    </row>
    <row r="11831" spans="2:14">
      <c r="B11831">
        <v>34402174</v>
      </c>
      <c r="C11831" s="2">
        <v>40449</v>
      </c>
      <c r="D11831" t="s">
        <v>13</v>
      </c>
      <c r="E11831" t="s">
        <v>9015</v>
      </c>
      <c r="F11831" t="s">
        <v>8951</v>
      </c>
      <c r="J11831" t="s">
        <v>17</v>
      </c>
      <c r="L11831" t="str">
        <f>_xlfn.XLOOKUP(Tableau1[[#This Row],[TYPE DE PIECE]],Tableau4[MATIERE],Tableau4[SHORT TYPE],"",0,1)</f>
        <v/>
      </c>
      <c r="N11831" t="str">
        <f>IF(ISERR(FIND("DECOUPE",Tableau1[[#This Row],[DESIGNATION]])),"","NEED REF")</f>
        <v/>
      </c>
    </row>
    <row r="11832" spans="2:14">
      <c r="B11832">
        <v>34402173</v>
      </c>
      <c r="C11832" s="2">
        <v>40449</v>
      </c>
      <c r="D11832" t="s">
        <v>13</v>
      </c>
      <c r="E11832" t="s">
        <v>9016</v>
      </c>
      <c r="F11832" t="s">
        <v>8951</v>
      </c>
      <c r="J11832" t="s">
        <v>17</v>
      </c>
      <c r="L11832" t="str">
        <f>_xlfn.XLOOKUP(Tableau1[[#This Row],[TYPE DE PIECE]],Tableau4[MATIERE],Tableau4[SHORT TYPE],"",0,1)</f>
        <v/>
      </c>
      <c r="N11832" t="str">
        <f>IF(ISERR(FIND("DECOUPE",Tableau1[[#This Row],[DESIGNATION]])),"","NEED REF")</f>
        <v/>
      </c>
    </row>
    <row r="11833" spans="2:14">
      <c r="B11833">
        <v>34402172</v>
      </c>
      <c r="C11833" s="2">
        <v>40449</v>
      </c>
      <c r="D11833" t="s">
        <v>13</v>
      </c>
      <c r="E11833" t="s">
        <v>9017</v>
      </c>
      <c r="F11833" t="s">
        <v>8951</v>
      </c>
      <c r="J11833" t="s">
        <v>17</v>
      </c>
      <c r="L11833" t="str">
        <f>_xlfn.XLOOKUP(Tableau1[[#This Row],[TYPE DE PIECE]],Tableau4[MATIERE],Tableau4[SHORT TYPE],"",0,1)</f>
        <v/>
      </c>
      <c r="N11833" t="str">
        <f>IF(ISERR(FIND("DECOUPE",Tableau1[[#This Row],[DESIGNATION]])),"","NEED REF")</f>
        <v/>
      </c>
    </row>
    <row r="11834" spans="2:14">
      <c r="B11834">
        <v>34402171</v>
      </c>
      <c r="C11834" s="2">
        <v>40449</v>
      </c>
      <c r="D11834" t="s">
        <v>13</v>
      </c>
      <c r="E11834" t="s">
        <v>9018</v>
      </c>
      <c r="F11834" t="s">
        <v>8951</v>
      </c>
      <c r="J11834" t="s">
        <v>17</v>
      </c>
      <c r="L11834" t="str">
        <f>_xlfn.XLOOKUP(Tableau1[[#This Row],[TYPE DE PIECE]],Tableau4[MATIERE],Tableau4[SHORT TYPE],"",0,1)</f>
        <v/>
      </c>
      <c r="N11834" t="str">
        <f>IF(ISERR(FIND("DECOUPE",Tableau1[[#This Row],[DESIGNATION]])),"","NEED REF")</f>
        <v/>
      </c>
    </row>
    <row r="11835" spans="2:14">
      <c r="B11835">
        <v>34402170</v>
      </c>
      <c r="C11835" s="2">
        <v>40449</v>
      </c>
      <c r="D11835" t="s">
        <v>13</v>
      </c>
      <c r="E11835" t="s">
        <v>9019</v>
      </c>
      <c r="F11835" t="s">
        <v>8951</v>
      </c>
      <c r="J11835" t="s">
        <v>17</v>
      </c>
      <c r="L11835" t="str">
        <f>_xlfn.XLOOKUP(Tableau1[[#This Row],[TYPE DE PIECE]],Tableau4[MATIERE],Tableau4[SHORT TYPE],"",0,1)</f>
        <v/>
      </c>
      <c r="N11835" t="str">
        <f>IF(ISERR(FIND("DECOUPE",Tableau1[[#This Row],[DESIGNATION]])),"","NEED REF")</f>
        <v/>
      </c>
    </row>
    <row r="11836" spans="2:14">
      <c r="B11836">
        <v>34402169</v>
      </c>
      <c r="C11836" s="2">
        <v>40445</v>
      </c>
      <c r="D11836" t="s">
        <v>13</v>
      </c>
      <c r="E11836" t="s">
        <v>9020</v>
      </c>
      <c r="F11836" t="s">
        <v>9021</v>
      </c>
      <c r="J11836" t="s">
        <v>1944</v>
      </c>
      <c r="L11836" t="str">
        <f>_xlfn.XLOOKUP(Tableau1[[#This Row],[TYPE DE PIECE]],Tableau4[MATIERE],Tableau4[SHORT TYPE],"",0,1)</f>
        <v/>
      </c>
      <c r="N11836" t="str">
        <f>IF(ISERR(FIND("DECOUPE",Tableau1[[#This Row],[DESIGNATION]])),"","NEED REF")</f>
        <v/>
      </c>
    </row>
    <row r="11837" spans="2:14">
      <c r="B11837">
        <v>34402168</v>
      </c>
      <c r="C11837" s="2">
        <v>40443</v>
      </c>
      <c r="D11837" t="s">
        <v>13</v>
      </c>
      <c r="E11837" t="s">
        <v>9022</v>
      </c>
      <c r="F11837" t="s">
        <v>8951</v>
      </c>
      <c r="J11837" t="s">
        <v>17</v>
      </c>
      <c r="L11837" t="str">
        <f>_xlfn.XLOOKUP(Tableau1[[#This Row],[TYPE DE PIECE]],Tableau4[MATIERE],Tableau4[SHORT TYPE],"",0,1)</f>
        <v/>
      </c>
      <c r="N11837" t="str">
        <f>IF(ISERR(FIND("DECOUPE",Tableau1[[#This Row],[DESIGNATION]])),"","NEED REF")</f>
        <v/>
      </c>
    </row>
    <row r="11838" spans="2:14">
      <c r="B11838">
        <v>34402167</v>
      </c>
      <c r="C11838" s="2">
        <v>40441</v>
      </c>
      <c r="D11838" t="s">
        <v>13</v>
      </c>
      <c r="E11838" t="s">
        <v>9023</v>
      </c>
      <c r="F11838" t="s">
        <v>8951</v>
      </c>
      <c r="J11838" t="s">
        <v>17</v>
      </c>
      <c r="L11838" t="str">
        <f>_xlfn.XLOOKUP(Tableau1[[#This Row],[TYPE DE PIECE]],Tableau4[MATIERE],Tableau4[SHORT TYPE],"",0,1)</f>
        <v/>
      </c>
      <c r="N11838" t="str">
        <f>IF(ISERR(FIND("DECOUPE",Tableau1[[#This Row],[DESIGNATION]])),"","NEED REF")</f>
        <v/>
      </c>
    </row>
    <row r="11839" spans="2:14">
      <c r="B11839">
        <v>34402166</v>
      </c>
      <c r="C11839" s="2">
        <v>40441</v>
      </c>
      <c r="D11839" t="s">
        <v>13</v>
      </c>
      <c r="E11839" t="s">
        <v>9024</v>
      </c>
      <c r="F11839" t="s">
        <v>8951</v>
      </c>
      <c r="J11839" t="s">
        <v>17</v>
      </c>
      <c r="L11839" t="str">
        <f>_xlfn.XLOOKUP(Tableau1[[#This Row],[TYPE DE PIECE]],Tableau4[MATIERE],Tableau4[SHORT TYPE],"",0,1)</f>
        <v/>
      </c>
      <c r="N11839" t="str">
        <f>IF(ISERR(FIND("DECOUPE",Tableau1[[#This Row],[DESIGNATION]])),"","NEED REF")</f>
        <v/>
      </c>
    </row>
    <row r="11840" spans="2:14">
      <c r="B11840">
        <v>34402165</v>
      </c>
      <c r="C11840" s="2">
        <v>40441</v>
      </c>
      <c r="D11840" t="s">
        <v>13</v>
      </c>
      <c r="E11840" t="s">
        <v>9025</v>
      </c>
      <c r="F11840" t="s">
        <v>8951</v>
      </c>
      <c r="J11840" t="s">
        <v>17</v>
      </c>
      <c r="L11840" t="str">
        <f>_xlfn.XLOOKUP(Tableau1[[#This Row],[TYPE DE PIECE]],Tableau4[MATIERE],Tableau4[SHORT TYPE],"",0,1)</f>
        <v/>
      </c>
      <c r="N11840" t="str">
        <f>IF(ISERR(FIND("DECOUPE",Tableau1[[#This Row],[DESIGNATION]])),"","NEED REF")</f>
        <v/>
      </c>
    </row>
    <row r="11841" spans="2:14">
      <c r="B11841">
        <v>34402164</v>
      </c>
      <c r="C11841" s="2">
        <v>40441</v>
      </c>
      <c r="D11841" t="s">
        <v>13</v>
      </c>
      <c r="E11841" t="s">
        <v>9026</v>
      </c>
      <c r="F11841" t="s">
        <v>8951</v>
      </c>
      <c r="J11841" t="s">
        <v>17</v>
      </c>
      <c r="L11841" t="str">
        <f>_xlfn.XLOOKUP(Tableau1[[#This Row],[TYPE DE PIECE]],Tableau4[MATIERE],Tableau4[SHORT TYPE],"",0,1)</f>
        <v/>
      </c>
      <c r="N11841" t="str">
        <f>IF(ISERR(FIND("DECOUPE",Tableau1[[#This Row],[DESIGNATION]])),"","NEED REF")</f>
        <v/>
      </c>
    </row>
    <row r="11842" spans="2:14">
      <c r="B11842">
        <v>34402163</v>
      </c>
      <c r="C11842" s="2">
        <v>40441</v>
      </c>
      <c r="D11842" t="s">
        <v>13</v>
      </c>
      <c r="E11842" t="s">
        <v>9027</v>
      </c>
      <c r="F11842" t="s">
        <v>8949</v>
      </c>
      <c r="J11842" t="s">
        <v>17</v>
      </c>
      <c r="L11842" t="str">
        <f>_xlfn.XLOOKUP(Tableau1[[#This Row],[TYPE DE PIECE]],Tableau4[MATIERE],Tableau4[SHORT TYPE],"",0,1)</f>
        <v/>
      </c>
      <c r="N11842" t="str">
        <f>IF(ISERR(FIND("DECOUPE",Tableau1[[#This Row],[DESIGNATION]])),"","NEED REF")</f>
        <v/>
      </c>
    </row>
    <row r="11843" spans="2:14">
      <c r="B11843">
        <v>34402162</v>
      </c>
      <c r="C11843" s="2">
        <v>40438</v>
      </c>
      <c r="D11843" t="s">
        <v>13</v>
      </c>
      <c r="E11843" t="s">
        <v>7014</v>
      </c>
      <c r="F11843" t="s">
        <v>6666</v>
      </c>
      <c r="L11843" t="str">
        <f>_xlfn.XLOOKUP(Tableau1[[#This Row],[TYPE DE PIECE]],Tableau4[MATIERE],Tableau4[SHORT TYPE],"",0,1)</f>
        <v/>
      </c>
      <c r="N11843" t="str">
        <f>IF(ISERR(FIND("DECOUPE",Tableau1[[#This Row],[DESIGNATION]])),"","NEED REF")</f>
        <v/>
      </c>
    </row>
    <row r="11844" spans="2:14">
      <c r="B11844">
        <v>34402161</v>
      </c>
      <c r="C11844" s="2">
        <v>40437</v>
      </c>
      <c r="D11844" t="s">
        <v>745</v>
      </c>
      <c r="E11844" t="s">
        <v>9028</v>
      </c>
      <c r="F11844" t="s">
        <v>3200</v>
      </c>
      <c r="J11844" t="s">
        <v>177</v>
      </c>
      <c r="L11844" t="str">
        <f>_xlfn.XLOOKUP(Tableau1[[#This Row],[TYPE DE PIECE]],Tableau4[MATIERE],Tableau4[SHORT TYPE],"",0,1)</f>
        <v/>
      </c>
      <c r="N11844" t="str">
        <f>IF(ISERR(FIND("DECOUPE",Tableau1[[#This Row],[DESIGNATION]])),"","NEED REF")</f>
        <v/>
      </c>
    </row>
    <row r="11845" spans="2:14">
      <c r="B11845">
        <v>34402160</v>
      </c>
      <c r="C11845" s="2">
        <v>40436</v>
      </c>
      <c r="D11845" t="s">
        <v>13</v>
      </c>
      <c r="E11845" t="s">
        <v>9029</v>
      </c>
      <c r="F11845" t="s">
        <v>6585</v>
      </c>
      <c r="J11845" t="s">
        <v>1944</v>
      </c>
      <c r="L11845" t="str">
        <f>_xlfn.XLOOKUP(Tableau1[[#This Row],[TYPE DE PIECE]],Tableau4[MATIERE],Tableau4[SHORT TYPE],"",0,1)</f>
        <v/>
      </c>
      <c r="N11845" t="str">
        <f>IF(ISERR(FIND("DECOUPE",Tableau1[[#This Row],[DESIGNATION]])),"","NEED REF")</f>
        <v/>
      </c>
    </row>
    <row r="11846" spans="2:14">
      <c r="B11846">
        <v>34402159</v>
      </c>
      <c r="C11846" s="2">
        <v>40436</v>
      </c>
      <c r="D11846" t="s">
        <v>13</v>
      </c>
      <c r="E11846" t="s">
        <v>9030</v>
      </c>
      <c r="F11846" t="s">
        <v>3200</v>
      </c>
      <c r="J11846" t="s">
        <v>177</v>
      </c>
      <c r="L11846" t="str">
        <f>_xlfn.XLOOKUP(Tableau1[[#This Row],[TYPE DE PIECE]],Tableau4[MATIERE],Tableau4[SHORT TYPE],"",0,1)</f>
        <v/>
      </c>
      <c r="N11846" t="str">
        <f>IF(ISERR(FIND("DECOUPE",Tableau1[[#This Row],[DESIGNATION]])),"","NEED REF")</f>
        <v/>
      </c>
    </row>
    <row r="11847" spans="2:14">
      <c r="B11847">
        <v>34402158</v>
      </c>
      <c r="C11847" s="2">
        <v>40430</v>
      </c>
      <c r="D11847" t="s">
        <v>13</v>
      </c>
      <c r="E11847" t="s">
        <v>9031</v>
      </c>
      <c r="J11847" t="s">
        <v>8946</v>
      </c>
      <c r="L11847" t="str">
        <f>_xlfn.XLOOKUP(Tableau1[[#This Row],[TYPE DE PIECE]],Tableau4[MATIERE],Tableau4[SHORT TYPE],"",0,1)</f>
        <v/>
      </c>
      <c r="N11847" t="str">
        <f>IF(ISERR(FIND("DECOUPE",Tableau1[[#This Row],[DESIGNATION]])),"","NEED REF")</f>
        <v/>
      </c>
    </row>
    <row r="11848" spans="2:14">
      <c r="B11848">
        <v>34402157</v>
      </c>
      <c r="C11848" s="2">
        <v>40429</v>
      </c>
      <c r="D11848" t="s">
        <v>13</v>
      </c>
      <c r="E11848" t="s">
        <v>9032</v>
      </c>
      <c r="J11848" t="s">
        <v>8946</v>
      </c>
      <c r="L11848" t="str">
        <f>_xlfn.XLOOKUP(Tableau1[[#This Row],[TYPE DE PIECE]],Tableau4[MATIERE],Tableau4[SHORT TYPE],"",0,1)</f>
        <v/>
      </c>
      <c r="N11848" t="str">
        <f>IF(ISERR(FIND("DECOUPE",Tableau1[[#This Row],[DESIGNATION]])),"","NEED REF")</f>
        <v/>
      </c>
    </row>
    <row r="11849" spans="2:14">
      <c r="B11849">
        <v>34402156</v>
      </c>
      <c r="C11849" s="2">
        <v>40428</v>
      </c>
      <c r="D11849" t="s">
        <v>13</v>
      </c>
      <c r="E11849" t="s">
        <v>9033</v>
      </c>
      <c r="F11849" t="s">
        <v>9004</v>
      </c>
      <c r="J11849" t="s">
        <v>8946</v>
      </c>
      <c r="L11849" t="str">
        <f>_xlfn.XLOOKUP(Tableau1[[#This Row],[TYPE DE PIECE]],Tableau4[MATIERE],Tableau4[SHORT TYPE],"",0,1)</f>
        <v/>
      </c>
      <c r="N11849" t="str">
        <f>IF(ISERR(FIND("DECOUPE",Tableau1[[#This Row],[DESIGNATION]])),"","NEED REF")</f>
        <v/>
      </c>
    </row>
    <row r="11850" spans="2:14">
      <c r="B11850">
        <v>34402155</v>
      </c>
      <c r="C11850" s="2">
        <v>40423</v>
      </c>
      <c r="D11850" t="s">
        <v>13</v>
      </c>
      <c r="E11850" t="s">
        <v>9034</v>
      </c>
      <c r="F11850" t="s">
        <v>3200</v>
      </c>
      <c r="J11850" t="s">
        <v>177</v>
      </c>
      <c r="L11850" t="str">
        <f>_xlfn.XLOOKUP(Tableau1[[#This Row],[TYPE DE PIECE]],Tableau4[MATIERE],Tableau4[SHORT TYPE],"",0,1)</f>
        <v/>
      </c>
      <c r="N11850" t="str">
        <f>IF(ISERR(FIND("DECOUPE",Tableau1[[#This Row],[DESIGNATION]])),"","NEED REF")</f>
        <v/>
      </c>
    </row>
    <row r="11851" spans="2:14">
      <c r="B11851">
        <v>34402154</v>
      </c>
      <c r="C11851" s="2">
        <v>40422</v>
      </c>
      <c r="D11851" t="s">
        <v>13</v>
      </c>
      <c r="E11851" t="s">
        <v>9035</v>
      </c>
      <c r="F11851" t="s">
        <v>3200</v>
      </c>
      <c r="J11851" t="s">
        <v>177</v>
      </c>
      <c r="L11851" t="str">
        <f>_xlfn.XLOOKUP(Tableau1[[#This Row],[TYPE DE PIECE]],Tableau4[MATIERE],Tableau4[SHORT TYPE],"",0,1)</f>
        <v/>
      </c>
      <c r="N11851" t="str">
        <f>IF(ISERR(FIND("DECOUPE",Tableau1[[#This Row],[DESIGNATION]])),"","NEED REF")</f>
        <v/>
      </c>
    </row>
    <row r="11852" spans="2:14">
      <c r="B11852">
        <v>34402153</v>
      </c>
      <c r="C11852" s="2">
        <v>40422</v>
      </c>
      <c r="D11852" t="s">
        <v>13</v>
      </c>
      <c r="E11852" t="s">
        <v>9036</v>
      </c>
      <c r="F11852" t="s">
        <v>9037</v>
      </c>
      <c r="J11852" t="s">
        <v>2245</v>
      </c>
      <c r="L11852" t="str">
        <f>_xlfn.XLOOKUP(Tableau1[[#This Row],[TYPE DE PIECE]],Tableau4[MATIERE],Tableau4[SHORT TYPE],"",0,1)</f>
        <v/>
      </c>
      <c r="N11852" t="str">
        <f>IF(ISERR(FIND("DECOUPE",Tableau1[[#This Row],[DESIGNATION]])),"","NEED REF")</f>
        <v/>
      </c>
    </row>
    <row r="11853" spans="2:14">
      <c r="B11853">
        <v>34402152</v>
      </c>
      <c r="C11853" s="2"/>
      <c r="D11853" t="s">
        <v>13</v>
      </c>
      <c r="E11853" t="s">
        <v>9038</v>
      </c>
      <c r="F11853" t="s">
        <v>3200</v>
      </c>
      <c r="J11853" t="s">
        <v>177</v>
      </c>
      <c r="L11853" t="str">
        <f>_xlfn.XLOOKUP(Tableau1[[#This Row],[TYPE DE PIECE]],Tableau4[MATIERE],Tableau4[SHORT TYPE],"",0,1)</f>
        <v/>
      </c>
      <c r="N11853" t="str">
        <f>IF(ISERR(FIND("DECOUPE",Tableau1[[#This Row],[DESIGNATION]])),"","NEED REF")</f>
        <v/>
      </c>
    </row>
    <row r="11854" spans="2:14">
      <c r="B11854">
        <v>34402151</v>
      </c>
      <c r="C11854" s="2">
        <v>40400</v>
      </c>
      <c r="D11854" t="s">
        <v>8693</v>
      </c>
      <c r="E11854" t="s">
        <v>9039</v>
      </c>
      <c r="F11854" t="s">
        <v>9040</v>
      </c>
      <c r="J11854" t="s">
        <v>2245</v>
      </c>
      <c r="L11854" t="str">
        <f>_xlfn.XLOOKUP(Tableau1[[#This Row],[TYPE DE PIECE]],Tableau4[MATIERE],Tableau4[SHORT TYPE],"",0,1)</f>
        <v/>
      </c>
      <c r="N11854" t="str">
        <f>IF(ISERR(FIND("DECOUPE",Tableau1[[#This Row],[DESIGNATION]])),"","NEED REF")</f>
        <v/>
      </c>
    </row>
    <row r="11855" spans="2:14">
      <c r="B11855">
        <v>34402150</v>
      </c>
      <c r="C11855" s="2"/>
      <c r="D11855" t="s">
        <v>745</v>
      </c>
      <c r="E11855" t="s">
        <v>9041</v>
      </c>
      <c r="F11855" t="s">
        <v>3200</v>
      </c>
      <c r="J11855" t="s">
        <v>177</v>
      </c>
      <c r="L11855" t="str">
        <f>_xlfn.XLOOKUP(Tableau1[[#This Row],[TYPE DE PIECE]],Tableau4[MATIERE],Tableau4[SHORT TYPE],"",0,1)</f>
        <v/>
      </c>
      <c r="N11855" t="str">
        <f>IF(ISERR(FIND("DECOUPE",Tableau1[[#This Row],[DESIGNATION]])),"","NEED REF")</f>
        <v/>
      </c>
    </row>
    <row r="11856" spans="2:14">
      <c r="B11856">
        <v>34402149</v>
      </c>
      <c r="C11856" s="2">
        <v>40381</v>
      </c>
      <c r="D11856" t="s">
        <v>13</v>
      </c>
      <c r="E11856" t="s">
        <v>9042</v>
      </c>
      <c r="F11856" t="s">
        <v>7957</v>
      </c>
      <c r="J11856" t="s">
        <v>8946</v>
      </c>
      <c r="L11856" t="str">
        <f>_xlfn.XLOOKUP(Tableau1[[#This Row],[TYPE DE PIECE]],Tableau4[MATIERE],Tableau4[SHORT TYPE],"",0,1)</f>
        <v/>
      </c>
      <c r="N11856" t="str">
        <f>IF(ISERR(FIND("DECOUPE",Tableau1[[#This Row],[DESIGNATION]])),"","NEED REF")</f>
        <v/>
      </c>
    </row>
    <row r="11857" spans="2:14">
      <c r="B11857">
        <v>34402148</v>
      </c>
      <c r="C11857" s="2">
        <v>40381</v>
      </c>
      <c r="D11857" t="s">
        <v>9043</v>
      </c>
      <c r="E11857" t="s">
        <v>9044</v>
      </c>
      <c r="F11857" t="s">
        <v>7957</v>
      </c>
      <c r="J11857" t="s">
        <v>4048</v>
      </c>
      <c r="L11857" t="str">
        <f>_xlfn.XLOOKUP(Tableau1[[#This Row],[TYPE DE PIECE]],Tableau4[MATIERE],Tableau4[SHORT TYPE],"",0,1)</f>
        <v/>
      </c>
      <c r="N11857" t="str">
        <f>IF(ISERR(FIND("DECOUPE",Tableau1[[#This Row],[DESIGNATION]])),"","NEED REF")</f>
        <v/>
      </c>
    </row>
    <row r="11858" spans="2:14">
      <c r="B11858">
        <v>34402147</v>
      </c>
      <c r="C11858" s="2">
        <v>40381</v>
      </c>
      <c r="D11858" t="s">
        <v>13</v>
      </c>
      <c r="E11858" t="s">
        <v>9045</v>
      </c>
      <c r="F11858" t="s">
        <v>7957</v>
      </c>
      <c r="J11858" t="s">
        <v>8946</v>
      </c>
      <c r="L11858" t="str">
        <f>_xlfn.XLOOKUP(Tableau1[[#This Row],[TYPE DE PIECE]],Tableau4[MATIERE],Tableau4[SHORT TYPE],"",0,1)</f>
        <v/>
      </c>
      <c r="N11858" t="str">
        <f>IF(ISERR(FIND("DECOUPE",Tableau1[[#This Row],[DESIGNATION]])),"","NEED REF")</f>
        <v/>
      </c>
    </row>
    <row r="11859" spans="2:14">
      <c r="B11859">
        <v>34402146</v>
      </c>
      <c r="C11859" s="2">
        <v>40381</v>
      </c>
      <c r="D11859" t="s">
        <v>13</v>
      </c>
      <c r="E11859" t="s">
        <v>9046</v>
      </c>
      <c r="F11859" t="s">
        <v>7957</v>
      </c>
      <c r="J11859" t="s">
        <v>8946</v>
      </c>
      <c r="L11859" t="str">
        <f>_xlfn.XLOOKUP(Tableau1[[#This Row],[TYPE DE PIECE]],Tableau4[MATIERE],Tableau4[SHORT TYPE],"",0,1)</f>
        <v/>
      </c>
      <c r="N11859" t="str">
        <f>IF(ISERR(FIND("DECOUPE",Tableau1[[#This Row],[DESIGNATION]])),"","NEED REF")</f>
        <v/>
      </c>
    </row>
    <row r="11860" spans="2:14">
      <c r="B11860">
        <v>34402145</v>
      </c>
      <c r="C11860" s="2">
        <v>40381</v>
      </c>
      <c r="D11860" t="s">
        <v>13</v>
      </c>
      <c r="E11860" t="s">
        <v>9047</v>
      </c>
      <c r="F11860" t="s">
        <v>7957</v>
      </c>
      <c r="J11860" t="s">
        <v>8946</v>
      </c>
      <c r="L11860" t="str">
        <f>_xlfn.XLOOKUP(Tableau1[[#This Row],[TYPE DE PIECE]],Tableau4[MATIERE],Tableau4[SHORT TYPE],"",0,1)</f>
        <v/>
      </c>
      <c r="N11860" t="str">
        <f>IF(ISERR(FIND("DECOUPE",Tableau1[[#This Row],[DESIGNATION]])),"","NEED REF")</f>
        <v/>
      </c>
    </row>
    <row r="11861" spans="2:14">
      <c r="B11861">
        <v>34402144</v>
      </c>
      <c r="C11861" s="2">
        <v>40380</v>
      </c>
      <c r="D11861" t="s">
        <v>13</v>
      </c>
      <c r="E11861" t="s">
        <v>9048</v>
      </c>
      <c r="F11861" t="s">
        <v>9049</v>
      </c>
      <c r="L11861" t="str">
        <f>_xlfn.XLOOKUP(Tableau1[[#This Row],[TYPE DE PIECE]],Tableau4[MATIERE],Tableau4[SHORT TYPE],"",0,1)</f>
        <v/>
      </c>
      <c r="N11861" t="str">
        <f>IF(ISERR(FIND("DECOUPE",Tableau1[[#This Row],[DESIGNATION]])),"","NEED REF")</f>
        <v/>
      </c>
    </row>
    <row r="11862" spans="2:14">
      <c r="B11862">
        <v>34402143</v>
      </c>
      <c r="C11862" s="2">
        <v>40380</v>
      </c>
      <c r="D11862" t="s">
        <v>13</v>
      </c>
      <c r="E11862" t="s">
        <v>9050</v>
      </c>
      <c r="F11862" t="s">
        <v>9051</v>
      </c>
      <c r="J11862" t="s">
        <v>17</v>
      </c>
      <c r="L11862" t="str">
        <f>_xlfn.XLOOKUP(Tableau1[[#This Row],[TYPE DE PIECE]],Tableau4[MATIERE],Tableau4[SHORT TYPE],"",0,1)</f>
        <v/>
      </c>
      <c r="N11862" t="str">
        <f>IF(ISERR(FIND("DECOUPE",Tableau1[[#This Row],[DESIGNATION]])),"","NEED REF")</f>
        <v/>
      </c>
    </row>
    <row r="11863" spans="2:14">
      <c r="B11863">
        <v>34402142</v>
      </c>
      <c r="C11863" s="2">
        <v>40379</v>
      </c>
      <c r="D11863" t="s">
        <v>13</v>
      </c>
      <c r="E11863" t="s">
        <v>9052</v>
      </c>
      <c r="F11863" t="s">
        <v>8949</v>
      </c>
      <c r="L11863" t="str">
        <f>_xlfn.XLOOKUP(Tableau1[[#This Row],[TYPE DE PIECE]],Tableau4[MATIERE],Tableau4[SHORT TYPE],"",0,1)</f>
        <v/>
      </c>
      <c r="N11863" t="str">
        <f>IF(ISERR(FIND("DECOUPE",Tableau1[[#This Row],[DESIGNATION]])),"","NEED REF")</f>
        <v/>
      </c>
    </row>
    <row r="11864" spans="2:14">
      <c r="B11864">
        <v>34402141</v>
      </c>
      <c r="C11864" s="2">
        <v>40375</v>
      </c>
      <c r="D11864" t="s">
        <v>13</v>
      </c>
      <c r="E11864" t="s">
        <v>9053</v>
      </c>
      <c r="F11864" t="s">
        <v>482</v>
      </c>
      <c r="J11864" t="s">
        <v>1944</v>
      </c>
      <c r="L11864" t="str">
        <f>_xlfn.XLOOKUP(Tableau1[[#This Row],[TYPE DE PIECE]],Tableau4[MATIERE],Tableau4[SHORT TYPE],"",0,1)</f>
        <v/>
      </c>
      <c r="N11864" t="str">
        <f>IF(ISERR(FIND("DECOUPE",Tableau1[[#This Row],[DESIGNATION]])),"","NEED REF")</f>
        <v/>
      </c>
    </row>
    <row r="11865" spans="2:14">
      <c r="B11865">
        <v>34402140</v>
      </c>
      <c r="C11865" s="2">
        <v>40375</v>
      </c>
      <c r="D11865" t="s">
        <v>13</v>
      </c>
      <c r="E11865" t="s">
        <v>9054</v>
      </c>
      <c r="F11865" t="s">
        <v>482</v>
      </c>
      <c r="J11865" t="s">
        <v>1944</v>
      </c>
      <c r="L11865" t="str">
        <f>_xlfn.XLOOKUP(Tableau1[[#This Row],[TYPE DE PIECE]],Tableau4[MATIERE],Tableau4[SHORT TYPE],"",0,1)</f>
        <v/>
      </c>
      <c r="N11865" t="str">
        <f>IF(ISERR(FIND("DECOUPE",Tableau1[[#This Row],[DESIGNATION]])),"","NEED REF")</f>
        <v/>
      </c>
    </row>
    <row r="11866" spans="2:14">
      <c r="B11866">
        <v>34402139</v>
      </c>
      <c r="C11866" s="2">
        <v>40366</v>
      </c>
      <c r="D11866" t="s">
        <v>6880</v>
      </c>
      <c r="E11866" t="s">
        <v>9055</v>
      </c>
      <c r="F11866" t="s">
        <v>9040</v>
      </c>
      <c r="J11866" t="s">
        <v>2245</v>
      </c>
      <c r="L11866" t="str">
        <f>_xlfn.XLOOKUP(Tableau1[[#This Row],[TYPE DE PIECE]],Tableau4[MATIERE],Tableau4[SHORT TYPE],"",0,1)</f>
        <v/>
      </c>
      <c r="N11866" t="str">
        <f>IF(ISERR(FIND("DECOUPE",Tableau1[[#This Row],[DESIGNATION]])),"","NEED REF")</f>
        <v/>
      </c>
    </row>
    <row r="11867" spans="2:14">
      <c r="B11867">
        <v>34402138</v>
      </c>
      <c r="C11867" s="2"/>
      <c r="D11867" t="s">
        <v>9043</v>
      </c>
      <c r="E11867" t="s">
        <v>9056</v>
      </c>
      <c r="F11867" t="s">
        <v>7957</v>
      </c>
      <c r="J11867" t="s">
        <v>4048</v>
      </c>
      <c r="L11867" t="str">
        <f>_xlfn.XLOOKUP(Tableau1[[#This Row],[TYPE DE PIECE]],Tableau4[MATIERE],Tableau4[SHORT TYPE],"",0,1)</f>
        <v/>
      </c>
      <c r="N11867" t="str">
        <f>IF(ISERR(FIND("DECOUPE",Tableau1[[#This Row],[DESIGNATION]])),"","NEED REF")</f>
        <v/>
      </c>
    </row>
    <row r="11868" spans="2:14">
      <c r="B11868">
        <v>34402137</v>
      </c>
      <c r="C11868" s="2"/>
      <c r="D11868" t="s">
        <v>9043</v>
      </c>
      <c r="E11868" t="s">
        <v>9057</v>
      </c>
      <c r="F11868" t="s">
        <v>7957</v>
      </c>
      <c r="J11868" t="s">
        <v>4048</v>
      </c>
      <c r="L11868" t="str">
        <f>_xlfn.XLOOKUP(Tableau1[[#This Row],[TYPE DE PIECE]],Tableau4[MATIERE],Tableau4[SHORT TYPE],"",0,1)</f>
        <v/>
      </c>
      <c r="N11868" t="str">
        <f>IF(ISERR(FIND("DECOUPE",Tableau1[[#This Row],[DESIGNATION]])),"","NEED REF")</f>
        <v/>
      </c>
    </row>
    <row r="11869" spans="2:14">
      <c r="B11869">
        <v>34402136</v>
      </c>
      <c r="C11869" s="2"/>
      <c r="D11869" t="s">
        <v>9043</v>
      </c>
      <c r="E11869" t="s">
        <v>9058</v>
      </c>
      <c r="F11869" t="s">
        <v>7957</v>
      </c>
      <c r="J11869" t="s">
        <v>4048</v>
      </c>
      <c r="L11869" t="str">
        <f>_xlfn.XLOOKUP(Tableau1[[#This Row],[TYPE DE PIECE]],Tableau4[MATIERE],Tableau4[SHORT TYPE],"",0,1)</f>
        <v/>
      </c>
      <c r="N11869" t="str">
        <f>IF(ISERR(FIND("DECOUPE",Tableau1[[#This Row],[DESIGNATION]])),"","NEED REF")</f>
        <v/>
      </c>
    </row>
    <row r="11870" spans="2:14">
      <c r="B11870">
        <v>34402135</v>
      </c>
      <c r="C11870" s="2"/>
      <c r="D11870" t="s">
        <v>13</v>
      </c>
      <c r="E11870" t="s">
        <v>9059</v>
      </c>
      <c r="F11870" t="s">
        <v>9060</v>
      </c>
      <c r="J11870" t="s">
        <v>1944</v>
      </c>
      <c r="L11870" t="str">
        <f>_xlfn.XLOOKUP(Tableau1[[#This Row],[TYPE DE PIECE]],Tableau4[MATIERE],Tableau4[SHORT TYPE],"",0,1)</f>
        <v/>
      </c>
      <c r="N11870" t="str">
        <f>IF(ISERR(FIND("DECOUPE",Tableau1[[#This Row],[DESIGNATION]])),"","NEED REF")</f>
        <v/>
      </c>
    </row>
    <row r="11871" spans="2:14">
      <c r="B11871">
        <v>34402134</v>
      </c>
      <c r="C11871" s="2"/>
      <c r="D11871" t="s">
        <v>9043</v>
      </c>
      <c r="E11871" t="s">
        <v>9061</v>
      </c>
      <c r="J11871" t="s">
        <v>9062</v>
      </c>
      <c r="L11871" t="str">
        <f>_xlfn.XLOOKUP(Tableau1[[#This Row],[TYPE DE PIECE]],Tableau4[MATIERE],Tableau4[SHORT TYPE],"",0,1)</f>
        <v/>
      </c>
      <c r="N11871" t="str">
        <f>IF(ISERR(FIND("DECOUPE",Tableau1[[#This Row],[DESIGNATION]])),"","NEED REF")</f>
        <v/>
      </c>
    </row>
    <row r="11872" spans="2:14">
      <c r="B11872">
        <v>34402133</v>
      </c>
      <c r="C11872" s="2"/>
      <c r="D11872" t="s">
        <v>9043</v>
      </c>
      <c r="E11872" t="s">
        <v>9063</v>
      </c>
      <c r="J11872" t="s">
        <v>9062</v>
      </c>
      <c r="L11872" t="str">
        <f>_xlfn.XLOOKUP(Tableau1[[#This Row],[TYPE DE PIECE]],Tableau4[MATIERE],Tableau4[SHORT TYPE],"",0,1)</f>
        <v/>
      </c>
      <c r="N11872" t="str">
        <f>IF(ISERR(FIND("DECOUPE",Tableau1[[#This Row],[DESIGNATION]])),"","NEED REF")</f>
        <v/>
      </c>
    </row>
    <row r="11873" spans="2:14">
      <c r="B11873">
        <v>34402132</v>
      </c>
      <c r="C11873" s="2"/>
      <c r="D11873" t="s">
        <v>13</v>
      </c>
      <c r="E11873" t="s">
        <v>9064</v>
      </c>
      <c r="F11873" t="s">
        <v>3200</v>
      </c>
      <c r="J11873" t="s">
        <v>1944</v>
      </c>
      <c r="L11873" t="str">
        <f>_xlfn.XLOOKUP(Tableau1[[#This Row],[TYPE DE PIECE]],Tableau4[MATIERE],Tableau4[SHORT TYPE],"",0,1)</f>
        <v/>
      </c>
      <c r="N11873" t="str">
        <f>IF(ISERR(FIND("DECOUPE",Tableau1[[#This Row],[DESIGNATION]])),"","NEED REF")</f>
        <v/>
      </c>
    </row>
    <row r="11874" spans="2:14">
      <c r="B11874">
        <v>34402131</v>
      </c>
      <c r="C11874" s="2"/>
      <c r="D11874" t="s">
        <v>6880</v>
      </c>
      <c r="E11874" t="s">
        <v>9065</v>
      </c>
      <c r="F11874" t="s">
        <v>8548</v>
      </c>
      <c r="J11874" t="s">
        <v>4048</v>
      </c>
      <c r="L11874" t="str">
        <f>_xlfn.XLOOKUP(Tableau1[[#This Row],[TYPE DE PIECE]],Tableau4[MATIERE],Tableau4[SHORT TYPE],"",0,1)</f>
        <v/>
      </c>
      <c r="N11874" t="str">
        <f>IF(ISERR(FIND("DECOUPE",Tableau1[[#This Row],[DESIGNATION]])),"","NEED REF")</f>
        <v/>
      </c>
    </row>
    <row r="11875" spans="2:14">
      <c r="B11875">
        <v>34402130</v>
      </c>
      <c r="C11875" s="2">
        <v>40338</v>
      </c>
      <c r="D11875" t="s">
        <v>13</v>
      </c>
      <c r="E11875" t="s">
        <v>9066</v>
      </c>
      <c r="F11875" t="s">
        <v>239</v>
      </c>
      <c r="J11875" t="s">
        <v>17</v>
      </c>
      <c r="L11875" t="str">
        <f>_xlfn.XLOOKUP(Tableau1[[#This Row],[TYPE DE PIECE]],Tableau4[MATIERE],Tableau4[SHORT TYPE],"",0,1)</f>
        <v/>
      </c>
      <c r="N11875" t="str">
        <f>IF(ISERR(FIND("DECOUPE",Tableau1[[#This Row],[DESIGNATION]])),"","NEED REF")</f>
        <v/>
      </c>
    </row>
    <row r="11876" spans="2:14">
      <c r="B11876">
        <v>34402129</v>
      </c>
      <c r="C11876" s="2">
        <v>40338</v>
      </c>
      <c r="D11876" t="s">
        <v>745</v>
      </c>
      <c r="E11876" t="s">
        <v>9067</v>
      </c>
      <c r="F11876" t="s">
        <v>9040</v>
      </c>
      <c r="J11876" t="s">
        <v>17</v>
      </c>
      <c r="L11876" t="str">
        <f>_xlfn.XLOOKUP(Tableau1[[#This Row],[TYPE DE PIECE]],Tableau4[MATIERE],Tableau4[SHORT TYPE],"",0,1)</f>
        <v/>
      </c>
      <c r="N11876" t="str">
        <f>IF(ISERR(FIND("DECOUPE",Tableau1[[#This Row],[DESIGNATION]])),"","NEED REF")</f>
        <v/>
      </c>
    </row>
    <row r="11877" spans="2:14">
      <c r="B11877">
        <v>34402128</v>
      </c>
      <c r="C11877" s="2">
        <v>40338</v>
      </c>
      <c r="D11877" t="s">
        <v>9043</v>
      </c>
      <c r="E11877" t="s">
        <v>9068</v>
      </c>
      <c r="F11877" t="s">
        <v>9004</v>
      </c>
      <c r="J11877" t="s">
        <v>8946</v>
      </c>
      <c r="L11877" t="str">
        <f>_xlfn.XLOOKUP(Tableau1[[#This Row],[TYPE DE PIECE]],Tableau4[MATIERE],Tableau4[SHORT TYPE],"",0,1)</f>
        <v/>
      </c>
      <c r="N11877" t="str">
        <f>IF(ISERR(FIND("DECOUPE",Tableau1[[#This Row],[DESIGNATION]])),"","NEED REF")</f>
        <v/>
      </c>
    </row>
    <row r="11878" spans="2:14">
      <c r="B11878">
        <v>34402127</v>
      </c>
      <c r="C11878" s="2">
        <v>40338</v>
      </c>
      <c r="D11878" t="s">
        <v>9069</v>
      </c>
      <c r="E11878" t="s">
        <v>9070</v>
      </c>
      <c r="F11878" t="s">
        <v>9004</v>
      </c>
      <c r="J11878" t="s">
        <v>8946</v>
      </c>
      <c r="L11878" t="str">
        <f>_xlfn.XLOOKUP(Tableau1[[#This Row],[TYPE DE PIECE]],Tableau4[MATIERE],Tableau4[SHORT TYPE],"",0,1)</f>
        <v/>
      </c>
      <c r="N11878" t="str">
        <f>IF(ISERR(FIND("DECOUPE",Tableau1[[#This Row],[DESIGNATION]])),"","NEED REF")</f>
        <v/>
      </c>
    </row>
    <row r="11879" spans="2:14">
      <c r="B11879">
        <v>34402126</v>
      </c>
      <c r="C11879" s="2">
        <v>40338</v>
      </c>
      <c r="D11879" t="s">
        <v>6070</v>
      </c>
      <c r="E11879" t="s">
        <v>9071</v>
      </c>
      <c r="F11879" t="s">
        <v>9004</v>
      </c>
      <c r="J11879" t="s">
        <v>8946</v>
      </c>
      <c r="L11879" t="str">
        <f>_xlfn.XLOOKUP(Tableau1[[#This Row],[TYPE DE PIECE]],Tableau4[MATIERE],Tableau4[SHORT TYPE],"",0,1)</f>
        <v/>
      </c>
      <c r="N11879" t="str">
        <f>IF(ISERR(FIND("DECOUPE",Tableau1[[#This Row],[DESIGNATION]])),"","NEED REF")</f>
        <v/>
      </c>
    </row>
    <row r="11880" spans="2:14">
      <c r="B11880">
        <v>34402125</v>
      </c>
      <c r="C11880" s="2">
        <v>40338</v>
      </c>
      <c r="D11880" t="s">
        <v>745</v>
      </c>
      <c r="E11880" t="s">
        <v>9072</v>
      </c>
      <c r="F11880" t="s">
        <v>8925</v>
      </c>
      <c r="J11880" t="s">
        <v>17</v>
      </c>
      <c r="L11880" t="str">
        <f>_xlfn.XLOOKUP(Tableau1[[#This Row],[TYPE DE PIECE]],Tableau4[MATIERE],Tableau4[SHORT TYPE],"",0,1)</f>
        <v/>
      </c>
      <c r="N11880" t="str">
        <f>IF(ISERR(FIND("DECOUPE",Tableau1[[#This Row],[DESIGNATION]])),"","NEED REF")</f>
        <v/>
      </c>
    </row>
    <row r="11881" spans="2:14">
      <c r="B11881">
        <v>34402124</v>
      </c>
      <c r="C11881" s="2">
        <v>40337</v>
      </c>
      <c r="D11881" t="s">
        <v>6880</v>
      </c>
      <c r="E11881" t="s">
        <v>9073</v>
      </c>
      <c r="F11881" t="s">
        <v>9074</v>
      </c>
      <c r="L11881" t="str">
        <f>_xlfn.XLOOKUP(Tableau1[[#This Row],[TYPE DE PIECE]],Tableau4[MATIERE],Tableau4[SHORT TYPE],"",0,1)</f>
        <v/>
      </c>
      <c r="N11881" t="str">
        <f>IF(ISERR(FIND("DECOUPE",Tableau1[[#This Row],[DESIGNATION]])),"","NEED REF")</f>
        <v/>
      </c>
    </row>
    <row r="11882" spans="2:14">
      <c r="B11882">
        <v>34402123</v>
      </c>
      <c r="C11882" s="2">
        <v>40330</v>
      </c>
      <c r="D11882" t="s">
        <v>745</v>
      </c>
      <c r="E11882" t="s">
        <v>9075</v>
      </c>
      <c r="F11882" t="s">
        <v>9076</v>
      </c>
      <c r="J11882" t="s">
        <v>8946</v>
      </c>
      <c r="L11882" t="str">
        <f>_xlfn.XLOOKUP(Tableau1[[#This Row],[TYPE DE PIECE]],Tableau4[MATIERE],Tableau4[SHORT TYPE],"",0,1)</f>
        <v/>
      </c>
      <c r="N11882" t="str">
        <f>IF(ISERR(FIND("DECOUPE",Tableau1[[#This Row],[DESIGNATION]])),"","NEED REF")</f>
        <v/>
      </c>
    </row>
    <row r="11883" spans="2:14">
      <c r="B11883">
        <v>34402122</v>
      </c>
      <c r="C11883" s="2">
        <v>40330</v>
      </c>
      <c r="D11883" t="s">
        <v>13</v>
      </c>
      <c r="E11883" t="s">
        <v>9077</v>
      </c>
      <c r="F11883" t="s">
        <v>1357</v>
      </c>
      <c r="J11883" t="s">
        <v>8946</v>
      </c>
      <c r="L11883" t="str">
        <f>_xlfn.XLOOKUP(Tableau1[[#This Row],[TYPE DE PIECE]],Tableau4[MATIERE],Tableau4[SHORT TYPE],"",0,1)</f>
        <v/>
      </c>
      <c r="N11883" t="str">
        <f>IF(ISERR(FIND("DECOUPE",Tableau1[[#This Row],[DESIGNATION]])),"","NEED REF")</f>
        <v/>
      </c>
    </row>
    <row r="11884" spans="2:14">
      <c r="B11884">
        <v>34402121</v>
      </c>
      <c r="C11884" s="2">
        <v>40330</v>
      </c>
      <c r="D11884" t="s">
        <v>13</v>
      </c>
      <c r="E11884" t="s">
        <v>9078</v>
      </c>
      <c r="F11884" t="s">
        <v>1357</v>
      </c>
      <c r="J11884" t="s">
        <v>8946</v>
      </c>
      <c r="L11884" t="str">
        <f>_xlfn.XLOOKUP(Tableau1[[#This Row],[TYPE DE PIECE]],Tableau4[MATIERE],Tableau4[SHORT TYPE],"",0,1)</f>
        <v/>
      </c>
      <c r="N11884" t="str">
        <f>IF(ISERR(FIND("DECOUPE",Tableau1[[#This Row],[DESIGNATION]])),"","NEED REF")</f>
        <v/>
      </c>
    </row>
    <row r="11885" spans="2:14">
      <c r="B11885">
        <v>34402120</v>
      </c>
      <c r="C11885" s="2"/>
      <c r="E11885" t="s">
        <v>9079</v>
      </c>
      <c r="L11885" t="str">
        <f>_xlfn.XLOOKUP(Tableau1[[#This Row],[TYPE DE PIECE]],Tableau4[MATIERE],Tableau4[SHORT TYPE],"",0,1)</f>
        <v/>
      </c>
      <c r="N11885" t="str">
        <f>IF(ISERR(FIND("DECOUPE",Tableau1[[#This Row],[DESIGNATION]])),"","NEED REF")</f>
        <v/>
      </c>
    </row>
    <row r="11886" spans="2:14">
      <c r="B11886">
        <v>34402119</v>
      </c>
      <c r="C11886" s="2"/>
      <c r="D11886" t="s">
        <v>745</v>
      </c>
      <c r="E11886" t="s">
        <v>9080</v>
      </c>
      <c r="F11886" t="s">
        <v>8695</v>
      </c>
      <c r="J11886" t="s">
        <v>1944</v>
      </c>
      <c r="L11886" t="str">
        <f>_xlfn.XLOOKUP(Tableau1[[#This Row],[TYPE DE PIECE]],Tableau4[MATIERE],Tableau4[SHORT TYPE],"",0,1)</f>
        <v/>
      </c>
      <c r="N11886" t="str">
        <f>IF(ISERR(FIND("DECOUPE",Tableau1[[#This Row],[DESIGNATION]])),"","NEED REF")</f>
        <v/>
      </c>
    </row>
    <row r="11887" spans="2:14">
      <c r="B11887">
        <v>34402118</v>
      </c>
      <c r="C11887" s="2"/>
      <c r="D11887" t="s">
        <v>13</v>
      </c>
      <c r="E11887" t="s">
        <v>9081</v>
      </c>
      <c r="F11887" t="s">
        <v>6585</v>
      </c>
      <c r="J11887" t="s">
        <v>1944</v>
      </c>
      <c r="L11887" t="str">
        <f>_xlfn.XLOOKUP(Tableau1[[#This Row],[TYPE DE PIECE]],Tableau4[MATIERE],Tableau4[SHORT TYPE],"",0,1)</f>
        <v/>
      </c>
      <c r="N11887" t="str">
        <f>IF(ISERR(FIND("DECOUPE",Tableau1[[#This Row],[DESIGNATION]])),"","NEED REF")</f>
        <v/>
      </c>
    </row>
    <row r="11888" spans="2:14">
      <c r="B11888">
        <v>34402117</v>
      </c>
      <c r="C11888" s="2"/>
      <c r="D11888" t="s">
        <v>745</v>
      </c>
      <c r="E11888" t="s">
        <v>9082</v>
      </c>
      <c r="F11888" t="s">
        <v>6585</v>
      </c>
      <c r="J11888" t="s">
        <v>1944</v>
      </c>
      <c r="L11888" t="str">
        <f>_xlfn.XLOOKUP(Tableau1[[#This Row],[TYPE DE PIECE]],Tableau4[MATIERE],Tableau4[SHORT TYPE],"",0,1)</f>
        <v/>
      </c>
      <c r="N11888" t="str">
        <f>IF(ISERR(FIND("DECOUPE",Tableau1[[#This Row],[DESIGNATION]])),"","NEED REF")</f>
        <v/>
      </c>
    </row>
    <row r="11889" spans="2:14">
      <c r="B11889">
        <v>34402116</v>
      </c>
      <c r="C11889" s="2">
        <v>40305</v>
      </c>
      <c r="D11889" t="s">
        <v>9083</v>
      </c>
      <c r="E11889" t="s">
        <v>9084</v>
      </c>
      <c r="F11889" t="s">
        <v>482</v>
      </c>
      <c r="L11889" t="str">
        <f>_xlfn.XLOOKUP(Tableau1[[#This Row],[TYPE DE PIECE]],Tableau4[MATIERE],Tableau4[SHORT TYPE],"",0,1)</f>
        <v/>
      </c>
      <c r="N11889" t="str">
        <f>IF(ISERR(FIND("DECOUPE",Tableau1[[#This Row],[DESIGNATION]])),"","NEED REF")</f>
        <v/>
      </c>
    </row>
    <row r="11890" spans="2:14">
      <c r="B11890">
        <v>34402115</v>
      </c>
      <c r="C11890" s="2"/>
      <c r="D11890" t="s">
        <v>13</v>
      </c>
      <c r="E11890" t="s">
        <v>6320</v>
      </c>
      <c r="F11890" t="s">
        <v>482</v>
      </c>
      <c r="J11890" t="s">
        <v>1944</v>
      </c>
      <c r="L11890" t="str">
        <f>_xlfn.XLOOKUP(Tableau1[[#This Row],[TYPE DE PIECE]],Tableau4[MATIERE],Tableau4[SHORT TYPE],"",0,1)</f>
        <v/>
      </c>
      <c r="N11890" t="str">
        <f>IF(ISERR(FIND("DECOUPE",Tableau1[[#This Row],[DESIGNATION]])),"","NEED REF")</f>
        <v/>
      </c>
    </row>
    <row r="11891" spans="2:14">
      <c r="B11891">
        <v>34402114</v>
      </c>
      <c r="C11891" s="2"/>
      <c r="D11891" t="s">
        <v>13</v>
      </c>
      <c r="E11891" t="s">
        <v>2425</v>
      </c>
      <c r="F11891" t="s">
        <v>482</v>
      </c>
      <c r="J11891" t="s">
        <v>1944</v>
      </c>
      <c r="L11891" t="str">
        <f>_xlfn.XLOOKUP(Tableau1[[#This Row],[TYPE DE PIECE]],Tableau4[MATIERE],Tableau4[SHORT TYPE],"",0,1)</f>
        <v/>
      </c>
      <c r="N11891" t="str">
        <f>IF(ISERR(FIND("DECOUPE",Tableau1[[#This Row],[DESIGNATION]])),"","NEED REF")</f>
        <v/>
      </c>
    </row>
    <row r="11892" spans="2:14">
      <c r="B11892">
        <v>34402113</v>
      </c>
      <c r="C11892" s="2"/>
      <c r="D11892" t="s">
        <v>13</v>
      </c>
      <c r="E11892" t="s">
        <v>9085</v>
      </c>
      <c r="F11892" t="s">
        <v>482</v>
      </c>
      <c r="J11892" t="s">
        <v>1944</v>
      </c>
      <c r="L11892" t="str">
        <f>_xlfn.XLOOKUP(Tableau1[[#This Row],[TYPE DE PIECE]],Tableau4[MATIERE],Tableau4[SHORT TYPE],"",0,1)</f>
        <v/>
      </c>
      <c r="N11892" t="str">
        <f>IF(ISERR(FIND("DECOUPE",Tableau1[[#This Row],[DESIGNATION]])),"","NEED REF")</f>
        <v/>
      </c>
    </row>
    <row r="11893" spans="2:14">
      <c r="B11893">
        <v>34402112</v>
      </c>
      <c r="C11893" s="2">
        <v>40282</v>
      </c>
      <c r="D11893" t="s">
        <v>13</v>
      </c>
      <c r="E11893" t="s">
        <v>9086</v>
      </c>
      <c r="F11893" t="s">
        <v>3200</v>
      </c>
      <c r="J11893" t="s">
        <v>177</v>
      </c>
      <c r="K11893" t="s">
        <v>2529</v>
      </c>
      <c r="L11893" t="str">
        <f>_xlfn.XLOOKUP(Tableau1[[#This Row],[TYPE DE PIECE]],Tableau4[MATIERE],Tableau4[SHORT TYPE],"",0,1)</f>
        <v/>
      </c>
      <c r="N11893" t="str">
        <f>IF(ISERR(FIND("DECOUPE",Tableau1[[#This Row],[DESIGNATION]])),"","NEED REF")</f>
        <v/>
      </c>
    </row>
    <row r="11894" spans="2:14">
      <c r="B11894">
        <v>34402111</v>
      </c>
      <c r="C11894" s="2"/>
      <c r="D11894" t="s">
        <v>13</v>
      </c>
      <c r="E11894" t="s">
        <v>9087</v>
      </c>
      <c r="F11894" t="s">
        <v>3200</v>
      </c>
      <c r="J11894" t="s">
        <v>177</v>
      </c>
      <c r="L11894" t="str">
        <f>_xlfn.XLOOKUP(Tableau1[[#This Row],[TYPE DE PIECE]],Tableau4[MATIERE],Tableau4[SHORT TYPE],"",0,1)</f>
        <v/>
      </c>
      <c r="N11894" t="str">
        <f>IF(ISERR(FIND("DECOUPE",Tableau1[[#This Row],[DESIGNATION]])),"","NEED REF")</f>
        <v/>
      </c>
    </row>
    <row r="11895" spans="2:14">
      <c r="B11895">
        <v>34402110</v>
      </c>
      <c r="C11895" s="2"/>
      <c r="D11895" t="s">
        <v>745</v>
      </c>
      <c r="E11895" t="s">
        <v>9088</v>
      </c>
      <c r="F11895" t="s">
        <v>8837</v>
      </c>
      <c r="J11895" t="s">
        <v>1944</v>
      </c>
      <c r="L11895" t="str">
        <f>_xlfn.XLOOKUP(Tableau1[[#This Row],[TYPE DE PIECE]],Tableau4[MATIERE],Tableau4[SHORT TYPE],"",0,1)</f>
        <v/>
      </c>
      <c r="N11895" t="str">
        <f>IF(ISERR(FIND("DECOUPE",Tableau1[[#This Row],[DESIGNATION]])),"","NEED REF")</f>
        <v/>
      </c>
    </row>
    <row r="11896" spans="2:14">
      <c r="B11896">
        <v>34402109</v>
      </c>
      <c r="C11896" s="2"/>
      <c r="D11896" t="s">
        <v>13</v>
      </c>
      <c r="E11896" t="s">
        <v>8836</v>
      </c>
      <c r="F11896" t="s">
        <v>8837</v>
      </c>
      <c r="J11896" t="s">
        <v>1944</v>
      </c>
      <c r="L11896" t="str">
        <f>_xlfn.XLOOKUP(Tableau1[[#This Row],[TYPE DE PIECE]],Tableau4[MATIERE],Tableau4[SHORT TYPE],"",0,1)</f>
        <v/>
      </c>
      <c r="N11896" t="str">
        <f>IF(ISERR(FIND("DECOUPE",Tableau1[[#This Row],[DESIGNATION]])),"","NEED REF")</f>
        <v/>
      </c>
    </row>
    <row r="11897" spans="2:14">
      <c r="B11897">
        <v>34402108</v>
      </c>
      <c r="C11897" s="2"/>
      <c r="D11897" t="s">
        <v>13</v>
      </c>
      <c r="E11897" t="s">
        <v>8838</v>
      </c>
      <c r="F11897" t="s">
        <v>8837</v>
      </c>
      <c r="J11897" t="s">
        <v>1944</v>
      </c>
      <c r="L11897" t="str">
        <f>_xlfn.XLOOKUP(Tableau1[[#This Row],[TYPE DE PIECE]],Tableau4[MATIERE],Tableau4[SHORT TYPE],"",0,1)</f>
        <v/>
      </c>
      <c r="N11897" t="str">
        <f>IF(ISERR(FIND("DECOUPE",Tableau1[[#This Row],[DESIGNATION]])),"","NEED REF")</f>
        <v/>
      </c>
    </row>
    <row r="11898" spans="2:14">
      <c r="B11898">
        <v>34402107</v>
      </c>
      <c r="C11898" s="2"/>
      <c r="D11898" t="s">
        <v>13</v>
      </c>
      <c r="E11898" t="s">
        <v>9089</v>
      </c>
      <c r="F11898" t="s">
        <v>8837</v>
      </c>
      <c r="J11898" t="s">
        <v>177</v>
      </c>
      <c r="L11898" t="str">
        <f>_xlfn.XLOOKUP(Tableau1[[#This Row],[TYPE DE PIECE]],Tableau4[MATIERE],Tableau4[SHORT TYPE],"",0,1)</f>
        <v/>
      </c>
      <c r="N11898" t="str">
        <f>IF(ISERR(FIND("DECOUPE",Tableau1[[#This Row],[DESIGNATION]])),"","NEED REF")</f>
        <v/>
      </c>
    </row>
    <row r="11899" spans="2:14">
      <c r="B11899">
        <v>34402106</v>
      </c>
      <c r="C11899" s="2"/>
      <c r="D11899" t="s">
        <v>13</v>
      </c>
      <c r="E11899" t="s">
        <v>9090</v>
      </c>
      <c r="F11899" t="s">
        <v>8837</v>
      </c>
      <c r="J11899" t="s">
        <v>177</v>
      </c>
      <c r="L11899" t="str">
        <f>_xlfn.XLOOKUP(Tableau1[[#This Row],[TYPE DE PIECE]],Tableau4[MATIERE],Tableau4[SHORT TYPE],"",0,1)</f>
        <v/>
      </c>
      <c r="N11899" t="str">
        <f>IF(ISERR(FIND("DECOUPE",Tableau1[[#This Row],[DESIGNATION]])),"","NEED REF")</f>
        <v/>
      </c>
    </row>
    <row r="11900" spans="2:14">
      <c r="B11900">
        <v>34402105</v>
      </c>
      <c r="C11900" s="2"/>
      <c r="D11900" t="s">
        <v>13</v>
      </c>
      <c r="E11900" t="s">
        <v>9091</v>
      </c>
      <c r="F11900" t="s">
        <v>8837</v>
      </c>
      <c r="J11900" t="s">
        <v>1944</v>
      </c>
      <c r="L11900" t="str">
        <f>_xlfn.XLOOKUP(Tableau1[[#This Row],[TYPE DE PIECE]],Tableau4[MATIERE],Tableau4[SHORT TYPE],"",0,1)</f>
        <v/>
      </c>
      <c r="N11900" t="str">
        <f>IF(ISERR(FIND("DECOUPE",Tableau1[[#This Row],[DESIGNATION]])),"","NEED REF")</f>
        <v/>
      </c>
    </row>
    <row r="11901" spans="2:14">
      <c r="B11901">
        <v>34402104</v>
      </c>
      <c r="C11901" s="2"/>
      <c r="D11901" t="s">
        <v>745</v>
      </c>
      <c r="E11901" t="s">
        <v>9092</v>
      </c>
      <c r="F11901" t="s">
        <v>8837</v>
      </c>
      <c r="J11901" t="s">
        <v>1944</v>
      </c>
      <c r="L11901" t="str">
        <f>_xlfn.XLOOKUP(Tableau1[[#This Row],[TYPE DE PIECE]],Tableau4[MATIERE],Tableau4[SHORT TYPE],"",0,1)</f>
        <v/>
      </c>
      <c r="N11901" t="str">
        <f>IF(ISERR(FIND("DECOUPE",Tableau1[[#This Row],[DESIGNATION]])),"","NEED REF")</f>
        <v/>
      </c>
    </row>
    <row r="11902" spans="2:14">
      <c r="B11902">
        <v>34402103</v>
      </c>
      <c r="C11902" s="2"/>
      <c r="D11902" t="s">
        <v>13</v>
      </c>
      <c r="E11902" t="s">
        <v>9093</v>
      </c>
      <c r="F11902" t="s">
        <v>1357</v>
      </c>
      <c r="J11902" t="s">
        <v>4048</v>
      </c>
      <c r="L11902" t="str">
        <f>_xlfn.XLOOKUP(Tableau1[[#This Row],[TYPE DE PIECE]],Tableau4[MATIERE],Tableau4[SHORT TYPE],"",0,1)</f>
        <v/>
      </c>
      <c r="N11902" t="str">
        <f>IF(ISERR(FIND("DECOUPE",Tableau1[[#This Row],[DESIGNATION]])),"","NEED REF")</f>
        <v/>
      </c>
    </row>
    <row r="11903" spans="2:14">
      <c r="B11903">
        <v>34402102</v>
      </c>
      <c r="C11903" s="2"/>
      <c r="D11903" t="s">
        <v>13</v>
      </c>
      <c r="E11903" t="s">
        <v>9094</v>
      </c>
      <c r="F11903" t="s">
        <v>1357</v>
      </c>
      <c r="J11903" t="s">
        <v>4048</v>
      </c>
      <c r="L11903" t="str">
        <f>_xlfn.XLOOKUP(Tableau1[[#This Row],[TYPE DE PIECE]],Tableau4[MATIERE],Tableau4[SHORT TYPE],"",0,1)</f>
        <v/>
      </c>
      <c r="N11903" t="str">
        <f>IF(ISERR(FIND("DECOUPE",Tableau1[[#This Row],[DESIGNATION]])),"","NEED REF")</f>
        <v/>
      </c>
    </row>
    <row r="11904" spans="2:14">
      <c r="B11904">
        <v>34402101</v>
      </c>
      <c r="C11904" s="2"/>
      <c r="D11904" t="s">
        <v>745</v>
      </c>
      <c r="E11904" t="s">
        <v>9095</v>
      </c>
      <c r="F11904" t="s">
        <v>8837</v>
      </c>
      <c r="J11904" t="s">
        <v>4048</v>
      </c>
      <c r="L11904" t="str">
        <f>_xlfn.XLOOKUP(Tableau1[[#This Row],[TYPE DE PIECE]],Tableau4[MATIERE],Tableau4[SHORT TYPE],"",0,1)</f>
        <v/>
      </c>
      <c r="N11904" t="str">
        <f>IF(ISERR(FIND("DECOUPE",Tableau1[[#This Row],[DESIGNATION]])),"","NEED REF")</f>
        <v/>
      </c>
    </row>
    <row r="11905" spans="2:14">
      <c r="B11905">
        <v>34402100</v>
      </c>
      <c r="C11905" s="2"/>
      <c r="D11905" t="s">
        <v>13</v>
      </c>
      <c r="E11905" t="s">
        <v>9096</v>
      </c>
      <c r="F11905" t="s">
        <v>8837</v>
      </c>
      <c r="J11905" t="s">
        <v>4048</v>
      </c>
      <c r="L11905" t="str">
        <f>_xlfn.XLOOKUP(Tableau1[[#This Row],[TYPE DE PIECE]],Tableau4[MATIERE],Tableau4[SHORT TYPE],"",0,1)</f>
        <v/>
      </c>
      <c r="N11905" t="str">
        <f>IF(ISERR(FIND("DECOUPE",Tableau1[[#This Row],[DESIGNATION]])),"","NEED REF")</f>
        <v/>
      </c>
    </row>
    <row r="11906" spans="2:14">
      <c r="B11906">
        <v>34402099</v>
      </c>
      <c r="C11906" s="2"/>
      <c r="D11906" t="s">
        <v>745</v>
      </c>
      <c r="E11906" t="s">
        <v>9097</v>
      </c>
      <c r="F11906" t="s">
        <v>9004</v>
      </c>
      <c r="J11906" t="s">
        <v>4048</v>
      </c>
      <c r="L11906" t="str">
        <f>_xlfn.XLOOKUP(Tableau1[[#This Row],[TYPE DE PIECE]],Tableau4[MATIERE],Tableau4[SHORT TYPE],"",0,1)</f>
        <v/>
      </c>
      <c r="N11906" t="str">
        <f>IF(ISERR(FIND("DECOUPE",Tableau1[[#This Row],[DESIGNATION]])),"","NEED REF")</f>
        <v/>
      </c>
    </row>
    <row r="11907" spans="2:14">
      <c r="B11907">
        <v>34402098</v>
      </c>
      <c r="C11907" s="2"/>
      <c r="D11907" t="s">
        <v>13</v>
      </c>
      <c r="E11907" t="s">
        <v>9096</v>
      </c>
      <c r="F11907" t="s">
        <v>9004</v>
      </c>
      <c r="J11907" t="s">
        <v>4048</v>
      </c>
      <c r="L11907" t="str">
        <f>_xlfn.XLOOKUP(Tableau1[[#This Row],[TYPE DE PIECE]],Tableau4[MATIERE],Tableau4[SHORT TYPE],"",0,1)</f>
        <v/>
      </c>
      <c r="N11907" t="str">
        <f>IF(ISERR(FIND("DECOUPE",Tableau1[[#This Row],[DESIGNATION]])),"","NEED REF")</f>
        <v/>
      </c>
    </row>
    <row r="11908" spans="2:14">
      <c r="B11908">
        <v>34402097</v>
      </c>
      <c r="C11908" s="2">
        <v>40247</v>
      </c>
      <c r="D11908" t="s">
        <v>13</v>
      </c>
      <c r="E11908" t="s">
        <v>9098</v>
      </c>
      <c r="F11908" t="s">
        <v>1357</v>
      </c>
      <c r="J11908" t="s">
        <v>9099</v>
      </c>
      <c r="L11908" t="str">
        <f>_xlfn.XLOOKUP(Tableau1[[#This Row],[TYPE DE PIECE]],Tableau4[MATIERE],Tableau4[SHORT TYPE],"",0,1)</f>
        <v/>
      </c>
      <c r="N11908" t="str">
        <f>IF(ISERR(FIND("DECOUPE",Tableau1[[#This Row],[DESIGNATION]])),"","NEED REF")</f>
        <v/>
      </c>
    </row>
    <row r="11909" spans="2:14">
      <c r="B11909">
        <v>34402096</v>
      </c>
      <c r="C11909" s="2">
        <v>40247</v>
      </c>
      <c r="D11909" t="s">
        <v>13</v>
      </c>
      <c r="E11909" t="s">
        <v>9100</v>
      </c>
      <c r="F11909" t="s">
        <v>1357</v>
      </c>
      <c r="J11909" t="s">
        <v>9099</v>
      </c>
      <c r="L11909" t="str">
        <f>_xlfn.XLOOKUP(Tableau1[[#This Row],[TYPE DE PIECE]],Tableau4[MATIERE],Tableau4[SHORT TYPE],"",0,1)</f>
        <v/>
      </c>
      <c r="N11909" t="str">
        <f>IF(ISERR(FIND("DECOUPE",Tableau1[[#This Row],[DESIGNATION]])),"","NEED REF")</f>
        <v/>
      </c>
    </row>
    <row r="11910" spans="2:14">
      <c r="B11910">
        <v>34402095</v>
      </c>
      <c r="C11910" s="2">
        <v>40247</v>
      </c>
      <c r="D11910" t="s">
        <v>13</v>
      </c>
      <c r="E11910" t="s">
        <v>9101</v>
      </c>
      <c r="F11910" t="s">
        <v>1357</v>
      </c>
      <c r="J11910" t="s">
        <v>9099</v>
      </c>
      <c r="L11910" t="str">
        <f>_xlfn.XLOOKUP(Tableau1[[#This Row],[TYPE DE PIECE]],Tableau4[MATIERE],Tableau4[SHORT TYPE],"",0,1)</f>
        <v/>
      </c>
      <c r="N11910" t="str">
        <f>IF(ISERR(FIND("DECOUPE",Tableau1[[#This Row],[DESIGNATION]])),"","NEED REF")</f>
        <v/>
      </c>
    </row>
    <row r="11911" spans="2:14">
      <c r="B11911">
        <v>34402094</v>
      </c>
      <c r="C11911" s="2">
        <v>40245</v>
      </c>
      <c r="D11911" t="s">
        <v>13</v>
      </c>
      <c r="E11911" t="s">
        <v>9102</v>
      </c>
      <c r="F11911" t="s">
        <v>1357</v>
      </c>
      <c r="J11911" t="s">
        <v>1944</v>
      </c>
      <c r="L11911" t="str">
        <f>_xlfn.XLOOKUP(Tableau1[[#This Row],[TYPE DE PIECE]],Tableau4[MATIERE],Tableau4[SHORT TYPE],"",0,1)</f>
        <v/>
      </c>
      <c r="N11911" t="str">
        <f>IF(ISERR(FIND("DECOUPE",Tableau1[[#This Row],[DESIGNATION]])),"","NEED REF")</f>
        <v/>
      </c>
    </row>
    <row r="11912" spans="2:14">
      <c r="B11912">
        <v>34402093</v>
      </c>
      <c r="C11912" s="2">
        <v>40242</v>
      </c>
      <c r="D11912" t="s">
        <v>13</v>
      </c>
      <c r="E11912" t="s">
        <v>9103</v>
      </c>
      <c r="F11912" t="s">
        <v>1357</v>
      </c>
      <c r="J11912" t="s">
        <v>1944</v>
      </c>
      <c r="L11912" t="str">
        <f>_xlfn.XLOOKUP(Tableau1[[#This Row],[TYPE DE PIECE]],Tableau4[MATIERE],Tableau4[SHORT TYPE],"",0,1)</f>
        <v/>
      </c>
      <c r="N11912" t="str">
        <f>IF(ISERR(FIND("DECOUPE",Tableau1[[#This Row],[DESIGNATION]])),"","NEED REF")</f>
        <v/>
      </c>
    </row>
    <row r="11913" spans="2:14">
      <c r="B11913">
        <v>34402092</v>
      </c>
      <c r="C11913" s="2">
        <v>40242</v>
      </c>
      <c r="D11913" t="s">
        <v>13</v>
      </c>
      <c r="E11913" t="s">
        <v>9104</v>
      </c>
      <c r="F11913" t="s">
        <v>1357</v>
      </c>
      <c r="J11913" t="s">
        <v>1944</v>
      </c>
      <c r="L11913" t="str">
        <f>_xlfn.XLOOKUP(Tableau1[[#This Row],[TYPE DE PIECE]],Tableau4[MATIERE],Tableau4[SHORT TYPE],"",0,1)</f>
        <v/>
      </c>
      <c r="N11913" t="str">
        <f>IF(ISERR(FIND("DECOUPE",Tableau1[[#This Row],[DESIGNATION]])),"","NEED REF")</f>
        <v/>
      </c>
    </row>
    <row r="11914" spans="2:14">
      <c r="B11914">
        <v>34402091</v>
      </c>
      <c r="C11914" s="2">
        <v>40241</v>
      </c>
      <c r="D11914" t="s">
        <v>745</v>
      </c>
      <c r="E11914" t="s">
        <v>9105</v>
      </c>
      <c r="F11914" t="s">
        <v>9106</v>
      </c>
      <c r="J11914" t="s">
        <v>1944</v>
      </c>
      <c r="L11914" t="str">
        <f>_xlfn.XLOOKUP(Tableau1[[#This Row],[TYPE DE PIECE]],Tableau4[MATIERE],Tableau4[SHORT TYPE],"",0,1)</f>
        <v/>
      </c>
      <c r="N11914" t="str">
        <f>IF(ISERR(FIND("DECOUPE",Tableau1[[#This Row],[DESIGNATION]])),"","NEED REF")</f>
        <v/>
      </c>
    </row>
    <row r="11915" spans="2:14">
      <c r="B11915">
        <v>34402090</v>
      </c>
      <c r="C11915" s="2">
        <v>40234</v>
      </c>
      <c r="D11915" t="s">
        <v>13</v>
      </c>
      <c r="F11915" t="s">
        <v>9107</v>
      </c>
      <c r="L11915" t="str">
        <f>_xlfn.XLOOKUP(Tableau1[[#This Row],[TYPE DE PIECE]],Tableau4[MATIERE],Tableau4[SHORT TYPE],"",0,1)</f>
        <v/>
      </c>
      <c r="N11915" t="str">
        <f>IF(ISERR(FIND("DECOUPE",Tableau1[[#This Row],[DESIGNATION]])),"","NEED REF")</f>
        <v/>
      </c>
    </row>
    <row r="11916" spans="2:14">
      <c r="B11916">
        <v>34402089</v>
      </c>
      <c r="C11916" s="2">
        <v>40234</v>
      </c>
      <c r="D11916" t="s">
        <v>13</v>
      </c>
      <c r="E11916" t="s">
        <v>9108</v>
      </c>
      <c r="F11916" t="s">
        <v>9107</v>
      </c>
      <c r="J11916" t="s">
        <v>9099</v>
      </c>
      <c r="L11916" t="str">
        <f>_xlfn.XLOOKUP(Tableau1[[#This Row],[TYPE DE PIECE]],Tableau4[MATIERE],Tableau4[SHORT TYPE],"",0,1)</f>
        <v/>
      </c>
      <c r="N11916" t="str">
        <f>IF(ISERR(FIND("DECOUPE",Tableau1[[#This Row],[DESIGNATION]])),"","NEED REF")</f>
        <v/>
      </c>
    </row>
    <row r="11917" spans="2:14">
      <c r="B11917">
        <v>34402088</v>
      </c>
      <c r="C11917" s="2">
        <v>40234</v>
      </c>
      <c r="D11917" t="s">
        <v>13</v>
      </c>
      <c r="E11917" t="s">
        <v>9109</v>
      </c>
      <c r="F11917" t="s">
        <v>9107</v>
      </c>
      <c r="J11917" t="s">
        <v>9099</v>
      </c>
      <c r="L11917" t="str">
        <f>_xlfn.XLOOKUP(Tableau1[[#This Row],[TYPE DE PIECE]],Tableau4[MATIERE],Tableau4[SHORT TYPE],"",0,1)</f>
        <v/>
      </c>
      <c r="N11917" t="str">
        <f>IF(ISERR(FIND("DECOUPE",Tableau1[[#This Row],[DESIGNATION]])),"","NEED REF")</f>
        <v/>
      </c>
    </row>
    <row r="11918" spans="2:14">
      <c r="B11918">
        <v>34402087</v>
      </c>
      <c r="C11918" s="2">
        <v>40234</v>
      </c>
      <c r="D11918" t="s">
        <v>13</v>
      </c>
      <c r="E11918" t="s">
        <v>9110</v>
      </c>
      <c r="F11918" t="s">
        <v>9107</v>
      </c>
      <c r="J11918" t="s">
        <v>9099</v>
      </c>
      <c r="L11918" t="str">
        <f>_xlfn.XLOOKUP(Tableau1[[#This Row],[TYPE DE PIECE]],Tableau4[MATIERE],Tableau4[SHORT TYPE],"",0,1)</f>
        <v/>
      </c>
      <c r="N11918" t="str">
        <f>IF(ISERR(FIND("DECOUPE",Tableau1[[#This Row],[DESIGNATION]])),"","NEED REF")</f>
        <v/>
      </c>
    </row>
    <row r="11919" spans="2:14">
      <c r="B11919">
        <v>34402086</v>
      </c>
      <c r="C11919" s="2">
        <v>40234</v>
      </c>
      <c r="D11919" t="s">
        <v>13</v>
      </c>
      <c r="E11919" t="s">
        <v>9111</v>
      </c>
      <c r="F11919" t="s">
        <v>9107</v>
      </c>
      <c r="J11919" t="s">
        <v>9099</v>
      </c>
      <c r="L11919" t="str">
        <f>_xlfn.XLOOKUP(Tableau1[[#This Row],[TYPE DE PIECE]],Tableau4[MATIERE],Tableau4[SHORT TYPE],"",0,1)</f>
        <v/>
      </c>
      <c r="N11919" t="str">
        <f>IF(ISERR(FIND("DECOUPE",Tableau1[[#This Row],[DESIGNATION]])),"","NEED REF")</f>
        <v/>
      </c>
    </row>
    <row r="11920" spans="2:14">
      <c r="B11920">
        <v>34402085</v>
      </c>
      <c r="C11920" s="2">
        <v>40234</v>
      </c>
      <c r="D11920" t="s">
        <v>13</v>
      </c>
      <c r="E11920" t="s">
        <v>9112</v>
      </c>
      <c r="F11920" t="s">
        <v>9107</v>
      </c>
      <c r="J11920" t="s">
        <v>9099</v>
      </c>
      <c r="L11920" t="str">
        <f>_xlfn.XLOOKUP(Tableau1[[#This Row],[TYPE DE PIECE]],Tableau4[MATIERE],Tableau4[SHORT TYPE],"",0,1)</f>
        <v/>
      </c>
      <c r="N11920" t="str">
        <f>IF(ISERR(FIND("DECOUPE",Tableau1[[#This Row],[DESIGNATION]])),"","NEED REF")</f>
        <v/>
      </c>
    </row>
    <row r="11921" spans="2:14">
      <c r="B11921">
        <v>34402084</v>
      </c>
      <c r="C11921" s="2">
        <v>40234</v>
      </c>
      <c r="D11921" t="s">
        <v>13</v>
      </c>
      <c r="E11921" t="s">
        <v>9113</v>
      </c>
      <c r="F11921" t="s">
        <v>9107</v>
      </c>
      <c r="J11921" t="s">
        <v>9099</v>
      </c>
      <c r="L11921" t="str">
        <f>_xlfn.XLOOKUP(Tableau1[[#This Row],[TYPE DE PIECE]],Tableau4[MATIERE],Tableau4[SHORT TYPE],"",0,1)</f>
        <v/>
      </c>
      <c r="N11921" t="str">
        <f>IF(ISERR(FIND("DECOUPE",Tableau1[[#This Row],[DESIGNATION]])),"","NEED REF")</f>
        <v/>
      </c>
    </row>
    <row r="11922" spans="2:14">
      <c r="B11922">
        <v>34402083</v>
      </c>
      <c r="C11922" s="2">
        <v>40234</v>
      </c>
      <c r="D11922" t="s">
        <v>13</v>
      </c>
      <c r="E11922" t="s">
        <v>9114</v>
      </c>
      <c r="F11922" t="s">
        <v>9107</v>
      </c>
      <c r="J11922" t="s">
        <v>9099</v>
      </c>
      <c r="L11922" t="str">
        <f>_xlfn.XLOOKUP(Tableau1[[#This Row],[TYPE DE PIECE]],Tableau4[MATIERE],Tableau4[SHORT TYPE],"",0,1)</f>
        <v/>
      </c>
      <c r="N11922" t="str">
        <f>IF(ISERR(FIND("DECOUPE",Tableau1[[#This Row],[DESIGNATION]])),"","NEED REF")</f>
        <v/>
      </c>
    </row>
    <row r="11923" spans="2:14">
      <c r="B11923">
        <v>34402082</v>
      </c>
      <c r="C11923" s="2">
        <v>40234</v>
      </c>
      <c r="D11923" t="s">
        <v>13</v>
      </c>
      <c r="E11923" t="s">
        <v>9115</v>
      </c>
      <c r="F11923" t="s">
        <v>9107</v>
      </c>
      <c r="J11923" t="s">
        <v>9099</v>
      </c>
      <c r="L11923" t="str">
        <f>_xlfn.XLOOKUP(Tableau1[[#This Row],[TYPE DE PIECE]],Tableau4[MATIERE],Tableau4[SHORT TYPE],"",0,1)</f>
        <v/>
      </c>
      <c r="N11923" t="str">
        <f>IF(ISERR(FIND("DECOUPE",Tableau1[[#This Row],[DESIGNATION]])),"","NEED REF")</f>
        <v/>
      </c>
    </row>
    <row r="11924" spans="2:14">
      <c r="B11924">
        <v>34402081</v>
      </c>
      <c r="C11924" s="2">
        <v>40234</v>
      </c>
      <c r="D11924" t="s">
        <v>13</v>
      </c>
      <c r="E11924" t="s">
        <v>9116</v>
      </c>
      <c r="F11924" t="s">
        <v>9107</v>
      </c>
      <c r="J11924" t="s">
        <v>9099</v>
      </c>
      <c r="L11924" t="str">
        <f>_xlfn.XLOOKUP(Tableau1[[#This Row],[TYPE DE PIECE]],Tableau4[MATIERE],Tableau4[SHORT TYPE],"",0,1)</f>
        <v/>
      </c>
      <c r="N11924" t="str">
        <f>IF(ISERR(FIND("DECOUPE",Tableau1[[#This Row],[DESIGNATION]])),"","NEED REF")</f>
        <v/>
      </c>
    </row>
    <row r="11925" spans="2:14">
      <c r="B11925">
        <v>34402080</v>
      </c>
      <c r="C11925" s="2">
        <v>40234</v>
      </c>
      <c r="D11925" t="s">
        <v>13</v>
      </c>
      <c r="E11925" t="s">
        <v>9117</v>
      </c>
      <c r="F11925" t="s">
        <v>9107</v>
      </c>
      <c r="J11925" t="s">
        <v>9099</v>
      </c>
      <c r="L11925" t="str">
        <f>_xlfn.XLOOKUP(Tableau1[[#This Row],[TYPE DE PIECE]],Tableau4[MATIERE],Tableau4[SHORT TYPE],"",0,1)</f>
        <v/>
      </c>
      <c r="N11925" t="str">
        <f>IF(ISERR(FIND("DECOUPE",Tableau1[[#This Row],[DESIGNATION]])),"","NEED REF")</f>
        <v/>
      </c>
    </row>
    <row r="11926" spans="2:14">
      <c r="B11926">
        <v>34402079</v>
      </c>
      <c r="C11926" s="2">
        <v>40234</v>
      </c>
      <c r="D11926" t="s">
        <v>13</v>
      </c>
      <c r="E11926" t="s">
        <v>9118</v>
      </c>
      <c r="F11926" t="s">
        <v>9107</v>
      </c>
      <c r="J11926" t="s">
        <v>9099</v>
      </c>
      <c r="L11926" t="str">
        <f>_xlfn.XLOOKUP(Tableau1[[#This Row],[TYPE DE PIECE]],Tableau4[MATIERE],Tableau4[SHORT TYPE],"",0,1)</f>
        <v/>
      </c>
      <c r="N11926" t="str">
        <f>IF(ISERR(FIND("DECOUPE",Tableau1[[#This Row],[DESIGNATION]])),"","NEED REF")</f>
        <v/>
      </c>
    </row>
    <row r="11927" spans="2:14">
      <c r="B11927">
        <v>34402078</v>
      </c>
      <c r="C11927" s="2">
        <v>40235</v>
      </c>
      <c r="D11927" t="s">
        <v>13</v>
      </c>
      <c r="E11927" t="s">
        <v>9119</v>
      </c>
      <c r="F11927" t="s">
        <v>9107</v>
      </c>
      <c r="J11927" t="s">
        <v>9099</v>
      </c>
      <c r="L11927" t="str">
        <f>_xlfn.XLOOKUP(Tableau1[[#This Row],[TYPE DE PIECE]],Tableau4[MATIERE],Tableau4[SHORT TYPE],"",0,1)</f>
        <v/>
      </c>
      <c r="N11927" t="str">
        <f>IF(ISERR(FIND("DECOUPE",Tableau1[[#This Row],[DESIGNATION]])),"","NEED REF")</f>
        <v/>
      </c>
    </row>
    <row r="11928" spans="2:14">
      <c r="B11928">
        <v>34402077</v>
      </c>
      <c r="C11928" s="2">
        <v>40234</v>
      </c>
      <c r="D11928" t="s">
        <v>13</v>
      </c>
      <c r="E11928" t="s">
        <v>9120</v>
      </c>
      <c r="F11928" t="s">
        <v>9107</v>
      </c>
      <c r="J11928" t="s">
        <v>9099</v>
      </c>
      <c r="L11928" t="str">
        <f>_xlfn.XLOOKUP(Tableau1[[#This Row],[TYPE DE PIECE]],Tableau4[MATIERE],Tableau4[SHORT TYPE],"",0,1)</f>
        <v/>
      </c>
      <c r="N11928" t="str">
        <f>IF(ISERR(FIND("DECOUPE",Tableau1[[#This Row],[DESIGNATION]])),"","NEED REF")</f>
        <v/>
      </c>
    </row>
    <row r="11929" spans="2:14">
      <c r="B11929">
        <v>34402076</v>
      </c>
      <c r="C11929" s="2">
        <v>40234</v>
      </c>
      <c r="D11929" t="s">
        <v>13</v>
      </c>
      <c r="E11929" t="s">
        <v>9121</v>
      </c>
      <c r="F11929" t="s">
        <v>9107</v>
      </c>
      <c r="J11929" t="s">
        <v>9099</v>
      </c>
      <c r="L11929" t="str">
        <f>_xlfn.XLOOKUP(Tableau1[[#This Row],[TYPE DE PIECE]],Tableau4[MATIERE],Tableau4[SHORT TYPE],"",0,1)</f>
        <v/>
      </c>
      <c r="N11929" t="str">
        <f>IF(ISERR(FIND("DECOUPE",Tableau1[[#This Row],[DESIGNATION]])),"","NEED REF")</f>
        <v/>
      </c>
    </row>
    <row r="11930" spans="2:14">
      <c r="B11930">
        <v>34402075</v>
      </c>
      <c r="C11930" s="2">
        <v>40234</v>
      </c>
      <c r="D11930" t="s">
        <v>13</v>
      </c>
      <c r="E11930" t="s">
        <v>9122</v>
      </c>
      <c r="F11930" t="s">
        <v>9107</v>
      </c>
      <c r="J11930" t="s">
        <v>9099</v>
      </c>
      <c r="L11930" t="str">
        <f>_xlfn.XLOOKUP(Tableau1[[#This Row],[TYPE DE PIECE]],Tableau4[MATIERE],Tableau4[SHORT TYPE],"",0,1)</f>
        <v/>
      </c>
      <c r="N11930" t="str">
        <f>IF(ISERR(FIND("DECOUPE",Tableau1[[#This Row],[DESIGNATION]])),"","NEED REF")</f>
        <v/>
      </c>
    </row>
    <row r="11931" spans="2:14">
      <c r="B11931">
        <v>34402074</v>
      </c>
      <c r="C11931" s="2">
        <v>40234</v>
      </c>
      <c r="D11931" t="s">
        <v>13</v>
      </c>
      <c r="E11931" t="s">
        <v>9123</v>
      </c>
      <c r="F11931" t="s">
        <v>9107</v>
      </c>
      <c r="J11931" t="s">
        <v>9099</v>
      </c>
      <c r="L11931" t="str">
        <f>_xlfn.XLOOKUP(Tableau1[[#This Row],[TYPE DE PIECE]],Tableau4[MATIERE],Tableau4[SHORT TYPE],"",0,1)</f>
        <v/>
      </c>
      <c r="N11931" t="str">
        <f>IF(ISERR(FIND("DECOUPE",Tableau1[[#This Row],[DESIGNATION]])),"","NEED REF")</f>
        <v/>
      </c>
    </row>
    <row r="11932" spans="2:14">
      <c r="B11932">
        <v>34402073</v>
      </c>
      <c r="C11932" s="2">
        <v>40234</v>
      </c>
      <c r="D11932" t="s">
        <v>13</v>
      </c>
      <c r="E11932" t="s">
        <v>9124</v>
      </c>
      <c r="F11932" t="s">
        <v>9107</v>
      </c>
      <c r="J11932" t="s">
        <v>9099</v>
      </c>
      <c r="L11932" t="str">
        <f>_xlfn.XLOOKUP(Tableau1[[#This Row],[TYPE DE PIECE]],Tableau4[MATIERE],Tableau4[SHORT TYPE],"",0,1)</f>
        <v/>
      </c>
      <c r="N11932" t="str">
        <f>IF(ISERR(FIND("DECOUPE",Tableau1[[#This Row],[DESIGNATION]])),"","NEED REF")</f>
        <v/>
      </c>
    </row>
    <row r="11933" spans="2:14">
      <c r="B11933">
        <v>34402072</v>
      </c>
      <c r="C11933" s="2">
        <v>40234</v>
      </c>
      <c r="D11933" t="s">
        <v>13</v>
      </c>
      <c r="E11933" t="s">
        <v>9125</v>
      </c>
      <c r="F11933" t="s">
        <v>9107</v>
      </c>
      <c r="J11933" t="s">
        <v>9099</v>
      </c>
      <c r="L11933" t="str">
        <f>_xlfn.XLOOKUP(Tableau1[[#This Row],[TYPE DE PIECE]],Tableau4[MATIERE],Tableau4[SHORT TYPE],"",0,1)</f>
        <v/>
      </c>
      <c r="N11933" t="str">
        <f>IF(ISERR(FIND("DECOUPE",Tableau1[[#This Row],[DESIGNATION]])),"","NEED REF")</f>
        <v/>
      </c>
    </row>
    <row r="11934" spans="2:14">
      <c r="B11934">
        <v>34402071</v>
      </c>
      <c r="C11934" s="2">
        <v>40234</v>
      </c>
      <c r="D11934" t="s">
        <v>13</v>
      </c>
      <c r="E11934" t="s">
        <v>9126</v>
      </c>
      <c r="F11934" t="s">
        <v>9107</v>
      </c>
      <c r="J11934" t="s">
        <v>9099</v>
      </c>
      <c r="L11934" t="str">
        <f>_xlfn.XLOOKUP(Tableau1[[#This Row],[TYPE DE PIECE]],Tableau4[MATIERE],Tableau4[SHORT TYPE],"",0,1)</f>
        <v/>
      </c>
      <c r="N11934" t="str">
        <f>IF(ISERR(FIND("DECOUPE",Tableau1[[#This Row],[DESIGNATION]])),"","NEED REF")</f>
        <v/>
      </c>
    </row>
    <row r="11935" spans="2:14">
      <c r="B11935">
        <v>34402070</v>
      </c>
      <c r="C11935" s="2">
        <v>40234</v>
      </c>
      <c r="D11935" t="s">
        <v>13</v>
      </c>
      <c r="E11935" t="s">
        <v>9127</v>
      </c>
      <c r="F11935" t="s">
        <v>9107</v>
      </c>
      <c r="J11935" t="s">
        <v>9099</v>
      </c>
      <c r="L11935" t="str">
        <f>_xlfn.XLOOKUP(Tableau1[[#This Row],[TYPE DE PIECE]],Tableau4[MATIERE],Tableau4[SHORT TYPE],"",0,1)</f>
        <v/>
      </c>
      <c r="N11935" t="str">
        <f>IF(ISERR(FIND("DECOUPE",Tableau1[[#This Row],[DESIGNATION]])),"","NEED REF")</f>
        <v/>
      </c>
    </row>
    <row r="11936" spans="2:14">
      <c r="B11936">
        <v>34402069</v>
      </c>
      <c r="C11936" s="2">
        <v>40234</v>
      </c>
      <c r="D11936" t="s">
        <v>13</v>
      </c>
      <c r="E11936" t="s">
        <v>9128</v>
      </c>
      <c r="F11936" t="s">
        <v>9107</v>
      </c>
      <c r="J11936" t="s">
        <v>9099</v>
      </c>
      <c r="L11936" t="str">
        <f>_xlfn.XLOOKUP(Tableau1[[#This Row],[TYPE DE PIECE]],Tableau4[MATIERE],Tableau4[SHORT TYPE],"",0,1)</f>
        <v/>
      </c>
      <c r="N11936" t="str">
        <f>IF(ISERR(FIND("DECOUPE",Tableau1[[#This Row],[DESIGNATION]])),"","NEED REF")</f>
        <v/>
      </c>
    </row>
    <row r="11937" spans="2:14">
      <c r="B11937">
        <v>34402068</v>
      </c>
      <c r="C11937" s="2">
        <v>40234</v>
      </c>
      <c r="D11937" t="s">
        <v>13</v>
      </c>
      <c r="E11937" t="s">
        <v>9129</v>
      </c>
      <c r="F11937" t="s">
        <v>9107</v>
      </c>
      <c r="J11937" t="s">
        <v>9099</v>
      </c>
      <c r="L11937" t="str">
        <f>_xlfn.XLOOKUP(Tableau1[[#This Row],[TYPE DE PIECE]],Tableau4[MATIERE],Tableau4[SHORT TYPE],"",0,1)</f>
        <v/>
      </c>
      <c r="N11937" t="str">
        <f>IF(ISERR(FIND("DECOUPE",Tableau1[[#This Row],[DESIGNATION]])),"","NEED REF")</f>
        <v/>
      </c>
    </row>
    <row r="11938" spans="2:14">
      <c r="B11938">
        <v>34402067</v>
      </c>
      <c r="C11938" s="2">
        <v>40234</v>
      </c>
      <c r="D11938" t="s">
        <v>13</v>
      </c>
      <c r="E11938" t="s">
        <v>9130</v>
      </c>
      <c r="F11938" t="s">
        <v>9107</v>
      </c>
      <c r="J11938" t="s">
        <v>9099</v>
      </c>
      <c r="L11938" t="str">
        <f>_xlfn.XLOOKUP(Tableau1[[#This Row],[TYPE DE PIECE]],Tableau4[MATIERE],Tableau4[SHORT TYPE],"",0,1)</f>
        <v/>
      </c>
      <c r="N11938" t="str">
        <f>IF(ISERR(FIND("DECOUPE",Tableau1[[#This Row],[DESIGNATION]])),"","NEED REF")</f>
        <v/>
      </c>
    </row>
    <row r="11939" spans="2:14">
      <c r="B11939">
        <v>34402066</v>
      </c>
      <c r="C11939" s="2">
        <v>40234</v>
      </c>
      <c r="D11939" t="s">
        <v>13</v>
      </c>
      <c r="E11939" t="s">
        <v>9131</v>
      </c>
      <c r="F11939" t="s">
        <v>9107</v>
      </c>
      <c r="J11939" t="s">
        <v>9099</v>
      </c>
      <c r="L11939" t="str">
        <f>_xlfn.XLOOKUP(Tableau1[[#This Row],[TYPE DE PIECE]],Tableau4[MATIERE],Tableau4[SHORT TYPE],"",0,1)</f>
        <v/>
      </c>
      <c r="N11939" t="str">
        <f>IF(ISERR(FIND("DECOUPE",Tableau1[[#This Row],[DESIGNATION]])),"","NEED REF")</f>
        <v/>
      </c>
    </row>
    <row r="11940" spans="2:14">
      <c r="B11940">
        <v>34402065</v>
      </c>
      <c r="C11940" s="2">
        <v>40234</v>
      </c>
      <c r="D11940" t="s">
        <v>13</v>
      </c>
      <c r="E11940" t="s">
        <v>9132</v>
      </c>
      <c r="F11940" t="s">
        <v>9107</v>
      </c>
      <c r="J11940" t="s">
        <v>9099</v>
      </c>
      <c r="L11940" t="str">
        <f>_xlfn.XLOOKUP(Tableau1[[#This Row],[TYPE DE PIECE]],Tableau4[MATIERE],Tableau4[SHORT TYPE],"",0,1)</f>
        <v/>
      </c>
      <c r="N11940" t="str">
        <f>IF(ISERR(FIND("DECOUPE",Tableau1[[#This Row],[DESIGNATION]])),"","NEED REF")</f>
        <v/>
      </c>
    </row>
    <row r="11941" spans="2:14">
      <c r="B11941">
        <v>34402064</v>
      </c>
      <c r="C11941" s="2">
        <v>40234</v>
      </c>
      <c r="D11941" t="s">
        <v>13</v>
      </c>
      <c r="E11941" t="s">
        <v>9133</v>
      </c>
      <c r="F11941" t="s">
        <v>9107</v>
      </c>
      <c r="J11941" t="s">
        <v>9099</v>
      </c>
      <c r="L11941" t="str">
        <f>_xlfn.XLOOKUP(Tableau1[[#This Row],[TYPE DE PIECE]],Tableau4[MATIERE],Tableau4[SHORT TYPE],"",0,1)</f>
        <v/>
      </c>
      <c r="N11941" t="str">
        <f>IF(ISERR(FIND("DECOUPE",Tableau1[[#This Row],[DESIGNATION]])),"","NEED REF")</f>
        <v/>
      </c>
    </row>
    <row r="11942" spans="2:14">
      <c r="B11942">
        <v>34402063</v>
      </c>
      <c r="C11942" s="2">
        <v>40234</v>
      </c>
      <c r="D11942" t="s">
        <v>13</v>
      </c>
      <c r="E11942" t="s">
        <v>9134</v>
      </c>
      <c r="F11942" t="s">
        <v>9107</v>
      </c>
      <c r="J11942" t="s">
        <v>9099</v>
      </c>
      <c r="L11942" t="str">
        <f>_xlfn.XLOOKUP(Tableau1[[#This Row],[TYPE DE PIECE]],Tableau4[MATIERE],Tableau4[SHORT TYPE],"",0,1)</f>
        <v/>
      </c>
      <c r="N11942" t="str">
        <f>IF(ISERR(FIND("DECOUPE",Tableau1[[#This Row],[DESIGNATION]])),"","NEED REF")</f>
        <v/>
      </c>
    </row>
    <row r="11943" spans="2:14">
      <c r="B11943">
        <v>34402062</v>
      </c>
      <c r="C11943" s="2">
        <v>40234</v>
      </c>
      <c r="D11943" t="s">
        <v>13</v>
      </c>
      <c r="E11943" t="s">
        <v>9135</v>
      </c>
      <c r="F11943" t="s">
        <v>9107</v>
      </c>
      <c r="J11943" t="s">
        <v>9099</v>
      </c>
      <c r="L11943" t="str">
        <f>_xlfn.XLOOKUP(Tableau1[[#This Row],[TYPE DE PIECE]],Tableau4[MATIERE],Tableau4[SHORT TYPE],"",0,1)</f>
        <v/>
      </c>
      <c r="N11943" t="str">
        <f>IF(ISERR(FIND("DECOUPE",Tableau1[[#This Row],[DESIGNATION]])),"","NEED REF")</f>
        <v/>
      </c>
    </row>
    <row r="11944" spans="2:14">
      <c r="B11944">
        <v>34402061</v>
      </c>
      <c r="C11944" s="2">
        <v>40234</v>
      </c>
      <c r="D11944" t="s">
        <v>13</v>
      </c>
      <c r="E11944" t="s">
        <v>9136</v>
      </c>
      <c r="F11944" t="s">
        <v>9107</v>
      </c>
      <c r="J11944" t="s">
        <v>9099</v>
      </c>
      <c r="L11944" t="str">
        <f>_xlfn.XLOOKUP(Tableau1[[#This Row],[TYPE DE PIECE]],Tableau4[MATIERE],Tableau4[SHORT TYPE],"",0,1)</f>
        <v/>
      </c>
      <c r="N11944" t="str">
        <f>IF(ISERR(FIND("DECOUPE",Tableau1[[#This Row],[DESIGNATION]])),"","NEED REF")</f>
        <v/>
      </c>
    </row>
    <row r="11945" spans="2:14">
      <c r="B11945">
        <v>34402060</v>
      </c>
      <c r="C11945" s="2">
        <v>40234</v>
      </c>
      <c r="D11945" t="s">
        <v>13</v>
      </c>
      <c r="E11945" t="s">
        <v>9137</v>
      </c>
      <c r="F11945" t="s">
        <v>9107</v>
      </c>
      <c r="J11945" t="s">
        <v>9099</v>
      </c>
      <c r="L11945" t="str">
        <f>_xlfn.XLOOKUP(Tableau1[[#This Row],[TYPE DE PIECE]],Tableau4[MATIERE],Tableau4[SHORT TYPE],"",0,1)</f>
        <v/>
      </c>
      <c r="N11945" t="str">
        <f>IF(ISERR(FIND("DECOUPE",Tableau1[[#This Row],[DESIGNATION]])),"","NEED REF")</f>
        <v/>
      </c>
    </row>
    <row r="11946" spans="2:14">
      <c r="B11946">
        <v>34402059</v>
      </c>
      <c r="C11946" s="2">
        <v>40234</v>
      </c>
      <c r="D11946" t="s">
        <v>13</v>
      </c>
      <c r="E11946" t="s">
        <v>9138</v>
      </c>
      <c r="F11946" t="s">
        <v>9107</v>
      </c>
      <c r="J11946" t="s">
        <v>9099</v>
      </c>
      <c r="L11946" t="str">
        <f>_xlfn.XLOOKUP(Tableau1[[#This Row],[TYPE DE PIECE]],Tableau4[MATIERE],Tableau4[SHORT TYPE],"",0,1)</f>
        <v/>
      </c>
      <c r="N11946" t="str">
        <f>IF(ISERR(FIND("DECOUPE",Tableau1[[#This Row],[DESIGNATION]])),"","NEED REF")</f>
        <v/>
      </c>
    </row>
    <row r="11947" spans="2:14">
      <c r="B11947">
        <v>34402058</v>
      </c>
      <c r="C11947" s="2">
        <v>40234</v>
      </c>
      <c r="D11947" t="s">
        <v>13</v>
      </c>
      <c r="E11947" t="s">
        <v>9139</v>
      </c>
      <c r="F11947" t="s">
        <v>9107</v>
      </c>
      <c r="J11947" t="s">
        <v>9099</v>
      </c>
      <c r="L11947" t="str">
        <f>_xlfn.XLOOKUP(Tableau1[[#This Row],[TYPE DE PIECE]],Tableau4[MATIERE],Tableau4[SHORT TYPE],"",0,1)</f>
        <v/>
      </c>
      <c r="N11947" t="str">
        <f>IF(ISERR(FIND("DECOUPE",Tableau1[[#This Row],[DESIGNATION]])),"","NEED REF")</f>
        <v/>
      </c>
    </row>
    <row r="11948" spans="2:14">
      <c r="B11948">
        <v>34402057</v>
      </c>
      <c r="C11948" s="2">
        <v>40234</v>
      </c>
      <c r="D11948" t="s">
        <v>13</v>
      </c>
      <c r="E11948" t="s">
        <v>9140</v>
      </c>
      <c r="F11948" t="s">
        <v>9107</v>
      </c>
      <c r="J11948" t="s">
        <v>9099</v>
      </c>
      <c r="L11948" t="str">
        <f>_xlfn.XLOOKUP(Tableau1[[#This Row],[TYPE DE PIECE]],Tableau4[MATIERE],Tableau4[SHORT TYPE],"",0,1)</f>
        <v/>
      </c>
      <c r="N11948" t="str">
        <f>IF(ISERR(FIND("DECOUPE",Tableau1[[#This Row],[DESIGNATION]])),"","NEED REF")</f>
        <v/>
      </c>
    </row>
    <row r="11949" spans="2:14">
      <c r="B11949">
        <v>34402056</v>
      </c>
      <c r="C11949" s="2">
        <v>40234</v>
      </c>
      <c r="D11949" t="s">
        <v>13</v>
      </c>
      <c r="E11949" t="s">
        <v>9141</v>
      </c>
      <c r="F11949" t="s">
        <v>9107</v>
      </c>
      <c r="J11949" t="s">
        <v>9099</v>
      </c>
      <c r="L11949" t="str">
        <f>_xlfn.XLOOKUP(Tableau1[[#This Row],[TYPE DE PIECE]],Tableau4[MATIERE],Tableau4[SHORT TYPE],"",0,1)</f>
        <v/>
      </c>
      <c r="N11949" t="str">
        <f>IF(ISERR(FIND("DECOUPE",Tableau1[[#This Row],[DESIGNATION]])),"","NEED REF")</f>
        <v/>
      </c>
    </row>
    <row r="11950" spans="2:14">
      <c r="B11950">
        <v>34402055</v>
      </c>
      <c r="C11950" s="2">
        <v>40234</v>
      </c>
      <c r="D11950" t="s">
        <v>13</v>
      </c>
      <c r="E11950" t="s">
        <v>9142</v>
      </c>
      <c r="F11950" t="s">
        <v>9107</v>
      </c>
      <c r="J11950" t="s">
        <v>9099</v>
      </c>
      <c r="L11950" t="str">
        <f>_xlfn.XLOOKUP(Tableau1[[#This Row],[TYPE DE PIECE]],Tableau4[MATIERE],Tableau4[SHORT TYPE],"",0,1)</f>
        <v/>
      </c>
      <c r="N11950" t="str">
        <f>IF(ISERR(FIND("DECOUPE",Tableau1[[#This Row],[DESIGNATION]])),"","NEED REF")</f>
        <v/>
      </c>
    </row>
    <row r="11951" spans="2:14">
      <c r="B11951">
        <v>34402054</v>
      </c>
      <c r="C11951" s="2">
        <v>40234</v>
      </c>
      <c r="D11951" t="s">
        <v>13</v>
      </c>
      <c r="E11951" t="s">
        <v>9143</v>
      </c>
      <c r="F11951" t="s">
        <v>9107</v>
      </c>
      <c r="J11951" t="s">
        <v>9099</v>
      </c>
      <c r="L11951" t="str">
        <f>_xlfn.XLOOKUP(Tableau1[[#This Row],[TYPE DE PIECE]],Tableau4[MATIERE],Tableau4[SHORT TYPE],"",0,1)</f>
        <v/>
      </c>
      <c r="N11951" t="str">
        <f>IF(ISERR(FIND("DECOUPE",Tableau1[[#This Row],[DESIGNATION]])),"","NEED REF")</f>
        <v/>
      </c>
    </row>
    <row r="11952" spans="2:14">
      <c r="B11952">
        <v>34402053</v>
      </c>
      <c r="C11952" s="2">
        <v>40234</v>
      </c>
      <c r="D11952" t="s">
        <v>13</v>
      </c>
      <c r="E11952" t="s">
        <v>9144</v>
      </c>
      <c r="F11952" t="s">
        <v>9107</v>
      </c>
      <c r="J11952" t="s">
        <v>9099</v>
      </c>
      <c r="L11952" t="str">
        <f>_xlfn.XLOOKUP(Tableau1[[#This Row],[TYPE DE PIECE]],Tableau4[MATIERE],Tableau4[SHORT TYPE],"",0,1)</f>
        <v/>
      </c>
      <c r="N11952" t="str">
        <f>IF(ISERR(FIND("DECOUPE",Tableau1[[#This Row],[DESIGNATION]])),"","NEED REF")</f>
        <v/>
      </c>
    </row>
    <row r="11953" spans="2:14">
      <c r="B11953">
        <v>34402052</v>
      </c>
      <c r="C11953" s="2">
        <v>40234</v>
      </c>
      <c r="D11953" t="s">
        <v>13</v>
      </c>
      <c r="E11953" t="s">
        <v>9145</v>
      </c>
      <c r="F11953" t="s">
        <v>9107</v>
      </c>
      <c r="J11953" t="s">
        <v>9099</v>
      </c>
      <c r="L11953" t="str">
        <f>_xlfn.XLOOKUP(Tableau1[[#This Row],[TYPE DE PIECE]],Tableau4[MATIERE],Tableau4[SHORT TYPE],"",0,1)</f>
        <v/>
      </c>
      <c r="N11953" t="str">
        <f>IF(ISERR(FIND("DECOUPE",Tableau1[[#This Row],[DESIGNATION]])),"","NEED REF")</f>
        <v/>
      </c>
    </row>
    <row r="11954" spans="2:14">
      <c r="B11954">
        <v>34402051</v>
      </c>
      <c r="C11954" s="2">
        <v>40234</v>
      </c>
      <c r="D11954" t="s">
        <v>13</v>
      </c>
      <c r="E11954" t="s">
        <v>9146</v>
      </c>
      <c r="F11954" t="s">
        <v>9107</v>
      </c>
      <c r="J11954" t="s">
        <v>9099</v>
      </c>
      <c r="L11954" t="str">
        <f>_xlfn.XLOOKUP(Tableau1[[#This Row],[TYPE DE PIECE]],Tableau4[MATIERE],Tableau4[SHORT TYPE],"",0,1)</f>
        <v/>
      </c>
      <c r="N11954" t="str">
        <f>IF(ISERR(FIND("DECOUPE",Tableau1[[#This Row],[DESIGNATION]])),"","NEED REF")</f>
        <v/>
      </c>
    </row>
    <row r="11955" spans="2:14">
      <c r="B11955">
        <v>34402050</v>
      </c>
      <c r="C11955" s="2">
        <v>40234</v>
      </c>
      <c r="D11955" t="s">
        <v>13</v>
      </c>
      <c r="E11955" t="s">
        <v>9147</v>
      </c>
      <c r="F11955" t="s">
        <v>9107</v>
      </c>
      <c r="J11955" t="s">
        <v>9099</v>
      </c>
      <c r="L11955" t="str">
        <f>_xlfn.XLOOKUP(Tableau1[[#This Row],[TYPE DE PIECE]],Tableau4[MATIERE],Tableau4[SHORT TYPE],"",0,1)</f>
        <v/>
      </c>
      <c r="N11955" t="str">
        <f>IF(ISERR(FIND("DECOUPE",Tableau1[[#This Row],[DESIGNATION]])),"","NEED REF")</f>
        <v/>
      </c>
    </row>
    <row r="11956" spans="2:14">
      <c r="B11956">
        <v>34402049</v>
      </c>
      <c r="C11956" s="2">
        <v>40234</v>
      </c>
      <c r="D11956" t="s">
        <v>13</v>
      </c>
      <c r="E11956" t="s">
        <v>9148</v>
      </c>
      <c r="F11956" t="s">
        <v>9107</v>
      </c>
      <c r="J11956" t="s">
        <v>9099</v>
      </c>
      <c r="L11956" t="str">
        <f>_xlfn.XLOOKUP(Tableau1[[#This Row],[TYPE DE PIECE]],Tableau4[MATIERE],Tableau4[SHORT TYPE],"",0,1)</f>
        <v/>
      </c>
      <c r="N11956" t="str">
        <f>IF(ISERR(FIND("DECOUPE",Tableau1[[#This Row],[DESIGNATION]])),"","NEED REF")</f>
        <v/>
      </c>
    </row>
    <row r="11957" spans="2:14">
      <c r="B11957">
        <v>34402048</v>
      </c>
      <c r="C11957" s="2">
        <v>40234</v>
      </c>
      <c r="D11957" t="s">
        <v>13</v>
      </c>
      <c r="E11957" t="s">
        <v>9149</v>
      </c>
      <c r="F11957" t="s">
        <v>9107</v>
      </c>
      <c r="J11957" t="s">
        <v>9099</v>
      </c>
      <c r="L11957" t="str">
        <f>_xlfn.XLOOKUP(Tableau1[[#This Row],[TYPE DE PIECE]],Tableau4[MATIERE],Tableau4[SHORT TYPE],"",0,1)</f>
        <v/>
      </c>
      <c r="N11957" t="str">
        <f>IF(ISERR(FIND("DECOUPE",Tableau1[[#This Row],[DESIGNATION]])),"","NEED REF")</f>
        <v/>
      </c>
    </row>
    <row r="11958" spans="2:14">
      <c r="B11958">
        <v>34402047</v>
      </c>
      <c r="C11958" s="2">
        <v>40234</v>
      </c>
      <c r="D11958" t="s">
        <v>13</v>
      </c>
      <c r="E11958" t="s">
        <v>9150</v>
      </c>
      <c r="F11958" t="s">
        <v>9107</v>
      </c>
      <c r="J11958" t="s">
        <v>9099</v>
      </c>
      <c r="L11958" t="str">
        <f>_xlfn.XLOOKUP(Tableau1[[#This Row],[TYPE DE PIECE]],Tableau4[MATIERE],Tableau4[SHORT TYPE],"",0,1)</f>
        <v/>
      </c>
      <c r="N11958" t="str">
        <f>IF(ISERR(FIND("DECOUPE",Tableau1[[#This Row],[DESIGNATION]])),"","NEED REF")</f>
        <v/>
      </c>
    </row>
    <row r="11959" spans="2:14">
      <c r="B11959">
        <v>34402046</v>
      </c>
      <c r="C11959" s="2">
        <v>40234</v>
      </c>
      <c r="D11959" t="s">
        <v>13</v>
      </c>
      <c r="E11959" t="s">
        <v>9151</v>
      </c>
      <c r="F11959" t="s">
        <v>9107</v>
      </c>
      <c r="J11959" t="s">
        <v>9099</v>
      </c>
      <c r="L11959" t="str">
        <f>_xlfn.XLOOKUP(Tableau1[[#This Row],[TYPE DE PIECE]],Tableau4[MATIERE],Tableau4[SHORT TYPE],"",0,1)</f>
        <v/>
      </c>
      <c r="N11959" t="str">
        <f>IF(ISERR(FIND("DECOUPE",Tableau1[[#This Row],[DESIGNATION]])),"","NEED REF")</f>
        <v/>
      </c>
    </row>
    <row r="11960" spans="2:14">
      <c r="B11960">
        <v>34402045</v>
      </c>
      <c r="C11960" s="2">
        <v>40234</v>
      </c>
      <c r="D11960" t="s">
        <v>13</v>
      </c>
      <c r="E11960" t="s">
        <v>9152</v>
      </c>
      <c r="F11960" t="s">
        <v>9107</v>
      </c>
      <c r="J11960" t="s">
        <v>9099</v>
      </c>
      <c r="L11960" t="str">
        <f>_xlfn.XLOOKUP(Tableau1[[#This Row],[TYPE DE PIECE]],Tableau4[MATIERE],Tableau4[SHORT TYPE],"",0,1)</f>
        <v/>
      </c>
      <c r="N11960" t="str">
        <f>IF(ISERR(FIND("DECOUPE",Tableau1[[#This Row],[DESIGNATION]])),"","NEED REF")</f>
        <v/>
      </c>
    </row>
    <row r="11961" spans="2:14">
      <c r="B11961">
        <v>34402044</v>
      </c>
      <c r="C11961" s="2">
        <v>40234</v>
      </c>
      <c r="D11961" t="s">
        <v>13</v>
      </c>
      <c r="E11961" t="s">
        <v>9153</v>
      </c>
      <c r="F11961" t="s">
        <v>9107</v>
      </c>
      <c r="J11961" t="s">
        <v>9099</v>
      </c>
      <c r="L11961" t="str">
        <f>_xlfn.XLOOKUP(Tableau1[[#This Row],[TYPE DE PIECE]],Tableau4[MATIERE],Tableau4[SHORT TYPE],"",0,1)</f>
        <v/>
      </c>
      <c r="N11961" t="str">
        <f>IF(ISERR(FIND("DECOUPE",Tableau1[[#This Row],[DESIGNATION]])),"","NEED REF")</f>
        <v/>
      </c>
    </row>
    <row r="11962" spans="2:14">
      <c r="B11962">
        <v>34402043</v>
      </c>
      <c r="C11962" s="2">
        <v>40234</v>
      </c>
      <c r="D11962" t="s">
        <v>13</v>
      </c>
      <c r="E11962" t="s">
        <v>9154</v>
      </c>
      <c r="F11962" t="s">
        <v>9107</v>
      </c>
      <c r="J11962" t="s">
        <v>9099</v>
      </c>
      <c r="L11962" t="str">
        <f>_xlfn.XLOOKUP(Tableau1[[#This Row],[TYPE DE PIECE]],Tableau4[MATIERE],Tableau4[SHORT TYPE],"",0,1)</f>
        <v/>
      </c>
      <c r="N11962" t="str">
        <f>IF(ISERR(FIND("DECOUPE",Tableau1[[#This Row],[DESIGNATION]])),"","NEED REF")</f>
        <v/>
      </c>
    </row>
    <row r="11963" spans="2:14">
      <c r="B11963">
        <v>34402042</v>
      </c>
      <c r="C11963" s="2">
        <v>40234</v>
      </c>
      <c r="D11963" t="s">
        <v>13</v>
      </c>
      <c r="E11963" t="s">
        <v>9155</v>
      </c>
      <c r="F11963" t="s">
        <v>9107</v>
      </c>
      <c r="J11963" t="s">
        <v>9099</v>
      </c>
      <c r="L11963" t="str">
        <f>_xlfn.XLOOKUP(Tableau1[[#This Row],[TYPE DE PIECE]],Tableau4[MATIERE],Tableau4[SHORT TYPE],"",0,1)</f>
        <v/>
      </c>
      <c r="N11963" t="str">
        <f>IF(ISERR(FIND("DECOUPE",Tableau1[[#This Row],[DESIGNATION]])),"","NEED REF")</f>
        <v/>
      </c>
    </row>
    <row r="11964" spans="2:14">
      <c r="B11964">
        <v>34402041</v>
      </c>
      <c r="C11964" s="2">
        <v>40234</v>
      </c>
      <c r="D11964" t="s">
        <v>13</v>
      </c>
      <c r="E11964" t="s">
        <v>9156</v>
      </c>
      <c r="F11964" t="s">
        <v>9107</v>
      </c>
      <c r="J11964" t="s">
        <v>9099</v>
      </c>
      <c r="L11964" t="str">
        <f>_xlfn.XLOOKUP(Tableau1[[#This Row],[TYPE DE PIECE]],Tableau4[MATIERE],Tableau4[SHORT TYPE],"",0,1)</f>
        <v/>
      </c>
      <c r="N11964" t="str">
        <f>IF(ISERR(FIND("DECOUPE",Tableau1[[#This Row],[DESIGNATION]])),"","NEED REF")</f>
        <v/>
      </c>
    </row>
    <row r="11965" spans="2:14">
      <c r="B11965">
        <v>34402040</v>
      </c>
      <c r="C11965" s="2">
        <v>40234</v>
      </c>
      <c r="D11965" t="s">
        <v>13</v>
      </c>
      <c r="E11965" t="s">
        <v>9157</v>
      </c>
      <c r="F11965" t="s">
        <v>9107</v>
      </c>
      <c r="J11965" t="s">
        <v>9099</v>
      </c>
      <c r="L11965" t="str">
        <f>_xlfn.XLOOKUP(Tableau1[[#This Row],[TYPE DE PIECE]],Tableau4[MATIERE],Tableau4[SHORT TYPE],"",0,1)</f>
        <v/>
      </c>
      <c r="N11965" t="str">
        <f>IF(ISERR(FIND("DECOUPE",Tableau1[[#This Row],[DESIGNATION]])),"","NEED REF")</f>
        <v/>
      </c>
    </row>
    <row r="11966" spans="2:14">
      <c r="B11966">
        <v>34402039</v>
      </c>
      <c r="C11966" s="2">
        <v>40234</v>
      </c>
      <c r="D11966" t="s">
        <v>13</v>
      </c>
      <c r="E11966" t="s">
        <v>9158</v>
      </c>
      <c r="F11966" t="s">
        <v>9107</v>
      </c>
      <c r="J11966" t="s">
        <v>9099</v>
      </c>
      <c r="L11966" t="str">
        <f>_xlfn.XLOOKUP(Tableau1[[#This Row],[TYPE DE PIECE]],Tableau4[MATIERE],Tableau4[SHORT TYPE],"",0,1)</f>
        <v/>
      </c>
      <c r="N11966" t="str">
        <f>IF(ISERR(FIND("DECOUPE",Tableau1[[#This Row],[DESIGNATION]])),"","NEED REF")</f>
        <v/>
      </c>
    </row>
    <row r="11967" spans="2:14">
      <c r="B11967">
        <v>34402038</v>
      </c>
      <c r="C11967" s="2">
        <v>40234</v>
      </c>
      <c r="D11967" t="s">
        <v>13</v>
      </c>
      <c r="E11967" t="s">
        <v>9159</v>
      </c>
      <c r="F11967" t="s">
        <v>9107</v>
      </c>
      <c r="J11967" t="s">
        <v>9099</v>
      </c>
      <c r="L11967" t="str">
        <f>_xlfn.XLOOKUP(Tableau1[[#This Row],[TYPE DE PIECE]],Tableau4[MATIERE],Tableau4[SHORT TYPE],"",0,1)</f>
        <v/>
      </c>
      <c r="N11967" t="str">
        <f>IF(ISERR(FIND("DECOUPE",Tableau1[[#This Row],[DESIGNATION]])),"","NEED REF")</f>
        <v/>
      </c>
    </row>
    <row r="11968" spans="2:14">
      <c r="B11968">
        <v>34402037</v>
      </c>
      <c r="C11968" s="2">
        <v>40214</v>
      </c>
      <c r="D11968" t="s">
        <v>745</v>
      </c>
      <c r="E11968" t="s">
        <v>9160</v>
      </c>
      <c r="F11968" t="s">
        <v>9161</v>
      </c>
      <c r="J11968" t="s">
        <v>17</v>
      </c>
      <c r="L11968" t="str">
        <f>_xlfn.XLOOKUP(Tableau1[[#This Row],[TYPE DE PIECE]],Tableau4[MATIERE],Tableau4[SHORT TYPE],"",0,1)</f>
        <v/>
      </c>
      <c r="N11968" t="str">
        <f>IF(ISERR(FIND("DECOUPE",Tableau1[[#This Row],[DESIGNATION]])),"","NEED REF")</f>
        <v/>
      </c>
    </row>
    <row r="11969" spans="2:14">
      <c r="B11969">
        <v>34402036</v>
      </c>
      <c r="C11969" s="2"/>
      <c r="E11969" t="s">
        <v>9162</v>
      </c>
      <c r="F11969" t="s">
        <v>9161</v>
      </c>
      <c r="J11969" t="s">
        <v>17</v>
      </c>
      <c r="L11969" t="str">
        <f>_xlfn.XLOOKUP(Tableau1[[#This Row],[TYPE DE PIECE]],Tableau4[MATIERE],Tableau4[SHORT TYPE],"",0,1)</f>
        <v/>
      </c>
      <c r="N11969" t="str">
        <f>IF(ISERR(FIND("DECOUPE",Tableau1[[#This Row],[DESIGNATION]])),"","NEED REF")</f>
        <v/>
      </c>
    </row>
    <row r="11970" spans="2:14">
      <c r="B11970">
        <v>34402035</v>
      </c>
      <c r="C11970" s="2"/>
      <c r="E11970" t="s">
        <v>9162</v>
      </c>
      <c r="F11970" t="s">
        <v>9161</v>
      </c>
      <c r="J11970" t="s">
        <v>17</v>
      </c>
      <c r="L11970" t="str">
        <f>_xlfn.XLOOKUP(Tableau1[[#This Row],[TYPE DE PIECE]],Tableau4[MATIERE],Tableau4[SHORT TYPE],"",0,1)</f>
        <v/>
      </c>
      <c r="N11970" t="str">
        <f>IF(ISERR(FIND("DECOUPE",Tableau1[[#This Row],[DESIGNATION]])),"","NEED REF")</f>
        <v/>
      </c>
    </row>
    <row r="11971" spans="2:14">
      <c r="B11971">
        <v>34402034</v>
      </c>
      <c r="C11971" s="2">
        <v>40213</v>
      </c>
      <c r="D11971" t="s">
        <v>13</v>
      </c>
      <c r="E11971" t="s">
        <v>9163</v>
      </c>
      <c r="F11971" t="s">
        <v>9164</v>
      </c>
      <c r="J11971" t="s">
        <v>1944</v>
      </c>
      <c r="L11971" t="str">
        <f>_xlfn.XLOOKUP(Tableau1[[#This Row],[TYPE DE PIECE]],Tableau4[MATIERE],Tableau4[SHORT TYPE],"",0,1)</f>
        <v/>
      </c>
      <c r="N11971" t="str">
        <f>IF(ISERR(FIND("DECOUPE",Tableau1[[#This Row],[DESIGNATION]])),"","NEED REF")</f>
        <v/>
      </c>
    </row>
    <row r="11972" spans="2:14">
      <c r="B11972">
        <v>34402033</v>
      </c>
      <c r="C11972" s="2">
        <v>40213</v>
      </c>
      <c r="D11972" t="s">
        <v>13</v>
      </c>
      <c r="E11972" t="s">
        <v>9165</v>
      </c>
      <c r="F11972" t="s">
        <v>9166</v>
      </c>
      <c r="J11972" t="s">
        <v>17</v>
      </c>
      <c r="L11972" t="str">
        <f>_xlfn.XLOOKUP(Tableau1[[#This Row],[TYPE DE PIECE]],Tableau4[MATIERE],Tableau4[SHORT TYPE],"",0,1)</f>
        <v/>
      </c>
      <c r="N11972" t="str">
        <f>IF(ISERR(FIND("DECOUPE",Tableau1[[#This Row],[DESIGNATION]])),"","NEED REF")</f>
        <v/>
      </c>
    </row>
    <row r="11973" spans="2:14">
      <c r="B11973">
        <v>34402032</v>
      </c>
      <c r="C11973" s="2">
        <v>40212</v>
      </c>
      <c r="D11973" t="s">
        <v>6880</v>
      </c>
      <c r="E11973" t="s">
        <v>9167</v>
      </c>
      <c r="F11973" t="s">
        <v>9166</v>
      </c>
      <c r="J11973" t="s">
        <v>17</v>
      </c>
      <c r="L11973" t="str">
        <f>_xlfn.XLOOKUP(Tableau1[[#This Row],[TYPE DE PIECE]],Tableau4[MATIERE],Tableau4[SHORT TYPE],"",0,1)</f>
        <v/>
      </c>
      <c r="N11973" t="str">
        <f>IF(ISERR(FIND("DECOUPE",Tableau1[[#This Row],[DESIGNATION]])),"","NEED REF")</f>
        <v/>
      </c>
    </row>
    <row r="11974" spans="2:14">
      <c r="B11974">
        <v>34402031</v>
      </c>
      <c r="C11974" s="2"/>
      <c r="D11974" t="s">
        <v>13</v>
      </c>
      <c r="E11974" t="s">
        <v>9168</v>
      </c>
      <c r="F11974" t="s">
        <v>9169</v>
      </c>
      <c r="J11974" t="s">
        <v>4048</v>
      </c>
      <c r="L11974" t="str">
        <f>_xlfn.XLOOKUP(Tableau1[[#This Row],[TYPE DE PIECE]],Tableau4[MATIERE],Tableau4[SHORT TYPE],"",0,1)</f>
        <v/>
      </c>
      <c r="N11974" t="str">
        <f>IF(ISERR(FIND("DECOUPE",Tableau1[[#This Row],[DESIGNATION]])),"","NEED REF")</f>
        <v/>
      </c>
    </row>
    <row r="11975" spans="2:14">
      <c r="B11975">
        <v>34402030</v>
      </c>
      <c r="C11975" s="2"/>
      <c r="E11975" t="s">
        <v>5692</v>
      </c>
      <c r="F11975" t="s">
        <v>9107</v>
      </c>
      <c r="J11975" t="s">
        <v>2245</v>
      </c>
      <c r="L11975" t="str">
        <f>_xlfn.XLOOKUP(Tableau1[[#This Row],[TYPE DE PIECE]],Tableau4[MATIERE],Tableau4[SHORT TYPE],"",0,1)</f>
        <v/>
      </c>
      <c r="N11975" t="str">
        <f>IF(ISERR(FIND("DECOUPE",Tableau1[[#This Row],[DESIGNATION]])),"","NEED REF")</f>
        <v/>
      </c>
    </row>
    <row r="11976" spans="2:14">
      <c r="B11976">
        <v>34402029</v>
      </c>
      <c r="C11976" s="2"/>
      <c r="E11976" t="s">
        <v>5692</v>
      </c>
      <c r="F11976" t="s">
        <v>9107</v>
      </c>
      <c r="J11976" t="s">
        <v>2245</v>
      </c>
      <c r="L11976" t="str">
        <f>_xlfn.XLOOKUP(Tableau1[[#This Row],[TYPE DE PIECE]],Tableau4[MATIERE],Tableau4[SHORT TYPE],"",0,1)</f>
        <v/>
      </c>
      <c r="N11976" t="str">
        <f>IF(ISERR(FIND("DECOUPE",Tableau1[[#This Row],[DESIGNATION]])),"","NEED REF")</f>
        <v/>
      </c>
    </row>
    <row r="11977" spans="2:14">
      <c r="B11977">
        <v>34402028</v>
      </c>
      <c r="C11977" s="2"/>
      <c r="E11977" t="s">
        <v>5692</v>
      </c>
      <c r="F11977" t="s">
        <v>9107</v>
      </c>
      <c r="J11977" t="s">
        <v>2245</v>
      </c>
      <c r="L11977" t="str">
        <f>_xlfn.XLOOKUP(Tableau1[[#This Row],[TYPE DE PIECE]],Tableau4[MATIERE],Tableau4[SHORT TYPE],"",0,1)</f>
        <v/>
      </c>
      <c r="N11977" t="str">
        <f>IF(ISERR(FIND("DECOUPE",Tableau1[[#This Row],[DESIGNATION]])),"","NEED REF")</f>
        <v/>
      </c>
    </row>
    <row r="11978" spans="2:14">
      <c r="B11978">
        <v>34402027</v>
      </c>
      <c r="C11978" s="2"/>
      <c r="E11978" t="s">
        <v>5692</v>
      </c>
      <c r="F11978" t="s">
        <v>9107</v>
      </c>
      <c r="J11978" t="s">
        <v>2245</v>
      </c>
      <c r="L11978" t="str">
        <f>_xlfn.XLOOKUP(Tableau1[[#This Row],[TYPE DE PIECE]],Tableau4[MATIERE],Tableau4[SHORT TYPE],"",0,1)</f>
        <v/>
      </c>
      <c r="N11978" t="str">
        <f>IF(ISERR(FIND("DECOUPE",Tableau1[[#This Row],[DESIGNATION]])),"","NEED REF")</f>
        <v/>
      </c>
    </row>
    <row r="11979" spans="2:14">
      <c r="B11979">
        <v>34402026</v>
      </c>
      <c r="C11979" s="2"/>
      <c r="E11979" t="s">
        <v>5692</v>
      </c>
      <c r="F11979" t="s">
        <v>9107</v>
      </c>
      <c r="J11979" t="s">
        <v>2245</v>
      </c>
      <c r="L11979" t="str">
        <f>_xlfn.XLOOKUP(Tableau1[[#This Row],[TYPE DE PIECE]],Tableau4[MATIERE],Tableau4[SHORT TYPE],"",0,1)</f>
        <v/>
      </c>
      <c r="N11979" t="str">
        <f>IF(ISERR(FIND("DECOUPE",Tableau1[[#This Row],[DESIGNATION]])),"","NEED REF")</f>
        <v/>
      </c>
    </row>
    <row r="11980" spans="2:14">
      <c r="B11980">
        <v>34402025</v>
      </c>
      <c r="C11980" s="2"/>
      <c r="E11980" t="s">
        <v>5692</v>
      </c>
      <c r="F11980" t="s">
        <v>9107</v>
      </c>
      <c r="J11980" t="s">
        <v>2245</v>
      </c>
      <c r="L11980" t="str">
        <f>_xlfn.XLOOKUP(Tableau1[[#This Row],[TYPE DE PIECE]],Tableau4[MATIERE],Tableau4[SHORT TYPE],"",0,1)</f>
        <v/>
      </c>
      <c r="N11980" t="str">
        <f>IF(ISERR(FIND("DECOUPE",Tableau1[[#This Row],[DESIGNATION]])),"","NEED REF")</f>
        <v/>
      </c>
    </row>
    <row r="11981" spans="2:14">
      <c r="B11981">
        <v>34402024</v>
      </c>
      <c r="C11981" s="2"/>
      <c r="E11981" t="s">
        <v>5692</v>
      </c>
      <c r="F11981" t="s">
        <v>9107</v>
      </c>
      <c r="J11981" t="s">
        <v>2245</v>
      </c>
      <c r="L11981" t="str">
        <f>_xlfn.XLOOKUP(Tableau1[[#This Row],[TYPE DE PIECE]],Tableau4[MATIERE],Tableau4[SHORT TYPE],"",0,1)</f>
        <v/>
      </c>
      <c r="N11981" t="str">
        <f>IF(ISERR(FIND("DECOUPE",Tableau1[[#This Row],[DESIGNATION]])),"","NEED REF")</f>
        <v/>
      </c>
    </row>
    <row r="11982" spans="2:14">
      <c r="B11982">
        <v>34402023</v>
      </c>
      <c r="C11982" s="2"/>
      <c r="E11982" t="s">
        <v>5692</v>
      </c>
      <c r="F11982" t="s">
        <v>9107</v>
      </c>
      <c r="J11982" t="s">
        <v>2245</v>
      </c>
      <c r="L11982" t="str">
        <f>_xlfn.XLOOKUP(Tableau1[[#This Row],[TYPE DE PIECE]],Tableau4[MATIERE],Tableau4[SHORT TYPE],"",0,1)</f>
        <v/>
      </c>
      <c r="N11982" t="str">
        <f>IF(ISERR(FIND("DECOUPE",Tableau1[[#This Row],[DESIGNATION]])),"","NEED REF")</f>
        <v/>
      </c>
    </row>
    <row r="11983" spans="2:14">
      <c r="B11983">
        <v>34402022</v>
      </c>
      <c r="C11983" s="2"/>
      <c r="E11983" t="s">
        <v>5692</v>
      </c>
      <c r="F11983" t="s">
        <v>9107</v>
      </c>
      <c r="J11983" t="s">
        <v>2245</v>
      </c>
      <c r="L11983" t="str">
        <f>_xlfn.XLOOKUP(Tableau1[[#This Row],[TYPE DE PIECE]],Tableau4[MATIERE],Tableau4[SHORT TYPE],"",0,1)</f>
        <v/>
      </c>
      <c r="N11983" t="str">
        <f>IF(ISERR(FIND("DECOUPE",Tableau1[[#This Row],[DESIGNATION]])),"","NEED REF")</f>
        <v/>
      </c>
    </row>
    <row r="11984" spans="2:14">
      <c r="B11984">
        <v>34402021</v>
      </c>
      <c r="C11984" s="2"/>
      <c r="E11984" t="s">
        <v>5692</v>
      </c>
      <c r="F11984" t="s">
        <v>9107</v>
      </c>
      <c r="J11984" t="s">
        <v>2245</v>
      </c>
      <c r="L11984" t="str">
        <f>_xlfn.XLOOKUP(Tableau1[[#This Row],[TYPE DE PIECE]],Tableau4[MATIERE],Tableau4[SHORT TYPE],"",0,1)</f>
        <v/>
      </c>
      <c r="N11984" t="str">
        <f>IF(ISERR(FIND("DECOUPE",Tableau1[[#This Row],[DESIGNATION]])),"","NEED REF")</f>
        <v/>
      </c>
    </row>
    <row r="11985" spans="2:14">
      <c r="B11985">
        <v>34402020</v>
      </c>
      <c r="C11985" s="2"/>
      <c r="D11985" t="s">
        <v>745</v>
      </c>
      <c r="E11985" t="s">
        <v>9170</v>
      </c>
      <c r="F11985" t="s">
        <v>9107</v>
      </c>
      <c r="J11985" t="s">
        <v>2245</v>
      </c>
      <c r="L11985" t="str">
        <f>_xlfn.XLOOKUP(Tableau1[[#This Row],[TYPE DE PIECE]],Tableau4[MATIERE],Tableau4[SHORT TYPE],"",0,1)</f>
        <v/>
      </c>
      <c r="N11985" t="str">
        <f>IF(ISERR(FIND("DECOUPE",Tableau1[[#This Row],[DESIGNATION]])),"","NEED REF")</f>
        <v/>
      </c>
    </row>
    <row r="11986" spans="2:14">
      <c r="B11986">
        <v>34402019</v>
      </c>
      <c r="C11986" s="2">
        <v>40199</v>
      </c>
      <c r="D11986" t="s">
        <v>745</v>
      </c>
      <c r="E11986" t="s">
        <v>9171</v>
      </c>
      <c r="F11986" t="s">
        <v>9107</v>
      </c>
      <c r="J11986" t="s">
        <v>2245</v>
      </c>
      <c r="L11986" t="str">
        <f>_xlfn.XLOOKUP(Tableau1[[#This Row],[TYPE DE PIECE]],Tableau4[MATIERE],Tableau4[SHORT TYPE],"",0,1)</f>
        <v/>
      </c>
      <c r="N11986" t="str">
        <f>IF(ISERR(FIND("DECOUPE",Tableau1[[#This Row],[DESIGNATION]])),"","NEED REF")</f>
        <v/>
      </c>
    </row>
    <row r="11987" spans="2:14">
      <c r="B11987">
        <v>34402018</v>
      </c>
      <c r="C11987" s="2">
        <v>40199</v>
      </c>
      <c r="D11987" t="s">
        <v>745</v>
      </c>
      <c r="E11987" t="s">
        <v>9172</v>
      </c>
      <c r="F11987" t="s">
        <v>9107</v>
      </c>
      <c r="J11987" t="s">
        <v>2245</v>
      </c>
      <c r="L11987" t="str">
        <f>_xlfn.XLOOKUP(Tableau1[[#This Row],[TYPE DE PIECE]],Tableau4[MATIERE],Tableau4[SHORT TYPE],"",0,1)</f>
        <v/>
      </c>
      <c r="N11987" t="str">
        <f>IF(ISERR(FIND("DECOUPE",Tableau1[[#This Row],[DESIGNATION]])),"","NEED REF")</f>
        <v/>
      </c>
    </row>
    <row r="11988" spans="2:14">
      <c r="B11988">
        <v>34402017</v>
      </c>
      <c r="C11988" s="2">
        <v>40199</v>
      </c>
      <c r="D11988" t="s">
        <v>745</v>
      </c>
      <c r="E11988" t="s">
        <v>9173</v>
      </c>
      <c r="F11988" t="s">
        <v>9107</v>
      </c>
      <c r="J11988" t="s">
        <v>2245</v>
      </c>
      <c r="L11988" t="str">
        <f>_xlfn.XLOOKUP(Tableau1[[#This Row],[TYPE DE PIECE]],Tableau4[MATIERE],Tableau4[SHORT TYPE],"",0,1)</f>
        <v/>
      </c>
      <c r="N11988" t="str">
        <f>IF(ISERR(FIND("DECOUPE",Tableau1[[#This Row],[DESIGNATION]])),"","NEED REF")</f>
        <v/>
      </c>
    </row>
    <row r="11989" spans="2:14">
      <c r="B11989">
        <v>34402016</v>
      </c>
      <c r="C11989" s="2">
        <v>40199</v>
      </c>
      <c r="D11989" t="s">
        <v>745</v>
      </c>
      <c r="E11989" t="s">
        <v>9174</v>
      </c>
      <c r="F11989" t="s">
        <v>9107</v>
      </c>
      <c r="J11989" t="s">
        <v>2245</v>
      </c>
      <c r="L11989" t="str">
        <f>_xlfn.XLOOKUP(Tableau1[[#This Row],[TYPE DE PIECE]],Tableau4[MATIERE],Tableau4[SHORT TYPE],"",0,1)</f>
        <v/>
      </c>
      <c r="N11989" t="str">
        <f>IF(ISERR(FIND("DECOUPE",Tableau1[[#This Row],[DESIGNATION]])),"","NEED REF")</f>
        <v/>
      </c>
    </row>
    <row r="11990" spans="2:14">
      <c r="B11990">
        <v>34402015</v>
      </c>
      <c r="C11990" s="2">
        <v>40210</v>
      </c>
      <c r="D11990" t="s">
        <v>13</v>
      </c>
      <c r="E11990" t="s">
        <v>9175</v>
      </c>
      <c r="F11990" t="s">
        <v>9107</v>
      </c>
      <c r="J11990" t="s">
        <v>2245</v>
      </c>
      <c r="L11990" t="str">
        <f>_xlfn.XLOOKUP(Tableau1[[#This Row],[TYPE DE PIECE]],Tableau4[MATIERE],Tableau4[SHORT TYPE],"",0,1)</f>
        <v/>
      </c>
      <c r="N11990" t="str">
        <f>IF(ISERR(FIND("DECOUPE",Tableau1[[#This Row],[DESIGNATION]])),"","NEED REF")</f>
        <v/>
      </c>
    </row>
    <row r="11991" spans="2:14">
      <c r="B11991">
        <v>34402014</v>
      </c>
      <c r="C11991" s="2">
        <v>40210</v>
      </c>
      <c r="D11991" t="s">
        <v>13</v>
      </c>
      <c r="E11991" t="s">
        <v>9176</v>
      </c>
      <c r="F11991" t="s">
        <v>9107</v>
      </c>
      <c r="J11991" t="s">
        <v>2245</v>
      </c>
      <c r="L11991" t="str">
        <f>_xlfn.XLOOKUP(Tableau1[[#This Row],[TYPE DE PIECE]],Tableau4[MATIERE],Tableau4[SHORT TYPE],"",0,1)</f>
        <v/>
      </c>
      <c r="N11991" t="str">
        <f>IF(ISERR(FIND("DECOUPE",Tableau1[[#This Row],[DESIGNATION]])),"","NEED REF")</f>
        <v/>
      </c>
    </row>
    <row r="11992" spans="2:14">
      <c r="B11992">
        <v>34402013</v>
      </c>
      <c r="C11992" s="2">
        <v>40210</v>
      </c>
      <c r="D11992" t="s">
        <v>13</v>
      </c>
      <c r="E11992" t="s">
        <v>9177</v>
      </c>
      <c r="F11992" t="s">
        <v>9107</v>
      </c>
      <c r="J11992" t="s">
        <v>2245</v>
      </c>
      <c r="L11992" t="str">
        <f>_xlfn.XLOOKUP(Tableau1[[#This Row],[TYPE DE PIECE]],Tableau4[MATIERE],Tableau4[SHORT TYPE],"",0,1)</f>
        <v/>
      </c>
      <c r="N11992" t="str">
        <f>IF(ISERR(FIND("DECOUPE",Tableau1[[#This Row],[DESIGNATION]])),"","NEED REF")</f>
        <v/>
      </c>
    </row>
    <row r="11993" spans="2:14">
      <c r="B11993">
        <v>34402012</v>
      </c>
      <c r="C11993" s="2">
        <v>40210</v>
      </c>
      <c r="D11993" t="s">
        <v>13</v>
      </c>
      <c r="E11993" t="s">
        <v>9178</v>
      </c>
      <c r="F11993" t="s">
        <v>9107</v>
      </c>
      <c r="J11993" t="s">
        <v>2245</v>
      </c>
      <c r="L11993" t="str">
        <f>_xlfn.XLOOKUP(Tableau1[[#This Row],[TYPE DE PIECE]],Tableau4[MATIERE],Tableau4[SHORT TYPE],"",0,1)</f>
        <v/>
      </c>
      <c r="N11993" t="str">
        <f>IF(ISERR(FIND("DECOUPE",Tableau1[[#This Row],[DESIGNATION]])),"","NEED REF")</f>
        <v/>
      </c>
    </row>
    <row r="11994" spans="2:14">
      <c r="B11994">
        <v>34402011</v>
      </c>
      <c r="C11994" s="2">
        <v>40210</v>
      </c>
      <c r="D11994" t="s">
        <v>13</v>
      </c>
      <c r="E11994" t="s">
        <v>9179</v>
      </c>
      <c r="F11994" t="s">
        <v>9107</v>
      </c>
      <c r="J11994" t="s">
        <v>2245</v>
      </c>
      <c r="L11994" t="str">
        <f>_xlfn.XLOOKUP(Tableau1[[#This Row],[TYPE DE PIECE]],Tableau4[MATIERE],Tableau4[SHORT TYPE],"",0,1)</f>
        <v/>
      </c>
      <c r="N11994" t="str">
        <f>IF(ISERR(FIND("DECOUPE",Tableau1[[#This Row],[DESIGNATION]])),"","NEED REF")</f>
        <v/>
      </c>
    </row>
    <row r="11995" spans="2:14">
      <c r="B11995">
        <v>34402010</v>
      </c>
      <c r="C11995" s="2">
        <v>40210</v>
      </c>
      <c r="D11995" t="s">
        <v>13</v>
      </c>
      <c r="E11995" t="s">
        <v>9180</v>
      </c>
      <c r="F11995" t="s">
        <v>9107</v>
      </c>
      <c r="J11995" t="s">
        <v>2245</v>
      </c>
      <c r="L11995" t="str">
        <f>_xlfn.XLOOKUP(Tableau1[[#This Row],[TYPE DE PIECE]],Tableau4[MATIERE],Tableau4[SHORT TYPE],"",0,1)</f>
        <v/>
      </c>
      <c r="N11995" t="str">
        <f>IF(ISERR(FIND("DECOUPE",Tableau1[[#This Row],[DESIGNATION]])),"","NEED REF")</f>
        <v/>
      </c>
    </row>
    <row r="11996" spans="2:14">
      <c r="B11996">
        <v>34402009</v>
      </c>
      <c r="C11996" s="2">
        <v>40205</v>
      </c>
      <c r="D11996" t="s">
        <v>13</v>
      </c>
      <c r="E11996" t="s">
        <v>9181</v>
      </c>
      <c r="F11996" t="s">
        <v>9107</v>
      </c>
      <c r="J11996" t="s">
        <v>2245</v>
      </c>
      <c r="L11996" t="str">
        <f>_xlfn.XLOOKUP(Tableau1[[#This Row],[TYPE DE PIECE]],Tableau4[MATIERE],Tableau4[SHORT TYPE],"",0,1)</f>
        <v/>
      </c>
      <c r="N11996" t="str">
        <f>IF(ISERR(FIND("DECOUPE",Tableau1[[#This Row],[DESIGNATION]])),"","NEED REF")</f>
        <v/>
      </c>
    </row>
    <row r="11997" spans="2:14">
      <c r="B11997">
        <v>34402008</v>
      </c>
      <c r="C11997" s="2">
        <v>40205</v>
      </c>
      <c r="D11997" t="s">
        <v>13</v>
      </c>
      <c r="E11997" t="s">
        <v>9182</v>
      </c>
      <c r="F11997" t="s">
        <v>9107</v>
      </c>
      <c r="J11997" t="s">
        <v>2245</v>
      </c>
      <c r="L11997" t="str">
        <f>_xlfn.XLOOKUP(Tableau1[[#This Row],[TYPE DE PIECE]],Tableau4[MATIERE],Tableau4[SHORT TYPE],"",0,1)</f>
        <v/>
      </c>
      <c r="N11997" t="str">
        <f>IF(ISERR(FIND("DECOUPE",Tableau1[[#This Row],[DESIGNATION]])),"","NEED REF")</f>
        <v/>
      </c>
    </row>
    <row r="11998" spans="2:14">
      <c r="B11998">
        <v>34402007</v>
      </c>
      <c r="C11998" s="2">
        <v>40205</v>
      </c>
      <c r="D11998" t="s">
        <v>13</v>
      </c>
      <c r="E11998" t="s">
        <v>9183</v>
      </c>
      <c r="F11998" t="s">
        <v>9107</v>
      </c>
      <c r="J11998" t="s">
        <v>2245</v>
      </c>
      <c r="L11998" t="str">
        <f>_xlfn.XLOOKUP(Tableau1[[#This Row],[TYPE DE PIECE]],Tableau4[MATIERE],Tableau4[SHORT TYPE],"",0,1)</f>
        <v/>
      </c>
      <c r="N11998" t="str">
        <f>IF(ISERR(FIND("DECOUPE",Tableau1[[#This Row],[DESIGNATION]])),"","NEED REF")</f>
        <v/>
      </c>
    </row>
    <row r="11999" spans="2:14">
      <c r="B11999">
        <v>34402006</v>
      </c>
      <c r="C11999" s="2">
        <v>40199</v>
      </c>
      <c r="D11999" t="s">
        <v>13</v>
      </c>
      <c r="E11999" t="s">
        <v>9184</v>
      </c>
      <c r="F11999" t="s">
        <v>9107</v>
      </c>
      <c r="J11999" t="s">
        <v>2245</v>
      </c>
      <c r="L11999" t="str">
        <f>_xlfn.XLOOKUP(Tableau1[[#This Row],[TYPE DE PIECE]],Tableau4[MATIERE],Tableau4[SHORT TYPE],"",0,1)</f>
        <v/>
      </c>
      <c r="N11999" t="str">
        <f>IF(ISERR(FIND("DECOUPE",Tableau1[[#This Row],[DESIGNATION]])),"","NEED REF")</f>
        <v/>
      </c>
    </row>
    <row r="12000" spans="2:14">
      <c r="B12000">
        <v>34402005</v>
      </c>
      <c r="C12000" s="2">
        <v>40199</v>
      </c>
      <c r="D12000" t="s">
        <v>745</v>
      </c>
      <c r="E12000" t="s">
        <v>9185</v>
      </c>
      <c r="F12000" t="s">
        <v>9107</v>
      </c>
      <c r="J12000" t="s">
        <v>2245</v>
      </c>
      <c r="L12000" t="str">
        <f>_xlfn.XLOOKUP(Tableau1[[#This Row],[TYPE DE PIECE]],Tableau4[MATIERE],Tableau4[SHORT TYPE],"",0,1)</f>
        <v/>
      </c>
      <c r="N12000" t="str">
        <f>IF(ISERR(FIND("DECOUPE",Tableau1[[#This Row],[DESIGNATION]])),"","NEED REF")</f>
        <v/>
      </c>
    </row>
    <row r="12001" spans="2:14">
      <c r="B12001">
        <v>34402004</v>
      </c>
      <c r="C12001" s="2">
        <v>40197</v>
      </c>
      <c r="D12001" t="s">
        <v>13</v>
      </c>
      <c r="E12001" t="s">
        <v>9186</v>
      </c>
      <c r="F12001" t="s">
        <v>9107</v>
      </c>
      <c r="J12001" t="s">
        <v>2245</v>
      </c>
      <c r="L12001" t="str">
        <f>_xlfn.XLOOKUP(Tableau1[[#This Row],[TYPE DE PIECE]],Tableau4[MATIERE],Tableau4[SHORT TYPE],"",0,1)</f>
        <v/>
      </c>
      <c r="N12001" t="str">
        <f>IF(ISERR(FIND("DECOUPE",Tableau1[[#This Row],[DESIGNATION]])),"","NEED REF")</f>
        <v/>
      </c>
    </row>
    <row r="12002" spans="2:14">
      <c r="B12002">
        <v>34402003</v>
      </c>
      <c r="C12002" s="2">
        <v>39824</v>
      </c>
      <c r="D12002" t="s">
        <v>13</v>
      </c>
      <c r="E12002" t="s">
        <v>9187</v>
      </c>
      <c r="F12002" t="s">
        <v>9107</v>
      </c>
      <c r="J12002" t="s">
        <v>2245</v>
      </c>
      <c r="L12002" t="str">
        <f>_xlfn.XLOOKUP(Tableau1[[#This Row],[TYPE DE PIECE]],Tableau4[MATIERE],Tableau4[SHORT TYPE],"",0,1)</f>
        <v/>
      </c>
      <c r="N12002" t="str">
        <f>IF(ISERR(FIND("DECOUPE",Tableau1[[#This Row],[DESIGNATION]])),"","NEED REF")</f>
        <v/>
      </c>
    </row>
    <row r="12003" spans="2:14">
      <c r="B12003">
        <v>34402002</v>
      </c>
      <c r="C12003" s="2">
        <v>39824</v>
      </c>
      <c r="D12003" t="s">
        <v>745</v>
      </c>
      <c r="E12003" t="s">
        <v>9188</v>
      </c>
      <c r="F12003" t="s">
        <v>9107</v>
      </c>
      <c r="J12003" t="s">
        <v>2245</v>
      </c>
      <c r="L12003" t="str">
        <f>_xlfn.XLOOKUP(Tableau1[[#This Row],[TYPE DE PIECE]],Tableau4[MATIERE],Tableau4[SHORT TYPE],"",0,1)</f>
        <v/>
      </c>
      <c r="N12003" t="str">
        <f>IF(ISERR(FIND("DECOUPE",Tableau1[[#This Row],[DESIGNATION]])),"","NEED REF")</f>
        <v/>
      </c>
    </row>
    <row r="12004" spans="2:14">
      <c r="B12004">
        <v>34402001</v>
      </c>
      <c r="C12004" s="2">
        <v>39824</v>
      </c>
      <c r="D12004" t="s">
        <v>745</v>
      </c>
      <c r="E12004" t="s">
        <v>9189</v>
      </c>
      <c r="F12004" t="s">
        <v>9107</v>
      </c>
      <c r="J12004" t="s">
        <v>2245</v>
      </c>
      <c r="L12004" t="str">
        <f>_xlfn.XLOOKUP(Tableau1[[#This Row],[TYPE DE PIECE]],Tableau4[MATIERE],Tableau4[SHORT TYPE],"",0,1)</f>
        <v/>
      </c>
      <c r="N12004" t="str">
        <f>IF(ISERR(FIND("DECOUPE",Tableau1[[#This Row],[DESIGNATION]])),"","NEED REF")</f>
        <v/>
      </c>
    </row>
    <row r="12005" spans="2:14">
      <c r="B12005">
        <v>34402000</v>
      </c>
      <c r="C12005" s="2">
        <v>39824</v>
      </c>
      <c r="D12005" t="s">
        <v>745</v>
      </c>
      <c r="E12005" t="s">
        <v>9190</v>
      </c>
      <c r="F12005" t="s">
        <v>9107</v>
      </c>
      <c r="J12005" t="s">
        <v>2245</v>
      </c>
      <c r="L12005" t="str">
        <f>_xlfn.XLOOKUP(Tableau1[[#This Row],[TYPE DE PIECE]],Tableau4[MATIERE],Tableau4[SHORT TYPE],"",0,1)</f>
        <v/>
      </c>
      <c r="N12005" t="str">
        <f>IF(ISERR(FIND("DECOUPE",Tableau1[[#This Row],[DESIGNATION]])),"","NEED REF")</f>
        <v/>
      </c>
    </row>
    <row r="12006" spans="2:14">
      <c r="B12006">
        <v>34401999</v>
      </c>
      <c r="C12006" s="2">
        <v>39824</v>
      </c>
      <c r="D12006" t="s">
        <v>745</v>
      </c>
      <c r="E12006" t="s">
        <v>9191</v>
      </c>
      <c r="F12006" t="s">
        <v>9107</v>
      </c>
      <c r="J12006" t="s">
        <v>2245</v>
      </c>
      <c r="L12006" t="str">
        <f>_xlfn.XLOOKUP(Tableau1[[#This Row],[TYPE DE PIECE]],Tableau4[MATIERE],Tableau4[SHORT TYPE],"",0,1)</f>
        <v/>
      </c>
      <c r="N12006" t="str">
        <f>IF(ISERR(FIND("DECOUPE",Tableau1[[#This Row],[DESIGNATION]])),"","NEED REF")</f>
        <v/>
      </c>
    </row>
    <row r="12007" spans="2:14">
      <c r="B12007">
        <v>34401998</v>
      </c>
      <c r="C12007" s="2">
        <v>40189</v>
      </c>
      <c r="D12007" t="s">
        <v>13</v>
      </c>
      <c r="E12007" t="s">
        <v>9192</v>
      </c>
      <c r="F12007" t="s">
        <v>6592</v>
      </c>
      <c r="J12007" t="s">
        <v>177</v>
      </c>
      <c r="L12007" t="str">
        <f>_xlfn.XLOOKUP(Tableau1[[#This Row],[TYPE DE PIECE]],Tableau4[MATIERE],Tableau4[SHORT TYPE],"",0,1)</f>
        <v/>
      </c>
      <c r="N12007" t="str">
        <f>IF(ISERR(FIND("DECOUPE",Tableau1[[#This Row],[DESIGNATION]])),"","NEED REF")</f>
        <v/>
      </c>
    </row>
    <row r="12008" spans="2:14">
      <c r="B12008">
        <v>34401997</v>
      </c>
      <c r="C12008" s="2">
        <v>40185</v>
      </c>
      <c r="D12008" t="s">
        <v>745</v>
      </c>
      <c r="E12008" t="s">
        <v>9193</v>
      </c>
      <c r="F12008" t="s">
        <v>7957</v>
      </c>
      <c r="J12008" t="s">
        <v>8946</v>
      </c>
      <c r="L12008" t="str">
        <f>_xlfn.XLOOKUP(Tableau1[[#This Row],[TYPE DE PIECE]],Tableau4[MATIERE],Tableau4[SHORT TYPE],"",0,1)</f>
        <v/>
      </c>
      <c r="N12008" t="str">
        <f>IF(ISERR(FIND("DECOUPE",Tableau1[[#This Row],[DESIGNATION]])),"","NEED REF")</f>
        <v/>
      </c>
    </row>
    <row r="12009" spans="2:14">
      <c r="B12009">
        <v>34401996</v>
      </c>
      <c r="C12009" s="2">
        <v>40164</v>
      </c>
      <c r="D12009" t="s">
        <v>13</v>
      </c>
      <c r="E12009" t="s">
        <v>9194</v>
      </c>
      <c r="F12009" t="s">
        <v>6592</v>
      </c>
      <c r="J12009" t="s">
        <v>1944</v>
      </c>
      <c r="L12009" t="str">
        <f>_xlfn.XLOOKUP(Tableau1[[#This Row],[TYPE DE PIECE]],Tableau4[MATIERE],Tableau4[SHORT TYPE],"",0,1)</f>
        <v/>
      </c>
      <c r="N12009" t="str">
        <f>IF(ISERR(FIND("DECOUPE",Tableau1[[#This Row],[DESIGNATION]])),"","NEED REF")</f>
        <v/>
      </c>
    </row>
    <row r="12010" spans="2:14">
      <c r="B12010">
        <v>34401995</v>
      </c>
      <c r="C12010" s="2">
        <v>40163</v>
      </c>
      <c r="D12010" t="s">
        <v>13</v>
      </c>
      <c r="E12010" t="s">
        <v>9195</v>
      </c>
      <c r="F12010" t="s">
        <v>3822</v>
      </c>
      <c r="J12010" t="s">
        <v>177</v>
      </c>
      <c r="L12010" t="str">
        <f>_xlfn.XLOOKUP(Tableau1[[#This Row],[TYPE DE PIECE]],Tableau4[MATIERE],Tableau4[SHORT TYPE],"",0,1)</f>
        <v/>
      </c>
      <c r="N12010" t="str">
        <f>IF(ISERR(FIND("DECOUPE",Tableau1[[#This Row],[DESIGNATION]])),"","NEED REF")</f>
        <v/>
      </c>
    </row>
    <row r="12011" spans="2:14">
      <c r="B12011">
        <v>34401994</v>
      </c>
      <c r="C12011" s="2">
        <v>40156</v>
      </c>
      <c r="D12011" t="s">
        <v>745</v>
      </c>
      <c r="E12011" t="s">
        <v>9196</v>
      </c>
      <c r="F12011" t="s">
        <v>8951</v>
      </c>
      <c r="J12011" t="s">
        <v>17</v>
      </c>
      <c r="L12011" t="str">
        <f>_xlfn.XLOOKUP(Tableau1[[#This Row],[TYPE DE PIECE]],Tableau4[MATIERE],Tableau4[SHORT TYPE],"",0,1)</f>
        <v/>
      </c>
      <c r="N12011" t="str">
        <f>IF(ISERR(FIND("DECOUPE",Tableau1[[#This Row],[DESIGNATION]])),"","NEED REF")</f>
        <v/>
      </c>
    </row>
    <row r="12012" spans="2:14">
      <c r="B12012">
        <v>34401993</v>
      </c>
      <c r="C12012" s="2">
        <v>40156</v>
      </c>
      <c r="D12012" t="s">
        <v>745</v>
      </c>
      <c r="E12012" t="s">
        <v>9197</v>
      </c>
      <c r="F12012" t="s">
        <v>8951</v>
      </c>
      <c r="J12012" t="s">
        <v>17</v>
      </c>
      <c r="L12012" t="str">
        <f>_xlfn.XLOOKUP(Tableau1[[#This Row],[TYPE DE PIECE]],Tableau4[MATIERE],Tableau4[SHORT TYPE],"",0,1)</f>
        <v/>
      </c>
      <c r="N12012" t="str">
        <f>IF(ISERR(FIND("DECOUPE",Tableau1[[#This Row],[DESIGNATION]])),"","NEED REF")</f>
        <v/>
      </c>
    </row>
    <row r="12013" spans="2:14">
      <c r="B12013">
        <v>34401992</v>
      </c>
      <c r="C12013" s="2">
        <v>40156</v>
      </c>
      <c r="D12013" t="s">
        <v>745</v>
      </c>
      <c r="E12013" t="s">
        <v>9198</v>
      </c>
      <c r="F12013" t="s">
        <v>8951</v>
      </c>
      <c r="J12013" t="s">
        <v>17</v>
      </c>
      <c r="L12013" t="str">
        <f>_xlfn.XLOOKUP(Tableau1[[#This Row],[TYPE DE PIECE]],Tableau4[MATIERE],Tableau4[SHORT TYPE],"",0,1)</f>
        <v/>
      </c>
      <c r="N12013" t="str">
        <f>IF(ISERR(FIND("DECOUPE",Tableau1[[#This Row],[DESIGNATION]])),"","NEED REF")</f>
        <v/>
      </c>
    </row>
    <row r="12014" spans="2:14">
      <c r="B12014">
        <v>34401991</v>
      </c>
      <c r="C12014" s="2">
        <v>40156</v>
      </c>
      <c r="D12014" t="s">
        <v>745</v>
      </c>
      <c r="E12014" t="s">
        <v>9199</v>
      </c>
      <c r="F12014" t="s">
        <v>8951</v>
      </c>
      <c r="J12014" t="s">
        <v>17</v>
      </c>
      <c r="L12014" t="str">
        <f>_xlfn.XLOOKUP(Tableau1[[#This Row],[TYPE DE PIECE]],Tableau4[MATIERE],Tableau4[SHORT TYPE],"",0,1)</f>
        <v/>
      </c>
      <c r="N12014" t="str">
        <f>IF(ISERR(FIND("DECOUPE",Tableau1[[#This Row],[DESIGNATION]])),"","NEED REF")</f>
        <v/>
      </c>
    </row>
    <row r="12015" spans="2:14">
      <c r="B12015">
        <v>34401990</v>
      </c>
      <c r="C12015" s="2">
        <v>40156</v>
      </c>
      <c r="D12015" t="s">
        <v>745</v>
      </c>
      <c r="E12015" t="s">
        <v>9200</v>
      </c>
      <c r="F12015" t="s">
        <v>8951</v>
      </c>
      <c r="J12015" t="s">
        <v>17</v>
      </c>
      <c r="L12015" t="str">
        <f>_xlfn.XLOOKUP(Tableau1[[#This Row],[TYPE DE PIECE]],Tableau4[MATIERE],Tableau4[SHORT TYPE],"",0,1)</f>
        <v/>
      </c>
      <c r="N12015" t="str">
        <f>IF(ISERR(FIND("DECOUPE",Tableau1[[#This Row],[DESIGNATION]])),"","NEED REF")</f>
        <v/>
      </c>
    </row>
    <row r="12016" spans="2:14">
      <c r="B12016">
        <v>34401989</v>
      </c>
      <c r="C12016" s="2">
        <v>40156</v>
      </c>
      <c r="D12016" t="s">
        <v>745</v>
      </c>
      <c r="E12016" t="s">
        <v>9201</v>
      </c>
      <c r="F12016" t="s">
        <v>8951</v>
      </c>
      <c r="J12016" t="s">
        <v>17</v>
      </c>
      <c r="L12016" t="str">
        <f>_xlfn.XLOOKUP(Tableau1[[#This Row],[TYPE DE PIECE]],Tableau4[MATIERE],Tableau4[SHORT TYPE],"",0,1)</f>
        <v/>
      </c>
      <c r="N12016" t="str">
        <f>IF(ISERR(FIND("DECOUPE",Tableau1[[#This Row],[DESIGNATION]])),"","NEED REF")</f>
        <v/>
      </c>
    </row>
    <row r="12017" spans="2:14">
      <c r="B12017">
        <v>34401988</v>
      </c>
      <c r="C12017" s="2">
        <v>40156</v>
      </c>
      <c r="D12017" t="s">
        <v>9202</v>
      </c>
      <c r="E12017" t="s">
        <v>9203</v>
      </c>
      <c r="F12017" t="s">
        <v>8951</v>
      </c>
      <c r="J12017" t="s">
        <v>17</v>
      </c>
      <c r="L12017" t="str">
        <f>_xlfn.XLOOKUP(Tableau1[[#This Row],[TYPE DE PIECE]],Tableau4[MATIERE],Tableau4[SHORT TYPE],"",0,1)</f>
        <v/>
      </c>
      <c r="N12017" t="str">
        <f>IF(ISERR(FIND("DECOUPE",Tableau1[[#This Row],[DESIGNATION]])),"","NEED REF")</f>
        <v/>
      </c>
    </row>
    <row r="12018" spans="2:14">
      <c r="B12018">
        <v>34401987</v>
      </c>
      <c r="C12018" s="2">
        <v>40156</v>
      </c>
      <c r="E12018" t="s">
        <v>7180</v>
      </c>
      <c r="F12018" t="s">
        <v>8951</v>
      </c>
      <c r="J12018" t="s">
        <v>17</v>
      </c>
      <c r="L12018" t="str">
        <f>_xlfn.XLOOKUP(Tableau1[[#This Row],[TYPE DE PIECE]],Tableau4[MATIERE],Tableau4[SHORT TYPE],"",0,1)</f>
        <v/>
      </c>
      <c r="N12018" t="str">
        <f>IF(ISERR(FIND("DECOUPE",Tableau1[[#This Row],[DESIGNATION]])),"","NEED REF")</f>
        <v/>
      </c>
    </row>
    <row r="12019" spans="2:14">
      <c r="B12019">
        <v>34401986</v>
      </c>
      <c r="C12019" s="2">
        <v>40156</v>
      </c>
      <c r="E12019" t="s">
        <v>7180</v>
      </c>
      <c r="F12019" t="s">
        <v>8951</v>
      </c>
      <c r="J12019" t="s">
        <v>17</v>
      </c>
      <c r="L12019" t="str">
        <f>_xlfn.XLOOKUP(Tableau1[[#This Row],[TYPE DE PIECE]],Tableau4[MATIERE],Tableau4[SHORT TYPE],"",0,1)</f>
        <v/>
      </c>
      <c r="N12019" t="str">
        <f>IF(ISERR(FIND("DECOUPE",Tableau1[[#This Row],[DESIGNATION]])),"","NEED REF")</f>
        <v/>
      </c>
    </row>
    <row r="12020" spans="2:14">
      <c r="B12020">
        <v>34401985</v>
      </c>
      <c r="C12020" s="2">
        <v>40156</v>
      </c>
      <c r="E12020" t="s">
        <v>7180</v>
      </c>
      <c r="F12020" t="s">
        <v>8951</v>
      </c>
      <c r="J12020" t="s">
        <v>17</v>
      </c>
      <c r="L12020" t="str">
        <f>_xlfn.XLOOKUP(Tableau1[[#This Row],[TYPE DE PIECE]],Tableau4[MATIERE],Tableau4[SHORT TYPE],"",0,1)</f>
        <v/>
      </c>
      <c r="N12020" t="str">
        <f>IF(ISERR(FIND("DECOUPE",Tableau1[[#This Row],[DESIGNATION]])),"","NEED REF")</f>
        <v/>
      </c>
    </row>
    <row r="12021" spans="2:14">
      <c r="B12021">
        <v>34401984</v>
      </c>
      <c r="C12021" s="2">
        <v>40156</v>
      </c>
      <c r="D12021" t="s">
        <v>745</v>
      </c>
      <c r="E12021" t="s">
        <v>9204</v>
      </c>
      <c r="F12021" t="s">
        <v>8951</v>
      </c>
      <c r="J12021" t="s">
        <v>17</v>
      </c>
      <c r="L12021" t="str">
        <f>_xlfn.XLOOKUP(Tableau1[[#This Row],[TYPE DE PIECE]],Tableau4[MATIERE],Tableau4[SHORT TYPE],"",0,1)</f>
        <v/>
      </c>
      <c r="N12021" t="str">
        <f>IF(ISERR(FIND("DECOUPE",Tableau1[[#This Row],[DESIGNATION]])),"","NEED REF")</f>
        <v/>
      </c>
    </row>
    <row r="12022" spans="2:14">
      <c r="B12022">
        <v>34401983</v>
      </c>
      <c r="C12022" s="2">
        <v>40156</v>
      </c>
      <c r="D12022" t="s">
        <v>745</v>
      </c>
      <c r="E12022" t="s">
        <v>9205</v>
      </c>
      <c r="F12022" t="s">
        <v>8951</v>
      </c>
      <c r="J12022" t="s">
        <v>17</v>
      </c>
      <c r="L12022" t="str">
        <f>_xlfn.XLOOKUP(Tableau1[[#This Row],[TYPE DE PIECE]],Tableau4[MATIERE],Tableau4[SHORT TYPE],"",0,1)</f>
        <v/>
      </c>
      <c r="N12022" t="str">
        <f>IF(ISERR(FIND("DECOUPE",Tableau1[[#This Row],[DESIGNATION]])),"","NEED REF")</f>
        <v/>
      </c>
    </row>
    <row r="12023" spans="2:14">
      <c r="B12023">
        <v>34401982</v>
      </c>
      <c r="C12023" s="2">
        <v>40156</v>
      </c>
      <c r="D12023" t="s">
        <v>745</v>
      </c>
      <c r="E12023" t="s">
        <v>9206</v>
      </c>
      <c r="F12023" t="s">
        <v>8951</v>
      </c>
      <c r="J12023" t="s">
        <v>17</v>
      </c>
      <c r="L12023" t="str">
        <f>_xlfn.XLOOKUP(Tableau1[[#This Row],[TYPE DE PIECE]],Tableau4[MATIERE],Tableau4[SHORT TYPE],"",0,1)</f>
        <v/>
      </c>
      <c r="N12023" t="str">
        <f>IF(ISERR(FIND("DECOUPE",Tableau1[[#This Row],[DESIGNATION]])),"","NEED REF")</f>
        <v/>
      </c>
    </row>
    <row r="12024" spans="2:14">
      <c r="B12024">
        <v>34401981</v>
      </c>
      <c r="C12024" s="2">
        <v>40156</v>
      </c>
      <c r="D12024" t="s">
        <v>745</v>
      </c>
      <c r="E12024" t="s">
        <v>9207</v>
      </c>
      <c r="F12024" t="s">
        <v>8951</v>
      </c>
      <c r="J12024" t="s">
        <v>17</v>
      </c>
      <c r="L12024" t="str">
        <f>_xlfn.XLOOKUP(Tableau1[[#This Row],[TYPE DE PIECE]],Tableau4[MATIERE],Tableau4[SHORT TYPE],"",0,1)</f>
        <v/>
      </c>
      <c r="N12024" t="str">
        <f>IF(ISERR(FIND("DECOUPE",Tableau1[[#This Row],[DESIGNATION]])),"","NEED REF")</f>
        <v/>
      </c>
    </row>
    <row r="12025" spans="2:14">
      <c r="B12025">
        <v>34401980</v>
      </c>
      <c r="C12025" s="2">
        <v>40156</v>
      </c>
      <c r="D12025" t="s">
        <v>745</v>
      </c>
      <c r="E12025" t="s">
        <v>9208</v>
      </c>
      <c r="F12025" t="s">
        <v>8951</v>
      </c>
      <c r="J12025" t="s">
        <v>17</v>
      </c>
      <c r="L12025" t="str">
        <f>_xlfn.XLOOKUP(Tableau1[[#This Row],[TYPE DE PIECE]],Tableau4[MATIERE],Tableau4[SHORT TYPE],"",0,1)</f>
        <v/>
      </c>
      <c r="N12025" t="str">
        <f>IF(ISERR(FIND("DECOUPE",Tableau1[[#This Row],[DESIGNATION]])),"","NEED REF")</f>
        <v/>
      </c>
    </row>
    <row r="12026" spans="2:14">
      <c r="B12026">
        <v>34401979</v>
      </c>
      <c r="C12026" s="2">
        <v>40156</v>
      </c>
      <c r="D12026" t="s">
        <v>745</v>
      </c>
      <c r="E12026" t="s">
        <v>9209</v>
      </c>
      <c r="F12026" t="s">
        <v>8951</v>
      </c>
      <c r="J12026" t="s">
        <v>17</v>
      </c>
      <c r="L12026" t="str">
        <f>_xlfn.XLOOKUP(Tableau1[[#This Row],[TYPE DE PIECE]],Tableau4[MATIERE],Tableau4[SHORT TYPE],"",0,1)</f>
        <v/>
      </c>
      <c r="N12026" t="str">
        <f>IF(ISERR(FIND("DECOUPE",Tableau1[[#This Row],[DESIGNATION]])),"","NEED REF")</f>
        <v/>
      </c>
    </row>
    <row r="12027" spans="2:14">
      <c r="B12027">
        <v>34401978</v>
      </c>
      <c r="C12027" s="2">
        <v>40156</v>
      </c>
      <c r="E12027" t="s">
        <v>7180</v>
      </c>
      <c r="F12027" t="s">
        <v>8951</v>
      </c>
      <c r="J12027" t="s">
        <v>17</v>
      </c>
      <c r="L12027" t="str">
        <f>_xlfn.XLOOKUP(Tableau1[[#This Row],[TYPE DE PIECE]],Tableau4[MATIERE],Tableau4[SHORT TYPE],"",0,1)</f>
        <v/>
      </c>
      <c r="N12027" t="str">
        <f>IF(ISERR(FIND("DECOUPE",Tableau1[[#This Row],[DESIGNATION]])),"","NEED REF")</f>
        <v/>
      </c>
    </row>
    <row r="12028" spans="2:14">
      <c r="B12028">
        <v>34401977</v>
      </c>
      <c r="C12028" s="2">
        <v>40156</v>
      </c>
      <c r="E12028" t="s">
        <v>7180</v>
      </c>
      <c r="F12028" t="s">
        <v>8951</v>
      </c>
      <c r="J12028" t="s">
        <v>17</v>
      </c>
      <c r="L12028" t="str">
        <f>_xlfn.XLOOKUP(Tableau1[[#This Row],[TYPE DE PIECE]],Tableau4[MATIERE],Tableau4[SHORT TYPE],"",0,1)</f>
        <v/>
      </c>
      <c r="N12028" t="str">
        <f>IF(ISERR(FIND("DECOUPE",Tableau1[[#This Row],[DESIGNATION]])),"","NEED REF")</f>
        <v/>
      </c>
    </row>
    <row r="12029" spans="2:14">
      <c r="B12029">
        <v>34401976</v>
      </c>
      <c r="C12029" s="2">
        <v>40156</v>
      </c>
      <c r="E12029" t="s">
        <v>7180</v>
      </c>
      <c r="F12029" t="s">
        <v>8951</v>
      </c>
      <c r="J12029" t="s">
        <v>17</v>
      </c>
      <c r="L12029" t="str">
        <f>_xlfn.XLOOKUP(Tableau1[[#This Row],[TYPE DE PIECE]],Tableau4[MATIERE],Tableau4[SHORT TYPE],"",0,1)</f>
        <v/>
      </c>
      <c r="N12029" t="str">
        <f>IF(ISERR(FIND("DECOUPE",Tableau1[[#This Row],[DESIGNATION]])),"","NEED REF")</f>
        <v/>
      </c>
    </row>
    <row r="12030" spans="2:14">
      <c r="B12030">
        <v>34401975</v>
      </c>
      <c r="C12030" s="2">
        <v>40156</v>
      </c>
      <c r="D12030" t="s">
        <v>745</v>
      </c>
      <c r="E12030" t="s">
        <v>9210</v>
      </c>
      <c r="F12030" t="s">
        <v>8951</v>
      </c>
      <c r="J12030" t="s">
        <v>17</v>
      </c>
      <c r="L12030" t="str">
        <f>_xlfn.XLOOKUP(Tableau1[[#This Row],[TYPE DE PIECE]],Tableau4[MATIERE],Tableau4[SHORT TYPE],"",0,1)</f>
        <v/>
      </c>
      <c r="N12030" t="str">
        <f>IF(ISERR(FIND("DECOUPE",Tableau1[[#This Row],[DESIGNATION]])),"","NEED REF")</f>
        <v/>
      </c>
    </row>
    <row r="12031" spans="2:14">
      <c r="B12031">
        <v>34401974</v>
      </c>
      <c r="C12031" s="2">
        <v>40156</v>
      </c>
      <c r="D12031" t="s">
        <v>745</v>
      </c>
      <c r="E12031" t="s">
        <v>9211</v>
      </c>
      <c r="F12031" t="s">
        <v>8951</v>
      </c>
      <c r="J12031" t="s">
        <v>17</v>
      </c>
      <c r="L12031" t="str">
        <f>_xlfn.XLOOKUP(Tableau1[[#This Row],[TYPE DE PIECE]],Tableau4[MATIERE],Tableau4[SHORT TYPE],"",0,1)</f>
        <v/>
      </c>
      <c r="N12031" t="str">
        <f>IF(ISERR(FIND("DECOUPE",Tableau1[[#This Row],[DESIGNATION]])),"","NEED REF")</f>
        <v/>
      </c>
    </row>
    <row r="12032" spans="2:14">
      <c r="B12032">
        <v>34401973</v>
      </c>
      <c r="C12032" s="2">
        <v>40156</v>
      </c>
      <c r="D12032" t="s">
        <v>745</v>
      </c>
      <c r="E12032" t="s">
        <v>9212</v>
      </c>
      <c r="F12032" t="s">
        <v>8951</v>
      </c>
      <c r="J12032" t="s">
        <v>17</v>
      </c>
      <c r="L12032" t="str">
        <f>_xlfn.XLOOKUP(Tableau1[[#This Row],[TYPE DE PIECE]],Tableau4[MATIERE],Tableau4[SHORT TYPE],"",0,1)</f>
        <v/>
      </c>
      <c r="N12032" t="str">
        <f>IF(ISERR(FIND("DECOUPE",Tableau1[[#This Row],[DESIGNATION]])),"","NEED REF")</f>
        <v/>
      </c>
    </row>
    <row r="12033" spans="2:14">
      <c r="B12033">
        <v>34401972</v>
      </c>
      <c r="C12033" s="2">
        <v>40156</v>
      </c>
      <c r="D12033" t="s">
        <v>745</v>
      </c>
      <c r="E12033" t="s">
        <v>9213</v>
      </c>
      <c r="F12033" t="s">
        <v>8951</v>
      </c>
      <c r="J12033" t="s">
        <v>17</v>
      </c>
      <c r="L12033" t="str">
        <f>_xlfn.XLOOKUP(Tableau1[[#This Row],[TYPE DE PIECE]],Tableau4[MATIERE],Tableau4[SHORT TYPE],"",0,1)</f>
        <v/>
      </c>
      <c r="N12033" t="str">
        <f>IF(ISERR(FIND("DECOUPE",Tableau1[[#This Row],[DESIGNATION]])),"","NEED REF")</f>
        <v/>
      </c>
    </row>
    <row r="12034" spans="2:14">
      <c r="B12034">
        <v>34401971</v>
      </c>
      <c r="C12034" s="2">
        <v>40156</v>
      </c>
      <c r="D12034" t="s">
        <v>745</v>
      </c>
      <c r="E12034" t="s">
        <v>9214</v>
      </c>
      <c r="F12034" t="s">
        <v>8951</v>
      </c>
      <c r="J12034" t="s">
        <v>17</v>
      </c>
      <c r="L12034" t="str">
        <f>_xlfn.XLOOKUP(Tableau1[[#This Row],[TYPE DE PIECE]],Tableau4[MATIERE],Tableau4[SHORT TYPE],"",0,1)</f>
        <v/>
      </c>
      <c r="N12034" t="str">
        <f>IF(ISERR(FIND("DECOUPE",Tableau1[[#This Row],[DESIGNATION]])),"","NEED REF")</f>
        <v/>
      </c>
    </row>
    <row r="12035" spans="2:14">
      <c r="B12035">
        <v>34401970</v>
      </c>
      <c r="C12035" s="2">
        <v>40156</v>
      </c>
      <c r="D12035" t="s">
        <v>745</v>
      </c>
      <c r="E12035" t="s">
        <v>9215</v>
      </c>
      <c r="F12035" t="s">
        <v>8951</v>
      </c>
      <c r="J12035" t="s">
        <v>17</v>
      </c>
      <c r="L12035" t="str">
        <f>_xlfn.XLOOKUP(Tableau1[[#This Row],[TYPE DE PIECE]],Tableau4[MATIERE],Tableau4[SHORT TYPE],"",0,1)</f>
        <v/>
      </c>
      <c r="N12035" t="str">
        <f>IF(ISERR(FIND("DECOUPE",Tableau1[[#This Row],[DESIGNATION]])),"","NEED REF")</f>
        <v/>
      </c>
    </row>
    <row r="12036" spans="2:14">
      <c r="B12036">
        <v>34401969</v>
      </c>
      <c r="C12036" s="2">
        <v>40156</v>
      </c>
      <c r="D12036" t="s">
        <v>745</v>
      </c>
      <c r="E12036" t="s">
        <v>9216</v>
      </c>
      <c r="F12036" t="s">
        <v>8951</v>
      </c>
      <c r="J12036" t="s">
        <v>17</v>
      </c>
      <c r="L12036" t="str">
        <f>_xlfn.XLOOKUP(Tableau1[[#This Row],[TYPE DE PIECE]],Tableau4[MATIERE],Tableau4[SHORT TYPE],"",0,1)</f>
        <v/>
      </c>
      <c r="N12036" t="str">
        <f>IF(ISERR(FIND("DECOUPE",Tableau1[[#This Row],[DESIGNATION]])),"","NEED REF")</f>
        <v/>
      </c>
    </row>
    <row r="12037" spans="2:14">
      <c r="B12037">
        <v>34401968</v>
      </c>
      <c r="C12037" s="2">
        <v>40156</v>
      </c>
      <c r="D12037" t="s">
        <v>745</v>
      </c>
      <c r="E12037" t="s">
        <v>9217</v>
      </c>
      <c r="F12037" t="s">
        <v>8951</v>
      </c>
      <c r="J12037" t="s">
        <v>17</v>
      </c>
      <c r="L12037" t="str">
        <f>_xlfn.XLOOKUP(Tableau1[[#This Row],[TYPE DE PIECE]],Tableau4[MATIERE],Tableau4[SHORT TYPE],"",0,1)</f>
        <v/>
      </c>
      <c r="N12037" t="str">
        <f>IF(ISERR(FIND("DECOUPE",Tableau1[[#This Row],[DESIGNATION]])),"","NEED REF")</f>
        <v/>
      </c>
    </row>
    <row r="12038" spans="2:14">
      <c r="B12038">
        <v>34401967</v>
      </c>
      <c r="C12038" s="2">
        <v>40156</v>
      </c>
      <c r="D12038" t="s">
        <v>745</v>
      </c>
      <c r="E12038" t="s">
        <v>9218</v>
      </c>
      <c r="F12038" t="s">
        <v>8951</v>
      </c>
      <c r="J12038" t="s">
        <v>17</v>
      </c>
      <c r="L12038" t="str">
        <f>_xlfn.XLOOKUP(Tableau1[[#This Row],[TYPE DE PIECE]],Tableau4[MATIERE],Tableau4[SHORT TYPE],"",0,1)</f>
        <v/>
      </c>
      <c r="N12038" t="str">
        <f>IF(ISERR(FIND("DECOUPE",Tableau1[[#This Row],[DESIGNATION]])),"","NEED REF")</f>
        <v/>
      </c>
    </row>
    <row r="12039" spans="2:14">
      <c r="B12039">
        <v>34401966</v>
      </c>
      <c r="C12039" s="2">
        <v>40156</v>
      </c>
      <c r="D12039" t="s">
        <v>745</v>
      </c>
      <c r="E12039" t="s">
        <v>9219</v>
      </c>
      <c r="F12039" t="s">
        <v>8951</v>
      </c>
      <c r="J12039" t="s">
        <v>17</v>
      </c>
      <c r="L12039" t="str">
        <f>_xlfn.XLOOKUP(Tableau1[[#This Row],[TYPE DE PIECE]],Tableau4[MATIERE],Tableau4[SHORT TYPE],"",0,1)</f>
        <v/>
      </c>
      <c r="N12039" t="str">
        <f>IF(ISERR(FIND("DECOUPE",Tableau1[[#This Row],[DESIGNATION]])),"","NEED REF")</f>
        <v/>
      </c>
    </row>
    <row r="12040" spans="2:14">
      <c r="B12040">
        <v>34401965</v>
      </c>
      <c r="C12040" s="2">
        <v>40156</v>
      </c>
      <c r="D12040" t="s">
        <v>745</v>
      </c>
      <c r="E12040" t="s">
        <v>9220</v>
      </c>
      <c r="F12040" t="s">
        <v>8951</v>
      </c>
      <c r="J12040" t="s">
        <v>17</v>
      </c>
      <c r="L12040" t="str">
        <f>_xlfn.XLOOKUP(Tableau1[[#This Row],[TYPE DE PIECE]],Tableau4[MATIERE],Tableau4[SHORT TYPE],"",0,1)</f>
        <v/>
      </c>
      <c r="N12040" t="str">
        <f>IF(ISERR(FIND("DECOUPE",Tableau1[[#This Row],[DESIGNATION]])),"","NEED REF")</f>
        <v/>
      </c>
    </row>
    <row r="12041" spans="2:14">
      <c r="B12041">
        <v>34401964</v>
      </c>
      <c r="C12041" s="2">
        <v>40156</v>
      </c>
      <c r="D12041" t="s">
        <v>745</v>
      </c>
      <c r="E12041" t="s">
        <v>9221</v>
      </c>
      <c r="F12041" t="s">
        <v>8951</v>
      </c>
      <c r="J12041" t="s">
        <v>17</v>
      </c>
      <c r="L12041" t="str">
        <f>_xlfn.XLOOKUP(Tableau1[[#This Row],[TYPE DE PIECE]],Tableau4[MATIERE],Tableau4[SHORT TYPE],"",0,1)</f>
        <v/>
      </c>
      <c r="N12041" t="str">
        <f>IF(ISERR(FIND("DECOUPE",Tableau1[[#This Row],[DESIGNATION]])),"","NEED REF")</f>
        <v/>
      </c>
    </row>
    <row r="12042" spans="2:14">
      <c r="B12042">
        <v>34401963</v>
      </c>
      <c r="C12042" s="2">
        <v>40156</v>
      </c>
      <c r="D12042" t="s">
        <v>745</v>
      </c>
      <c r="E12042" t="s">
        <v>9222</v>
      </c>
      <c r="F12042" t="s">
        <v>8951</v>
      </c>
      <c r="J12042" t="s">
        <v>17</v>
      </c>
      <c r="L12042" t="str">
        <f>_xlfn.XLOOKUP(Tableau1[[#This Row],[TYPE DE PIECE]],Tableau4[MATIERE],Tableau4[SHORT TYPE],"",0,1)</f>
        <v/>
      </c>
      <c r="N12042" t="str">
        <f>IF(ISERR(FIND("DECOUPE",Tableau1[[#This Row],[DESIGNATION]])),"","NEED REF")</f>
        <v/>
      </c>
    </row>
    <row r="12043" spans="2:14">
      <c r="B12043">
        <v>34401962</v>
      </c>
      <c r="C12043" s="2">
        <v>40156</v>
      </c>
      <c r="D12043" t="s">
        <v>745</v>
      </c>
      <c r="E12043" t="s">
        <v>9223</v>
      </c>
      <c r="F12043" t="s">
        <v>8951</v>
      </c>
      <c r="J12043" t="s">
        <v>17</v>
      </c>
      <c r="L12043" t="str">
        <f>_xlfn.XLOOKUP(Tableau1[[#This Row],[TYPE DE PIECE]],Tableau4[MATIERE],Tableau4[SHORT TYPE],"",0,1)</f>
        <v/>
      </c>
      <c r="N12043" t="str">
        <f>IF(ISERR(FIND("DECOUPE",Tableau1[[#This Row],[DESIGNATION]])),"","NEED REF")</f>
        <v/>
      </c>
    </row>
    <row r="12044" spans="2:14">
      <c r="B12044">
        <v>34401961</v>
      </c>
      <c r="C12044" s="2">
        <v>40156</v>
      </c>
      <c r="D12044" t="s">
        <v>745</v>
      </c>
      <c r="E12044" t="s">
        <v>9224</v>
      </c>
      <c r="F12044" t="s">
        <v>8951</v>
      </c>
      <c r="J12044" t="s">
        <v>17</v>
      </c>
      <c r="L12044" t="str">
        <f>_xlfn.XLOOKUP(Tableau1[[#This Row],[TYPE DE PIECE]],Tableau4[MATIERE],Tableau4[SHORT TYPE],"",0,1)</f>
        <v/>
      </c>
      <c r="N12044" t="str">
        <f>IF(ISERR(FIND("DECOUPE",Tableau1[[#This Row],[DESIGNATION]])),"","NEED REF")</f>
        <v/>
      </c>
    </row>
    <row r="12045" spans="2:14">
      <c r="B12045">
        <v>34401960</v>
      </c>
      <c r="C12045" s="2">
        <v>40156</v>
      </c>
      <c r="D12045" t="s">
        <v>745</v>
      </c>
      <c r="E12045" t="s">
        <v>9225</v>
      </c>
      <c r="F12045" t="s">
        <v>8951</v>
      </c>
      <c r="J12045" t="s">
        <v>17</v>
      </c>
      <c r="L12045" t="str">
        <f>_xlfn.XLOOKUP(Tableau1[[#This Row],[TYPE DE PIECE]],Tableau4[MATIERE],Tableau4[SHORT TYPE],"",0,1)</f>
        <v/>
      </c>
      <c r="N12045" t="str">
        <f>IF(ISERR(FIND("DECOUPE",Tableau1[[#This Row],[DESIGNATION]])),"","NEED REF")</f>
        <v/>
      </c>
    </row>
    <row r="12046" spans="2:14">
      <c r="B12046">
        <v>34401959</v>
      </c>
      <c r="C12046" s="2">
        <v>40156</v>
      </c>
      <c r="D12046" t="s">
        <v>745</v>
      </c>
      <c r="E12046" t="s">
        <v>9226</v>
      </c>
      <c r="F12046" t="s">
        <v>8951</v>
      </c>
      <c r="J12046" t="s">
        <v>17</v>
      </c>
      <c r="L12046" t="str">
        <f>_xlfn.XLOOKUP(Tableau1[[#This Row],[TYPE DE PIECE]],Tableau4[MATIERE],Tableau4[SHORT TYPE],"",0,1)</f>
        <v/>
      </c>
      <c r="N12046" t="str">
        <f>IF(ISERR(FIND("DECOUPE",Tableau1[[#This Row],[DESIGNATION]])),"","NEED REF")</f>
        <v/>
      </c>
    </row>
    <row r="12047" spans="2:14">
      <c r="B12047">
        <v>34401958</v>
      </c>
      <c r="C12047" s="2">
        <v>40156</v>
      </c>
      <c r="D12047" t="s">
        <v>745</v>
      </c>
      <c r="E12047" t="s">
        <v>9227</v>
      </c>
      <c r="F12047" t="s">
        <v>8951</v>
      </c>
      <c r="J12047" t="s">
        <v>17</v>
      </c>
      <c r="L12047" t="str">
        <f>_xlfn.XLOOKUP(Tableau1[[#This Row],[TYPE DE PIECE]],Tableau4[MATIERE],Tableau4[SHORT TYPE],"",0,1)</f>
        <v/>
      </c>
      <c r="N12047" t="str">
        <f>IF(ISERR(FIND("DECOUPE",Tableau1[[#This Row],[DESIGNATION]])),"","NEED REF")</f>
        <v/>
      </c>
    </row>
    <row r="12048" spans="2:14">
      <c r="B12048">
        <v>34401957</v>
      </c>
      <c r="C12048" s="2">
        <v>40156</v>
      </c>
      <c r="D12048" t="s">
        <v>745</v>
      </c>
      <c r="E12048" t="s">
        <v>9228</v>
      </c>
      <c r="F12048" t="s">
        <v>8951</v>
      </c>
      <c r="J12048" t="s">
        <v>17</v>
      </c>
      <c r="L12048" t="str">
        <f>_xlfn.XLOOKUP(Tableau1[[#This Row],[TYPE DE PIECE]],Tableau4[MATIERE],Tableau4[SHORT TYPE],"",0,1)</f>
        <v/>
      </c>
      <c r="N12048" t="str">
        <f>IF(ISERR(FIND("DECOUPE",Tableau1[[#This Row],[DESIGNATION]])),"","NEED REF")</f>
        <v/>
      </c>
    </row>
    <row r="12049" spans="2:14">
      <c r="B12049">
        <v>34401956</v>
      </c>
      <c r="C12049" s="2">
        <v>40156</v>
      </c>
      <c r="D12049" t="s">
        <v>745</v>
      </c>
      <c r="E12049" t="s">
        <v>9229</v>
      </c>
      <c r="F12049" t="s">
        <v>8951</v>
      </c>
      <c r="J12049" t="s">
        <v>17</v>
      </c>
      <c r="L12049" t="str">
        <f>_xlfn.XLOOKUP(Tableau1[[#This Row],[TYPE DE PIECE]],Tableau4[MATIERE],Tableau4[SHORT TYPE],"",0,1)</f>
        <v/>
      </c>
      <c r="N12049" t="str">
        <f>IF(ISERR(FIND("DECOUPE",Tableau1[[#This Row],[DESIGNATION]])),"","NEED REF")</f>
        <v/>
      </c>
    </row>
    <row r="12050" spans="2:14">
      <c r="B12050">
        <v>34401955</v>
      </c>
      <c r="C12050" s="2">
        <v>40156</v>
      </c>
      <c r="D12050" t="s">
        <v>745</v>
      </c>
      <c r="E12050" t="s">
        <v>9230</v>
      </c>
      <c r="F12050" t="s">
        <v>8951</v>
      </c>
      <c r="J12050" t="s">
        <v>17</v>
      </c>
      <c r="L12050" t="str">
        <f>_xlfn.XLOOKUP(Tableau1[[#This Row],[TYPE DE PIECE]],Tableau4[MATIERE],Tableau4[SHORT TYPE],"",0,1)</f>
        <v/>
      </c>
      <c r="N12050" t="str">
        <f>IF(ISERR(FIND("DECOUPE",Tableau1[[#This Row],[DESIGNATION]])),"","NEED REF")</f>
        <v/>
      </c>
    </row>
    <row r="12051" spans="2:14">
      <c r="B12051">
        <v>34401954</v>
      </c>
      <c r="C12051" s="2">
        <v>40162</v>
      </c>
      <c r="D12051" t="s">
        <v>745</v>
      </c>
      <c r="E12051" t="s">
        <v>9231</v>
      </c>
      <c r="F12051" t="s">
        <v>8951</v>
      </c>
      <c r="J12051" t="s">
        <v>17</v>
      </c>
      <c r="L12051" t="str">
        <f>_xlfn.XLOOKUP(Tableau1[[#This Row],[TYPE DE PIECE]],Tableau4[MATIERE],Tableau4[SHORT TYPE],"",0,1)</f>
        <v/>
      </c>
      <c r="N12051" t="str">
        <f>IF(ISERR(FIND("DECOUPE",Tableau1[[#This Row],[DESIGNATION]])),"","NEED REF")</f>
        <v/>
      </c>
    </row>
    <row r="12052" spans="2:14">
      <c r="B12052">
        <v>34401953</v>
      </c>
      <c r="C12052" s="2">
        <v>40162</v>
      </c>
      <c r="D12052" t="s">
        <v>745</v>
      </c>
      <c r="E12052" t="s">
        <v>9232</v>
      </c>
      <c r="F12052" t="s">
        <v>8951</v>
      </c>
      <c r="J12052" t="s">
        <v>17</v>
      </c>
      <c r="L12052" t="str">
        <f>_xlfn.XLOOKUP(Tableau1[[#This Row],[TYPE DE PIECE]],Tableau4[MATIERE],Tableau4[SHORT TYPE],"",0,1)</f>
        <v/>
      </c>
      <c r="N12052" t="str">
        <f>IF(ISERR(FIND("DECOUPE",Tableau1[[#This Row],[DESIGNATION]])),"","NEED REF")</f>
        <v/>
      </c>
    </row>
    <row r="12053" spans="2:14">
      <c r="B12053">
        <v>34401952</v>
      </c>
      <c r="C12053" s="2">
        <v>40155</v>
      </c>
      <c r="D12053" t="s">
        <v>13</v>
      </c>
      <c r="E12053" t="s">
        <v>9233</v>
      </c>
      <c r="F12053" t="s">
        <v>9161</v>
      </c>
      <c r="J12053" t="s">
        <v>17</v>
      </c>
      <c r="L12053" t="str">
        <f>_xlfn.XLOOKUP(Tableau1[[#This Row],[TYPE DE PIECE]],Tableau4[MATIERE],Tableau4[SHORT TYPE],"",0,1)</f>
        <v/>
      </c>
      <c r="N12053" t="str">
        <f>IF(ISERR(FIND("DECOUPE",Tableau1[[#This Row],[DESIGNATION]])),"","NEED REF")</f>
        <v/>
      </c>
    </row>
    <row r="12054" spans="2:14">
      <c r="B12054">
        <v>34401951</v>
      </c>
      <c r="C12054" s="2">
        <v>40155</v>
      </c>
      <c r="D12054" t="s">
        <v>13</v>
      </c>
      <c r="E12054" t="s">
        <v>9234</v>
      </c>
      <c r="F12054" t="s">
        <v>8870</v>
      </c>
      <c r="J12054" t="s">
        <v>4048</v>
      </c>
      <c r="L12054" t="str">
        <f>_xlfn.XLOOKUP(Tableau1[[#This Row],[TYPE DE PIECE]],Tableau4[MATIERE],Tableau4[SHORT TYPE],"",0,1)</f>
        <v/>
      </c>
      <c r="N12054" t="str">
        <f>IF(ISERR(FIND("DECOUPE",Tableau1[[#This Row],[DESIGNATION]])),"","NEED REF")</f>
        <v/>
      </c>
    </row>
    <row r="12055" spans="2:14">
      <c r="B12055">
        <v>34401950</v>
      </c>
      <c r="C12055" s="2">
        <v>40151</v>
      </c>
      <c r="D12055" t="s">
        <v>13</v>
      </c>
      <c r="E12055" t="s">
        <v>9235</v>
      </c>
      <c r="F12055" t="s">
        <v>9236</v>
      </c>
      <c r="J12055" t="s">
        <v>17</v>
      </c>
      <c r="L12055" t="str">
        <f>_xlfn.XLOOKUP(Tableau1[[#This Row],[TYPE DE PIECE]],Tableau4[MATIERE],Tableau4[SHORT TYPE],"",0,1)</f>
        <v/>
      </c>
      <c r="N12055" t="str">
        <f>IF(ISERR(FIND("DECOUPE",Tableau1[[#This Row],[DESIGNATION]])),"","NEED REF")</f>
        <v/>
      </c>
    </row>
    <row r="12056" spans="2:14">
      <c r="B12056">
        <v>34401949</v>
      </c>
      <c r="C12056" s="2">
        <v>40151</v>
      </c>
      <c r="D12056" t="s">
        <v>13</v>
      </c>
      <c r="E12056" t="s">
        <v>9237</v>
      </c>
      <c r="F12056" t="s">
        <v>7112</v>
      </c>
      <c r="J12056" t="s">
        <v>1944</v>
      </c>
      <c r="L12056" t="str">
        <f>_xlfn.XLOOKUP(Tableau1[[#This Row],[TYPE DE PIECE]],Tableau4[MATIERE],Tableau4[SHORT TYPE],"",0,1)</f>
        <v/>
      </c>
      <c r="N12056" t="str">
        <f>IF(ISERR(FIND("DECOUPE",Tableau1[[#This Row],[DESIGNATION]])),"","NEED REF")</f>
        <v/>
      </c>
    </row>
    <row r="12057" spans="2:14">
      <c r="B12057">
        <v>34401948</v>
      </c>
      <c r="C12057" s="2">
        <v>40150</v>
      </c>
      <c r="D12057" t="s">
        <v>13</v>
      </c>
      <c r="E12057" t="s">
        <v>9238</v>
      </c>
      <c r="F12057" t="s">
        <v>9236</v>
      </c>
      <c r="J12057" t="s">
        <v>17</v>
      </c>
      <c r="L12057" t="str">
        <f>_xlfn.XLOOKUP(Tableau1[[#This Row],[TYPE DE PIECE]],Tableau4[MATIERE],Tableau4[SHORT TYPE],"",0,1)</f>
        <v/>
      </c>
      <c r="N12057" t="str">
        <f>IF(ISERR(FIND("DECOUPE",Tableau1[[#This Row],[DESIGNATION]])),"","NEED REF")</f>
        <v/>
      </c>
    </row>
    <row r="12058" spans="2:14">
      <c r="B12058">
        <v>34401947</v>
      </c>
      <c r="C12058" s="2">
        <v>40150</v>
      </c>
      <c r="D12058" t="s">
        <v>13</v>
      </c>
      <c r="E12058" t="s">
        <v>9239</v>
      </c>
      <c r="F12058" t="s">
        <v>9236</v>
      </c>
      <c r="J12058" t="s">
        <v>17</v>
      </c>
      <c r="L12058" t="str">
        <f>_xlfn.XLOOKUP(Tableau1[[#This Row],[TYPE DE PIECE]],Tableau4[MATIERE],Tableau4[SHORT TYPE],"",0,1)</f>
        <v/>
      </c>
      <c r="N12058" t="str">
        <f>IF(ISERR(FIND("DECOUPE",Tableau1[[#This Row],[DESIGNATION]])),"","NEED REF")</f>
        <v/>
      </c>
    </row>
    <row r="12059" spans="2:14">
      <c r="B12059">
        <v>34401946</v>
      </c>
      <c r="C12059" s="2">
        <v>40143</v>
      </c>
      <c r="D12059" t="s">
        <v>13</v>
      </c>
      <c r="E12059" t="s">
        <v>9240</v>
      </c>
      <c r="F12059" t="s">
        <v>3822</v>
      </c>
      <c r="J12059" t="s">
        <v>177</v>
      </c>
      <c r="L12059" t="str">
        <f>_xlfn.XLOOKUP(Tableau1[[#This Row],[TYPE DE PIECE]],Tableau4[MATIERE],Tableau4[SHORT TYPE],"",0,1)</f>
        <v/>
      </c>
      <c r="N12059" t="str">
        <f>IF(ISERR(FIND("DECOUPE",Tableau1[[#This Row],[DESIGNATION]])),"","NEED REF")</f>
        <v/>
      </c>
    </row>
    <row r="12060" spans="2:14">
      <c r="B12060">
        <v>34401945</v>
      </c>
      <c r="C12060" s="2">
        <v>40143</v>
      </c>
      <c r="D12060" t="s">
        <v>13</v>
      </c>
      <c r="E12060" t="s">
        <v>9241</v>
      </c>
      <c r="F12060" t="s">
        <v>5007</v>
      </c>
      <c r="J12060" t="s">
        <v>177</v>
      </c>
      <c r="L12060" t="str">
        <f>_xlfn.XLOOKUP(Tableau1[[#This Row],[TYPE DE PIECE]],Tableau4[MATIERE],Tableau4[SHORT TYPE],"",0,1)</f>
        <v/>
      </c>
      <c r="N12060" t="str">
        <f>IF(ISERR(FIND("DECOUPE",Tableau1[[#This Row],[DESIGNATION]])),"","NEED REF")</f>
        <v/>
      </c>
    </row>
    <row r="12061" spans="2:14">
      <c r="B12061">
        <v>34401944</v>
      </c>
      <c r="C12061" s="2">
        <v>40143</v>
      </c>
      <c r="D12061" t="s">
        <v>13</v>
      </c>
      <c r="E12061" t="s">
        <v>9242</v>
      </c>
      <c r="F12061" t="s">
        <v>3787</v>
      </c>
      <c r="J12061" t="s">
        <v>177</v>
      </c>
      <c r="L12061" t="str">
        <f>_xlfn.XLOOKUP(Tableau1[[#This Row],[TYPE DE PIECE]],Tableau4[MATIERE],Tableau4[SHORT TYPE],"",0,1)</f>
        <v/>
      </c>
      <c r="N12061" t="str">
        <f>IF(ISERR(FIND("DECOUPE",Tableau1[[#This Row],[DESIGNATION]])),"","NEED REF")</f>
        <v/>
      </c>
    </row>
    <row r="12062" spans="2:14">
      <c r="B12062">
        <v>34401943</v>
      </c>
      <c r="C12062" s="2">
        <v>40143</v>
      </c>
      <c r="D12062" t="s">
        <v>13</v>
      </c>
      <c r="E12062" t="s">
        <v>9243</v>
      </c>
      <c r="F12062" t="s">
        <v>9244</v>
      </c>
      <c r="J12062" t="s">
        <v>177</v>
      </c>
      <c r="L12062" t="str">
        <f>_xlfn.XLOOKUP(Tableau1[[#This Row],[TYPE DE PIECE]],Tableau4[MATIERE],Tableau4[SHORT TYPE],"",0,1)</f>
        <v/>
      </c>
      <c r="N12062" t="str">
        <f>IF(ISERR(FIND("DECOUPE",Tableau1[[#This Row],[DESIGNATION]])),"","NEED REF")</f>
        <v/>
      </c>
    </row>
    <row r="12063" spans="2:14">
      <c r="B12063">
        <v>34401942</v>
      </c>
      <c r="C12063" s="2">
        <v>40140</v>
      </c>
      <c r="D12063" t="s">
        <v>13</v>
      </c>
      <c r="E12063" t="s">
        <v>9245</v>
      </c>
      <c r="F12063" t="s">
        <v>7957</v>
      </c>
      <c r="J12063" t="s">
        <v>4048</v>
      </c>
      <c r="L12063" t="str">
        <f>_xlfn.XLOOKUP(Tableau1[[#This Row],[TYPE DE PIECE]],Tableau4[MATIERE],Tableau4[SHORT TYPE],"",0,1)</f>
        <v/>
      </c>
      <c r="N12063" t="str">
        <f>IF(ISERR(FIND("DECOUPE",Tableau1[[#This Row],[DESIGNATION]])),"","NEED REF")</f>
        <v/>
      </c>
    </row>
    <row r="12064" spans="2:14">
      <c r="B12064">
        <v>34401941</v>
      </c>
      <c r="C12064" s="2">
        <v>40140</v>
      </c>
      <c r="D12064" t="s">
        <v>13</v>
      </c>
      <c r="E12064" t="s">
        <v>9246</v>
      </c>
      <c r="F12064" t="s">
        <v>7957</v>
      </c>
      <c r="J12064" t="s">
        <v>4048</v>
      </c>
      <c r="L12064" t="str">
        <f>_xlfn.XLOOKUP(Tableau1[[#This Row],[TYPE DE PIECE]],Tableau4[MATIERE],Tableau4[SHORT TYPE],"",0,1)</f>
        <v/>
      </c>
      <c r="N12064" t="str">
        <f>IF(ISERR(FIND("DECOUPE",Tableau1[[#This Row],[DESIGNATION]])),"","NEED REF")</f>
        <v/>
      </c>
    </row>
    <row r="12065" spans="2:14">
      <c r="B12065">
        <v>34401940</v>
      </c>
      <c r="C12065" s="2">
        <v>40137</v>
      </c>
      <c r="D12065" t="s">
        <v>745</v>
      </c>
      <c r="E12065" t="s">
        <v>9247</v>
      </c>
      <c r="F12065" t="s">
        <v>7957</v>
      </c>
      <c r="J12065" t="s">
        <v>4048</v>
      </c>
      <c r="L12065" t="str">
        <f>_xlfn.XLOOKUP(Tableau1[[#This Row],[TYPE DE PIECE]],Tableau4[MATIERE],Tableau4[SHORT TYPE],"",0,1)</f>
        <v/>
      </c>
      <c r="N12065" t="str">
        <f>IF(ISERR(FIND("DECOUPE",Tableau1[[#This Row],[DESIGNATION]])),"","NEED REF")</f>
        <v/>
      </c>
    </row>
    <row r="12066" spans="2:14">
      <c r="B12066">
        <v>34401939</v>
      </c>
      <c r="C12066" s="2">
        <v>40135</v>
      </c>
      <c r="D12066" t="s">
        <v>13</v>
      </c>
      <c r="E12066" t="s">
        <v>5008</v>
      </c>
      <c r="F12066" t="s">
        <v>5007</v>
      </c>
      <c r="J12066" t="s">
        <v>177</v>
      </c>
      <c r="L12066" t="str">
        <f>_xlfn.XLOOKUP(Tableau1[[#This Row],[TYPE DE PIECE]],Tableau4[MATIERE],Tableau4[SHORT TYPE],"",0,1)</f>
        <v/>
      </c>
      <c r="N12066" t="str">
        <f>IF(ISERR(FIND("DECOUPE",Tableau1[[#This Row],[DESIGNATION]])),"","NEED REF")</f>
        <v/>
      </c>
    </row>
    <row r="12067" spans="2:14">
      <c r="B12067">
        <v>34401938</v>
      </c>
      <c r="C12067" s="2">
        <v>40134</v>
      </c>
      <c r="D12067" t="s">
        <v>13</v>
      </c>
      <c r="E12067" t="s">
        <v>9248</v>
      </c>
      <c r="F12067" t="s">
        <v>9249</v>
      </c>
      <c r="J12067" t="s">
        <v>4048</v>
      </c>
      <c r="L12067" t="str">
        <f>_xlfn.XLOOKUP(Tableau1[[#This Row],[TYPE DE PIECE]],Tableau4[MATIERE],Tableau4[SHORT TYPE],"",0,1)</f>
        <v/>
      </c>
      <c r="N12067" t="str">
        <f>IF(ISERR(FIND("DECOUPE",Tableau1[[#This Row],[DESIGNATION]])),"","NEED REF")</f>
        <v/>
      </c>
    </row>
    <row r="12068" spans="2:14">
      <c r="B12068">
        <v>34401937</v>
      </c>
      <c r="C12068" s="2">
        <v>40133</v>
      </c>
      <c r="D12068" t="s">
        <v>13</v>
      </c>
      <c r="E12068" t="s">
        <v>9250</v>
      </c>
      <c r="F12068" t="s">
        <v>9249</v>
      </c>
      <c r="J12068" t="s">
        <v>4048</v>
      </c>
      <c r="L12068" t="str">
        <f>_xlfn.XLOOKUP(Tableau1[[#This Row],[TYPE DE PIECE]],Tableau4[MATIERE],Tableau4[SHORT TYPE],"",0,1)</f>
        <v/>
      </c>
      <c r="N12068" t="str">
        <f>IF(ISERR(FIND("DECOUPE",Tableau1[[#This Row],[DESIGNATION]])),"","NEED REF")</f>
        <v/>
      </c>
    </row>
    <row r="12069" spans="2:14">
      <c r="B12069">
        <v>34401936</v>
      </c>
      <c r="C12069" s="2">
        <v>40133</v>
      </c>
      <c r="D12069" t="s">
        <v>13</v>
      </c>
      <c r="E12069" t="s">
        <v>9251</v>
      </c>
      <c r="F12069" t="s">
        <v>9252</v>
      </c>
      <c r="J12069" t="s">
        <v>177</v>
      </c>
      <c r="L12069" t="str">
        <f>_xlfn.XLOOKUP(Tableau1[[#This Row],[TYPE DE PIECE]],Tableau4[MATIERE],Tableau4[SHORT TYPE],"",0,1)</f>
        <v/>
      </c>
      <c r="N12069" t="str">
        <f>IF(ISERR(FIND("DECOUPE",Tableau1[[#This Row],[DESIGNATION]])),"","NEED REF")</f>
        <v/>
      </c>
    </row>
    <row r="12070" spans="2:14">
      <c r="B12070">
        <v>34401935</v>
      </c>
      <c r="C12070" s="2">
        <v>40133</v>
      </c>
      <c r="D12070" t="s">
        <v>13</v>
      </c>
      <c r="E12070" t="s">
        <v>9253</v>
      </c>
      <c r="F12070" t="s">
        <v>9254</v>
      </c>
      <c r="J12070" t="s">
        <v>177</v>
      </c>
      <c r="L12070" t="str">
        <f>_xlfn.XLOOKUP(Tableau1[[#This Row],[TYPE DE PIECE]],Tableau4[MATIERE],Tableau4[SHORT TYPE],"",0,1)</f>
        <v/>
      </c>
      <c r="N12070" t="str">
        <f>IF(ISERR(FIND("DECOUPE",Tableau1[[#This Row],[DESIGNATION]])),"","NEED REF")</f>
        <v/>
      </c>
    </row>
    <row r="12071" spans="2:14">
      <c r="B12071">
        <v>34401934</v>
      </c>
      <c r="C12071" s="2">
        <v>40133</v>
      </c>
      <c r="D12071" t="s">
        <v>13</v>
      </c>
      <c r="E12071" t="s">
        <v>9255</v>
      </c>
      <c r="F12071" t="s">
        <v>9256</v>
      </c>
      <c r="J12071" t="s">
        <v>177</v>
      </c>
      <c r="L12071" t="str">
        <f>_xlfn.XLOOKUP(Tableau1[[#This Row],[TYPE DE PIECE]],Tableau4[MATIERE],Tableau4[SHORT TYPE],"",0,1)</f>
        <v/>
      </c>
      <c r="N12071" t="str">
        <f>IF(ISERR(FIND("DECOUPE",Tableau1[[#This Row],[DESIGNATION]])),"","NEED REF")</f>
        <v/>
      </c>
    </row>
    <row r="12072" spans="2:14">
      <c r="B12072">
        <v>34401933</v>
      </c>
      <c r="C12072" s="2">
        <v>40130</v>
      </c>
      <c r="D12072" t="s">
        <v>13</v>
      </c>
      <c r="E12072" t="s">
        <v>9257</v>
      </c>
      <c r="F12072" t="s">
        <v>5007</v>
      </c>
      <c r="J12072" t="s">
        <v>8946</v>
      </c>
      <c r="L12072" t="str">
        <f>_xlfn.XLOOKUP(Tableau1[[#This Row],[TYPE DE PIECE]],Tableau4[MATIERE],Tableau4[SHORT TYPE],"",0,1)</f>
        <v/>
      </c>
      <c r="N12072" t="str">
        <f>IF(ISERR(FIND("DECOUPE",Tableau1[[#This Row],[DESIGNATION]])),"","NEED REF")</f>
        <v/>
      </c>
    </row>
    <row r="12073" spans="2:14">
      <c r="B12073">
        <v>34401932</v>
      </c>
      <c r="C12073" s="2">
        <v>40130</v>
      </c>
      <c r="D12073" t="s">
        <v>13</v>
      </c>
      <c r="E12073" t="s">
        <v>9258</v>
      </c>
      <c r="F12073" t="s">
        <v>5007</v>
      </c>
      <c r="J12073" t="s">
        <v>8946</v>
      </c>
      <c r="L12073" t="str">
        <f>_xlfn.XLOOKUP(Tableau1[[#This Row],[TYPE DE PIECE]],Tableau4[MATIERE],Tableau4[SHORT TYPE],"",0,1)</f>
        <v/>
      </c>
      <c r="N12073" t="str">
        <f>IF(ISERR(FIND("DECOUPE",Tableau1[[#This Row],[DESIGNATION]])),"","NEED REF")</f>
        <v/>
      </c>
    </row>
    <row r="12074" spans="2:14">
      <c r="B12074">
        <v>34401931</v>
      </c>
      <c r="C12074" s="2">
        <v>40130</v>
      </c>
      <c r="D12074" t="s">
        <v>13</v>
      </c>
      <c r="E12074" t="s">
        <v>9259</v>
      </c>
      <c r="F12074" t="s">
        <v>5007</v>
      </c>
      <c r="J12074" t="s">
        <v>8946</v>
      </c>
      <c r="L12074" t="str">
        <f>_xlfn.XLOOKUP(Tableau1[[#This Row],[TYPE DE PIECE]],Tableau4[MATIERE],Tableau4[SHORT TYPE],"",0,1)</f>
        <v/>
      </c>
      <c r="N12074" t="str">
        <f>IF(ISERR(FIND("DECOUPE",Tableau1[[#This Row],[DESIGNATION]])),"","NEED REF")</f>
        <v/>
      </c>
    </row>
    <row r="12075" spans="2:14">
      <c r="B12075">
        <v>34401930</v>
      </c>
      <c r="C12075" s="2">
        <v>40130</v>
      </c>
      <c r="D12075" t="s">
        <v>13</v>
      </c>
      <c r="E12075" t="s">
        <v>9260</v>
      </c>
      <c r="F12075" t="s">
        <v>9261</v>
      </c>
      <c r="J12075" t="s">
        <v>8946</v>
      </c>
      <c r="L12075" t="str">
        <f>_xlfn.XLOOKUP(Tableau1[[#This Row],[TYPE DE PIECE]],Tableau4[MATIERE],Tableau4[SHORT TYPE],"",0,1)</f>
        <v/>
      </c>
      <c r="N12075" t="str">
        <f>IF(ISERR(FIND("DECOUPE",Tableau1[[#This Row],[DESIGNATION]])),"","NEED REF")</f>
        <v/>
      </c>
    </row>
    <row r="12076" spans="2:14">
      <c r="B12076">
        <v>34401929</v>
      </c>
      <c r="C12076" s="2">
        <v>40130</v>
      </c>
      <c r="D12076" t="s">
        <v>13</v>
      </c>
      <c r="E12076" t="s">
        <v>9262</v>
      </c>
      <c r="F12076" t="s">
        <v>9261</v>
      </c>
      <c r="J12076" t="s">
        <v>8946</v>
      </c>
      <c r="L12076" t="str">
        <f>_xlfn.XLOOKUP(Tableau1[[#This Row],[TYPE DE PIECE]],Tableau4[MATIERE],Tableau4[SHORT TYPE],"",0,1)</f>
        <v/>
      </c>
      <c r="N12076" t="str">
        <f>IF(ISERR(FIND("DECOUPE",Tableau1[[#This Row],[DESIGNATION]])),"","NEED REF")</f>
        <v/>
      </c>
    </row>
    <row r="12077" spans="2:14">
      <c r="B12077">
        <v>34401928</v>
      </c>
      <c r="C12077" s="2">
        <v>40130</v>
      </c>
      <c r="D12077" t="s">
        <v>13</v>
      </c>
      <c r="E12077" t="s">
        <v>4999</v>
      </c>
      <c r="F12077" t="s">
        <v>3822</v>
      </c>
      <c r="J12077" t="s">
        <v>8946</v>
      </c>
      <c r="L12077" t="str">
        <f>_xlfn.XLOOKUP(Tableau1[[#This Row],[TYPE DE PIECE]],Tableau4[MATIERE],Tableau4[SHORT TYPE],"",0,1)</f>
        <v/>
      </c>
      <c r="N12077" t="str">
        <f>IF(ISERR(FIND("DECOUPE",Tableau1[[#This Row],[DESIGNATION]])),"","NEED REF")</f>
        <v/>
      </c>
    </row>
    <row r="12078" spans="2:14">
      <c r="B12078">
        <v>34401927</v>
      </c>
      <c r="C12078" s="2">
        <v>40130</v>
      </c>
      <c r="D12078" t="s">
        <v>13</v>
      </c>
      <c r="E12078" t="s">
        <v>4998</v>
      </c>
      <c r="F12078" t="s">
        <v>3822</v>
      </c>
      <c r="J12078" t="s">
        <v>8946</v>
      </c>
      <c r="L12078" t="str">
        <f>_xlfn.XLOOKUP(Tableau1[[#This Row],[TYPE DE PIECE]],Tableau4[MATIERE],Tableau4[SHORT TYPE],"",0,1)</f>
        <v/>
      </c>
      <c r="N12078" t="str">
        <f>IF(ISERR(FIND("DECOUPE",Tableau1[[#This Row],[DESIGNATION]])),"","NEED REF")</f>
        <v/>
      </c>
    </row>
    <row r="12079" spans="2:14">
      <c r="B12079">
        <v>34401926</v>
      </c>
      <c r="C12079" s="2">
        <v>40130</v>
      </c>
      <c r="D12079" t="s">
        <v>13</v>
      </c>
      <c r="E12079" t="s">
        <v>5001</v>
      </c>
      <c r="F12079" t="s">
        <v>3822</v>
      </c>
      <c r="J12079" t="s">
        <v>8946</v>
      </c>
      <c r="L12079" t="str">
        <f>_xlfn.XLOOKUP(Tableau1[[#This Row],[TYPE DE PIECE]],Tableau4[MATIERE],Tableau4[SHORT TYPE],"",0,1)</f>
        <v/>
      </c>
      <c r="N12079" t="str">
        <f>IF(ISERR(FIND("DECOUPE",Tableau1[[#This Row],[DESIGNATION]])),"","NEED REF")</f>
        <v/>
      </c>
    </row>
    <row r="12080" spans="2:14">
      <c r="B12080">
        <v>34401925</v>
      </c>
      <c r="C12080" s="2">
        <v>40130</v>
      </c>
      <c r="D12080" t="s">
        <v>13</v>
      </c>
      <c r="E12080" t="s">
        <v>5002</v>
      </c>
      <c r="F12080" t="s">
        <v>3822</v>
      </c>
      <c r="J12080" t="s">
        <v>8946</v>
      </c>
      <c r="L12080" t="str">
        <f>_xlfn.XLOOKUP(Tableau1[[#This Row],[TYPE DE PIECE]],Tableau4[MATIERE],Tableau4[SHORT TYPE],"",0,1)</f>
        <v/>
      </c>
      <c r="N12080" t="str">
        <f>IF(ISERR(FIND("DECOUPE",Tableau1[[#This Row],[DESIGNATION]])),"","NEED REF")</f>
        <v/>
      </c>
    </row>
    <row r="12081" spans="2:14">
      <c r="B12081">
        <v>34401924</v>
      </c>
      <c r="C12081" s="2">
        <v>40130</v>
      </c>
      <c r="D12081" t="s">
        <v>13</v>
      </c>
      <c r="E12081" t="s">
        <v>5003</v>
      </c>
      <c r="F12081" t="s">
        <v>3822</v>
      </c>
      <c r="J12081" t="s">
        <v>8946</v>
      </c>
      <c r="L12081" t="str">
        <f>_xlfn.XLOOKUP(Tableau1[[#This Row],[TYPE DE PIECE]],Tableau4[MATIERE],Tableau4[SHORT TYPE],"",0,1)</f>
        <v/>
      </c>
      <c r="N12081" t="str">
        <f>IF(ISERR(FIND("DECOUPE",Tableau1[[#This Row],[DESIGNATION]])),"","NEED REF")</f>
        <v/>
      </c>
    </row>
    <row r="12082" spans="2:14">
      <c r="B12082">
        <v>34401923</v>
      </c>
      <c r="C12082" s="2">
        <v>40130</v>
      </c>
      <c r="D12082" t="s">
        <v>13</v>
      </c>
      <c r="E12082" t="s">
        <v>5004</v>
      </c>
      <c r="F12082" t="s">
        <v>3822</v>
      </c>
      <c r="J12082" t="s">
        <v>8946</v>
      </c>
      <c r="L12082" t="str">
        <f>_xlfn.XLOOKUP(Tableau1[[#This Row],[TYPE DE PIECE]],Tableau4[MATIERE],Tableau4[SHORT TYPE],"",0,1)</f>
        <v/>
      </c>
      <c r="N12082" t="str">
        <f>IF(ISERR(FIND("DECOUPE",Tableau1[[#This Row],[DESIGNATION]])),"","NEED REF")</f>
        <v/>
      </c>
    </row>
    <row r="12083" spans="2:14">
      <c r="B12083">
        <v>34401922</v>
      </c>
      <c r="C12083" s="2">
        <v>40130</v>
      </c>
      <c r="D12083" t="s">
        <v>13</v>
      </c>
      <c r="E12083" t="s">
        <v>4658</v>
      </c>
      <c r="F12083" t="s">
        <v>3822</v>
      </c>
      <c r="J12083" t="s">
        <v>8946</v>
      </c>
      <c r="L12083" t="str">
        <f>_xlfn.XLOOKUP(Tableau1[[#This Row],[TYPE DE PIECE]],Tableau4[MATIERE],Tableau4[SHORT TYPE],"",0,1)</f>
        <v/>
      </c>
      <c r="N12083" t="str">
        <f>IF(ISERR(FIND("DECOUPE",Tableau1[[#This Row],[DESIGNATION]])),"","NEED REF")</f>
        <v/>
      </c>
    </row>
    <row r="12084" spans="2:14">
      <c r="B12084">
        <v>34401921</v>
      </c>
      <c r="C12084" s="2">
        <v>40130</v>
      </c>
      <c r="D12084" t="s">
        <v>13</v>
      </c>
      <c r="E12084" t="s">
        <v>5005</v>
      </c>
      <c r="F12084" t="s">
        <v>3822</v>
      </c>
      <c r="J12084" t="s">
        <v>8946</v>
      </c>
      <c r="L12084" t="str">
        <f>_xlfn.XLOOKUP(Tableau1[[#This Row],[TYPE DE PIECE]],Tableau4[MATIERE],Tableau4[SHORT TYPE],"",0,1)</f>
        <v/>
      </c>
      <c r="N12084" t="str">
        <f>IF(ISERR(FIND("DECOUPE",Tableau1[[#This Row],[DESIGNATION]])),"","NEED REF")</f>
        <v/>
      </c>
    </row>
    <row r="12085" spans="2:14">
      <c r="B12085">
        <v>34401920</v>
      </c>
      <c r="C12085" s="2">
        <v>40130</v>
      </c>
      <c r="D12085" t="s">
        <v>13</v>
      </c>
      <c r="E12085" t="s">
        <v>9263</v>
      </c>
      <c r="F12085" t="s">
        <v>8630</v>
      </c>
      <c r="J12085" t="s">
        <v>1944</v>
      </c>
      <c r="L12085" t="str">
        <f>_xlfn.XLOOKUP(Tableau1[[#This Row],[TYPE DE PIECE]],Tableau4[MATIERE],Tableau4[SHORT TYPE],"",0,1)</f>
        <v/>
      </c>
      <c r="N12085" t="str">
        <f>IF(ISERR(FIND("DECOUPE",Tableau1[[#This Row],[DESIGNATION]])),"","NEED REF")</f>
        <v/>
      </c>
    </row>
    <row r="12086" spans="2:14">
      <c r="B12086">
        <v>34401919</v>
      </c>
      <c r="C12086" s="2">
        <v>40129</v>
      </c>
      <c r="D12086" t="s">
        <v>13</v>
      </c>
      <c r="E12086" t="s">
        <v>9264</v>
      </c>
      <c r="F12086" t="s">
        <v>9265</v>
      </c>
      <c r="J12086" t="s">
        <v>8946</v>
      </c>
      <c r="L12086" t="str">
        <f>_xlfn.XLOOKUP(Tableau1[[#This Row],[TYPE DE PIECE]],Tableau4[MATIERE],Tableau4[SHORT TYPE],"",0,1)</f>
        <v/>
      </c>
      <c r="N12086" t="str">
        <f>IF(ISERR(FIND("DECOUPE",Tableau1[[#This Row],[DESIGNATION]])),"","NEED REF")</f>
        <v/>
      </c>
    </row>
    <row r="12087" spans="2:14">
      <c r="B12087">
        <v>34401918</v>
      </c>
      <c r="C12087" s="2">
        <v>40129</v>
      </c>
      <c r="D12087" t="s">
        <v>13</v>
      </c>
      <c r="E12087" t="s">
        <v>9266</v>
      </c>
      <c r="F12087" t="s">
        <v>9265</v>
      </c>
      <c r="J12087" t="s">
        <v>8946</v>
      </c>
      <c r="L12087" t="str">
        <f>_xlfn.XLOOKUP(Tableau1[[#This Row],[TYPE DE PIECE]],Tableau4[MATIERE],Tableau4[SHORT TYPE],"",0,1)</f>
        <v/>
      </c>
      <c r="N12087" t="str">
        <f>IF(ISERR(FIND("DECOUPE",Tableau1[[#This Row],[DESIGNATION]])),"","NEED REF")</f>
        <v/>
      </c>
    </row>
    <row r="12088" spans="2:14">
      <c r="B12088">
        <v>34401917</v>
      </c>
      <c r="C12088" s="2">
        <v>40129</v>
      </c>
      <c r="D12088" t="s">
        <v>6880</v>
      </c>
      <c r="E12088" t="s">
        <v>9267</v>
      </c>
      <c r="F12088" t="s">
        <v>6559</v>
      </c>
      <c r="J12088" t="s">
        <v>2245</v>
      </c>
      <c r="L12088" t="str">
        <f>_xlfn.XLOOKUP(Tableau1[[#This Row],[TYPE DE PIECE]],Tableau4[MATIERE],Tableau4[SHORT TYPE],"",0,1)</f>
        <v/>
      </c>
      <c r="N12088" t="str">
        <f>IF(ISERR(FIND("DECOUPE",Tableau1[[#This Row],[DESIGNATION]])),"","NEED REF")</f>
        <v/>
      </c>
    </row>
    <row r="12089" spans="2:14">
      <c r="B12089">
        <v>34401916</v>
      </c>
      <c r="C12089" s="2">
        <v>40126</v>
      </c>
      <c r="D12089" t="s">
        <v>13</v>
      </c>
      <c r="E12089" t="s">
        <v>9268</v>
      </c>
      <c r="F12089" t="s">
        <v>9269</v>
      </c>
      <c r="J12089" t="s">
        <v>177</v>
      </c>
      <c r="L12089" t="str">
        <f>_xlfn.XLOOKUP(Tableau1[[#This Row],[TYPE DE PIECE]],Tableau4[MATIERE],Tableau4[SHORT TYPE],"",0,1)</f>
        <v/>
      </c>
      <c r="N12089" t="str">
        <f>IF(ISERR(FIND("DECOUPE",Tableau1[[#This Row],[DESIGNATION]])),"","NEED REF")</f>
        <v/>
      </c>
    </row>
    <row r="12090" spans="2:14">
      <c r="B12090">
        <v>34401915</v>
      </c>
      <c r="C12090" s="2">
        <v>40121</v>
      </c>
      <c r="D12090" t="s">
        <v>13</v>
      </c>
      <c r="E12090" t="s">
        <v>9270</v>
      </c>
      <c r="F12090" t="s">
        <v>3822</v>
      </c>
      <c r="J12090" t="s">
        <v>177</v>
      </c>
      <c r="L12090" t="str">
        <f>_xlfn.XLOOKUP(Tableau1[[#This Row],[TYPE DE PIECE]],Tableau4[MATIERE],Tableau4[SHORT TYPE],"",0,1)</f>
        <v/>
      </c>
      <c r="N12090" t="str">
        <f>IF(ISERR(FIND("DECOUPE",Tableau1[[#This Row],[DESIGNATION]])),"","NEED REF")</f>
        <v/>
      </c>
    </row>
    <row r="12091" spans="2:14">
      <c r="B12091">
        <v>34401914</v>
      </c>
      <c r="C12091" s="2">
        <v>40108</v>
      </c>
      <c r="D12091" t="s">
        <v>6880</v>
      </c>
      <c r="E12091" t="s">
        <v>9271</v>
      </c>
      <c r="F12091" t="s">
        <v>8837</v>
      </c>
      <c r="J12091" t="s">
        <v>1944</v>
      </c>
      <c r="L12091" t="str">
        <f>_xlfn.XLOOKUP(Tableau1[[#This Row],[TYPE DE PIECE]],Tableau4[MATIERE],Tableau4[SHORT TYPE],"",0,1)</f>
        <v/>
      </c>
      <c r="N12091" t="str">
        <f>IF(ISERR(FIND("DECOUPE",Tableau1[[#This Row],[DESIGNATION]])),"","NEED REF")</f>
        <v/>
      </c>
    </row>
    <row r="12092" spans="2:14">
      <c r="B12092">
        <v>34401913</v>
      </c>
      <c r="C12092" s="2">
        <v>40107</v>
      </c>
      <c r="D12092" t="s">
        <v>13</v>
      </c>
      <c r="E12092" t="s">
        <v>9272</v>
      </c>
      <c r="F12092" t="s">
        <v>9273</v>
      </c>
      <c r="J12092" t="s">
        <v>9274</v>
      </c>
      <c r="L12092" t="str">
        <f>_xlfn.XLOOKUP(Tableau1[[#This Row],[TYPE DE PIECE]],Tableau4[MATIERE],Tableau4[SHORT TYPE],"",0,1)</f>
        <v/>
      </c>
      <c r="N12092" t="str">
        <f>IF(ISERR(FIND("DECOUPE",Tableau1[[#This Row],[DESIGNATION]])),"","NEED REF")</f>
        <v/>
      </c>
    </row>
    <row r="12093" spans="2:14">
      <c r="B12093">
        <v>34401912</v>
      </c>
      <c r="C12093" s="2">
        <v>40105</v>
      </c>
      <c r="D12093" t="s">
        <v>6880</v>
      </c>
      <c r="E12093" t="s">
        <v>9275</v>
      </c>
      <c r="F12093" t="s">
        <v>8837</v>
      </c>
      <c r="J12093" t="s">
        <v>1944</v>
      </c>
      <c r="L12093" t="str">
        <f>_xlfn.XLOOKUP(Tableau1[[#This Row],[TYPE DE PIECE]],Tableau4[MATIERE],Tableau4[SHORT TYPE],"",0,1)</f>
        <v/>
      </c>
      <c r="N12093" t="str">
        <f>IF(ISERR(FIND("DECOUPE",Tableau1[[#This Row],[DESIGNATION]])),"","NEED REF")</f>
        <v/>
      </c>
    </row>
    <row r="12094" spans="2:14">
      <c r="B12094">
        <v>34401911</v>
      </c>
      <c r="C12094" s="2">
        <v>40105</v>
      </c>
      <c r="D12094" t="s">
        <v>745</v>
      </c>
      <c r="E12094" t="s">
        <v>9276</v>
      </c>
      <c r="F12094" t="s">
        <v>9040</v>
      </c>
      <c r="J12094" t="s">
        <v>2245</v>
      </c>
      <c r="L12094" t="str">
        <f>_xlfn.XLOOKUP(Tableau1[[#This Row],[TYPE DE PIECE]],Tableau4[MATIERE],Tableau4[SHORT TYPE],"",0,1)</f>
        <v/>
      </c>
      <c r="N12094" t="str">
        <f>IF(ISERR(FIND("DECOUPE",Tableau1[[#This Row],[DESIGNATION]])),"","NEED REF")</f>
        <v/>
      </c>
    </row>
    <row r="12095" spans="2:14">
      <c r="B12095">
        <v>34401910</v>
      </c>
      <c r="C12095" s="2">
        <v>40099</v>
      </c>
      <c r="D12095" t="s">
        <v>13</v>
      </c>
      <c r="E12095" t="s">
        <v>9277</v>
      </c>
      <c r="F12095" t="s">
        <v>8951</v>
      </c>
      <c r="J12095" t="s">
        <v>17</v>
      </c>
      <c r="L12095" t="str">
        <f>_xlfn.XLOOKUP(Tableau1[[#This Row],[TYPE DE PIECE]],Tableau4[MATIERE],Tableau4[SHORT TYPE],"",0,1)</f>
        <v/>
      </c>
      <c r="N12095" t="str">
        <f>IF(ISERR(FIND("DECOUPE",Tableau1[[#This Row],[DESIGNATION]])),"","NEED REF")</f>
        <v/>
      </c>
    </row>
    <row r="12096" spans="2:14">
      <c r="B12096">
        <v>34401909</v>
      </c>
      <c r="C12096" s="2">
        <v>40099</v>
      </c>
      <c r="D12096" t="s">
        <v>13</v>
      </c>
      <c r="E12096" t="s">
        <v>9277</v>
      </c>
      <c r="F12096" t="s">
        <v>8951</v>
      </c>
      <c r="J12096" t="s">
        <v>17</v>
      </c>
      <c r="L12096" t="str">
        <f>_xlfn.XLOOKUP(Tableau1[[#This Row],[TYPE DE PIECE]],Tableau4[MATIERE],Tableau4[SHORT TYPE],"",0,1)</f>
        <v/>
      </c>
      <c r="N12096" t="str">
        <f>IF(ISERR(FIND("DECOUPE",Tableau1[[#This Row],[DESIGNATION]])),"","NEED REF")</f>
        <v/>
      </c>
    </row>
    <row r="12097" spans="2:14">
      <c r="B12097">
        <v>34401908</v>
      </c>
      <c r="C12097" s="2">
        <v>40099</v>
      </c>
      <c r="D12097" t="s">
        <v>13</v>
      </c>
      <c r="E12097" t="s">
        <v>9278</v>
      </c>
      <c r="F12097" t="s">
        <v>8951</v>
      </c>
      <c r="J12097" t="s">
        <v>17</v>
      </c>
      <c r="L12097" t="str">
        <f>_xlfn.XLOOKUP(Tableau1[[#This Row],[TYPE DE PIECE]],Tableau4[MATIERE],Tableau4[SHORT TYPE],"",0,1)</f>
        <v/>
      </c>
      <c r="N12097" t="str">
        <f>IF(ISERR(FIND("DECOUPE",Tableau1[[#This Row],[DESIGNATION]])),"","NEED REF")</f>
        <v/>
      </c>
    </row>
    <row r="12098" spans="2:14">
      <c r="B12098">
        <v>34401907</v>
      </c>
      <c r="C12098" s="2">
        <v>40099</v>
      </c>
      <c r="D12098" t="s">
        <v>13</v>
      </c>
      <c r="E12098" t="s">
        <v>9279</v>
      </c>
      <c r="F12098" t="s">
        <v>8951</v>
      </c>
      <c r="J12098" t="s">
        <v>17</v>
      </c>
      <c r="L12098" t="str">
        <f>_xlfn.XLOOKUP(Tableau1[[#This Row],[TYPE DE PIECE]],Tableau4[MATIERE],Tableau4[SHORT TYPE],"",0,1)</f>
        <v/>
      </c>
      <c r="N12098" t="str">
        <f>IF(ISERR(FIND("DECOUPE",Tableau1[[#This Row],[DESIGNATION]])),"","NEED REF")</f>
        <v/>
      </c>
    </row>
    <row r="12099" spans="2:14">
      <c r="B12099">
        <v>34401906</v>
      </c>
      <c r="C12099" s="2">
        <v>40099</v>
      </c>
      <c r="D12099" t="s">
        <v>13</v>
      </c>
      <c r="E12099" t="s">
        <v>9280</v>
      </c>
      <c r="F12099" t="s">
        <v>8951</v>
      </c>
      <c r="J12099" t="s">
        <v>17</v>
      </c>
      <c r="L12099" t="str">
        <f>_xlfn.XLOOKUP(Tableau1[[#This Row],[TYPE DE PIECE]],Tableau4[MATIERE],Tableau4[SHORT TYPE],"",0,1)</f>
        <v/>
      </c>
      <c r="N12099" t="str">
        <f>IF(ISERR(FIND("DECOUPE",Tableau1[[#This Row],[DESIGNATION]])),"","NEED REF")</f>
        <v/>
      </c>
    </row>
    <row r="12100" spans="2:14">
      <c r="B12100">
        <v>34401905</v>
      </c>
      <c r="C12100" s="2">
        <v>40099</v>
      </c>
      <c r="D12100" t="s">
        <v>13</v>
      </c>
      <c r="E12100" t="s">
        <v>9281</v>
      </c>
      <c r="F12100" t="s">
        <v>8951</v>
      </c>
      <c r="J12100" t="s">
        <v>17</v>
      </c>
      <c r="L12100" t="str">
        <f>_xlfn.XLOOKUP(Tableau1[[#This Row],[TYPE DE PIECE]],Tableau4[MATIERE],Tableau4[SHORT TYPE],"",0,1)</f>
        <v/>
      </c>
      <c r="N12100" t="str">
        <f>IF(ISERR(FIND("DECOUPE",Tableau1[[#This Row],[DESIGNATION]])),"","NEED REF")</f>
        <v/>
      </c>
    </row>
    <row r="12101" spans="2:14">
      <c r="B12101">
        <v>34401904</v>
      </c>
      <c r="C12101" s="2">
        <v>40099</v>
      </c>
      <c r="D12101" t="s">
        <v>13</v>
      </c>
      <c r="E12101" t="s">
        <v>9282</v>
      </c>
      <c r="F12101" t="s">
        <v>8951</v>
      </c>
      <c r="J12101" t="s">
        <v>17</v>
      </c>
      <c r="L12101" t="str">
        <f>_xlfn.XLOOKUP(Tableau1[[#This Row],[TYPE DE PIECE]],Tableau4[MATIERE],Tableau4[SHORT TYPE],"",0,1)</f>
        <v/>
      </c>
      <c r="N12101" t="str">
        <f>IF(ISERR(FIND("DECOUPE",Tableau1[[#This Row],[DESIGNATION]])),"","NEED REF")</f>
        <v/>
      </c>
    </row>
    <row r="12102" spans="2:14">
      <c r="B12102">
        <v>34401903</v>
      </c>
      <c r="C12102" s="2">
        <v>40099</v>
      </c>
      <c r="D12102" t="s">
        <v>13</v>
      </c>
      <c r="E12102" t="s">
        <v>9283</v>
      </c>
      <c r="F12102" t="s">
        <v>8951</v>
      </c>
      <c r="J12102" t="s">
        <v>17</v>
      </c>
      <c r="L12102" t="str">
        <f>_xlfn.XLOOKUP(Tableau1[[#This Row],[TYPE DE PIECE]],Tableau4[MATIERE],Tableau4[SHORT TYPE],"",0,1)</f>
        <v/>
      </c>
      <c r="N12102" t="str">
        <f>IF(ISERR(FIND("DECOUPE",Tableau1[[#This Row],[DESIGNATION]])),"","NEED REF")</f>
        <v/>
      </c>
    </row>
    <row r="12103" spans="2:14">
      <c r="B12103">
        <v>34401902</v>
      </c>
      <c r="C12103" s="2">
        <v>40099</v>
      </c>
      <c r="D12103" t="s">
        <v>13</v>
      </c>
      <c r="E12103" t="s">
        <v>9284</v>
      </c>
      <c r="F12103" t="s">
        <v>8951</v>
      </c>
      <c r="J12103" t="s">
        <v>17</v>
      </c>
      <c r="L12103" t="str">
        <f>_xlfn.XLOOKUP(Tableau1[[#This Row],[TYPE DE PIECE]],Tableau4[MATIERE],Tableau4[SHORT TYPE],"",0,1)</f>
        <v/>
      </c>
      <c r="N12103" t="str">
        <f>IF(ISERR(FIND("DECOUPE",Tableau1[[#This Row],[DESIGNATION]])),"","NEED REF")</f>
        <v/>
      </c>
    </row>
    <row r="12104" spans="2:14">
      <c r="B12104">
        <v>34401901</v>
      </c>
      <c r="C12104" s="2">
        <v>40099</v>
      </c>
      <c r="D12104" t="s">
        <v>13</v>
      </c>
      <c r="E12104" t="s">
        <v>9285</v>
      </c>
      <c r="F12104" t="s">
        <v>8951</v>
      </c>
      <c r="J12104" t="s">
        <v>17</v>
      </c>
      <c r="L12104" t="str">
        <f>_xlfn.XLOOKUP(Tableau1[[#This Row],[TYPE DE PIECE]],Tableau4[MATIERE],Tableau4[SHORT TYPE],"",0,1)</f>
        <v/>
      </c>
      <c r="N12104" t="str">
        <f>IF(ISERR(FIND("DECOUPE",Tableau1[[#This Row],[DESIGNATION]])),"","NEED REF")</f>
        <v/>
      </c>
    </row>
    <row r="12105" spans="2:14">
      <c r="B12105">
        <v>34401900</v>
      </c>
      <c r="C12105" s="2">
        <v>40099</v>
      </c>
      <c r="D12105" t="s">
        <v>13</v>
      </c>
      <c r="E12105" t="s">
        <v>9286</v>
      </c>
      <c r="F12105" t="s">
        <v>8951</v>
      </c>
      <c r="J12105" t="s">
        <v>17</v>
      </c>
      <c r="L12105" t="str">
        <f>_xlfn.XLOOKUP(Tableau1[[#This Row],[TYPE DE PIECE]],Tableau4[MATIERE],Tableau4[SHORT TYPE],"",0,1)</f>
        <v/>
      </c>
      <c r="N12105" t="str">
        <f>IF(ISERR(FIND("DECOUPE",Tableau1[[#This Row],[DESIGNATION]])),"","NEED REF")</f>
        <v/>
      </c>
    </row>
    <row r="12106" spans="2:14">
      <c r="B12106">
        <v>34401899</v>
      </c>
      <c r="C12106" s="2">
        <v>40099</v>
      </c>
      <c r="D12106" t="s">
        <v>13</v>
      </c>
      <c r="E12106" t="s">
        <v>9287</v>
      </c>
      <c r="F12106" t="s">
        <v>8951</v>
      </c>
      <c r="J12106" t="s">
        <v>17</v>
      </c>
      <c r="L12106" t="str">
        <f>_xlfn.XLOOKUP(Tableau1[[#This Row],[TYPE DE PIECE]],Tableau4[MATIERE],Tableau4[SHORT TYPE],"",0,1)</f>
        <v/>
      </c>
      <c r="N12106" t="str">
        <f>IF(ISERR(FIND("DECOUPE",Tableau1[[#This Row],[DESIGNATION]])),"","NEED REF")</f>
        <v/>
      </c>
    </row>
    <row r="12107" spans="2:14">
      <c r="B12107">
        <v>34401898</v>
      </c>
      <c r="C12107" s="2">
        <v>40099</v>
      </c>
      <c r="D12107" t="s">
        <v>13</v>
      </c>
      <c r="E12107" t="s">
        <v>9288</v>
      </c>
      <c r="F12107" t="s">
        <v>8951</v>
      </c>
      <c r="J12107" t="s">
        <v>17</v>
      </c>
      <c r="L12107" t="str">
        <f>_xlfn.XLOOKUP(Tableau1[[#This Row],[TYPE DE PIECE]],Tableau4[MATIERE],Tableau4[SHORT TYPE],"",0,1)</f>
        <v/>
      </c>
      <c r="N12107" t="str">
        <f>IF(ISERR(FIND("DECOUPE",Tableau1[[#This Row],[DESIGNATION]])),"","NEED REF")</f>
        <v/>
      </c>
    </row>
    <row r="12108" spans="2:14">
      <c r="B12108">
        <v>34401897</v>
      </c>
      <c r="C12108" s="2">
        <v>40099</v>
      </c>
      <c r="D12108" t="s">
        <v>13</v>
      </c>
      <c r="E12108" t="s">
        <v>9289</v>
      </c>
      <c r="F12108" t="s">
        <v>8951</v>
      </c>
      <c r="J12108" t="s">
        <v>17</v>
      </c>
      <c r="L12108" t="str">
        <f>_xlfn.XLOOKUP(Tableau1[[#This Row],[TYPE DE PIECE]],Tableau4[MATIERE],Tableau4[SHORT TYPE],"",0,1)</f>
        <v/>
      </c>
      <c r="N12108" t="str">
        <f>IF(ISERR(FIND("DECOUPE",Tableau1[[#This Row],[DESIGNATION]])),"","NEED REF")</f>
        <v/>
      </c>
    </row>
    <row r="12109" spans="2:14">
      <c r="B12109">
        <v>34401896</v>
      </c>
      <c r="C12109" s="2">
        <v>40099</v>
      </c>
      <c r="D12109" t="s">
        <v>13</v>
      </c>
      <c r="E12109" t="s">
        <v>9290</v>
      </c>
      <c r="F12109" t="s">
        <v>8951</v>
      </c>
      <c r="J12109" t="s">
        <v>17</v>
      </c>
      <c r="L12109" t="str">
        <f>_xlfn.XLOOKUP(Tableau1[[#This Row],[TYPE DE PIECE]],Tableau4[MATIERE],Tableau4[SHORT TYPE],"",0,1)</f>
        <v/>
      </c>
      <c r="N12109" t="str">
        <f>IF(ISERR(FIND("DECOUPE",Tableau1[[#This Row],[DESIGNATION]])),"","NEED REF")</f>
        <v/>
      </c>
    </row>
    <row r="12110" spans="2:14">
      <c r="B12110">
        <v>34401895</v>
      </c>
      <c r="C12110" s="2">
        <v>40099</v>
      </c>
      <c r="D12110" t="s">
        <v>13</v>
      </c>
      <c r="E12110" t="s">
        <v>9291</v>
      </c>
      <c r="F12110" t="s">
        <v>8951</v>
      </c>
      <c r="J12110" t="s">
        <v>17</v>
      </c>
      <c r="L12110" t="str">
        <f>_xlfn.XLOOKUP(Tableau1[[#This Row],[TYPE DE PIECE]],Tableau4[MATIERE],Tableau4[SHORT TYPE],"",0,1)</f>
        <v/>
      </c>
      <c r="N12110" t="str">
        <f>IF(ISERR(FIND("DECOUPE",Tableau1[[#This Row],[DESIGNATION]])),"","NEED REF")</f>
        <v/>
      </c>
    </row>
    <row r="12111" spans="2:14">
      <c r="B12111">
        <v>34401894</v>
      </c>
      <c r="C12111" s="2">
        <v>40099</v>
      </c>
      <c r="D12111" t="s">
        <v>13</v>
      </c>
      <c r="E12111" t="s">
        <v>9292</v>
      </c>
      <c r="F12111" t="s">
        <v>8951</v>
      </c>
      <c r="J12111" t="s">
        <v>17</v>
      </c>
      <c r="L12111" t="str">
        <f>_xlfn.XLOOKUP(Tableau1[[#This Row],[TYPE DE PIECE]],Tableau4[MATIERE],Tableau4[SHORT TYPE],"",0,1)</f>
        <v/>
      </c>
      <c r="N12111" t="str">
        <f>IF(ISERR(FIND("DECOUPE",Tableau1[[#This Row],[DESIGNATION]])),"","NEED REF")</f>
        <v/>
      </c>
    </row>
    <row r="12112" spans="2:14">
      <c r="B12112">
        <v>34401893</v>
      </c>
      <c r="C12112" s="2">
        <v>40099</v>
      </c>
      <c r="D12112" t="s">
        <v>13</v>
      </c>
      <c r="E12112" t="s">
        <v>9293</v>
      </c>
      <c r="F12112" t="s">
        <v>8951</v>
      </c>
      <c r="J12112" t="s">
        <v>17</v>
      </c>
      <c r="L12112" t="str">
        <f>_xlfn.XLOOKUP(Tableau1[[#This Row],[TYPE DE PIECE]],Tableau4[MATIERE],Tableau4[SHORT TYPE],"",0,1)</f>
        <v/>
      </c>
      <c r="N12112" t="str">
        <f>IF(ISERR(FIND("DECOUPE",Tableau1[[#This Row],[DESIGNATION]])),"","NEED REF")</f>
        <v/>
      </c>
    </row>
    <row r="12113" spans="2:14">
      <c r="B12113">
        <v>34401892</v>
      </c>
      <c r="C12113" s="2">
        <v>40099</v>
      </c>
      <c r="D12113" t="s">
        <v>13</v>
      </c>
      <c r="E12113" t="s">
        <v>9294</v>
      </c>
      <c r="F12113" t="s">
        <v>8951</v>
      </c>
      <c r="J12113" t="s">
        <v>17</v>
      </c>
      <c r="L12113" t="str">
        <f>_xlfn.XLOOKUP(Tableau1[[#This Row],[TYPE DE PIECE]],Tableau4[MATIERE],Tableau4[SHORT TYPE],"",0,1)</f>
        <v/>
      </c>
      <c r="N12113" t="str">
        <f>IF(ISERR(FIND("DECOUPE",Tableau1[[#This Row],[DESIGNATION]])),"","NEED REF")</f>
        <v/>
      </c>
    </row>
    <row r="12114" spans="2:14">
      <c r="B12114">
        <v>34401891</v>
      </c>
      <c r="C12114" s="2">
        <v>40099</v>
      </c>
      <c r="D12114" t="s">
        <v>13</v>
      </c>
      <c r="E12114" t="s">
        <v>9295</v>
      </c>
      <c r="F12114" t="s">
        <v>8951</v>
      </c>
      <c r="J12114" t="s">
        <v>17</v>
      </c>
      <c r="L12114" t="str">
        <f>_xlfn.XLOOKUP(Tableau1[[#This Row],[TYPE DE PIECE]],Tableau4[MATIERE],Tableau4[SHORT TYPE],"",0,1)</f>
        <v/>
      </c>
      <c r="N12114" t="str">
        <f>IF(ISERR(FIND("DECOUPE",Tableau1[[#This Row],[DESIGNATION]])),"","NEED REF")</f>
        <v/>
      </c>
    </row>
    <row r="12115" spans="2:14">
      <c r="B12115">
        <v>34401890</v>
      </c>
      <c r="C12115" s="2">
        <v>40099</v>
      </c>
      <c r="D12115" t="s">
        <v>13</v>
      </c>
      <c r="E12115" t="s">
        <v>9296</v>
      </c>
      <c r="F12115" t="s">
        <v>8951</v>
      </c>
      <c r="J12115" t="s">
        <v>17</v>
      </c>
      <c r="L12115" t="str">
        <f>_xlfn.XLOOKUP(Tableau1[[#This Row],[TYPE DE PIECE]],Tableau4[MATIERE],Tableau4[SHORT TYPE],"",0,1)</f>
        <v/>
      </c>
      <c r="N12115" t="str">
        <f>IF(ISERR(FIND("DECOUPE",Tableau1[[#This Row],[DESIGNATION]])),"","NEED REF")</f>
        <v/>
      </c>
    </row>
    <row r="12116" spans="2:14">
      <c r="B12116">
        <v>34401889</v>
      </c>
      <c r="C12116" s="2">
        <v>40099</v>
      </c>
      <c r="D12116" t="s">
        <v>13</v>
      </c>
      <c r="E12116" t="s">
        <v>9297</v>
      </c>
      <c r="F12116" t="s">
        <v>8951</v>
      </c>
      <c r="J12116" t="s">
        <v>17</v>
      </c>
      <c r="L12116" t="str">
        <f>_xlfn.XLOOKUP(Tableau1[[#This Row],[TYPE DE PIECE]],Tableau4[MATIERE],Tableau4[SHORT TYPE],"",0,1)</f>
        <v/>
      </c>
      <c r="N12116" t="str">
        <f>IF(ISERR(FIND("DECOUPE",Tableau1[[#This Row],[DESIGNATION]])),"","NEED REF")</f>
        <v/>
      </c>
    </row>
    <row r="12117" spans="2:14">
      <c r="B12117">
        <v>34401888</v>
      </c>
      <c r="C12117" s="2">
        <v>40099</v>
      </c>
      <c r="D12117" t="s">
        <v>13</v>
      </c>
      <c r="E12117" t="s">
        <v>9298</v>
      </c>
      <c r="F12117" t="s">
        <v>8951</v>
      </c>
      <c r="J12117" t="s">
        <v>17</v>
      </c>
      <c r="L12117" t="str">
        <f>_xlfn.XLOOKUP(Tableau1[[#This Row],[TYPE DE PIECE]],Tableau4[MATIERE],Tableau4[SHORT TYPE],"",0,1)</f>
        <v/>
      </c>
      <c r="N12117" t="str">
        <f>IF(ISERR(FIND("DECOUPE",Tableau1[[#This Row],[DESIGNATION]])),"","NEED REF")</f>
        <v/>
      </c>
    </row>
    <row r="12118" spans="2:14">
      <c r="B12118">
        <v>34401887</v>
      </c>
      <c r="C12118" s="2">
        <v>40099</v>
      </c>
      <c r="D12118" t="s">
        <v>13</v>
      </c>
      <c r="E12118" t="s">
        <v>9299</v>
      </c>
      <c r="F12118" t="s">
        <v>8951</v>
      </c>
      <c r="J12118" t="s">
        <v>17</v>
      </c>
      <c r="L12118" t="str">
        <f>_xlfn.XLOOKUP(Tableau1[[#This Row],[TYPE DE PIECE]],Tableau4[MATIERE],Tableau4[SHORT TYPE],"",0,1)</f>
        <v/>
      </c>
      <c r="N12118" t="str">
        <f>IF(ISERR(FIND("DECOUPE",Tableau1[[#This Row],[DESIGNATION]])),"","NEED REF")</f>
        <v/>
      </c>
    </row>
    <row r="12119" spans="2:14">
      <c r="B12119">
        <v>34401886</v>
      </c>
      <c r="C12119" s="2">
        <v>40099</v>
      </c>
      <c r="D12119" t="s">
        <v>13</v>
      </c>
      <c r="E12119" t="s">
        <v>9300</v>
      </c>
      <c r="F12119" t="s">
        <v>8951</v>
      </c>
      <c r="J12119" t="s">
        <v>17</v>
      </c>
      <c r="L12119" t="str">
        <f>_xlfn.XLOOKUP(Tableau1[[#This Row],[TYPE DE PIECE]],Tableau4[MATIERE],Tableau4[SHORT TYPE],"",0,1)</f>
        <v/>
      </c>
      <c r="N12119" t="str">
        <f>IF(ISERR(FIND("DECOUPE",Tableau1[[#This Row],[DESIGNATION]])),"","NEED REF")</f>
        <v/>
      </c>
    </row>
    <row r="12120" spans="2:14">
      <c r="B12120">
        <v>34401885</v>
      </c>
      <c r="C12120" s="2">
        <v>40099</v>
      </c>
      <c r="D12120" t="s">
        <v>13</v>
      </c>
      <c r="E12120" t="s">
        <v>9301</v>
      </c>
      <c r="F12120" t="s">
        <v>8951</v>
      </c>
      <c r="J12120" t="s">
        <v>17</v>
      </c>
      <c r="L12120" t="str">
        <f>_xlfn.XLOOKUP(Tableau1[[#This Row],[TYPE DE PIECE]],Tableau4[MATIERE],Tableau4[SHORT TYPE],"",0,1)</f>
        <v/>
      </c>
      <c r="N12120" t="str">
        <f>IF(ISERR(FIND("DECOUPE",Tableau1[[#This Row],[DESIGNATION]])),"","NEED REF")</f>
        <v/>
      </c>
    </row>
    <row r="12121" spans="2:14">
      <c r="B12121">
        <v>34401884</v>
      </c>
      <c r="C12121" s="2">
        <v>40099</v>
      </c>
      <c r="D12121" t="s">
        <v>13</v>
      </c>
      <c r="E12121" t="s">
        <v>9302</v>
      </c>
      <c r="F12121" t="s">
        <v>8951</v>
      </c>
      <c r="J12121" t="s">
        <v>17</v>
      </c>
      <c r="L12121" t="str">
        <f>_xlfn.XLOOKUP(Tableau1[[#This Row],[TYPE DE PIECE]],Tableau4[MATIERE],Tableau4[SHORT TYPE],"",0,1)</f>
        <v/>
      </c>
      <c r="N12121" t="str">
        <f>IF(ISERR(FIND("DECOUPE",Tableau1[[#This Row],[DESIGNATION]])),"","NEED REF")</f>
        <v/>
      </c>
    </row>
    <row r="12122" spans="2:14">
      <c r="B12122">
        <v>34401883</v>
      </c>
      <c r="C12122" s="2">
        <v>40099</v>
      </c>
      <c r="D12122" t="s">
        <v>13</v>
      </c>
      <c r="E12122" t="s">
        <v>9303</v>
      </c>
      <c r="F12122" t="s">
        <v>8951</v>
      </c>
      <c r="J12122" t="s">
        <v>17</v>
      </c>
      <c r="L12122" t="str">
        <f>_xlfn.XLOOKUP(Tableau1[[#This Row],[TYPE DE PIECE]],Tableau4[MATIERE],Tableau4[SHORT TYPE],"",0,1)</f>
        <v/>
      </c>
      <c r="N12122" t="str">
        <f>IF(ISERR(FIND("DECOUPE",Tableau1[[#This Row],[DESIGNATION]])),"","NEED REF")</f>
        <v/>
      </c>
    </row>
    <row r="12123" spans="2:14">
      <c r="B12123">
        <v>34401882</v>
      </c>
      <c r="C12123" s="2">
        <v>40099</v>
      </c>
      <c r="D12123" t="s">
        <v>13</v>
      </c>
      <c r="E12123" t="s">
        <v>9304</v>
      </c>
      <c r="F12123" t="s">
        <v>8951</v>
      </c>
      <c r="J12123" t="s">
        <v>17</v>
      </c>
      <c r="L12123" t="str">
        <f>_xlfn.XLOOKUP(Tableau1[[#This Row],[TYPE DE PIECE]],Tableau4[MATIERE],Tableau4[SHORT TYPE],"",0,1)</f>
        <v/>
      </c>
      <c r="N12123" t="str">
        <f>IF(ISERR(FIND("DECOUPE",Tableau1[[#This Row],[DESIGNATION]])),"","NEED REF")</f>
        <v/>
      </c>
    </row>
    <row r="12124" spans="2:14">
      <c r="B12124">
        <v>34401881</v>
      </c>
      <c r="C12124" s="2">
        <v>40099</v>
      </c>
      <c r="D12124" t="s">
        <v>13</v>
      </c>
      <c r="E12124" t="s">
        <v>9305</v>
      </c>
      <c r="F12124" t="s">
        <v>8951</v>
      </c>
      <c r="J12124" t="s">
        <v>17</v>
      </c>
      <c r="L12124" t="str">
        <f>_xlfn.XLOOKUP(Tableau1[[#This Row],[TYPE DE PIECE]],Tableau4[MATIERE],Tableau4[SHORT TYPE],"",0,1)</f>
        <v/>
      </c>
      <c r="N12124" t="str">
        <f>IF(ISERR(FIND("DECOUPE",Tableau1[[#This Row],[DESIGNATION]])),"","NEED REF")</f>
        <v/>
      </c>
    </row>
    <row r="12125" spans="2:14">
      <c r="B12125">
        <v>34401880</v>
      </c>
      <c r="C12125" s="2">
        <v>40099</v>
      </c>
      <c r="D12125" t="s">
        <v>13</v>
      </c>
      <c r="E12125" t="s">
        <v>9306</v>
      </c>
      <c r="F12125" t="s">
        <v>8951</v>
      </c>
      <c r="J12125" t="s">
        <v>17</v>
      </c>
      <c r="L12125" t="str">
        <f>_xlfn.XLOOKUP(Tableau1[[#This Row],[TYPE DE PIECE]],Tableau4[MATIERE],Tableau4[SHORT TYPE],"",0,1)</f>
        <v/>
      </c>
      <c r="N12125" t="str">
        <f>IF(ISERR(FIND("DECOUPE",Tableau1[[#This Row],[DESIGNATION]])),"","NEED REF")</f>
        <v/>
      </c>
    </row>
    <row r="12126" spans="2:14">
      <c r="B12126">
        <v>34401879</v>
      </c>
      <c r="C12126" s="2">
        <v>40099</v>
      </c>
      <c r="D12126" t="s">
        <v>13</v>
      </c>
      <c r="E12126" t="s">
        <v>9307</v>
      </c>
      <c r="F12126" t="s">
        <v>8951</v>
      </c>
      <c r="J12126" t="s">
        <v>17</v>
      </c>
      <c r="L12126" t="str">
        <f>_xlfn.XLOOKUP(Tableau1[[#This Row],[TYPE DE PIECE]],Tableau4[MATIERE],Tableau4[SHORT TYPE],"",0,1)</f>
        <v/>
      </c>
      <c r="N12126" t="str">
        <f>IF(ISERR(FIND("DECOUPE",Tableau1[[#This Row],[DESIGNATION]])),"","NEED REF")</f>
        <v/>
      </c>
    </row>
    <row r="12127" spans="2:14">
      <c r="B12127">
        <v>34401878</v>
      </c>
      <c r="C12127" s="2">
        <v>40099</v>
      </c>
      <c r="D12127" t="s">
        <v>13</v>
      </c>
      <c r="E12127" t="s">
        <v>9308</v>
      </c>
      <c r="F12127" t="s">
        <v>8951</v>
      </c>
      <c r="J12127" t="s">
        <v>17</v>
      </c>
      <c r="L12127" t="str">
        <f>_xlfn.XLOOKUP(Tableau1[[#This Row],[TYPE DE PIECE]],Tableau4[MATIERE],Tableau4[SHORT TYPE],"",0,1)</f>
        <v/>
      </c>
      <c r="N12127" t="str">
        <f>IF(ISERR(FIND("DECOUPE",Tableau1[[#This Row],[DESIGNATION]])),"","NEED REF")</f>
        <v/>
      </c>
    </row>
    <row r="12128" spans="2:14">
      <c r="B12128">
        <v>34401877</v>
      </c>
      <c r="C12128" s="2">
        <v>40099</v>
      </c>
      <c r="D12128" t="s">
        <v>13</v>
      </c>
      <c r="E12128" t="s">
        <v>9309</v>
      </c>
      <c r="F12128" t="s">
        <v>8951</v>
      </c>
      <c r="J12128" t="s">
        <v>17</v>
      </c>
      <c r="L12128" t="str">
        <f>_xlfn.XLOOKUP(Tableau1[[#This Row],[TYPE DE PIECE]],Tableau4[MATIERE],Tableau4[SHORT TYPE],"",0,1)</f>
        <v/>
      </c>
      <c r="N12128" t="str">
        <f>IF(ISERR(FIND("DECOUPE",Tableau1[[#This Row],[DESIGNATION]])),"","NEED REF")</f>
        <v/>
      </c>
    </row>
    <row r="12129" spans="2:14">
      <c r="B12129">
        <v>34401876</v>
      </c>
      <c r="C12129" s="2">
        <v>40099</v>
      </c>
      <c r="D12129" t="s">
        <v>13</v>
      </c>
      <c r="E12129" t="s">
        <v>9310</v>
      </c>
      <c r="F12129" t="s">
        <v>8951</v>
      </c>
      <c r="J12129" t="s">
        <v>17</v>
      </c>
      <c r="L12129" t="str">
        <f>_xlfn.XLOOKUP(Tableau1[[#This Row],[TYPE DE PIECE]],Tableau4[MATIERE],Tableau4[SHORT TYPE],"",0,1)</f>
        <v/>
      </c>
      <c r="N12129" t="str">
        <f>IF(ISERR(FIND("DECOUPE",Tableau1[[#This Row],[DESIGNATION]])),"","NEED REF")</f>
        <v/>
      </c>
    </row>
    <row r="12130" spans="2:14">
      <c r="B12130">
        <v>34401875</v>
      </c>
      <c r="C12130" s="2">
        <v>40099</v>
      </c>
      <c r="D12130" t="s">
        <v>13</v>
      </c>
      <c r="E12130" t="s">
        <v>9311</v>
      </c>
      <c r="F12130" t="s">
        <v>8951</v>
      </c>
      <c r="J12130" t="s">
        <v>17</v>
      </c>
      <c r="L12130" t="str">
        <f>_xlfn.XLOOKUP(Tableau1[[#This Row],[TYPE DE PIECE]],Tableau4[MATIERE],Tableau4[SHORT TYPE],"",0,1)</f>
        <v/>
      </c>
      <c r="N12130" t="str">
        <f>IF(ISERR(FIND("DECOUPE",Tableau1[[#This Row],[DESIGNATION]])),"","NEED REF")</f>
        <v/>
      </c>
    </row>
    <row r="12131" spans="2:14">
      <c r="B12131">
        <v>34401874</v>
      </c>
      <c r="C12131" s="2">
        <v>40099</v>
      </c>
      <c r="D12131" t="s">
        <v>13</v>
      </c>
      <c r="E12131" t="s">
        <v>9312</v>
      </c>
      <c r="F12131" t="s">
        <v>8951</v>
      </c>
      <c r="J12131" t="s">
        <v>17</v>
      </c>
      <c r="L12131" t="str">
        <f>_xlfn.XLOOKUP(Tableau1[[#This Row],[TYPE DE PIECE]],Tableau4[MATIERE],Tableau4[SHORT TYPE],"",0,1)</f>
        <v/>
      </c>
      <c r="N12131" t="str">
        <f>IF(ISERR(FIND("DECOUPE",Tableau1[[#This Row],[DESIGNATION]])),"","NEED REF")</f>
        <v/>
      </c>
    </row>
    <row r="12132" spans="2:14">
      <c r="B12132">
        <v>34401873</v>
      </c>
      <c r="C12132" s="2">
        <v>40099</v>
      </c>
      <c r="D12132" t="s">
        <v>13</v>
      </c>
      <c r="E12132" t="s">
        <v>9313</v>
      </c>
      <c r="F12132" t="s">
        <v>8951</v>
      </c>
      <c r="J12132" t="s">
        <v>17</v>
      </c>
      <c r="L12132" t="str">
        <f>_xlfn.XLOOKUP(Tableau1[[#This Row],[TYPE DE PIECE]],Tableau4[MATIERE],Tableau4[SHORT TYPE],"",0,1)</f>
        <v/>
      </c>
      <c r="N12132" t="str">
        <f>IF(ISERR(FIND("DECOUPE",Tableau1[[#This Row],[DESIGNATION]])),"","NEED REF")</f>
        <v/>
      </c>
    </row>
    <row r="12133" spans="2:14">
      <c r="B12133">
        <v>34401872</v>
      </c>
      <c r="C12133" s="2">
        <v>40099</v>
      </c>
      <c r="D12133" t="s">
        <v>13</v>
      </c>
      <c r="E12133" t="s">
        <v>9314</v>
      </c>
      <c r="F12133" t="s">
        <v>8951</v>
      </c>
      <c r="J12133" t="s">
        <v>17</v>
      </c>
      <c r="L12133" t="str">
        <f>_xlfn.XLOOKUP(Tableau1[[#This Row],[TYPE DE PIECE]],Tableau4[MATIERE],Tableau4[SHORT TYPE],"",0,1)</f>
        <v/>
      </c>
      <c r="N12133" t="str">
        <f>IF(ISERR(FIND("DECOUPE",Tableau1[[#This Row],[DESIGNATION]])),"","NEED REF")</f>
        <v/>
      </c>
    </row>
    <row r="12134" spans="2:14">
      <c r="B12134">
        <v>34401871</v>
      </c>
      <c r="C12134" s="2">
        <v>40099</v>
      </c>
      <c r="D12134" t="s">
        <v>13</v>
      </c>
      <c r="E12134" t="s">
        <v>9315</v>
      </c>
      <c r="F12134" t="s">
        <v>8951</v>
      </c>
      <c r="J12134" t="s">
        <v>17</v>
      </c>
      <c r="L12134" t="str">
        <f>_xlfn.XLOOKUP(Tableau1[[#This Row],[TYPE DE PIECE]],Tableau4[MATIERE],Tableau4[SHORT TYPE],"",0,1)</f>
        <v/>
      </c>
      <c r="N12134" t="str">
        <f>IF(ISERR(FIND("DECOUPE",Tableau1[[#This Row],[DESIGNATION]])),"","NEED REF")</f>
        <v/>
      </c>
    </row>
    <row r="12135" spans="2:14">
      <c r="B12135">
        <v>34401870</v>
      </c>
      <c r="C12135" s="2">
        <v>40099</v>
      </c>
      <c r="D12135" t="s">
        <v>13</v>
      </c>
      <c r="E12135" t="s">
        <v>9316</v>
      </c>
      <c r="F12135" t="s">
        <v>8951</v>
      </c>
      <c r="J12135" t="s">
        <v>17</v>
      </c>
      <c r="L12135" t="str">
        <f>_xlfn.XLOOKUP(Tableau1[[#This Row],[TYPE DE PIECE]],Tableau4[MATIERE],Tableau4[SHORT TYPE],"",0,1)</f>
        <v/>
      </c>
      <c r="N12135" t="str">
        <f>IF(ISERR(FIND("DECOUPE",Tableau1[[#This Row],[DESIGNATION]])),"","NEED REF")</f>
        <v/>
      </c>
    </row>
    <row r="12136" spans="2:14">
      <c r="B12136">
        <v>34401869</v>
      </c>
      <c r="C12136" s="2">
        <v>40099</v>
      </c>
      <c r="D12136" t="s">
        <v>13</v>
      </c>
      <c r="E12136" t="s">
        <v>9317</v>
      </c>
      <c r="F12136" t="s">
        <v>8951</v>
      </c>
      <c r="J12136" t="s">
        <v>17</v>
      </c>
      <c r="L12136" t="str">
        <f>_xlfn.XLOOKUP(Tableau1[[#This Row],[TYPE DE PIECE]],Tableau4[MATIERE],Tableau4[SHORT TYPE],"",0,1)</f>
        <v/>
      </c>
      <c r="N12136" t="str">
        <f>IF(ISERR(FIND("DECOUPE",Tableau1[[#This Row],[DESIGNATION]])),"","NEED REF")</f>
        <v/>
      </c>
    </row>
    <row r="12137" spans="2:14">
      <c r="B12137">
        <v>34401868</v>
      </c>
      <c r="C12137" s="2">
        <v>40099</v>
      </c>
      <c r="D12137" t="s">
        <v>13</v>
      </c>
      <c r="E12137" t="s">
        <v>9318</v>
      </c>
      <c r="F12137" t="s">
        <v>8951</v>
      </c>
      <c r="J12137" t="s">
        <v>17</v>
      </c>
      <c r="L12137" t="str">
        <f>_xlfn.XLOOKUP(Tableau1[[#This Row],[TYPE DE PIECE]],Tableau4[MATIERE],Tableau4[SHORT TYPE],"",0,1)</f>
        <v/>
      </c>
      <c r="N12137" t="str">
        <f>IF(ISERR(FIND("DECOUPE",Tableau1[[#This Row],[DESIGNATION]])),"","NEED REF")</f>
        <v/>
      </c>
    </row>
    <row r="12138" spans="2:14">
      <c r="B12138">
        <v>34401867</v>
      </c>
      <c r="C12138" s="2">
        <v>40099</v>
      </c>
      <c r="D12138" t="s">
        <v>13</v>
      </c>
      <c r="E12138" t="s">
        <v>9319</v>
      </c>
      <c r="F12138" t="s">
        <v>8951</v>
      </c>
      <c r="J12138" t="s">
        <v>17</v>
      </c>
      <c r="L12138" t="str">
        <f>_xlfn.XLOOKUP(Tableau1[[#This Row],[TYPE DE PIECE]],Tableau4[MATIERE],Tableau4[SHORT TYPE],"",0,1)</f>
        <v/>
      </c>
      <c r="N12138" t="str">
        <f>IF(ISERR(FIND("DECOUPE",Tableau1[[#This Row],[DESIGNATION]])),"","NEED REF")</f>
        <v/>
      </c>
    </row>
    <row r="12139" spans="2:14">
      <c r="B12139">
        <v>34401866</v>
      </c>
      <c r="C12139" s="2">
        <v>40099</v>
      </c>
      <c r="D12139" t="s">
        <v>13</v>
      </c>
      <c r="E12139" t="s">
        <v>9320</v>
      </c>
      <c r="F12139" t="s">
        <v>8951</v>
      </c>
      <c r="J12139" t="s">
        <v>17</v>
      </c>
      <c r="L12139" t="str">
        <f>_xlfn.XLOOKUP(Tableau1[[#This Row],[TYPE DE PIECE]],Tableau4[MATIERE],Tableau4[SHORT TYPE],"",0,1)</f>
        <v/>
      </c>
      <c r="N12139" t="str">
        <f>IF(ISERR(FIND("DECOUPE",Tableau1[[#This Row],[DESIGNATION]])),"","NEED REF")</f>
        <v/>
      </c>
    </row>
    <row r="12140" spans="2:14">
      <c r="B12140">
        <v>34401865</v>
      </c>
      <c r="C12140" s="2">
        <v>40099</v>
      </c>
      <c r="D12140" t="s">
        <v>13</v>
      </c>
      <c r="E12140" t="s">
        <v>9321</v>
      </c>
      <c r="F12140" t="s">
        <v>8951</v>
      </c>
      <c r="J12140" t="s">
        <v>17</v>
      </c>
      <c r="L12140" t="str">
        <f>_xlfn.XLOOKUP(Tableau1[[#This Row],[TYPE DE PIECE]],Tableau4[MATIERE],Tableau4[SHORT TYPE],"",0,1)</f>
        <v/>
      </c>
      <c r="N12140" t="str">
        <f>IF(ISERR(FIND("DECOUPE",Tableau1[[#This Row],[DESIGNATION]])),"","NEED REF")</f>
        <v/>
      </c>
    </row>
    <row r="12141" spans="2:14">
      <c r="B12141">
        <v>34401864</v>
      </c>
      <c r="C12141" s="2">
        <v>40099</v>
      </c>
      <c r="D12141" t="s">
        <v>13</v>
      </c>
      <c r="E12141" t="s">
        <v>9322</v>
      </c>
      <c r="F12141" t="s">
        <v>8951</v>
      </c>
      <c r="J12141" t="s">
        <v>17</v>
      </c>
      <c r="L12141" t="str">
        <f>_xlfn.XLOOKUP(Tableau1[[#This Row],[TYPE DE PIECE]],Tableau4[MATIERE],Tableau4[SHORT TYPE],"",0,1)</f>
        <v/>
      </c>
      <c r="N12141" t="str">
        <f>IF(ISERR(FIND("DECOUPE",Tableau1[[#This Row],[DESIGNATION]])),"","NEED REF")</f>
        <v/>
      </c>
    </row>
    <row r="12142" spans="2:14">
      <c r="B12142">
        <v>34401863</v>
      </c>
      <c r="C12142" s="2">
        <v>40099</v>
      </c>
      <c r="D12142" t="s">
        <v>13</v>
      </c>
      <c r="E12142" t="s">
        <v>9323</v>
      </c>
      <c r="F12142" t="s">
        <v>8951</v>
      </c>
      <c r="J12142" t="s">
        <v>17</v>
      </c>
      <c r="L12142" t="str">
        <f>_xlfn.XLOOKUP(Tableau1[[#This Row],[TYPE DE PIECE]],Tableau4[MATIERE],Tableau4[SHORT TYPE],"",0,1)</f>
        <v/>
      </c>
      <c r="N12142" t="str">
        <f>IF(ISERR(FIND("DECOUPE",Tableau1[[#This Row],[DESIGNATION]])),"","NEED REF")</f>
        <v/>
      </c>
    </row>
    <row r="12143" spans="2:14">
      <c r="B12143">
        <v>34401862</v>
      </c>
      <c r="C12143" s="2">
        <v>40099</v>
      </c>
      <c r="D12143" t="s">
        <v>13</v>
      </c>
      <c r="E12143" t="s">
        <v>9324</v>
      </c>
      <c r="F12143" t="s">
        <v>8951</v>
      </c>
      <c r="J12143" t="s">
        <v>17</v>
      </c>
      <c r="L12143" t="str">
        <f>_xlfn.XLOOKUP(Tableau1[[#This Row],[TYPE DE PIECE]],Tableau4[MATIERE],Tableau4[SHORT TYPE],"",0,1)</f>
        <v/>
      </c>
      <c r="N12143" t="str">
        <f>IF(ISERR(FIND("DECOUPE",Tableau1[[#This Row],[DESIGNATION]])),"","NEED REF")</f>
        <v/>
      </c>
    </row>
    <row r="12144" spans="2:14">
      <c r="B12144">
        <v>34401861</v>
      </c>
      <c r="C12144" s="2">
        <v>40099</v>
      </c>
      <c r="D12144" t="s">
        <v>13</v>
      </c>
      <c r="E12144" t="s">
        <v>9325</v>
      </c>
      <c r="F12144" t="s">
        <v>8951</v>
      </c>
      <c r="J12144" t="s">
        <v>17</v>
      </c>
      <c r="L12144" t="str">
        <f>_xlfn.XLOOKUP(Tableau1[[#This Row],[TYPE DE PIECE]],Tableau4[MATIERE],Tableau4[SHORT TYPE],"",0,1)</f>
        <v/>
      </c>
      <c r="N12144" t="str">
        <f>IF(ISERR(FIND("DECOUPE",Tableau1[[#This Row],[DESIGNATION]])),"","NEED REF")</f>
        <v/>
      </c>
    </row>
    <row r="12145" spans="2:14">
      <c r="B12145">
        <v>34401860</v>
      </c>
      <c r="C12145" s="2">
        <v>40099</v>
      </c>
      <c r="D12145" t="s">
        <v>13</v>
      </c>
      <c r="E12145" t="s">
        <v>9326</v>
      </c>
      <c r="F12145" t="s">
        <v>8951</v>
      </c>
      <c r="J12145" t="s">
        <v>17</v>
      </c>
      <c r="L12145" t="str">
        <f>_xlfn.XLOOKUP(Tableau1[[#This Row],[TYPE DE PIECE]],Tableau4[MATIERE],Tableau4[SHORT TYPE],"",0,1)</f>
        <v/>
      </c>
      <c r="N12145" t="str">
        <f>IF(ISERR(FIND("DECOUPE",Tableau1[[#This Row],[DESIGNATION]])),"","NEED REF")</f>
        <v/>
      </c>
    </row>
    <row r="12146" spans="2:14">
      <c r="B12146">
        <v>34401859</v>
      </c>
      <c r="C12146" s="2">
        <v>40099</v>
      </c>
      <c r="D12146" t="s">
        <v>13</v>
      </c>
      <c r="E12146" t="s">
        <v>9327</v>
      </c>
      <c r="F12146" t="s">
        <v>8951</v>
      </c>
      <c r="J12146" t="s">
        <v>17</v>
      </c>
      <c r="L12146" t="str">
        <f>_xlfn.XLOOKUP(Tableau1[[#This Row],[TYPE DE PIECE]],Tableau4[MATIERE],Tableau4[SHORT TYPE],"",0,1)</f>
        <v/>
      </c>
      <c r="N12146" t="str">
        <f>IF(ISERR(FIND("DECOUPE",Tableau1[[#This Row],[DESIGNATION]])),"","NEED REF")</f>
        <v/>
      </c>
    </row>
    <row r="12147" spans="2:14">
      <c r="B12147">
        <v>34401858</v>
      </c>
      <c r="C12147" s="2">
        <v>40099</v>
      </c>
      <c r="D12147" t="s">
        <v>13</v>
      </c>
      <c r="E12147" t="s">
        <v>9328</v>
      </c>
      <c r="F12147" t="s">
        <v>8951</v>
      </c>
      <c r="J12147" t="s">
        <v>17</v>
      </c>
      <c r="L12147" t="str">
        <f>_xlfn.XLOOKUP(Tableau1[[#This Row],[TYPE DE PIECE]],Tableau4[MATIERE],Tableau4[SHORT TYPE],"",0,1)</f>
        <v/>
      </c>
      <c r="N12147" t="str">
        <f>IF(ISERR(FIND("DECOUPE",Tableau1[[#This Row],[DESIGNATION]])),"","NEED REF")</f>
        <v/>
      </c>
    </row>
    <row r="12148" spans="2:14">
      <c r="B12148">
        <v>34401857</v>
      </c>
      <c r="C12148" s="2">
        <v>40099</v>
      </c>
      <c r="D12148" t="s">
        <v>13</v>
      </c>
      <c r="E12148" t="s">
        <v>9329</v>
      </c>
      <c r="F12148" t="s">
        <v>8951</v>
      </c>
      <c r="J12148" t="s">
        <v>17</v>
      </c>
      <c r="L12148" t="str">
        <f>_xlfn.XLOOKUP(Tableau1[[#This Row],[TYPE DE PIECE]],Tableau4[MATIERE],Tableau4[SHORT TYPE],"",0,1)</f>
        <v/>
      </c>
      <c r="N12148" t="str">
        <f>IF(ISERR(FIND("DECOUPE",Tableau1[[#This Row],[DESIGNATION]])),"","NEED REF")</f>
        <v/>
      </c>
    </row>
    <row r="12149" spans="2:14">
      <c r="B12149">
        <v>34401856</v>
      </c>
      <c r="C12149" s="2">
        <v>40099</v>
      </c>
      <c r="D12149" t="s">
        <v>13</v>
      </c>
      <c r="E12149" t="s">
        <v>9330</v>
      </c>
      <c r="F12149" t="s">
        <v>8951</v>
      </c>
      <c r="J12149" t="s">
        <v>17</v>
      </c>
      <c r="L12149" t="str">
        <f>_xlfn.XLOOKUP(Tableau1[[#This Row],[TYPE DE PIECE]],Tableau4[MATIERE],Tableau4[SHORT TYPE],"",0,1)</f>
        <v/>
      </c>
      <c r="N12149" t="str">
        <f>IF(ISERR(FIND("DECOUPE",Tableau1[[#This Row],[DESIGNATION]])),"","NEED REF")</f>
        <v/>
      </c>
    </row>
    <row r="12150" spans="2:14">
      <c r="B12150">
        <v>34401855</v>
      </c>
      <c r="C12150" s="2">
        <v>40099</v>
      </c>
      <c r="D12150" t="s">
        <v>13</v>
      </c>
      <c r="E12150" t="s">
        <v>9331</v>
      </c>
      <c r="F12150" t="s">
        <v>8951</v>
      </c>
      <c r="J12150" t="s">
        <v>17</v>
      </c>
      <c r="L12150" t="str">
        <f>_xlfn.XLOOKUP(Tableau1[[#This Row],[TYPE DE PIECE]],Tableau4[MATIERE],Tableau4[SHORT TYPE],"",0,1)</f>
        <v/>
      </c>
      <c r="N12150" t="str">
        <f>IF(ISERR(FIND("DECOUPE",Tableau1[[#This Row],[DESIGNATION]])),"","NEED REF")</f>
        <v/>
      </c>
    </row>
    <row r="12151" spans="2:14">
      <c r="B12151">
        <v>34401854</v>
      </c>
      <c r="C12151" s="2">
        <v>40099</v>
      </c>
      <c r="D12151" t="s">
        <v>13</v>
      </c>
      <c r="E12151" t="s">
        <v>9332</v>
      </c>
      <c r="F12151" t="s">
        <v>8951</v>
      </c>
      <c r="J12151" t="s">
        <v>17</v>
      </c>
      <c r="L12151" t="str">
        <f>_xlfn.XLOOKUP(Tableau1[[#This Row],[TYPE DE PIECE]],Tableau4[MATIERE],Tableau4[SHORT TYPE],"",0,1)</f>
        <v/>
      </c>
      <c r="N12151" t="str">
        <f>IF(ISERR(FIND("DECOUPE",Tableau1[[#This Row],[DESIGNATION]])),"","NEED REF")</f>
        <v/>
      </c>
    </row>
    <row r="12152" spans="2:14">
      <c r="B12152">
        <v>34401853</v>
      </c>
      <c r="C12152" s="2">
        <v>40099</v>
      </c>
      <c r="D12152" t="s">
        <v>13</v>
      </c>
      <c r="E12152" t="s">
        <v>9333</v>
      </c>
      <c r="F12152" t="s">
        <v>8951</v>
      </c>
      <c r="J12152" t="s">
        <v>17</v>
      </c>
      <c r="L12152" t="str">
        <f>_xlfn.XLOOKUP(Tableau1[[#This Row],[TYPE DE PIECE]],Tableau4[MATIERE],Tableau4[SHORT TYPE],"",0,1)</f>
        <v/>
      </c>
      <c r="N12152" t="str">
        <f>IF(ISERR(FIND("DECOUPE",Tableau1[[#This Row],[DESIGNATION]])),"","NEED REF")</f>
        <v/>
      </c>
    </row>
    <row r="12153" spans="2:14">
      <c r="B12153">
        <v>34401852</v>
      </c>
      <c r="C12153" s="2">
        <v>40099</v>
      </c>
      <c r="D12153" t="s">
        <v>13</v>
      </c>
      <c r="E12153" t="s">
        <v>9334</v>
      </c>
      <c r="F12153" t="s">
        <v>8951</v>
      </c>
      <c r="J12153" t="s">
        <v>17</v>
      </c>
      <c r="L12153" t="str">
        <f>_xlfn.XLOOKUP(Tableau1[[#This Row],[TYPE DE PIECE]],Tableau4[MATIERE],Tableau4[SHORT TYPE],"",0,1)</f>
        <v/>
      </c>
      <c r="N12153" t="str">
        <f>IF(ISERR(FIND("DECOUPE",Tableau1[[#This Row],[DESIGNATION]])),"","NEED REF")</f>
        <v/>
      </c>
    </row>
    <row r="12154" spans="2:14">
      <c r="B12154">
        <v>34401851</v>
      </c>
      <c r="C12154" s="2">
        <v>40099</v>
      </c>
      <c r="D12154" t="s">
        <v>13</v>
      </c>
      <c r="E12154" t="s">
        <v>9335</v>
      </c>
      <c r="F12154" t="s">
        <v>8951</v>
      </c>
      <c r="J12154" t="s">
        <v>17</v>
      </c>
      <c r="L12154" t="str">
        <f>_xlfn.XLOOKUP(Tableau1[[#This Row],[TYPE DE PIECE]],Tableau4[MATIERE],Tableau4[SHORT TYPE],"",0,1)</f>
        <v/>
      </c>
      <c r="N12154" t="str">
        <f>IF(ISERR(FIND("DECOUPE",Tableau1[[#This Row],[DESIGNATION]])),"","NEED REF")</f>
        <v/>
      </c>
    </row>
    <row r="12155" spans="2:14">
      <c r="B12155">
        <v>34401850</v>
      </c>
      <c r="C12155" s="2">
        <v>40099</v>
      </c>
      <c r="D12155" t="s">
        <v>13</v>
      </c>
      <c r="E12155" t="s">
        <v>9336</v>
      </c>
      <c r="F12155" t="s">
        <v>8951</v>
      </c>
      <c r="J12155" t="s">
        <v>17</v>
      </c>
      <c r="L12155" t="str">
        <f>_xlfn.XLOOKUP(Tableau1[[#This Row],[TYPE DE PIECE]],Tableau4[MATIERE],Tableau4[SHORT TYPE],"",0,1)</f>
        <v/>
      </c>
      <c r="N12155" t="str">
        <f>IF(ISERR(FIND("DECOUPE",Tableau1[[#This Row],[DESIGNATION]])),"","NEED REF")</f>
        <v/>
      </c>
    </row>
    <row r="12156" spans="2:14">
      <c r="B12156">
        <v>34401849</v>
      </c>
      <c r="C12156" s="2">
        <v>40099</v>
      </c>
      <c r="D12156" t="s">
        <v>13</v>
      </c>
      <c r="E12156" t="s">
        <v>9337</v>
      </c>
      <c r="F12156" t="s">
        <v>8951</v>
      </c>
      <c r="J12156" t="s">
        <v>17</v>
      </c>
      <c r="L12156" t="str">
        <f>_xlfn.XLOOKUP(Tableau1[[#This Row],[TYPE DE PIECE]],Tableau4[MATIERE],Tableau4[SHORT TYPE],"",0,1)</f>
        <v/>
      </c>
      <c r="N12156" t="str">
        <f>IF(ISERR(FIND("DECOUPE",Tableau1[[#This Row],[DESIGNATION]])),"","NEED REF")</f>
        <v/>
      </c>
    </row>
    <row r="12157" spans="2:14">
      <c r="B12157">
        <v>34401848</v>
      </c>
      <c r="C12157" s="2">
        <v>40099</v>
      </c>
      <c r="D12157" t="s">
        <v>13</v>
      </c>
      <c r="E12157" t="s">
        <v>9338</v>
      </c>
      <c r="F12157" t="s">
        <v>8951</v>
      </c>
      <c r="J12157" t="s">
        <v>17</v>
      </c>
      <c r="L12157" t="str">
        <f>_xlfn.XLOOKUP(Tableau1[[#This Row],[TYPE DE PIECE]],Tableau4[MATIERE],Tableau4[SHORT TYPE],"",0,1)</f>
        <v/>
      </c>
      <c r="N12157" t="str">
        <f>IF(ISERR(FIND("DECOUPE",Tableau1[[#This Row],[DESIGNATION]])),"","NEED REF")</f>
        <v/>
      </c>
    </row>
    <row r="12158" spans="2:14">
      <c r="B12158">
        <v>34401847</v>
      </c>
      <c r="C12158" s="2">
        <v>40099</v>
      </c>
      <c r="D12158" t="s">
        <v>13</v>
      </c>
      <c r="E12158" t="s">
        <v>9339</v>
      </c>
      <c r="F12158" t="s">
        <v>8951</v>
      </c>
      <c r="J12158" t="s">
        <v>17</v>
      </c>
      <c r="L12158" t="str">
        <f>_xlfn.XLOOKUP(Tableau1[[#This Row],[TYPE DE PIECE]],Tableau4[MATIERE],Tableau4[SHORT TYPE],"",0,1)</f>
        <v/>
      </c>
      <c r="N12158" t="str">
        <f>IF(ISERR(FIND("DECOUPE",Tableau1[[#This Row],[DESIGNATION]])),"","NEED REF")</f>
        <v/>
      </c>
    </row>
    <row r="12159" spans="2:14">
      <c r="B12159">
        <v>34401846</v>
      </c>
      <c r="C12159" s="2">
        <v>40099</v>
      </c>
      <c r="D12159" t="s">
        <v>13</v>
      </c>
      <c r="E12159" t="s">
        <v>9340</v>
      </c>
      <c r="F12159" t="s">
        <v>8951</v>
      </c>
      <c r="J12159" t="s">
        <v>17</v>
      </c>
      <c r="L12159" t="str">
        <f>_xlfn.XLOOKUP(Tableau1[[#This Row],[TYPE DE PIECE]],Tableau4[MATIERE],Tableau4[SHORT TYPE],"",0,1)</f>
        <v/>
      </c>
      <c r="N12159" t="str">
        <f>IF(ISERR(FIND("DECOUPE",Tableau1[[#This Row],[DESIGNATION]])),"","NEED REF")</f>
        <v/>
      </c>
    </row>
    <row r="12160" spans="2:14">
      <c r="B12160">
        <v>34401845</v>
      </c>
      <c r="C12160" s="2">
        <v>40099</v>
      </c>
      <c r="D12160" t="s">
        <v>13</v>
      </c>
      <c r="E12160" t="s">
        <v>9341</v>
      </c>
      <c r="F12160" t="s">
        <v>8951</v>
      </c>
      <c r="J12160" t="s">
        <v>17</v>
      </c>
      <c r="L12160" t="str">
        <f>_xlfn.XLOOKUP(Tableau1[[#This Row],[TYPE DE PIECE]],Tableau4[MATIERE],Tableau4[SHORT TYPE],"",0,1)</f>
        <v/>
      </c>
      <c r="N12160" t="str">
        <f>IF(ISERR(FIND("DECOUPE",Tableau1[[#This Row],[DESIGNATION]])),"","NEED REF")</f>
        <v/>
      </c>
    </row>
    <row r="12161" spans="2:14">
      <c r="B12161">
        <v>34401844</v>
      </c>
      <c r="C12161" s="2">
        <v>40099</v>
      </c>
      <c r="D12161" t="s">
        <v>13</v>
      </c>
      <c r="E12161" t="s">
        <v>9342</v>
      </c>
      <c r="F12161" t="s">
        <v>8951</v>
      </c>
      <c r="J12161" t="s">
        <v>17</v>
      </c>
      <c r="L12161" t="str">
        <f>_xlfn.XLOOKUP(Tableau1[[#This Row],[TYPE DE PIECE]],Tableau4[MATIERE],Tableau4[SHORT TYPE],"",0,1)</f>
        <v/>
      </c>
      <c r="N12161" t="str">
        <f>IF(ISERR(FIND("DECOUPE",Tableau1[[#This Row],[DESIGNATION]])),"","NEED REF")</f>
        <v/>
      </c>
    </row>
    <row r="12162" spans="2:14">
      <c r="B12162">
        <v>34401843</v>
      </c>
      <c r="C12162" s="2">
        <v>40099</v>
      </c>
      <c r="D12162" t="s">
        <v>13</v>
      </c>
      <c r="E12162" t="s">
        <v>9343</v>
      </c>
      <c r="F12162" t="s">
        <v>8951</v>
      </c>
      <c r="J12162" t="s">
        <v>17</v>
      </c>
      <c r="L12162" t="str">
        <f>_xlfn.XLOOKUP(Tableau1[[#This Row],[TYPE DE PIECE]],Tableau4[MATIERE],Tableau4[SHORT TYPE],"",0,1)</f>
        <v/>
      </c>
      <c r="N12162" t="str">
        <f>IF(ISERR(FIND("DECOUPE",Tableau1[[#This Row],[DESIGNATION]])),"","NEED REF")</f>
        <v/>
      </c>
    </row>
    <row r="12163" spans="2:14">
      <c r="B12163">
        <v>34401842</v>
      </c>
      <c r="C12163" s="2">
        <v>40099</v>
      </c>
      <c r="D12163" t="s">
        <v>13</v>
      </c>
      <c r="E12163" t="s">
        <v>9344</v>
      </c>
      <c r="F12163" t="s">
        <v>8951</v>
      </c>
      <c r="J12163" t="s">
        <v>17</v>
      </c>
      <c r="L12163" t="str">
        <f>_xlfn.XLOOKUP(Tableau1[[#This Row],[TYPE DE PIECE]],Tableau4[MATIERE],Tableau4[SHORT TYPE],"",0,1)</f>
        <v/>
      </c>
      <c r="N12163" t="str">
        <f>IF(ISERR(FIND("DECOUPE",Tableau1[[#This Row],[DESIGNATION]])),"","NEED REF")</f>
        <v/>
      </c>
    </row>
    <row r="12164" spans="2:14">
      <c r="B12164">
        <v>34401841</v>
      </c>
      <c r="C12164" s="2">
        <v>40099</v>
      </c>
      <c r="D12164" t="s">
        <v>13</v>
      </c>
      <c r="E12164" t="s">
        <v>9345</v>
      </c>
      <c r="F12164" t="s">
        <v>8951</v>
      </c>
      <c r="J12164" t="s">
        <v>17</v>
      </c>
      <c r="L12164" t="str">
        <f>_xlfn.XLOOKUP(Tableau1[[#This Row],[TYPE DE PIECE]],Tableau4[MATIERE],Tableau4[SHORT TYPE],"",0,1)</f>
        <v/>
      </c>
      <c r="N12164" t="str">
        <f>IF(ISERR(FIND("DECOUPE",Tableau1[[#This Row],[DESIGNATION]])),"","NEED REF")</f>
        <v/>
      </c>
    </row>
    <row r="12165" spans="2:14">
      <c r="B12165">
        <v>34401840</v>
      </c>
      <c r="C12165" s="2">
        <v>40099</v>
      </c>
      <c r="D12165" t="s">
        <v>13</v>
      </c>
      <c r="E12165" t="s">
        <v>9346</v>
      </c>
      <c r="F12165" t="s">
        <v>8951</v>
      </c>
      <c r="J12165" t="s">
        <v>17</v>
      </c>
      <c r="L12165" t="str">
        <f>_xlfn.XLOOKUP(Tableau1[[#This Row],[TYPE DE PIECE]],Tableau4[MATIERE],Tableau4[SHORT TYPE],"",0,1)</f>
        <v/>
      </c>
      <c r="N12165" t="str">
        <f>IF(ISERR(FIND("DECOUPE",Tableau1[[#This Row],[DESIGNATION]])),"","NEED REF")</f>
        <v/>
      </c>
    </row>
    <row r="12166" spans="2:14">
      <c r="B12166">
        <v>34401839</v>
      </c>
      <c r="C12166" s="2">
        <v>40099</v>
      </c>
      <c r="D12166" t="s">
        <v>13</v>
      </c>
      <c r="E12166" t="s">
        <v>9347</v>
      </c>
      <c r="F12166" t="s">
        <v>8951</v>
      </c>
      <c r="J12166" t="s">
        <v>17</v>
      </c>
      <c r="L12166" t="str">
        <f>_xlfn.XLOOKUP(Tableau1[[#This Row],[TYPE DE PIECE]],Tableau4[MATIERE],Tableau4[SHORT TYPE],"",0,1)</f>
        <v/>
      </c>
      <c r="N12166" t="str">
        <f>IF(ISERR(FIND("DECOUPE",Tableau1[[#This Row],[DESIGNATION]])),"","NEED REF")</f>
        <v/>
      </c>
    </row>
    <row r="12167" spans="2:14">
      <c r="B12167">
        <v>34401838</v>
      </c>
      <c r="C12167" s="2">
        <v>40099</v>
      </c>
      <c r="D12167" t="s">
        <v>13</v>
      </c>
      <c r="E12167" t="s">
        <v>9348</v>
      </c>
      <c r="F12167" t="s">
        <v>8951</v>
      </c>
      <c r="J12167" t="s">
        <v>17</v>
      </c>
      <c r="L12167" t="str">
        <f>_xlfn.XLOOKUP(Tableau1[[#This Row],[TYPE DE PIECE]],Tableau4[MATIERE],Tableau4[SHORT TYPE],"",0,1)</f>
        <v/>
      </c>
      <c r="N12167" t="str">
        <f>IF(ISERR(FIND("DECOUPE",Tableau1[[#This Row],[DESIGNATION]])),"","NEED REF")</f>
        <v/>
      </c>
    </row>
    <row r="12168" spans="2:14">
      <c r="B12168">
        <v>34401837</v>
      </c>
      <c r="C12168" s="2">
        <v>40099</v>
      </c>
      <c r="D12168" t="s">
        <v>13</v>
      </c>
      <c r="E12168" t="s">
        <v>9349</v>
      </c>
      <c r="F12168" t="s">
        <v>8951</v>
      </c>
      <c r="J12168" t="s">
        <v>17</v>
      </c>
      <c r="L12168" t="str">
        <f>_xlfn.XLOOKUP(Tableau1[[#This Row],[TYPE DE PIECE]],Tableau4[MATIERE],Tableau4[SHORT TYPE],"",0,1)</f>
        <v/>
      </c>
      <c r="N12168" t="str">
        <f>IF(ISERR(FIND("DECOUPE",Tableau1[[#This Row],[DESIGNATION]])),"","NEED REF")</f>
        <v/>
      </c>
    </row>
    <row r="12169" spans="2:14">
      <c r="B12169">
        <v>34401836</v>
      </c>
      <c r="C12169" s="2">
        <v>40099</v>
      </c>
      <c r="D12169" t="s">
        <v>13</v>
      </c>
      <c r="E12169" t="s">
        <v>9350</v>
      </c>
      <c r="F12169" t="s">
        <v>8951</v>
      </c>
      <c r="J12169" t="s">
        <v>17</v>
      </c>
      <c r="L12169" t="str">
        <f>_xlfn.XLOOKUP(Tableau1[[#This Row],[TYPE DE PIECE]],Tableau4[MATIERE],Tableau4[SHORT TYPE],"",0,1)</f>
        <v/>
      </c>
      <c r="N12169" t="str">
        <f>IF(ISERR(FIND("DECOUPE",Tableau1[[#This Row],[DESIGNATION]])),"","NEED REF")</f>
        <v/>
      </c>
    </row>
    <row r="12170" spans="2:14">
      <c r="B12170">
        <v>34401835</v>
      </c>
      <c r="C12170" s="2">
        <v>40099</v>
      </c>
      <c r="D12170" t="s">
        <v>13</v>
      </c>
      <c r="E12170" t="s">
        <v>9351</v>
      </c>
      <c r="F12170" t="s">
        <v>8951</v>
      </c>
      <c r="J12170" t="s">
        <v>17</v>
      </c>
      <c r="L12170" t="str">
        <f>_xlfn.XLOOKUP(Tableau1[[#This Row],[TYPE DE PIECE]],Tableau4[MATIERE],Tableau4[SHORT TYPE],"",0,1)</f>
        <v/>
      </c>
      <c r="N12170" t="str">
        <f>IF(ISERR(FIND("DECOUPE",Tableau1[[#This Row],[DESIGNATION]])),"","NEED REF")</f>
        <v/>
      </c>
    </row>
    <row r="12171" spans="2:14">
      <c r="B12171">
        <v>34401834</v>
      </c>
      <c r="C12171" s="2">
        <v>40099</v>
      </c>
      <c r="D12171" t="s">
        <v>13</v>
      </c>
      <c r="E12171" t="s">
        <v>9352</v>
      </c>
      <c r="F12171" t="s">
        <v>8951</v>
      </c>
      <c r="J12171" t="s">
        <v>17</v>
      </c>
      <c r="L12171" t="str">
        <f>_xlfn.XLOOKUP(Tableau1[[#This Row],[TYPE DE PIECE]],Tableau4[MATIERE],Tableau4[SHORT TYPE],"",0,1)</f>
        <v/>
      </c>
      <c r="N12171" t="str">
        <f>IF(ISERR(FIND("DECOUPE",Tableau1[[#This Row],[DESIGNATION]])),"","NEED REF")</f>
        <v/>
      </c>
    </row>
    <row r="12172" spans="2:14">
      <c r="B12172">
        <v>34401833</v>
      </c>
      <c r="C12172" s="2">
        <v>40099</v>
      </c>
      <c r="D12172" t="s">
        <v>13</v>
      </c>
      <c r="E12172" t="s">
        <v>9353</v>
      </c>
      <c r="F12172" t="s">
        <v>8951</v>
      </c>
      <c r="J12172" t="s">
        <v>17</v>
      </c>
      <c r="L12172" t="str">
        <f>_xlfn.XLOOKUP(Tableau1[[#This Row],[TYPE DE PIECE]],Tableau4[MATIERE],Tableau4[SHORT TYPE],"",0,1)</f>
        <v/>
      </c>
      <c r="N12172" t="str">
        <f>IF(ISERR(FIND("DECOUPE",Tableau1[[#This Row],[DESIGNATION]])),"","NEED REF")</f>
        <v/>
      </c>
    </row>
    <row r="12173" spans="2:14">
      <c r="B12173">
        <v>34401832</v>
      </c>
      <c r="C12173" s="2">
        <v>40099</v>
      </c>
      <c r="D12173" t="s">
        <v>13</v>
      </c>
      <c r="E12173" t="s">
        <v>9354</v>
      </c>
      <c r="F12173" t="s">
        <v>8951</v>
      </c>
      <c r="J12173" t="s">
        <v>17</v>
      </c>
      <c r="L12173" t="str">
        <f>_xlfn.XLOOKUP(Tableau1[[#This Row],[TYPE DE PIECE]],Tableau4[MATIERE],Tableau4[SHORT TYPE],"",0,1)</f>
        <v/>
      </c>
      <c r="N12173" t="str">
        <f>IF(ISERR(FIND("DECOUPE",Tableau1[[#This Row],[DESIGNATION]])),"","NEED REF")</f>
        <v/>
      </c>
    </row>
    <row r="12174" spans="2:14">
      <c r="B12174">
        <v>34401831</v>
      </c>
      <c r="C12174" s="2">
        <v>40099</v>
      </c>
      <c r="D12174" t="s">
        <v>13</v>
      </c>
      <c r="E12174" t="s">
        <v>9355</v>
      </c>
      <c r="F12174" t="s">
        <v>8951</v>
      </c>
      <c r="J12174" t="s">
        <v>17</v>
      </c>
      <c r="L12174" t="str">
        <f>_xlfn.XLOOKUP(Tableau1[[#This Row],[TYPE DE PIECE]],Tableau4[MATIERE],Tableau4[SHORT TYPE],"",0,1)</f>
        <v/>
      </c>
      <c r="N12174" t="str">
        <f>IF(ISERR(FIND("DECOUPE",Tableau1[[#This Row],[DESIGNATION]])),"","NEED REF")</f>
        <v/>
      </c>
    </row>
    <row r="12175" spans="2:14">
      <c r="B12175">
        <v>34401830</v>
      </c>
      <c r="C12175" s="2">
        <v>40099</v>
      </c>
      <c r="D12175" t="s">
        <v>13</v>
      </c>
      <c r="E12175" t="s">
        <v>9356</v>
      </c>
      <c r="F12175" t="s">
        <v>8951</v>
      </c>
      <c r="J12175" t="s">
        <v>17</v>
      </c>
      <c r="L12175" t="str">
        <f>_xlfn.XLOOKUP(Tableau1[[#This Row],[TYPE DE PIECE]],Tableau4[MATIERE],Tableau4[SHORT TYPE],"",0,1)</f>
        <v/>
      </c>
      <c r="N12175" t="str">
        <f>IF(ISERR(FIND("DECOUPE",Tableau1[[#This Row],[DESIGNATION]])),"","NEED REF")</f>
        <v/>
      </c>
    </row>
    <row r="12176" spans="2:14">
      <c r="B12176">
        <v>34401829</v>
      </c>
      <c r="C12176" s="2">
        <v>40099</v>
      </c>
      <c r="D12176" t="s">
        <v>13</v>
      </c>
      <c r="E12176" t="s">
        <v>9357</v>
      </c>
      <c r="F12176" t="s">
        <v>8951</v>
      </c>
      <c r="J12176" t="s">
        <v>17</v>
      </c>
      <c r="L12176" t="str">
        <f>_xlfn.XLOOKUP(Tableau1[[#This Row],[TYPE DE PIECE]],Tableau4[MATIERE],Tableau4[SHORT TYPE],"",0,1)</f>
        <v/>
      </c>
      <c r="N12176" t="str">
        <f>IF(ISERR(FIND("DECOUPE",Tableau1[[#This Row],[DESIGNATION]])),"","NEED REF")</f>
        <v/>
      </c>
    </row>
    <row r="12177" spans="2:14">
      <c r="B12177">
        <v>34401828</v>
      </c>
      <c r="C12177" s="2">
        <v>40099</v>
      </c>
      <c r="D12177" t="s">
        <v>13</v>
      </c>
      <c r="E12177" t="s">
        <v>9358</v>
      </c>
      <c r="F12177" t="s">
        <v>8951</v>
      </c>
      <c r="J12177" t="s">
        <v>17</v>
      </c>
      <c r="L12177" t="str">
        <f>_xlfn.XLOOKUP(Tableau1[[#This Row],[TYPE DE PIECE]],Tableau4[MATIERE],Tableau4[SHORT TYPE],"",0,1)</f>
        <v/>
      </c>
      <c r="N12177" t="str">
        <f>IF(ISERR(FIND("DECOUPE",Tableau1[[#This Row],[DESIGNATION]])),"","NEED REF")</f>
        <v/>
      </c>
    </row>
    <row r="12178" spans="2:14">
      <c r="B12178">
        <v>34401827</v>
      </c>
      <c r="C12178" s="2">
        <v>40099</v>
      </c>
      <c r="D12178" t="s">
        <v>13</v>
      </c>
      <c r="E12178" t="s">
        <v>9359</v>
      </c>
      <c r="F12178" t="s">
        <v>8951</v>
      </c>
      <c r="J12178" t="s">
        <v>17</v>
      </c>
      <c r="L12178" t="str">
        <f>_xlfn.XLOOKUP(Tableau1[[#This Row],[TYPE DE PIECE]],Tableau4[MATIERE],Tableau4[SHORT TYPE],"",0,1)</f>
        <v/>
      </c>
      <c r="N12178" t="str">
        <f>IF(ISERR(FIND("DECOUPE",Tableau1[[#This Row],[DESIGNATION]])),"","NEED REF")</f>
        <v/>
      </c>
    </row>
    <row r="12179" spans="2:14">
      <c r="B12179">
        <v>34401826</v>
      </c>
      <c r="C12179" s="2">
        <v>40099</v>
      </c>
      <c r="D12179" t="s">
        <v>13</v>
      </c>
      <c r="E12179" t="s">
        <v>9360</v>
      </c>
      <c r="F12179" t="s">
        <v>8951</v>
      </c>
      <c r="J12179" t="s">
        <v>17</v>
      </c>
      <c r="L12179" t="str">
        <f>_xlfn.XLOOKUP(Tableau1[[#This Row],[TYPE DE PIECE]],Tableau4[MATIERE],Tableau4[SHORT TYPE],"",0,1)</f>
        <v/>
      </c>
      <c r="N12179" t="str">
        <f>IF(ISERR(FIND("DECOUPE",Tableau1[[#This Row],[DESIGNATION]])),"","NEED REF")</f>
        <v/>
      </c>
    </row>
    <row r="12180" spans="2:14">
      <c r="B12180">
        <v>34401825</v>
      </c>
      <c r="C12180" s="2">
        <v>40099</v>
      </c>
      <c r="D12180" t="s">
        <v>13</v>
      </c>
      <c r="E12180" t="s">
        <v>9361</v>
      </c>
      <c r="F12180" t="s">
        <v>8951</v>
      </c>
      <c r="J12180" t="s">
        <v>17</v>
      </c>
      <c r="L12180" t="str">
        <f>_xlfn.XLOOKUP(Tableau1[[#This Row],[TYPE DE PIECE]],Tableau4[MATIERE],Tableau4[SHORT TYPE],"",0,1)</f>
        <v/>
      </c>
      <c r="N12180" t="str">
        <f>IF(ISERR(FIND("DECOUPE",Tableau1[[#This Row],[DESIGNATION]])),"","NEED REF")</f>
        <v/>
      </c>
    </row>
    <row r="12181" spans="2:14">
      <c r="B12181">
        <v>34401824</v>
      </c>
      <c r="C12181" s="2">
        <v>40099</v>
      </c>
      <c r="D12181" t="s">
        <v>13</v>
      </c>
      <c r="E12181" t="s">
        <v>9362</v>
      </c>
      <c r="F12181" t="s">
        <v>8951</v>
      </c>
      <c r="J12181" t="s">
        <v>17</v>
      </c>
      <c r="L12181" t="str">
        <f>_xlfn.XLOOKUP(Tableau1[[#This Row],[TYPE DE PIECE]],Tableau4[MATIERE],Tableau4[SHORT TYPE],"",0,1)</f>
        <v/>
      </c>
      <c r="N12181" t="str">
        <f>IF(ISERR(FIND("DECOUPE",Tableau1[[#This Row],[DESIGNATION]])),"","NEED REF")</f>
        <v/>
      </c>
    </row>
    <row r="12182" spans="2:14">
      <c r="B12182">
        <v>34401823</v>
      </c>
      <c r="C12182" s="2">
        <v>40099</v>
      </c>
      <c r="D12182" t="s">
        <v>13</v>
      </c>
      <c r="E12182" t="s">
        <v>9363</v>
      </c>
      <c r="F12182" t="s">
        <v>8951</v>
      </c>
      <c r="J12182" t="s">
        <v>17</v>
      </c>
      <c r="L12182" t="str">
        <f>_xlfn.XLOOKUP(Tableau1[[#This Row],[TYPE DE PIECE]],Tableau4[MATIERE],Tableau4[SHORT TYPE],"",0,1)</f>
        <v/>
      </c>
      <c r="N12182" t="str">
        <f>IF(ISERR(FIND("DECOUPE",Tableau1[[#This Row],[DESIGNATION]])),"","NEED REF")</f>
        <v/>
      </c>
    </row>
    <row r="12183" spans="2:14">
      <c r="B12183">
        <v>34401822</v>
      </c>
      <c r="C12183" s="2">
        <v>40099</v>
      </c>
      <c r="D12183" t="s">
        <v>13</v>
      </c>
      <c r="E12183" t="s">
        <v>9364</v>
      </c>
      <c r="F12183" t="s">
        <v>8951</v>
      </c>
      <c r="J12183" t="s">
        <v>17</v>
      </c>
      <c r="L12183" t="str">
        <f>_xlfn.XLOOKUP(Tableau1[[#This Row],[TYPE DE PIECE]],Tableau4[MATIERE],Tableau4[SHORT TYPE],"",0,1)</f>
        <v/>
      </c>
      <c r="N12183" t="str">
        <f>IF(ISERR(FIND("DECOUPE",Tableau1[[#This Row],[DESIGNATION]])),"","NEED REF")</f>
        <v/>
      </c>
    </row>
    <row r="12184" spans="2:14">
      <c r="B12184">
        <v>34401821</v>
      </c>
      <c r="C12184" s="2">
        <v>40099</v>
      </c>
      <c r="D12184" t="s">
        <v>13</v>
      </c>
      <c r="E12184" t="s">
        <v>9365</v>
      </c>
      <c r="F12184" t="s">
        <v>8951</v>
      </c>
      <c r="J12184" t="s">
        <v>17</v>
      </c>
      <c r="L12184" t="str">
        <f>_xlfn.XLOOKUP(Tableau1[[#This Row],[TYPE DE PIECE]],Tableau4[MATIERE],Tableau4[SHORT TYPE],"",0,1)</f>
        <v/>
      </c>
      <c r="N12184" t="str">
        <f>IF(ISERR(FIND("DECOUPE",Tableau1[[#This Row],[DESIGNATION]])),"","NEED REF")</f>
        <v/>
      </c>
    </row>
    <row r="12185" spans="2:14">
      <c r="B12185">
        <v>34401820</v>
      </c>
      <c r="C12185" s="2">
        <v>40099</v>
      </c>
      <c r="D12185" t="s">
        <v>13</v>
      </c>
      <c r="E12185" t="s">
        <v>9366</v>
      </c>
      <c r="F12185" t="s">
        <v>8951</v>
      </c>
      <c r="J12185" t="s">
        <v>17</v>
      </c>
      <c r="L12185" t="str">
        <f>_xlfn.XLOOKUP(Tableau1[[#This Row],[TYPE DE PIECE]],Tableau4[MATIERE],Tableau4[SHORT TYPE],"",0,1)</f>
        <v/>
      </c>
      <c r="N12185" t="str">
        <f>IF(ISERR(FIND("DECOUPE",Tableau1[[#This Row],[DESIGNATION]])),"","NEED REF")</f>
        <v/>
      </c>
    </row>
    <row r="12186" spans="2:14">
      <c r="B12186">
        <v>34401819</v>
      </c>
      <c r="C12186" s="2">
        <v>40099</v>
      </c>
      <c r="D12186" t="s">
        <v>13</v>
      </c>
      <c r="E12186" t="s">
        <v>9367</v>
      </c>
      <c r="F12186" t="s">
        <v>8951</v>
      </c>
      <c r="J12186" t="s">
        <v>17</v>
      </c>
      <c r="L12186" t="str">
        <f>_xlfn.XLOOKUP(Tableau1[[#This Row],[TYPE DE PIECE]],Tableau4[MATIERE],Tableau4[SHORT TYPE],"",0,1)</f>
        <v/>
      </c>
      <c r="N12186" t="str">
        <f>IF(ISERR(FIND("DECOUPE",Tableau1[[#This Row],[DESIGNATION]])),"","NEED REF")</f>
        <v/>
      </c>
    </row>
    <row r="12187" spans="2:14">
      <c r="B12187">
        <v>34401818</v>
      </c>
      <c r="C12187" s="2">
        <v>40099</v>
      </c>
      <c r="D12187" t="s">
        <v>13</v>
      </c>
      <c r="E12187" t="s">
        <v>9368</v>
      </c>
      <c r="F12187" t="s">
        <v>8951</v>
      </c>
      <c r="J12187" t="s">
        <v>17</v>
      </c>
      <c r="L12187" t="str">
        <f>_xlfn.XLOOKUP(Tableau1[[#This Row],[TYPE DE PIECE]],Tableau4[MATIERE],Tableau4[SHORT TYPE],"",0,1)</f>
        <v/>
      </c>
      <c r="N12187" t="str">
        <f>IF(ISERR(FIND("DECOUPE",Tableau1[[#This Row],[DESIGNATION]])),"","NEED REF")</f>
        <v/>
      </c>
    </row>
    <row r="12188" spans="2:14">
      <c r="B12188">
        <v>34401817</v>
      </c>
      <c r="C12188" s="2">
        <v>40099</v>
      </c>
      <c r="D12188" t="s">
        <v>13</v>
      </c>
      <c r="E12188" t="s">
        <v>9369</v>
      </c>
      <c r="F12188" t="s">
        <v>8951</v>
      </c>
      <c r="J12188" t="s">
        <v>17</v>
      </c>
      <c r="L12188" t="str">
        <f>_xlfn.XLOOKUP(Tableau1[[#This Row],[TYPE DE PIECE]],Tableau4[MATIERE],Tableau4[SHORT TYPE],"",0,1)</f>
        <v/>
      </c>
      <c r="N12188" t="str">
        <f>IF(ISERR(FIND("DECOUPE",Tableau1[[#This Row],[DESIGNATION]])),"","NEED REF")</f>
        <v/>
      </c>
    </row>
    <row r="12189" spans="2:14">
      <c r="B12189">
        <v>34401816</v>
      </c>
      <c r="C12189" s="2">
        <v>40099</v>
      </c>
      <c r="D12189" t="s">
        <v>13</v>
      </c>
      <c r="E12189" t="s">
        <v>9370</v>
      </c>
      <c r="F12189" t="s">
        <v>8951</v>
      </c>
      <c r="J12189" t="s">
        <v>17</v>
      </c>
      <c r="L12189" t="str">
        <f>_xlfn.XLOOKUP(Tableau1[[#This Row],[TYPE DE PIECE]],Tableau4[MATIERE],Tableau4[SHORT TYPE],"",0,1)</f>
        <v/>
      </c>
      <c r="N12189" t="str">
        <f>IF(ISERR(FIND("DECOUPE",Tableau1[[#This Row],[DESIGNATION]])),"","NEED REF")</f>
        <v/>
      </c>
    </row>
    <row r="12190" spans="2:14">
      <c r="B12190">
        <v>34401815</v>
      </c>
      <c r="C12190" s="2">
        <v>40099</v>
      </c>
      <c r="D12190" t="s">
        <v>13</v>
      </c>
      <c r="E12190" t="s">
        <v>9371</v>
      </c>
      <c r="F12190" t="s">
        <v>8951</v>
      </c>
      <c r="J12190" t="s">
        <v>17</v>
      </c>
      <c r="L12190" t="str">
        <f>_xlfn.XLOOKUP(Tableau1[[#This Row],[TYPE DE PIECE]],Tableau4[MATIERE],Tableau4[SHORT TYPE],"",0,1)</f>
        <v/>
      </c>
      <c r="N12190" t="str">
        <f>IF(ISERR(FIND("DECOUPE",Tableau1[[#This Row],[DESIGNATION]])),"","NEED REF")</f>
        <v/>
      </c>
    </row>
    <row r="12191" spans="2:14">
      <c r="B12191">
        <v>34401814</v>
      </c>
      <c r="C12191" s="2">
        <v>40099</v>
      </c>
      <c r="D12191" t="s">
        <v>13</v>
      </c>
      <c r="E12191" t="s">
        <v>9372</v>
      </c>
      <c r="F12191" t="s">
        <v>8951</v>
      </c>
      <c r="J12191" t="s">
        <v>17</v>
      </c>
      <c r="L12191" t="str">
        <f>_xlfn.XLOOKUP(Tableau1[[#This Row],[TYPE DE PIECE]],Tableau4[MATIERE],Tableau4[SHORT TYPE],"",0,1)</f>
        <v/>
      </c>
      <c r="N12191" t="str">
        <f>IF(ISERR(FIND("DECOUPE",Tableau1[[#This Row],[DESIGNATION]])),"","NEED REF")</f>
        <v/>
      </c>
    </row>
    <row r="12192" spans="2:14">
      <c r="B12192">
        <v>34401813</v>
      </c>
      <c r="C12192" s="2">
        <v>40099</v>
      </c>
      <c r="D12192" t="s">
        <v>13</v>
      </c>
      <c r="E12192" t="s">
        <v>9373</v>
      </c>
      <c r="F12192" t="s">
        <v>8951</v>
      </c>
      <c r="J12192" t="s">
        <v>17</v>
      </c>
      <c r="L12192" t="str">
        <f>_xlfn.XLOOKUP(Tableau1[[#This Row],[TYPE DE PIECE]],Tableau4[MATIERE],Tableau4[SHORT TYPE],"",0,1)</f>
        <v/>
      </c>
      <c r="N12192" t="str">
        <f>IF(ISERR(FIND("DECOUPE",Tableau1[[#This Row],[DESIGNATION]])),"","NEED REF")</f>
        <v/>
      </c>
    </row>
    <row r="12193" spans="2:14">
      <c r="B12193">
        <v>34401812</v>
      </c>
      <c r="C12193" s="2">
        <v>40099</v>
      </c>
      <c r="D12193" t="s">
        <v>13</v>
      </c>
      <c r="E12193" t="s">
        <v>9374</v>
      </c>
      <c r="F12193" t="s">
        <v>8951</v>
      </c>
      <c r="J12193" t="s">
        <v>17</v>
      </c>
      <c r="L12193" t="str">
        <f>_xlfn.XLOOKUP(Tableau1[[#This Row],[TYPE DE PIECE]],Tableau4[MATIERE],Tableau4[SHORT TYPE],"",0,1)</f>
        <v/>
      </c>
      <c r="N12193" t="str">
        <f>IF(ISERR(FIND("DECOUPE",Tableau1[[#This Row],[DESIGNATION]])),"","NEED REF")</f>
        <v/>
      </c>
    </row>
    <row r="12194" spans="2:14">
      <c r="B12194">
        <v>34401811</v>
      </c>
      <c r="C12194" s="2">
        <v>40099</v>
      </c>
      <c r="D12194" t="s">
        <v>13</v>
      </c>
      <c r="E12194" t="s">
        <v>9375</v>
      </c>
      <c r="F12194" t="s">
        <v>8951</v>
      </c>
      <c r="J12194" t="s">
        <v>17</v>
      </c>
      <c r="L12194" t="str">
        <f>_xlfn.XLOOKUP(Tableau1[[#This Row],[TYPE DE PIECE]],Tableau4[MATIERE],Tableau4[SHORT TYPE],"",0,1)</f>
        <v/>
      </c>
      <c r="N12194" t="str">
        <f>IF(ISERR(FIND("DECOUPE",Tableau1[[#This Row],[DESIGNATION]])),"","NEED REF")</f>
        <v/>
      </c>
    </row>
    <row r="12195" spans="2:14">
      <c r="B12195">
        <v>34401810</v>
      </c>
      <c r="C12195" s="2">
        <v>40099</v>
      </c>
      <c r="D12195" t="s">
        <v>13</v>
      </c>
      <c r="E12195" t="s">
        <v>9376</v>
      </c>
      <c r="F12195" t="s">
        <v>8951</v>
      </c>
      <c r="J12195" t="s">
        <v>17</v>
      </c>
      <c r="L12195" t="str">
        <f>_xlfn.XLOOKUP(Tableau1[[#This Row],[TYPE DE PIECE]],Tableau4[MATIERE],Tableau4[SHORT TYPE],"",0,1)</f>
        <v/>
      </c>
      <c r="N12195" t="str">
        <f>IF(ISERR(FIND("DECOUPE",Tableau1[[#This Row],[DESIGNATION]])),"","NEED REF")</f>
        <v/>
      </c>
    </row>
    <row r="12196" spans="2:14">
      <c r="B12196">
        <v>34401809</v>
      </c>
      <c r="C12196" s="2">
        <v>40136</v>
      </c>
      <c r="D12196" t="s">
        <v>13</v>
      </c>
      <c r="E12196" t="s">
        <v>4034</v>
      </c>
      <c r="F12196" t="s">
        <v>7957</v>
      </c>
      <c r="J12196" t="s">
        <v>17</v>
      </c>
      <c r="L12196" t="str">
        <f>_xlfn.XLOOKUP(Tableau1[[#This Row],[TYPE DE PIECE]],Tableau4[MATIERE],Tableau4[SHORT TYPE],"",0,1)</f>
        <v/>
      </c>
      <c r="N12196" t="str">
        <f>IF(ISERR(FIND("DECOUPE",Tableau1[[#This Row],[DESIGNATION]])),"","NEED REF")</f>
        <v/>
      </c>
    </row>
    <row r="12197" spans="2:14">
      <c r="B12197">
        <v>34401808</v>
      </c>
      <c r="C12197" s="2">
        <v>40136</v>
      </c>
      <c r="D12197" t="s">
        <v>13</v>
      </c>
      <c r="E12197" t="s">
        <v>4036</v>
      </c>
      <c r="F12197" t="s">
        <v>7957</v>
      </c>
      <c r="J12197" t="s">
        <v>17</v>
      </c>
      <c r="L12197" t="str">
        <f>_xlfn.XLOOKUP(Tableau1[[#This Row],[TYPE DE PIECE]],Tableau4[MATIERE],Tableau4[SHORT TYPE],"",0,1)</f>
        <v/>
      </c>
      <c r="N12197" t="str">
        <f>IF(ISERR(FIND("DECOUPE",Tableau1[[#This Row],[DESIGNATION]])),"","NEED REF")</f>
        <v/>
      </c>
    </row>
    <row r="12198" spans="2:14">
      <c r="B12198">
        <v>34401807</v>
      </c>
      <c r="C12198" s="2">
        <v>40136</v>
      </c>
      <c r="D12198" t="s">
        <v>13</v>
      </c>
      <c r="E12198" t="s">
        <v>9377</v>
      </c>
      <c r="F12198" t="s">
        <v>7957</v>
      </c>
      <c r="J12198" t="s">
        <v>17</v>
      </c>
      <c r="L12198" t="str">
        <f>_xlfn.XLOOKUP(Tableau1[[#This Row],[TYPE DE PIECE]],Tableau4[MATIERE],Tableau4[SHORT TYPE],"",0,1)</f>
        <v/>
      </c>
      <c r="N12198" t="str">
        <f>IF(ISERR(FIND("DECOUPE",Tableau1[[#This Row],[DESIGNATION]])),"","NEED REF")</f>
        <v/>
      </c>
    </row>
    <row r="12199" spans="2:14">
      <c r="B12199">
        <v>34401806</v>
      </c>
      <c r="C12199" s="2">
        <v>40136</v>
      </c>
      <c r="D12199" t="s">
        <v>745</v>
      </c>
      <c r="E12199" t="s">
        <v>9378</v>
      </c>
      <c r="F12199" t="s">
        <v>8951</v>
      </c>
      <c r="J12199" t="s">
        <v>17</v>
      </c>
      <c r="L12199" t="str">
        <f>_xlfn.XLOOKUP(Tableau1[[#This Row],[TYPE DE PIECE]],Tableau4[MATIERE],Tableau4[SHORT TYPE],"",0,1)</f>
        <v/>
      </c>
      <c r="N12199" t="str">
        <f>IF(ISERR(FIND("DECOUPE",Tableau1[[#This Row],[DESIGNATION]])),"","NEED REF")</f>
        <v/>
      </c>
    </row>
    <row r="12200" spans="2:14">
      <c r="B12200">
        <v>34401805</v>
      </c>
      <c r="C12200" s="2">
        <v>40114</v>
      </c>
      <c r="D12200" t="s">
        <v>13</v>
      </c>
      <c r="E12200" t="s">
        <v>9379</v>
      </c>
      <c r="F12200" t="s">
        <v>7991</v>
      </c>
      <c r="J12200" t="s">
        <v>17</v>
      </c>
      <c r="L12200" t="str">
        <f>_xlfn.XLOOKUP(Tableau1[[#This Row],[TYPE DE PIECE]],Tableau4[MATIERE],Tableau4[SHORT TYPE],"",0,1)</f>
        <v/>
      </c>
      <c r="N12200" t="str">
        <f>IF(ISERR(FIND("DECOUPE",Tableau1[[#This Row],[DESIGNATION]])),"","NEED REF")</f>
        <v/>
      </c>
    </row>
    <row r="12201" spans="2:14">
      <c r="B12201">
        <v>34401804</v>
      </c>
      <c r="C12201" s="2">
        <v>40094</v>
      </c>
      <c r="D12201" t="s">
        <v>13</v>
      </c>
      <c r="E12201" t="s">
        <v>9380</v>
      </c>
      <c r="F12201" t="s">
        <v>7957</v>
      </c>
      <c r="L12201" t="str">
        <f>_xlfn.XLOOKUP(Tableau1[[#This Row],[TYPE DE PIECE]],Tableau4[MATIERE],Tableau4[SHORT TYPE],"",0,1)</f>
        <v/>
      </c>
      <c r="N12201" t="str">
        <f>IF(ISERR(FIND("DECOUPE",Tableau1[[#This Row],[DESIGNATION]])),"","NEED REF")</f>
        <v/>
      </c>
    </row>
    <row r="12202" spans="2:14">
      <c r="B12202">
        <v>34401803</v>
      </c>
      <c r="C12202" s="2">
        <v>40094</v>
      </c>
      <c r="D12202" t="s">
        <v>13</v>
      </c>
      <c r="E12202" t="s">
        <v>9381</v>
      </c>
      <c r="F12202" t="s">
        <v>7957</v>
      </c>
      <c r="L12202" t="str">
        <f>_xlfn.XLOOKUP(Tableau1[[#This Row],[TYPE DE PIECE]],Tableau4[MATIERE],Tableau4[SHORT TYPE],"",0,1)</f>
        <v/>
      </c>
      <c r="N12202" t="str">
        <f>IF(ISERR(FIND("DECOUPE",Tableau1[[#This Row],[DESIGNATION]])),"","NEED REF")</f>
        <v/>
      </c>
    </row>
    <row r="12203" spans="2:14">
      <c r="B12203">
        <v>34401802</v>
      </c>
      <c r="C12203" s="2">
        <v>40073</v>
      </c>
      <c r="D12203" t="s">
        <v>13</v>
      </c>
      <c r="E12203" t="s">
        <v>9382</v>
      </c>
      <c r="F12203" t="s">
        <v>7957</v>
      </c>
      <c r="J12203" t="s">
        <v>4048</v>
      </c>
      <c r="L12203" t="str">
        <f>_xlfn.XLOOKUP(Tableau1[[#This Row],[TYPE DE PIECE]],Tableau4[MATIERE],Tableau4[SHORT TYPE],"",0,1)</f>
        <v/>
      </c>
      <c r="N12203" t="str">
        <f>IF(ISERR(FIND("DECOUPE",Tableau1[[#This Row],[DESIGNATION]])),"","NEED REF")</f>
        <v/>
      </c>
    </row>
    <row r="12204" spans="2:14">
      <c r="B12204">
        <v>34401801</v>
      </c>
      <c r="C12204" s="2">
        <v>40072</v>
      </c>
      <c r="D12204" t="s">
        <v>13</v>
      </c>
      <c r="E12204" t="s">
        <v>9383</v>
      </c>
      <c r="F12204" t="s">
        <v>7957</v>
      </c>
      <c r="J12204" t="s">
        <v>4048</v>
      </c>
      <c r="L12204" t="str">
        <f>_xlfn.XLOOKUP(Tableau1[[#This Row],[TYPE DE PIECE]],Tableau4[MATIERE],Tableau4[SHORT TYPE],"",0,1)</f>
        <v/>
      </c>
      <c r="N12204" t="str">
        <f>IF(ISERR(FIND("DECOUPE",Tableau1[[#This Row],[DESIGNATION]])),"","NEED REF")</f>
        <v/>
      </c>
    </row>
    <row r="12205" spans="2:14">
      <c r="B12205">
        <v>34401800</v>
      </c>
      <c r="C12205" s="2">
        <v>40072</v>
      </c>
      <c r="D12205" t="s">
        <v>13</v>
      </c>
      <c r="E12205" t="s">
        <v>9384</v>
      </c>
      <c r="F12205" t="s">
        <v>7957</v>
      </c>
      <c r="J12205" t="s">
        <v>4048</v>
      </c>
      <c r="L12205" t="str">
        <f>_xlfn.XLOOKUP(Tableau1[[#This Row],[TYPE DE PIECE]],Tableau4[MATIERE],Tableau4[SHORT TYPE],"",0,1)</f>
        <v/>
      </c>
      <c r="N12205" t="str">
        <f>IF(ISERR(FIND("DECOUPE",Tableau1[[#This Row],[DESIGNATION]])),"","NEED REF")</f>
        <v/>
      </c>
    </row>
    <row r="12206" spans="2:14">
      <c r="B12206">
        <v>34401799</v>
      </c>
      <c r="C12206" s="2">
        <v>40070</v>
      </c>
      <c r="D12206" t="s">
        <v>13</v>
      </c>
      <c r="E12206" t="s">
        <v>9385</v>
      </c>
      <c r="F12206" t="s">
        <v>7112</v>
      </c>
      <c r="J12206" t="s">
        <v>1944</v>
      </c>
      <c r="L12206" t="str">
        <f>_xlfn.XLOOKUP(Tableau1[[#This Row],[TYPE DE PIECE]],Tableau4[MATIERE],Tableau4[SHORT TYPE],"",0,1)</f>
        <v/>
      </c>
      <c r="N12206" t="str">
        <f>IF(ISERR(FIND("DECOUPE",Tableau1[[#This Row],[DESIGNATION]])),"","NEED REF")</f>
        <v/>
      </c>
    </row>
    <row r="12207" spans="2:14">
      <c r="B12207">
        <v>34401798</v>
      </c>
      <c r="C12207" s="2">
        <v>40067</v>
      </c>
      <c r="D12207" t="s">
        <v>745</v>
      </c>
      <c r="E12207" t="s">
        <v>9386</v>
      </c>
      <c r="F12207" t="s">
        <v>8951</v>
      </c>
      <c r="J12207" t="s">
        <v>17</v>
      </c>
      <c r="L12207" t="str">
        <f>_xlfn.XLOOKUP(Tableau1[[#This Row],[TYPE DE PIECE]],Tableau4[MATIERE],Tableau4[SHORT TYPE],"",0,1)</f>
        <v/>
      </c>
      <c r="N12207" t="str">
        <f>IF(ISERR(FIND("DECOUPE",Tableau1[[#This Row],[DESIGNATION]])),"","NEED REF")</f>
        <v/>
      </c>
    </row>
    <row r="12208" spans="2:14">
      <c r="B12208">
        <v>34401797</v>
      </c>
      <c r="C12208" s="2">
        <v>40067</v>
      </c>
      <c r="D12208" t="s">
        <v>745</v>
      </c>
      <c r="E12208" t="s">
        <v>9387</v>
      </c>
      <c r="F12208" t="s">
        <v>8951</v>
      </c>
      <c r="J12208" t="s">
        <v>17</v>
      </c>
      <c r="L12208" t="str">
        <f>_xlfn.XLOOKUP(Tableau1[[#This Row],[TYPE DE PIECE]],Tableau4[MATIERE],Tableau4[SHORT TYPE],"",0,1)</f>
        <v/>
      </c>
      <c r="N12208" t="str">
        <f>IF(ISERR(FIND("DECOUPE",Tableau1[[#This Row],[DESIGNATION]])),"","NEED REF")</f>
        <v/>
      </c>
    </row>
    <row r="12209" spans="2:14">
      <c r="B12209">
        <v>34401796</v>
      </c>
      <c r="C12209" s="2">
        <v>40066</v>
      </c>
      <c r="D12209" t="s">
        <v>745</v>
      </c>
      <c r="E12209" t="s">
        <v>9388</v>
      </c>
      <c r="F12209" t="s">
        <v>8951</v>
      </c>
      <c r="J12209" t="s">
        <v>17</v>
      </c>
      <c r="L12209" t="str">
        <f>_xlfn.XLOOKUP(Tableau1[[#This Row],[TYPE DE PIECE]],Tableau4[MATIERE],Tableau4[SHORT TYPE],"",0,1)</f>
        <v/>
      </c>
      <c r="N12209" t="str">
        <f>IF(ISERR(FIND("DECOUPE",Tableau1[[#This Row],[DESIGNATION]])),"","NEED REF")</f>
        <v/>
      </c>
    </row>
    <row r="12210" spans="2:14">
      <c r="B12210">
        <v>34401795</v>
      </c>
      <c r="C12210" s="2">
        <v>40066</v>
      </c>
      <c r="D12210" t="s">
        <v>745</v>
      </c>
      <c r="E12210" t="s">
        <v>9389</v>
      </c>
      <c r="F12210" t="s">
        <v>8951</v>
      </c>
      <c r="J12210" t="s">
        <v>17</v>
      </c>
      <c r="L12210" t="str">
        <f>_xlfn.XLOOKUP(Tableau1[[#This Row],[TYPE DE PIECE]],Tableau4[MATIERE],Tableau4[SHORT TYPE],"",0,1)</f>
        <v/>
      </c>
      <c r="N12210" t="str">
        <f>IF(ISERR(FIND("DECOUPE",Tableau1[[#This Row],[DESIGNATION]])),"","NEED REF")</f>
        <v/>
      </c>
    </row>
    <row r="12211" spans="2:14">
      <c r="B12211">
        <v>34401794</v>
      </c>
      <c r="C12211" s="2">
        <v>40066</v>
      </c>
      <c r="D12211" t="s">
        <v>745</v>
      </c>
      <c r="E12211" t="s">
        <v>9390</v>
      </c>
      <c r="F12211" t="s">
        <v>8951</v>
      </c>
      <c r="J12211" t="s">
        <v>17</v>
      </c>
      <c r="L12211" t="str">
        <f>_xlfn.XLOOKUP(Tableau1[[#This Row],[TYPE DE PIECE]],Tableau4[MATIERE],Tableau4[SHORT TYPE],"",0,1)</f>
        <v/>
      </c>
      <c r="N12211" t="str">
        <f>IF(ISERR(FIND("DECOUPE",Tableau1[[#This Row],[DESIGNATION]])),"","NEED REF")</f>
        <v/>
      </c>
    </row>
    <row r="12212" spans="2:14">
      <c r="B12212">
        <v>34401793</v>
      </c>
      <c r="C12212" s="2">
        <v>40066</v>
      </c>
      <c r="D12212" t="s">
        <v>745</v>
      </c>
      <c r="E12212" t="s">
        <v>9391</v>
      </c>
      <c r="F12212" t="s">
        <v>8951</v>
      </c>
      <c r="J12212" t="s">
        <v>17</v>
      </c>
      <c r="L12212" t="str">
        <f>_xlfn.XLOOKUP(Tableau1[[#This Row],[TYPE DE PIECE]],Tableau4[MATIERE],Tableau4[SHORT TYPE],"",0,1)</f>
        <v/>
      </c>
      <c r="N12212" t="str">
        <f>IF(ISERR(FIND("DECOUPE",Tableau1[[#This Row],[DESIGNATION]])),"","NEED REF")</f>
        <v/>
      </c>
    </row>
    <row r="12213" spans="2:14">
      <c r="B12213">
        <v>34401792</v>
      </c>
      <c r="C12213" s="2">
        <v>40066</v>
      </c>
      <c r="D12213" t="s">
        <v>745</v>
      </c>
      <c r="E12213" t="s">
        <v>9392</v>
      </c>
      <c r="F12213" t="s">
        <v>8951</v>
      </c>
      <c r="J12213" t="s">
        <v>17</v>
      </c>
      <c r="L12213" t="str">
        <f>_xlfn.XLOOKUP(Tableau1[[#This Row],[TYPE DE PIECE]],Tableau4[MATIERE],Tableau4[SHORT TYPE],"",0,1)</f>
        <v/>
      </c>
      <c r="N12213" t="str">
        <f>IF(ISERR(FIND("DECOUPE",Tableau1[[#This Row],[DESIGNATION]])),"","NEED REF")</f>
        <v/>
      </c>
    </row>
    <row r="12214" spans="2:14">
      <c r="B12214">
        <v>34401791</v>
      </c>
      <c r="C12214" s="2">
        <v>40066</v>
      </c>
      <c r="D12214" t="s">
        <v>745</v>
      </c>
      <c r="E12214" t="s">
        <v>9393</v>
      </c>
      <c r="F12214" t="s">
        <v>8951</v>
      </c>
      <c r="J12214" t="s">
        <v>17</v>
      </c>
      <c r="L12214" t="str">
        <f>_xlfn.XLOOKUP(Tableau1[[#This Row],[TYPE DE PIECE]],Tableau4[MATIERE],Tableau4[SHORT TYPE],"",0,1)</f>
        <v/>
      </c>
      <c r="N12214" t="str">
        <f>IF(ISERR(FIND("DECOUPE",Tableau1[[#This Row],[DESIGNATION]])),"","NEED REF")</f>
        <v/>
      </c>
    </row>
    <row r="12215" spans="2:14">
      <c r="B12215">
        <v>34401790</v>
      </c>
      <c r="C12215" s="2">
        <v>40064</v>
      </c>
      <c r="D12215" t="s">
        <v>745</v>
      </c>
      <c r="E12215" t="s">
        <v>9394</v>
      </c>
      <c r="F12215" t="s">
        <v>9395</v>
      </c>
      <c r="J12215" t="s">
        <v>177</v>
      </c>
      <c r="L12215" t="str">
        <f>_xlfn.XLOOKUP(Tableau1[[#This Row],[TYPE DE PIECE]],Tableau4[MATIERE],Tableau4[SHORT TYPE],"",0,1)</f>
        <v/>
      </c>
      <c r="N12215" t="str">
        <f>IF(ISERR(FIND("DECOUPE",Tableau1[[#This Row],[DESIGNATION]])),"","NEED REF")</f>
        <v/>
      </c>
    </row>
    <row r="12216" spans="2:14">
      <c r="B12216">
        <v>34401789</v>
      </c>
      <c r="C12216" s="2">
        <v>40063</v>
      </c>
      <c r="D12216" t="s">
        <v>745</v>
      </c>
      <c r="E12216" t="s">
        <v>9396</v>
      </c>
      <c r="F12216" t="s">
        <v>8951</v>
      </c>
      <c r="J12216" t="s">
        <v>17</v>
      </c>
      <c r="L12216" t="str">
        <f>_xlfn.XLOOKUP(Tableau1[[#This Row],[TYPE DE PIECE]],Tableau4[MATIERE],Tableau4[SHORT TYPE],"",0,1)</f>
        <v/>
      </c>
      <c r="N12216" t="str">
        <f>IF(ISERR(FIND("DECOUPE",Tableau1[[#This Row],[DESIGNATION]])),"","NEED REF")</f>
        <v/>
      </c>
    </row>
    <row r="12217" spans="2:14">
      <c r="B12217">
        <v>34401788</v>
      </c>
      <c r="C12217" s="2">
        <v>40056</v>
      </c>
      <c r="D12217" t="s">
        <v>6880</v>
      </c>
      <c r="E12217" t="s">
        <v>9397</v>
      </c>
      <c r="F12217" t="s">
        <v>8870</v>
      </c>
      <c r="J12217" t="s">
        <v>4048</v>
      </c>
      <c r="L12217" t="str">
        <f>_xlfn.XLOOKUP(Tableau1[[#This Row],[TYPE DE PIECE]],Tableau4[MATIERE],Tableau4[SHORT TYPE],"",0,1)</f>
        <v/>
      </c>
      <c r="N12217" t="str">
        <f>IF(ISERR(FIND("DECOUPE",Tableau1[[#This Row],[DESIGNATION]])),"","NEED REF")</f>
        <v/>
      </c>
    </row>
    <row r="12218" spans="2:14">
      <c r="B12218">
        <v>34401787</v>
      </c>
      <c r="C12218" s="2">
        <v>40056</v>
      </c>
      <c r="D12218" t="s">
        <v>6880</v>
      </c>
      <c r="E12218" t="s">
        <v>9398</v>
      </c>
      <c r="F12218" t="s">
        <v>8870</v>
      </c>
      <c r="J12218" t="s">
        <v>4048</v>
      </c>
      <c r="L12218" t="str">
        <f>_xlfn.XLOOKUP(Tableau1[[#This Row],[TYPE DE PIECE]],Tableau4[MATIERE],Tableau4[SHORT TYPE],"",0,1)</f>
        <v/>
      </c>
      <c r="N12218" t="str">
        <f>IF(ISERR(FIND("DECOUPE",Tableau1[[#This Row],[DESIGNATION]])),"","NEED REF")</f>
        <v/>
      </c>
    </row>
    <row r="12219" spans="2:14">
      <c r="B12219">
        <v>34401786</v>
      </c>
      <c r="C12219" s="2">
        <v>40056</v>
      </c>
      <c r="D12219" t="s">
        <v>6880</v>
      </c>
      <c r="E12219" t="s">
        <v>9399</v>
      </c>
      <c r="F12219" t="s">
        <v>8870</v>
      </c>
      <c r="J12219" t="s">
        <v>4048</v>
      </c>
      <c r="L12219" t="str">
        <f>_xlfn.XLOOKUP(Tableau1[[#This Row],[TYPE DE PIECE]],Tableau4[MATIERE],Tableau4[SHORT TYPE],"",0,1)</f>
        <v/>
      </c>
      <c r="N12219" t="str">
        <f>IF(ISERR(FIND("DECOUPE",Tableau1[[#This Row],[DESIGNATION]])),"","NEED REF")</f>
        <v/>
      </c>
    </row>
    <row r="12220" spans="2:14">
      <c r="B12220">
        <v>34401785</v>
      </c>
      <c r="C12220" s="2">
        <v>40056</v>
      </c>
      <c r="D12220" t="s">
        <v>745</v>
      </c>
      <c r="E12220" t="s">
        <v>9400</v>
      </c>
      <c r="F12220" t="s">
        <v>6530</v>
      </c>
      <c r="J12220" t="s">
        <v>177</v>
      </c>
      <c r="L12220" t="str">
        <f>_xlfn.XLOOKUP(Tableau1[[#This Row],[TYPE DE PIECE]],Tableau4[MATIERE],Tableau4[SHORT TYPE],"",0,1)</f>
        <v/>
      </c>
      <c r="N12220" t="str">
        <f>IF(ISERR(FIND("DECOUPE",Tableau1[[#This Row],[DESIGNATION]])),"","NEED REF")</f>
        <v/>
      </c>
    </row>
    <row r="12221" spans="2:14">
      <c r="B12221">
        <v>34401784</v>
      </c>
      <c r="C12221" s="2">
        <v>40044</v>
      </c>
      <c r="D12221" t="s">
        <v>13</v>
      </c>
      <c r="E12221" t="s">
        <v>9401</v>
      </c>
      <c r="F12221" t="s">
        <v>7112</v>
      </c>
      <c r="J12221" t="s">
        <v>8946</v>
      </c>
      <c r="L12221" t="str">
        <f>_xlfn.XLOOKUP(Tableau1[[#This Row],[TYPE DE PIECE]],Tableau4[MATIERE],Tableau4[SHORT TYPE],"",0,1)</f>
        <v/>
      </c>
      <c r="N12221" t="str">
        <f>IF(ISERR(FIND("DECOUPE",Tableau1[[#This Row],[DESIGNATION]])),"","NEED REF")</f>
        <v/>
      </c>
    </row>
    <row r="12222" spans="2:14">
      <c r="B12222">
        <v>34401783</v>
      </c>
      <c r="C12222" s="2">
        <v>40021</v>
      </c>
      <c r="D12222" t="s">
        <v>13</v>
      </c>
      <c r="E12222" t="s">
        <v>9402</v>
      </c>
      <c r="F12222" t="s">
        <v>7957</v>
      </c>
      <c r="J12222" t="s">
        <v>17</v>
      </c>
      <c r="L12222" t="str">
        <f>_xlfn.XLOOKUP(Tableau1[[#This Row],[TYPE DE PIECE]],Tableau4[MATIERE],Tableau4[SHORT TYPE],"",0,1)</f>
        <v/>
      </c>
      <c r="N12222" t="str">
        <f>IF(ISERR(FIND("DECOUPE",Tableau1[[#This Row],[DESIGNATION]])),"","NEED REF")</f>
        <v/>
      </c>
    </row>
    <row r="12223" spans="2:14">
      <c r="B12223">
        <v>34401782</v>
      </c>
      <c r="C12223" s="2">
        <v>40018</v>
      </c>
      <c r="D12223" t="s">
        <v>13</v>
      </c>
      <c r="E12223" t="s">
        <v>9403</v>
      </c>
      <c r="F12223" t="s">
        <v>7957</v>
      </c>
      <c r="J12223" t="s">
        <v>8946</v>
      </c>
      <c r="L12223" t="str">
        <f>_xlfn.XLOOKUP(Tableau1[[#This Row],[TYPE DE PIECE]],Tableau4[MATIERE],Tableau4[SHORT TYPE],"",0,1)</f>
        <v/>
      </c>
      <c r="N12223" t="str">
        <f>IF(ISERR(FIND("DECOUPE",Tableau1[[#This Row],[DESIGNATION]])),"","NEED REF")</f>
        <v/>
      </c>
    </row>
    <row r="12224" spans="2:14">
      <c r="B12224">
        <v>34401781</v>
      </c>
      <c r="C12224" s="2">
        <v>40018</v>
      </c>
      <c r="D12224" t="s">
        <v>13</v>
      </c>
      <c r="E12224" t="s">
        <v>9404</v>
      </c>
      <c r="F12224" t="s">
        <v>7957</v>
      </c>
      <c r="J12224" t="s">
        <v>8946</v>
      </c>
      <c r="L12224" t="str">
        <f>_xlfn.XLOOKUP(Tableau1[[#This Row],[TYPE DE PIECE]],Tableau4[MATIERE],Tableau4[SHORT TYPE],"",0,1)</f>
        <v/>
      </c>
      <c r="N12224" t="str">
        <f>IF(ISERR(FIND("DECOUPE",Tableau1[[#This Row],[DESIGNATION]])),"","NEED REF")</f>
        <v/>
      </c>
    </row>
    <row r="12225" spans="2:14">
      <c r="B12225">
        <v>34401780</v>
      </c>
      <c r="C12225" s="2">
        <v>40017</v>
      </c>
      <c r="D12225" t="s">
        <v>13</v>
      </c>
      <c r="E12225" t="s">
        <v>9405</v>
      </c>
      <c r="F12225" t="s">
        <v>7957</v>
      </c>
      <c r="J12225" t="s">
        <v>17</v>
      </c>
      <c r="L12225" t="str">
        <f>_xlfn.XLOOKUP(Tableau1[[#This Row],[TYPE DE PIECE]],Tableau4[MATIERE],Tableau4[SHORT TYPE],"",0,1)</f>
        <v/>
      </c>
      <c r="N12225" t="str">
        <f>IF(ISERR(FIND("DECOUPE",Tableau1[[#This Row],[DESIGNATION]])),"","NEED REF")</f>
        <v/>
      </c>
    </row>
    <row r="12226" spans="2:14">
      <c r="B12226">
        <v>34401779</v>
      </c>
      <c r="C12226" s="2">
        <v>40017</v>
      </c>
      <c r="D12226" t="s">
        <v>13</v>
      </c>
      <c r="E12226" t="s">
        <v>9406</v>
      </c>
      <c r="F12226" t="s">
        <v>7957</v>
      </c>
      <c r="J12226" t="s">
        <v>17</v>
      </c>
      <c r="L12226" t="str">
        <f>_xlfn.XLOOKUP(Tableau1[[#This Row],[TYPE DE PIECE]],Tableau4[MATIERE],Tableau4[SHORT TYPE],"",0,1)</f>
        <v/>
      </c>
      <c r="N12226" t="str">
        <f>IF(ISERR(FIND("DECOUPE",Tableau1[[#This Row],[DESIGNATION]])),"","NEED REF")</f>
        <v/>
      </c>
    </row>
    <row r="12227" spans="2:14">
      <c r="B12227">
        <v>34401778</v>
      </c>
      <c r="C12227" s="2">
        <v>40015</v>
      </c>
      <c r="D12227" t="s">
        <v>13</v>
      </c>
      <c r="E12227" t="s">
        <v>9407</v>
      </c>
      <c r="F12227" t="s">
        <v>7957</v>
      </c>
      <c r="J12227" t="s">
        <v>8946</v>
      </c>
      <c r="L12227" t="str">
        <f>_xlfn.XLOOKUP(Tableau1[[#This Row],[TYPE DE PIECE]],Tableau4[MATIERE],Tableau4[SHORT TYPE],"",0,1)</f>
        <v/>
      </c>
      <c r="N12227" t="str">
        <f>IF(ISERR(FIND("DECOUPE",Tableau1[[#This Row],[DESIGNATION]])),"","NEED REF")</f>
        <v/>
      </c>
    </row>
    <row r="12228" spans="2:14">
      <c r="B12228">
        <v>34401777</v>
      </c>
      <c r="C12228" s="2">
        <v>40010</v>
      </c>
      <c r="D12228" t="s">
        <v>13</v>
      </c>
      <c r="E12228" t="s">
        <v>9408</v>
      </c>
      <c r="F12228" t="s">
        <v>7957</v>
      </c>
      <c r="J12228" t="s">
        <v>4048</v>
      </c>
      <c r="L12228" t="str">
        <f>_xlfn.XLOOKUP(Tableau1[[#This Row],[TYPE DE PIECE]],Tableau4[MATIERE],Tableau4[SHORT TYPE],"",0,1)</f>
        <v/>
      </c>
      <c r="N12228" t="str">
        <f>IF(ISERR(FIND("DECOUPE",Tableau1[[#This Row],[DESIGNATION]])),"","NEED REF")</f>
        <v/>
      </c>
    </row>
    <row r="12229" spans="2:14">
      <c r="B12229">
        <v>34401776</v>
      </c>
      <c r="C12229" s="2">
        <v>40010</v>
      </c>
      <c r="D12229" t="s">
        <v>745</v>
      </c>
      <c r="E12229" t="s">
        <v>9409</v>
      </c>
      <c r="F12229" t="s">
        <v>7957</v>
      </c>
      <c r="J12229" t="s">
        <v>1944</v>
      </c>
      <c r="L12229" t="str">
        <f>_xlfn.XLOOKUP(Tableau1[[#This Row],[TYPE DE PIECE]],Tableau4[MATIERE],Tableau4[SHORT TYPE],"",0,1)</f>
        <v/>
      </c>
      <c r="N12229" t="str">
        <f>IF(ISERR(FIND("DECOUPE",Tableau1[[#This Row],[DESIGNATION]])),"","NEED REF")</f>
        <v/>
      </c>
    </row>
    <row r="12230" spans="2:14">
      <c r="B12230">
        <v>34401775</v>
      </c>
      <c r="C12230" s="2">
        <v>40003</v>
      </c>
      <c r="D12230" t="s">
        <v>13</v>
      </c>
      <c r="E12230" t="s">
        <v>9410</v>
      </c>
      <c r="F12230" t="s">
        <v>7957</v>
      </c>
      <c r="J12230" t="s">
        <v>4048</v>
      </c>
      <c r="L12230" t="str">
        <f>_xlfn.XLOOKUP(Tableau1[[#This Row],[TYPE DE PIECE]],Tableau4[MATIERE],Tableau4[SHORT TYPE],"",0,1)</f>
        <v/>
      </c>
      <c r="N12230" t="str">
        <f>IF(ISERR(FIND("DECOUPE",Tableau1[[#This Row],[DESIGNATION]])),"","NEED REF")</f>
        <v/>
      </c>
    </row>
    <row r="12231" spans="2:14">
      <c r="B12231">
        <v>34401774</v>
      </c>
      <c r="C12231" s="2">
        <v>40003</v>
      </c>
      <c r="D12231" t="s">
        <v>13</v>
      </c>
      <c r="E12231" t="s">
        <v>9411</v>
      </c>
      <c r="F12231" t="s">
        <v>7957</v>
      </c>
      <c r="J12231" t="s">
        <v>4048</v>
      </c>
      <c r="L12231" t="str">
        <f>_xlfn.XLOOKUP(Tableau1[[#This Row],[TYPE DE PIECE]],Tableau4[MATIERE],Tableau4[SHORT TYPE],"",0,1)</f>
        <v/>
      </c>
      <c r="N12231" t="str">
        <f>IF(ISERR(FIND("DECOUPE",Tableau1[[#This Row],[DESIGNATION]])),"","NEED REF")</f>
        <v/>
      </c>
    </row>
    <row r="12232" spans="2:14">
      <c r="B12232">
        <v>34401773</v>
      </c>
      <c r="C12232" s="2">
        <v>40002</v>
      </c>
      <c r="E12232" t="s">
        <v>9412</v>
      </c>
      <c r="F12232" t="s">
        <v>7957</v>
      </c>
      <c r="J12232" t="s">
        <v>8861</v>
      </c>
      <c r="L12232" t="str">
        <f>_xlfn.XLOOKUP(Tableau1[[#This Row],[TYPE DE PIECE]],Tableau4[MATIERE],Tableau4[SHORT TYPE],"",0,1)</f>
        <v/>
      </c>
      <c r="N12232" t="str">
        <f>IF(ISERR(FIND("DECOUPE",Tableau1[[#This Row],[DESIGNATION]])),"","NEED REF")</f>
        <v/>
      </c>
    </row>
    <row r="12233" spans="2:14">
      <c r="B12233">
        <v>34401772</v>
      </c>
      <c r="C12233" s="2">
        <v>40002</v>
      </c>
      <c r="D12233" t="s">
        <v>6880</v>
      </c>
      <c r="E12233" t="s">
        <v>9413</v>
      </c>
      <c r="F12233" t="s">
        <v>7957</v>
      </c>
      <c r="J12233" t="s">
        <v>1944</v>
      </c>
      <c r="L12233" t="str">
        <f>_xlfn.XLOOKUP(Tableau1[[#This Row],[TYPE DE PIECE]],Tableau4[MATIERE],Tableau4[SHORT TYPE],"",0,1)</f>
        <v/>
      </c>
      <c r="N12233" t="str">
        <f>IF(ISERR(FIND("DECOUPE",Tableau1[[#This Row],[DESIGNATION]])),"","NEED REF")</f>
        <v/>
      </c>
    </row>
    <row r="12234" spans="2:14">
      <c r="B12234">
        <v>34401771</v>
      </c>
      <c r="C12234" s="2">
        <v>40001</v>
      </c>
      <c r="D12234" t="s">
        <v>13</v>
      </c>
      <c r="E12234" t="s">
        <v>9414</v>
      </c>
      <c r="F12234" t="s">
        <v>7957</v>
      </c>
      <c r="J12234" t="s">
        <v>1944</v>
      </c>
      <c r="L12234" t="str">
        <f>_xlfn.XLOOKUP(Tableau1[[#This Row],[TYPE DE PIECE]],Tableau4[MATIERE],Tableau4[SHORT TYPE],"",0,1)</f>
        <v/>
      </c>
      <c r="N12234" t="str">
        <f>IF(ISERR(FIND("DECOUPE",Tableau1[[#This Row],[DESIGNATION]])),"","NEED REF")</f>
        <v/>
      </c>
    </row>
    <row r="12235" spans="2:14">
      <c r="B12235">
        <v>34401770</v>
      </c>
      <c r="C12235" s="2">
        <v>40000</v>
      </c>
      <c r="D12235" t="s">
        <v>13</v>
      </c>
      <c r="E12235" t="s">
        <v>9415</v>
      </c>
      <c r="F12235" t="s">
        <v>8951</v>
      </c>
      <c r="J12235" t="s">
        <v>17</v>
      </c>
      <c r="L12235" t="str">
        <f>_xlfn.XLOOKUP(Tableau1[[#This Row],[TYPE DE PIECE]],Tableau4[MATIERE],Tableau4[SHORT TYPE],"",0,1)</f>
        <v/>
      </c>
      <c r="N12235" t="str">
        <f>IF(ISERR(FIND("DECOUPE",Tableau1[[#This Row],[DESIGNATION]])),"","NEED REF")</f>
        <v/>
      </c>
    </row>
    <row r="12236" spans="2:14">
      <c r="B12236">
        <v>34401769</v>
      </c>
      <c r="C12236" s="2">
        <v>39995</v>
      </c>
      <c r="D12236" t="s">
        <v>13</v>
      </c>
      <c r="E12236" t="s">
        <v>9416</v>
      </c>
      <c r="F12236" t="s">
        <v>7957</v>
      </c>
      <c r="J12236" t="s">
        <v>8861</v>
      </c>
      <c r="L12236" t="str">
        <f>_xlfn.XLOOKUP(Tableau1[[#This Row],[TYPE DE PIECE]],Tableau4[MATIERE],Tableau4[SHORT TYPE],"",0,1)</f>
        <v/>
      </c>
      <c r="N12236" t="str">
        <f>IF(ISERR(FIND("DECOUPE",Tableau1[[#This Row],[DESIGNATION]])),"","NEED REF")</f>
        <v/>
      </c>
    </row>
    <row r="12237" spans="2:14">
      <c r="B12237">
        <v>34401768</v>
      </c>
      <c r="C12237" s="2">
        <v>39995</v>
      </c>
      <c r="D12237" t="s">
        <v>13</v>
      </c>
      <c r="E12237" t="s">
        <v>9417</v>
      </c>
      <c r="F12237" t="s">
        <v>7957</v>
      </c>
      <c r="J12237" t="s">
        <v>8861</v>
      </c>
      <c r="L12237" t="str">
        <f>_xlfn.XLOOKUP(Tableau1[[#This Row],[TYPE DE PIECE]],Tableau4[MATIERE],Tableau4[SHORT TYPE],"",0,1)</f>
        <v/>
      </c>
      <c r="N12237" t="str">
        <f>IF(ISERR(FIND("DECOUPE",Tableau1[[#This Row],[DESIGNATION]])),"","NEED REF")</f>
        <v/>
      </c>
    </row>
    <row r="12238" spans="2:14">
      <c r="B12238">
        <v>34401767</v>
      </c>
      <c r="C12238" s="2">
        <v>39995</v>
      </c>
      <c r="L12238" t="str">
        <f>_xlfn.XLOOKUP(Tableau1[[#This Row],[TYPE DE PIECE]],Tableau4[MATIERE],Tableau4[SHORT TYPE],"",0,1)</f>
        <v/>
      </c>
      <c r="N12238" t="str">
        <f>IF(ISERR(FIND("DECOUPE",Tableau1[[#This Row],[DESIGNATION]])),"","NEED REF")</f>
        <v/>
      </c>
    </row>
    <row r="12239" spans="2:14">
      <c r="B12239">
        <v>34401766</v>
      </c>
      <c r="C12239" s="2">
        <v>39995</v>
      </c>
      <c r="D12239" t="s">
        <v>13</v>
      </c>
      <c r="E12239" t="s">
        <v>9418</v>
      </c>
      <c r="F12239" t="s">
        <v>7957</v>
      </c>
      <c r="J12239" t="s">
        <v>8861</v>
      </c>
      <c r="L12239" t="str">
        <f>_xlfn.XLOOKUP(Tableau1[[#This Row],[TYPE DE PIECE]],Tableau4[MATIERE],Tableau4[SHORT TYPE],"",0,1)</f>
        <v/>
      </c>
      <c r="N12239" t="str">
        <f>IF(ISERR(FIND("DECOUPE",Tableau1[[#This Row],[DESIGNATION]])),"","NEED REF")</f>
        <v/>
      </c>
    </row>
    <row r="12240" spans="2:14">
      <c r="B12240">
        <v>34401765</v>
      </c>
      <c r="C12240" s="2">
        <v>39995</v>
      </c>
      <c r="D12240" t="s">
        <v>13</v>
      </c>
      <c r="E12240" t="s">
        <v>9419</v>
      </c>
      <c r="F12240" t="s">
        <v>7957</v>
      </c>
      <c r="J12240" t="s">
        <v>8861</v>
      </c>
      <c r="L12240" t="str">
        <f>_xlfn.XLOOKUP(Tableau1[[#This Row],[TYPE DE PIECE]],Tableau4[MATIERE],Tableau4[SHORT TYPE],"",0,1)</f>
        <v/>
      </c>
      <c r="N12240" t="str">
        <f>IF(ISERR(FIND("DECOUPE",Tableau1[[#This Row],[DESIGNATION]])),"","NEED REF")</f>
        <v/>
      </c>
    </row>
    <row r="12241" spans="2:14">
      <c r="B12241">
        <v>34401764</v>
      </c>
      <c r="C12241" s="2">
        <v>39995</v>
      </c>
      <c r="D12241" t="s">
        <v>13</v>
      </c>
      <c r="E12241" t="s">
        <v>9420</v>
      </c>
      <c r="F12241" t="s">
        <v>7957</v>
      </c>
      <c r="J12241" t="s">
        <v>8861</v>
      </c>
      <c r="L12241" t="str">
        <f>_xlfn.XLOOKUP(Tableau1[[#This Row],[TYPE DE PIECE]],Tableau4[MATIERE],Tableau4[SHORT TYPE],"",0,1)</f>
        <v/>
      </c>
      <c r="N12241" t="str">
        <f>IF(ISERR(FIND("DECOUPE",Tableau1[[#This Row],[DESIGNATION]])),"","NEED REF")</f>
        <v/>
      </c>
    </row>
    <row r="12242" spans="2:14">
      <c r="B12242">
        <v>34401763</v>
      </c>
      <c r="C12242" s="2">
        <v>39995</v>
      </c>
      <c r="D12242" t="s">
        <v>13</v>
      </c>
      <c r="E12242" t="s">
        <v>9421</v>
      </c>
      <c r="F12242" t="s">
        <v>7957</v>
      </c>
      <c r="J12242" t="s">
        <v>8861</v>
      </c>
      <c r="L12242" t="str">
        <f>_xlfn.XLOOKUP(Tableau1[[#This Row],[TYPE DE PIECE]],Tableau4[MATIERE],Tableau4[SHORT TYPE],"",0,1)</f>
        <v/>
      </c>
      <c r="N12242" t="str">
        <f>IF(ISERR(FIND("DECOUPE",Tableau1[[#This Row],[DESIGNATION]])),"","NEED REF")</f>
        <v/>
      </c>
    </row>
    <row r="12243" spans="2:14">
      <c r="B12243">
        <v>34401762</v>
      </c>
      <c r="C12243" s="2">
        <v>39995</v>
      </c>
      <c r="D12243" t="s">
        <v>13</v>
      </c>
      <c r="E12243" t="s">
        <v>9422</v>
      </c>
      <c r="F12243" t="s">
        <v>7957</v>
      </c>
      <c r="J12243" t="s">
        <v>8861</v>
      </c>
      <c r="L12243" t="str">
        <f>_xlfn.XLOOKUP(Tableau1[[#This Row],[TYPE DE PIECE]],Tableau4[MATIERE],Tableau4[SHORT TYPE],"",0,1)</f>
        <v/>
      </c>
      <c r="N12243" t="str">
        <f>IF(ISERR(FIND("DECOUPE",Tableau1[[#This Row],[DESIGNATION]])),"","NEED REF")</f>
        <v/>
      </c>
    </row>
    <row r="12244" spans="2:14">
      <c r="B12244">
        <v>34401761</v>
      </c>
      <c r="C12244" s="2">
        <v>39995</v>
      </c>
      <c r="L12244" t="str">
        <f>_xlfn.XLOOKUP(Tableau1[[#This Row],[TYPE DE PIECE]],Tableau4[MATIERE],Tableau4[SHORT TYPE],"",0,1)</f>
        <v/>
      </c>
      <c r="N12244" t="str">
        <f>IF(ISERR(FIND("DECOUPE",Tableau1[[#This Row],[DESIGNATION]])),"","NEED REF")</f>
        <v/>
      </c>
    </row>
    <row r="12245" spans="2:14">
      <c r="B12245">
        <v>34401760</v>
      </c>
      <c r="C12245" s="2">
        <v>39995</v>
      </c>
      <c r="D12245" t="s">
        <v>13</v>
      </c>
      <c r="E12245" t="s">
        <v>9423</v>
      </c>
      <c r="F12245" t="s">
        <v>7957</v>
      </c>
      <c r="J12245" t="s">
        <v>8861</v>
      </c>
      <c r="L12245" t="str">
        <f>_xlfn.XLOOKUP(Tableau1[[#This Row],[TYPE DE PIECE]],Tableau4[MATIERE],Tableau4[SHORT TYPE],"",0,1)</f>
        <v/>
      </c>
      <c r="N12245" t="str">
        <f>IF(ISERR(FIND("DECOUPE",Tableau1[[#This Row],[DESIGNATION]])),"","NEED REF")</f>
        <v/>
      </c>
    </row>
    <row r="12246" spans="2:14">
      <c r="B12246">
        <v>34401759</v>
      </c>
      <c r="C12246" s="2">
        <v>39995</v>
      </c>
      <c r="D12246" t="s">
        <v>13</v>
      </c>
      <c r="E12246" t="s">
        <v>9424</v>
      </c>
      <c r="F12246" t="s">
        <v>7957</v>
      </c>
      <c r="J12246" t="s">
        <v>8861</v>
      </c>
      <c r="L12246" t="str">
        <f>_xlfn.XLOOKUP(Tableau1[[#This Row],[TYPE DE PIECE]],Tableau4[MATIERE],Tableau4[SHORT TYPE],"",0,1)</f>
        <v/>
      </c>
      <c r="N12246" t="str">
        <f>IF(ISERR(FIND("DECOUPE",Tableau1[[#This Row],[DESIGNATION]])),"","NEED REF")</f>
        <v/>
      </c>
    </row>
    <row r="12247" spans="2:14">
      <c r="B12247">
        <v>34401758</v>
      </c>
      <c r="C12247" s="2">
        <v>39995</v>
      </c>
      <c r="D12247" t="s">
        <v>13</v>
      </c>
      <c r="E12247" t="s">
        <v>9425</v>
      </c>
      <c r="F12247" t="s">
        <v>7957</v>
      </c>
      <c r="J12247" t="s">
        <v>8861</v>
      </c>
      <c r="L12247" t="str">
        <f>_xlfn.XLOOKUP(Tableau1[[#This Row],[TYPE DE PIECE]],Tableau4[MATIERE],Tableau4[SHORT TYPE],"",0,1)</f>
        <v/>
      </c>
      <c r="N12247" t="str">
        <f>IF(ISERR(FIND("DECOUPE",Tableau1[[#This Row],[DESIGNATION]])),"","NEED REF")</f>
        <v/>
      </c>
    </row>
    <row r="12248" spans="2:14">
      <c r="B12248">
        <v>34401757</v>
      </c>
      <c r="C12248" s="2">
        <v>39995</v>
      </c>
      <c r="D12248" t="s">
        <v>13</v>
      </c>
      <c r="E12248" t="s">
        <v>9426</v>
      </c>
      <c r="F12248" t="s">
        <v>7957</v>
      </c>
      <c r="J12248" t="s">
        <v>8861</v>
      </c>
      <c r="L12248" t="str">
        <f>_xlfn.XLOOKUP(Tableau1[[#This Row],[TYPE DE PIECE]],Tableau4[MATIERE],Tableau4[SHORT TYPE],"",0,1)</f>
        <v/>
      </c>
      <c r="N12248" t="str">
        <f>IF(ISERR(FIND("DECOUPE",Tableau1[[#This Row],[DESIGNATION]])),"","NEED REF")</f>
        <v/>
      </c>
    </row>
    <row r="12249" spans="2:14">
      <c r="B12249">
        <v>34401756</v>
      </c>
      <c r="C12249" s="2">
        <v>39995</v>
      </c>
      <c r="D12249" t="s">
        <v>13</v>
      </c>
      <c r="E12249" t="s">
        <v>9427</v>
      </c>
      <c r="F12249" t="s">
        <v>7957</v>
      </c>
      <c r="J12249" t="s">
        <v>8861</v>
      </c>
      <c r="L12249" t="str">
        <f>_xlfn.XLOOKUP(Tableau1[[#This Row],[TYPE DE PIECE]],Tableau4[MATIERE],Tableau4[SHORT TYPE],"",0,1)</f>
        <v/>
      </c>
      <c r="N12249" t="str">
        <f>IF(ISERR(FIND("DECOUPE",Tableau1[[#This Row],[DESIGNATION]])),"","NEED REF")</f>
        <v/>
      </c>
    </row>
    <row r="12250" spans="2:14">
      <c r="B12250">
        <v>34401755</v>
      </c>
      <c r="C12250" s="2">
        <v>39995</v>
      </c>
      <c r="L12250" t="str">
        <f>_xlfn.XLOOKUP(Tableau1[[#This Row],[TYPE DE PIECE]],Tableau4[MATIERE],Tableau4[SHORT TYPE],"",0,1)</f>
        <v/>
      </c>
      <c r="N12250" t="str">
        <f>IF(ISERR(FIND("DECOUPE",Tableau1[[#This Row],[DESIGNATION]])),"","NEED REF")</f>
        <v/>
      </c>
    </row>
    <row r="12251" spans="2:14">
      <c r="B12251">
        <v>34401754</v>
      </c>
      <c r="C12251" s="2">
        <v>39995</v>
      </c>
      <c r="D12251" t="s">
        <v>13</v>
      </c>
      <c r="E12251" t="s">
        <v>9428</v>
      </c>
      <c r="F12251" t="s">
        <v>7957</v>
      </c>
      <c r="J12251" t="s">
        <v>8861</v>
      </c>
      <c r="L12251" t="str">
        <f>_xlfn.XLOOKUP(Tableau1[[#This Row],[TYPE DE PIECE]],Tableau4[MATIERE],Tableau4[SHORT TYPE],"",0,1)</f>
        <v/>
      </c>
      <c r="N12251" t="str">
        <f>IF(ISERR(FIND("DECOUPE",Tableau1[[#This Row],[DESIGNATION]])),"","NEED REF")</f>
        <v/>
      </c>
    </row>
    <row r="12252" spans="2:14">
      <c r="B12252">
        <v>34401753</v>
      </c>
      <c r="C12252" s="2">
        <v>39995</v>
      </c>
      <c r="D12252" t="s">
        <v>13</v>
      </c>
      <c r="E12252" t="s">
        <v>9429</v>
      </c>
      <c r="F12252" t="s">
        <v>7957</v>
      </c>
      <c r="J12252" t="s">
        <v>8861</v>
      </c>
      <c r="L12252" t="str">
        <f>_xlfn.XLOOKUP(Tableau1[[#This Row],[TYPE DE PIECE]],Tableau4[MATIERE],Tableau4[SHORT TYPE],"",0,1)</f>
        <v/>
      </c>
      <c r="N12252" t="str">
        <f>IF(ISERR(FIND("DECOUPE",Tableau1[[#This Row],[DESIGNATION]])),"","NEED REF")</f>
        <v/>
      </c>
    </row>
    <row r="12253" spans="2:14">
      <c r="B12253">
        <v>34401752</v>
      </c>
      <c r="C12253" s="2">
        <v>39995</v>
      </c>
      <c r="D12253" t="s">
        <v>13</v>
      </c>
      <c r="E12253" t="s">
        <v>9430</v>
      </c>
      <c r="F12253" t="s">
        <v>7957</v>
      </c>
      <c r="J12253" t="s">
        <v>8861</v>
      </c>
      <c r="K12253" t="s">
        <v>25</v>
      </c>
      <c r="L12253" t="str">
        <f>_xlfn.XLOOKUP(Tableau1[[#This Row],[TYPE DE PIECE]],Tableau4[MATIERE],Tableau4[SHORT TYPE],"",0,1)</f>
        <v>SMT</v>
      </c>
      <c r="N12253" t="str">
        <f>IF(ISERR(FIND("DECOUPE",Tableau1[[#This Row],[DESIGNATION]])),"","NEED REF")</f>
        <v/>
      </c>
    </row>
    <row r="12254" spans="2:14">
      <c r="B12254">
        <v>34401751</v>
      </c>
      <c r="C12254" s="2">
        <v>39995</v>
      </c>
      <c r="D12254" t="s">
        <v>13</v>
      </c>
      <c r="E12254" t="s">
        <v>9431</v>
      </c>
      <c r="F12254" t="s">
        <v>7957</v>
      </c>
      <c r="J12254" t="s">
        <v>8861</v>
      </c>
      <c r="K12254" t="s">
        <v>25</v>
      </c>
      <c r="L12254" t="str">
        <f>_xlfn.XLOOKUP(Tableau1[[#This Row],[TYPE DE PIECE]],Tableau4[MATIERE],Tableau4[SHORT TYPE],"",0,1)</f>
        <v>SMT</v>
      </c>
      <c r="N12254" t="str">
        <f>IF(ISERR(FIND("DECOUPE",Tableau1[[#This Row],[DESIGNATION]])),"","NEED REF")</f>
        <v/>
      </c>
    </row>
    <row r="12255" spans="2:14">
      <c r="B12255">
        <v>34401750</v>
      </c>
      <c r="C12255" s="2">
        <v>39995</v>
      </c>
      <c r="D12255" t="s">
        <v>13</v>
      </c>
      <c r="E12255" t="s">
        <v>9432</v>
      </c>
      <c r="F12255" t="s">
        <v>7957</v>
      </c>
      <c r="J12255" t="s">
        <v>8861</v>
      </c>
      <c r="K12255" t="s">
        <v>25</v>
      </c>
      <c r="L12255" t="str">
        <f>_xlfn.XLOOKUP(Tableau1[[#This Row],[TYPE DE PIECE]],Tableau4[MATIERE],Tableau4[SHORT TYPE],"",0,1)</f>
        <v>SMT</v>
      </c>
      <c r="N12255" t="str">
        <f>IF(ISERR(FIND("DECOUPE",Tableau1[[#This Row],[DESIGNATION]])),"","NEED REF")</f>
        <v/>
      </c>
    </row>
    <row r="12256" spans="2:14">
      <c r="B12256">
        <v>34401749</v>
      </c>
      <c r="C12256" s="2">
        <v>39989</v>
      </c>
      <c r="D12256" t="s">
        <v>13</v>
      </c>
      <c r="E12256" t="s">
        <v>9433</v>
      </c>
      <c r="F12256" t="s">
        <v>9434</v>
      </c>
      <c r="J12256" t="s">
        <v>4048</v>
      </c>
      <c r="L12256" t="str">
        <f>_xlfn.XLOOKUP(Tableau1[[#This Row],[TYPE DE PIECE]],Tableau4[MATIERE],Tableau4[SHORT TYPE],"",0,1)</f>
        <v/>
      </c>
      <c r="N12256" t="str">
        <f>IF(ISERR(FIND("DECOUPE",Tableau1[[#This Row],[DESIGNATION]])),"","NEED REF")</f>
        <v/>
      </c>
    </row>
    <row r="12257" spans="2:14">
      <c r="B12257">
        <v>34401748</v>
      </c>
      <c r="C12257" s="2">
        <v>39988</v>
      </c>
      <c r="D12257" t="s">
        <v>745</v>
      </c>
      <c r="E12257" t="s">
        <v>9435</v>
      </c>
      <c r="F12257" t="s">
        <v>8951</v>
      </c>
      <c r="J12257" t="s">
        <v>17</v>
      </c>
      <c r="L12257" t="str">
        <f>_xlfn.XLOOKUP(Tableau1[[#This Row],[TYPE DE PIECE]],Tableau4[MATIERE],Tableau4[SHORT TYPE],"",0,1)</f>
        <v/>
      </c>
      <c r="N12257" t="str">
        <f>IF(ISERR(FIND("DECOUPE",Tableau1[[#This Row],[DESIGNATION]])),"","NEED REF")</f>
        <v/>
      </c>
    </row>
    <row r="12258" spans="2:14">
      <c r="B12258">
        <v>34401747</v>
      </c>
      <c r="C12258" s="2">
        <v>39988</v>
      </c>
      <c r="D12258" t="s">
        <v>745</v>
      </c>
      <c r="E12258" t="s">
        <v>9436</v>
      </c>
      <c r="F12258" t="s">
        <v>8951</v>
      </c>
      <c r="J12258" t="s">
        <v>17</v>
      </c>
      <c r="L12258" t="str">
        <f>_xlfn.XLOOKUP(Tableau1[[#This Row],[TYPE DE PIECE]],Tableau4[MATIERE],Tableau4[SHORT TYPE],"",0,1)</f>
        <v/>
      </c>
      <c r="N12258" t="str">
        <f>IF(ISERR(FIND("DECOUPE",Tableau1[[#This Row],[DESIGNATION]])),"","NEED REF")</f>
        <v/>
      </c>
    </row>
    <row r="12259" spans="2:14">
      <c r="B12259">
        <v>34401746</v>
      </c>
      <c r="C12259" s="2">
        <v>39988</v>
      </c>
      <c r="D12259" t="s">
        <v>745</v>
      </c>
      <c r="E12259" t="s">
        <v>9437</v>
      </c>
      <c r="F12259" t="s">
        <v>8951</v>
      </c>
      <c r="J12259" t="s">
        <v>17</v>
      </c>
      <c r="L12259" t="str">
        <f>_xlfn.XLOOKUP(Tableau1[[#This Row],[TYPE DE PIECE]],Tableau4[MATIERE],Tableau4[SHORT TYPE],"",0,1)</f>
        <v/>
      </c>
      <c r="N12259" t="str">
        <f>IF(ISERR(FIND("DECOUPE",Tableau1[[#This Row],[DESIGNATION]])),"","NEED REF")</f>
        <v/>
      </c>
    </row>
    <row r="12260" spans="2:14">
      <c r="B12260">
        <v>34401745</v>
      </c>
      <c r="C12260" s="2">
        <v>39988</v>
      </c>
      <c r="D12260" t="s">
        <v>745</v>
      </c>
      <c r="E12260" t="s">
        <v>9438</v>
      </c>
      <c r="F12260" t="s">
        <v>8951</v>
      </c>
      <c r="J12260" t="s">
        <v>17</v>
      </c>
      <c r="L12260" t="str">
        <f>_xlfn.XLOOKUP(Tableau1[[#This Row],[TYPE DE PIECE]],Tableau4[MATIERE],Tableau4[SHORT TYPE],"",0,1)</f>
        <v/>
      </c>
      <c r="N12260" t="str">
        <f>IF(ISERR(FIND("DECOUPE",Tableau1[[#This Row],[DESIGNATION]])),"","NEED REF")</f>
        <v/>
      </c>
    </row>
    <row r="12261" spans="2:14">
      <c r="B12261">
        <v>34401744</v>
      </c>
      <c r="C12261" s="2">
        <v>39988</v>
      </c>
      <c r="D12261" t="s">
        <v>745</v>
      </c>
      <c r="E12261" t="s">
        <v>9439</v>
      </c>
      <c r="F12261" t="s">
        <v>8951</v>
      </c>
      <c r="J12261" t="s">
        <v>17</v>
      </c>
      <c r="L12261" t="str">
        <f>_xlfn.XLOOKUP(Tableau1[[#This Row],[TYPE DE PIECE]],Tableau4[MATIERE],Tableau4[SHORT TYPE],"",0,1)</f>
        <v/>
      </c>
      <c r="N12261" t="str">
        <f>IF(ISERR(FIND("DECOUPE",Tableau1[[#This Row],[DESIGNATION]])),"","NEED REF")</f>
        <v/>
      </c>
    </row>
    <row r="12262" spans="2:14">
      <c r="B12262">
        <v>34401743</v>
      </c>
      <c r="C12262" s="2">
        <v>39988</v>
      </c>
      <c r="D12262" t="s">
        <v>745</v>
      </c>
      <c r="E12262" t="s">
        <v>9440</v>
      </c>
      <c r="F12262" t="s">
        <v>8951</v>
      </c>
      <c r="J12262" t="s">
        <v>17</v>
      </c>
      <c r="L12262" t="str">
        <f>_xlfn.XLOOKUP(Tableau1[[#This Row],[TYPE DE PIECE]],Tableau4[MATIERE],Tableau4[SHORT TYPE],"",0,1)</f>
        <v/>
      </c>
      <c r="N12262" t="str">
        <f>IF(ISERR(FIND("DECOUPE",Tableau1[[#This Row],[DESIGNATION]])),"","NEED REF")</f>
        <v/>
      </c>
    </row>
    <row r="12263" spans="2:14">
      <c r="B12263">
        <v>34401742</v>
      </c>
      <c r="C12263" s="2"/>
      <c r="D12263" t="s">
        <v>13</v>
      </c>
      <c r="E12263" t="s">
        <v>9441</v>
      </c>
      <c r="L12263" t="str">
        <f>_xlfn.XLOOKUP(Tableau1[[#This Row],[TYPE DE PIECE]],Tableau4[MATIERE],Tableau4[SHORT TYPE],"",0,1)</f>
        <v/>
      </c>
      <c r="N12263" t="str">
        <f>IF(ISERR(FIND("DECOUPE",Tableau1[[#This Row],[DESIGNATION]])),"","NEED REF")</f>
        <v/>
      </c>
    </row>
    <row r="12264" spans="2:14">
      <c r="B12264">
        <v>34401741</v>
      </c>
      <c r="C12264" s="2"/>
      <c r="D12264" t="s">
        <v>13</v>
      </c>
      <c r="E12264" t="s">
        <v>9441</v>
      </c>
      <c r="F12264" t="s">
        <v>7957</v>
      </c>
      <c r="J12264" t="s">
        <v>8946</v>
      </c>
      <c r="L12264" t="str">
        <f>_xlfn.XLOOKUP(Tableau1[[#This Row],[TYPE DE PIECE]],Tableau4[MATIERE],Tableau4[SHORT TYPE],"",0,1)</f>
        <v/>
      </c>
      <c r="N12264" t="str">
        <f>IF(ISERR(FIND("DECOUPE",Tableau1[[#This Row],[DESIGNATION]])),"","NEED REF")</f>
        <v/>
      </c>
    </row>
    <row r="12265" spans="2:14">
      <c r="B12265">
        <v>34401740</v>
      </c>
      <c r="C12265" s="2">
        <v>39987</v>
      </c>
      <c r="D12265" t="s">
        <v>13</v>
      </c>
      <c r="E12265" t="s">
        <v>9442</v>
      </c>
      <c r="F12265" t="s">
        <v>7957</v>
      </c>
      <c r="J12265" t="s">
        <v>8861</v>
      </c>
      <c r="L12265" t="str">
        <f>_xlfn.XLOOKUP(Tableau1[[#This Row],[TYPE DE PIECE]],Tableau4[MATIERE],Tableau4[SHORT TYPE],"",0,1)</f>
        <v/>
      </c>
      <c r="N12265" t="str">
        <f>IF(ISERR(FIND("DECOUPE",Tableau1[[#This Row],[DESIGNATION]])),"","NEED REF")</f>
        <v/>
      </c>
    </row>
    <row r="12266" spans="2:14">
      <c r="B12266">
        <v>34401739</v>
      </c>
      <c r="C12266" s="2">
        <v>39980</v>
      </c>
      <c r="D12266" t="s">
        <v>6880</v>
      </c>
      <c r="E12266" t="s">
        <v>9443</v>
      </c>
      <c r="F12266" t="s">
        <v>7112</v>
      </c>
      <c r="J12266" t="s">
        <v>1944</v>
      </c>
      <c r="L12266" t="str">
        <f>_xlfn.XLOOKUP(Tableau1[[#This Row],[TYPE DE PIECE]],Tableau4[MATIERE],Tableau4[SHORT TYPE],"",0,1)</f>
        <v/>
      </c>
      <c r="N12266" t="str">
        <f>IF(ISERR(FIND("DECOUPE",Tableau1[[#This Row],[DESIGNATION]])),"","NEED REF")</f>
        <v/>
      </c>
    </row>
    <row r="12267" spans="2:14">
      <c r="B12267">
        <v>34401738</v>
      </c>
      <c r="C12267" s="2">
        <v>39974</v>
      </c>
      <c r="D12267" t="s">
        <v>13</v>
      </c>
      <c r="E12267" t="s">
        <v>9444</v>
      </c>
      <c r="F12267" t="s">
        <v>1959</v>
      </c>
      <c r="J12267" t="s">
        <v>177</v>
      </c>
      <c r="L12267" t="str">
        <f>_xlfn.XLOOKUP(Tableau1[[#This Row],[TYPE DE PIECE]],Tableau4[MATIERE],Tableau4[SHORT TYPE],"",0,1)</f>
        <v/>
      </c>
      <c r="N12267" t="str">
        <f>IF(ISERR(FIND("DECOUPE",Tableau1[[#This Row],[DESIGNATION]])),"","NEED REF")</f>
        <v/>
      </c>
    </row>
    <row r="12268" spans="2:14">
      <c r="B12268">
        <v>34401737</v>
      </c>
      <c r="C12268" s="2">
        <v>39968</v>
      </c>
      <c r="D12268" t="s">
        <v>13</v>
      </c>
      <c r="E12268" t="s">
        <v>9445</v>
      </c>
      <c r="F12268" t="s">
        <v>7957</v>
      </c>
      <c r="J12268" t="s">
        <v>4048</v>
      </c>
      <c r="L12268" t="str">
        <f>_xlfn.XLOOKUP(Tableau1[[#This Row],[TYPE DE PIECE]],Tableau4[MATIERE],Tableau4[SHORT TYPE],"",0,1)</f>
        <v/>
      </c>
      <c r="N12268" t="str">
        <f>IF(ISERR(FIND("DECOUPE",Tableau1[[#This Row],[DESIGNATION]])),"","NEED REF")</f>
        <v/>
      </c>
    </row>
    <row r="12269" spans="2:14">
      <c r="B12269">
        <v>34401736</v>
      </c>
      <c r="C12269" s="2">
        <v>39960</v>
      </c>
      <c r="D12269" t="s">
        <v>13</v>
      </c>
      <c r="E12269" t="s">
        <v>9446</v>
      </c>
      <c r="F12269" t="s">
        <v>7957</v>
      </c>
      <c r="J12269" t="s">
        <v>4048</v>
      </c>
      <c r="L12269" t="str">
        <f>_xlfn.XLOOKUP(Tableau1[[#This Row],[TYPE DE PIECE]],Tableau4[MATIERE],Tableau4[SHORT TYPE],"",0,1)</f>
        <v/>
      </c>
      <c r="N12269" t="str">
        <f>IF(ISERR(FIND("DECOUPE",Tableau1[[#This Row],[DESIGNATION]])),"","NEED REF")</f>
        <v/>
      </c>
    </row>
    <row r="12270" spans="2:14">
      <c r="B12270">
        <v>34401735</v>
      </c>
      <c r="C12270" s="2">
        <v>39960</v>
      </c>
      <c r="D12270" t="s">
        <v>13</v>
      </c>
      <c r="E12270" t="s">
        <v>9447</v>
      </c>
      <c r="F12270" t="s">
        <v>9164</v>
      </c>
      <c r="J12270" t="s">
        <v>8946</v>
      </c>
      <c r="L12270" t="str">
        <f>_xlfn.XLOOKUP(Tableau1[[#This Row],[TYPE DE PIECE]],Tableau4[MATIERE],Tableau4[SHORT TYPE],"",0,1)</f>
        <v/>
      </c>
      <c r="N12270" t="str">
        <f>IF(ISERR(FIND("DECOUPE",Tableau1[[#This Row],[DESIGNATION]])),"","NEED REF")</f>
        <v/>
      </c>
    </row>
    <row r="12271" spans="2:14">
      <c r="B12271">
        <v>34401734</v>
      </c>
      <c r="C12271" s="2">
        <v>39960</v>
      </c>
      <c r="D12271" t="s">
        <v>13</v>
      </c>
      <c r="E12271" t="s">
        <v>9448</v>
      </c>
      <c r="F12271" t="s">
        <v>9164</v>
      </c>
      <c r="J12271" t="s">
        <v>8946</v>
      </c>
      <c r="L12271" t="str">
        <f>_xlfn.XLOOKUP(Tableau1[[#This Row],[TYPE DE PIECE]],Tableau4[MATIERE],Tableau4[SHORT TYPE],"",0,1)</f>
        <v/>
      </c>
      <c r="N12271" t="str">
        <f>IF(ISERR(FIND("DECOUPE",Tableau1[[#This Row],[DESIGNATION]])),"","NEED REF")</f>
        <v/>
      </c>
    </row>
    <row r="12272" spans="2:14">
      <c r="B12272">
        <v>34401733</v>
      </c>
      <c r="C12272" s="2">
        <v>39947</v>
      </c>
      <c r="D12272" t="s">
        <v>13</v>
      </c>
      <c r="E12272" t="s">
        <v>9410</v>
      </c>
      <c r="F12272" t="s">
        <v>7957</v>
      </c>
      <c r="J12272" t="s">
        <v>4048</v>
      </c>
      <c r="L12272" t="str">
        <f>_xlfn.XLOOKUP(Tableau1[[#This Row],[TYPE DE PIECE]],Tableau4[MATIERE],Tableau4[SHORT TYPE],"",0,1)</f>
        <v/>
      </c>
      <c r="N12272" t="str">
        <f>IF(ISERR(FIND("DECOUPE",Tableau1[[#This Row],[DESIGNATION]])),"","NEED REF")</f>
        <v/>
      </c>
    </row>
    <row r="12273" spans="2:14">
      <c r="B12273">
        <v>34401732</v>
      </c>
      <c r="C12273" s="2">
        <v>39933</v>
      </c>
      <c r="D12273" t="s">
        <v>13</v>
      </c>
      <c r="E12273" t="s">
        <v>9449</v>
      </c>
      <c r="F12273" t="s">
        <v>9450</v>
      </c>
      <c r="L12273" t="str">
        <f>_xlfn.XLOOKUP(Tableau1[[#This Row],[TYPE DE PIECE]],Tableau4[MATIERE],Tableau4[SHORT TYPE],"",0,1)</f>
        <v/>
      </c>
      <c r="N12273" t="str">
        <f>IF(ISERR(FIND("DECOUPE",Tableau1[[#This Row],[DESIGNATION]])),"","NEED REF")</f>
        <v/>
      </c>
    </row>
    <row r="12274" spans="2:14">
      <c r="B12274">
        <v>34401731</v>
      </c>
      <c r="C12274" s="2">
        <v>39933</v>
      </c>
      <c r="D12274" t="s">
        <v>13</v>
      </c>
      <c r="E12274" t="s">
        <v>9451</v>
      </c>
      <c r="F12274" t="s">
        <v>9236</v>
      </c>
      <c r="J12274" t="s">
        <v>17</v>
      </c>
      <c r="L12274" t="str">
        <f>_xlfn.XLOOKUP(Tableau1[[#This Row],[TYPE DE PIECE]],Tableau4[MATIERE],Tableau4[SHORT TYPE],"",0,1)</f>
        <v/>
      </c>
      <c r="N12274" t="str">
        <f>IF(ISERR(FIND("DECOUPE",Tableau1[[#This Row],[DESIGNATION]])),"","NEED REF")</f>
        <v/>
      </c>
    </row>
    <row r="12275" spans="2:14">
      <c r="B12275">
        <v>34401730</v>
      </c>
      <c r="C12275" s="2">
        <v>39931</v>
      </c>
      <c r="D12275" t="s">
        <v>745</v>
      </c>
      <c r="E12275" t="s">
        <v>9452</v>
      </c>
      <c r="F12275" t="s">
        <v>7112</v>
      </c>
      <c r="J12275" t="s">
        <v>2245</v>
      </c>
      <c r="L12275" t="str">
        <f>_xlfn.XLOOKUP(Tableau1[[#This Row],[TYPE DE PIECE]],Tableau4[MATIERE],Tableau4[SHORT TYPE],"",0,1)</f>
        <v/>
      </c>
      <c r="N12275" t="str">
        <f>IF(ISERR(FIND("DECOUPE",Tableau1[[#This Row],[DESIGNATION]])),"","NEED REF")</f>
        <v/>
      </c>
    </row>
    <row r="12276" spans="2:14">
      <c r="B12276">
        <v>34401729</v>
      </c>
      <c r="C12276" s="2">
        <v>39926</v>
      </c>
      <c r="D12276" t="s">
        <v>745</v>
      </c>
      <c r="E12276" t="s">
        <v>9453</v>
      </c>
      <c r="F12276" t="s">
        <v>6530</v>
      </c>
      <c r="J12276" t="s">
        <v>17</v>
      </c>
      <c r="L12276" t="str">
        <f>_xlfn.XLOOKUP(Tableau1[[#This Row],[TYPE DE PIECE]],Tableau4[MATIERE],Tableau4[SHORT TYPE],"",0,1)</f>
        <v/>
      </c>
      <c r="N12276" t="str">
        <f>IF(ISERR(FIND("DECOUPE",Tableau1[[#This Row],[DESIGNATION]])),"","NEED REF")</f>
        <v/>
      </c>
    </row>
    <row r="12277" spans="2:14">
      <c r="B12277">
        <v>34401728</v>
      </c>
      <c r="C12277" s="2">
        <v>39924</v>
      </c>
      <c r="D12277" t="s">
        <v>6880</v>
      </c>
      <c r="E12277" t="s">
        <v>9454</v>
      </c>
      <c r="F12277" t="s">
        <v>9455</v>
      </c>
      <c r="J12277" t="s">
        <v>177</v>
      </c>
      <c r="L12277" t="str">
        <f>_xlfn.XLOOKUP(Tableau1[[#This Row],[TYPE DE PIECE]],Tableau4[MATIERE],Tableau4[SHORT TYPE],"",0,1)</f>
        <v/>
      </c>
      <c r="N12277" t="str">
        <f>IF(ISERR(FIND("DECOUPE",Tableau1[[#This Row],[DESIGNATION]])),"","NEED REF")</f>
        <v/>
      </c>
    </row>
    <row r="12278" spans="2:14">
      <c r="B12278">
        <v>34401727</v>
      </c>
      <c r="C12278" s="2">
        <v>39923</v>
      </c>
      <c r="D12278" t="s">
        <v>9456</v>
      </c>
      <c r="E12278" t="s">
        <v>9457</v>
      </c>
      <c r="F12278" t="s">
        <v>9395</v>
      </c>
      <c r="J12278" t="s">
        <v>4048</v>
      </c>
      <c r="L12278" t="str">
        <f>_xlfn.XLOOKUP(Tableau1[[#This Row],[TYPE DE PIECE]],Tableau4[MATIERE],Tableau4[SHORT TYPE],"",0,1)</f>
        <v/>
      </c>
      <c r="N12278" t="str">
        <f>IF(ISERR(FIND("DECOUPE",Tableau1[[#This Row],[DESIGNATION]])),"","NEED REF")</f>
        <v/>
      </c>
    </row>
    <row r="12279" spans="2:14">
      <c r="B12279">
        <v>34401726</v>
      </c>
      <c r="C12279" s="2">
        <v>39918</v>
      </c>
      <c r="D12279" t="s">
        <v>745</v>
      </c>
      <c r="E12279" t="s">
        <v>9458</v>
      </c>
      <c r="F12279" t="s">
        <v>7957</v>
      </c>
      <c r="J12279" t="s">
        <v>4048</v>
      </c>
      <c r="L12279" t="str">
        <f>_xlfn.XLOOKUP(Tableau1[[#This Row],[TYPE DE PIECE]],Tableau4[MATIERE],Tableau4[SHORT TYPE],"",0,1)</f>
        <v/>
      </c>
      <c r="N12279" t="str">
        <f>IF(ISERR(FIND("DECOUPE",Tableau1[[#This Row],[DESIGNATION]])),"","NEED REF")</f>
        <v/>
      </c>
    </row>
    <row r="12280" spans="2:14">
      <c r="B12280">
        <v>34401725</v>
      </c>
      <c r="C12280" s="2">
        <v>39912</v>
      </c>
      <c r="D12280" t="s">
        <v>745</v>
      </c>
      <c r="E12280" t="s">
        <v>9459</v>
      </c>
      <c r="F12280" t="s">
        <v>9460</v>
      </c>
      <c r="J12280" t="s">
        <v>17</v>
      </c>
      <c r="L12280" t="str">
        <f>_xlfn.XLOOKUP(Tableau1[[#This Row],[TYPE DE PIECE]],Tableau4[MATIERE],Tableau4[SHORT TYPE],"",0,1)</f>
        <v/>
      </c>
      <c r="N12280" t="str">
        <f>IF(ISERR(FIND("DECOUPE",Tableau1[[#This Row],[DESIGNATION]])),"","NEED REF")</f>
        <v/>
      </c>
    </row>
    <row r="12281" spans="2:14">
      <c r="B12281">
        <v>34401724</v>
      </c>
      <c r="C12281" s="2">
        <v>39911</v>
      </c>
      <c r="D12281" t="s">
        <v>6880</v>
      </c>
      <c r="E12281" t="s">
        <v>9461</v>
      </c>
      <c r="F12281" t="s">
        <v>7957</v>
      </c>
      <c r="J12281" t="s">
        <v>4048</v>
      </c>
      <c r="L12281" t="str">
        <f>_xlfn.XLOOKUP(Tableau1[[#This Row],[TYPE DE PIECE]],Tableau4[MATIERE],Tableau4[SHORT TYPE],"",0,1)</f>
        <v/>
      </c>
      <c r="N12281" t="str">
        <f>IF(ISERR(FIND("DECOUPE",Tableau1[[#This Row],[DESIGNATION]])),"","NEED REF")</f>
        <v/>
      </c>
    </row>
    <row r="12282" spans="2:14">
      <c r="B12282">
        <v>34401723</v>
      </c>
      <c r="C12282" s="2">
        <v>39906</v>
      </c>
      <c r="D12282" t="s">
        <v>745</v>
      </c>
      <c r="E12282" t="s">
        <v>9462</v>
      </c>
      <c r="F12282" t="s">
        <v>9463</v>
      </c>
      <c r="J12282" t="s">
        <v>17</v>
      </c>
      <c r="L12282" t="str">
        <f>_xlfn.XLOOKUP(Tableau1[[#This Row],[TYPE DE PIECE]],Tableau4[MATIERE],Tableau4[SHORT TYPE],"",0,1)</f>
        <v/>
      </c>
      <c r="N12282" t="str">
        <f>IF(ISERR(FIND("DECOUPE",Tableau1[[#This Row],[DESIGNATION]])),"","NEED REF")</f>
        <v/>
      </c>
    </row>
    <row r="12283" spans="2:14">
      <c r="B12283">
        <v>34401722</v>
      </c>
      <c r="C12283" s="2">
        <v>39903</v>
      </c>
      <c r="D12283" t="s">
        <v>6880</v>
      </c>
      <c r="E12283" t="s">
        <v>9464</v>
      </c>
      <c r="F12283" t="s">
        <v>7957</v>
      </c>
      <c r="J12283" t="s">
        <v>4048</v>
      </c>
      <c r="L12283" t="str">
        <f>_xlfn.XLOOKUP(Tableau1[[#This Row],[TYPE DE PIECE]],Tableau4[MATIERE],Tableau4[SHORT TYPE],"",0,1)</f>
        <v/>
      </c>
      <c r="N12283" t="str">
        <f>IF(ISERR(FIND("DECOUPE",Tableau1[[#This Row],[DESIGNATION]])),"","NEED REF")</f>
        <v/>
      </c>
    </row>
    <row r="12284" spans="2:14">
      <c r="B12284">
        <v>34401721</v>
      </c>
      <c r="C12284" s="2">
        <v>39898</v>
      </c>
      <c r="D12284" t="s">
        <v>745</v>
      </c>
      <c r="E12284" t="s">
        <v>9465</v>
      </c>
      <c r="F12284" t="s">
        <v>9164</v>
      </c>
      <c r="J12284" t="s">
        <v>17</v>
      </c>
      <c r="L12284" t="str">
        <f>_xlfn.XLOOKUP(Tableau1[[#This Row],[TYPE DE PIECE]],Tableau4[MATIERE],Tableau4[SHORT TYPE],"",0,1)</f>
        <v/>
      </c>
      <c r="N12284" t="str">
        <f>IF(ISERR(FIND("DECOUPE",Tableau1[[#This Row],[DESIGNATION]])),"","NEED REF")</f>
        <v/>
      </c>
    </row>
    <row r="12285" spans="2:14">
      <c r="B12285">
        <v>34401720</v>
      </c>
      <c r="C12285" s="2">
        <v>39898</v>
      </c>
      <c r="D12285" t="s">
        <v>745</v>
      </c>
      <c r="E12285" t="s">
        <v>9466</v>
      </c>
      <c r="F12285" t="s">
        <v>9164</v>
      </c>
      <c r="J12285" t="s">
        <v>17</v>
      </c>
      <c r="L12285" t="str">
        <f>_xlfn.XLOOKUP(Tableau1[[#This Row],[TYPE DE PIECE]],Tableau4[MATIERE],Tableau4[SHORT TYPE],"",0,1)</f>
        <v/>
      </c>
      <c r="N12285" t="str">
        <f>IF(ISERR(FIND("DECOUPE",Tableau1[[#This Row],[DESIGNATION]])),"","NEED REF")</f>
        <v/>
      </c>
    </row>
    <row r="12286" spans="2:14">
      <c r="B12286">
        <v>34401719</v>
      </c>
      <c r="C12286" s="2">
        <v>39898</v>
      </c>
      <c r="D12286" t="s">
        <v>6880</v>
      </c>
      <c r="E12286" t="s">
        <v>9467</v>
      </c>
      <c r="F12286" t="s">
        <v>9164</v>
      </c>
      <c r="J12286" t="s">
        <v>17</v>
      </c>
      <c r="L12286" t="str">
        <f>_xlfn.XLOOKUP(Tableau1[[#This Row],[TYPE DE PIECE]],Tableau4[MATIERE],Tableau4[SHORT TYPE],"",0,1)</f>
        <v/>
      </c>
      <c r="N12286" t="str">
        <f>IF(ISERR(FIND("DECOUPE",Tableau1[[#This Row],[DESIGNATION]])),"","NEED REF")</f>
        <v/>
      </c>
    </row>
    <row r="12287" spans="2:14">
      <c r="B12287">
        <v>34401718</v>
      </c>
      <c r="C12287" s="2">
        <v>39895</v>
      </c>
      <c r="D12287" t="s">
        <v>13</v>
      </c>
      <c r="E12287" t="s">
        <v>9468</v>
      </c>
      <c r="F12287" t="s">
        <v>9469</v>
      </c>
      <c r="J12287" t="s">
        <v>177</v>
      </c>
      <c r="L12287" t="str">
        <f>_xlfn.XLOOKUP(Tableau1[[#This Row],[TYPE DE PIECE]],Tableau4[MATIERE],Tableau4[SHORT TYPE],"",0,1)</f>
        <v/>
      </c>
      <c r="N12287" t="str">
        <f>IF(ISERR(FIND("DECOUPE",Tableau1[[#This Row],[DESIGNATION]])),"","NEED REF")</f>
        <v/>
      </c>
    </row>
    <row r="12288" spans="2:14">
      <c r="B12288">
        <v>34401717</v>
      </c>
      <c r="C12288" s="2">
        <v>39891</v>
      </c>
      <c r="D12288" t="s">
        <v>745</v>
      </c>
      <c r="E12288" t="s">
        <v>9470</v>
      </c>
      <c r="F12288" t="s">
        <v>9469</v>
      </c>
      <c r="J12288" t="s">
        <v>177</v>
      </c>
      <c r="L12288" t="str">
        <f>_xlfn.XLOOKUP(Tableau1[[#This Row],[TYPE DE PIECE]],Tableau4[MATIERE],Tableau4[SHORT TYPE],"",0,1)</f>
        <v/>
      </c>
      <c r="N12288" t="str">
        <f>IF(ISERR(FIND("DECOUPE",Tableau1[[#This Row],[DESIGNATION]])),"","NEED REF")</f>
        <v/>
      </c>
    </row>
    <row r="12289" spans="2:14">
      <c r="B12289">
        <v>34401716</v>
      </c>
      <c r="C12289" s="2">
        <v>39889</v>
      </c>
      <c r="D12289" t="s">
        <v>745</v>
      </c>
      <c r="E12289" t="s">
        <v>9471</v>
      </c>
      <c r="F12289" t="s">
        <v>9460</v>
      </c>
      <c r="J12289" t="s">
        <v>17</v>
      </c>
      <c r="L12289" t="str">
        <f>_xlfn.XLOOKUP(Tableau1[[#This Row],[TYPE DE PIECE]],Tableau4[MATIERE],Tableau4[SHORT TYPE],"",0,1)</f>
        <v/>
      </c>
      <c r="N12289" t="str">
        <f>IF(ISERR(FIND("DECOUPE",Tableau1[[#This Row],[DESIGNATION]])),"","NEED REF")</f>
        <v/>
      </c>
    </row>
    <row r="12290" spans="2:14">
      <c r="B12290">
        <v>34401715</v>
      </c>
      <c r="C12290" s="2">
        <v>39883</v>
      </c>
      <c r="D12290" t="s">
        <v>8693</v>
      </c>
      <c r="E12290" t="s">
        <v>9472</v>
      </c>
      <c r="F12290" t="s">
        <v>9473</v>
      </c>
      <c r="J12290" t="s">
        <v>17</v>
      </c>
      <c r="L12290" t="str">
        <f>_xlfn.XLOOKUP(Tableau1[[#This Row],[TYPE DE PIECE]],Tableau4[MATIERE],Tableau4[SHORT TYPE],"",0,1)</f>
        <v/>
      </c>
      <c r="N12290" t="str">
        <f>IF(ISERR(FIND("DECOUPE",Tableau1[[#This Row],[DESIGNATION]])),"","NEED REF")</f>
        <v/>
      </c>
    </row>
    <row r="12291" spans="2:14">
      <c r="B12291">
        <v>34401714</v>
      </c>
      <c r="C12291" s="2">
        <v>39881</v>
      </c>
      <c r="D12291" t="s">
        <v>6880</v>
      </c>
      <c r="E12291" t="s">
        <v>9474</v>
      </c>
      <c r="F12291" t="s">
        <v>9475</v>
      </c>
      <c r="J12291" t="s">
        <v>4048</v>
      </c>
      <c r="L12291" t="str">
        <f>_xlfn.XLOOKUP(Tableau1[[#This Row],[TYPE DE PIECE]],Tableau4[MATIERE],Tableau4[SHORT TYPE],"",0,1)</f>
        <v/>
      </c>
      <c r="N12291" t="str">
        <f>IF(ISERR(FIND("DECOUPE",Tableau1[[#This Row],[DESIGNATION]])),"","NEED REF")</f>
        <v/>
      </c>
    </row>
    <row r="12292" spans="2:14">
      <c r="B12292">
        <v>34401713</v>
      </c>
      <c r="C12292" s="2">
        <v>39881</v>
      </c>
      <c r="D12292" t="s">
        <v>6880</v>
      </c>
      <c r="E12292" t="s">
        <v>9476</v>
      </c>
      <c r="F12292" t="s">
        <v>9477</v>
      </c>
      <c r="J12292" t="s">
        <v>4048</v>
      </c>
      <c r="L12292" t="str">
        <f>_xlfn.XLOOKUP(Tableau1[[#This Row],[TYPE DE PIECE]],Tableau4[MATIERE],Tableau4[SHORT TYPE],"",0,1)</f>
        <v/>
      </c>
      <c r="N12292" t="str">
        <f>IF(ISERR(FIND("DECOUPE",Tableau1[[#This Row],[DESIGNATION]])),"","NEED REF")</f>
        <v/>
      </c>
    </row>
    <row r="12293" spans="2:14">
      <c r="B12293">
        <v>34401712</v>
      </c>
      <c r="C12293" s="2">
        <v>39881</v>
      </c>
      <c r="D12293" t="s">
        <v>6880</v>
      </c>
      <c r="E12293" t="s">
        <v>9478</v>
      </c>
      <c r="F12293" t="s">
        <v>9477</v>
      </c>
      <c r="J12293" t="s">
        <v>4048</v>
      </c>
      <c r="L12293" t="str">
        <f>_xlfn.XLOOKUP(Tableau1[[#This Row],[TYPE DE PIECE]],Tableau4[MATIERE],Tableau4[SHORT TYPE],"",0,1)</f>
        <v/>
      </c>
      <c r="N12293" t="str">
        <f>IF(ISERR(FIND("DECOUPE",Tableau1[[#This Row],[DESIGNATION]])),"","NEED REF")</f>
        <v/>
      </c>
    </row>
    <row r="12294" spans="2:14">
      <c r="B12294">
        <v>34401711</v>
      </c>
      <c r="C12294" s="2">
        <v>39857</v>
      </c>
      <c r="D12294" t="s">
        <v>745</v>
      </c>
      <c r="E12294" t="s">
        <v>9479</v>
      </c>
      <c r="F12294" t="s">
        <v>9460</v>
      </c>
      <c r="J12294" t="s">
        <v>17</v>
      </c>
      <c r="L12294" t="str">
        <f>_xlfn.XLOOKUP(Tableau1[[#This Row],[TYPE DE PIECE]],Tableau4[MATIERE],Tableau4[SHORT TYPE],"",0,1)</f>
        <v/>
      </c>
      <c r="N12294" t="str">
        <f>IF(ISERR(FIND("DECOUPE",Tableau1[[#This Row],[DESIGNATION]])),"","NEED REF")</f>
        <v/>
      </c>
    </row>
    <row r="12295" spans="2:14">
      <c r="B12295">
        <v>34401710</v>
      </c>
      <c r="C12295" s="2">
        <v>39857</v>
      </c>
      <c r="D12295" t="s">
        <v>745</v>
      </c>
      <c r="E12295" t="s">
        <v>9480</v>
      </c>
      <c r="F12295" t="s">
        <v>9460</v>
      </c>
      <c r="J12295" t="s">
        <v>17</v>
      </c>
      <c r="L12295" t="str">
        <f>_xlfn.XLOOKUP(Tableau1[[#This Row],[TYPE DE PIECE]],Tableau4[MATIERE],Tableau4[SHORT TYPE],"",0,1)</f>
        <v/>
      </c>
      <c r="N12295" t="str">
        <f>IF(ISERR(FIND("DECOUPE",Tableau1[[#This Row],[DESIGNATION]])),"","NEED REF")</f>
        <v/>
      </c>
    </row>
    <row r="12296" spans="2:14">
      <c r="B12296">
        <v>34401709</v>
      </c>
      <c r="C12296" s="2">
        <v>39856</v>
      </c>
      <c r="D12296" t="s">
        <v>13</v>
      </c>
      <c r="E12296" t="s">
        <v>4102</v>
      </c>
      <c r="F12296" t="s">
        <v>9460</v>
      </c>
      <c r="J12296" t="s">
        <v>17</v>
      </c>
      <c r="L12296" t="str">
        <f>_xlfn.XLOOKUP(Tableau1[[#This Row],[TYPE DE PIECE]],Tableau4[MATIERE],Tableau4[SHORT TYPE],"",0,1)</f>
        <v/>
      </c>
      <c r="N12296" t="str">
        <f>IF(ISERR(FIND("DECOUPE",Tableau1[[#This Row],[DESIGNATION]])),"","NEED REF")</f>
        <v/>
      </c>
    </row>
    <row r="12297" spans="2:14">
      <c r="B12297">
        <v>34401708</v>
      </c>
      <c r="C12297" s="2">
        <v>39856</v>
      </c>
      <c r="D12297" t="s">
        <v>745</v>
      </c>
      <c r="E12297" t="s">
        <v>9481</v>
      </c>
      <c r="F12297" t="s">
        <v>8837</v>
      </c>
      <c r="J12297" t="s">
        <v>1944</v>
      </c>
      <c r="L12297" t="str">
        <f>_xlfn.XLOOKUP(Tableau1[[#This Row],[TYPE DE PIECE]],Tableau4[MATIERE],Tableau4[SHORT TYPE],"",0,1)</f>
        <v/>
      </c>
      <c r="N12297" t="str">
        <f>IF(ISERR(FIND("DECOUPE",Tableau1[[#This Row],[DESIGNATION]])),"","NEED REF")</f>
        <v/>
      </c>
    </row>
    <row r="12298" spans="2:14">
      <c r="B12298">
        <v>34401707</v>
      </c>
      <c r="C12298" s="2">
        <v>39847</v>
      </c>
      <c r="D12298" t="s">
        <v>13</v>
      </c>
      <c r="E12298" t="s">
        <v>9482</v>
      </c>
      <c r="F12298" t="s">
        <v>9483</v>
      </c>
      <c r="J12298" t="s">
        <v>4048</v>
      </c>
      <c r="L12298" t="str">
        <f>_xlfn.XLOOKUP(Tableau1[[#This Row],[TYPE DE PIECE]],Tableau4[MATIERE],Tableau4[SHORT TYPE],"",0,1)</f>
        <v/>
      </c>
      <c r="N12298" t="str">
        <f>IF(ISERR(FIND("DECOUPE",Tableau1[[#This Row],[DESIGNATION]])),"","NEED REF")</f>
        <v/>
      </c>
    </row>
    <row r="12299" spans="2:14">
      <c r="B12299">
        <v>34401706</v>
      </c>
      <c r="C12299" s="2">
        <v>39836</v>
      </c>
      <c r="D12299" t="s">
        <v>6880</v>
      </c>
      <c r="E12299" t="s">
        <v>9484</v>
      </c>
      <c r="F12299" t="s">
        <v>9485</v>
      </c>
      <c r="J12299" t="s">
        <v>1944</v>
      </c>
      <c r="L12299" t="str">
        <f>_xlfn.XLOOKUP(Tableau1[[#This Row],[TYPE DE PIECE]],Tableau4[MATIERE],Tableau4[SHORT TYPE],"",0,1)</f>
        <v/>
      </c>
      <c r="N12299" t="str">
        <f>IF(ISERR(FIND("DECOUPE",Tableau1[[#This Row],[DESIGNATION]])),"","NEED REF")</f>
        <v/>
      </c>
    </row>
    <row r="12300" spans="2:14">
      <c r="B12300">
        <v>34401705</v>
      </c>
      <c r="C12300" s="2">
        <v>39827</v>
      </c>
      <c r="D12300" t="s">
        <v>13</v>
      </c>
      <c r="E12300" t="s">
        <v>9486</v>
      </c>
      <c r="F12300" t="s">
        <v>239</v>
      </c>
      <c r="J12300" t="s">
        <v>9274</v>
      </c>
      <c r="L12300" t="str">
        <f>_xlfn.XLOOKUP(Tableau1[[#This Row],[TYPE DE PIECE]],Tableau4[MATIERE],Tableau4[SHORT TYPE],"",0,1)</f>
        <v/>
      </c>
      <c r="N12300" t="str">
        <f>IF(ISERR(FIND("DECOUPE",Tableau1[[#This Row],[DESIGNATION]])),"","NEED REF")</f>
        <v/>
      </c>
    </row>
    <row r="12301" spans="2:14">
      <c r="B12301">
        <v>34401704</v>
      </c>
      <c r="C12301" s="2">
        <v>39827</v>
      </c>
      <c r="D12301" t="s">
        <v>13</v>
      </c>
      <c r="E12301" t="s">
        <v>9487</v>
      </c>
      <c r="F12301" t="s">
        <v>239</v>
      </c>
      <c r="J12301" t="s">
        <v>9274</v>
      </c>
      <c r="L12301" t="str">
        <f>_xlfn.XLOOKUP(Tableau1[[#This Row],[TYPE DE PIECE]],Tableau4[MATIERE],Tableau4[SHORT TYPE],"",0,1)</f>
        <v/>
      </c>
      <c r="N12301" t="str">
        <f>IF(ISERR(FIND("DECOUPE",Tableau1[[#This Row],[DESIGNATION]])),"","NEED REF")</f>
        <v/>
      </c>
    </row>
    <row r="12302" spans="2:14">
      <c r="B12302">
        <v>34401703</v>
      </c>
      <c r="C12302" s="2">
        <v>39826</v>
      </c>
      <c r="D12302" t="s">
        <v>9488</v>
      </c>
      <c r="E12302" t="s">
        <v>9489</v>
      </c>
      <c r="F12302" t="s">
        <v>9490</v>
      </c>
      <c r="J12302" t="s">
        <v>4048</v>
      </c>
      <c r="L12302" t="str">
        <f>_xlfn.XLOOKUP(Tableau1[[#This Row],[TYPE DE PIECE]],Tableau4[MATIERE],Tableau4[SHORT TYPE],"",0,1)</f>
        <v/>
      </c>
      <c r="N12302" t="str">
        <f>IF(ISERR(FIND("DECOUPE",Tableau1[[#This Row],[DESIGNATION]])),"","NEED REF")</f>
        <v/>
      </c>
    </row>
    <row r="12303" spans="2:14">
      <c r="B12303">
        <v>34401702</v>
      </c>
      <c r="C12303" s="2">
        <v>39825</v>
      </c>
      <c r="D12303" t="s">
        <v>745</v>
      </c>
      <c r="E12303" t="s">
        <v>9491</v>
      </c>
      <c r="F12303" t="s">
        <v>8870</v>
      </c>
      <c r="J12303" t="s">
        <v>2245</v>
      </c>
      <c r="L12303" t="str">
        <f>_xlfn.XLOOKUP(Tableau1[[#This Row],[TYPE DE PIECE]],Tableau4[MATIERE],Tableau4[SHORT TYPE],"",0,1)</f>
        <v/>
      </c>
      <c r="N12303" t="str">
        <f>IF(ISERR(FIND("DECOUPE",Tableau1[[#This Row],[DESIGNATION]])),"","NEED REF")</f>
        <v/>
      </c>
    </row>
    <row r="12304" spans="2:14">
      <c r="B12304">
        <v>34401701</v>
      </c>
      <c r="C12304" s="2">
        <v>39819</v>
      </c>
      <c r="D12304" t="s">
        <v>9083</v>
      </c>
      <c r="E12304" t="s">
        <v>9492</v>
      </c>
      <c r="F12304" t="s">
        <v>3158</v>
      </c>
      <c r="J12304" t="s">
        <v>1944</v>
      </c>
      <c r="L12304" t="str">
        <f>_xlfn.XLOOKUP(Tableau1[[#This Row],[TYPE DE PIECE]],Tableau4[MATIERE],Tableau4[SHORT TYPE],"",0,1)</f>
        <v/>
      </c>
      <c r="N12304" t="str">
        <f>IF(ISERR(FIND("DECOUPE",Tableau1[[#This Row],[DESIGNATION]])),"","NEED REF")</f>
        <v/>
      </c>
    </row>
    <row r="12305" spans="2:14">
      <c r="B12305">
        <v>34401700</v>
      </c>
      <c r="C12305" s="2">
        <v>39806</v>
      </c>
      <c r="D12305" t="s">
        <v>745</v>
      </c>
      <c r="E12305" t="s">
        <v>9493</v>
      </c>
      <c r="F12305" t="s">
        <v>9494</v>
      </c>
      <c r="J12305" t="s">
        <v>17</v>
      </c>
      <c r="L12305" t="str">
        <f>_xlfn.XLOOKUP(Tableau1[[#This Row],[TYPE DE PIECE]],Tableau4[MATIERE],Tableau4[SHORT TYPE],"",0,1)</f>
        <v/>
      </c>
      <c r="N12305" t="str">
        <f>IF(ISERR(FIND("DECOUPE",Tableau1[[#This Row],[DESIGNATION]])),"","NEED REF")</f>
        <v/>
      </c>
    </row>
    <row r="12306" spans="2:14">
      <c r="B12306">
        <v>34401699</v>
      </c>
      <c r="C12306" s="2">
        <v>39805</v>
      </c>
      <c r="D12306" t="s">
        <v>6880</v>
      </c>
      <c r="E12306" t="s">
        <v>9495</v>
      </c>
      <c r="F12306" t="s">
        <v>9496</v>
      </c>
      <c r="J12306" t="s">
        <v>9497</v>
      </c>
      <c r="L12306" t="str">
        <f>_xlfn.XLOOKUP(Tableau1[[#This Row],[TYPE DE PIECE]],Tableau4[MATIERE],Tableau4[SHORT TYPE],"",0,1)</f>
        <v/>
      </c>
      <c r="N12306" t="str">
        <f>IF(ISERR(FIND("DECOUPE",Tableau1[[#This Row],[DESIGNATION]])),"","NEED REF")</f>
        <v/>
      </c>
    </row>
    <row r="12307" spans="2:14">
      <c r="B12307">
        <v>34401698</v>
      </c>
      <c r="C12307" s="2">
        <v>39805</v>
      </c>
      <c r="D12307" t="s">
        <v>13</v>
      </c>
      <c r="E12307" t="s">
        <v>9498</v>
      </c>
      <c r="F12307" t="s">
        <v>9499</v>
      </c>
      <c r="J12307" t="s">
        <v>4048</v>
      </c>
      <c r="L12307" t="str">
        <f>_xlfn.XLOOKUP(Tableau1[[#This Row],[TYPE DE PIECE]],Tableau4[MATIERE],Tableau4[SHORT TYPE],"",0,1)</f>
        <v/>
      </c>
      <c r="N12307" t="str">
        <f>IF(ISERR(FIND("DECOUPE",Tableau1[[#This Row],[DESIGNATION]])),"","NEED REF")</f>
        <v/>
      </c>
    </row>
    <row r="12308" spans="2:14">
      <c r="B12308">
        <v>34401697</v>
      </c>
      <c r="C12308" s="2">
        <v>39786</v>
      </c>
      <c r="D12308" t="s">
        <v>6880</v>
      </c>
      <c r="E12308" t="s">
        <v>9500</v>
      </c>
      <c r="F12308" t="s">
        <v>9501</v>
      </c>
      <c r="J12308" t="s">
        <v>1944</v>
      </c>
      <c r="L12308" t="str">
        <f>_xlfn.XLOOKUP(Tableau1[[#This Row],[TYPE DE PIECE]],Tableau4[MATIERE],Tableau4[SHORT TYPE],"",0,1)</f>
        <v/>
      </c>
      <c r="N12308" t="str">
        <f>IF(ISERR(FIND("DECOUPE",Tableau1[[#This Row],[DESIGNATION]])),"","NEED REF")</f>
        <v/>
      </c>
    </row>
    <row r="12309" spans="2:14">
      <c r="B12309">
        <v>34401696</v>
      </c>
      <c r="C12309" s="2">
        <v>39784</v>
      </c>
      <c r="D12309" t="s">
        <v>745</v>
      </c>
      <c r="E12309" t="s">
        <v>9502</v>
      </c>
      <c r="F12309" t="s">
        <v>9273</v>
      </c>
      <c r="J12309" t="s">
        <v>9274</v>
      </c>
      <c r="L12309" t="str">
        <f>_xlfn.XLOOKUP(Tableau1[[#This Row],[TYPE DE PIECE]],Tableau4[MATIERE],Tableau4[SHORT TYPE],"",0,1)</f>
        <v/>
      </c>
      <c r="N12309" t="str">
        <f>IF(ISERR(FIND("DECOUPE",Tableau1[[#This Row],[DESIGNATION]])),"","NEED REF")</f>
        <v/>
      </c>
    </row>
    <row r="12310" spans="2:14">
      <c r="B12310">
        <v>34401695</v>
      </c>
      <c r="C12310" s="2">
        <v>39784</v>
      </c>
      <c r="D12310" t="s">
        <v>745</v>
      </c>
      <c r="E12310" t="s">
        <v>9503</v>
      </c>
      <c r="F12310" t="s">
        <v>7957</v>
      </c>
      <c r="J12310" t="s">
        <v>4048</v>
      </c>
      <c r="L12310" t="str">
        <f>_xlfn.XLOOKUP(Tableau1[[#This Row],[TYPE DE PIECE]],Tableau4[MATIERE],Tableau4[SHORT TYPE],"",0,1)</f>
        <v/>
      </c>
      <c r="N12310" t="str">
        <f>IF(ISERR(FIND("DECOUPE",Tableau1[[#This Row],[DESIGNATION]])),"","NEED REF")</f>
        <v/>
      </c>
    </row>
    <row r="12311" spans="2:14">
      <c r="B12311">
        <v>34401694</v>
      </c>
      <c r="C12311" s="2">
        <v>39783</v>
      </c>
      <c r="D12311" t="s">
        <v>6880</v>
      </c>
      <c r="E12311" t="s">
        <v>9504</v>
      </c>
      <c r="F12311" t="s">
        <v>6530</v>
      </c>
      <c r="J12311" t="s">
        <v>17</v>
      </c>
      <c r="L12311" t="str">
        <f>_xlfn.XLOOKUP(Tableau1[[#This Row],[TYPE DE PIECE]],Tableau4[MATIERE],Tableau4[SHORT TYPE],"",0,1)</f>
        <v/>
      </c>
      <c r="N12311" t="str">
        <f>IF(ISERR(FIND("DECOUPE",Tableau1[[#This Row],[DESIGNATION]])),"","NEED REF")</f>
        <v/>
      </c>
    </row>
    <row r="12312" spans="2:14">
      <c r="B12312">
        <v>34401693</v>
      </c>
      <c r="C12312" s="2">
        <v>39780</v>
      </c>
      <c r="D12312" t="s">
        <v>6880</v>
      </c>
      <c r="E12312" t="s">
        <v>9505</v>
      </c>
      <c r="F12312" t="s">
        <v>9506</v>
      </c>
      <c r="J12312" t="s">
        <v>1944</v>
      </c>
      <c r="L12312" t="str">
        <f>_xlfn.XLOOKUP(Tableau1[[#This Row],[TYPE DE PIECE]],Tableau4[MATIERE],Tableau4[SHORT TYPE],"",0,1)</f>
        <v/>
      </c>
      <c r="N12312" t="str">
        <f>IF(ISERR(FIND("DECOUPE",Tableau1[[#This Row],[DESIGNATION]])),"","NEED REF")</f>
        <v/>
      </c>
    </row>
    <row r="12313" spans="2:14">
      <c r="B12313">
        <v>34401692</v>
      </c>
      <c r="C12313" s="2">
        <v>39779</v>
      </c>
      <c r="D12313" t="s">
        <v>6880</v>
      </c>
      <c r="E12313" t="s">
        <v>9507</v>
      </c>
      <c r="F12313" t="s">
        <v>9508</v>
      </c>
      <c r="J12313" t="s">
        <v>1944</v>
      </c>
      <c r="L12313" t="str">
        <f>_xlfn.XLOOKUP(Tableau1[[#This Row],[TYPE DE PIECE]],Tableau4[MATIERE],Tableau4[SHORT TYPE],"",0,1)</f>
        <v/>
      </c>
      <c r="N12313" t="str">
        <f>IF(ISERR(FIND("DECOUPE",Tableau1[[#This Row],[DESIGNATION]])),"","NEED REF")</f>
        <v/>
      </c>
    </row>
    <row r="12314" spans="2:14">
      <c r="B12314">
        <v>34401691</v>
      </c>
      <c r="C12314" s="2">
        <v>39779</v>
      </c>
      <c r="D12314" t="s">
        <v>6880</v>
      </c>
      <c r="E12314" t="s">
        <v>9509</v>
      </c>
      <c r="F12314" t="s">
        <v>9510</v>
      </c>
      <c r="J12314" t="s">
        <v>1944</v>
      </c>
      <c r="L12314" t="str">
        <f>_xlfn.XLOOKUP(Tableau1[[#This Row],[TYPE DE PIECE]],Tableau4[MATIERE],Tableau4[SHORT TYPE],"",0,1)</f>
        <v/>
      </c>
      <c r="N12314" t="str">
        <f>IF(ISERR(FIND("DECOUPE",Tableau1[[#This Row],[DESIGNATION]])),"","NEED REF")</f>
        <v/>
      </c>
    </row>
    <row r="12315" spans="2:14">
      <c r="B12315">
        <v>34401690</v>
      </c>
      <c r="C12315" s="2">
        <v>39778</v>
      </c>
      <c r="D12315" t="s">
        <v>6880</v>
      </c>
      <c r="E12315" t="s">
        <v>9511</v>
      </c>
      <c r="F12315" t="s">
        <v>9510</v>
      </c>
      <c r="J12315" t="s">
        <v>1944</v>
      </c>
      <c r="L12315" t="str">
        <f>_xlfn.XLOOKUP(Tableau1[[#This Row],[TYPE DE PIECE]],Tableau4[MATIERE],Tableau4[SHORT TYPE],"",0,1)</f>
        <v/>
      </c>
      <c r="N12315" t="str">
        <f>IF(ISERR(FIND("DECOUPE",Tableau1[[#This Row],[DESIGNATION]])),"","NEED REF")</f>
        <v/>
      </c>
    </row>
    <row r="12316" spans="2:14">
      <c r="B12316">
        <v>34401689</v>
      </c>
      <c r="C12316" s="2">
        <v>39773</v>
      </c>
      <c r="D12316" t="s">
        <v>6880</v>
      </c>
      <c r="E12316" t="s">
        <v>9512</v>
      </c>
      <c r="F12316" t="s">
        <v>3158</v>
      </c>
      <c r="J12316" t="s">
        <v>9513</v>
      </c>
      <c r="L12316" t="str">
        <f>_xlfn.XLOOKUP(Tableau1[[#This Row],[TYPE DE PIECE]],Tableau4[MATIERE],Tableau4[SHORT TYPE],"",0,1)</f>
        <v/>
      </c>
      <c r="N12316" t="str">
        <f>IF(ISERR(FIND("DECOUPE",Tableau1[[#This Row],[DESIGNATION]])),"","NEED REF")</f>
        <v/>
      </c>
    </row>
    <row r="12317" spans="2:14">
      <c r="B12317">
        <v>34401688</v>
      </c>
      <c r="C12317" s="2">
        <v>39771</v>
      </c>
      <c r="D12317" t="s">
        <v>13</v>
      </c>
      <c r="E12317" t="s">
        <v>9514</v>
      </c>
      <c r="F12317" t="s">
        <v>8837</v>
      </c>
      <c r="J12317" t="s">
        <v>1944</v>
      </c>
      <c r="L12317" t="str">
        <f>_xlfn.XLOOKUP(Tableau1[[#This Row],[TYPE DE PIECE]],Tableau4[MATIERE],Tableau4[SHORT TYPE],"",0,1)</f>
        <v/>
      </c>
      <c r="N12317" t="str">
        <f>IF(ISERR(FIND("DECOUPE",Tableau1[[#This Row],[DESIGNATION]])),"","NEED REF")</f>
        <v/>
      </c>
    </row>
    <row r="12318" spans="2:14">
      <c r="B12318">
        <v>34401687</v>
      </c>
      <c r="C12318" s="2">
        <v>39770</v>
      </c>
      <c r="D12318" t="s">
        <v>745</v>
      </c>
      <c r="E12318" t="s">
        <v>9515</v>
      </c>
      <c r="F12318" t="s">
        <v>9516</v>
      </c>
      <c r="J12318" t="s">
        <v>4048</v>
      </c>
      <c r="L12318" t="str">
        <f>_xlfn.XLOOKUP(Tableau1[[#This Row],[TYPE DE PIECE]],Tableau4[MATIERE],Tableau4[SHORT TYPE],"",0,1)</f>
        <v/>
      </c>
      <c r="N12318" t="str">
        <f>IF(ISERR(FIND("DECOUPE",Tableau1[[#This Row],[DESIGNATION]])),"","NEED REF")</f>
        <v/>
      </c>
    </row>
    <row r="12319" spans="2:14">
      <c r="B12319">
        <v>34401686</v>
      </c>
      <c r="C12319" s="2">
        <v>39770</v>
      </c>
      <c r="D12319" t="s">
        <v>745</v>
      </c>
      <c r="E12319" t="s">
        <v>9517</v>
      </c>
      <c r="F12319" t="s">
        <v>9518</v>
      </c>
      <c r="J12319" t="s">
        <v>4048</v>
      </c>
      <c r="L12319" t="str">
        <f>_xlfn.XLOOKUP(Tableau1[[#This Row],[TYPE DE PIECE]],Tableau4[MATIERE],Tableau4[SHORT TYPE],"",0,1)</f>
        <v/>
      </c>
      <c r="N12319" t="str">
        <f>IF(ISERR(FIND("DECOUPE",Tableau1[[#This Row],[DESIGNATION]])),"","NEED REF")</f>
        <v/>
      </c>
    </row>
    <row r="12320" spans="2:14">
      <c r="B12320">
        <v>34401685</v>
      </c>
      <c r="C12320" s="2">
        <v>39766</v>
      </c>
      <c r="D12320" t="s">
        <v>13</v>
      </c>
      <c r="E12320" t="s">
        <v>9519</v>
      </c>
      <c r="F12320" t="s">
        <v>9520</v>
      </c>
      <c r="J12320" t="s">
        <v>9521</v>
      </c>
      <c r="L12320" t="str">
        <f>_xlfn.XLOOKUP(Tableau1[[#This Row],[TYPE DE PIECE]],Tableau4[MATIERE],Tableau4[SHORT TYPE],"",0,1)</f>
        <v/>
      </c>
      <c r="N12320" t="str">
        <f>IF(ISERR(FIND("DECOUPE",Tableau1[[#This Row],[DESIGNATION]])),"","NEED REF")</f>
        <v/>
      </c>
    </row>
    <row r="12321" spans="2:14">
      <c r="B12321">
        <v>34401684</v>
      </c>
      <c r="C12321" s="2">
        <v>39766</v>
      </c>
      <c r="D12321" t="s">
        <v>13</v>
      </c>
      <c r="E12321" t="s">
        <v>9522</v>
      </c>
      <c r="F12321" t="s">
        <v>9520</v>
      </c>
      <c r="J12321" t="s">
        <v>9521</v>
      </c>
      <c r="L12321" t="str">
        <f>_xlfn.XLOOKUP(Tableau1[[#This Row],[TYPE DE PIECE]],Tableau4[MATIERE],Tableau4[SHORT TYPE],"",0,1)</f>
        <v/>
      </c>
      <c r="N12321" t="str">
        <f>IF(ISERR(FIND("DECOUPE",Tableau1[[#This Row],[DESIGNATION]])),"","NEED REF")</f>
        <v/>
      </c>
    </row>
    <row r="12322" spans="2:14">
      <c r="B12322">
        <v>34401683</v>
      </c>
      <c r="C12322" s="2">
        <v>39759</v>
      </c>
      <c r="D12322" t="s">
        <v>13</v>
      </c>
      <c r="E12322" t="s">
        <v>9523</v>
      </c>
      <c r="F12322" t="s">
        <v>9524</v>
      </c>
      <c r="J12322" t="s">
        <v>1944</v>
      </c>
      <c r="L12322" t="str">
        <f>_xlfn.XLOOKUP(Tableau1[[#This Row],[TYPE DE PIECE]],Tableau4[MATIERE],Tableau4[SHORT TYPE],"",0,1)</f>
        <v/>
      </c>
      <c r="N12322" t="str">
        <f>IF(ISERR(FIND("DECOUPE",Tableau1[[#This Row],[DESIGNATION]])),"","NEED REF")</f>
        <v>NEED REF</v>
      </c>
    </row>
    <row r="12323" spans="2:14">
      <c r="B12323">
        <v>34401682</v>
      </c>
      <c r="C12323" s="2">
        <v>39759</v>
      </c>
      <c r="D12323" t="s">
        <v>13</v>
      </c>
      <c r="E12323" t="s">
        <v>9525</v>
      </c>
      <c r="F12323" t="s">
        <v>9520</v>
      </c>
      <c r="J12323" t="s">
        <v>9521</v>
      </c>
      <c r="L12323" t="str">
        <f>_xlfn.XLOOKUP(Tableau1[[#This Row],[TYPE DE PIECE]],Tableau4[MATIERE],Tableau4[SHORT TYPE],"",0,1)</f>
        <v/>
      </c>
      <c r="N12323" t="str">
        <f>IF(ISERR(FIND("DECOUPE",Tableau1[[#This Row],[DESIGNATION]])),"","NEED REF")</f>
        <v/>
      </c>
    </row>
    <row r="12324" spans="2:14">
      <c r="B12324">
        <v>34401681</v>
      </c>
      <c r="C12324" s="2">
        <v>39759</v>
      </c>
      <c r="D12324" t="s">
        <v>13</v>
      </c>
      <c r="E12324" t="s">
        <v>9526</v>
      </c>
      <c r="F12324" t="s">
        <v>9520</v>
      </c>
      <c r="J12324" t="s">
        <v>9521</v>
      </c>
      <c r="L12324" t="str">
        <f>_xlfn.XLOOKUP(Tableau1[[#This Row],[TYPE DE PIECE]],Tableau4[MATIERE],Tableau4[SHORT TYPE],"",0,1)</f>
        <v/>
      </c>
      <c r="N12324" t="str">
        <f>IF(ISERR(FIND("DECOUPE",Tableau1[[#This Row],[DESIGNATION]])),"","NEED REF")</f>
        <v/>
      </c>
    </row>
    <row r="12325" spans="2:14">
      <c r="B12325">
        <v>34401680</v>
      </c>
      <c r="C12325" s="2">
        <v>39759</v>
      </c>
      <c r="D12325" t="s">
        <v>745</v>
      </c>
      <c r="E12325" t="s">
        <v>9527</v>
      </c>
      <c r="F12325" t="s">
        <v>6471</v>
      </c>
      <c r="J12325" t="s">
        <v>9274</v>
      </c>
      <c r="L12325" t="str">
        <f>_xlfn.XLOOKUP(Tableau1[[#This Row],[TYPE DE PIECE]],Tableau4[MATIERE],Tableau4[SHORT TYPE],"",0,1)</f>
        <v/>
      </c>
      <c r="N12325" t="str">
        <f>IF(ISERR(FIND("DECOUPE",Tableau1[[#This Row],[DESIGNATION]])),"","NEED REF")</f>
        <v/>
      </c>
    </row>
    <row r="12326" spans="2:14">
      <c r="B12326">
        <v>34401679</v>
      </c>
      <c r="C12326" s="2">
        <v>39759</v>
      </c>
      <c r="D12326" t="s">
        <v>745</v>
      </c>
      <c r="E12326" t="s">
        <v>9528</v>
      </c>
      <c r="F12326" t="s">
        <v>6471</v>
      </c>
      <c r="J12326" t="s">
        <v>9274</v>
      </c>
      <c r="L12326" t="str">
        <f>_xlfn.XLOOKUP(Tableau1[[#This Row],[TYPE DE PIECE]],Tableau4[MATIERE],Tableau4[SHORT TYPE],"",0,1)</f>
        <v/>
      </c>
      <c r="N12326" t="str">
        <f>IF(ISERR(FIND("DECOUPE",Tableau1[[#This Row],[DESIGNATION]])),"","NEED REF")</f>
        <v/>
      </c>
    </row>
    <row r="12327" spans="2:14">
      <c r="B12327">
        <v>34401678</v>
      </c>
      <c r="C12327" s="2">
        <v>39757</v>
      </c>
      <c r="D12327" t="s">
        <v>745</v>
      </c>
      <c r="E12327" t="s">
        <v>9529</v>
      </c>
      <c r="F12327" t="s">
        <v>9530</v>
      </c>
      <c r="J12327" t="s">
        <v>9274</v>
      </c>
      <c r="L12327" t="str">
        <f>_xlfn.XLOOKUP(Tableau1[[#This Row],[TYPE DE PIECE]],Tableau4[MATIERE],Tableau4[SHORT TYPE],"",0,1)</f>
        <v/>
      </c>
      <c r="N12327" t="str">
        <f>IF(ISERR(FIND("DECOUPE",Tableau1[[#This Row],[DESIGNATION]])),"","NEED REF")</f>
        <v/>
      </c>
    </row>
    <row r="12328" spans="2:14">
      <c r="B12328">
        <v>34401677</v>
      </c>
      <c r="C12328" s="2">
        <v>39750</v>
      </c>
      <c r="D12328" t="s">
        <v>745</v>
      </c>
      <c r="E12328" t="s">
        <v>9531</v>
      </c>
      <c r="F12328" t="s">
        <v>9532</v>
      </c>
      <c r="J12328" t="s">
        <v>9274</v>
      </c>
      <c r="L12328" t="str">
        <f>_xlfn.XLOOKUP(Tableau1[[#This Row],[TYPE DE PIECE]],Tableau4[MATIERE],Tableau4[SHORT TYPE],"",0,1)</f>
        <v/>
      </c>
      <c r="N12328" t="str">
        <f>IF(ISERR(FIND("DECOUPE",Tableau1[[#This Row],[DESIGNATION]])),"","NEED REF")</f>
        <v/>
      </c>
    </row>
    <row r="12329" spans="2:14">
      <c r="B12329">
        <v>34401676</v>
      </c>
      <c r="C12329" s="2">
        <v>39748</v>
      </c>
      <c r="D12329" t="s">
        <v>745</v>
      </c>
      <c r="E12329" t="s">
        <v>9533</v>
      </c>
      <c r="F12329" t="s">
        <v>9534</v>
      </c>
      <c r="J12329" t="s">
        <v>2245</v>
      </c>
      <c r="L12329" t="str">
        <f>_xlfn.XLOOKUP(Tableau1[[#This Row],[TYPE DE PIECE]],Tableau4[MATIERE],Tableau4[SHORT TYPE],"",0,1)</f>
        <v/>
      </c>
      <c r="N12329" t="str">
        <f>IF(ISERR(FIND("DECOUPE",Tableau1[[#This Row],[DESIGNATION]])),"","NEED REF")</f>
        <v/>
      </c>
    </row>
    <row r="12330" spans="2:14">
      <c r="B12330">
        <v>34401675</v>
      </c>
      <c r="C12330" s="2">
        <v>39741</v>
      </c>
      <c r="D12330" t="s">
        <v>13</v>
      </c>
      <c r="E12330" t="s">
        <v>9535</v>
      </c>
      <c r="F12330" t="s">
        <v>9490</v>
      </c>
      <c r="J12330" t="s">
        <v>4048</v>
      </c>
      <c r="L12330" t="str">
        <f>_xlfn.XLOOKUP(Tableau1[[#This Row],[TYPE DE PIECE]],Tableau4[MATIERE],Tableau4[SHORT TYPE],"",0,1)</f>
        <v/>
      </c>
      <c r="N12330" t="str">
        <f>IF(ISERR(FIND("DECOUPE",Tableau1[[#This Row],[DESIGNATION]])),"","NEED REF")</f>
        <v/>
      </c>
    </row>
    <row r="12331" spans="2:14">
      <c r="B12331">
        <v>34401674</v>
      </c>
      <c r="C12331" s="2">
        <v>39741</v>
      </c>
      <c r="D12331" t="s">
        <v>13</v>
      </c>
      <c r="E12331" t="s">
        <v>9536</v>
      </c>
      <c r="F12331" t="s">
        <v>9490</v>
      </c>
      <c r="J12331" t="s">
        <v>4048</v>
      </c>
      <c r="L12331" t="str">
        <f>_xlfn.XLOOKUP(Tableau1[[#This Row],[TYPE DE PIECE]],Tableau4[MATIERE],Tableau4[SHORT TYPE],"",0,1)</f>
        <v/>
      </c>
      <c r="N12331" t="str">
        <f>IF(ISERR(FIND("DECOUPE",Tableau1[[#This Row],[DESIGNATION]])),"","NEED REF")</f>
        <v/>
      </c>
    </row>
    <row r="12332" spans="2:14">
      <c r="B12332">
        <v>34401673</v>
      </c>
      <c r="C12332" s="2">
        <v>39741</v>
      </c>
      <c r="D12332" t="s">
        <v>13</v>
      </c>
      <c r="E12332" t="s">
        <v>9537</v>
      </c>
      <c r="F12332" t="s">
        <v>9490</v>
      </c>
      <c r="J12332" t="s">
        <v>4048</v>
      </c>
      <c r="L12332" t="str">
        <f>_xlfn.XLOOKUP(Tableau1[[#This Row],[TYPE DE PIECE]],Tableau4[MATIERE],Tableau4[SHORT TYPE],"",0,1)</f>
        <v/>
      </c>
      <c r="N12332" t="str">
        <f>IF(ISERR(FIND("DECOUPE",Tableau1[[#This Row],[DESIGNATION]])),"","NEED REF")</f>
        <v/>
      </c>
    </row>
    <row r="12333" spans="2:14">
      <c r="B12333">
        <v>34401672</v>
      </c>
      <c r="C12333" s="2">
        <v>39738</v>
      </c>
      <c r="D12333" t="s">
        <v>745</v>
      </c>
      <c r="E12333" t="s">
        <v>9538</v>
      </c>
      <c r="F12333" t="s">
        <v>9539</v>
      </c>
      <c r="J12333" t="s">
        <v>9274</v>
      </c>
      <c r="L12333" t="str">
        <f>_xlfn.XLOOKUP(Tableau1[[#This Row],[TYPE DE PIECE]],Tableau4[MATIERE],Tableau4[SHORT TYPE],"",0,1)</f>
        <v/>
      </c>
      <c r="N12333" t="str">
        <f>IF(ISERR(FIND("DECOUPE",Tableau1[[#This Row],[DESIGNATION]])),"","NEED REF")</f>
        <v/>
      </c>
    </row>
    <row r="12334" spans="2:14">
      <c r="B12334">
        <v>34401671</v>
      </c>
      <c r="C12334" s="2">
        <v>39738</v>
      </c>
      <c r="D12334" t="s">
        <v>13</v>
      </c>
      <c r="E12334" t="s">
        <v>9540</v>
      </c>
      <c r="F12334" t="s">
        <v>9539</v>
      </c>
      <c r="J12334" t="s">
        <v>9274</v>
      </c>
      <c r="L12334" t="str">
        <f>_xlfn.XLOOKUP(Tableau1[[#This Row],[TYPE DE PIECE]],Tableau4[MATIERE],Tableau4[SHORT TYPE],"",0,1)</f>
        <v/>
      </c>
      <c r="N12334" t="str">
        <f>IF(ISERR(FIND("DECOUPE",Tableau1[[#This Row],[DESIGNATION]])),"","NEED REF")</f>
        <v/>
      </c>
    </row>
    <row r="12335" spans="2:14">
      <c r="B12335">
        <v>34401670</v>
      </c>
      <c r="C12335" s="2">
        <v>39735</v>
      </c>
      <c r="D12335" t="s">
        <v>13</v>
      </c>
      <c r="E12335" t="s">
        <v>9541</v>
      </c>
      <c r="F12335" t="s">
        <v>9076</v>
      </c>
      <c r="J12335" t="s">
        <v>4048</v>
      </c>
      <c r="L12335" t="str">
        <f>_xlfn.XLOOKUP(Tableau1[[#This Row],[TYPE DE PIECE]],Tableau4[MATIERE],Tableau4[SHORT TYPE],"",0,1)</f>
        <v/>
      </c>
      <c r="N12335" t="str">
        <f>IF(ISERR(FIND("DECOUPE",Tableau1[[#This Row],[DESIGNATION]])),"","NEED REF")</f>
        <v/>
      </c>
    </row>
    <row r="12336" spans="2:14">
      <c r="B12336">
        <v>34401669</v>
      </c>
      <c r="C12336" s="2">
        <v>39735</v>
      </c>
      <c r="D12336" t="s">
        <v>13</v>
      </c>
      <c r="E12336" t="s">
        <v>9542</v>
      </c>
      <c r="F12336" t="s">
        <v>9076</v>
      </c>
      <c r="J12336" t="s">
        <v>4048</v>
      </c>
      <c r="L12336" t="str">
        <f>_xlfn.XLOOKUP(Tableau1[[#This Row],[TYPE DE PIECE]],Tableau4[MATIERE],Tableau4[SHORT TYPE],"",0,1)</f>
        <v/>
      </c>
      <c r="N12336" t="str">
        <f>IF(ISERR(FIND("DECOUPE",Tableau1[[#This Row],[DESIGNATION]])),"","NEED REF")</f>
        <v/>
      </c>
    </row>
    <row r="12337" spans="2:14">
      <c r="B12337">
        <v>34401668</v>
      </c>
      <c r="C12337" s="2">
        <v>39735</v>
      </c>
      <c r="D12337" t="s">
        <v>13</v>
      </c>
      <c r="E12337" t="s">
        <v>9543</v>
      </c>
      <c r="F12337" t="s">
        <v>9076</v>
      </c>
      <c r="J12337" t="s">
        <v>4048</v>
      </c>
      <c r="L12337" t="str">
        <f>_xlfn.XLOOKUP(Tableau1[[#This Row],[TYPE DE PIECE]],Tableau4[MATIERE],Tableau4[SHORT TYPE],"",0,1)</f>
        <v/>
      </c>
      <c r="N12337" t="str">
        <f>IF(ISERR(FIND("DECOUPE",Tableau1[[#This Row],[DESIGNATION]])),"","NEED REF")</f>
        <v/>
      </c>
    </row>
    <row r="12338" spans="2:14">
      <c r="B12338">
        <v>34401667</v>
      </c>
      <c r="C12338" s="2">
        <v>39457</v>
      </c>
      <c r="D12338" t="s">
        <v>6880</v>
      </c>
      <c r="E12338" t="s">
        <v>9544</v>
      </c>
      <c r="F12338" t="s">
        <v>3158</v>
      </c>
      <c r="J12338" t="s">
        <v>9513</v>
      </c>
      <c r="L12338" t="str">
        <f>_xlfn.XLOOKUP(Tableau1[[#This Row],[TYPE DE PIECE]],Tableau4[MATIERE],Tableau4[SHORT TYPE],"",0,1)</f>
        <v/>
      </c>
      <c r="N12338" t="str">
        <f>IF(ISERR(FIND("DECOUPE",Tableau1[[#This Row],[DESIGNATION]])),"","NEED REF")</f>
        <v/>
      </c>
    </row>
    <row r="12339" spans="2:14">
      <c r="B12339">
        <v>34401666</v>
      </c>
      <c r="C12339" s="2">
        <v>39731</v>
      </c>
      <c r="D12339" t="s">
        <v>9545</v>
      </c>
      <c r="E12339" t="s">
        <v>9546</v>
      </c>
      <c r="F12339" t="s">
        <v>9547</v>
      </c>
      <c r="J12339" t="s">
        <v>9274</v>
      </c>
      <c r="L12339" t="str">
        <f>_xlfn.XLOOKUP(Tableau1[[#This Row],[TYPE DE PIECE]],Tableau4[MATIERE],Tableau4[SHORT TYPE],"",0,1)</f>
        <v/>
      </c>
      <c r="N12339" t="str">
        <f>IF(ISERR(FIND("DECOUPE",Tableau1[[#This Row],[DESIGNATION]])),"","NEED REF")</f>
        <v/>
      </c>
    </row>
    <row r="12340" spans="2:14">
      <c r="B12340">
        <v>34401665</v>
      </c>
      <c r="C12340" s="2">
        <v>39730</v>
      </c>
      <c r="D12340" t="s">
        <v>6880</v>
      </c>
      <c r="E12340" t="s">
        <v>9548</v>
      </c>
      <c r="F12340" t="s">
        <v>9040</v>
      </c>
      <c r="J12340" t="s">
        <v>1944</v>
      </c>
      <c r="L12340" t="str">
        <f>_xlfn.XLOOKUP(Tableau1[[#This Row],[TYPE DE PIECE]],Tableau4[MATIERE],Tableau4[SHORT TYPE],"",0,1)</f>
        <v/>
      </c>
      <c r="N12340" t="str">
        <f>IF(ISERR(FIND("DECOUPE",Tableau1[[#This Row],[DESIGNATION]])),"","NEED REF")</f>
        <v/>
      </c>
    </row>
    <row r="12341" spans="2:14">
      <c r="B12341">
        <v>34401664</v>
      </c>
      <c r="C12341" s="2">
        <v>39456</v>
      </c>
      <c r="D12341" t="s">
        <v>6880</v>
      </c>
      <c r="E12341" t="s">
        <v>9549</v>
      </c>
      <c r="F12341" t="s">
        <v>9040</v>
      </c>
      <c r="J12341" t="s">
        <v>1944</v>
      </c>
      <c r="L12341" t="str">
        <f>_xlfn.XLOOKUP(Tableau1[[#This Row],[TYPE DE PIECE]],Tableau4[MATIERE],Tableau4[SHORT TYPE],"",0,1)</f>
        <v/>
      </c>
      <c r="N12341" t="str">
        <f>IF(ISERR(FIND("DECOUPE",Tableau1[[#This Row],[DESIGNATION]])),"","NEED REF")</f>
        <v/>
      </c>
    </row>
    <row r="12342" spans="2:14">
      <c r="B12342">
        <v>34401663</v>
      </c>
      <c r="C12342" s="2">
        <v>39728</v>
      </c>
      <c r="D12342" t="s">
        <v>745</v>
      </c>
      <c r="E12342" t="s">
        <v>9550</v>
      </c>
      <c r="F12342" t="s">
        <v>9551</v>
      </c>
      <c r="J12342" t="s">
        <v>9274</v>
      </c>
      <c r="L12342" t="str">
        <f>_xlfn.XLOOKUP(Tableau1[[#This Row],[TYPE DE PIECE]],Tableau4[MATIERE],Tableau4[SHORT TYPE],"",0,1)</f>
        <v/>
      </c>
      <c r="N12342" t="str">
        <f>IF(ISERR(FIND("DECOUPE",Tableau1[[#This Row],[DESIGNATION]])),"","NEED REF")</f>
        <v/>
      </c>
    </row>
    <row r="12343" spans="2:14">
      <c r="B12343">
        <v>34401662</v>
      </c>
      <c r="C12343" s="2">
        <v>39728</v>
      </c>
      <c r="D12343" t="s">
        <v>745</v>
      </c>
      <c r="E12343" t="s">
        <v>9552</v>
      </c>
      <c r="F12343" t="s">
        <v>239</v>
      </c>
      <c r="J12343" t="s">
        <v>9274</v>
      </c>
      <c r="L12343" t="str">
        <f>_xlfn.XLOOKUP(Tableau1[[#This Row],[TYPE DE PIECE]],Tableau4[MATIERE],Tableau4[SHORT TYPE],"",0,1)</f>
        <v/>
      </c>
      <c r="N12343" t="str">
        <f>IF(ISERR(FIND("DECOUPE",Tableau1[[#This Row],[DESIGNATION]])),"","NEED REF")</f>
        <v/>
      </c>
    </row>
    <row r="12344" spans="2:14">
      <c r="B12344">
        <v>34401661</v>
      </c>
      <c r="C12344" s="2">
        <v>39716</v>
      </c>
      <c r="D12344" t="s">
        <v>13</v>
      </c>
      <c r="E12344" t="s">
        <v>9553</v>
      </c>
      <c r="F12344" t="s">
        <v>9554</v>
      </c>
      <c r="J12344" t="s">
        <v>9274</v>
      </c>
      <c r="L12344" t="str">
        <f>_xlfn.XLOOKUP(Tableau1[[#This Row],[TYPE DE PIECE]],Tableau4[MATIERE],Tableau4[SHORT TYPE],"",0,1)</f>
        <v/>
      </c>
      <c r="N12344" t="str">
        <f>IF(ISERR(FIND("DECOUPE",Tableau1[[#This Row],[DESIGNATION]])),"","NEED REF")</f>
        <v/>
      </c>
    </row>
    <row r="12345" spans="2:14">
      <c r="B12345">
        <v>34401660</v>
      </c>
      <c r="C12345" s="2">
        <v>39714</v>
      </c>
      <c r="D12345" t="s">
        <v>9555</v>
      </c>
      <c r="E12345" t="s">
        <v>9556</v>
      </c>
      <c r="F12345" t="s">
        <v>9469</v>
      </c>
      <c r="J12345" t="s">
        <v>177</v>
      </c>
      <c r="L12345" t="str">
        <f>_xlfn.XLOOKUP(Tableau1[[#This Row],[TYPE DE PIECE]],Tableau4[MATIERE],Tableau4[SHORT TYPE],"",0,1)</f>
        <v/>
      </c>
      <c r="N12345" t="str">
        <f>IF(ISERR(FIND("DECOUPE",Tableau1[[#This Row],[DESIGNATION]])),"","NEED REF")</f>
        <v/>
      </c>
    </row>
    <row r="12346" spans="2:14">
      <c r="B12346">
        <v>34401659</v>
      </c>
      <c r="C12346" s="2">
        <v>39703</v>
      </c>
      <c r="D12346" t="s">
        <v>745</v>
      </c>
      <c r="E12346" t="s">
        <v>9557</v>
      </c>
      <c r="F12346" t="s">
        <v>9558</v>
      </c>
      <c r="J12346" t="s">
        <v>17</v>
      </c>
      <c r="L12346" t="str">
        <f>_xlfn.XLOOKUP(Tableau1[[#This Row],[TYPE DE PIECE]],Tableau4[MATIERE],Tableau4[SHORT TYPE],"",0,1)</f>
        <v/>
      </c>
      <c r="N12346" t="str">
        <f>IF(ISERR(FIND("DECOUPE",Tableau1[[#This Row],[DESIGNATION]])),"","NEED REF")</f>
        <v/>
      </c>
    </row>
    <row r="12347" spans="2:14">
      <c r="B12347">
        <v>34401658</v>
      </c>
      <c r="C12347" s="2">
        <v>39703</v>
      </c>
      <c r="D12347" t="s">
        <v>745</v>
      </c>
      <c r="E12347" t="s">
        <v>9559</v>
      </c>
      <c r="F12347" t="s">
        <v>9558</v>
      </c>
      <c r="J12347" t="s">
        <v>17</v>
      </c>
      <c r="L12347" t="str">
        <f>_xlfn.XLOOKUP(Tableau1[[#This Row],[TYPE DE PIECE]],Tableau4[MATIERE],Tableau4[SHORT TYPE],"",0,1)</f>
        <v/>
      </c>
      <c r="N12347" t="str">
        <f>IF(ISERR(FIND("DECOUPE",Tableau1[[#This Row],[DESIGNATION]])),"","NEED REF")</f>
        <v/>
      </c>
    </row>
    <row r="12348" spans="2:14">
      <c r="B12348">
        <v>34401657</v>
      </c>
      <c r="C12348" s="2">
        <v>39695</v>
      </c>
      <c r="D12348" t="s">
        <v>745</v>
      </c>
      <c r="E12348" t="s">
        <v>9560</v>
      </c>
      <c r="F12348" t="s">
        <v>9164</v>
      </c>
      <c r="J12348" t="s">
        <v>177</v>
      </c>
      <c r="L12348" t="str">
        <f>_xlfn.XLOOKUP(Tableau1[[#This Row],[TYPE DE PIECE]],Tableau4[MATIERE],Tableau4[SHORT TYPE],"",0,1)</f>
        <v/>
      </c>
      <c r="N12348" t="str">
        <f>IF(ISERR(FIND("DECOUPE",Tableau1[[#This Row],[DESIGNATION]])),"","NEED REF")</f>
        <v/>
      </c>
    </row>
    <row r="12349" spans="2:14">
      <c r="B12349">
        <v>34401656</v>
      </c>
      <c r="C12349" s="2">
        <v>39692</v>
      </c>
      <c r="D12349" t="s">
        <v>745</v>
      </c>
      <c r="E12349" t="s">
        <v>9561</v>
      </c>
      <c r="F12349" t="s">
        <v>9562</v>
      </c>
      <c r="J12349" t="s">
        <v>2245</v>
      </c>
      <c r="L12349" t="str">
        <f>_xlfn.XLOOKUP(Tableau1[[#This Row],[TYPE DE PIECE]],Tableau4[MATIERE],Tableau4[SHORT TYPE],"",0,1)</f>
        <v/>
      </c>
      <c r="N12349" t="str">
        <f>IF(ISERR(FIND("DECOUPE",Tableau1[[#This Row],[DESIGNATION]])),"","NEED REF")</f>
        <v/>
      </c>
    </row>
    <row r="12350" spans="2:14">
      <c r="B12350">
        <v>34401655</v>
      </c>
      <c r="C12350" s="2">
        <v>39692</v>
      </c>
      <c r="D12350" t="s">
        <v>745</v>
      </c>
      <c r="E12350" t="s">
        <v>9563</v>
      </c>
      <c r="F12350" t="s">
        <v>9562</v>
      </c>
      <c r="J12350" t="s">
        <v>2245</v>
      </c>
      <c r="L12350" t="str">
        <f>_xlfn.XLOOKUP(Tableau1[[#This Row],[TYPE DE PIECE]],Tableau4[MATIERE],Tableau4[SHORT TYPE],"",0,1)</f>
        <v/>
      </c>
      <c r="N12350" t="str">
        <f>IF(ISERR(FIND("DECOUPE",Tableau1[[#This Row],[DESIGNATION]])),"","NEED REF")</f>
        <v/>
      </c>
    </row>
    <row r="12351" spans="2:14">
      <c r="B12351">
        <v>34401654</v>
      </c>
      <c r="C12351" s="2">
        <v>39692</v>
      </c>
      <c r="D12351" t="s">
        <v>745</v>
      </c>
      <c r="E12351" t="s">
        <v>9564</v>
      </c>
      <c r="F12351" t="s">
        <v>9562</v>
      </c>
      <c r="J12351" t="s">
        <v>2245</v>
      </c>
      <c r="L12351" t="str">
        <f>_xlfn.XLOOKUP(Tableau1[[#This Row],[TYPE DE PIECE]],Tableau4[MATIERE],Tableau4[SHORT TYPE],"",0,1)</f>
        <v/>
      </c>
      <c r="N12351" t="str">
        <f>IF(ISERR(FIND("DECOUPE",Tableau1[[#This Row],[DESIGNATION]])),"","NEED REF")</f>
        <v/>
      </c>
    </row>
    <row r="12352" spans="2:14">
      <c r="B12352">
        <v>34401653</v>
      </c>
      <c r="C12352" s="2">
        <v>39692</v>
      </c>
      <c r="D12352" t="s">
        <v>745</v>
      </c>
      <c r="E12352" t="s">
        <v>9565</v>
      </c>
      <c r="F12352" t="s">
        <v>3200</v>
      </c>
      <c r="J12352" t="s">
        <v>4048</v>
      </c>
      <c r="L12352" t="str">
        <f>_xlfn.XLOOKUP(Tableau1[[#This Row],[TYPE DE PIECE]],Tableau4[MATIERE],Tableau4[SHORT TYPE],"",0,1)</f>
        <v/>
      </c>
      <c r="N12352" t="str">
        <f>IF(ISERR(FIND("DECOUPE",Tableau1[[#This Row],[DESIGNATION]])),"","NEED REF")</f>
        <v/>
      </c>
    </row>
    <row r="12353" spans="2:14">
      <c r="B12353">
        <v>34401652</v>
      </c>
      <c r="C12353" s="2">
        <v>39692</v>
      </c>
      <c r="D12353" t="s">
        <v>6880</v>
      </c>
      <c r="E12353" t="s">
        <v>9566</v>
      </c>
      <c r="F12353" t="s">
        <v>5295</v>
      </c>
      <c r="J12353" t="s">
        <v>1944</v>
      </c>
      <c r="L12353" t="str">
        <f>_xlfn.XLOOKUP(Tableau1[[#This Row],[TYPE DE PIECE]],Tableau4[MATIERE],Tableau4[SHORT TYPE],"",0,1)</f>
        <v/>
      </c>
      <c r="N12353" t="str">
        <f>IF(ISERR(FIND("DECOUPE",Tableau1[[#This Row],[DESIGNATION]])),"","NEED REF")</f>
        <v/>
      </c>
    </row>
    <row r="12354" spans="2:14">
      <c r="B12354">
        <v>34401651</v>
      </c>
      <c r="C12354" s="2">
        <v>39692</v>
      </c>
      <c r="D12354" t="s">
        <v>745</v>
      </c>
      <c r="E12354" t="s">
        <v>9567</v>
      </c>
      <c r="F12354" t="s">
        <v>3200</v>
      </c>
      <c r="J12354" t="s">
        <v>4048</v>
      </c>
      <c r="L12354" t="str">
        <f>_xlfn.XLOOKUP(Tableau1[[#This Row],[TYPE DE PIECE]],Tableau4[MATIERE],Tableau4[SHORT TYPE],"",0,1)</f>
        <v/>
      </c>
      <c r="N12354" t="str">
        <f>IF(ISERR(FIND("DECOUPE",Tableau1[[#This Row],[DESIGNATION]])),"","NEED REF")</f>
        <v/>
      </c>
    </row>
    <row r="12355" spans="2:14">
      <c r="B12355">
        <v>34401650</v>
      </c>
      <c r="C12355" s="2">
        <v>39692</v>
      </c>
      <c r="D12355" t="s">
        <v>6880</v>
      </c>
      <c r="E12355" t="s">
        <v>9568</v>
      </c>
      <c r="F12355" t="s">
        <v>1959</v>
      </c>
      <c r="J12355" t="s">
        <v>17</v>
      </c>
      <c r="L12355" t="str">
        <f>_xlfn.XLOOKUP(Tableau1[[#This Row],[TYPE DE PIECE]],Tableau4[MATIERE],Tableau4[SHORT TYPE],"",0,1)</f>
        <v/>
      </c>
      <c r="N12355" t="str">
        <f>IF(ISERR(FIND("DECOUPE",Tableau1[[#This Row],[DESIGNATION]])),"","NEED REF")</f>
        <v/>
      </c>
    </row>
    <row r="12356" spans="2:14">
      <c r="B12356">
        <v>34401649</v>
      </c>
      <c r="C12356" s="2">
        <v>39673</v>
      </c>
      <c r="D12356" t="s">
        <v>6880</v>
      </c>
      <c r="E12356" t="s">
        <v>9569</v>
      </c>
      <c r="F12356" t="s">
        <v>9164</v>
      </c>
      <c r="J12356" t="s">
        <v>9274</v>
      </c>
      <c r="L12356" t="str">
        <f>_xlfn.XLOOKUP(Tableau1[[#This Row],[TYPE DE PIECE]],Tableau4[MATIERE],Tableau4[SHORT TYPE],"",0,1)</f>
        <v/>
      </c>
      <c r="N12356" t="str">
        <f>IF(ISERR(FIND("DECOUPE",Tableau1[[#This Row],[DESIGNATION]])),"","NEED REF")</f>
        <v/>
      </c>
    </row>
    <row r="12357" spans="2:14">
      <c r="B12357">
        <v>34401648</v>
      </c>
      <c r="C12357" s="2">
        <v>39668</v>
      </c>
      <c r="D12357" t="s">
        <v>745</v>
      </c>
      <c r="E12357" t="s">
        <v>9570</v>
      </c>
      <c r="F12357" t="s">
        <v>9164</v>
      </c>
      <c r="J12357" t="s">
        <v>177</v>
      </c>
      <c r="L12357" t="str">
        <f>_xlfn.XLOOKUP(Tableau1[[#This Row],[TYPE DE PIECE]],Tableau4[MATIERE],Tableau4[SHORT TYPE],"",0,1)</f>
        <v/>
      </c>
      <c r="N12357" t="str">
        <f>IF(ISERR(FIND("DECOUPE",Tableau1[[#This Row],[DESIGNATION]])),"","NEED REF")</f>
        <v/>
      </c>
    </row>
    <row r="12358" spans="2:14">
      <c r="B12358">
        <v>34401647</v>
      </c>
      <c r="C12358" s="2">
        <v>39666</v>
      </c>
      <c r="D12358" t="s">
        <v>6880</v>
      </c>
      <c r="E12358" t="s">
        <v>9571</v>
      </c>
      <c r="F12358" t="s">
        <v>9572</v>
      </c>
      <c r="J12358" t="s">
        <v>17</v>
      </c>
      <c r="L12358" t="str">
        <f>_xlfn.XLOOKUP(Tableau1[[#This Row],[TYPE DE PIECE]],Tableau4[MATIERE],Tableau4[SHORT TYPE],"",0,1)</f>
        <v/>
      </c>
      <c r="N12358" t="str">
        <f>IF(ISERR(FIND("DECOUPE",Tableau1[[#This Row],[DESIGNATION]])),"","NEED REF")</f>
        <v/>
      </c>
    </row>
    <row r="12359" spans="2:14">
      <c r="B12359">
        <v>34401646</v>
      </c>
      <c r="C12359" s="2">
        <v>39665</v>
      </c>
      <c r="D12359" t="s">
        <v>13</v>
      </c>
      <c r="E12359" t="s">
        <v>9573</v>
      </c>
      <c r="F12359" t="s">
        <v>9473</v>
      </c>
      <c r="J12359" t="s">
        <v>17</v>
      </c>
      <c r="L12359" t="str">
        <f>_xlfn.XLOOKUP(Tableau1[[#This Row],[TYPE DE PIECE]],Tableau4[MATIERE],Tableau4[SHORT TYPE],"",0,1)</f>
        <v/>
      </c>
      <c r="N12359" t="str">
        <f>IF(ISERR(FIND("DECOUPE",Tableau1[[#This Row],[DESIGNATION]])),"","NEED REF")</f>
        <v/>
      </c>
    </row>
    <row r="12360" spans="2:14">
      <c r="B12360">
        <v>34401645</v>
      </c>
      <c r="C12360" s="2">
        <v>39665</v>
      </c>
      <c r="D12360" t="s">
        <v>13</v>
      </c>
      <c r="E12360" t="s">
        <v>9574</v>
      </c>
      <c r="F12360" t="s">
        <v>9575</v>
      </c>
      <c r="J12360" t="s">
        <v>9576</v>
      </c>
      <c r="L12360" t="str">
        <f>_xlfn.XLOOKUP(Tableau1[[#This Row],[TYPE DE PIECE]],Tableau4[MATIERE],Tableau4[SHORT TYPE],"",0,1)</f>
        <v/>
      </c>
      <c r="N12360" t="str">
        <f>IF(ISERR(FIND("DECOUPE",Tableau1[[#This Row],[DESIGNATION]])),"","NEED REF")</f>
        <v/>
      </c>
    </row>
    <row r="12361" spans="2:14">
      <c r="B12361">
        <v>34401644</v>
      </c>
      <c r="C12361" s="2">
        <v>39652</v>
      </c>
      <c r="D12361" t="s">
        <v>6880</v>
      </c>
      <c r="E12361" t="s">
        <v>9577</v>
      </c>
      <c r="F12361" t="s">
        <v>9473</v>
      </c>
      <c r="J12361" t="s">
        <v>17</v>
      </c>
      <c r="L12361" t="str">
        <f>_xlfn.XLOOKUP(Tableau1[[#This Row],[TYPE DE PIECE]],Tableau4[MATIERE],Tableau4[SHORT TYPE],"",0,1)</f>
        <v/>
      </c>
      <c r="N12361" t="str">
        <f>IF(ISERR(FIND("DECOUPE",Tableau1[[#This Row],[DESIGNATION]])),"","NEED REF")</f>
        <v/>
      </c>
    </row>
    <row r="12362" spans="2:14">
      <c r="B12362">
        <v>34401643</v>
      </c>
      <c r="C12362" s="2">
        <v>39651</v>
      </c>
      <c r="D12362" t="s">
        <v>6880</v>
      </c>
      <c r="E12362" t="s">
        <v>9578</v>
      </c>
      <c r="F12362" t="s">
        <v>8548</v>
      </c>
      <c r="J12362" t="s">
        <v>4048</v>
      </c>
      <c r="L12362" t="str">
        <f>_xlfn.XLOOKUP(Tableau1[[#This Row],[TYPE DE PIECE]],Tableau4[MATIERE],Tableau4[SHORT TYPE],"",0,1)</f>
        <v/>
      </c>
      <c r="N12362" t="str">
        <f>IF(ISERR(FIND("DECOUPE",Tableau1[[#This Row],[DESIGNATION]])),"","NEED REF")</f>
        <v/>
      </c>
    </row>
    <row r="12363" spans="2:14">
      <c r="B12363">
        <v>34401642</v>
      </c>
      <c r="C12363" s="2">
        <v>39651</v>
      </c>
      <c r="D12363" t="s">
        <v>6880</v>
      </c>
      <c r="E12363" t="s">
        <v>9579</v>
      </c>
      <c r="F12363" t="s">
        <v>8548</v>
      </c>
      <c r="J12363" t="s">
        <v>4048</v>
      </c>
      <c r="L12363" t="str">
        <f>_xlfn.XLOOKUP(Tableau1[[#This Row],[TYPE DE PIECE]],Tableau4[MATIERE],Tableau4[SHORT TYPE],"",0,1)</f>
        <v/>
      </c>
      <c r="N12363" t="str">
        <f>IF(ISERR(FIND("DECOUPE",Tableau1[[#This Row],[DESIGNATION]])),"","NEED REF")</f>
        <v/>
      </c>
    </row>
    <row r="12364" spans="2:14">
      <c r="B12364">
        <v>34401641</v>
      </c>
      <c r="C12364" s="2">
        <v>39646</v>
      </c>
      <c r="D12364" t="s">
        <v>6880</v>
      </c>
      <c r="E12364" t="s">
        <v>9580</v>
      </c>
      <c r="F12364" t="s">
        <v>239</v>
      </c>
      <c r="J12364" t="s">
        <v>2245</v>
      </c>
      <c r="L12364" t="str">
        <f>_xlfn.XLOOKUP(Tableau1[[#This Row],[TYPE DE PIECE]],Tableau4[MATIERE],Tableau4[SHORT TYPE],"",0,1)</f>
        <v/>
      </c>
      <c r="N12364" t="str">
        <f>IF(ISERR(FIND("DECOUPE",Tableau1[[#This Row],[DESIGNATION]])),"","NEED REF")</f>
        <v/>
      </c>
    </row>
    <row r="12365" spans="2:14">
      <c r="B12365">
        <v>34401640</v>
      </c>
      <c r="C12365" s="2">
        <v>39645</v>
      </c>
      <c r="D12365" t="s">
        <v>6880</v>
      </c>
      <c r="E12365" t="s">
        <v>9581</v>
      </c>
      <c r="F12365" t="s">
        <v>8695</v>
      </c>
      <c r="J12365" t="s">
        <v>1944</v>
      </c>
      <c r="L12365" t="str">
        <f>_xlfn.XLOOKUP(Tableau1[[#This Row],[TYPE DE PIECE]],Tableau4[MATIERE],Tableau4[SHORT TYPE],"",0,1)</f>
        <v/>
      </c>
      <c r="N12365" t="str">
        <f>IF(ISERR(FIND("DECOUPE",Tableau1[[#This Row],[DESIGNATION]])),"","NEED REF")</f>
        <v/>
      </c>
    </row>
    <row r="12366" spans="2:14">
      <c r="B12366">
        <v>34401639</v>
      </c>
      <c r="C12366" s="2">
        <v>39645</v>
      </c>
      <c r="D12366" t="s">
        <v>6880</v>
      </c>
      <c r="E12366" t="s">
        <v>9582</v>
      </c>
      <c r="F12366" t="s">
        <v>8695</v>
      </c>
      <c r="J12366" t="s">
        <v>1944</v>
      </c>
      <c r="L12366" t="str">
        <f>_xlfn.XLOOKUP(Tableau1[[#This Row],[TYPE DE PIECE]],Tableau4[MATIERE],Tableau4[SHORT TYPE],"",0,1)</f>
        <v/>
      </c>
      <c r="N12366" t="str">
        <f>IF(ISERR(FIND("DECOUPE",Tableau1[[#This Row],[DESIGNATION]])),"","NEED REF")</f>
        <v/>
      </c>
    </row>
    <row r="12367" spans="2:14">
      <c r="B12367">
        <v>34401638</v>
      </c>
      <c r="C12367" s="2">
        <v>39640</v>
      </c>
      <c r="D12367" t="s">
        <v>6880</v>
      </c>
      <c r="E12367" t="s">
        <v>9583</v>
      </c>
      <c r="F12367" t="s">
        <v>9584</v>
      </c>
      <c r="J12367" t="s">
        <v>1944</v>
      </c>
      <c r="L12367" t="str">
        <f>_xlfn.XLOOKUP(Tableau1[[#This Row],[TYPE DE PIECE]],Tableau4[MATIERE],Tableau4[SHORT TYPE],"",0,1)</f>
        <v/>
      </c>
      <c r="N12367" t="str">
        <f>IF(ISERR(FIND("DECOUPE",Tableau1[[#This Row],[DESIGNATION]])),"","NEED REF")</f>
        <v/>
      </c>
    </row>
    <row r="12368" spans="2:14">
      <c r="B12368">
        <v>34401637</v>
      </c>
      <c r="C12368" s="2">
        <v>39638</v>
      </c>
      <c r="D12368" t="s">
        <v>9555</v>
      </c>
      <c r="E12368" t="s">
        <v>9585</v>
      </c>
      <c r="F12368" t="s">
        <v>8695</v>
      </c>
      <c r="J12368" t="s">
        <v>9274</v>
      </c>
      <c r="L12368" t="str">
        <f>_xlfn.XLOOKUP(Tableau1[[#This Row],[TYPE DE PIECE]],Tableau4[MATIERE],Tableau4[SHORT TYPE],"",0,1)</f>
        <v/>
      </c>
      <c r="N12368" t="str">
        <f>IF(ISERR(FIND("DECOUPE",Tableau1[[#This Row],[DESIGNATION]])),"","NEED REF")</f>
        <v/>
      </c>
    </row>
    <row r="12369" spans="2:14">
      <c r="B12369">
        <v>34401636</v>
      </c>
      <c r="C12369" s="2">
        <v>39637</v>
      </c>
      <c r="D12369" t="s">
        <v>745</v>
      </c>
      <c r="E12369" t="s">
        <v>9586</v>
      </c>
      <c r="F12369" t="s">
        <v>9587</v>
      </c>
      <c r="J12369" t="s">
        <v>2245</v>
      </c>
      <c r="L12369" t="str">
        <f>_xlfn.XLOOKUP(Tableau1[[#This Row],[TYPE DE PIECE]],Tableau4[MATIERE],Tableau4[SHORT TYPE],"",0,1)</f>
        <v/>
      </c>
      <c r="N12369" t="str">
        <f>IF(ISERR(FIND("DECOUPE",Tableau1[[#This Row],[DESIGNATION]])),"","NEED REF")</f>
        <v/>
      </c>
    </row>
    <row r="12370" spans="2:14">
      <c r="B12370">
        <v>34401635</v>
      </c>
      <c r="C12370" s="2">
        <v>39637</v>
      </c>
      <c r="D12370" t="s">
        <v>6880</v>
      </c>
      <c r="E12370" t="s">
        <v>9588</v>
      </c>
      <c r="F12370" t="s">
        <v>8695</v>
      </c>
      <c r="J12370" t="s">
        <v>1944</v>
      </c>
      <c r="L12370" t="str">
        <f>_xlfn.XLOOKUP(Tableau1[[#This Row],[TYPE DE PIECE]],Tableau4[MATIERE],Tableau4[SHORT TYPE],"",0,1)</f>
        <v/>
      </c>
      <c r="N12370" t="str">
        <f>IF(ISERR(FIND("DECOUPE",Tableau1[[#This Row],[DESIGNATION]])),"","NEED REF")</f>
        <v/>
      </c>
    </row>
    <row r="12371" spans="2:14">
      <c r="B12371">
        <v>34401634</v>
      </c>
      <c r="C12371" s="2">
        <v>39637</v>
      </c>
      <c r="D12371" t="s">
        <v>6880</v>
      </c>
      <c r="E12371" t="s">
        <v>9588</v>
      </c>
      <c r="F12371" t="s">
        <v>8695</v>
      </c>
      <c r="J12371" t="s">
        <v>1944</v>
      </c>
      <c r="L12371" t="str">
        <f>_xlfn.XLOOKUP(Tableau1[[#This Row],[TYPE DE PIECE]],Tableau4[MATIERE],Tableau4[SHORT TYPE],"",0,1)</f>
        <v/>
      </c>
      <c r="N12371" t="str">
        <f>IF(ISERR(FIND("DECOUPE",Tableau1[[#This Row],[DESIGNATION]])),"","NEED REF")</f>
        <v/>
      </c>
    </row>
    <row r="12372" spans="2:14">
      <c r="B12372">
        <v>34401633</v>
      </c>
      <c r="C12372" s="2">
        <v>39637</v>
      </c>
      <c r="D12372" t="s">
        <v>6880</v>
      </c>
      <c r="E12372" t="s">
        <v>9588</v>
      </c>
      <c r="F12372" t="s">
        <v>8695</v>
      </c>
      <c r="J12372" t="s">
        <v>1944</v>
      </c>
      <c r="L12372" t="str">
        <f>_xlfn.XLOOKUP(Tableau1[[#This Row],[TYPE DE PIECE]],Tableau4[MATIERE],Tableau4[SHORT TYPE],"",0,1)</f>
        <v/>
      </c>
      <c r="N12372" t="str">
        <f>IF(ISERR(FIND("DECOUPE",Tableau1[[#This Row],[DESIGNATION]])),"","NEED REF")</f>
        <v/>
      </c>
    </row>
    <row r="12373" spans="2:14">
      <c r="B12373">
        <v>34401632</v>
      </c>
      <c r="C12373" s="2">
        <v>39633</v>
      </c>
      <c r="D12373" t="s">
        <v>745</v>
      </c>
      <c r="E12373" t="s">
        <v>9589</v>
      </c>
      <c r="F12373" t="s">
        <v>8695</v>
      </c>
      <c r="J12373" t="s">
        <v>1944</v>
      </c>
      <c r="L12373" t="str">
        <f>_xlfn.XLOOKUP(Tableau1[[#This Row],[TYPE DE PIECE]],Tableau4[MATIERE],Tableau4[SHORT TYPE],"",0,1)</f>
        <v/>
      </c>
      <c r="N12373" t="str">
        <f>IF(ISERR(FIND("DECOUPE",Tableau1[[#This Row],[DESIGNATION]])),"","NEED REF")</f>
        <v/>
      </c>
    </row>
    <row r="12374" spans="2:14">
      <c r="B12374">
        <v>34401631</v>
      </c>
      <c r="C12374" s="2">
        <v>39630</v>
      </c>
      <c r="D12374" t="s">
        <v>745</v>
      </c>
      <c r="E12374" t="s">
        <v>9590</v>
      </c>
      <c r="F12374" t="s">
        <v>8695</v>
      </c>
      <c r="J12374" t="s">
        <v>17</v>
      </c>
      <c r="L12374" t="str">
        <f>_xlfn.XLOOKUP(Tableau1[[#This Row],[TYPE DE PIECE]],Tableau4[MATIERE],Tableau4[SHORT TYPE],"",0,1)</f>
        <v/>
      </c>
      <c r="N12374" t="str">
        <f>IF(ISERR(FIND("DECOUPE",Tableau1[[#This Row],[DESIGNATION]])),"","NEED REF")</f>
        <v/>
      </c>
    </row>
    <row r="12375" spans="2:14">
      <c r="B12375">
        <v>34401630</v>
      </c>
      <c r="C12375" s="2">
        <v>39625</v>
      </c>
      <c r="D12375" t="s">
        <v>13</v>
      </c>
      <c r="E12375" t="s">
        <v>9591</v>
      </c>
      <c r="F12375" t="s">
        <v>9592</v>
      </c>
      <c r="J12375" t="s">
        <v>4048</v>
      </c>
      <c r="L12375" t="str">
        <f>_xlfn.XLOOKUP(Tableau1[[#This Row],[TYPE DE PIECE]],Tableau4[MATIERE],Tableau4[SHORT TYPE],"",0,1)</f>
        <v/>
      </c>
      <c r="N12375" t="str">
        <f>IF(ISERR(FIND("DECOUPE",Tableau1[[#This Row],[DESIGNATION]])),"","NEED REF")</f>
        <v/>
      </c>
    </row>
    <row r="12376" spans="2:14">
      <c r="B12376">
        <v>34401629</v>
      </c>
      <c r="C12376" s="2">
        <v>39623</v>
      </c>
      <c r="D12376" t="s">
        <v>6880</v>
      </c>
      <c r="E12376" t="s">
        <v>9593</v>
      </c>
      <c r="F12376" t="s">
        <v>46</v>
      </c>
      <c r="J12376" t="s">
        <v>1944</v>
      </c>
      <c r="L12376" t="str">
        <f>_xlfn.XLOOKUP(Tableau1[[#This Row],[TYPE DE PIECE]],Tableau4[MATIERE],Tableau4[SHORT TYPE],"",0,1)</f>
        <v/>
      </c>
      <c r="N12376" t="str">
        <f>IF(ISERR(FIND("DECOUPE",Tableau1[[#This Row],[DESIGNATION]])),"","NEED REF")</f>
        <v/>
      </c>
    </row>
    <row r="12377" spans="2:14">
      <c r="B12377">
        <v>34401628</v>
      </c>
      <c r="C12377" s="2">
        <v>39622</v>
      </c>
      <c r="D12377" t="s">
        <v>13</v>
      </c>
      <c r="E12377" t="s">
        <v>9594</v>
      </c>
      <c r="F12377" t="s">
        <v>9460</v>
      </c>
      <c r="J12377" t="s">
        <v>17</v>
      </c>
      <c r="L12377" t="str">
        <f>_xlfn.XLOOKUP(Tableau1[[#This Row],[TYPE DE PIECE]],Tableau4[MATIERE],Tableau4[SHORT TYPE],"",0,1)</f>
        <v/>
      </c>
      <c r="N12377" t="str">
        <f>IF(ISERR(FIND("DECOUPE",Tableau1[[#This Row],[DESIGNATION]])),"","NEED REF")</f>
        <v/>
      </c>
    </row>
    <row r="12378" spans="2:14">
      <c r="B12378">
        <v>34401627</v>
      </c>
      <c r="C12378" s="2">
        <v>39615</v>
      </c>
      <c r="D12378" t="s">
        <v>13</v>
      </c>
      <c r="E12378" t="s">
        <v>9595</v>
      </c>
      <c r="F12378" t="s">
        <v>9592</v>
      </c>
      <c r="J12378" t="s">
        <v>4048</v>
      </c>
      <c r="L12378" t="str">
        <f>_xlfn.XLOOKUP(Tableau1[[#This Row],[TYPE DE PIECE]],Tableau4[MATIERE],Tableau4[SHORT TYPE],"",0,1)</f>
        <v/>
      </c>
      <c r="N12378" t="str">
        <f>IF(ISERR(FIND("DECOUPE",Tableau1[[#This Row],[DESIGNATION]])),"","NEED REF")</f>
        <v/>
      </c>
    </row>
    <row r="12379" spans="2:14">
      <c r="B12379">
        <v>34401626</v>
      </c>
      <c r="C12379" s="2">
        <v>39615</v>
      </c>
      <c r="D12379" t="s">
        <v>6880</v>
      </c>
      <c r="E12379" t="s">
        <v>9596</v>
      </c>
      <c r="F12379" t="s">
        <v>9592</v>
      </c>
      <c r="J12379" t="s">
        <v>4048</v>
      </c>
      <c r="L12379" t="str">
        <f>_xlfn.XLOOKUP(Tableau1[[#This Row],[TYPE DE PIECE]],Tableau4[MATIERE],Tableau4[SHORT TYPE],"",0,1)</f>
        <v/>
      </c>
      <c r="N12379" t="str">
        <f>IF(ISERR(FIND("DECOUPE",Tableau1[[#This Row],[DESIGNATION]])),"","NEED REF")</f>
        <v/>
      </c>
    </row>
    <row r="12380" spans="2:14">
      <c r="B12380">
        <v>34401625</v>
      </c>
      <c r="C12380" s="2">
        <v>39615</v>
      </c>
      <c r="D12380" t="s">
        <v>6880</v>
      </c>
      <c r="E12380" t="s">
        <v>9597</v>
      </c>
      <c r="F12380" t="s">
        <v>9040</v>
      </c>
      <c r="J12380" t="s">
        <v>1944</v>
      </c>
      <c r="L12380" t="str">
        <f>_xlfn.XLOOKUP(Tableau1[[#This Row],[TYPE DE PIECE]],Tableau4[MATIERE],Tableau4[SHORT TYPE],"",0,1)</f>
        <v/>
      </c>
      <c r="N12380" t="str">
        <f>IF(ISERR(FIND("DECOUPE",Tableau1[[#This Row],[DESIGNATION]])),"","NEED REF")</f>
        <v/>
      </c>
    </row>
    <row r="12381" spans="2:14">
      <c r="B12381">
        <v>34401624</v>
      </c>
      <c r="C12381" s="2">
        <v>39609</v>
      </c>
      <c r="D12381" t="s">
        <v>6880</v>
      </c>
      <c r="E12381" t="s">
        <v>9598</v>
      </c>
      <c r="F12381" t="s">
        <v>9599</v>
      </c>
      <c r="J12381" t="s">
        <v>1944</v>
      </c>
      <c r="L12381" t="str">
        <f>_xlfn.XLOOKUP(Tableau1[[#This Row],[TYPE DE PIECE]],Tableau4[MATIERE],Tableau4[SHORT TYPE],"",0,1)</f>
        <v/>
      </c>
      <c r="N12381" t="str">
        <f>IF(ISERR(FIND("DECOUPE",Tableau1[[#This Row],[DESIGNATION]])),"","NEED REF")</f>
        <v/>
      </c>
    </row>
    <row r="12382" spans="2:14">
      <c r="B12382">
        <v>34401623</v>
      </c>
      <c r="C12382" s="2">
        <v>39608</v>
      </c>
      <c r="D12382" t="s">
        <v>6880</v>
      </c>
      <c r="E12382" t="s">
        <v>9600</v>
      </c>
      <c r="F12382" t="s">
        <v>9599</v>
      </c>
      <c r="J12382" t="s">
        <v>1944</v>
      </c>
      <c r="L12382" t="str">
        <f>_xlfn.XLOOKUP(Tableau1[[#This Row],[TYPE DE PIECE]],Tableau4[MATIERE],Tableau4[SHORT TYPE],"",0,1)</f>
        <v/>
      </c>
      <c r="N12382" t="str">
        <f>IF(ISERR(FIND("DECOUPE",Tableau1[[#This Row],[DESIGNATION]])),"","NEED REF")</f>
        <v/>
      </c>
    </row>
    <row r="12383" spans="2:14">
      <c r="B12383">
        <v>34401622</v>
      </c>
      <c r="C12383" s="2">
        <v>39605</v>
      </c>
      <c r="D12383" t="s">
        <v>13</v>
      </c>
      <c r="E12383" t="s">
        <v>9601</v>
      </c>
      <c r="F12383" t="s">
        <v>9602</v>
      </c>
      <c r="J12383" t="s">
        <v>9274</v>
      </c>
      <c r="L12383" t="str">
        <f>_xlfn.XLOOKUP(Tableau1[[#This Row],[TYPE DE PIECE]],Tableau4[MATIERE],Tableau4[SHORT TYPE],"",0,1)</f>
        <v/>
      </c>
      <c r="N12383" t="str">
        <f>IF(ISERR(FIND("DECOUPE",Tableau1[[#This Row],[DESIGNATION]])),"","NEED REF")</f>
        <v/>
      </c>
    </row>
    <row r="12384" spans="2:14">
      <c r="B12384">
        <v>34401621</v>
      </c>
      <c r="C12384" s="2">
        <v>39604</v>
      </c>
      <c r="D12384" t="s">
        <v>6070</v>
      </c>
      <c r="E12384" t="s">
        <v>9603</v>
      </c>
      <c r="F12384" t="s">
        <v>9604</v>
      </c>
      <c r="J12384" t="s">
        <v>177</v>
      </c>
      <c r="L12384" t="str">
        <f>_xlfn.XLOOKUP(Tableau1[[#This Row],[TYPE DE PIECE]],Tableau4[MATIERE],Tableau4[SHORT TYPE],"",0,1)</f>
        <v/>
      </c>
      <c r="N12384" t="str">
        <f>IF(ISERR(FIND("DECOUPE",Tableau1[[#This Row],[DESIGNATION]])),"","NEED REF")</f>
        <v/>
      </c>
    </row>
    <row r="12385" spans="2:14">
      <c r="B12385">
        <v>34401620</v>
      </c>
      <c r="C12385" s="2">
        <v>39603</v>
      </c>
      <c r="D12385" t="s">
        <v>745</v>
      </c>
      <c r="E12385" t="s">
        <v>9605</v>
      </c>
      <c r="F12385" t="s">
        <v>9606</v>
      </c>
      <c r="J12385" t="s">
        <v>9274</v>
      </c>
      <c r="L12385" t="str">
        <f>_xlfn.XLOOKUP(Tableau1[[#This Row],[TYPE DE PIECE]],Tableau4[MATIERE],Tableau4[SHORT TYPE],"",0,1)</f>
        <v/>
      </c>
      <c r="N12385" t="str">
        <f>IF(ISERR(FIND("DECOUPE",Tableau1[[#This Row],[DESIGNATION]])),"","NEED REF")</f>
        <v/>
      </c>
    </row>
    <row r="12386" spans="2:14">
      <c r="B12386">
        <v>34401619</v>
      </c>
      <c r="C12386" s="2">
        <v>39603</v>
      </c>
      <c r="D12386" t="s">
        <v>5523</v>
      </c>
      <c r="E12386" t="s">
        <v>9607</v>
      </c>
      <c r="F12386" t="s">
        <v>9608</v>
      </c>
      <c r="J12386" t="s">
        <v>1944</v>
      </c>
      <c r="L12386" t="str">
        <f>_xlfn.XLOOKUP(Tableau1[[#This Row],[TYPE DE PIECE]],Tableau4[MATIERE],Tableau4[SHORT TYPE],"",0,1)</f>
        <v/>
      </c>
      <c r="N12386" t="str">
        <f>IF(ISERR(FIND("DECOUPE",Tableau1[[#This Row],[DESIGNATION]])),"","NEED REF")</f>
        <v/>
      </c>
    </row>
    <row r="12387" spans="2:14">
      <c r="B12387">
        <v>34401618</v>
      </c>
      <c r="C12387" s="2">
        <v>39603</v>
      </c>
      <c r="D12387" t="s">
        <v>13</v>
      </c>
      <c r="E12387" t="s">
        <v>9609</v>
      </c>
      <c r="F12387" t="s">
        <v>9592</v>
      </c>
      <c r="J12387" t="s">
        <v>1944</v>
      </c>
      <c r="L12387" t="str">
        <f>_xlfn.XLOOKUP(Tableau1[[#This Row],[TYPE DE PIECE]],Tableau4[MATIERE],Tableau4[SHORT TYPE],"",0,1)</f>
        <v/>
      </c>
      <c r="N12387" t="str">
        <f>IF(ISERR(FIND("DECOUPE",Tableau1[[#This Row],[DESIGNATION]])),"","NEED REF")</f>
        <v/>
      </c>
    </row>
    <row r="12388" spans="2:14">
      <c r="B12388">
        <v>34401617</v>
      </c>
      <c r="C12388" s="2">
        <v>39602</v>
      </c>
      <c r="D12388" t="s">
        <v>745</v>
      </c>
      <c r="E12388" t="s">
        <v>9610</v>
      </c>
      <c r="F12388" t="s">
        <v>9611</v>
      </c>
      <c r="J12388" t="s">
        <v>9274</v>
      </c>
      <c r="L12388" t="str">
        <f>_xlfn.XLOOKUP(Tableau1[[#This Row],[TYPE DE PIECE]],Tableau4[MATIERE],Tableau4[SHORT TYPE],"",0,1)</f>
        <v/>
      </c>
      <c r="N12388" t="str">
        <f>IF(ISERR(FIND("DECOUPE",Tableau1[[#This Row],[DESIGNATION]])),"","NEED REF")</f>
        <v/>
      </c>
    </row>
    <row r="12389" spans="2:14">
      <c r="B12389">
        <v>34401616</v>
      </c>
      <c r="C12389" s="2">
        <v>39596</v>
      </c>
      <c r="D12389" t="s">
        <v>6880</v>
      </c>
      <c r="E12389" t="s">
        <v>9612</v>
      </c>
      <c r="F12389" t="s">
        <v>6109</v>
      </c>
      <c r="J12389" t="s">
        <v>1944</v>
      </c>
      <c r="L12389" t="str">
        <f>_xlfn.XLOOKUP(Tableau1[[#This Row],[TYPE DE PIECE]],Tableau4[MATIERE],Tableau4[SHORT TYPE],"",0,1)</f>
        <v/>
      </c>
      <c r="N12389" t="str">
        <f>IF(ISERR(FIND("DECOUPE",Tableau1[[#This Row],[DESIGNATION]])),"","NEED REF")</f>
        <v/>
      </c>
    </row>
    <row r="12390" spans="2:14">
      <c r="B12390">
        <v>34401615</v>
      </c>
      <c r="C12390" s="2">
        <v>39590</v>
      </c>
      <c r="D12390" t="s">
        <v>745</v>
      </c>
      <c r="E12390" t="s">
        <v>9613</v>
      </c>
      <c r="F12390" t="s">
        <v>9614</v>
      </c>
      <c r="J12390" t="s">
        <v>4048</v>
      </c>
      <c r="L12390" t="str">
        <f>_xlfn.XLOOKUP(Tableau1[[#This Row],[TYPE DE PIECE]],Tableau4[MATIERE],Tableau4[SHORT TYPE],"",0,1)</f>
        <v/>
      </c>
      <c r="N12390" t="str">
        <f>IF(ISERR(FIND("DECOUPE",Tableau1[[#This Row],[DESIGNATION]])),"","NEED REF")</f>
        <v/>
      </c>
    </row>
    <row r="12391" spans="2:14">
      <c r="B12391">
        <v>34401614</v>
      </c>
      <c r="C12391" s="2">
        <v>39590</v>
      </c>
      <c r="D12391" t="s">
        <v>745</v>
      </c>
      <c r="E12391" t="s">
        <v>9615</v>
      </c>
      <c r="F12391" t="s">
        <v>9614</v>
      </c>
      <c r="J12391" t="s">
        <v>4048</v>
      </c>
      <c r="L12391" t="str">
        <f>_xlfn.XLOOKUP(Tableau1[[#This Row],[TYPE DE PIECE]],Tableau4[MATIERE],Tableau4[SHORT TYPE],"",0,1)</f>
        <v/>
      </c>
      <c r="N12391" t="str">
        <f>IF(ISERR(FIND("DECOUPE",Tableau1[[#This Row],[DESIGNATION]])),"","NEED REF")</f>
        <v/>
      </c>
    </row>
    <row r="12392" spans="2:14">
      <c r="B12392">
        <v>34401613</v>
      </c>
      <c r="C12392" s="2">
        <v>39589</v>
      </c>
      <c r="D12392" t="s">
        <v>13</v>
      </c>
      <c r="E12392" t="s">
        <v>9616</v>
      </c>
      <c r="F12392" t="s">
        <v>9164</v>
      </c>
      <c r="J12392" t="s">
        <v>1944</v>
      </c>
      <c r="L12392" t="str">
        <f>_xlfn.XLOOKUP(Tableau1[[#This Row],[TYPE DE PIECE]],Tableau4[MATIERE],Tableau4[SHORT TYPE],"",0,1)</f>
        <v/>
      </c>
      <c r="N12392" t="str">
        <f>IF(ISERR(FIND("DECOUPE",Tableau1[[#This Row],[DESIGNATION]])),"","NEED REF")</f>
        <v/>
      </c>
    </row>
    <row r="12393" spans="2:14">
      <c r="B12393">
        <v>34401612</v>
      </c>
      <c r="C12393" s="2">
        <v>39589</v>
      </c>
      <c r="D12393" t="s">
        <v>13</v>
      </c>
      <c r="E12393" t="s">
        <v>9617</v>
      </c>
      <c r="F12393" t="s">
        <v>9164</v>
      </c>
      <c r="J12393" t="s">
        <v>1944</v>
      </c>
      <c r="L12393" t="str">
        <f>_xlfn.XLOOKUP(Tableau1[[#This Row],[TYPE DE PIECE]],Tableau4[MATIERE],Tableau4[SHORT TYPE],"",0,1)</f>
        <v/>
      </c>
      <c r="N12393" t="str">
        <f>IF(ISERR(FIND("DECOUPE",Tableau1[[#This Row],[DESIGNATION]])),"","NEED REF")</f>
        <v/>
      </c>
    </row>
    <row r="12394" spans="2:14">
      <c r="B12394">
        <v>34401611</v>
      </c>
      <c r="C12394" s="2">
        <v>39588</v>
      </c>
      <c r="D12394" t="s">
        <v>6880</v>
      </c>
      <c r="E12394" t="s">
        <v>9618</v>
      </c>
      <c r="F12394" t="s">
        <v>9477</v>
      </c>
      <c r="J12394" t="s">
        <v>4048</v>
      </c>
      <c r="L12394" t="str">
        <f>_xlfn.XLOOKUP(Tableau1[[#This Row],[TYPE DE PIECE]],Tableau4[MATIERE],Tableau4[SHORT TYPE],"",0,1)</f>
        <v/>
      </c>
      <c r="N12394" t="str">
        <f>IF(ISERR(FIND("DECOUPE",Tableau1[[#This Row],[DESIGNATION]])),"","NEED REF")</f>
        <v/>
      </c>
    </row>
    <row r="12395" spans="2:14">
      <c r="B12395">
        <v>34401610</v>
      </c>
      <c r="C12395" s="2">
        <v>39587</v>
      </c>
      <c r="D12395" t="s">
        <v>6880</v>
      </c>
      <c r="E12395" t="s">
        <v>9619</v>
      </c>
      <c r="F12395" t="s">
        <v>9477</v>
      </c>
      <c r="J12395" t="s">
        <v>4048</v>
      </c>
      <c r="L12395" t="str">
        <f>_xlfn.XLOOKUP(Tableau1[[#This Row],[TYPE DE PIECE]],Tableau4[MATIERE],Tableau4[SHORT TYPE],"",0,1)</f>
        <v/>
      </c>
      <c r="N12395" t="str">
        <f>IF(ISERR(FIND("DECOUPE",Tableau1[[#This Row],[DESIGNATION]])),"","NEED REF")</f>
        <v/>
      </c>
    </row>
    <row r="12396" spans="2:14">
      <c r="B12396">
        <v>34401609</v>
      </c>
      <c r="C12396" s="2">
        <v>39587</v>
      </c>
      <c r="D12396" t="s">
        <v>6880</v>
      </c>
      <c r="E12396" t="s">
        <v>9620</v>
      </c>
      <c r="F12396" t="s">
        <v>9477</v>
      </c>
      <c r="J12396" t="s">
        <v>4048</v>
      </c>
      <c r="L12396" t="str">
        <f>_xlfn.XLOOKUP(Tableau1[[#This Row],[TYPE DE PIECE]],Tableau4[MATIERE],Tableau4[SHORT TYPE],"",0,1)</f>
        <v/>
      </c>
      <c r="N12396" t="str">
        <f>IF(ISERR(FIND("DECOUPE",Tableau1[[#This Row],[DESIGNATION]])),"","NEED REF")</f>
        <v/>
      </c>
    </row>
    <row r="12397" spans="2:14">
      <c r="B12397">
        <v>34401608</v>
      </c>
      <c r="C12397" s="2">
        <v>39584</v>
      </c>
      <c r="D12397" t="s">
        <v>745</v>
      </c>
      <c r="E12397" t="s">
        <v>9621</v>
      </c>
      <c r="F12397" t="s">
        <v>9494</v>
      </c>
      <c r="J12397" t="s">
        <v>9274</v>
      </c>
      <c r="L12397" t="str">
        <f>_xlfn.XLOOKUP(Tableau1[[#This Row],[TYPE DE PIECE]],Tableau4[MATIERE],Tableau4[SHORT TYPE],"",0,1)</f>
        <v/>
      </c>
      <c r="N12397" t="str">
        <f>IF(ISERR(FIND("DECOUPE",Tableau1[[#This Row],[DESIGNATION]])),"","NEED REF")</f>
        <v/>
      </c>
    </row>
    <row r="12398" spans="2:14">
      <c r="B12398">
        <v>34401607</v>
      </c>
      <c r="C12398" s="2">
        <v>39582</v>
      </c>
      <c r="D12398" t="s">
        <v>8693</v>
      </c>
      <c r="E12398" t="s">
        <v>9622</v>
      </c>
      <c r="F12398" t="s">
        <v>9623</v>
      </c>
      <c r="J12398" t="s">
        <v>9274</v>
      </c>
      <c r="L12398" t="str">
        <f>_xlfn.XLOOKUP(Tableau1[[#This Row],[TYPE DE PIECE]],Tableau4[MATIERE],Tableau4[SHORT TYPE],"",0,1)</f>
        <v/>
      </c>
      <c r="N12398" t="str">
        <f>IF(ISERR(FIND("DECOUPE",Tableau1[[#This Row],[DESIGNATION]])),"","NEED REF")</f>
        <v/>
      </c>
    </row>
    <row r="12399" spans="2:14">
      <c r="B12399">
        <v>34401606</v>
      </c>
      <c r="C12399" s="2">
        <v>39582</v>
      </c>
      <c r="D12399" t="s">
        <v>6880</v>
      </c>
      <c r="E12399" t="s">
        <v>9624</v>
      </c>
      <c r="F12399" t="s">
        <v>9473</v>
      </c>
      <c r="J12399" t="s">
        <v>17</v>
      </c>
      <c r="L12399" t="str">
        <f>_xlfn.XLOOKUP(Tableau1[[#This Row],[TYPE DE PIECE]],Tableau4[MATIERE],Tableau4[SHORT TYPE],"",0,1)</f>
        <v/>
      </c>
      <c r="N12399" t="str">
        <f>IF(ISERR(FIND("DECOUPE",Tableau1[[#This Row],[DESIGNATION]])),"","NEED REF")</f>
        <v/>
      </c>
    </row>
    <row r="12400" spans="2:14">
      <c r="B12400">
        <v>34401605</v>
      </c>
      <c r="C12400" s="2">
        <v>39573</v>
      </c>
      <c r="D12400" t="s">
        <v>745</v>
      </c>
      <c r="E12400" t="s">
        <v>9625</v>
      </c>
      <c r="F12400" t="s">
        <v>9626</v>
      </c>
      <c r="J12400" t="s">
        <v>1944</v>
      </c>
      <c r="L12400" t="str">
        <f>_xlfn.XLOOKUP(Tableau1[[#This Row],[TYPE DE PIECE]],Tableau4[MATIERE],Tableau4[SHORT TYPE],"",0,1)</f>
        <v/>
      </c>
      <c r="N12400" t="str">
        <f>IF(ISERR(FIND("DECOUPE",Tableau1[[#This Row],[DESIGNATION]])),"","NEED REF")</f>
        <v/>
      </c>
    </row>
    <row r="12401" spans="2:14">
      <c r="B12401">
        <v>34401604</v>
      </c>
      <c r="C12401" s="2">
        <v>39568</v>
      </c>
      <c r="D12401" t="s">
        <v>745</v>
      </c>
      <c r="E12401" t="s">
        <v>9627</v>
      </c>
      <c r="F12401" t="s">
        <v>9628</v>
      </c>
      <c r="J12401" t="s">
        <v>1944</v>
      </c>
      <c r="L12401" t="str">
        <f>_xlfn.XLOOKUP(Tableau1[[#This Row],[TYPE DE PIECE]],Tableau4[MATIERE],Tableau4[SHORT TYPE],"",0,1)</f>
        <v/>
      </c>
      <c r="N12401" t="str">
        <f>IF(ISERR(FIND("DECOUPE",Tableau1[[#This Row],[DESIGNATION]])),"","NEED REF")</f>
        <v/>
      </c>
    </row>
    <row r="12402" spans="2:14">
      <c r="B12402">
        <v>34401603</v>
      </c>
      <c r="C12402" s="2">
        <v>39568</v>
      </c>
      <c r="D12402" t="s">
        <v>6880</v>
      </c>
      <c r="E12402" t="s">
        <v>9629</v>
      </c>
      <c r="F12402" t="s">
        <v>9630</v>
      </c>
      <c r="J12402" t="s">
        <v>4048</v>
      </c>
      <c r="L12402" t="str">
        <f>_xlfn.XLOOKUP(Tableau1[[#This Row],[TYPE DE PIECE]],Tableau4[MATIERE],Tableau4[SHORT TYPE],"",0,1)</f>
        <v/>
      </c>
      <c r="N12402" t="str">
        <f>IF(ISERR(FIND("DECOUPE",Tableau1[[#This Row],[DESIGNATION]])),"","NEED REF")</f>
        <v/>
      </c>
    </row>
    <row r="12403" spans="2:14">
      <c r="B12403">
        <v>34401602</v>
      </c>
      <c r="C12403" s="2">
        <v>39567</v>
      </c>
      <c r="D12403" t="s">
        <v>745</v>
      </c>
      <c r="E12403" t="s">
        <v>9631</v>
      </c>
      <c r="F12403" t="s">
        <v>9623</v>
      </c>
      <c r="J12403" t="s">
        <v>9274</v>
      </c>
      <c r="L12403" t="str">
        <f>_xlfn.XLOOKUP(Tableau1[[#This Row],[TYPE DE PIECE]],Tableau4[MATIERE],Tableau4[SHORT TYPE],"",0,1)</f>
        <v/>
      </c>
      <c r="N12403" t="str">
        <f>IF(ISERR(FIND("DECOUPE",Tableau1[[#This Row],[DESIGNATION]])),"","NEED REF")</f>
        <v/>
      </c>
    </row>
    <row r="12404" spans="2:14">
      <c r="B12404">
        <v>34401601</v>
      </c>
      <c r="C12404" s="2">
        <v>39566</v>
      </c>
      <c r="D12404" t="s">
        <v>13</v>
      </c>
      <c r="E12404" t="s">
        <v>9632</v>
      </c>
      <c r="F12404" t="s">
        <v>9623</v>
      </c>
      <c r="J12404" t="s">
        <v>2245</v>
      </c>
      <c r="L12404" t="str">
        <f>_xlfn.XLOOKUP(Tableau1[[#This Row],[TYPE DE PIECE]],Tableau4[MATIERE],Tableau4[SHORT TYPE],"",0,1)</f>
        <v/>
      </c>
      <c r="N12404" t="str">
        <f>IF(ISERR(FIND("DECOUPE",Tableau1[[#This Row],[DESIGNATION]])),"","NEED REF")</f>
        <v/>
      </c>
    </row>
    <row r="12405" spans="2:14">
      <c r="B12405">
        <v>34401600</v>
      </c>
      <c r="C12405" s="2">
        <v>39566</v>
      </c>
      <c r="D12405" t="s">
        <v>13</v>
      </c>
      <c r="E12405" t="s">
        <v>9633</v>
      </c>
      <c r="F12405" t="s">
        <v>9623</v>
      </c>
      <c r="J12405" t="s">
        <v>2245</v>
      </c>
      <c r="L12405" t="str">
        <f>_xlfn.XLOOKUP(Tableau1[[#This Row],[TYPE DE PIECE]],Tableau4[MATIERE],Tableau4[SHORT TYPE],"",0,1)</f>
        <v/>
      </c>
      <c r="N12405" t="str">
        <f>IF(ISERR(FIND("DECOUPE",Tableau1[[#This Row],[DESIGNATION]])),"","NEED REF")</f>
        <v/>
      </c>
    </row>
    <row r="12406" spans="2:14">
      <c r="B12406">
        <v>34401599</v>
      </c>
      <c r="C12406" s="2">
        <v>39562</v>
      </c>
      <c r="D12406" t="s">
        <v>9634</v>
      </c>
      <c r="E12406" t="s">
        <v>9635</v>
      </c>
      <c r="F12406" t="s">
        <v>3158</v>
      </c>
      <c r="J12406" t="s">
        <v>4048</v>
      </c>
      <c r="L12406" t="str">
        <f>_xlfn.XLOOKUP(Tableau1[[#This Row],[TYPE DE PIECE]],Tableau4[MATIERE],Tableau4[SHORT TYPE],"",0,1)</f>
        <v/>
      </c>
      <c r="N12406" t="str">
        <f>IF(ISERR(FIND("DECOUPE",Tableau1[[#This Row],[DESIGNATION]])),"","NEED REF")</f>
        <v/>
      </c>
    </row>
    <row r="12407" spans="2:14">
      <c r="B12407">
        <v>34401598</v>
      </c>
      <c r="C12407" s="2">
        <v>39555</v>
      </c>
      <c r="D12407" t="s">
        <v>6880</v>
      </c>
      <c r="E12407" t="s">
        <v>9636</v>
      </c>
      <c r="F12407" t="s">
        <v>9637</v>
      </c>
      <c r="J12407" t="s">
        <v>1944</v>
      </c>
      <c r="L12407" t="str">
        <f>_xlfn.XLOOKUP(Tableau1[[#This Row],[TYPE DE PIECE]],Tableau4[MATIERE],Tableau4[SHORT TYPE],"",0,1)</f>
        <v/>
      </c>
      <c r="N12407" t="str">
        <f>IF(ISERR(FIND("DECOUPE",Tableau1[[#This Row],[DESIGNATION]])),"","NEED REF")</f>
        <v/>
      </c>
    </row>
    <row r="12408" spans="2:14">
      <c r="B12408">
        <v>34401597</v>
      </c>
      <c r="C12408" s="2">
        <v>39552</v>
      </c>
      <c r="D12408" t="s">
        <v>6880</v>
      </c>
      <c r="E12408" t="s">
        <v>9638</v>
      </c>
      <c r="F12408" t="s">
        <v>9639</v>
      </c>
      <c r="J12408" t="s">
        <v>17</v>
      </c>
      <c r="L12408" t="str">
        <f>_xlfn.XLOOKUP(Tableau1[[#This Row],[TYPE DE PIECE]],Tableau4[MATIERE],Tableau4[SHORT TYPE],"",0,1)</f>
        <v/>
      </c>
      <c r="N12408" t="str">
        <f>IF(ISERR(FIND("DECOUPE",Tableau1[[#This Row],[DESIGNATION]])),"","NEED REF")</f>
        <v/>
      </c>
    </row>
    <row r="12409" spans="2:14">
      <c r="B12409">
        <v>34401596</v>
      </c>
      <c r="C12409" s="2">
        <v>39548</v>
      </c>
      <c r="D12409" t="s">
        <v>13</v>
      </c>
      <c r="E12409" t="s">
        <v>9640</v>
      </c>
      <c r="F12409" t="s">
        <v>9520</v>
      </c>
      <c r="J12409" t="s">
        <v>4048</v>
      </c>
      <c r="L12409" t="str">
        <f>_xlfn.XLOOKUP(Tableau1[[#This Row],[TYPE DE PIECE]],Tableau4[MATIERE],Tableau4[SHORT TYPE],"",0,1)</f>
        <v/>
      </c>
      <c r="N12409" t="str">
        <f>IF(ISERR(FIND("DECOUPE",Tableau1[[#This Row],[DESIGNATION]])),"","NEED REF")</f>
        <v/>
      </c>
    </row>
    <row r="12410" spans="2:14">
      <c r="B12410">
        <v>34401595</v>
      </c>
      <c r="C12410" s="2">
        <v>39548</v>
      </c>
      <c r="D12410" t="s">
        <v>745</v>
      </c>
      <c r="E12410" t="s">
        <v>9641</v>
      </c>
      <c r="F12410" t="s">
        <v>9642</v>
      </c>
      <c r="J12410" t="s">
        <v>2245</v>
      </c>
      <c r="L12410" t="str">
        <f>_xlfn.XLOOKUP(Tableau1[[#This Row],[TYPE DE PIECE]],Tableau4[MATIERE],Tableau4[SHORT TYPE],"",0,1)</f>
        <v/>
      </c>
      <c r="N12410" t="str">
        <f>IF(ISERR(FIND("DECOUPE",Tableau1[[#This Row],[DESIGNATION]])),"","NEED REF")</f>
        <v/>
      </c>
    </row>
    <row r="12411" spans="2:14">
      <c r="B12411">
        <v>34401594</v>
      </c>
      <c r="C12411" s="2">
        <v>39542</v>
      </c>
      <c r="D12411" t="s">
        <v>6880</v>
      </c>
      <c r="E12411" t="s">
        <v>9643</v>
      </c>
      <c r="F12411" t="s">
        <v>9644</v>
      </c>
      <c r="J12411" t="s">
        <v>1944</v>
      </c>
      <c r="L12411" t="str">
        <f>_xlfn.XLOOKUP(Tableau1[[#This Row],[TYPE DE PIECE]],Tableau4[MATIERE],Tableau4[SHORT TYPE],"",0,1)</f>
        <v/>
      </c>
      <c r="N12411" t="str">
        <f>IF(ISERR(FIND("DECOUPE",Tableau1[[#This Row],[DESIGNATION]])),"","NEED REF")</f>
        <v/>
      </c>
    </row>
    <row r="12412" spans="2:14">
      <c r="B12412">
        <v>34401593</v>
      </c>
      <c r="C12412" s="2">
        <v>39542</v>
      </c>
      <c r="D12412" t="s">
        <v>6880</v>
      </c>
      <c r="E12412" t="s">
        <v>9645</v>
      </c>
      <c r="F12412" t="s">
        <v>9646</v>
      </c>
      <c r="J12412" t="s">
        <v>1944</v>
      </c>
      <c r="L12412" t="str">
        <f>_xlfn.XLOOKUP(Tableau1[[#This Row],[TYPE DE PIECE]],Tableau4[MATIERE],Tableau4[SHORT TYPE],"",0,1)</f>
        <v/>
      </c>
      <c r="N12412" t="str">
        <f>IF(ISERR(FIND("DECOUPE",Tableau1[[#This Row],[DESIGNATION]])),"","NEED REF")</f>
        <v/>
      </c>
    </row>
    <row r="12413" spans="2:14">
      <c r="B12413">
        <v>34401592</v>
      </c>
      <c r="C12413" s="2">
        <v>39542</v>
      </c>
      <c r="D12413" t="s">
        <v>745</v>
      </c>
      <c r="E12413" t="s">
        <v>9647</v>
      </c>
      <c r="F12413" t="s">
        <v>9648</v>
      </c>
      <c r="J12413" t="s">
        <v>9649</v>
      </c>
      <c r="L12413" t="str">
        <f>_xlfn.XLOOKUP(Tableau1[[#This Row],[TYPE DE PIECE]],Tableau4[MATIERE],Tableau4[SHORT TYPE],"",0,1)</f>
        <v/>
      </c>
      <c r="N12413" t="str">
        <f>IF(ISERR(FIND("DECOUPE",Tableau1[[#This Row],[DESIGNATION]])),"","NEED REF")</f>
        <v/>
      </c>
    </row>
    <row r="12414" spans="2:14">
      <c r="B12414">
        <v>34401591</v>
      </c>
      <c r="C12414" s="2">
        <v>39538</v>
      </c>
      <c r="D12414" t="s">
        <v>6880</v>
      </c>
      <c r="E12414" t="s">
        <v>9650</v>
      </c>
      <c r="F12414" t="s">
        <v>9651</v>
      </c>
      <c r="J12414" t="s">
        <v>4048</v>
      </c>
      <c r="L12414" t="str">
        <f>_xlfn.XLOOKUP(Tableau1[[#This Row],[TYPE DE PIECE]],Tableau4[MATIERE],Tableau4[SHORT TYPE],"",0,1)</f>
        <v/>
      </c>
      <c r="N12414" t="str">
        <f>IF(ISERR(FIND("DECOUPE",Tableau1[[#This Row],[DESIGNATION]])),"","NEED REF")</f>
        <v/>
      </c>
    </row>
    <row r="12415" spans="2:14">
      <c r="B12415">
        <v>34401590</v>
      </c>
      <c r="C12415" s="2"/>
      <c r="L12415" t="str">
        <f>_xlfn.XLOOKUP(Tableau1[[#This Row],[TYPE DE PIECE]],Tableau4[MATIERE],Tableau4[SHORT TYPE],"",0,1)</f>
        <v/>
      </c>
      <c r="N12415" t="str">
        <f>IF(ISERR(FIND("DECOUPE",Tableau1[[#This Row],[DESIGNATION]])),"","NEED REF")</f>
        <v/>
      </c>
    </row>
    <row r="12416" spans="2:14">
      <c r="B12416">
        <v>34401589</v>
      </c>
      <c r="C12416" s="2">
        <v>39533</v>
      </c>
      <c r="D12416" t="s">
        <v>6880</v>
      </c>
      <c r="E12416" t="s">
        <v>9650</v>
      </c>
      <c r="F12416" t="s">
        <v>9652</v>
      </c>
      <c r="J12416" t="s">
        <v>4048</v>
      </c>
      <c r="L12416" t="str">
        <f>_xlfn.XLOOKUP(Tableau1[[#This Row],[TYPE DE PIECE]],Tableau4[MATIERE],Tableau4[SHORT TYPE],"",0,1)</f>
        <v/>
      </c>
      <c r="N12416" t="str">
        <f>IF(ISERR(FIND("DECOUPE",Tableau1[[#This Row],[DESIGNATION]])),"","NEED REF")</f>
        <v/>
      </c>
    </row>
    <row r="12417" spans="2:14">
      <c r="B12417">
        <v>34401588</v>
      </c>
      <c r="C12417" s="2">
        <v>39533</v>
      </c>
      <c r="D12417" t="s">
        <v>6880</v>
      </c>
      <c r="E12417" t="s">
        <v>9653</v>
      </c>
      <c r="F12417" t="s">
        <v>9654</v>
      </c>
      <c r="J12417" t="s">
        <v>4048</v>
      </c>
      <c r="L12417" t="str">
        <f>_xlfn.XLOOKUP(Tableau1[[#This Row],[TYPE DE PIECE]],Tableau4[MATIERE],Tableau4[SHORT TYPE],"",0,1)</f>
        <v/>
      </c>
      <c r="N12417" t="str">
        <f>IF(ISERR(FIND("DECOUPE",Tableau1[[#This Row],[DESIGNATION]])),"","NEED REF")</f>
        <v/>
      </c>
    </row>
    <row r="12418" spans="2:14">
      <c r="B12418">
        <v>34401587</v>
      </c>
      <c r="C12418" s="2">
        <v>39532</v>
      </c>
      <c r="D12418" t="s">
        <v>13</v>
      </c>
      <c r="E12418" t="s">
        <v>9655</v>
      </c>
      <c r="F12418" t="s">
        <v>9656</v>
      </c>
      <c r="J12418" t="s">
        <v>9656</v>
      </c>
      <c r="L12418" t="str">
        <f>_xlfn.XLOOKUP(Tableau1[[#This Row],[TYPE DE PIECE]],Tableau4[MATIERE],Tableau4[SHORT TYPE],"",0,1)</f>
        <v/>
      </c>
      <c r="N12418" t="str">
        <f>IF(ISERR(FIND("DECOUPE",Tableau1[[#This Row],[DESIGNATION]])),"","NEED REF")</f>
        <v/>
      </c>
    </row>
    <row r="12419" spans="2:14">
      <c r="B12419">
        <v>34401586</v>
      </c>
      <c r="C12419" s="2">
        <v>39532</v>
      </c>
      <c r="D12419" t="s">
        <v>13</v>
      </c>
      <c r="E12419" t="s">
        <v>9657</v>
      </c>
      <c r="F12419" t="s">
        <v>9656</v>
      </c>
      <c r="J12419" t="s">
        <v>9656</v>
      </c>
      <c r="L12419" t="str">
        <f>_xlfn.XLOOKUP(Tableau1[[#This Row],[TYPE DE PIECE]],Tableau4[MATIERE],Tableau4[SHORT TYPE],"",0,1)</f>
        <v/>
      </c>
      <c r="N12419" t="str">
        <f>IF(ISERR(FIND("DECOUPE",Tableau1[[#This Row],[DESIGNATION]])),"","NEED REF")</f>
        <v/>
      </c>
    </row>
    <row r="12420" spans="2:14">
      <c r="B12420">
        <v>34401585</v>
      </c>
      <c r="C12420" s="2">
        <v>39526</v>
      </c>
      <c r="D12420" t="s">
        <v>6880</v>
      </c>
      <c r="E12420" t="s">
        <v>9658</v>
      </c>
      <c r="F12420" t="s">
        <v>3158</v>
      </c>
      <c r="J12420" t="s">
        <v>9274</v>
      </c>
      <c r="L12420" t="str">
        <f>_xlfn.XLOOKUP(Tableau1[[#This Row],[TYPE DE PIECE]],Tableau4[MATIERE],Tableau4[SHORT TYPE],"",0,1)</f>
        <v/>
      </c>
      <c r="N12420" t="str">
        <f>IF(ISERR(FIND("DECOUPE",Tableau1[[#This Row],[DESIGNATION]])),"","NEED REF")</f>
        <v/>
      </c>
    </row>
    <row r="12421" spans="2:14">
      <c r="B12421">
        <v>34401584</v>
      </c>
      <c r="C12421" s="2">
        <v>39525</v>
      </c>
      <c r="D12421" t="s">
        <v>6880</v>
      </c>
      <c r="E12421" t="s">
        <v>9659</v>
      </c>
      <c r="F12421" t="s">
        <v>9660</v>
      </c>
      <c r="J12421" t="s">
        <v>4048</v>
      </c>
      <c r="L12421" t="str">
        <f>_xlfn.XLOOKUP(Tableau1[[#This Row],[TYPE DE PIECE]],Tableau4[MATIERE],Tableau4[SHORT TYPE],"",0,1)</f>
        <v/>
      </c>
      <c r="N12421" t="str">
        <f>IF(ISERR(FIND("DECOUPE",Tableau1[[#This Row],[DESIGNATION]])),"","NEED REF")</f>
        <v/>
      </c>
    </row>
    <row r="12422" spans="2:14">
      <c r="B12422">
        <v>34401583</v>
      </c>
      <c r="C12422" s="2">
        <v>39525</v>
      </c>
      <c r="D12422" t="s">
        <v>6880</v>
      </c>
      <c r="E12422" t="s">
        <v>9659</v>
      </c>
      <c r="F12422" t="s">
        <v>9661</v>
      </c>
      <c r="J12422" t="s">
        <v>4048</v>
      </c>
      <c r="L12422" t="str">
        <f>_xlfn.XLOOKUP(Tableau1[[#This Row],[TYPE DE PIECE]],Tableau4[MATIERE],Tableau4[SHORT TYPE],"",0,1)</f>
        <v/>
      </c>
      <c r="N12422" t="str">
        <f>IF(ISERR(FIND("DECOUPE",Tableau1[[#This Row],[DESIGNATION]])),"","NEED REF")</f>
        <v/>
      </c>
    </row>
    <row r="12423" spans="2:14">
      <c r="B12423">
        <v>34401582</v>
      </c>
      <c r="C12423" s="2">
        <v>39524</v>
      </c>
      <c r="D12423" t="s">
        <v>13</v>
      </c>
      <c r="E12423" t="s">
        <v>9662</v>
      </c>
      <c r="J12423" t="s">
        <v>4048</v>
      </c>
      <c r="L12423" t="str">
        <f>_xlfn.XLOOKUP(Tableau1[[#This Row],[TYPE DE PIECE]],Tableau4[MATIERE],Tableau4[SHORT TYPE],"",0,1)</f>
        <v/>
      </c>
      <c r="N12423" t="str">
        <f>IF(ISERR(FIND("DECOUPE",Tableau1[[#This Row],[DESIGNATION]])),"","NEED REF")</f>
        <v/>
      </c>
    </row>
    <row r="12424" spans="2:14">
      <c r="B12424">
        <v>34401581</v>
      </c>
      <c r="C12424" s="2">
        <v>39524</v>
      </c>
      <c r="D12424" t="s">
        <v>13</v>
      </c>
      <c r="E12424" t="s">
        <v>9662</v>
      </c>
      <c r="J12424" t="s">
        <v>4048</v>
      </c>
      <c r="L12424" t="str">
        <f>_xlfn.XLOOKUP(Tableau1[[#This Row],[TYPE DE PIECE]],Tableau4[MATIERE],Tableau4[SHORT TYPE],"",0,1)</f>
        <v/>
      </c>
      <c r="N12424" t="str">
        <f>IF(ISERR(FIND("DECOUPE",Tableau1[[#This Row],[DESIGNATION]])),"","NEED REF")</f>
        <v/>
      </c>
    </row>
    <row r="12425" spans="2:14">
      <c r="B12425">
        <v>34401580</v>
      </c>
      <c r="C12425" s="2">
        <v>39524</v>
      </c>
      <c r="D12425" t="s">
        <v>13</v>
      </c>
      <c r="E12425" t="s">
        <v>9662</v>
      </c>
      <c r="J12425" t="s">
        <v>4048</v>
      </c>
      <c r="L12425" t="str">
        <f>_xlfn.XLOOKUP(Tableau1[[#This Row],[TYPE DE PIECE]],Tableau4[MATIERE],Tableau4[SHORT TYPE],"",0,1)</f>
        <v/>
      </c>
      <c r="N12425" t="str">
        <f>IF(ISERR(FIND("DECOUPE",Tableau1[[#This Row],[DESIGNATION]])),"","NEED REF")</f>
        <v/>
      </c>
    </row>
    <row r="12426" spans="2:14">
      <c r="B12426">
        <v>34401579</v>
      </c>
      <c r="C12426" s="2">
        <v>39524</v>
      </c>
      <c r="D12426" t="s">
        <v>13</v>
      </c>
      <c r="E12426" t="s">
        <v>9662</v>
      </c>
      <c r="J12426" t="s">
        <v>4048</v>
      </c>
      <c r="L12426" t="str">
        <f>_xlfn.XLOOKUP(Tableau1[[#This Row],[TYPE DE PIECE]],Tableau4[MATIERE],Tableau4[SHORT TYPE],"",0,1)</f>
        <v/>
      </c>
      <c r="N12426" t="str">
        <f>IF(ISERR(FIND("DECOUPE",Tableau1[[#This Row],[DESIGNATION]])),"","NEED REF")</f>
        <v/>
      </c>
    </row>
    <row r="12427" spans="2:14">
      <c r="B12427">
        <v>34401578</v>
      </c>
      <c r="C12427" s="2">
        <v>39524</v>
      </c>
      <c r="D12427" t="s">
        <v>13</v>
      </c>
      <c r="E12427" t="s">
        <v>9662</v>
      </c>
      <c r="J12427" t="s">
        <v>4048</v>
      </c>
      <c r="L12427" t="str">
        <f>_xlfn.XLOOKUP(Tableau1[[#This Row],[TYPE DE PIECE]],Tableau4[MATIERE],Tableau4[SHORT TYPE],"",0,1)</f>
        <v/>
      </c>
      <c r="N12427" t="str">
        <f>IF(ISERR(FIND("DECOUPE",Tableau1[[#This Row],[DESIGNATION]])),"","NEED REF")</f>
        <v/>
      </c>
    </row>
    <row r="12428" spans="2:14">
      <c r="B12428">
        <v>34401577</v>
      </c>
      <c r="C12428" s="2">
        <v>39524</v>
      </c>
      <c r="D12428" t="s">
        <v>13</v>
      </c>
      <c r="E12428" t="s">
        <v>9662</v>
      </c>
      <c r="J12428" t="s">
        <v>4048</v>
      </c>
      <c r="L12428" t="str">
        <f>_xlfn.XLOOKUP(Tableau1[[#This Row],[TYPE DE PIECE]],Tableau4[MATIERE],Tableau4[SHORT TYPE],"",0,1)</f>
        <v/>
      </c>
      <c r="N12428" t="str">
        <f>IF(ISERR(FIND("DECOUPE",Tableau1[[#This Row],[DESIGNATION]])),"","NEED REF")</f>
        <v/>
      </c>
    </row>
    <row r="12429" spans="2:14">
      <c r="B12429">
        <v>34401576</v>
      </c>
      <c r="C12429" s="2">
        <v>39524</v>
      </c>
      <c r="D12429" t="s">
        <v>13</v>
      </c>
      <c r="E12429" t="s">
        <v>9662</v>
      </c>
      <c r="J12429" t="s">
        <v>4048</v>
      </c>
      <c r="L12429" t="str">
        <f>_xlfn.XLOOKUP(Tableau1[[#This Row],[TYPE DE PIECE]],Tableau4[MATIERE],Tableau4[SHORT TYPE],"",0,1)</f>
        <v/>
      </c>
      <c r="N12429" t="str">
        <f>IF(ISERR(FIND("DECOUPE",Tableau1[[#This Row],[DESIGNATION]])),"","NEED REF")</f>
        <v/>
      </c>
    </row>
    <row r="12430" spans="2:14">
      <c r="B12430">
        <v>34401575</v>
      </c>
      <c r="C12430" s="2">
        <v>39524</v>
      </c>
      <c r="D12430" t="s">
        <v>13</v>
      </c>
      <c r="E12430" t="s">
        <v>9662</v>
      </c>
      <c r="J12430" t="s">
        <v>4048</v>
      </c>
      <c r="L12430" t="str">
        <f>_xlfn.XLOOKUP(Tableau1[[#This Row],[TYPE DE PIECE]],Tableau4[MATIERE],Tableau4[SHORT TYPE],"",0,1)</f>
        <v/>
      </c>
      <c r="N12430" t="str">
        <f>IF(ISERR(FIND("DECOUPE",Tableau1[[#This Row],[DESIGNATION]])),"","NEED REF")</f>
        <v/>
      </c>
    </row>
    <row r="12431" spans="2:14">
      <c r="B12431">
        <v>34401574</v>
      </c>
      <c r="C12431" s="2">
        <v>39518</v>
      </c>
      <c r="D12431" t="s">
        <v>745</v>
      </c>
      <c r="E12431" t="s">
        <v>9663</v>
      </c>
      <c r="F12431" t="s">
        <v>9623</v>
      </c>
      <c r="J12431" t="s">
        <v>9274</v>
      </c>
      <c r="L12431" t="str">
        <f>_xlfn.XLOOKUP(Tableau1[[#This Row],[TYPE DE PIECE]],Tableau4[MATIERE],Tableau4[SHORT TYPE],"",0,1)</f>
        <v/>
      </c>
      <c r="N12431" t="str">
        <f>IF(ISERR(FIND("DECOUPE",Tableau1[[#This Row],[DESIGNATION]])),"","NEED REF")</f>
        <v/>
      </c>
    </row>
    <row r="12432" spans="2:14">
      <c r="B12432">
        <v>34401573</v>
      </c>
      <c r="C12432" s="2">
        <v>39518</v>
      </c>
      <c r="D12432" t="s">
        <v>745</v>
      </c>
      <c r="E12432" t="s">
        <v>9664</v>
      </c>
      <c r="F12432" t="s">
        <v>9623</v>
      </c>
      <c r="J12432" t="s">
        <v>17</v>
      </c>
      <c r="L12432" t="str">
        <f>_xlfn.XLOOKUP(Tableau1[[#This Row],[TYPE DE PIECE]],Tableau4[MATIERE],Tableau4[SHORT TYPE],"",0,1)</f>
        <v/>
      </c>
      <c r="N12432" t="str">
        <f>IF(ISERR(FIND("DECOUPE",Tableau1[[#This Row],[DESIGNATION]])),"","NEED REF")</f>
        <v/>
      </c>
    </row>
    <row r="12433" spans="2:14">
      <c r="B12433">
        <v>34401572</v>
      </c>
      <c r="C12433" s="2">
        <v>39517</v>
      </c>
      <c r="D12433" t="s">
        <v>745</v>
      </c>
      <c r="E12433" t="s">
        <v>9665</v>
      </c>
      <c r="F12433" t="s">
        <v>9623</v>
      </c>
      <c r="J12433" t="s">
        <v>9274</v>
      </c>
      <c r="L12433" t="str">
        <f>_xlfn.XLOOKUP(Tableau1[[#This Row],[TYPE DE PIECE]],Tableau4[MATIERE],Tableau4[SHORT TYPE],"",0,1)</f>
        <v/>
      </c>
      <c r="N12433" t="str">
        <f>IF(ISERR(FIND("DECOUPE",Tableau1[[#This Row],[DESIGNATION]])),"","NEED REF")</f>
        <v/>
      </c>
    </row>
    <row r="12434" spans="2:14">
      <c r="B12434">
        <v>34401571</v>
      </c>
      <c r="C12434" s="2">
        <v>39513</v>
      </c>
      <c r="D12434" t="s">
        <v>6880</v>
      </c>
      <c r="E12434" t="s">
        <v>9666</v>
      </c>
      <c r="F12434" t="s">
        <v>8695</v>
      </c>
      <c r="J12434" t="s">
        <v>17</v>
      </c>
      <c r="L12434" t="str">
        <f>_xlfn.XLOOKUP(Tableau1[[#This Row],[TYPE DE PIECE]],Tableau4[MATIERE],Tableau4[SHORT TYPE],"",0,1)</f>
        <v/>
      </c>
      <c r="N12434" t="str">
        <f>IF(ISERR(FIND("DECOUPE",Tableau1[[#This Row],[DESIGNATION]])),"","NEED REF")</f>
        <v/>
      </c>
    </row>
    <row r="12435" spans="2:14">
      <c r="B12435">
        <v>34401570</v>
      </c>
      <c r="C12435" s="2">
        <v>39513</v>
      </c>
      <c r="D12435" t="s">
        <v>6880</v>
      </c>
      <c r="E12435" t="s">
        <v>9667</v>
      </c>
      <c r="F12435" t="s">
        <v>9668</v>
      </c>
      <c r="J12435" t="s">
        <v>4048</v>
      </c>
      <c r="L12435" t="str">
        <f>_xlfn.XLOOKUP(Tableau1[[#This Row],[TYPE DE PIECE]],Tableau4[MATIERE],Tableau4[SHORT TYPE],"",0,1)</f>
        <v/>
      </c>
      <c r="N12435" t="str">
        <f>IF(ISERR(FIND("DECOUPE",Tableau1[[#This Row],[DESIGNATION]])),"","NEED REF")</f>
        <v/>
      </c>
    </row>
    <row r="12436" spans="2:14">
      <c r="B12436">
        <v>34401569</v>
      </c>
      <c r="C12436" s="2">
        <v>39512</v>
      </c>
      <c r="D12436" t="s">
        <v>6880</v>
      </c>
      <c r="E12436" t="s">
        <v>9669</v>
      </c>
      <c r="F12436" t="s">
        <v>9670</v>
      </c>
      <c r="J12436" t="s">
        <v>4048</v>
      </c>
      <c r="L12436" t="str">
        <f>_xlfn.XLOOKUP(Tableau1[[#This Row],[TYPE DE PIECE]],Tableau4[MATIERE],Tableau4[SHORT TYPE],"",0,1)</f>
        <v/>
      </c>
      <c r="N12436" t="str">
        <f>IF(ISERR(FIND("DECOUPE",Tableau1[[#This Row],[DESIGNATION]])),"","NEED REF")</f>
        <v/>
      </c>
    </row>
    <row r="12437" spans="2:14">
      <c r="B12437">
        <v>34401568</v>
      </c>
      <c r="C12437" s="2">
        <v>39511</v>
      </c>
      <c r="D12437" t="s">
        <v>13</v>
      </c>
      <c r="E12437" t="s">
        <v>9671</v>
      </c>
      <c r="F12437" t="s">
        <v>9672</v>
      </c>
      <c r="J12437" t="s">
        <v>4048</v>
      </c>
      <c r="L12437" t="str">
        <f>_xlfn.XLOOKUP(Tableau1[[#This Row],[TYPE DE PIECE]],Tableau4[MATIERE],Tableau4[SHORT TYPE],"",0,1)</f>
        <v/>
      </c>
      <c r="N12437" t="str">
        <f>IF(ISERR(FIND("DECOUPE",Tableau1[[#This Row],[DESIGNATION]])),"","NEED REF")</f>
        <v/>
      </c>
    </row>
    <row r="12438" spans="2:14">
      <c r="B12438">
        <v>34401567</v>
      </c>
      <c r="C12438" s="2">
        <v>39511</v>
      </c>
      <c r="D12438" t="s">
        <v>13</v>
      </c>
      <c r="E12438" t="s">
        <v>9673</v>
      </c>
      <c r="F12438" t="s">
        <v>9672</v>
      </c>
      <c r="J12438" t="s">
        <v>4048</v>
      </c>
      <c r="L12438" t="str">
        <f>_xlfn.XLOOKUP(Tableau1[[#This Row],[TYPE DE PIECE]],Tableau4[MATIERE],Tableau4[SHORT TYPE],"",0,1)</f>
        <v/>
      </c>
      <c r="N12438" t="str">
        <f>IF(ISERR(FIND("DECOUPE",Tableau1[[#This Row],[DESIGNATION]])),"","NEED REF")</f>
        <v/>
      </c>
    </row>
    <row r="12439" spans="2:14">
      <c r="B12439">
        <v>34401566</v>
      </c>
      <c r="C12439" s="2">
        <v>39511</v>
      </c>
      <c r="D12439" t="s">
        <v>13</v>
      </c>
      <c r="E12439" t="s">
        <v>9674</v>
      </c>
      <c r="F12439" t="s">
        <v>9672</v>
      </c>
      <c r="J12439" t="s">
        <v>4048</v>
      </c>
      <c r="L12439" t="str">
        <f>_xlfn.XLOOKUP(Tableau1[[#This Row],[TYPE DE PIECE]],Tableau4[MATIERE],Tableau4[SHORT TYPE],"",0,1)</f>
        <v/>
      </c>
      <c r="N12439" t="str">
        <f>IF(ISERR(FIND("DECOUPE",Tableau1[[#This Row],[DESIGNATION]])),"","NEED REF")</f>
        <v/>
      </c>
    </row>
    <row r="12440" spans="2:14">
      <c r="B12440">
        <v>34401565</v>
      </c>
      <c r="C12440" s="2">
        <v>39507</v>
      </c>
      <c r="D12440" t="s">
        <v>745</v>
      </c>
      <c r="E12440" t="s">
        <v>9675</v>
      </c>
      <c r="F12440" t="s">
        <v>9676</v>
      </c>
      <c r="J12440" t="s">
        <v>9274</v>
      </c>
      <c r="L12440" t="str">
        <f>_xlfn.XLOOKUP(Tableau1[[#This Row],[TYPE DE PIECE]],Tableau4[MATIERE],Tableau4[SHORT TYPE],"",0,1)</f>
        <v/>
      </c>
      <c r="N12440" t="str">
        <f>IF(ISERR(FIND("DECOUPE",Tableau1[[#This Row],[DESIGNATION]])),"","NEED REF")</f>
        <v/>
      </c>
    </row>
    <row r="12441" spans="2:14">
      <c r="B12441">
        <v>34401564</v>
      </c>
      <c r="C12441" s="2">
        <v>39504</v>
      </c>
      <c r="D12441" t="s">
        <v>13</v>
      </c>
      <c r="E12441" t="s">
        <v>9677</v>
      </c>
      <c r="F12441" t="s">
        <v>9678</v>
      </c>
      <c r="J12441" t="s">
        <v>9274</v>
      </c>
      <c r="L12441" t="str">
        <f>_xlfn.XLOOKUP(Tableau1[[#This Row],[TYPE DE PIECE]],Tableau4[MATIERE],Tableau4[SHORT TYPE],"",0,1)</f>
        <v/>
      </c>
      <c r="N12441" t="str">
        <f>IF(ISERR(FIND("DECOUPE",Tableau1[[#This Row],[DESIGNATION]])),"","NEED REF")</f>
        <v/>
      </c>
    </row>
    <row r="12442" spans="2:14">
      <c r="B12442">
        <v>34401563</v>
      </c>
      <c r="C12442" s="2">
        <v>39504</v>
      </c>
      <c r="D12442" t="s">
        <v>9679</v>
      </c>
      <c r="E12442" t="s">
        <v>9680</v>
      </c>
      <c r="F12442" t="s">
        <v>9520</v>
      </c>
      <c r="J12442" t="s">
        <v>4048</v>
      </c>
      <c r="L12442" t="str">
        <f>_xlfn.XLOOKUP(Tableau1[[#This Row],[TYPE DE PIECE]],Tableau4[MATIERE],Tableau4[SHORT TYPE],"",0,1)</f>
        <v/>
      </c>
      <c r="N12442" t="str">
        <f>IF(ISERR(FIND("DECOUPE",Tableau1[[#This Row],[DESIGNATION]])),"","NEED REF")</f>
        <v/>
      </c>
    </row>
    <row r="12443" spans="2:14">
      <c r="B12443">
        <v>34401562</v>
      </c>
      <c r="C12443" s="2">
        <v>39504</v>
      </c>
      <c r="D12443" t="s">
        <v>9679</v>
      </c>
      <c r="E12443" t="s">
        <v>9681</v>
      </c>
      <c r="F12443" t="s">
        <v>9520</v>
      </c>
      <c r="J12443" t="s">
        <v>4048</v>
      </c>
      <c r="L12443" t="str">
        <f>_xlfn.XLOOKUP(Tableau1[[#This Row],[TYPE DE PIECE]],Tableau4[MATIERE],Tableau4[SHORT TYPE],"",0,1)</f>
        <v/>
      </c>
      <c r="N12443" t="str">
        <f>IF(ISERR(FIND("DECOUPE",Tableau1[[#This Row],[DESIGNATION]])),"","NEED REF")</f>
        <v/>
      </c>
    </row>
    <row r="12444" spans="2:14">
      <c r="B12444">
        <v>34401561</v>
      </c>
      <c r="C12444" s="2">
        <v>39503</v>
      </c>
      <c r="D12444" t="s">
        <v>13</v>
      </c>
      <c r="E12444" t="s">
        <v>9682</v>
      </c>
      <c r="F12444" t="s">
        <v>9520</v>
      </c>
      <c r="J12444" t="s">
        <v>4048</v>
      </c>
      <c r="L12444" t="str">
        <f>_xlfn.XLOOKUP(Tableau1[[#This Row],[TYPE DE PIECE]],Tableau4[MATIERE],Tableau4[SHORT TYPE],"",0,1)</f>
        <v/>
      </c>
      <c r="N12444" t="str">
        <f>IF(ISERR(FIND("DECOUPE",Tableau1[[#This Row],[DESIGNATION]])),"","NEED REF")</f>
        <v/>
      </c>
    </row>
    <row r="12445" spans="2:14">
      <c r="B12445">
        <v>34401560</v>
      </c>
      <c r="C12445" s="2">
        <v>39503</v>
      </c>
      <c r="D12445" t="s">
        <v>13</v>
      </c>
      <c r="E12445" t="s">
        <v>9683</v>
      </c>
      <c r="F12445" t="s">
        <v>9520</v>
      </c>
      <c r="J12445" t="s">
        <v>4048</v>
      </c>
      <c r="L12445" t="str">
        <f>_xlfn.XLOOKUP(Tableau1[[#This Row],[TYPE DE PIECE]],Tableau4[MATIERE],Tableau4[SHORT TYPE],"",0,1)</f>
        <v/>
      </c>
      <c r="N12445" t="str">
        <f>IF(ISERR(FIND("DECOUPE",Tableau1[[#This Row],[DESIGNATION]])),"","NEED REF")</f>
        <v/>
      </c>
    </row>
    <row r="12446" spans="2:14">
      <c r="B12446">
        <v>34401559</v>
      </c>
      <c r="C12446" s="2">
        <v>39503</v>
      </c>
      <c r="D12446" t="s">
        <v>13</v>
      </c>
      <c r="E12446" t="s">
        <v>9684</v>
      </c>
      <c r="F12446" t="s">
        <v>9520</v>
      </c>
      <c r="J12446" t="s">
        <v>4048</v>
      </c>
      <c r="L12446" t="str">
        <f>_xlfn.XLOOKUP(Tableau1[[#This Row],[TYPE DE PIECE]],Tableau4[MATIERE],Tableau4[SHORT TYPE],"",0,1)</f>
        <v/>
      </c>
      <c r="N12446" t="str">
        <f>IF(ISERR(FIND("DECOUPE",Tableau1[[#This Row],[DESIGNATION]])),"","NEED REF")</f>
        <v/>
      </c>
    </row>
    <row r="12447" spans="2:14">
      <c r="B12447">
        <v>34401558</v>
      </c>
      <c r="C12447" s="2">
        <v>39503</v>
      </c>
      <c r="D12447" t="s">
        <v>13</v>
      </c>
      <c r="E12447" t="s">
        <v>9685</v>
      </c>
      <c r="F12447" t="s">
        <v>9520</v>
      </c>
      <c r="J12447" t="s">
        <v>4048</v>
      </c>
      <c r="L12447" t="str">
        <f>_xlfn.XLOOKUP(Tableau1[[#This Row],[TYPE DE PIECE]],Tableau4[MATIERE],Tableau4[SHORT TYPE],"",0,1)</f>
        <v/>
      </c>
      <c r="N12447" t="str">
        <f>IF(ISERR(FIND("DECOUPE",Tableau1[[#This Row],[DESIGNATION]])),"","NEED REF")</f>
        <v/>
      </c>
    </row>
    <row r="12448" spans="2:14">
      <c r="B12448">
        <v>34401557</v>
      </c>
      <c r="C12448" s="2">
        <v>39500</v>
      </c>
      <c r="D12448" t="s">
        <v>745</v>
      </c>
      <c r="E12448" t="s">
        <v>9686</v>
      </c>
      <c r="F12448" t="s">
        <v>9687</v>
      </c>
      <c r="J12448" t="s">
        <v>9274</v>
      </c>
      <c r="L12448" t="str">
        <f>_xlfn.XLOOKUP(Tableau1[[#This Row],[TYPE DE PIECE]],Tableau4[MATIERE],Tableau4[SHORT TYPE],"",0,1)</f>
        <v/>
      </c>
      <c r="N12448" t="str">
        <f>IF(ISERR(FIND("DECOUPE",Tableau1[[#This Row],[DESIGNATION]])),"","NEED REF")</f>
        <v/>
      </c>
    </row>
    <row r="12449" spans="2:14">
      <c r="B12449">
        <v>34401556</v>
      </c>
      <c r="C12449" s="2">
        <v>39498</v>
      </c>
      <c r="D12449" t="s">
        <v>13</v>
      </c>
      <c r="E12449" t="s">
        <v>9688</v>
      </c>
      <c r="F12449" t="s">
        <v>9689</v>
      </c>
      <c r="J12449" t="s">
        <v>1944</v>
      </c>
      <c r="L12449" t="str">
        <f>_xlfn.XLOOKUP(Tableau1[[#This Row],[TYPE DE PIECE]],Tableau4[MATIERE],Tableau4[SHORT TYPE],"",0,1)</f>
        <v/>
      </c>
      <c r="N12449" t="str">
        <f>IF(ISERR(FIND("DECOUPE",Tableau1[[#This Row],[DESIGNATION]])),"","NEED REF")</f>
        <v>NEED REF</v>
      </c>
    </row>
    <row r="12450" spans="2:14">
      <c r="B12450">
        <v>34401555</v>
      </c>
      <c r="C12450" s="2">
        <v>39497</v>
      </c>
      <c r="D12450" t="s">
        <v>745</v>
      </c>
      <c r="E12450" t="s">
        <v>9690</v>
      </c>
      <c r="F12450" t="s">
        <v>9691</v>
      </c>
      <c r="J12450" t="s">
        <v>17</v>
      </c>
      <c r="L12450" t="str">
        <f>_xlfn.XLOOKUP(Tableau1[[#This Row],[TYPE DE PIECE]],Tableau4[MATIERE],Tableau4[SHORT TYPE],"",0,1)</f>
        <v/>
      </c>
      <c r="N12450" t="str">
        <f>IF(ISERR(FIND("DECOUPE",Tableau1[[#This Row],[DESIGNATION]])),"","NEED REF")</f>
        <v/>
      </c>
    </row>
    <row r="12451" spans="2:14">
      <c r="B12451">
        <v>34401554</v>
      </c>
      <c r="C12451" s="2">
        <v>39497</v>
      </c>
      <c r="D12451" t="s">
        <v>745</v>
      </c>
      <c r="E12451" t="s">
        <v>9692</v>
      </c>
      <c r="F12451" t="s">
        <v>9691</v>
      </c>
      <c r="J12451" t="s">
        <v>17</v>
      </c>
      <c r="L12451" t="str">
        <f>_xlfn.XLOOKUP(Tableau1[[#This Row],[TYPE DE PIECE]],Tableau4[MATIERE],Tableau4[SHORT TYPE],"",0,1)</f>
        <v/>
      </c>
      <c r="N12451" t="str">
        <f>IF(ISERR(FIND("DECOUPE",Tableau1[[#This Row],[DESIGNATION]])),"","NEED REF")</f>
        <v/>
      </c>
    </row>
    <row r="12452" spans="2:14">
      <c r="B12452">
        <v>34401553</v>
      </c>
      <c r="C12452" s="2">
        <v>39492</v>
      </c>
      <c r="D12452" t="s">
        <v>8693</v>
      </c>
      <c r="E12452" t="s">
        <v>9693</v>
      </c>
      <c r="F12452" t="s">
        <v>9694</v>
      </c>
      <c r="J12452" t="s">
        <v>9274</v>
      </c>
      <c r="L12452" t="str">
        <f>_xlfn.XLOOKUP(Tableau1[[#This Row],[TYPE DE PIECE]],Tableau4[MATIERE],Tableau4[SHORT TYPE],"",0,1)</f>
        <v/>
      </c>
      <c r="N12452" t="str">
        <f>IF(ISERR(FIND("DECOUPE",Tableau1[[#This Row],[DESIGNATION]])),"","NEED REF")</f>
        <v/>
      </c>
    </row>
    <row r="12453" spans="2:14">
      <c r="B12453">
        <v>34401552</v>
      </c>
      <c r="C12453" s="2">
        <v>39492</v>
      </c>
      <c r="D12453" t="s">
        <v>6880</v>
      </c>
      <c r="E12453" t="s">
        <v>9695</v>
      </c>
      <c r="F12453" t="s">
        <v>9696</v>
      </c>
      <c r="J12453" t="s">
        <v>1944</v>
      </c>
      <c r="L12453" t="str">
        <f>_xlfn.XLOOKUP(Tableau1[[#This Row],[TYPE DE PIECE]],Tableau4[MATIERE],Tableau4[SHORT TYPE],"",0,1)</f>
        <v/>
      </c>
      <c r="N12453" t="str">
        <f>IF(ISERR(FIND("DECOUPE",Tableau1[[#This Row],[DESIGNATION]])),"","NEED REF")</f>
        <v/>
      </c>
    </row>
    <row r="12454" spans="2:14">
      <c r="B12454">
        <v>34401551</v>
      </c>
      <c r="C12454" s="2">
        <v>39492</v>
      </c>
      <c r="D12454" t="s">
        <v>745</v>
      </c>
      <c r="E12454" t="s">
        <v>9697</v>
      </c>
      <c r="F12454" t="s">
        <v>9698</v>
      </c>
      <c r="J12454" t="s">
        <v>9274</v>
      </c>
      <c r="L12454" t="str">
        <f>_xlfn.XLOOKUP(Tableau1[[#This Row],[TYPE DE PIECE]],Tableau4[MATIERE],Tableau4[SHORT TYPE],"",0,1)</f>
        <v/>
      </c>
      <c r="N12454" t="str">
        <f>IF(ISERR(FIND("DECOUPE",Tableau1[[#This Row],[DESIGNATION]])),"","NEED REF")</f>
        <v/>
      </c>
    </row>
    <row r="12455" spans="2:14">
      <c r="B12455">
        <v>34401550</v>
      </c>
      <c r="C12455" s="2">
        <v>39492</v>
      </c>
      <c r="D12455" t="s">
        <v>745</v>
      </c>
      <c r="E12455" t="s">
        <v>9699</v>
      </c>
      <c r="F12455" t="s">
        <v>9698</v>
      </c>
      <c r="J12455" t="s">
        <v>9274</v>
      </c>
      <c r="L12455" t="str">
        <f>_xlfn.XLOOKUP(Tableau1[[#This Row],[TYPE DE PIECE]],Tableau4[MATIERE],Tableau4[SHORT TYPE],"",0,1)</f>
        <v/>
      </c>
      <c r="N12455" t="str">
        <f>IF(ISERR(FIND("DECOUPE",Tableau1[[#This Row],[DESIGNATION]])),"","NEED REF")</f>
        <v/>
      </c>
    </row>
    <row r="12456" spans="2:14">
      <c r="B12456">
        <v>34401549</v>
      </c>
      <c r="C12456" s="2">
        <v>39127</v>
      </c>
      <c r="D12456" t="s">
        <v>745</v>
      </c>
      <c r="E12456" t="s">
        <v>9700</v>
      </c>
      <c r="F12456" t="s">
        <v>8695</v>
      </c>
      <c r="J12456" t="s">
        <v>17</v>
      </c>
      <c r="L12456" t="str">
        <f>_xlfn.XLOOKUP(Tableau1[[#This Row],[TYPE DE PIECE]],Tableau4[MATIERE],Tableau4[SHORT TYPE],"",0,1)</f>
        <v/>
      </c>
      <c r="N12456" t="str">
        <f>IF(ISERR(FIND("DECOUPE",Tableau1[[#This Row],[DESIGNATION]])),"","NEED REF")</f>
        <v/>
      </c>
    </row>
    <row r="12457" spans="2:14">
      <c r="B12457">
        <v>34401548</v>
      </c>
      <c r="C12457" s="2">
        <v>39127</v>
      </c>
      <c r="D12457" t="s">
        <v>745</v>
      </c>
      <c r="E12457" t="s">
        <v>9701</v>
      </c>
      <c r="F12457" t="s">
        <v>8695</v>
      </c>
      <c r="J12457" t="s">
        <v>17</v>
      </c>
      <c r="L12457" t="str">
        <f>_xlfn.XLOOKUP(Tableau1[[#This Row],[TYPE DE PIECE]],Tableau4[MATIERE],Tableau4[SHORT TYPE],"",0,1)</f>
        <v/>
      </c>
      <c r="N12457" t="str">
        <f>IF(ISERR(FIND("DECOUPE",Tableau1[[#This Row],[DESIGNATION]])),"","NEED REF")</f>
        <v/>
      </c>
    </row>
    <row r="12458" spans="2:14">
      <c r="B12458">
        <v>34401547</v>
      </c>
      <c r="C12458" s="2">
        <v>39127</v>
      </c>
      <c r="D12458" t="s">
        <v>745</v>
      </c>
      <c r="E12458" t="s">
        <v>9702</v>
      </c>
      <c r="F12458" t="s">
        <v>9494</v>
      </c>
      <c r="J12458" t="s">
        <v>17</v>
      </c>
      <c r="L12458" t="str">
        <f>_xlfn.XLOOKUP(Tableau1[[#This Row],[TYPE DE PIECE]],Tableau4[MATIERE],Tableau4[SHORT TYPE],"",0,1)</f>
        <v/>
      </c>
      <c r="N12458" t="str">
        <f>IF(ISERR(FIND("DECOUPE",Tableau1[[#This Row],[DESIGNATION]])),"","NEED REF")</f>
        <v/>
      </c>
    </row>
    <row r="12459" spans="2:14">
      <c r="B12459">
        <v>34401546</v>
      </c>
      <c r="C12459" s="2">
        <v>39127</v>
      </c>
      <c r="D12459" t="s">
        <v>745</v>
      </c>
      <c r="E12459" t="s">
        <v>9493</v>
      </c>
      <c r="F12459" t="s">
        <v>9494</v>
      </c>
      <c r="J12459" t="s">
        <v>17</v>
      </c>
      <c r="L12459" t="str">
        <f>_xlfn.XLOOKUP(Tableau1[[#This Row],[TYPE DE PIECE]],Tableau4[MATIERE],Tableau4[SHORT TYPE],"",0,1)</f>
        <v/>
      </c>
      <c r="N12459" t="str">
        <f>IF(ISERR(FIND("DECOUPE",Tableau1[[#This Row],[DESIGNATION]])),"","NEED REF")</f>
        <v/>
      </c>
    </row>
    <row r="12460" spans="2:14">
      <c r="B12460">
        <v>34401545</v>
      </c>
      <c r="C12460" s="2">
        <v>39127</v>
      </c>
      <c r="D12460" t="s">
        <v>13</v>
      </c>
      <c r="E12460" t="s">
        <v>9703</v>
      </c>
      <c r="F12460" t="s">
        <v>6109</v>
      </c>
      <c r="J12460" t="s">
        <v>9274</v>
      </c>
      <c r="L12460" t="str">
        <f>_xlfn.XLOOKUP(Tableau1[[#This Row],[TYPE DE PIECE]],Tableau4[MATIERE],Tableau4[SHORT TYPE],"",0,1)</f>
        <v/>
      </c>
      <c r="N12460" t="str">
        <f>IF(ISERR(FIND("DECOUPE",Tableau1[[#This Row],[DESIGNATION]])),"","NEED REF")</f>
        <v/>
      </c>
    </row>
    <row r="12461" spans="2:14">
      <c r="B12461">
        <v>34401544</v>
      </c>
      <c r="C12461" s="2">
        <v>39491</v>
      </c>
      <c r="D12461" t="s">
        <v>6880</v>
      </c>
      <c r="E12461" t="s">
        <v>9704</v>
      </c>
      <c r="F12461" t="s">
        <v>9705</v>
      </c>
      <c r="J12461" t="s">
        <v>4048</v>
      </c>
      <c r="L12461" t="str">
        <f>_xlfn.XLOOKUP(Tableau1[[#This Row],[TYPE DE PIECE]],Tableau4[MATIERE],Tableau4[SHORT TYPE],"",0,1)</f>
        <v/>
      </c>
      <c r="N12461" t="str">
        <f>IF(ISERR(FIND("DECOUPE",Tableau1[[#This Row],[DESIGNATION]])),"","NEED REF")</f>
        <v/>
      </c>
    </row>
    <row r="12462" spans="2:14">
      <c r="B12462">
        <v>34401543</v>
      </c>
      <c r="C12462" s="2">
        <v>39486</v>
      </c>
      <c r="D12462" t="s">
        <v>6880</v>
      </c>
      <c r="E12462" t="s">
        <v>9706</v>
      </c>
      <c r="F12462" t="s">
        <v>9707</v>
      </c>
      <c r="J12462" t="s">
        <v>2245</v>
      </c>
      <c r="L12462" t="str">
        <f>_xlfn.XLOOKUP(Tableau1[[#This Row],[TYPE DE PIECE]],Tableau4[MATIERE],Tableau4[SHORT TYPE],"",0,1)</f>
        <v/>
      </c>
      <c r="N12462" t="str">
        <f>IF(ISERR(FIND("DECOUPE",Tableau1[[#This Row],[DESIGNATION]])),"","NEED REF")</f>
        <v/>
      </c>
    </row>
    <row r="12463" spans="2:14">
      <c r="B12463">
        <v>34401542</v>
      </c>
      <c r="C12463" s="2">
        <v>39485</v>
      </c>
      <c r="D12463" t="s">
        <v>13</v>
      </c>
      <c r="E12463" t="s">
        <v>9708</v>
      </c>
      <c r="F12463" t="s">
        <v>9494</v>
      </c>
      <c r="J12463" t="s">
        <v>177</v>
      </c>
      <c r="L12463" t="str">
        <f>_xlfn.XLOOKUP(Tableau1[[#This Row],[TYPE DE PIECE]],Tableau4[MATIERE],Tableau4[SHORT TYPE],"",0,1)</f>
        <v/>
      </c>
      <c r="N12463" t="str">
        <f>IF(ISERR(FIND("DECOUPE",Tableau1[[#This Row],[DESIGNATION]])),"","NEED REF")</f>
        <v/>
      </c>
    </row>
    <row r="12464" spans="2:14">
      <c r="B12464">
        <v>34401541</v>
      </c>
      <c r="C12464" s="2">
        <v>39485</v>
      </c>
      <c r="D12464" t="s">
        <v>13</v>
      </c>
      <c r="E12464" t="s">
        <v>9709</v>
      </c>
      <c r="F12464" t="s">
        <v>9494</v>
      </c>
      <c r="J12464" t="s">
        <v>177</v>
      </c>
      <c r="L12464" t="str">
        <f>_xlfn.XLOOKUP(Tableau1[[#This Row],[TYPE DE PIECE]],Tableau4[MATIERE],Tableau4[SHORT TYPE],"",0,1)</f>
        <v/>
      </c>
      <c r="N12464" t="str">
        <f>IF(ISERR(FIND("DECOUPE",Tableau1[[#This Row],[DESIGNATION]])),"","NEED REF")</f>
        <v/>
      </c>
    </row>
    <row r="12465" spans="2:14">
      <c r="B12465">
        <v>34401540</v>
      </c>
      <c r="C12465" s="2">
        <v>39485</v>
      </c>
      <c r="D12465" t="s">
        <v>745</v>
      </c>
      <c r="E12465" t="s">
        <v>9710</v>
      </c>
      <c r="F12465" t="s">
        <v>9164</v>
      </c>
      <c r="J12465" t="s">
        <v>1944</v>
      </c>
      <c r="L12465" t="str">
        <f>_xlfn.XLOOKUP(Tableau1[[#This Row],[TYPE DE PIECE]],Tableau4[MATIERE],Tableau4[SHORT TYPE],"",0,1)</f>
        <v/>
      </c>
      <c r="N12465" t="str">
        <f>IF(ISERR(FIND("DECOUPE",Tableau1[[#This Row],[DESIGNATION]])),"","NEED REF")</f>
        <v/>
      </c>
    </row>
    <row r="12466" spans="2:14">
      <c r="B12466">
        <v>34401539</v>
      </c>
      <c r="C12466" s="2">
        <v>39476</v>
      </c>
      <c r="D12466" t="s">
        <v>745</v>
      </c>
      <c r="E12466" t="s">
        <v>9711</v>
      </c>
      <c r="F12466" t="s">
        <v>8695</v>
      </c>
      <c r="J12466" t="s">
        <v>9712</v>
      </c>
      <c r="L12466" t="str">
        <f>_xlfn.XLOOKUP(Tableau1[[#This Row],[TYPE DE PIECE]],Tableau4[MATIERE],Tableau4[SHORT TYPE],"",0,1)</f>
        <v/>
      </c>
      <c r="N12466" t="str">
        <f>IF(ISERR(FIND("DECOUPE",Tableau1[[#This Row],[DESIGNATION]])),"","NEED REF")</f>
        <v/>
      </c>
    </row>
    <row r="12467" spans="2:14">
      <c r="B12467">
        <v>34401538</v>
      </c>
      <c r="C12467" s="2">
        <v>39458</v>
      </c>
      <c r="D12467" t="s">
        <v>6070</v>
      </c>
      <c r="E12467" t="s">
        <v>9713</v>
      </c>
      <c r="F12467" t="s">
        <v>9614</v>
      </c>
      <c r="J12467" t="s">
        <v>9656</v>
      </c>
      <c r="L12467" t="str">
        <f>_xlfn.XLOOKUP(Tableau1[[#This Row],[TYPE DE PIECE]],Tableau4[MATIERE],Tableau4[SHORT TYPE],"",0,1)</f>
        <v/>
      </c>
      <c r="N12467" t="str">
        <f>IF(ISERR(FIND("DECOUPE",Tableau1[[#This Row],[DESIGNATION]])),"","NEED REF")</f>
        <v/>
      </c>
    </row>
    <row r="12468" spans="2:14">
      <c r="B12468">
        <v>34401537</v>
      </c>
      <c r="C12468" s="2">
        <v>39456</v>
      </c>
      <c r="D12468" t="s">
        <v>6070</v>
      </c>
      <c r="E12468" t="s">
        <v>9714</v>
      </c>
      <c r="F12468" t="s">
        <v>9614</v>
      </c>
      <c r="J12468" t="s">
        <v>9656</v>
      </c>
      <c r="L12468" t="str">
        <f>_xlfn.XLOOKUP(Tableau1[[#This Row],[TYPE DE PIECE]],Tableau4[MATIERE],Tableau4[SHORT TYPE],"",0,1)</f>
        <v/>
      </c>
      <c r="N12468" t="str">
        <f>IF(ISERR(FIND("DECOUPE",Tableau1[[#This Row],[DESIGNATION]])),"","NEED REF")</f>
        <v/>
      </c>
    </row>
    <row r="12469" spans="2:14">
      <c r="B12469">
        <v>34401536</v>
      </c>
      <c r="C12469" s="2">
        <v>39443</v>
      </c>
      <c r="D12469" t="s">
        <v>745</v>
      </c>
      <c r="E12469" t="s">
        <v>9715</v>
      </c>
      <c r="F12469" t="s">
        <v>9716</v>
      </c>
      <c r="J12469" t="s">
        <v>17</v>
      </c>
      <c r="L12469" t="str">
        <f>_xlfn.XLOOKUP(Tableau1[[#This Row],[TYPE DE PIECE]],Tableau4[MATIERE],Tableau4[SHORT TYPE],"",0,1)</f>
        <v/>
      </c>
      <c r="N12469" t="str">
        <f>IF(ISERR(FIND("DECOUPE",Tableau1[[#This Row],[DESIGNATION]])),"","NEED REF")</f>
        <v/>
      </c>
    </row>
    <row r="12470" spans="2:14">
      <c r="B12470">
        <v>34401535</v>
      </c>
      <c r="C12470" s="2">
        <v>39443</v>
      </c>
      <c r="D12470" t="s">
        <v>745</v>
      </c>
      <c r="E12470" t="s">
        <v>9717</v>
      </c>
      <c r="F12470" t="s">
        <v>9718</v>
      </c>
      <c r="J12470" t="s">
        <v>17</v>
      </c>
      <c r="L12470" t="str">
        <f>_xlfn.XLOOKUP(Tableau1[[#This Row],[TYPE DE PIECE]],Tableau4[MATIERE],Tableau4[SHORT TYPE],"",0,1)</f>
        <v/>
      </c>
      <c r="N12470" t="str">
        <f>IF(ISERR(FIND("DECOUPE",Tableau1[[#This Row],[DESIGNATION]])),"","NEED REF")</f>
        <v/>
      </c>
    </row>
    <row r="12471" spans="2:14">
      <c r="B12471">
        <v>34401534</v>
      </c>
      <c r="C12471" s="2">
        <v>39443</v>
      </c>
      <c r="D12471" t="s">
        <v>745</v>
      </c>
      <c r="E12471" t="s">
        <v>9719</v>
      </c>
      <c r="F12471" t="s">
        <v>9718</v>
      </c>
      <c r="J12471" t="s">
        <v>17</v>
      </c>
      <c r="L12471" t="str">
        <f>_xlfn.XLOOKUP(Tableau1[[#This Row],[TYPE DE PIECE]],Tableau4[MATIERE],Tableau4[SHORT TYPE],"",0,1)</f>
        <v/>
      </c>
      <c r="N12471" t="str">
        <f>IF(ISERR(FIND("DECOUPE",Tableau1[[#This Row],[DESIGNATION]])),"","NEED REF")</f>
        <v/>
      </c>
    </row>
    <row r="12472" spans="2:14">
      <c r="B12472">
        <v>34401533</v>
      </c>
      <c r="C12472" s="2">
        <v>39443</v>
      </c>
      <c r="D12472" t="s">
        <v>745</v>
      </c>
      <c r="E12472" t="s">
        <v>9720</v>
      </c>
      <c r="F12472" t="s">
        <v>9718</v>
      </c>
      <c r="J12472" t="s">
        <v>17</v>
      </c>
      <c r="L12472" t="str">
        <f>_xlfn.XLOOKUP(Tableau1[[#This Row],[TYPE DE PIECE]],Tableau4[MATIERE],Tableau4[SHORT TYPE],"",0,1)</f>
        <v/>
      </c>
      <c r="N12472" t="str">
        <f>IF(ISERR(FIND("DECOUPE",Tableau1[[#This Row],[DESIGNATION]])),"","NEED REF")</f>
        <v/>
      </c>
    </row>
    <row r="12473" spans="2:14">
      <c r="B12473">
        <v>34401532</v>
      </c>
      <c r="C12473" s="2">
        <v>39442</v>
      </c>
      <c r="D12473" t="s">
        <v>6880</v>
      </c>
      <c r="E12473" t="s">
        <v>9721</v>
      </c>
      <c r="F12473" t="s">
        <v>9473</v>
      </c>
      <c r="J12473" t="s">
        <v>17</v>
      </c>
      <c r="L12473" t="str">
        <f>_xlfn.XLOOKUP(Tableau1[[#This Row],[TYPE DE PIECE]],Tableau4[MATIERE],Tableau4[SHORT TYPE],"",0,1)</f>
        <v/>
      </c>
      <c r="N12473" t="str">
        <f>IF(ISERR(FIND("DECOUPE",Tableau1[[#This Row],[DESIGNATION]])),"","NEED REF")</f>
        <v/>
      </c>
    </row>
    <row r="12474" spans="2:14">
      <c r="B12474">
        <v>34401531</v>
      </c>
      <c r="C12474" s="2">
        <v>39442</v>
      </c>
      <c r="D12474" t="s">
        <v>745</v>
      </c>
      <c r="E12474" t="s">
        <v>9722</v>
      </c>
      <c r="F12474" t="s">
        <v>9494</v>
      </c>
      <c r="J12474" t="s">
        <v>9274</v>
      </c>
      <c r="L12474" t="str">
        <f>_xlfn.XLOOKUP(Tableau1[[#This Row],[TYPE DE PIECE]],Tableau4[MATIERE],Tableau4[SHORT TYPE],"",0,1)</f>
        <v/>
      </c>
      <c r="N12474" t="str">
        <f>IF(ISERR(FIND("DECOUPE",Tableau1[[#This Row],[DESIGNATION]])),"","NEED REF")</f>
        <v/>
      </c>
    </row>
    <row r="12475" spans="2:14">
      <c r="B12475">
        <v>34401530</v>
      </c>
      <c r="C12475" s="2">
        <v>39437</v>
      </c>
      <c r="D12475" t="s">
        <v>6880</v>
      </c>
      <c r="E12475" t="s">
        <v>9723</v>
      </c>
      <c r="F12475" t="s">
        <v>9724</v>
      </c>
      <c r="J12475" t="s">
        <v>4048</v>
      </c>
      <c r="L12475" t="str">
        <f>_xlfn.XLOOKUP(Tableau1[[#This Row],[TYPE DE PIECE]],Tableau4[MATIERE],Tableau4[SHORT TYPE],"",0,1)</f>
        <v/>
      </c>
      <c r="N12475" t="str">
        <f>IF(ISERR(FIND("DECOUPE",Tableau1[[#This Row],[DESIGNATION]])),"","NEED REF")</f>
        <v/>
      </c>
    </row>
    <row r="12476" spans="2:14">
      <c r="B12476">
        <v>34401529</v>
      </c>
      <c r="C12476" s="2">
        <v>39437</v>
      </c>
      <c r="D12476" t="s">
        <v>6880</v>
      </c>
      <c r="E12476" t="s">
        <v>9725</v>
      </c>
      <c r="F12476" t="s">
        <v>9726</v>
      </c>
      <c r="J12476" t="s">
        <v>177</v>
      </c>
      <c r="L12476" t="str">
        <f>_xlfn.XLOOKUP(Tableau1[[#This Row],[TYPE DE PIECE]],Tableau4[MATIERE],Tableau4[SHORT TYPE],"",0,1)</f>
        <v/>
      </c>
      <c r="N12476" t="str">
        <f>IF(ISERR(FIND("DECOUPE",Tableau1[[#This Row],[DESIGNATION]])),"","NEED REF")</f>
        <v/>
      </c>
    </row>
    <row r="12477" spans="2:14">
      <c r="B12477">
        <v>34401528</v>
      </c>
      <c r="C12477" s="2">
        <v>39428</v>
      </c>
      <c r="D12477" t="s">
        <v>6880</v>
      </c>
      <c r="E12477" t="s">
        <v>9727</v>
      </c>
      <c r="F12477" t="s">
        <v>9728</v>
      </c>
      <c r="J12477" t="s">
        <v>4048</v>
      </c>
      <c r="L12477" t="str">
        <f>_xlfn.XLOOKUP(Tableau1[[#This Row],[TYPE DE PIECE]],Tableau4[MATIERE],Tableau4[SHORT TYPE],"",0,1)</f>
        <v/>
      </c>
      <c r="N12477" t="str">
        <f>IF(ISERR(FIND("DECOUPE",Tableau1[[#This Row],[DESIGNATION]])),"","NEED REF")</f>
        <v/>
      </c>
    </row>
    <row r="12478" spans="2:14">
      <c r="B12478">
        <v>34401527</v>
      </c>
      <c r="C12478" s="2">
        <v>39426</v>
      </c>
      <c r="D12478" t="s">
        <v>745</v>
      </c>
      <c r="E12478" t="s">
        <v>9729</v>
      </c>
      <c r="F12478" t="s">
        <v>9730</v>
      </c>
      <c r="J12478" t="s">
        <v>9712</v>
      </c>
      <c r="L12478" t="str">
        <f>_xlfn.XLOOKUP(Tableau1[[#This Row],[TYPE DE PIECE]],Tableau4[MATIERE],Tableau4[SHORT TYPE],"",0,1)</f>
        <v/>
      </c>
      <c r="N12478" t="str">
        <f>IF(ISERR(FIND("DECOUPE",Tableau1[[#This Row],[DESIGNATION]])),"","NEED REF")</f>
        <v/>
      </c>
    </row>
    <row r="12479" spans="2:14">
      <c r="B12479">
        <v>34401526</v>
      </c>
      <c r="C12479" s="2">
        <v>39421</v>
      </c>
      <c r="D12479" t="s">
        <v>745</v>
      </c>
      <c r="E12479" t="s">
        <v>9731</v>
      </c>
      <c r="F12479" t="s">
        <v>6109</v>
      </c>
      <c r="J12479" t="s">
        <v>1944</v>
      </c>
      <c r="L12479" t="str">
        <f>_xlfn.XLOOKUP(Tableau1[[#This Row],[TYPE DE PIECE]],Tableau4[MATIERE],Tableau4[SHORT TYPE],"",0,1)</f>
        <v/>
      </c>
      <c r="N12479" t="str">
        <f>IF(ISERR(FIND("DECOUPE",Tableau1[[#This Row],[DESIGNATION]])),"","NEED REF")</f>
        <v/>
      </c>
    </row>
    <row r="12480" spans="2:14">
      <c r="B12480">
        <v>34401525</v>
      </c>
      <c r="C12480" s="2">
        <v>39421</v>
      </c>
      <c r="D12480" t="s">
        <v>745</v>
      </c>
      <c r="E12480" t="s">
        <v>9732</v>
      </c>
      <c r="F12480" t="s">
        <v>6109</v>
      </c>
      <c r="J12480" t="s">
        <v>1944</v>
      </c>
      <c r="L12480" t="str">
        <f>_xlfn.XLOOKUP(Tableau1[[#This Row],[TYPE DE PIECE]],Tableau4[MATIERE],Tableau4[SHORT TYPE],"",0,1)</f>
        <v/>
      </c>
      <c r="N12480" t="str">
        <f>IF(ISERR(FIND("DECOUPE",Tableau1[[#This Row],[DESIGNATION]])),"","NEED REF")</f>
        <v>NEED REF</v>
      </c>
    </row>
    <row r="12481" spans="2:14">
      <c r="B12481">
        <v>34401524</v>
      </c>
      <c r="C12481" s="2">
        <v>39419</v>
      </c>
      <c r="D12481" t="s">
        <v>745</v>
      </c>
      <c r="E12481" t="s">
        <v>9733</v>
      </c>
      <c r="F12481" t="s">
        <v>9734</v>
      </c>
      <c r="J12481" t="s">
        <v>4048</v>
      </c>
      <c r="L12481" t="str">
        <f>_xlfn.XLOOKUP(Tableau1[[#This Row],[TYPE DE PIECE]],Tableau4[MATIERE],Tableau4[SHORT TYPE],"",0,1)</f>
        <v/>
      </c>
      <c r="N12481" t="str">
        <f>IF(ISERR(FIND("DECOUPE",Tableau1[[#This Row],[DESIGNATION]])),"","NEED REF")</f>
        <v/>
      </c>
    </row>
    <row r="12482" spans="2:14">
      <c r="B12482">
        <v>34401523</v>
      </c>
      <c r="C12482" s="2">
        <v>39414</v>
      </c>
      <c r="D12482" t="s">
        <v>9555</v>
      </c>
      <c r="E12482" t="s">
        <v>9735</v>
      </c>
      <c r="F12482" t="s">
        <v>9494</v>
      </c>
      <c r="J12482" t="s">
        <v>177</v>
      </c>
      <c r="L12482" t="str">
        <f>_xlfn.XLOOKUP(Tableau1[[#This Row],[TYPE DE PIECE]],Tableau4[MATIERE],Tableau4[SHORT TYPE],"",0,1)</f>
        <v/>
      </c>
      <c r="N12482" t="str">
        <f>IF(ISERR(FIND("DECOUPE",Tableau1[[#This Row],[DESIGNATION]])),"","NEED REF")</f>
        <v/>
      </c>
    </row>
    <row r="12483" spans="2:14">
      <c r="B12483">
        <v>34401522</v>
      </c>
      <c r="C12483" s="2">
        <v>39409</v>
      </c>
      <c r="D12483" t="s">
        <v>6880</v>
      </c>
      <c r="E12483" t="s">
        <v>9736</v>
      </c>
      <c r="F12483" t="s">
        <v>9614</v>
      </c>
      <c r="J12483" t="s">
        <v>9712</v>
      </c>
      <c r="L12483" t="str">
        <f>_xlfn.XLOOKUP(Tableau1[[#This Row],[TYPE DE PIECE]],Tableau4[MATIERE],Tableau4[SHORT TYPE],"",0,1)</f>
        <v/>
      </c>
      <c r="N12483" t="str">
        <f>IF(ISERR(FIND("DECOUPE",Tableau1[[#This Row],[DESIGNATION]])),"","NEED REF")</f>
        <v/>
      </c>
    </row>
    <row r="12484" spans="2:14">
      <c r="B12484">
        <v>34401521</v>
      </c>
      <c r="C12484" s="2">
        <v>39409</v>
      </c>
      <c r="D12484" t="s">
        <v>13</v>
      </c>
      <c r="E12484" t="s">
        <v>9737</v>
      </c>
      <c r="F12484" t="s">
        <v>9614</v>
      </c>
      <c r="J12484" t="s">
        <v>9712</v>
      </c>
      <c r="L12484" t="str">
        <f>_xlfn.XLOOKUP(Tableau1[[#This Row],[TYPE DE PIECE]],Tableau4[MATIERE],Tableau4[SHORT TYPE],"",0,1)</f>
        <v/>
      </c>
      <c r="N12484" t="str">
        <f>IF(ISERR(FIND("DECOUPE",Tableau1[[#This Row],[DESIGNATION]])),"","NEED REF")</f>
        <v/>
      </c>
    </row>
    <row r="12485" spans="2:14">
      <c r="B12485">
        <v>34401520</v>
      </c>
      <c r="C12485" s="2">
        <v>39408</v>
      </c>
      <c r="D12485" t="s">
        <v>745</v>
      </c>
      <c r="E12485" t="s">
        <v>9738</v>
      </c>
      <c r="F12485" t="s">
        <v>8695</v>
      </c>
      <c r="J12485" t="s">
        <v>177</v>
      </c>
      <c r="L12485" t="str">
        <f>_xlfn.XLOOKUP(Tableau1[[#This Row],[TYPE DE PIECE]],Tableau4[MATIERE],Tableau4[SHORT TYPE],"",0,1)</f>
        <v/>
      </c>
      <c r="N12485" t="str">
        <f>IF(ISERR(FIND("DECOUPE",Tableau1[[#This Row],[DESIGNATION]])),"","NEED REF")</f>
        <v/>
      </c>
    </row>
    <row r="12486" spans="2:14">
      <c r="B12486">
        <v>34401519</v>
      </c>
      <c r="C12486" s="2">
        <v>39405</v>
      </c>
      <c r="D12486" t="s">
        <v>6880</v>
      </c>
      <c r="E12486" t="s">
        <v>9739</v>
      </c>
      <c r="F12486" t="s">
        <v>8695</v>
      </c>
      <c r="J12486" t="s">
        <v>1944</v>
      </c>
      <c r="L12486" t="str">
        <f>_xlfn.XLOOKUP(Tableau1[[#This Row],[TYPE DE PIECE]],Tableau4[MATIERE],Tableau4[SHORT TYPE],"",0,1)</f>
        <v/>
      </c>
      <c r="N12486" t="str">
        <f>IF(ISERR(FIND("DECOUPE",Tableau1[[#This Row],[DESIGNATION]])),"","NEED REF")</f>
        <v/>
      </c>
    </row>
    <row r="12487" spans="2:14">
      <c r="B12487">
        <v>34401518</v>
      </c>
      <c r="C12487" s="2">
        <v>39398</v>
      </c>
      <c r="D12487" t="s">
        <v>9740</v>
      </c>
      <c r="E12487" t="s">
        <v>9741</v>
      </c>
      <c r="F12487" t="s">
        <v>9494</v>
      </c>
      <c r="J12487" t="s">
        <v>9274</v>
      </c>
      <c r="L12487" t="str">
        <f>_xlfn.XLOOKUP(Tableau1[[#This Row],[TYPE DE PIECE]],Tableau4[MATIERE],Tableau4[SHORT TYPE],"",0,1)</f>
        <v/>
      </c>
      <c r="N12487" t="str">
        <f>IF(ISERR(FIND("DECOUPE",Tableau1[[#This Row],[DESIGNATION]])),"","NEED REF")</f>
        <v/>
      </c>
    </row>
    <row r="12488" spans="2:14">
      <c r="B12488">
        <v>34401517</v>
      </c>
      <c r="C12488" s="2">
        <v>39394</v>
      </c>
      <c r="D12488" t="s">
        <v>6880</v>
      </c>
      <c r="E12488" t="s">
        <v>9659</v>
      </c>
      <c r="F12488" t="s">
        <v>9742</v>
      </c>
      <c r="J12488" t="s">
        <v>4048</v>
      </c>
      <c r="L12488" t="str">
        <f>_xlfn.XLOOKUP(Tableau1[[#This Row],[TYPE DE PIECE]],Tableau4[MATIERE],Tableau4[SHORT TYPE],"",0,1)</f>
        <v/>
      </c>
      <c r="N12488" t="str">
        <f>IF(ISERR(FIND("DECOUPE",Tableau1[[#This Row],[DESIGNATION]])),"","NEED REF")</f>
        <v/>
      </c>
    </row>
    <row r="12489" spans="2:14">
      <c r="B12489">
        <v>34401516</v>
      </c>
      <c r="C12489" s="2">
        <v>39393</v>
      </c>
      <c r="D12489" t="s">
        <v>9743</v>
      </c>
      <c r="E12489" t="s">
        <v>9744</v>
      </c>
      <c r="F12489" t="s">
        <v>9745</v>
      </c>
      <c r="J12489" t="s">
        <v>9746</v>
      </c>
      <c r="L12489" t="str">
        <f>_xlfn.XLOOKUP(Tableau1[[#This Row],[TYPE DE PIECE]],Tableau4[MATIERE],Tableau4[SHORT TYPE],"",0,1)</f>
        <v/>
      </c>
      <c r="N12489" t="str">
        <f>IF(ISERR(FIND("DECOUPE",Tableau1[[#This Row],[DESIGNATION]])),"","NEED REF")</f>
        <v/>
      </c>
    </row>
    <row r="12490" spans="2:14">
      <c r="B12490">
        <v>34401515</v>
      </c>
      <c r="C12490" s="2">
        <v>39391</v>
      </c>
      <c r="D12490" t="s">
        <v>745</v>
      </c>
      <c r="E12490" t="s">
        <v>9747</v>
      </c>
      <c r="F12490" t="s">
        <v>9494</v>
      </c>
      <c r="J12490" t="s">
        <v>9274</v>
      </c>
      <c r="L12490" t="str">
        <f>_xlfn.XLOOKUP(Tableau1[[#This Row],[TYPE DE PIECE]],Tableau4[MATIERE],Tableau4[SHORT TYPE],"",0,1)</f>
        <v/>
      </c>
      <c r="N12490" t="str">
        <f>IF(ISERR(FIND("DECOUPE",Tableau1[[#This Row],[DESIGNATION]])),"","NEED REF")</f>
        <v/>
      </c>
    </row>
    <row r="12491" spans="2:14">
      <c r="B12491">
        <v>34401514</v>
      </c>
      <c r="C12491" s="2">
        <v>39391</v>
      </c>
      <c r="D12491" t="s">
        <v>6880</v>
      </c>
      <c r="E12491" t="s">
        <v>9659</v>
      </c>
      <c r="F12491" t="s">
        <v>9748</v>
      </c>
      <c r="J12491" t="s">
        <v>4048</v>
      </c>
      <c r="L12491" t="str">
        <f>_xlfn.XLOOKUP(Tableau1[[#This Row],[TYPE DE PIECE]],Tableau4[MATIERE],Tableau4[SHORT TYPE],"",0,1)</f>
        <v/>
      </c>
      <c r="N12491" t="str">
        <f>IF(ISERR(FIND("DECOUPE",Tableau1[[#This Row],[DESIGNATION]])),"","NEED REF")</f>
        <v/>
      </c>
    </row>
    <row r="12492" spans="2:14">
      <c r="B12492">
        <v>34401513</v>
      </c>
      <c r="C12492" s="2">
        <v>39388</v>
      </c>
      <c r="D12492" t="s">
        <v>745</v>
      </c>
      <c r="E12492" t="s">
        <v>9749</v>
      </c>
      <c r="F12492" t="s">
        <v>9750</v>
      </c>
      <c r="J12492" t="s">
        <v>9274</v>
      </c>
      <c r="L12492" t="str">
        <f>_xlfn.XLOOKUP(Tableau1[[#This Row],[TYPE DE PIECE]],Tableau4[MATIERE],Tableau4[SHORT TYPE],"",0,1)</f>
        <v/>
      </c>
      <c r="N12492" t="str">
        <f>IF(ISERR(FIND("DECOUPE",Tableau1[[#This Row],[DESIGNATION]])),"","NEED REF")</f>
        <v/>
      </c>
    </row>
    <row r="12493" spans="2:14">
      <c r="B12493">
        <v>34401512</v>
      </c>
      <c r="C12493" s="2">
        <v>39384</v>
      </c>
      <c r="D12493" t="s">
        <v>745</v>
      </c>
      <c r="E12493" t="s">
        <v>9751</v>
      </c>
      <c r="F12493" t="s">
        <v>9614</v>
      </c>
      <c r="J12493" t="s">
        <v>9712</v>
      </c>
      <c r="L12493" t="str">
        <f>_xlfn.XLOOKUP(Tableau1[[#This Row],[TYPE DE PIECE]],Tableau4[MATIERE],Tableau4[SHORT TYPE],"",0,1)</f>
        <v/>
      </c>
      <c r="N12493" t="str">
        <f>IF(ISERR(FIND("DECOUPE",Tableau1[[#This Row],[DESIGNATION]])),"","NEED REF")</f>
        <v/>
      </c>
    </row>
    <row r="12494" spans="2:14">
      <c r="B12494">
        <v>34401511</v>
      </c>
      <c r="C12494" s="2">
        <v>39378</v>
      </c>
      <c r="D12494" t="s">
        <v>13</v>
      </c>
      <c r="E12494" t="s">
        <v>9752</v>
      </c>
      <c r="F12494" t="s">
        <v>9614</v>
      </c>
      <c r="J12494" t="s">
        <v>9746</v>
      </c>
      <c r="L12494" t="str">
        <f>_xlfn.XLOOKUP(Tableau1[[#This Row],[TYPE DE PIECE]],Tableau4[MATIERE],Tableau4[SHORT TYPE],"",0,1)</f>
        <v/>
      </c>
      <c r="N12494" t="str">
        <f>IF(ISERR(FIND("DECOUPE",Tableau1[[#This Row],[DESIGNATION]])),"","NEED REF")</f>
        <v/>
      </c>
    </row>
    <row r="12495" spans="2:14">
      <c r="B12495">
        <v>34401510</v>
      </c>
      <c r="C12495" s="2">
        <v>39373</v>
      </c>
      <c r="D12495" t="s">
        <v>13</v>
      </c>
      <c r="E12495" t="s">
        <v>9753</v>
      </c>
      <c r="F12495" t="s">
        <v>9494</v>
      </c>
      <c r="J12495" t="s">
        <v>9274</v>
      </c>
      <c r="L12495" t="str">
        <f>_xlfn.XLOOKUP(Tableau1[[#This Row],[TYPE DE PIECE]],Tableau4[MATIERE],Tableau4[SHORT TYPE],"",0,1)</f>
        <v/>
      </c>
      <c r="N12495" t="str">
        <f>IF(ISERR(FIND("DECOUPE",Tableau1[[#This Row],[DESIGNATION]])),"","NEED REF")</f>
        <v/>
      </c>
    </row>
    <row r="12496" spans="2:14">
      <c r="B12496">
        <v>34401509</v>
      </c>
      <c r="C12496" s="2">
        <v>39372</v>
      </c>
      <c r="D12496" t="s">
        <v>745</v>
      </c>
      <c r="E12496" t="s">
        <v>9754</v>
      </c>
      <c r="F12496" t="s">
        <v>9494</v>
      </c>
      <c r="J12496" t="s">
        <v>9274</v>
      </c>
      <c r="L12496" t="str">
        <f>_xlfn.XLOOKUP(Tableau1[[#This Row],[TYPE DE PIECE]],Tableau4[MATIERE],Tableau4[SHORT TYPE],"",0,1)</f>
        <v/>
      </c>
      <c r="N12496" t="str">
        <f>IF(ISERR(FIND("DECOUPE",Tableau1[[#This Row],[DESIGNATION]])),"","NEED REF")</f>
        <v/>
      </c>
    </row>
    <row r="12497" spans="2:14">
      <c r="B12497">
        <v>34401508</v>
      </c>
      <c r="C12497" s="2">
        <v>39372</v>
      </c>
      <c r="D12497" t="s">
        <v>745</v>
      </c>
      <c r="E12497" t="s">
        <v>9755</v>
      </c>
      <c r="F12497" t="s">
        <v>9494</v>
      </c>
      <c r="J12497" t="s">
        <v>9274</v>
      </c>
      <c r="L12497" t="str">
        <f>_xlfn.XLOOKUP(Tableau1[[#This Row],[TYPE DE PIECE]],Tableau4[MATIERE],Tableau4[SHORT TYPE],"",0,1)</f>
        <v/>
      </c>
      <c r="N12497" t="str">
        <f>IF(ISERR(FIND("DECOUPE",Tableau1[[#This Row],[DESIGNATION]])),"","NEED REF")</f>
        <v/>
      </c>
    </row>
    <row r="12498" spans="2:14">
      <c r="B12498">
        <v>34401507</v>
      </c>
      <c r="C12498" s="2">
        <v>39280</v>
      </c>
      <c r="D12498" t="s">
        <v>745</v>
      </c>
      <c r="E12498" t="s">
        <v>9756</v>
      </c>
      <c r="F12498" t="s">
        <v>9614</v>
      </c>
      <c r="J12498" t="s">
        <v>4048</v>
      </c>
      <c r="L12498" t="str">
        <f>_xlfn.XLOOKUP(Tableau1[[#This Row],[TYPE DE PIECE]],Tableau4[MATIERE],Tableau4[SHORT TYPE],"",0,1)</f>
        <v/>
      </c>
      <c r="N12498" t="str">
        <f>IF(ISERR(FIND("DECOUPE",Tableau1[[#This Row],[DESIGNATION]])),"","NEED REF")</f>
        <v/>
      </c>
    </row>
    <row r="12499" spans="2:14">
      <c r="B12499">
        <v>34401506</v>
      </c>
      <c r="C12499" s="2">
        <v>39372</v>
      </c>
      <c r="D12499" t="s">
        <v>745</v>
      </c>
      <c r="E12499" t="s">
        <v>9757</v>
      </c>
      <c r="F12499" t="s">
        <v>9614</v>
      </c>
      <c r="J12499" t="s">
        <v>4048</v>
      </c>
      <c r="L12499" t="str">
        <f>_xlfn.XLOOKUP(Tableau1[[#This Row],[TYPE DE PIECE]],Tableau4[MATIERE],Tableau4[SHORT TYPE],"",0,1)</f>
        <v/>
      </c>
      <c r="N12499" t="str">
        <f>IF(ISERR(FIND("DECOUPE",Tableau1[[#This Row],[DESIGNATION]])),"","NEED REF")</f>
        <v/>
      </c>
    </row>
    <row r="12500" spans="2:14">
      <c r="B12500">
        <v>34401505</v>
      </c>
      <c r="C12500" s="2">
        <v>39372</v>
      </c>
      <c r="D12500" t="s">
        <v>745</v>
      </c>
      <c r="E12500" t="s">
        <v>9758</v>
      </c>
      <c r="F12500" t="s">
        <v>9614</v>
      </c>
      <c r="J12500" t="s">
        <v>4048</v>
      </c>
      <c r="L12500" t="str">
        <f>_xlfn.XLOOKUP(Tableau1[[#This Row],[TYPE DE PIECE]],Tableau4[MATIERE],Tableau4[SHORT TYPE],"",0,1)</f>
        <v/>
      </c>
      <c r="N12500" t="str">
        <f>IF(ISERR(FIND("DECOUPE",Tableau1[[#This Row],[DESIGNATION]])),"","NEED REF")</f>
        <v/>
      </c>
    </row>
    <row r="12501" spans="2:14">
      <c r="B12501">
        <v>34401504</v>
      </c>
      <c r="C12501" s="2">
        <v>39370</v>
      </c>
      <c r="D12501" t="s">
        <v>6880</v>
      </c>
      <c r="E12501" t="s">
        <v>9759</v>
      </c>
      <c r="F12501" t="s">
        <v>9760</v>
      </c>
      <c r="J12501" t="s">
        <v>17</v>
      </c>
      <c r="L12501" t="str">
        <f>_xlfn.XLOOKUP(Tableau1[[#This Row],[TYPE DE PIECE]],Tableau4[MATIERE],Tableau4[SHORT TYPE],"",0,1)</f>
        <v/>
      </c>
      <c r="N12501" t="str">
        <f>IF(ISERR(FIND("DECOUPE",Tableau1[[#This Row],[DESIGNATION]])),"","NEED REF")</f>
        <v/>
      </c>
    </row>
    <row r="12502" spans="2:14">
      <c r="B12502">
        <v>34401503</v>
      </c>
      <c r="C12502" s="2">
        <v>39367</v>
      </c>
      <c r="D12502" t="s">
        <v>745</v>
      </c>
      <c r="E12502" t="s">
        <v>9761</v>
      </c>
      <c r="F12502" t="s">
        <v>9614</v>
      </c>
      <c r="J12502" t="s">
        <v>4048</v>
      </c>
      <c r="L12502" t="str">
        <f>_xlfn.XLOOKUP(Tableau1[[#This Row],[TYPE DE PIECE]],Tableau4[MATIERE],Tableau4[SHORT TYPE],"",0,1)</f>
        <v/>
      </c>
      <c r="N12502" t="str">
        <f>IF(ISERR(FIND("DECOUPE",Tableau1[[#This Row],[DESIGNATION]])),"","NEED REF")</f>
        <v/>
      </c>
    </row>
    <row r="12503" spans="2:14">
      <c r="B12503">
        <v>34401502</v>
      </c>
      <c r="C12503" s="2">
        <v>39367</v>
      </c>
      <c r="D12503" t="s">
        <v>13</v>
      </c>
      <c r="E12503" t="s">
        <v>9762</v>
      </c>
      <c r="F12503" t="s">
        <v>9614</v>
      </c>
      <c r="J12503" t="s">
        <v>9712</v>
      </c>
      <c r="L12503" t="str">
        <f>_xlfn.XLOOKUP(Tableau1[[#This Row],[TYPE DE PIECE]],Tableau4[MATIERE],Tableau4[SHORT TYPE],"",0,1)</f>
        <v/>
      </c>
      <c r="N12503" t="str">
        <f>IF(ISERR(FIND("DECOUPE",Tableau1[[#This Row],[DESIGNATION]])),"","NEED REF")</f>
        <v/>
      </c>
    </row>
    <row r="12504" spans="2:14">
      <c r="B12504">
        <v>34401501</v>
      </c>
      <c r="C12504" s="2">
        <v>39366</v>
      </c>
      <c r="D12504" t="s">
        <v>13</v>
      </c>
      <c r="E12504" t="s">
        <v>9763</v>
      </c>
      <c r="F12504" t="s">
        <v>9614</v>
      </c>
      <c r="J12504" t="s">
        <v>2245</v>
      </c>
      <c r="L12504" t="str">
        <f>_xlfn.XLOOKUP(Tableau1[[#This Row],[TYPE DE PIECE]],Tableau4[MATIERE],Tableau4[SHORT TYPE],"",0,1)</f>
        <v/>
      </c>
      <c r="N12504" t="str">
        <f>IF(ISERR(FIND("DECOUPE",Tableau1[[#This Row],[DESIGNATION]])),"","NEED REF")</f>
        <v/>
      </c>
    </row>
    <row r="12505" spans="2:14">
      <c r="B12505">
        <v>34401500</v>
      </c>
      <c r="C12505" s="2">
        <v>39366</v>
      </c>
      <c r="D12505" t="s">
        <v>6880</v>
      </c>
      <c r="E12505" t="s">
        <v>9764</v>
      </c>
      <c r="F12505" t="s">
        <v>9765</v>
      </c>
      <c r="J12505" t="s">
        <v>17</v>
      </c>
      <c r="L12505" t="str">
        <f>_xlfn.XLOOKUP(Tableau1[[#This Row],[TYPE DE PIECE]],Tableau4[MATIERE],Tableau4[SHORT TYPE],"",0,1)</f>
        <v/>
      </c>
      <c r="N12505" t="str">
        <f>IF(ISERR(FIND("DECOUPE",Tableau1[[#This Row],[DESIGNATION]])),"","NEED REF")</f>
        <v/>
      </c>
    </row>
    <row r="12506" spans="2:14">
      <c r="B12506">
        <v>34401499</v>
      </c>
      <c r="C12506" s="2">
        <v>39365</v>
      </c>
      <c r="D12506" t="s">
        <v>13</v>
      </c>
      <c r="E12506" t="s">
        <v>9766</v>
      </c>
      <c r="F12506" t="s">
        <v>9614</v>
      </c>
      <c r="J12506" t="s">
        <v>4048</v>
      </c>
      <c r="L12506" t="str">
        <f>_xlfn.XLOOKUP(Tableau1[[#This Row],[TYPE DE PIECE]],Tableau4[MATIERE],Tableau4[SHORT TYPE],"",0,1)</f>
        <v/>
      </c>
      <c r="N12506" t="str">
        <f>IF(ISERR(FIND("DECOUPE",Tableau1[[#This Row],[DESIGNATION]])),"","NEED REF")</f>
        <v/>
      </c>
    </row>
    <row r="12507" spans="2:14">
      <c r="B12507">
        <v>34401498</v>
      </c>
      <c r="C12507" s="2">
        <v>39365</v>
      </c>
      <c r="D12507" t="s">
        <v>13</v>
      </c>
      <c r="E12507" t="s">
        <v>9767</v>
      </c>
      <c r="F12507" t="s">
        <v>9614</v>
      </c>
      <c r="J12507" t="s">
        <v>4048</v>
      </c>
      <c r="L12507" t="str">
        <f>_xlfn.XLOOKUP(Tableau1[[#This Row],[TYPE DE PIECE]],Tableau4[MATIERE],Tableau4[SHORT TYPE],"",0,1)</f>
        <v/>
      </c>
      <c r="N12507" t="str">
        <f>IF(ISERR(FIND("DECOUPE",Tableau1[[#This Row],[DESIGNATION]])),"","NEED REF")</f>
        <v/>
      </c>
    </row>
    <row r="12508" spans="2:14">
      <c r="B12508">
        <v>34401497</v>
      </c>
      <c r="C12508" s="2">
        <v>39365</v>
      </c>
      <c r="D12508" t="s">
        <v>9768</v>
      </c>
      <c r="E12508" t="s">
        <v>9769</v>
      </c>
      <c r="F12508" t="s">
        <v>9494</v>
      </c>
      <c r="J12508" t="s">
        <v>9274</v>
      </c>
      <c r="L12508" t="str">
        <f>_xlfn.XLOOKUP(Tableau1[[#This Row],[TYPE DE PIECE]],Tableau4[MATIERE],Tableau4[SHORT TYPE],"",0,1)</f>
        <v/>
      </c>
      <c r="N12508" t="str">
        <f>IF(ISERR(FIND("DECOUPE",Tableau1[[#This Row],[DESIGNATION]])),"","NEED REF")</f>
        <v/>
      </c>
    </row>
    <row r="12509" spans="2:14">
      <c r="B12509">
        <v>34401496</v>
      </c>
      <c r="C12509" s="2">
        <v>39364</v>
      </c>
      <c r="D12509" t="s">
        <v>745</v>
      </c>
      <c r="E12509" t="s">
        <v>9770</v>
      </c>
      <c r="F12509" t="s">
        <v>9494</v>
      </c>
      <c r="J12509" t="s">
        <v>9656</v>
      </c>
      <c r="L12509" t="str">
        <f>_xlfn.XLOOKUP(Tableau1[[#This Row],[TYPE DE PIECE]],Tableau4[MATIERE],Tableau4[SHORT TYPE],"",0,1)</f>
        <v/>
      </c>
      <c r="N12509" t="str">
        <f>IF(ISERR(FIND("DECOUPE",Tableau1[[#This Row],[DESIGNATION]])),"","NEED REF")</f>
        <v/>
      </c>
    </row>
    <row r="12510" spans="2:14">
      <c r="B12510">
        <v>34401495</v>
      </c>
      <c r="C12510" s="2">
        <v>39353</v>
      </c>
      <c r="D12510" t="s">
        <v>6880</v>
      </c>
      <c r="E12510" t="s">
        <v>9771</v>
      </c>
      <c r="F12510" t="s">
        <v>9477</v>
      </c>
      <c r="J12510" t="s">
        <v>9712</v>
      </c>
      <c r="L12510" t="str">
        <f>_xlfn.XLOOKUP(Tableau1[[#This Row],[TYPE DE PIECE]],Tableau4[MATIERE],Tableau4[SHORT TYPE],"",0,1)</f>
        <v/>
      </c>
      <c r="N12510" t="str">
        <f>IF(ISERR(FIND("DECOUPE",Tableau1[[#This Row],[DESIGNATION]])),"","NEED REF")</f>
        <v/>
      </c>
    </row>
    <row r="12511" spans="2:14">
      <c r="B12511">
        <v>34401494</v>
      </c>
      <c r="C12511" s="2">
        <v>39352</v>
      </c>
      <c r="D12511" t="s">
        <v>13</v>
      </c>
      <c r="E12511" t="s">
        <v>9772</v>
      </c>
      <c r="F12511" t="s">
        <v>9623</v>
      </c>
      <c r="J12511" t="s">
        <v>2245</v>
      </c>
      <c r="L12511" t="str">
        <f>_xlfn.XLOOKUP(Tableau1[[#This Row],[TYPE DE PIECE]],Tableau4[MATIERE],Tableau4[SHORT TYPE],"",0,1)</f>
        <v/>
      </c>
      <c r="N12511" t="str">
        <f>IF(ISERR(FIND("DECOUPE",Tableau1[[#This Row],[DESIGNATION]])),"","NEED REF")</f>
        <v/>
      </c>
    </row>
    <row r="12512" spans="2:14">
      <c r="B12512">
        <v>34401493</v>
      </c>
      <c r="C12512" s="2">
        <v>39345</v>
      </c>
      <c r="D12512" t="s">
        <v>745</v>
      </c>
      <c r="E12512" t="s">
        <v>9773</v>
      </c>
      <c r="F12512" t="s">
        <v>9774</v>
      </c>
      <c r="J12512" t="s">
        <v>1944</v>
      </c>
      <c r="L12512" t="str">
        <f>_xlfn.XLOOKUP(Tableau1[[#This Row],[TYPE DE PIECE]],Tableau4[MATIERE],Tableau4[SHORT TYPE],"",0,1)</f>
        <v/>
      </c>
      <c r="N12512" t="str">
        <f>IF(ISERR(FIND("DECOUPE",Tableau1[[#This Row],[DESIGNATION]])),"","NEED REF")</f>
        <v/>
      </c>
    </row>
    <row r="12513" spans="2:14">
      <c r="B12513">
        <v>34401492</v>
      </c>
      <c r="C12513" s="2">
        <v>39335</v>
      </c>
      <c r="D12513" t="s">
        <v>9775</v>
      </c>
      <c r="E12513" t="s">
        <v>9776</v>
      </c>
      <c r="F12513" t="s">
        <v>9777</v>
      </c>
      <c r="J12513" t="s">
        <v>17</v>
      </c>
      <c r="L12513" t="str">
        <f>_xlfn.XLOOKUP(Tableau1[[#This Row],[TYPE DE PIECE]],Tableau4[MATIERE],Tableau4[SHORT TYPE],"",0,1)</f>
        <v/>
      </c>
      <c r="N12513" t="str">
        <f>IF(ISERR(FIND("DECOUPE",Tableau1[[#This Row],[DESIGNATION]])),"","NEED REF")</f>
        <v/>
      </c>
    </row>
    <row r="12514" spans="2:14">
      <c r="B12514">
        <v>34401491</v>
      </c>
      <c r="C12514" s="2">
        <v>39332</v>
      </c>
      <c r="D12514" t="s">
        <v>13</v>
      </c>
      <c r="E12514" t="s">
        <v>9778</v>
      </c>
      <c r="F12514" t="s">
        <v>9623</v>
      </c>
      <c r="J12514" t="s">
        <v>9274</v>
      </c>
      <c r="L12514" t="str">
        <f>_xlfn.XLOOKUP(Tableau1[[#This Row],[TYPE DE PIECE]],Tableau4[MATIERE],Tableau4[SHORT TYPE],"",0,1)</f>
        <v/>
      </c>
      <c r="N12514" t="str">
        <f>IF(ISERR(FIND("DECOUPE",Tableau1[[#This Row],[DESIGNATION]])),"","NEED REF")</f>
        <v/>
      </c>
    </row>
    <row r="12515" spans="2:14">
      <c r="B12515">
        <v>34401490</v>
      </c>
      <c r="C12515" s="2">
        <v>39332</v>
      </c>
      <c r="D12515" t="s">
        <v>13</v>
      </c>
      <c r="E12515" t="s">
        <v>9779</v>
      </c>
      <c r="F12515" t="s">
        <v>9623</v>
      </c>
      <c r="J12515" t="s">
        <v>9274</v>
      </c>
      <c r="L12515" t="str">
        <f>_xlfn.XLOOKUP(Tableau1[[#This Row],[TYPE DE PIECE]],Tableau4[MATIERE],Tableau4[SHORT TYPE],"",0,1)</f>
        <v/>
      </c>
      <c r="N12515" t="str">
        <f>IF(ISERR(FIND("DECOUPE",Tableau1[[#This Row],[DESIGNATION]])),"","NEED REF")</f>
        <v/>
      </c>
    </row>
    <row r="12516" spans="2:14">
      <c r="B12516">
        <v>34401489</v>
      </c>
      <c r="C12516" s="2">
        <v>39329</v>
      </c>
      <c r="D12516" t="s">
        <v>13</v>
      </c>
      <c r="E12516" t="s">
        <v>9780</v>
      </c>
      <c r="F12516" t="s">
        <v>9781</v>
      </c>
      <c r="J12516" t="s">
        <v>9649</v>
      </c>
      <c r="L12516" t="str">
        <f>_xlfn.XLOOKUP(Tableau1[[#This Row],[TYPE DE PIECE]],Tableau4[MATIERE],Tableau4[SHORT TYPE],"",0,1)</f>
        <v/>
      </c>
      <c r="N12516" t="str">
        <f>IF(ISERR(FIND("DECOUPE",Tableau1[[#This Row],[DESIGNATION]])),"","NEED REF")</f>
        <v/>
      </c>
    </row>
    <row r="12517" spans="2:14">
      <c r="B12517">
        <v>34401488</v>
      </c>
      <c r="C12517" s="2">
        <v>39328</v>
      </c>
      <c r="D12517" t="s">
        <v>9782</v>
      </c>
      <c r="E12517" t="s">
        <v>9783</v>
      </c>
      <c r="F12517" t="s">
        <v>9614</v>
      </c>
      <c r="J12517" t="s">
        <v>9656</v>
      </c>
      <c r="L12517" t="str">
        <f>_xlfn.XLOOKUP(Tableau1[[#This Row],[TYPE DE PIECE]],Tableau4[MATIERE],Tableau4[SHORT TYPE],"",0,1)</f>
        <v/>
      </c>
      <c r="N12517" t="str">
        <f>IF(ISERR(FIND("DECOUPE",Tableau1[[#This Row],[DESIGNATION]])),"","NEED REF")</f>
        <v/>
      </c>
    </row>
    <row r="12518" spans="2:14">
      <c r="B12518">
        <v>34401487</v>
      </c>
      <c r="C12518" s="2">
        <v>39328</v>
      </c>
      <c r="D12518" t="s">
        <v>6880</v>
      </c>
      <c r="E12518" t="s">
        <v>9784</v>
      </c>
      <c r="F12518" t="s">
        <v>9781</v>
      </c>
      <c r="J12518" t="s">
        <v>9712</v>
      </c>
      <c r="L12518" t="str">
        <f>_xlfn.XLOOKUP(Tableau1[[#This Row],[TYPE DE PIECE]],Tableau4[MATIERE],Tableau4[SHORT TYPE],"",0,1)</f>
        <v/>
      </c>
      <c r="N12518" t="str">
        <f>IF(ISERR(FIND("DECOUPE",Tableau1[[#This Row],[DESIGNATION]])),"","NEED REF")</f>
        <v/>
      </c>
    </row>
    <row r="12519" spans="2:14">
      <c r="B12519">
        <v>34401486</v>
      </c>
      <c r="C12519" s="2">
        <v>39321</v>
      </c>
      <c r="D12519" t="s">
        <v>6880</v>
      </c>
      <c r="E12519" t="s">
        <v>9785</v>
      </c>
      <c r="F12519" t="s">
        <v>9592</v>
      </c>
      <c r="J12519" t="s">
        <v>4048</v>
      </c>
      <c r="L12519" t="str">
        <f>_xlfn.XLOOKUP(Tableau1[[#This Row],[TYPE DE PIECE]],Tableau4[MATIERE],Tableau4[SHORT TYPE],"",0,1)</f>
        <v/>
      </c>
      <c r="N12519" t="str">
        <f>IF(ISERR(FIND("DECOUPE",Tableau1[[#This Row],[DESIGNATION]])),"","NEED REF")</f>
        <v/>
      </c>
    </row>
    <row r="12520" spans="2:14">
      <c r="B12520">
        <v>34401485</v>
      </c>
      <c r="C12520" s="2">
        <v>39321</v>
      </c>
      <c r="D12520" t="s">
        <v>745</v>
      </c>
      <c r="E12520" t="s">
        <v>9786</v>
      </c>
      <c r="F12520" t="s">
        <v>9494</v>
      </c>
      <c r="J12520" t="s">
        <v>17</v>
      </c>
      <c r="L12520" t="str">
        <f>_xlfn.XLOOKUP(Tableau1[[#This Row],[TYPE DE PIECE]],Tableau4[MATIERE],Tableau4[SHORT TYPE],"",0,1)</f>
        <v/>
      </c>
      <c r="N12520" t="str">
        <f>IF(ISERR(FIND("DECOUPE",Tableau1[[#This Row],[DESIGNATION]])),"","NEED REF")</f>
        <v/>
      </c>
    </row>
    <row r="12521" spans="2:14">
      <c r="B12521">
        <v>34401484</v>
      </c>
      <c r="C12521" s="2">
        <v>39318</v>
      </c>
      <c r="D12521" t="s">
        <v>745</v>
      </c>
      <c r="E12521" t="s">
        <v>9787</v>
      </c>
      <c r="F12521" t="s">
        <v>9494</v>
      </c>
      <c r="J12521" t="s">
        <v>4048</v>
      </c>
      <c r="L12521" t="str">
        <f>_xlfn.XLOOKUP(Tableau1[[#This Row],[TYPE DE PIECE]],Tableau4[MATIERE],Tableau4[SHORT TYPE],"",0,1)</f>
        <v/>
      </c>
      <c r="N12521" t="str">
        <f>IF(ISERR(FIND("DECOUPE",Tableau1[[#This Row],[DESIGNATION]])),"","NEED REF")</f>
        <v/>
      </c>
    </row>
    <row r="12522" spans="2:14">
      <c r="B12522">
        <v>34401483</v>
      </c>
      <c r="C12522" s="2">
        <v>39318</v>
      </c>
      <c r="D12522" t="s">
        <v>13</v>
      </c>
      <c r="E12522" t="s">
        <v>9788</v>
      </c>
      <c r="F12522" t="s">
        <v>9494</v>
      </c>
      <c r="J12522" t="s">
        <v>4048</v>
      </c>
      <c r="L12522" t="str">
        <f>_xlfn.XLOOKUP(Tableau1[[#This Row],[TYPE DE PIECE]],Tableau4[MATIERE],Tableau4[SHORT TYPE],"",0,1)</f>
        <v/>
      </c>
      <c r="N12522" t="str">
        <f>IF(ISERR(FIND("DECOUPE",Tableau1[[#This Row],[DESIGNATION]])),"","NEED REF")</f>
        <v/>
      </c>
    </row>
    <row r="12523" spans="2:14">
      <c r="B12523">
        <v>34401482</v>
      </c>
      <c r="C12523" s="2">
        <v>39318</v>
      </c>
      <c r="D12523" t="s">
        <v>745</v>
      </c>
      <c r="E12523" t="s">
        <v>9789</v>
      </c>
      <c r="F12523" t="s">
        <v>9494</v>
      </c>
      <c r="J12523" t="s">
        <v>4048</v>
      </c>
      <c r="L12523" t="str">
        <f>_xlfn.XLOOKUP(Tableau1[[#This Row],[TYPE DE PIECE]],Tableau4[MATIERE],Tableau4[SHORT TYPE],"",0,1)</f>
        <v/>
      </c>
      <c r="N12523" t="str">
        <f>IF(ISERR(FIND("DECOUPE",Tableau1[[#This Row],[DESIGNATION]])),"","NEED REF")</f>
        <v/>
      </c>
    </row>
    <row r="12524" spans="2:14">
      <c r="B12524">
        <v>34401481</v>
      </c>
      <c r="C12524" s="2">
        <v>39318</v>
      </c>
      <c r="D12524" t="s">
        <v>745</v>
      </c>
      <c r="E12524" t="s">
        <v>9790</v>
      </c>
      <c r="F12524" t="s">
        <v>9494</v>
      </c>
      <c r="J12524" t="s">
        <v>4048</v>
      </c>
      <c r="L12524" t="str">
        <f>_xlfn.XLOOKUP(Tableau1[[#This Row],[TYPE DE PIECE]],Tableau4[MATIERE],Tableau4[SHORT TYPE],"",0,1)</f>
        <v/>
      </c>
      <c r="N12524" t="str">
        <f>IF(ISERR(FIND("DECOUPE",Tableau1[[#This Row],[DESIGNATION]])),"","NEED REF")</f>
        <v/>
      </c>
    </row>
    <row r="12525" spans="2:14">
      <c r="B12525">
        <v>34401480</v>
      </c>
      <c r="C12525" s="2">
        <v>39318</v>
      </c>
      <c r="D12525" t="s">
        <v>6880</v>
      </c>
      <c r="E12525" t="s">
        <v>9791</v>
      </c>
      <c r="F12525" t="s">
        <v>9494</v>
      </c>
      <c r="J12525" t="s">
        <v>17</v>
      </c>
      <c r="L12525" t="str">
        <f>_xlfn.XLOOKUP(Tableau1[[#This Row],[TYPE DE PIECE]],Tableau4[MATIERE],Tableau4[SHORT TYPE],"",0,1)</f>
        <v/>
      </c>
      <c r="N12525" t="str">
        <f>IF(ISERR(FIND("DECOUPE",Tableau1[[#This Row],[DESIGNATION]])),"","NEED REF")</f>
        <v/>
      </c>
    </row>
    <row r="12526" spans="2:14">
      <c r="B12526">
        <v>34401479</v>
      </c>
      <c r="C12526" s="2">
        <v>39300</v>
      </c>
      <c r="D12526" t="s">
        <v>745</v>
      </c>
      <c r="E12526" t="s">
        <v>9792</v>
      </c>
      <c r="F12526" t="s">
        <v>9494</v>
      </c>
      <c r="J12526" t="s">
        <v>4048</v>
      </c>
      <c r="L12526" t="str">
        <f>_xlfn.XLOOKUP(Tableau1[[#This Row],[TYPE DE PIECE]],Tableau4[MATIERE],Tableau4[SHORT TYPE],"",0,1)</f>
        <v/>
      </c>
      <c r="N12526" t="str">
        <f>IF(ISERR(FIND("DECOUPE",Tableau1[[#This Row],[DESIGNATION]])),"","NEED REF")</f>
        <v/>
      </c>
    </row>
    <row r="12527" spans="2:14">
      <c r="B12527">
        <v>34401478</v>
      </c>
      <c r="C12527" s="2">
        <v>39300</v>
      </c>
      <c r="D12527" t="s">
        <v>745</v>
      </c>
      <c r="E12527" t="s">
        <v>9793</v>
      </c>
      <c r="F12527" t="s">
        <v>9494</v>
      </c>
      <c r="J12527" t="s">
        <v>4048</v>
      </c>
      <c r="L12527" t="str">
        <f>_xlfn.XLOOKUP(Tableau1[[#This Row],[TYPE DE PIECE]],Tableau4[MATIERE],Tableau4[SHORT TYPE],"",0,1)</f>
        <v/>
      </c>
      <c r="N12527" t="str">
        <f>IF(ISERR(FIND("DECOUPE",Tableau1[[#This Row],[DESIGNATION]])),"","NEED REF")</f>
        <v/>
      </c>
    </row>
    <row r="12528" spans="2:14">
      <c r="B12528">
        <v>34401477</v>
      </c>
      <c r="C12528" s="2">
        <v>39300</v>
      </c>
      <c r="D12528" t="s">
        <v>745</v>
      </c>
      <c r="E12528" t="s">
        <v>9794</v>
      </c>
      <c r="F12528" t="s">
        <v>9494</v>
      </c>
      <c r="J12528" t="s">
        <v>17</v>
      </c>
      <c r="L12528" t="str">
        <f>_xlfn.XLOOKUP(Tableau1[[#This Row],[TYPE DE PIECE]],Tableau4[MATIERE],Tableau4[SHORT TYPE],"",0,1)</f>
        <v/>
      </c>
      <c r="N12528" t="str">
        <f>IF(ISERR(FIND("DECOUPE",Tableau1[[#This Row],[DESIGNATION]])),"","NEED REF")</f>
        <v/>
      </c>
    </row>
    <row r="12529" spans="2:14">
      <c r="B12529">
        <v>34401476</v>
      </c>
      <c r="C12529" s="2">
        <v>39296</v>
      </c>
      <c r="D12529" t="s">
        <v>745</v>
      </c>
      <c r="E12529" t="s">
        <v>9795</v>
      </c>
      <c r="F12529" t="s">
        <v>9494</v>
      </c>
      <c r="J12529" t="s">
        <v>9274</v>
      </c>
      <c r="L12529" t="str">
        <f>_xlfn.XLOOKUP(Tableau1[[#This Row],[TYPE DE PIECE]],Tableau4[MATIERE],Tableau4[SHORT TYPE],"",0,1)</f>
        <v/>
      </c>
      <c r="N12529" t="str">
        <f>IF(ISERR(FIND("DECOUPE",Tableau1[[#This Row],[DESIGNATION]])),"","NEED REF")</f>
        <v/>
      </c>
    </row>
    <row r="12530" spans="2:14">
      <c r="B12530">
        <v>34401475</v>
      </c>
      <c r="C12530" s="2">
        <v>39295</v>
      </c>
      <c r="D12530" t="s">
        <v>745</v>
      </c>
      <c r="E12530" t="s">
        <v>9796</v>
      </c>
      <c r="F12530" t="s">
        <v>9777</v>
      </c>
      <c r="J12530" t="s">
        <v>17</v>
      </c>
      <c r="L12530" t="str">
        <f>_xlfn.XLOOKUP(Tableau1[[#This Row],[TYPE DE PIECE]],Tableau4[MATIERE],Tableau4[SHORT TYPE],"",0,1)</f>
        <v/>
      </c>
      <c r="N12530" t="str">
        <f>IF(ISERR(FIND("DECOUPE",Tableau1[[#This Row],[DESIGNATION]])),"","NEED REF")</f>
        <v/>
      </c>
    </row>
    <row r="12531" spans="2:14">
      <c r="B12531">
        <v>34401474</v>
      </c>
      <c r="C12531" s="2">
        <v>39294</v>
      </c>
      <c r="D12531" t="s">
        <v>745</v>
      </c>
      <c r="E12531" t="s">
        <v>9719</v>
      </c>
      <c r="F12531" t="s">
        <v>9473</v>
      </c>
      <c r="J12531" t="s">
        <v>17</v>
      </c>
      <c r="L12531" t="str">
        <f>_xlfn.XLOOKUP(Tableau1[[#This Row],[TYPE DE PIECE]],Tableau4[MATIERE],Tableau4[SHORT TYPE],"",0,1)</f>
        <v/>
      </c>
      <c r="N12531" t="str">
        <f>IF(ISERR(FIND("DECOUPE",Tableau1[[#This Row],[DESIGNATION]])),"","NEED REF")</f>
        <v/>
      </c>
    </row>
    <row r="12532" spans="2:14">
      <c r="B12532">
        <v>34401473</v>
      </c>
      <c r="C12532" s="2">
        <v>39294</v>
      </c>
      <c r="D12532" t="s">
        <v>745</v>
      </c>
      <c r="E12532" t="s">
        <v>9797</v>
      </c>
      <c r="F12532" t="s">
        <v>9473</v>
      </c>
      <c r="J12532" t="s">
        <v>17</v>
      </c>
      <c r="L12532" t="str">
        <f>_xlfn.XLOOKUP(Tableau1[[#This Row],[TYPE DE PIECE]],Tableau4[MATIERE],Tableau4[SHORT TYPE],"",0,1)</f>
        <v/>
      </c>
      <c r="N12532" t="str">
        <f>IF(ISERR(FIND("DECOUPE",Tableau1[[#This Row],[DESIGNATION]])),"","NEED REF")</f>
        <v/>
      </c>
    </row>
    <row r="12533" spans="2:14">
      <c r="B12533">
        <v>34401472</v>
      </c>
      <c r="C12533" s="2">
        <v>39290</v>
      </c>
      <c r="D12533" t="s">
        <v>6880</v>
      </c>
      <c r="E12533" t="s">
        <v>9798</v>
      </c>
      <c r="F12533" t="s">
        <v>9494</v>
      </c>
      <c r="J12533" t="s">
        <v>2245</v>
      </c>
      <c r="L12533" t="str">
        <f>_xlfn.XLOOKUP(Tableau1[[#This Row],[TYPE DE PIECE]],Tableau4[MATIERE],Tableau4[SHORT TYPE],"",0,1)</f>
        <v/>
      </c>
      <c r="N12533" t="str">
        <f>IF(ISERR(FIND("DECOUPE",Tableau1[[#This Row],[DESIGNATION]])),"","NEED REF")</f>
        <v/>
      </c>
    </row>
    <row r="12534" spans="2:14">
      <c r="B12534">
        <v>34401471</v>
      </c>
      <c r="C12534" s="2">
        <v>39289</v>
      </c>
      <c r="D12534" t="s">
        <v>6880</v>
      </c>
      <c r="E12534" t="s">
        <v>9799</v>
      </c>
      <c r="F12534" t="s">
        <v>9494</v>
      </c>
      <c r="J12534" t="s">
        <v>17</v>
      </c>
      <c r="L12534" t="str">
        <f>_xlfn.XLOOKUP(Tableau1[[#This Row],[TYPE DE PIECE]],Tableau4[MATIERE],Tableau4[SHORT TYPE],"",0,1)</f>
        <v/>
      </c>
      <c r="N12534" t="str">
        <f>IF(ISERR(FIND("DECOUPE",Tableau1[[#This Row],[DESIGNATION]])),"","NEED REF")</f>
        <v/>
      </c>
    </row>
    <row r="12535" spans="2:14">
      <c r="B12535">
        <v>34401470</v>
      </c>
      <c r="C12535" s="2">
        <v>39287</v>
      </c>
      <c r="D12535" t="s">
        <v>13</v>
      </c>
      <c r="E12535" t="s">
        <v>9800</v>
      </c>
      <c r="F12535" t="s">
        <v>9164</v>
      </c>
      <c r="J12535" t="s">
        <v>2245</v>
      </c>
      <c r="L12535" t="str">
        <f>_xlfn.XLOOKUP(Tableau1[[#This Row],[TYPE DE PIECE]],Tableau4[MATIERE],Tableau4[SHORT TYPE],"",0,1)</f>
        <v/>
      </c>
      <c r="N12535" t="str">
        <f>IF(ISERR(FIND("DECOUPE",Tableau1[[#This Row],[DESIGNATION]])),"","NEED REF")</f>
        <v/>
      </c>
    </row>
    <row r="12536" spans="2:14">
      <c r="B12536">
        <v>34401469</v>
      </c>
      <c r="C12536" s="2">
        <v>39287</v>
      </c>
      <c r="D12536" t="s">
        <v>6880</v>
      </c>
      <c r="E12536" t="s">
        <v>9801</v>
      </c>
      <c r="F12536" t="s">
        <v>9164</v>
      </c>
      <c r="J12536" t="s">
        <v>4048</v>
      </c>
      <c r="L12536" t="str">
        <f>_xlfn.XLOOKUP(Tableau1[[#This Row],[TYPE DE PIECE]],Tableau4[MATIERE],Tableau4[SHORT TYPE],"",0,1)</f>
        <v/>
      </c>
      <c r="N12536" t="str">
        <f>IF(ISERR(FIND("DECOUPE",Tableau1[[#This Row],[DESIGNATION]])),"","NEED REF")</f>
        <v/>
      </c>
    </row>
    <row r="12537" spans="2:14">
      <c r="B12537">
        <v>34401468</v>
      </c>
      <c r="C12537" s="2">
        <v>39286</v>
      </c>
      <c r="D12537" t="s">
        <v>6880</v>
      </c>
      <c r="E12537" t="s">
        <v>9802</v>
      </c>
      <c r="F12537" t="s">
        <v>9164</v>
      </c>
      <c r="J12537" t="s">
        <v>4048</v>
      </c>
      <c r="L12537" t="str">
        <f>_xlfn.XLOOKUP(Tableau1[[#This Row],[TYPE DE PIECE]],Tableau4[MATIERE],Tableau4[SHORT TYPE],"",0,1)</f>
        <v/>
      </c>
      <c r="N12537" t="str">
        <f>IF(ISERR(FIND("DECOUPE",Tableau1[[#This Row],[DESIGNATION]])),"","NEED REF")</f>
        <v/>
      </c>
    </row>
    <row r="12538" spans="2:14">
      <c r="B12538">
        <v>34401467</v>
      </c>
      <c r="C12538" s="2">
        <v>39286</v>
      </c>
      <c r="D12538" t="s">
        <v>13</v>
      </c>
      <c r="E12538" t="s">
        <v>9803</v>
      </c>
      <c r="F12538" t="s">
        <v>9473</v>
      </c>
      <c r="J12538" t="s">
        <v>17</v>
      </c>
      <c r="L12538" t="str">
        <f>_xlfn.XLOOKUP(Tableau1[[#This Row],[TYPE DE PIECE]],Tableau4[MATIERE],Tableau4[SHORT TYPE],"",0,1)</f>
        <v/>
      </c>
      <c r="N12538" t="str">
        <f>IF(ISERR(FIND("DECOUPE",Tableau1[[#This Row],[DESIGNATION]])),"","NEED REF")</f>
        <v/>
      </c>
    </row>
    <row r="12539" spans="2:14">
      <c r="B12539">
        <v>34401466</v>
      </c>
      <c r="C12539" s="2">
        <v>39286</v>
      </c>
      <c r="D12539" t="s">
        <v>13</v>
      </c>
      <c r="E12539" t="s">
        <v>9804</v>
      </c>
      <c r="F12539" t="s">
        <v>9473</v>
      </c>
      <c r="J12539" t="s">
        <v>17</v>
      </c>
      <c r="L12539" t="str">
        <f>_xlfn.XLOOKUP(Tableau1[[#This Row],[TYPE DE PIECE]],Tableau4[MATIERE],Tableau4[SHORT TYPE],"",0,1)</f>
        <v/>
      </c>
      <c r="N12539" t="str">
        <f>IF(ISERR(FIND("DECOUPE",Tableau1[[#This Row],[DESIGNATION]])),"","NEED REF")</f>
        <v/>
      </c>
    </row>
    <row r="12540" spans="2:14">
      <c r="B12540">
        <v>34401465</v>
      </c>
      <c r="C12540" s="2">
        <v>39283</v>
      </c>
      <c r="D12540" t="s">
        <v>745</v>
      </c>
      <c r="E12540" t="s">
        <v>9805</v>
      </c>
      <c r="F12540" t="s">
        <v>9592</v>
      </c>
      <c r="J12540" t="s">
        <v>4048</v>
      </c>
      <c r="L12540" t="str">
        <f>_xlfn.XLOOKUP(Tableau1[[#This Row],[TYPE DE PIECE]],Tableau4[MATIERE],Tableau4[SHORT TYPE],"",0,1)</f>
        <v/>
      </c>
      <c r="N12540" t="str">
        <f>IF(ISERR(FIND("DECOUPE",Tableau1[[#This Row],[DESIGNATION]])),"","NEED REF")</f>
        <v/>
      </c>
    </row>
    <row r="12541" spans="2:14">
      <c r="B12541">
        <v>34401464</v>
      </c>
      <c r="C12541" s="2">
        <v>39283</v>
      </c>
      <c r="D12541" t="s">
        <v>13</v>
      </c>
      <c r="E12541" t="s">
        <v>9806</v>
      </c>
      <c r="F12541" t="s">
        <v>9602</v>
      </c>
      <c r="J12541" t="s">
        <v>1944</v>
      </c>
      <c r="L12541" t="str">
        <f>_xlfn.XLOOKUP(Tableau1[[#This Row],[TYPE DE PIECE]],Tableau4[MATIERE],Tableau4[SHORT TYPE],"",0,1)</f>
        <v/>
      </c>
      <c r="N12541" t="str">
        <f>IF(ISERR(FIND("DECOUPE",Tableau1[[#This Row],[DESIGNATION]])),"","NEED REF")</f>
        <v/>
      </c>
    </row>
    <row r="12542" spans="2:14">
      <c r="B12542">
        <v>34401463</v>
      </c>
      <c r="C12542" s="2">
        <v>39283</v>
      </c>
      <c r="D12542" t="s">
        <v>13</v>
      </c>
      <c r="E12542" t="s">
        <v>9807</v>
      </c>
      <c r="F12542" t="s">
        <v>9602</v>
      </c>
      <c r="J12542" t="s">
        <v>1944</v>
      </c>
      <c r="L12542" t="str">
        <f>_xlfn.XLOOKUP(Tableau1[[#This Row],[TYPE DE PIECE]],Tableau4[MATIERE],Tableau4[SHORT TYPE],"",0,1)</f>
        <v/>
      </c>
      <c r="N12542" t="str">
        <f>IF(ISERR(FIND("DECOUPE",Tableau1[[#This Row],[DESIGNATION]])),"","NEED REF")</f>
        <v/>
      </c>
    </row>
    <row r="12543" spans="2:14">
      <c r="B12543">
        <v>34401462</v>
      </c>
      <c r="C12543" s="2">
        <v>39279</v>
      </c>
      <c r="D12543" t="s">
        <v>6880</v>
      </c>
      <c r="E12543" t="s">
        <v>9808</v>
      </c>
      <c r="F12543" t="s">
        <v>8548</v>
      </c>
      <c r="J12543" t="s">
        <v>4048</v>
      </c>
      <c r="L12543" t="str">
        <f>_xlfn.XLOOKUP(Tableau1[[#This Row],[TYPE DE PIECE]],Tableau4[MATIERE],Tableau4[SHORT TYPE],"",0,1)</f>
        <v/>
      </c>
      <c r="N12543" t="str">
        <f>IF(ISERR(FIND("DECOUPE",Tableau1[[#This Row],[DESIGNATION]])),"","NEED REF")</f>
        <v/>
      </c>
    </row>
    <row r="12544" spans="2:14">
      <c r="B12544">
        <v>34401461</v>
      </c>
      <c r="C12544" s="2">
        <v>39279</v>
      </c>
      <c r="D12544" t="s">
        <v>6880</v>
      </c>
      <c r="E12544" t="s">
        <v>9809</v>
      </c>
      <c r="F12544" t="s">
        <v>9473</v>
      </c>
      <c r="J12544" t="s">
        <v>17</v>
      </c>
      <c r="L12544" t="str">
        <f>_xlfn.XLOOKUP(Tableau1[[#This Row],[TYPE DE PIECE]],Tableau4[MATIERE],Tableau4[SHORT TYPE],"",0,1)</f>
        <v/>
      </c>
      <c r="N12544" t="str">
        <f>IF(ISERR(FIND("DECOUPE",Tableau1[[#This Row],[DESIGNATION]])),"","NEED REF")</f>
        <v/>
      </c>
    </row>
    <row r="12545" spans="2:14">
      <c r="B12545">
        <v>34401460</v>
      </c>
      <c r="C12545" s="2">
        <v>39273</v>
      </c>
      <c r="D12545" t="s">
        <v>745</v>
      </c>
      <c r="E12545" t="s">
        <v>9810</v>
      </c>
      <c r="F12545" t="s">
        <v>9811</v>
      </c>
      <c r="J12545" t="s">
        <v>9656</v>
      </c>
      <c r="L12545" t="str">
        <f>_xlfn.XLOOKUP(Tableau1[[#This Row],[TYPE DE PIECE]],Tableau4[MATIERE],Tableau4[SHORT TYPE],"",0,1)</f>
        <v/>
      </c>
      <c r="N12545" t="str">
        <f>IF(ISERR(FIND("DECOUPE",Tableau1[[#This Row],[DESIGNATION]])),"","NEED REF")</f>
        <v/>
      </c>
    </row>
    <row r="12546" spans="2:14">
      <c r="B12546">
        <v>34401459</v>
      </c>
      <c r="C12546" s="2">
        <v>39269</v>
      </c>
      <c r="D12546" t="s">
        <v>6880</v>
      </c>
      <c r="E12546" t="s">
        <v>9812</v>
      </c>
      <c r="F12546" t="s">
        <v>9777</v>
      </c>
      <c r="J12546" t="s">
        <v>17</v>
      </c>
      <c r="L12546" t="str">
        <f>_xlfn.XLOOKUP(Tableau1[[#This Row],[TYPE DE PIECE]],Tableau4[MATIERE],Tableau4[SHORT TYPE],"",0,1)</f>
        <v/>
      </c>
      <c r="N12546" t="str">
        <f>IF(ISERR(FIND("DECOUPE",Tableau1[[#This Row],[DESIGNATION]])),"","NEED REF")</f>
        <v/>
      </c>
    </row>
    <row r="12547" spans="2:14">
      <c r="B12547">
        <v>34401458</v>
      </c>
      <c r="C12547" s="2">
        <v>39266</v>
      </c>
      <c r="D12547" t="s">
        <v>745</v>
      </c>
      <c r="E12547" t="s">
        <v>9813</v>
      </c>
      <c r="F12547" t="s">
        <v>9814</v>
      </c>
      <c r="J12547" t="s">
        <v>4048</v>
      </c>
      <c r="L12547" t="str">
        <f>_xlfn.XLOOKUP(Tableau1[[#This Row],[TYPE DE PIECE]],Tableau4[MATIERE],Tableau4[SHORT TYPE],"",0,1)</f>
        <v/>
      </c>
      <c r="N12547" t="str">
        <f>IF(ISERR(FIND("DECOUPE",Tableau1[[#This Row],[DESIGNATION]])),"","NEED REF")</f>
        <v/>
      </c>
    </row>
    <row r="12548" spans="2:14">
      <c r="B12548">
        <v>34401457</v>
      </c>
      <c r="C12548" s="2">
        <v>39262</v>
      </c>
      <c r="D12548" t="s">
        <v>745</v>
      </c>
      <c r="E12548" t="s">
        <v>9815</v>
      </c>
      <c r="F12548" t="s">
        <v>9816</v>
      </c>
      <c r="J12548" t="s">
        <v>1944</v>
      </c>
      <c r="L12548" t="str">
        <f>_xlfn.XLOOKUP(Tableau1[[#This Row],[TYPE DE PIECE]],Tableau4[MATIERE],Tableau4[SHORT TYPE],"",0,1)</f>
        <v/>
      </c>
      <c r="N12548" t="str">
        <f>IF(ISERR(FIND("DECOUPE",Tableau1[[#This Row],[DESIGNATION]])),"","NEED REF")</f>
        <v/>
      </c>
    </row>
    <row r="12549" spans="2:14">
      <c r="B12549">
        <v>34401456</v>
      </c>
      <c r="C12549" s="2">
        <v>39261</v>
      </c>
      <c r="D12549" t="s">
        <v>745</v>
      </c>
      <c r="E12549" t="s">
        <v>9817</v>
      </c>
      <c r="F12549" t="s">
        <v>9473</v>
      </c>
      <c r="J12549" t="s">
        <v>17</v>
      </c>
      <c r="L12549" t="str">
        <f>_xlfn.XLOOKUP(Tableau1[[#This Row],[TYPE DE PIECE]],Tableau4[MATIERE],Tableau4[SHORT TYPE],"",0,1)</f>
        <v/>
      </c>
      <c r="N12549" t="str">
        <f>IF(ISERR(FIND("DECOUPE",Tableau1[[#This Row],[DESIGNATION]])),"","NEED REF")</f>
        <v/>
      </c>
    </row>
    <row r="12550" spans="2:14">
      <c r="B12550">
        <v>34401455</v>
      </c>
      <c r="C12550" s="2">
        <v>39261</v>
      </c>
      <c r="D12550" t="s">
        <v>745</v>
      </c>
      <c r="E12550" t="s">
        <v>9815</v>
      </c>
      <c r="F12550" t="s">
        <v>9816</v>
      </c>
      <c r="J12550" t="s">
        <v>1944</v>
      </c>
      <c r="L12550" t="str">
        <f>_xlfn.XLOOKUP(Tableau1[[#This Row],[TYPE DE PIECE]],Tableau4[MATIERE],Tableau4[SHORT TYPE],"",0,1)</f>
        <v/>
      </c>
      <c r="N12550" t="str">
        <f>IF(ISERR(FIND("DECOUPE",Tableau1[[#This Row],[DESIGNATION]])),"","NEED REF")</f>
        <v/>
      </c>
    </row>
    <row r="12551" spans="2:14">
      <c r="B12551">
        <v>34401454</v>
      </c>
      <c r="C12551" s="2">
        <v>39261</v>
      </c>
      <c r="D12551" t="s">
        <v>745</v>
      </c>
      <c r="E12551" t="s">
        <v>9818</v>
      </c>
      <c r="F12551" t="s">
        <v>9816</v>
      </c>
      <c r="J12551" t="s">
        <v>1944</v>
      </c>
      <c r="L12551" t="str">
        <f>_xlfn.XLOOKUP(Tableau1[[#This Row],[TYPE DE PIECE]],Tableau4[MATIERE],Tableau4[SHORT TYPE],"",0,1)</f>
        <v/>
      </c>
      <c r="N12551" t="str">
        <f>IF(ISERR(FIND("DECOUPE",Tableau1[[#This Row],[DESIGNATION]])),"","NEED REF")</f>
        <v/>
      </c>
    </row>
    <row r="12552" spans="2:14">
      <c r="B12552">
        <v>34401453</v>
      </c>
      <c r="C12552" s="2">
        <v>39261</v>
      </c>
      <c r="D12552" t="s">
        <v>745</v>
      </c>
      <c r="E12552" t="s">
        <v>9819</v>
      </c>
      <c r="F12552" t="s">
        <v>9816</v>
      </c>
      <c r="J12552" t="s">
        <v>1944</v>
      </c>
      <c r="L12552" t="str">
        <f>_xlfn.XLOOKUP(Tableau1[[#This Row],[TYPE DE PIECE]],Tableau4[MATIERE],Tableau4[SHORT TYPE],"",0,1)</f>
        <v/>
      </c>
      <c r="N12552" t="str">
        <f>IF(ISERR(FIND("DECOUPE",Tableau1[[#This Row],[DESIGNATION]])),"","NEED REF")</f>
        <v/>
      </c>
    </row>
    <row r="12553" spans="2:14">
      <c r="B12553">
        <v>34401452</v>
      </c>
      <c r="C12553" s="2">
        <v>39259</v>
      </c>
      <c r="D12553" t="s">
        <v>745</v>
      </c>
      <c r="E12553" t="s">
        <v>9820</v>
      </c>
      <c r="F12553" t="s">
        <v>9494</v>
      </c>
      <c r="J12553" t="s">
        <v>9656</v>
      </c>
      <c r="L12553" t="str">
        <f>_xlfn.XLOOKUP(Tableau1[[#This Row],[TYPE DE PIECE]],Tableau4[MATIERE],Tableau4[SHORT TYPE],"",0,1)</f>
        <v/>
      </c>
      <c r="N12553" t="str">
        <f>IF(ISERR(FIND("DECOUPE",Tableau1[[#This Row],[DESIGNATION]])),"","NEED REF")</f>
        <v/>
      </c>
    </row>
    <row r="12554" spans="2:14">
      <c r="B12554">
        <v>34401451</v>
      </c>
      <c r="C12554" s="2">
        <v>39247</v>
      </c>
      <c r="D12554" t="s">
        <v>6880</v>
      </c>
      <c r="E12554" t="s">
        <v>9821</v>
      </c>
      <c r="F12554" t="s">
        <v>9473</v>
      </c>
      <c r="J12554" t="s">
        <v>17</v>
      </c>
      <c r="L12554" t="str">
        <f>_xlfn.XLOOKUP(Tableau1[[#This Row],[TYPE DE PIECE]],Tableau4[MATIERE],Tableau4[SHORT TYPE],"",0,1)</f>
        <v/>
      </c>
      <c r="N12554" t="str">
        <f>IF(ISERR(FIND("DECOUPE",Tableau1[[#This Row],[DESIGNATION]])),"","NEED REF")</f>
        <v/>
      </c>
    </row>
    <row r="12555" spans="2:14">
      <c r="B12555">
        <v>34401450</v>
      </c>
      <c r="C12555" s="2">
        <v>39247</v>
      </c>
      <c r="D12555" t="s">
        <v>745</v>
      </c>
      <c r="E12555" t="s">
        <v>9822</v>
      </c>
      <c r="F12555" t="s">
        <v>9164</v>
      </c>
      <c r="J12555" t="s">
        <v>9656</v>
      </c>
      <c r="L12555" t="str">
        <f>_xlfn.XLOOKUP(Tableau1[[#This Row],[TYPE DE PIECE]],Tableau4[MATIERE],Tableau4[SHORT TYPE],"",0,1)</f>
        <v/>
      </c>
      <c r="N12555" t="str">
        <f>IF(ISERR(FIND("DECOUPE",Tableau1[[#This Row],[DESIGNATION]])),"","NEED REF")</f>
        <v/>
      </c>
    </row>
    <row r="12556" spans="2:14">
      <c r="B12556">
        <v>34401449</v>
      </c>
      <c r="C12556" s="2">
        <v>39246</v>
      </c>
      <c r="D12556" t="s">
        <v>745</v>
      </c>
      <c r="E12556" t="s">
        <v>9823</v>
      </c>
      <c r="F12556" t="s">
        <v>9164</v>
      </c>
      <c r="J12556" t="s">
        <v>4048</v>
      </c>
      <c r="L12556" t="str">
        <f>_xlfn.XLOOKUP(Tableau1[[#This Row],[TYPE DE PIECE]],Tableau4[MATIERE],Tableau4[SHORT TYPE],"",0,1)</f>
        <v/>
      </c>
      <c r="N12556" t="str">
        <f>IF(ISERR(FIND("DECOUPE",Tableau1[[#This Row],[DESIGNATION]])),"","NEED REF")</f>
        <v/>
      </c>
    </row>
    <row r="12557" spans="2:14">
      <c r="B12557">
        <v>34401448</v>
      </c>
      <c r="C12557" s="2">
        <v>39246</v>
      </c>
      <c r="D12557" t="s">
        <v>745</v>
      </c>
      <c r="E12557" t="s">
        <v>9824</v>
      </c>
      <c r="F12557" t="s">
        <v>9164</v>
      </c>
      <c r="J12557" t="s">
        <v>4048</v>
      </c>
      <c r="L12557" t="str">
        <f>_xlfn.XLOOKUP(Tableau1[[#This Row],[TYPE DE PIECE]],Tableau4[MATIERE],Tableau4[SHORT TYPE],"",0,1)</f>
        <v/>
      </c>
      <c r="N12557" t="str">
        <f>IF(ISERR(FIND("DECOUPE",Tableau1[[#This Row],[DESIGNATION]])),"","NEED REF")</f>
        <v/>
      </c>
    </row>
    <row r="12558" spans="2:14">
      <c r="B12558">
        <v>34401447</v>
      </c>
      <c r="C12558" s="2">
        <v>39244</v>
      </c>
      <c r="D12558" t="s">
        <v>745</v>
      </c>
      <c r="E12558" t="s">
        <v>9825</v>
      </c>
      <c r="F12558" t="s">
        <v>1959</v>
      </c>
      <c r="J12558" t="s">
        <v>4048</v>
      </c>
      <c r="L12558" t="str">
        <f>_xlfn.XLOOKUP(Tableau1[[#This Row],[TYPE DE PIECE]],Tableau4[MATIERE],Tableau4[SHORT TYPE],"",0,1)</f>
        <v/>
      </c>
      <c r="N12558" t="str">
        <f>IF(ISERR(FIND("DECOUPE",Tableau1[[#This Row],[DESIGNATION]])),"","NEED REF")</f>
        <v/>
      </c>
    </row>
    <row r="12559" spans="2:14">
      <c r="B12559">
        <v>34401446</v>
      </c>
      <c r="C12559" s="2">
        <v>39238</v>
      </c>
      <c r="D12559" t="s">
        <v>6880</v>
      </c>
      <c r="E12559" t="s">
        <v>9826</v>
      </c>
      <c r="F12559" t="s">
        <v>3200</v>
      </c>
      <c r="J12559" t="s">
        <v>1944</v>
      </c>
      <c r="L12559" t="str">
        <f>_xlfn.XLOOKUP(Tableau1[[#This Row],[TYPE DE PIECE]],Tableau4[MATIERE],Tableau4[SHORT TYPE],"",0,1)</f>
        <v/>
      </c>
      <c r="N12559" t="str">
        <f>IF(ISERR(FIND("DECOUPE",Tableau1[[#This Row],[DESIGNATION]])),"","NEED REF")</f>
        <v/>
      </c>
    </row>
    <row r="12560" spans="2:14">
      <c r="B12560">
        <v>34401445</v>
      </c>
      <c r="C12560" s="2">
        <v>39238</v>
      </c>
      <c r="D12560" t="s">
        <v>6880</v>
      </c>
      <c r="E12560" t="s">
        <v>9827</v>
      </c>
      <c r="F12560" t="s">
        <v>3200</v>
      </c>
      <c r="J12560" t="s">
        <v>1944</v>
      </c>
      <c r="L12560" t="str">
        <f>_xlfn.XLOOKUP(Tableau1[[#This Row],[TYPE DE PIECE]],Tableau4[MATIERE],Tableau4[SHORT TYPE],"",0,1)</f>
        <v/>
      </c>
      <c r="N12560" t="str">
        <f>IF(ISERR(FIND("DECOUPE",Tableau1[[#This Row],[DESIGNATION]])),"","NEED REF")</f>
        <v/>
      </c>
    </row>
    <row r="12561" spans="2:14">
      <c r="B12561">
        <v>34401444</v>
      </c>
      <c r="C12561" s="2">
        <v>39237</v>
      </c>
      <c r="D12561" t="s">
        <v>13</v>
      </c>
      <c r="E12561" t="s">
        <v>9828</v>
      </c>
      <c r="F12561" t="s">
        <v>9473</v>
      </c>
      <c r="J12561" t="s">
        <v>17</v>
      </c>
      <c r="L12561" t="str">
        <f>_xlfn.XLOOKUP(Tableau1[[#This Row],[TYPE DE PIECE]],Tableau4[MATIERE],Tableau4[SHORT TYPE],"",0,1)</f>
        <v/>
      </c>
      <c r="N12561" t="str">
        <f>IF(ISERR(FIND("DECOUPE",Tableau1[[#This Row],[DESIGNATION]])),"","NEED REF")</f>
        <v/>
      </c>
    </row>
    <row r="12562" spans="2:14">
      <c r="B12562">
        <v>34401443</v>
      </c>
      <c r="C12562" s="2">
        <v>39237</v>
      </c>
      <c r="D12562" t="s">
        <v>13</v>
      </c>
      <c r="E12562" t="s">
        <v>9829</v>
      </c>
      <c r="F12562" t="s">
        <v>9473</v>
      </c>
      <c r="J12562" t="s">
        <v>17</v>
      </c>
      <c r="L12562" t="str">
        <f>_xlfn.XLOOKUP(Tableau1[[#This Row],[TYPE DE PIECE]],Tableau4[MATIERE],Tableau4[SHORT TYPE],"",0,1)</f>
        <v/>
      </c>
      <c r="N12562" t="str">
        <f>IF(ISERR(FIND("DECOUPE",Tableau1[[#This Row],[DESIGNATION]])),"","NEED REF")</f>
        <v/>
      </c>
    </row>
    <row r="12563" spans="2:14">
      <c r="B12563">
        <v>34401442</v>
      </c>
      <c r="C12563" s="2">
        <v>39237</v>
      </c>
      <c r="D12563" t="s">
        <v>13</v>
      </c>
      <c r="E12563" t="s">
        <v>9830</v>
      </c>
      <c r="F12563" t="s">
        <v>9473</v>
      </c>
      <c r="J12563" t="s">
        <v>17</v>
      </c>
      <c r="L12563" t="str">
        <f>_xlfn.XLOOKUP(Tableau1[[#This Row],[TYPE DE PIECE]],Tableau4[MATIERE],Tableau4[SHORT TYPE],"",0,1)</f>
        <v/>
      </c>
      <c r="N12563" t="str">
        <f>IF(ISERR(FIND("DECOUPE",Tableau1[[#This Row],[DESIGNATION]])),"","NEED REF")</f>
        <v/>
      </c>
    </row>
    <row r="12564" spans="2:14">
      <c r="B12564">
        <v>34401441</v>
      </c>
      <c r="C12564" s="2">
        <v>39237</v>
      </c>
      <c r="D12564" t="s">
        <v>13</v>
      </c>
      <c r="E12564" t="s">
        <v>9831</v>
      </c>
      <c r="F12564" t="s">
        <v>9473</v>
      </c>
      <c r="J12564" t="s">
        <v>17</v>
      </c>
      <c r="L12564" t="str">
        <f>_xlfn.XLOOKUP(Tableau1[[#This Row],[TYPE DE PIECE]],Tableau4[MATIERE],Tableau4[SHORT TYPE],"",0,1)</f>
        <v/>
      </c>
      <c r="N12564" t="str">
        <f>IF(ISERR(FIND("DECOUPE",Tableau1[[#This Row],[DESIGNATION]])),"","NEED REF")</f>
        <v/>
      </c>
    </row>
    <row r="12565" spans="2:14">
      <c r="B12565">
        <v>34401440</v>
      </c>
      <c r="C12565" s="2">
        <v>39225</v>
      </c>
      <c r="D12565" t="s">
        <v>745</v>
      </c>
      <c r="E12565" t="s">
        <v>9715</v>
      </c>
      <c r="F12565" t="s">
        <v>9716</v>
      </c>
      <c r="J12565" t="s">
        <v>17</v>
      </c>
      <c r="L12565" t="str">
        <f>_xlfn.XLOOKUP(Tableau1[[#This Row],[TYPE DE PIECE]],Tableau4[MATIERE],Tableau4[SHORT TYPE],"",0,1)</f>
        <v/>
      </c>
      <c r="N12565" t="str">
        <f>IF(ISERR(FIND("DECOUPE",Tableau1[[#This Row],[DESIGNATION]])),"","NEED REF")</f>
        <v/>
      </c>
    </row>
    <row r="12566" spans="2:14">
      <c r="B12566">
        <v>34401439</v>
      </c>
      <c r="C12566" s="2">
        <v>39225</v>
      </c>
      <c r="D12566" t="s">
        <v>745</v>
      </c>
      <c r="E12566" t="s">
        <v>9832</v>
      </c>
      <c r="F12566" t="s">
        <v>9833</v>
      </c>
      <c r="J12566" t="s">
        <v>9834</v>
      </c>
      <c r="L12566" t="str">
        <f>_xlfn.XLOOKUP(Tableau1[[#This Row],[TYPE DE PIECE]],Tableau4[MATIERE],Tableau4[SHORT TYPE],"",0,1)</f>
        <v/>
      </c>
      <c r="N12566" t="str">
        <f>IF(ISERR(FIND("DECOUPE",Tableau1[[#This Row],[DESIGNATION]])),"","NEED REF")</f>
        <v/>
      </c>
    </row>
    <row r="12567" spans="2:14">
      <c r="B12567">
        <v>34401438</v>
      </c>
      <c r="C12567" s="2">
        <v>39224</v>
      </c>
      <c r="D12567" t="s">
        <v>6880</v>
      </c>
      <c r="E12567" t="s">
        <v>9835</v>
      </c>
      <c r="F12567" t="s">
        <v>3200</v>
      </c>
      <c r="J12567" t="s">
        <v>1944</v>
      </c>
      <c r="L12567" t="str">
        <f>_xlfn.XLOOKUP(Tableau1[[#This Row],[TYPE DE PIECE]],Tableau4[MATIERE],Tableau4[SHORT TYPE],"",0,1)</f>
        <v/>
      </c>
      <c r="N12567" t="str">
        <f>IF(ISERR(FIND("DECOUPE",Tableau1[[#This Row],[DESIGNATION]])),"","NEED REF")</f>
        <v/>
      </c>
    </row>
    <row r="12568" spans="2:14">
      <c r="B12568">
        <v>34401437</v>
      </c>
      <c r="C12568" s="2">
        <v>39224</v>
      </c>
      <c r="D12568" t="s">
        <v>6880</v>
      </c>
      <c r="E12568" t="s">
        <v>9836</v>
      </c>
      <c r="F12568" t="s">
        <v>3200</v>
      </c>
      <c r="J12568" t="s">
        <v>1944</v>
      </c>
      <c r="L12568" t="str">
        <f>_xlfn.XLOOKUP(Tableau1[[#This Row],[TYPE DE PIECE]],Tableau4[MATIERE],Tableau4[SHORT TYPE],"",0,1)</f>
        <v/>
      </c>
      <c r="N12568" t="str">
        <f>IF(ISERR(FIND("DECOUPE",Tableau1[[#This Row],[DESIGNATION]])),"","NEED REF")</f>
        <v/>
      </c>
    </row>
    <row r="12569" spans="2:14">
      <c r="B12569">
        <v>34401436</v>
      </c>
      <c r="C12569" s="2">
        <v>39224</v>
      </c>
      <c r="D12569" t="s">
        <v>745</v>
      </c>
      <c r="E12569" t="s">
        <v>9837</v>
      </c>
      <c r="F12569" t="s">
        <v>9838</v>
      </c>
      <c r="J12569" t="s">
        <v>1944</v>
      </c>
      <c r="L12569" t="str">
        <f>_xlfn.XLOOKUP(Tableau1[[#This Row],[TYPE DE PIECE]],Tableau4[MATIERE],Tableau4[SHORT TYPE],"",0,1)</f>
        <v/>
      </c>
      <c r="N12569" t="str">
        <f>IF(ISERR(FIND("DECOUPE",Tableau1[[#This Row],[DESIGNATION]])),"","NEED REF")</f>
        <v/>
      </c>
    </row>
    <row r="12570" spans="2:14">
      <c r="B12570">
        <v>34401435</v>
      </c>
      <c r="C12570" s="2">
        <v>39224</v>
      </c>
      <c r="D12570" t="s">
        <v>745</v>
      </c>
      <c r="E12570" t="s">
        <v>9839</v>
      </c>
      <c r="F12570" t="s">
        <v>9840</v>
      </c>
      <c r="J12570" t="s">
        <v>1944</v>
      </c>
      <c r="L12570" t="str">
        <f>_xlfn.XLOOKUP(Tableau1[[#This Row],[TYPE DE PIECE]],Tableau4[MATIERE],Tableau4[SHORT TYPE],"",0,1)</f>
        <v/>
      </c>
      <c r="N12570" t="str">
        <f>IF(ISERR(FIND("DECOUPE",Tableau1[[#This Row],[DESIGNATION]])),"","NEED REF")</f>
        <v/>
      </c>
    </row>
    <row r="12571" spans="2:14">
      <c r="B12571">
        <v>34401434</v>
      </c>
      <c r="C12571" s="2">
        <v>39218</v>
      </c>
      <c r="D12571" t="s">
        <v>6880</v>
      </c>
      <c r="E12571" t="s">
        <v>9704</v>
      </c>
      <c r="F12571" t="s">
        <v>9841</v>
      </c>
      <c r="J12571" t="s">
        <v>4048</v>
      </c>
      <c r="L12571" t="str">
        <f>_xlfn.XLOOKUP(Tableau1[[#This Row],[TYPE DE PIECE]],Tableau4[MATIERE],Tableau4[SHORT TYPE],"",0,1)</f>
        <v/>
      </c>
      <c r="N12571" t="str">
        <f>IF(ISERR(FIND("DECOUPE",Tableau1[[#This Row],[DESIGNATION]])),"","NEED REF")</f>
        <v/>
      </c>
    </row>
    <row r="12572" spans="2:14">
      <c r="B12572">
        <v>34401433</v>
      </c>
      <c r="C12572" s="2">
        <v>39213</v>
      </c>
      <c r="D12572" t="s">
        <v>745</v>
      </c>
      <c r="E12572" t="s">
        <v>9842</v>
      </c>
      <c r="F12572" t="s">
        <v>1959</v>
      </c>
      <c r="J12572" t="s">
        <v>4048</v>
      </c>
      <c r="L12572" t="str">
        <f>_xlfn.XLOOKUP(Tableau1[[#This Row],[TYPE DE PIECE]],Tableau4[MATIERE],Tableau4[SHORT TYPE],"",0,1)</f>
        <v/>
      </c>
      <c r="N12572" t="str">
        <f>IF(ISERR(FIND("DECOUPE",Tableau1[[#This Row],[DESIGNATION]])),"","NEED REF")</f>
        <v/>
      </c>
    </row>
    <row r="12573" spans="2:14">
      <c r="B12573">
        <v>34401432</v>
      </c>
      <c r="C12573" s="2">
        <v>39212</v>
      </c>
      <c r="D12573" t="s">
        <v>13</v>
      </c>
      <c r="E12573" t="s">
        <v>9843</v>
      </c>
      <c r="F12573" t="s">
        <v>1959</v>
      </c>
      <c r="J12573" t="s">
        <v>1944</v>
      </c>
      <c r="L12573" t="str">
        <f>_xlfn.XLOOKUP(Tableau1[[#This Row],[TYPE DE PIECE]],Tableau4[MATIERE],Tableau4[SHORT TYPE],"",0,1)</f>
        <v/>
      </c>
      <c r="N12573" t="str">
        <f>IF(ISERR(FIND("DECOUPE",Tableau1[[#This Row],[DESIGNATION]])),"","NEED REF")</f>
        <v/>
      </c>
    </row>
    <row r="12574" spans="2:14">
      <c r="B12574">
        <v>34401431</v>
      </c>
      <c r="C12574" s="2">
        <v>39212</v>
      </c>
      <c r="D12574" t="s">
        <v>13</v>
      </c>
      <c r="E12574" t="s">
        <v>9843</v>
      </c>
      <c r="F12574" t="s">
        <v>1959</v>
      </c>
      <c r="J12574" t="s">
        <v>1944</v>
      </c>
      <c r="L12574" t="str">
        <f>_xlfn.XLOOKUP(Tableau1[[#This Row],[TYPE DE PIECE]],Tableau4[MATIERE],Tableau4[SHORT TYPE],"",0,1)</f>
        <v/>
      </c>
      <c r="N12574" t="str">
        <f>IF(ISERR(FIND("DECOUPE",Tableau1[[#This Row],[DESIGNATION]])),"","NEED REF")</f>
        <v/>
      </c>
    </row>
    <row r="12575" spans="2:14">
      <c r="B12575">
        <v>34401430</v>
      </c>
      <c r="C12575" s="2">
        <v>39212</v>
      </c>
      <c r="D12575" t="s">
        <v>13</v>
      </c>
      <c r="E12575" t="s">
        <v>9844</v>
      </c>
      <c r="F12575" t="s">
        <v>1959</v>
      </c>
      <c r="J12575" t="s">
        <v>1944</v>
      </c>
      <c r="L12575" t="str">
        <f>_xlfn.XLOOKUP(Tableau1[[#This Row],[TYPE DE PIECE]],Tableau4[MATIERE],Tableau4[SHORT TYPE],"",0,1)</f>
        <v/>
      </c>
      <c r="N12575" t="str">
        <f>IF(ISERR(FIND("DECOUPE",Tableau1[[#This Row],[DESIGNATION]])),"","NEED REF")</f>
        <v/>
      </c>
    </row>
    <row r="12576" spans="2:14">
      <c r="B12576">
        <v>34401429</v>
      </c>
      <c r="C12576" s="2">
        <v>39212</v>
      </c>
      <c r="D12576" t="s">
        <v>13</v>
      </c>
      <c r="E12576" t="s">
        <v>9845</v>
      </c>
      <c r="F12576" t="s">
        <v>1959</v>
      </c>
      <c r="J12576" t="s">
        <v>1944</v>
      </c>
      <c r="L12576" t="str">
        <f>_xlfn.XLOOKUP(Tableau1[[#This Row],[TYPE DE PIECE]],Tableau4[MATIERE],Tableau4[SHORT TYPE],"",0,1)</f>
        <v/>
      </c>
      <c r="N12576" t="str">
        <f>IF(ISERR(FIND("DECOUPE",Tableau1[[#This Row],[DESIGNATION]])),"","NEED REF")</f>
        <v/>
      </c>
    </row>
    <row r="12577" spans="2:14">
      <c r="B12577">
        <v>34401428</v>
      </c>
      <c r="C12577" s="2">
        <v>39212</v>
      </c>
      <c r="D12577" t="s">
        <v>13</v>
      </c>
      <c r="E12577" t="s">
        <v>9846</v>
      </c>
      <c r="F12577" t="s">
        <v>9602</v>
      </c>
      <c r="J12577" t="s">
        <v>1944</v>
      </c>
      <c r="L12577" t="str">
        <f>_xlfn.XLOOKUP(Tableau1[[#This Row],[TYPE DE PIECE]],Tableau4[MATIERE],Tableau4[SHORT TYPE],"",0,1)</f>
        <v/>
      </c>
      <c r="N12577" t="str">
        <f>IF(ISERR(FIND("DECOUPE",Tableau1[[#This Row],[DESIGNATION]])),"","NEED REF")</f>
        <v/>
      </c>
    </row>
    <row r="12578" spans="2:14">
      <c r="B12578">
        <v>34401427</v>
      </c>
      <c r="C12578" s="2">
        <v>39212</v>
      </c>
      <c r="D12578" t="s">
        <v>13</v>
      </c>
      <c r="E12578" t="s">
        <v>9847</v>
      </c>
      <c r="F12578" t="s">
        <v>9602</v>
      </c>
      <c r="J12578" t="s">
        <v>1944</v>
      </c>
      <c r="L12578" t="str">
        <f>_xlfn.XLOOKUP(Tableau1[[#This Row],[TYPE DE PIECE]],Tableau4[MATIERE],Tableau4[SHORT TYPE],"",0,1)</f>
        <v/>
      </c>
      <c r="N12578" t="str">
        <f>IF(ISERR(FIND("DECOUPE",Tableau1[[#This Row],[DESIGNATION]])),"","NEED REF")</f>
        <v/>
      </c>
    </row>
    <row r="12579" spans="2:14">
      <c r="B12579">
        <v>34401426</v>
      </c>
      <c r="C12579" s="2">
        <v>39212</v>
      </c>
      <c r="D12579" t="s">
        <v>13</v>
      </c>
      <c r="E12579" t="s">
        <v>9846</v>
      </c>
      <c r="F12579" t="s">
        <v>9602</v>
      </c>
      <c r="J12579" t="s">
        <v>1944</v>
      </c>
      <c r="L12579" t="str">
        <f>_xlfn.XLOOKUP(Tableau1[[#This Row],[TYPE DE PIECE]],Tableau4[MATIERE],Tableau4[SHORT TYPE],"",0,1)</f>
        <v/>
      </c>
      <c r="N12579" t="str">
        <f>IF(ISERR(FIND("DECOUPE",Tableau1[[#This Row],[DESIGNATION]])),"","NEED REF")</f>
        <v/>
      </c>
    </row>
    <row r="12580" spans="2:14">
      <c r="B12580">
        <v>34401425</v>
      </c>
      <c r="C12580" s="2">
        <v>39212</v>
      </c>
      <c r="D12580" t="s">
        <v>13</v>
      </c>
      <c r="E12580" t="s">
        <v>9848</v>
      </c>
      <c r="F12580" t="s">
        <v>9602</v>
      </c>
      <c r="J12580" t="s">
        <v>1944</v>
      </c>
      <c r="L12580" t="str">
        <f>_xlfn.XLOOKUP(Tableau1[[#This Row],[TYPE DE PIECE]],Tableau4[MATIERE],Tableau4[SHORT TYPE],"",0,1)</f>
        <v/>
      </c>
      <c r="N12580" t="str">
        <f>IF(ISERR(FIND("DECOUPE",Tableau1[[#This Row],[DESIGNATION]])),"","NEED REF")</f>
        <v/>
      </c>
    </row>
    <row r="12581" spans="2:14">
      <c r="B12581">
        <v>34401424</v>
      </c>
      <c r="C12581" s="2">
        <v>39212</v>
      </c>
      <c r="D12581" t="s">
        <v>13</v>
      </c>
      <c r="E12581" t="s">
        <v>9849</v>
      </c>
      <c r="F12581" t="s">
        <v>9602</v>
      </c>
      <c r="J12581" t="s">
        <v>1944</v>
      </c>
      <c r="L12581" t="str">
        <f>_xlfn.XLOOKUP(Tableau1[[#This Row],[TYPE DE PIECE]],Tableau4[MATIERE],Tableau4[SHORT TYPE],"",0,1)</f>
        <v/>
      </c>
      <c r="N12581" t="str">
        <f>IF(ISERR(FIND("DECOUPE",Tableau1[[#This Row],[DESIGNATION]])),"","NEED REF")</f>
        <v/>
      </c>
    </row>
    <row r="12582" spans="2:14">
      <c r="B12582">
        <v>34401423</v>
      </c>
      <c r="C12582" s="2">
        <v>39212</v>
      </c>
      <c r="D12582" t="s">
        <v>13</v>
      </c>
      <c r="E12582" t="s">
        <v>9850</v>
      </c>
      <c r="F12582" t="s">
        <v>9602</v>
      </c>
      <c r="J12582" t="s">
        <v>1944</v>
      </c>
      <c r="L12582" t="str">
        <f>_xlfn.XLOOKUP(Tableau1[[#This Row],[TYPE DE PIECE]],Tableau4[MATIERE],Tableau4[SHORT TYPE],"",0,1)</f>
        <v/>
      </c>
      <c r="N12582" t="str">
        <f>IF(ISERR(FIND("DECOUPE",Tableau1[[#This Row],[DESIGNATION]])),"","NEED REF")</f>
        <v/>
      </c>
    </row>
    <row r="12583" spans="2:14">
      <c r="B12583">
        <v>34401422</v>
      </c>
      <c r="C12583" s="2">
        <v>39212</v>
      </c>
      <c r="D12583" t="s">
        <v>13</v>
      </c>
      <c r="E12583" t="s">
        <v>9851</v>
      </c>
      <c r="F12583" t="s">
        <v>9602</v>
      </c>
      <c r="J12583" t="s">
        <v>1944</v>
      </c>
      <c r="L12583" t="str">
        <f>_xlfn.XLOOKUP(Tableau1[[#This Row],[TYPE DE PIECE]],Tableau4[MATIERE],Tableau4[SHORT TYPE],"",0,1)</f>
        <v/>
      </c>
      <c r="N12583" t="str">
        <f>IF(ISERR(FIND("DECOUPE",Tableau1[[#This Row],[DESIGNATION]])),"","NEED REF")</f>
        <v/>
      </c>
    </row>
    <row r="12584" spans="2:14">
      <c r="B12584">
        <v>34401421</v>
      </c>
      <c r="C12584" s="2">
        <v>39212</v>
      </c>
      <c r="D12584" t="s">
        <v>13</v>
      </c>
      <c r="E12584" t="s">
        <v>9852</v>
      </c>
      <c r="F12584" t="s">
        <v>9602</v>
      </c>
      <c r="J12584" t="s">
        <v>1944</v>
      </c>
      <c r="L12584" t="str">
        <f>_xlfn.XLOOKUP(Tableau1[[#This Row],[TYPE DE PIECE]],Tableau4[MATIERE],Tableau4[SHORT TYPE],"",0,1)</f>
        <v/>
      </c>
      <c r="N12584" t="str">
        <f>IF(ISERR(FIND("DECOUPE",Tableau1[[#This Row],[DESIGNATION]])),"","NEED REF")</f>
        <v/>
      </c>
    </row>
    <row r="12585" spans="2:14">
      <c r="B12585">
        <v>34401420</v>
      </c>
      <c r="C12585" s="2">
        <v>39212</v>
      </c>
      <c r="D12585" t="s">
        <v>13</v>
      </c>
      <c r="E12585" t="s">
        <v>9853</v>
      </c>
      <c r="F12585" t="s">
        <v>9602</v>
      </c>
      <c r="J12585" t="s">
        <v>1944</v>
      </c>
      <c r="L12585" t="str">
        <f>_xlfn.XLOOKUP(Tableau1[[#This Row],[TYPE DE PIECE]],Tableau4[MATIERE],Tableau4[SHORT TYPE],"",0,1)</f>
        <v/>
      </c>
      <c r="N12585" t="str">
        <f>IF(ISERR(FIND("DECOUPE",Tableau1[[#This Row],[DESIGNATION]])),"","NEED REF")</f>
        <v/>
      </c>
    </row>
    <row r="12586" spans="2:14">
      <c r="B12586">
        <v>34401419</v>
      </c>
      <c r="C12586" s="2">
        <v>39212</v>
      </c>
      <c r="D12586" t="s">
        <v>13</v>
      </c>
      <c r="E12586" t="s">
        <v>9854</v>
      </c>
      <c r="F12586" t="s">
        <v>9602</v>
      </c>
      <c r="J12586" t="s">
        <v>1944</v>
      </c>
      <c r="L12586" t="str">
        <f>_xlfn.XLOOKUP(Tableau1[[#This Row],[TYPE DE PIECE]],Tableau4[MATIERE],Tableau4[SHORT TYPE],"",0,1)</f>
        <v/>
      </c>
      <c r="N12586" t="str">
        <f>IF(ISERR(FIND("DECOUPE",Tableau1[[#This Row],[DESIGNATION]])),"","NEED REF")</f>
        <v/>
      </c>
    </row>
    <row r="12587" spans="2:14">
      <c r="B12587">
        <v>34401418</v>
      </c>
      <c r="C12587" s="2">
        <v>39212</v>
      </c>
      <c r="D12587" t="s">
        <v>13</v>
      </c>
      <c r="E12587" t="s">
        <v>9854</v>
      </c>
      <c r="F12587" t="s">
        <v>9602</v>
      </c>
      <c r="J12587" t="s">
        <v>1944</v>
      </c>
      <c r="L12587" t="str">
        <f>_xlfn.XLOOKUP(Tableau1[[#This Row],[TYPE DE PIECE]],Tableau4[MATIERE],Tableau4[SHORT TYPE],"",0,1)</f>
        <v/>
      </c>
      <c r="N12587" t="str">
        <f>IF(ISERR(FIND("DECOUPE",Tableau1[[#This Row],[DESIGNATION]])),"","NEED REF")</f>
        <v/>
      </c>
    </row>
    <row r="12588" spans="2:14">
      <c r="B12588">
        <v>34401417</v>
      </c>
      <c r="C12588" s="2">
        <v>39212</v>
      </c>
      <c r="D12588" t="s">
        <v>13</v>
      </c>
      <c r="E12588" t="s">
        <v>9855</v>
      </c>
      <c r="F12588" t="s">
        <v>9602</v>
      </c>
      <c r="J12588" t="s">
        <v>1944</v>
      </c>
      <c r="L12588" t="str">
        <f>_xlfn.XLOOKUP(Tableau1[[#This Row],[TYPE DE PIECE]],Tableau4[MATIERE],Tableau4[SHORT TYPE],"",0,1)</f>
        <v/>
      </c>
      <c r="N12588" t="str">
        <f>IF(ISERR(FIND("DECOUPE",Tableau1[[#This Row],[DESIGNATION]])),"","NEED REF")</f>
        <v/>
      </c>
    </row>
    <row r="12589" spans="2:14">
      <c r="B12589">
        <v>34401416</v>
      </c>
      <c r="C12589" s="2">
        <v>39212</v>
      </c>
      <c r="D12589" t="s">
        <v>13</v>
      </c>
      <c r="E12589" t="s">
        <v>9856</v>
      </c>
      <c r="F12589" t="s">
        <v>9602</v>
      </c>
      <c r="J12589" t="s">
        <v>1944</v>
      </c>
      <c r="L12589" t="str">
        <f>_xlfn.XLOOKUP(Tableau1[[#This Row],[TYPE DE PIECE]],Tableau4[MATIERE],Tableau4[SHORT TYPE],"",0,1)</f>
        <v/>
      </c>
      <c r="N12589" t="str">
        <f>IF(ISERR(FIND("DECOUPE",Tableau1[[#This Row],[DESIGNATION]])),"","NEED REF")</f>
        <v/>
      </c>
    </row>
    <row r="12590" spans="2:14">
      <c r="B12590">
        <v>34401415</v>
      </c>
      <c r="C12590" s="2">
        <v>39212</v>
      </c>
      <c r="D12590" t="s">
        <v>13</v>
      </c>
      <c r="E12590" t="s">
        <v>9856</v>
      </c>
      <c r="F12590" t="s">
        <v>9602</v>
      </c>
      <c r="J12590" t="s">
        <v>1944</v>
      </c>
      <c r="L12590" t="str">
        <f>_xlfn.XLOOKUP(Tableau1[[#This Row],[TYPE DE PIECE]],Tableau4[MATIERE],Tableau4[SHORT TYPE],"",0,1)</f>
        <v/>
      </c>
      <c r="N12590" t="str">
        <f>IF(ISERR(FIND("DECOUPE",Tableau1[[#This Row],[DESIGNATION]])),"","NEED REF")</f>
        <v/>
      </c>
    </row>
    <row r="12591" spans="2:14">
      <c r="B12591">
        <v>34401414</v>
      </c>
      <c r="C12591" s="2">
        <v>39212</v>
      </c>
      <c r="D12591" t="s">
        <v>13</v>
      </c>
      <c r="E12591" t="s">
        <v>9857</v>
      </c>
      <c r="F12591" t="s">
        <v>9858</v>
      </c>
      <c r="J12591" t="s">
        <v>1944</v>
      </c>
      <c r="L12591" t="str">
        <f>_xlfn.XLOOKUP(Tableau1[[#This Row],[TYPE DE PIECE]],Tableau4[MATIERE],Tableau4[SHORT TYPE],"",0,1)</f>
        <v/>
      </c>
      <c r="N12591" t="str">
        <f>IF(ISERR(FIND("DECOUPE",Tableau1[[#This Row],[DESIGNATION]])),"","NEED REF")</f>
        <v/>
      </c>
    </row>
    <row r="12592" spans="2:14">
      <c r="B12592">
        <v>34401413</v>
      </c>
      <c r="C12592" s="2">
        <v>39211</v>
      </c>
      <c r="D12592" t="s">
        <v>745</v>
      </c>
      <c r="E12592" t="s">
        <v>9859</v>
      </c>
      <c r="F12592" t="s">
        <v>9860</v>
      </c>
      <c r="J12592" t="s">
        <v>1944</v>
      </c>
      <c r="L12592" t="str">
        <f>_xlfn.XLOOKUP(Tableau1[[#This Row],[TYPE DE PIECE]],Tableau4[MATIERE],Tableau4[SHORT TYPE],"",0,1)</f>
        <v/>
      </c>
      <c r="N12592" t="str">
        <f>IF(ISERR(FIND("DECOUPE",Tableau1[[#This Row],[DESIGNATION]])),"","NEED REF")</f>
        <v/>
      </c>
    </row>
    <row r="12593" spans="2:14">
      <c r="B12593">
        <v>34401412</v>
      </c>
      <c r="C12593" s="2">
        <v>39209</v>
      </c>
      <c r="D12593" t="s">
        <v>9861</v>
      </c>
      <c r="E12593" t="s">
        <v>9862</v>
      </c>
      <c r="F12593" t="s">
        <v>9863</v>
      </c>
      <c r="J12593" t="s">
        <v>1944</v>
      </c>
      <c r="L12593" t="str">
        <f>_xlfn.XLOOKUP(Tableau1[[#This Row],[TYPE DE PIECE]],Tableau4[MATIERE],Tableau4[SHORT TYPE],"",0,1)</f>
        <v/>
      </c>
      <c r="N12593" t="str">
        <f>IF(ISERR(FIND("DECOUPE",Tableau1[[#This Row],[DESIGNATION]])),"","NEED REF")</f>
        <v/>
      </c>
    </row>
    <row r="12594" spans="2:14">
      <c r="B12594">
        <v>34401411</v>
      </c>
      <c r="C12594" s="2">
        <v>39209</v>
      </c>
      <c r="D12594" t="s">
        <v>745</v>
      </c>
      <c r="E12594" t="s">
        <v>9864</v>
      </c>
      <c r="F12594" t="s">
        <v>9865</v>
      </c>
      <c r="J12594" t="s">
        <v>1944</v>
      </c>
      <c r="L12594" t="str">
        <f>_xlfn.XLOOKUP(Tableau1[[#This Row],[TYPE DE PIECE]],Tableau4[MATIERE],Tableau4[SHORT TYPE],"",0,1)</f>
        <v/>
      </c>
      <c r="N12594" t="str">
        <f>IF(ISERR(FIND("DECOUPE",Tableau1[[#This Row],[DESIGNATION]])),"","NEED REF")</f>
        <v/>
      </c>
    </row>
    <row r="12595" spans="2:14">
      <c r="B12595">
        <v>34401410</v>
      </c>
      <c r="C12595" s="2">
        <v>39198</v>
      </c>
      <c r="D12595" t="s">
        <v>6880</v>
      </c>
      <c r="E12595" t="s">
        <v>9866</v>
      </c>
      <c r="F12595" t="s">
        <v>9867</v>
      </c>
      <c r="J12595" t="s">
        <v>9868</v>
      </c>
      <c r="L12595" t="str">
        <f>_xlfn.XLOOKUP(Tableau1[[#This Row],[TYPE DE PIECE]],Tableau4[MATIERE],Tableau4[SHORT TYPE],"",0,1)</f>
        <v/>
      </c>
      <c r="N12595" t="str">
        <f>IF(ISERR(FIND("DECOUPE",Tableau1[[#This Row],[DESIGNATION]])),"","NEED REF")</f>
        <v/>
      </c>
    </row>
    <row r="12596" spans="2:14">
      <c r="B12596">
        <v>34401409</v>
      </c>
      <c r="C12596" s="2">
        <v>39198</v>
      </c>
      <c r="D12596" t="s">
        <v>745</v>
      </c>
      <c r="E12596" t="s">
        <v>9869</v>
      </c>
      <c r="F12596" t="s">
        <v>9870</v>
      </c>
      <c r="J12596" t="s">
        <v>1944</v>
      </c>
      <c r="L12596" t="str">
        <f>_xlfn.XLOOKUP(Tableau1[[#This Row],[TYPE DE PIECE]],Tableau4[MATIERE],Tableau4[SHORT TYPE],"",0,1)</f>
        <v/>
      </c>
      <c r="N12596" t="str">
        <f>IF(ISERR(FIND("DECOUPE",Tableau1[[#This Row],[DESIGNATION]])),"","NEED REF")</f>
        <v/>
      </c>
    </row>
    <row r="12597" spans="2:14">
      <c r="B12597">
        <v>34401408</v>
      </c>
      <c r="C12597" s="2">
        <v>39198</v>
      </c>
      <c r="D12597" t="s">
        <v>9861</v>
      </c>
      <c r="E12597" t="s">
        <v>9871</v>
      </c>
      <c r="F12597" t="s">
        <v>9872</v>
      </c>
      <c r="J12597" t="s">
        <v>1944</v>
      </c>
      <c r="L12597" t="str">
        <f>_xlfn.XLOOKUP(Tableau1[[#This Row],[TYPE DE PIECE]],Tableau4[MATIERE],Tableau4[SHORT TYPE],"",0,1)</f>
        <v/>
      </c>
      <c r="N12597" t="str">
        <f>IF(ISERR(FIND("DECOUPE",Tableau1[[#This Row],[DESIGNATION]])),"","NEED REF")</f>
        <v/>
      </c>
    </row>
    <row r="12598" spans="2:14">
      <c r="B12598">
        <v>34401407</v>
      </c>
      <c r="C12598" s="2">
        <v>39182</v>
      </c>
      <c r="D12598" t="s">
        <v>13</v>
      </c>
      <c r="E12598" t="s">
        <v>9873</v>
      </c>
      <c r="F12598" t="s">
        <v>9874</v>
      </c>
      <c r="J12598" t="s">
        <v>9274</v>
      </c>
      <c r="L12598" t="str">
        <f>_xlfn.XLOOKUP(Tableau1[[#This Row],[TYPE DE PIECE]],Tableau4[MATIERE],Tableau4[SHORT TYPE],"",0,1)</f>
        <v/>
      </c>
      <c r="N12598" t="str">
        <f>IF(ISERR(FIND("DECOUPE",Tableau1[[#This Row],[DESIGNATION]])),"","NEED REF")</f>
        <v/>
      </c>
    </row>
    <row r="12599" spans="2:14">
      <c r="B12599">
        <v>34401406</v>
      </c>
      <c r="C12599" s="2">
        <v>39177</v>
      </c>
      <c r="D12599" t="s">
        <v>6880</v>
      </c>
      <c r="E12599" t="s">
        <v>9875</v>
      </c>
      <c r="F12599" t="s">
        <v>9876</v>
      </c>
      <c r="J12599" t="s">
        <v>1944</v>
      </c>
      <c r="L12599" t="str">
        <f>_xlfn.XLOOKUP(Tableau1[[#This Row],[TYPE DE PIECE]],Tableau4[MATIERE],Tableau4[SHORT TYPE],"",0,1)</f>
        <v/>
      </c>
      <c r="N12599" t="str">
        <f>IF(ISERR(FIND("DECOUPE",Tableau1[[#This Row],[DESIGNATION]])),"","NEED REF")</f>
        <v/>
      </c>
    </row>
    <row r="12600" spans="2:14">
      <c r="B12600">
        <v>34401405</v>
      </c>
      <c r="C12600" s="2">
        <v>39168</v>
      </c>
      <c r="D12600" t="s">
        <v>745</v>
      </c>
      <c r="E12600" t="s">
        <v>9877</v>
      </c>
      <c r="F12600" t="s">
        <v>9614</v>
      </c>
      <c r="J12600" t="s">
        <v>9274</v>
      </c>
      <c r="L12600" t="str">
        <f>_xlfn.XLOOKUP(Tableau1[[#This Row],[TYPE DE PIECE]],Tableau4[MATIERE],Tableau4[SHORT TYPE],"",0,1)</f>
        <v/>
      </c>
      <c r="N12600" t="str">
        <f>IF(ISERR(FIND("DECOUPE",Tableau1[[#This Row],[DESIGNATION]])),"","NEED REF")</f>
        <v/>
      </c>
    </row>
    <row r="12601" spans="2:14">
      <c r="B12601">
        <v>34401404</v>
      </c>
      <c r="C12601" s="2">
        <v>39168</v>
      </c>
      <c r="D12601" t="s">
        <v>745</v>
      </c>
      <c r="E12601" t="s">
        <v>9878</v>
      </c>
      <c r="F12601" t="s">
        <v>8819</v>
      </c>
      <c r="J12601" t="s">
        <v>9274</v>
      </c>
      <c r="L12601" t="str">
        <f>_xlfn.XLOOKUP(Tableau1[[#This Row],[TYPE DE PIECE]],Tableau4[MATIERE],Tableau4[SHORT TYPE],"",0,1)</f>
        <v/>
      </c>
      <c r="N12601" t="str">
        <f>IF(ISERR(FIND("DECOUPE",Tableau1[[#This Row],[DESIGNATION]])),"","NEED REF")</f>
        <v/>
      </c>
    </row>
    <row r="12602" spans="2:14">
      <c r="B12602">
        <v>34401403</v>
      </c>
      <c r="C12602" s="2">
        <v>39167</v>
      </c>
      <c r="D12602" t="s">
        <v>13</v>
      </c>
      <c r="E12602" t="s">
        <v>9879</v>
      </c>
      <c r="F12602" t="s">
        <v>9880</v>
      </c>
      <c r="J12602" t="s">
        <v>1944</v>
      </c>
      <c r="L12602" t="str">
        <f>_xlfn.XLOOKUP(Tableau1[[#This Row],[TYPE DE PIECE]],Tableau4[MATIERE],Tableau4[SHORT TYPE],"",0,1)</f>
        <v/>
      </c>
      <c r="N12602" t="str">
        <f>IF(ISERR(FIND("DECOUPE",Tableau1[[#This Row],[DESIGNATION]])),"","NEED REF")</f>
        <v/>
      </c>
    </row>
    <row r="12603" spans="2:14">
      <c r="B12603">
        <v>34401402</v>
      </c>
      <c r="C12603" s="2">
        <v>39160</v>
      </c>
      <c r="D12603" t="s">
        <v>13</v>
      </c>
      <c r="E12603" t="s">
        <v>9881</v>
      </c>
      <c r="F12603" t="s">
        <v>9164</v>
      </c>
      <c r="J12603" t="s">
        <v>1944</v>
      </c>
      <c r="L12603" t="str">
        <f>_xlfn.XLOOKUP(Tableau1[[#This Row],[TYPE DE PIECE]],Tableau4[MATIERE],Tableau4[SHORT TYPE],"",0,1)</f>
        <v/>
      </c>
      <c r="N12603" t="str">
        <f>IF(ISERR(FIND("DECOUPE",Tableau1[[#This Row],[DESIGNATION]])),"","NEED REF")</f>
        <v/>
      </c>
    </row>
    <row r="12604" spans="2:14">
      <c r="B12604">
        <v>34401401</v>
      </c>
      <c r="C12604" s="2">
        <v>39160</v>
      </c>
      <c r="D12604" t="s">
        <v>13</v>
      </c>
      <c r="E12604" t="s">
        <v>9882</v>
      </c>
      <c r="F12604" t="s">
        <v>9164</v>
      </c>
      <c r="J12604" t="s">
        <v>1944</v>
      </c>
      <c r="L12604" t="str">
        <f>_xlfn.XLOOKUP(Tableau1[[#This Row],[TYPE DE PIECE]],Tableau4[MATIERE],Tableau4[SHORT TYPE],"",0,1)</f>
        <v/>
      </c>
      <c r="N12604" t="str">
        <f>IF(ISERR(FIND("DECOUPE",Tableau1[[#This Row],[DESIGNATION]])),"","NEED REF")</f>
        <v/>
      </c>
    </row>
    <row r="12605" spans="2:14">
      <c r="B12605">
        <v>34401400</v>
      </c>
      <c r="C12605" s="2">
        <v>39160</v>
      </c>
      <c r="D12605" t="s">
        <v>13</v>
      </c>
      <c r="E12605" t="s">
        <v>9883</v>
      </c>
      <c r="F12605" t="s">
        <v>9164</v>
      </c>
      <c r="J12605" t="s">
        <v>1944</v>
      </c>
      <c r="L12605" t="str">
        <f>_xlfn.XLOOKUP(Tableau1[[#This Row],[TYPE DE PIECE]],Tableau4[MATIERE],Tableau4[SHORT TYPE],"",0,1)</f>
        <v/>
      </c>
      <c r="N12605" t="str">
        <f>IF(ISERR(FIND("DECOUPE",Tableau1[[#This Row],[DESIGNATION]])),"","NEED REF")</f>
        <v/>
      </c>
    </row>
    <row r="12606" spans="2:14">
      <c r="B12606">
        <v>34401399</v>
      </c>
      <c r="C12606" s="2">
        <v>39160</v>
      </c>
      <c r="D12606" t="s">
        <v>13</v>
      </c>
      <c r="E12606" t="s">
        <v>9884</v>
      </c>
      <c r="F12606" t="s">
        <v>9164</v>
      </c>
      <c r="J12606" t="s">
        <v>1944</v>
      </c>
      <c r="L12606" t="str">
        <f>_xlfn.XLOOKUP(Tableau1[[#This Row],[TYPE DE PIECE]],Tableau4[MATIERE],Tableau4[SHORT TYPE],"",0,1)</f>
        <v/>
      </c>
      <c r="N12606" t="str">
        <f>IF(ISERR(FIND("DECOUPE",Tableau1[[#This Row],[DESIGNATION]])),"","NEED REF")</f>
        <v/>
      </c>
    </row>
    <row r="12607" spans="2:14">
      <c r="B12607">
        <v>34401398</v>
      </c>
      <c r="C12607" s="2">
        <v>39160</v>
      </c>
      <c r="D12607" t="s">
        <v>13</v>
      </c>
      <c r="E12607" t="s">
        <v>9882</v>
      </c>
      <c r="F12607" t="s">
        <v>9164</v>
      </c>
      <c r="J12607" t="s">
        <v>1944</v>
      </c>
      <c r="L12607" t="str">
        <f>_xlfn.XLOOKUP(Tableau1[[#This Row],[TYPE DE PIECE]],Tableau4[MATIERE],Tableau4[SHORT TYPE],"",0,1)</f>
        <v/>
      </c>
      <c r="N12607" t="str">
        <f>IF(ISERR(FIND("DECOUPE",Tableau1[[#This Row],[DESIGNATION]])),"","NEED REF")</f>
        <v/>
      </c>
    </row>
    <row r="12608" spans="2:14">
      <c r="B12608">
        <v>34401397</v>
      </c>
      <c r="C12608" s="2">
        <v>39160</v>
      </c>
      <c r="D12608" t="s">
        <v>13</v>
      </c>
      <c r="E12608" t="s">
        <v>9885</v>
      </c>
      <c r="F12608" t="s">
        <v>9164</v>
      </c>
      <c r="J12608" t="s">
        <v>1944</v>
      </c>
      <c r="L12608" t="str">
        <f>_xlfn.XLOOKUP(Tableau1[[#This Row],[TYPE DE PIECE]],Tableau4[MATIERE],Tableau4[SHORT TYPE],"",0,1)</f>
        <v/>
      </c>
      <c r="N12608" t="str">
        <f>IF(ISERR(FIND("DECOUPE",Tableau1[[#This Row],[DESIGNATION]])),"","NEED REF")</f>
        <v/>
      </c>
    </row>
    <row r="12609" spans="2:14">
      <c r="B12609">
        <v>34401396</v>
      </c>
      <c r="C12609" s="2">
        <v>39160</v>
      </c>
      <c r="D12609" t="s">
        <v>13</v>
      </c>
      <c r="E12609" t="s">
        <v>9886</v>
      </c>
      <c r="F12609" t="s">
        <v>9164</v>
      </c>
      <c r="J12609" t="s">
        <v>1944</v>
      </c>
      <c r="L12609" t="str">
        <f>_xlfn.XLOOKUP(Tableau1[[#This Row],[TYPE DE PIECE]],Tableau4[MATIERE],Tableau4[SHORT TYPE],"",0,1)</f>
        <v/>
      </c>
      <c r="N12609" t="str">
        <f>IF(ISERR(FIND("DECOUPE",Tableau1[[#This Row],[DESIGNATION]])),"","NEED REF")</f>
        <v/>
      </c>
    </row>
    <row r="12610" spans="2:14">
      <c r="B12610">
        <v>34401395</v>
      </c>
      <c r="C12610" s="2">
        <v>39160</v>
      </c>
      <c r="D12610" t="s">
        <v>13</v>
      </c>
      <c r="E12610" t="s">
        <v>9887</v>
      </c>
      <c r="F12610" t="s">
        <v>9164</v>
      </c>
      <c r="J12610" t="s">
        <v>1944</v>
      </c>
      <c r="L12610" t="str">
        <f>_xlfn.XLOOKUP(Tableau1[[#This Row],[TYPE DE PIECE]],Tableau4[MATIERE],Tableau4[SHORT TYPE],"",0,1)</f>
        <v/>
      </c>
      <c r="N12610" t="str">
        <f>IF(ISERR(FIND("DECOUPE",Tableau1[[#This Row],[DESIGNATION]])),"","NEED REF")</f>
        <v/>
      </c>
    </row>
    <row r="12611" spans="2:14">
      <c r="B12611">
        <v>34401394</v>
      </c>
      <c r="C12611" s="2">
        <v>39160</v>
      </c>
      <c r="D12611" t="s">
        <v>13</v>
      </c>
      <c r="E12611" t="s">
        <v>9888</v>
      </c>
      <c r="F12611" t="s">
        <v>9164</v>
      </c>
      <c r="J12611" t="s">
        <v>1944</v>
      </c>
      <c r="L12611" t="str">
        <f>_xlfn.XLOOKUP(Tableau1[[#This Row],[TYPE DE PIECE]],Tableau4[MATIERE],Tableau4[SHORT TYPE],"",0,1)</f>
        <v/>
      </c>
      <c r="N12611" t="str">
        <f>IF(ISERR(FIND("DECOUPE",Tableau1[[#This Row],[DESIGNATION]])),"","NEED REF")</f>
        <v/>
      </c>
    </row>
    <row r="12612" spans="2:14">
      <c r="B12612">
        <v>34401393</v>
      </c>
      <c r="C12612" s="2">
        <v>39160</v>
      </c>
      <c r="D12612" t="s">
        <v>13</v>
      </c>
      <c r="E12612" t="s">
        <v>9889</v>
      </c>
      <c r="F12612" t="s">
        <v>9164</v>
      </c>
      <c r="J12612" t="s">
        <v>1944</v>
      </c>
      <c r="L12612" t="str">
        <f>_xlfn.XLOOKUP(Tableau1[[#This Row],[TYPE DE PIECE]],Tableau4[MATIERE],Tableau4[SHORT TYPE],"",0,1)</f>
        <v/>
      </c>
      <c r="N12612" t="str">
        <f>IF(ISERR(FIND("DECOUPE",Tableau1[[#This Row],[DESIGNATION]])),"","NEED REF")</f>
        <v/>
      </c>
    </row>
    <row r="12613" spans="2:14">
      <c r="B12613">
        <v>34401392</v>
      </c>
      <c r="C12613" s="2">
        <v>39160</v>
      </c>
      <c r="D12613" t="s">
        <v>13</v>
      </c>
      <c r="E12613" t="s">
        <v>9890</v>
      </c>
      <c r="F12613" t="s">
        <v>9164</v>
      </c>
      <c r="J12613" t="s">
        <v>1944</v>
      </c>
      <c r="L12613" t="str">
        <f>_xlfn.XLOOKUP(Tableau1[[#This Row],[TYPE DE PIECE]],Tableau4[MATIERE],Tableau4[SHORT TYPE],"",0,1)</f>
        <v/>
      </c>
      <c r="N12613" t="str">
        <f>IF(ISERR(FIND("DECOUPE",Tableau1[[#This Row],[DESIGNATION]])),"","NEED REF")</f>
        <v/>
      </c>
    </row>
    <row r="12614" spans="2:14">
      <c r="B12614">
        <v>34401391</v>
      </c>
      <c r="C12614" s="2">
        <v>39156</v>
      </c>
      <c r="D12614" t="s">
        <v>6880</v>
      </c>
      <c r="E12614" t="s">
        <v>9704</v>
      </c>
      <c r="F12614" t="s">
        <v>9841</v>
      </c>
      <c r="J12614" t="s">
        <v>4048</v>
      </c>
      <c r="L12614" t="str">
        <f>_xlfn.XLOOKUP(Tableau1[[#This Row],[TYPE DE PIECE]],Tableau4[MATIERE],Tableau4[SHORT TYPE],"",0,1)</f>
        <v/>
      </c>
      <c r="N12614" t="str">
        <f>IF(ISERR(FIND("DECOUPE",Tableau1[[#This Row],[DESIGNATION]])),"","NEED REF")</f>
        <v/>
      </c>
    </row>
    <row r="12615" spans="2:14">
      <c r="B12615">
        <v>34401390</v>
      </c>
      <c r="C12615" s="2">
        <v>39153</v>
      </c>
      <c r="D12615" t="s">
        <v>6880</v>
      </c>
      <c r="E12615" t="s">
        <v>9891</v>
      </c>
      <c r="F12615" t="s">
        <v>9892</v>
      </c>
      <c r="J12615" t="s">
        <v>9893</v>
      </c>
      <c r="K12615" t="s">
        <v>6990</v>
      </c>
      <c r="L12615" t="str">
        <f>_xlfn.XLOOKUP(Tableau1[[#This Row],[TYPE DE PIECE]],Tableau4[MATIERE],Tableau4[SHORT TYPE],"",0,1)</f>
        <v/>
      </c>
      <c r="N12615" t="str">
        <f>IF(ISERR(FIND("DECOUPE",Tableau1[[#This Row],[DESIGNATION]])),"","NEED REF")</f>
        <v/>
      </c>
    </row>
    <row r="12616" spans="2:14">
      <c r="B12616">
        <v>34401389</v>
      </c>
      <c r="C12616" s="2">
        <v>39149</v>
      </c>
      <c r="D12616" t="s">
        <v>745</v>
      </c>
      <c r="E12616" t="s">
        <v>9894</v>
      </c>
      <c r="F12616" t="s">
        <v>6592</v>
      </c>
      <c r="J12616" t="s">
        <v>2245</v>
      </c>
      <c r="L12616" t="str">
        <f>_xlfn.XLOOKUP(Tableau1[[#This Row],[TYPE DE PIECE]],Tableau4[MATIERE],Tableau4[SHORT TYPE],"",0,1)</f>
        <v/>
      </c>
      <c r="N12616" t="str">
        <f>IF(ISERR(FIND("DECOUPE",Tableau1[[#This Row],[DESIGNATION]])),"","NEED REF")</f>
        <v/>
      </c>
    </row>
    <row r="12617" spans="2:14">
      <c r="B12617">
        <v>34401388</v>
      </c>
      <c r="C12617" s="2">
        <v>39143</v>
      </c>
      <c r="D12617" t="s">
        <v>13</v>
      </c>
      <c r="E12617" t="s">
        <v>9895</v>
      </c>
      <c r="F12617" t="s">
        <v>9896</v>
      </c>
      <c r="J12617" t="s">
        <v>9893</v>
      </c>
      <c r="L12617" t="str">
        <f>_xlfn.XLOOKUP(Tableau1[[#This Row],[TYPE DE PIECE]],Tableau4[MATIERE],Tableau4[SHORT TYPE],"",0,1)</f>
        <v/>
      </c>
      <c r="N12617" t="str">
        <f>IF(ISERR(FIND("DECOUPE",Tableau1[[#This Row],[DESIGNATION]])),"","NEED REF")</f>
        <v/>
      </c>
    </row>
    <row r="12618" spans="2:14">
      <c r="B12618">
        <v>34401387</v>
      </c>
      <c r="C12618" s="2">
        <v>39142</v>
      </c>
      <c r="D12618" t="s">
        <v>6880</v>
      </c>
      <c r="E12618" t="s">
        <v>9897</v>
      </c>
      <c r="F12618" t="s">
        <v>6109</v>
      </c>
      <c r="J12618" t="s">
        <v>9893</v>
      </c>
      <c r="L12618" t="str">
        <f>_xlfn.XLOOKUP(Tableau1[[#This Row],[TYPE DE PIECE]],Tableau4[MATIERE],Tableau4[SHORT TYPE],"",0,1)</f>
        <v/>
      </c>
      <c r="N12618" t="str">
        <f>IF(ISERR(FIND("DECOUPE",Tableau1[[#This Row],[DESIGNATION]])),"","NEED REF")</f>
        <v/>
      </c>
    </row>
    <row r="12619" spans="2:14">
      <c r="B12619">
        <v>34401386</v>
      </c>
      <c r="C12619" s="2">
        <v>39142</v>
      </c>
      <c r="D12619" t="s">
        <v>6880</v>
      </c>
      <c r="E12619" t="s">
        <v>9898</v>
      </c>
      <c r="F12619" t="s">
        <v>9899</v>
      </c>
      <c r="J12619" t="s">
        <v>1944</v>
      </c>
      <c r="L12619" t="str">
        <f>_xlfn.XLOOKUP(Tableau1[[#This Row],[TYPE DE PIECE]],Tableau4[MATIERE],Tableau4[SHORT TYPE],"",0,1)</f>
        <v/>
      </c>
      <c r="N12619" t="str">
        <f>IF(ISERR(FIND("DECOUPE",Tableau1[[#This Row],[DESIGNATION]])),"","NEED REF")</f>
        <v/>
      </c>
    </row>
    <row r="12620" spans="2:14">
      <c r="B12620">
        <v>34401385</v>
      </c>
      <c r="C12620" s="2">
        <v>39133</v>
      </c>
      <c r="D12620" t="s">
        <v>745</v>
      </c>
      <c r="E12620" t="s">
        <v>9900</v>
      </c>
      <c r="F12620" t="s">
        <v>7957</v>
      </c>
      <c r="J12620" t="s">
        <v>4048</v>
      </c>
      <c r="L12620" t="str">
        <f>_xlfn.XLOOKUP(Tableau1[[#This Row],[TYPE DE PIECE]],Tableau4[MATIERE],Tableau4[SHORT TYPE],"",0,1)</f>
        <v/>
      </c>
      <c r="N12620" t="str">
        <f>IF(ISERR(FIND("DECOUPE",Tableau1[[#This Row],[DESIGNATION]])),"","NEED REF")</f>
        <v/>
      </c>
    </row>
    <row r="12621" spans="2:14">
      <c r="B12621">
        <v>34401384</v>
      </c>
      <c r="C12621" s="2">
        <v>39133</v>
      </c>
      <c r="D12621" t="s">
        <v>745</v>
      </c>
      <c r="E12621" t="s">
        <v>9901</v>
      </c>
      <c r="F12621" t="s">
        <v>7957</v>
      </c>
      <c r="J12621" t="s">
        <v>4048</v>
      </c>
      <c r="L12621" t="str">
        <f>_xlfn.XLOOKUP(Tableau1[[#This Row],[TYPE DE PIECE]],Tableau4[MATIERE],Tableau4[SHORT TYPE],"",0,1)</f>
        <v/>
      </c>
      <c r="N12621" t="str">
        <f>IF(ISERR(FIND("DECOUPE",Tableau1[[#This Row],[DESIGNATION]])),"","NEED REF")</f>
        <v/>
      </c>
    </row>
    <row r="12622" spans="2:14">
      <c r="B12622">
        <v>34401383</v>
      </c>
      <c r="C12622" s="2">
        <v>39132</v>
      </c>
      <c r="D12622" t="s">
        <v>745</v>
      </c>
      <c r="E12622" t="s">
        <v>9902</v>
      </c>
      <c r="F12622" t="s">
        <v>9903</v>
      </c>
      <c r="J12622" t="s">
        <v>9834</v>
      </c>
      <c r="L12622" t="str">
        <f>_xlfn.XLOOKUP(Tableau1[[#This Row],[TYPE DE PIECE]],Tableau4[MATIERE],Tableau4[SHORT TYPE],"",0,1)</f>
        <v/>
      </c>
      <c r="N12622" t="str">
        <f>IF(ISERR(FIND("DECOUPE",Tableau1[[#This Row],[DESIGNATION]])),"","NEED REF")</f>
        <v/>
      </c>
    </row>
    <row r="12623" spans="2:14">
      <c r="B12623">
        <v>34401382</v>
      </c>
      <c r="C12623" s="2">
        <v>39129</v>
      </c>
      <c r="D12623" t="s">
        <v>13</v>
      </c>
      <c r="E12623" t="s">
        <v>9904</v>
      </c>
      <c r="F12623" t="s">
        <v>9905</v>
      </c>
      <c r="J12623" t="s">
        <v>1944</v>
      </c>
      <c r="L12623" t="str">
        <f>_xlfn.XLOOKUP(Tableau1[[#This Row],[TYPE DE PIECE]],Tableau4[MATIERE],Tableau4[SHORT TYPE],"",0,1)</f>
        <v/>
      </c>
      <c r="N12623" t="str">
        <f>IF(ISERR(FIND("DECOUPE",Tableau1[[#This Row],[DESIGNATION]])),"","NEED REF")</f>
        <v/>
      </c>
    </row>
    <row r="12624" spans="2:14">
      <c r="B12624">
        <v>34401381</v>
      </c>
      <c r="C12624" s="2">
        <v>39129</v>
      </c>
      <c r="D12624" t="s">
        <v>13</v>
      </c>
      <c r="E12624" t="s">
        <v>9906</v>
      </c>
      <c r="F12624" t="s">
        <v>9905</v>
      </c>
      <c r="J12624" t="s">
        <v>1944</v>
      </c>
      <c r="L12624" t="str">
        <f>_xlfn.XLOOKUP(Tableau1[[#This Row],[TYPE DE PIECE]],Tableau4[MATIERE],Tableau4[SHORT TYPE],"",0,1)</f>
        <v/>
      </c>
      <c r="N12624" t="str">
        <f>IF(ISERR(FIND("DECOUPE",Tableau1[[#This Row],[DESIGNATION]])),"","NEED REF")</f>
        <v/>
      </c>
    </row>
    <row r="12625" spans="2:14">
      <c r="B12625">
        <v>34401380</v>
      </c>
      <c r="C12625" s="2">
        <v>39118</v>
      </c>
      <c r="D12625" t="s">
        <v>745</v>
      </c>
      <c r="E12625" t="s">
        <v>9907</v>
      </c>
      <c r="F12625" t="s">
        <v>9903</v>
      </c>
      <c r="J12625" t="s">
        <v>9834</v>
      </c>
      <c r="L12625" t="str">
        <f>_xlfn.XLOOKUP(Tableau1[[#This Row],[TYPE DE PIECE]],Tableau4[MATIERE],Tableau4[SHORT TYPE],"",0,1)</f>
        <v/>
      </c>
      <c r="N12625" t="str">
        <f>IF(ISERR(FIND("DECOUPE",Tableau1[[#This Row],[DESIGNATION]])),"","NEED REF")</f>
        <v/>
      </c>
    </row>
    <row r="12626" spans="2:14">
      <c r="B12626">
        <v>34401379</v>
      </c>
      <c r="C12626" s="2">
        <v>39118</v>
      </c>
      <c r="D12626" t="s">
        <v>6880</v>
      </c>
      <c r="E12626" t="s">
        <v>9908</v>
      </c>
      <c r="F12626" t="s">
        <v>9909</v>
      </c>
      <c r="J12626" t="s">
        <v>1944</v>
      </c>
      <c r="L12626" t="str">
        <f>_xlfn.XLOOKUP(Tableau1[[#This Row],[TYPE DE PIECE]],Tableau4[MATIERE],Tableau4[SHORT TYPE],"",0,1)</f>
        <v/>
      </c>
      <c r="N12626" t="str">
        <f>IF(ISERR(FIND("DECOUPE",Tableau1[[#This Row],[DESIGNATION]])),"","NEED REF")</f>
        <v/>
      </c>
    </row>
    <row r="12627" spans="2:14">
      <c r="B12627">
        <v>34401378</v>
      </c>
      <c r="C12627" s="2">
        <v>39118</v>
      </c>
      <c r="D12627" t="s">
        <v>745</v>
      </c>
      <c r="E12627" t="s">
        <v>9910</v>
      </c>
      <c r="F12627" t="s">
        <v>9903</v>
      </c>
      <c r="J12627" t="s">
        <v>9834</v>
      </c>
      <c r="L12627" t="str">
        <f>_xlfn.XLOOKUP(Tableau1[[#This Row],[TYPE DE PIECE]],Tableau4[MATIERE],Tableau4[SHORT TYPE],"",0,1)</f>
        <v/>
      </c>
      <c r="N12627" t="str">
        <f>IF(ISERR(FIND("DECOUPE",Tableau1[[#This Row],[DESIGNATION]])),"","NEED REF")</f>
        <v/>
      </c>
    </row>
    <row r="12628" spans="2:14">
      <c r="B12628">
        <v>34401377</v>
      </c>
      <c r="C12628" s="2">
        <v>39105</v>
      </c>
      <c r="D12628" t="s">
        <v>5523</v>
      </c>
      <c r="E12628" t="s">
        <v>9911</v>
      </c>
      <c r="F12628" t="s">
        <v>8695</v>
      </c>
      <c r="J12628" t="s">
        <v>4048</v>
      </c>
      <c r="L12628" t="str">
        <f>_xlfn.XLOOKUP(Tableau1[[#This Row],[TYPE DE PIECE]],Tableau4[MATIERE],Tableau4[SHORT TYPE],"",0,1)</f>
        <v/>
      </c>
      <c r="N12628" t="str">
        <f>IF(ISERR(FIND("DECOUPE",Tableau1[[#This Row],[DESIGNATION]])),"","NEED REF")</f>
        <v/>
      </c>
    </row>
    <row r="12629" spans="2:14">
      <c r="B12629">
        <v>34401376</v>
      </c>
      <c r="C12629" s="2">
        <v>39105</v>
      </c>
      <c r="D12629" t="s">
        <v>5523</v>
      </c>
      <c r="E12629" t="s">
        <v>9912</v>
      </c>
      <c r="F12629" t="s">
        <v>8695</v>
      </c>
      <c r="J12629" t="s">
        <v>4048</v>
      </c>
      <c r="L12629" t="str">
        <f>_xlfn.XLOOKUP(Tableau1[[#This Row],[TYPE DE PIECE]],Tableau4[MATIERE],Tableau4[SHORT TYPE],"",0,1)</f>
        <v/>
      </c>
      <c r="N12629" t="str">
        <f>IF(ISERR(FIND("DECOUPE",Tableau1[[#This Row],[DESIGNATION]])),"","NEED REF")</f>
        <v/>
      </c>
    </row>
    <row r="12630" spans="2:14">
      <c r="B12630">
        <v>34401375</v>
      </c>
      <c r="C12630" s="2">
        <v>39105</v>
      </c>
      <c r="D12630" t="s">
        <v>6880</v>
      </c>
      <c r="E12630" t="s">
        <v>9913</v>
      </c>
      <c r="F12630" t="s">
        <v>9724</v>
      </c>
      <c r="J12630" t="s">
        <v>1944</v>
      </c>
      <c r="L12630" t="str">
        <f>_xlfn.XLOOKUP(Tableau1[[#This Row],[TYPE DE PIECE]],Tableau4[MATIERE],Tableau4[SHORT TYPE],"",0,1)</f>
        <v/>
      </c>
      <c r="N12630" t="str">
        <f>IF(ISERR(FIND("DECOUPE",Tableau1[[#This Row],[DESIGNATION]])),"","NEED REF")</f>
        <v/>
      </c>
    </row>
    <row r="12631" spans="2:14">
      <c r="B12631">
        <v>34401374</v>
      </c>
      <c r="C12631" s="2">
        <v>39101</v>
      </c>
      <c r="D12631" t="s">
        <v>5523</v>
      </c>
      <c r="E12631" t="s">
        <v>9914</v>
      </c>
      <c r="F12631" t="s">
        <v>9915</v>
      </c>
      <c r="J12631" t="s">
        <v>9893</v>
      </c>
      <c r="L12631" t="str">
        <f>_xlfn.XLOOKUP(Tableau1[[#This Row],[TYPE DE PIECE]],Tableau4[MATIERE],Tableau4[SHORT TYPE],"",0,1)</f>
        <v/>
      </c>
      <c r="N12631" t="str">
        <f>IF(ISERR(FIND("DECOUPE",Tableau1[[#This Row],[DESIGNATION]])),"","NEED REF")</f>
        <v/>
      </c>
    </row>
    <row r="12632" spans="2:14">
      <c r="B12632">
        <v>34401373</v>
      </c>
      <c r="C12632" s="2">
        <v>39101</v>
      </c>
      <c r="D12632" t="s">
        <v>745</v>
      </c>
      <c r="E12632" t="s">
        <v>9916</v>
      </c>
      <c r="F12632" t="s">
        <v>9917</v>
      </c>
      <c r="J12632" t="s">
        <v>1944</v>
      </c>
      <c r="L12632" t="str">
        <f>_xlfn.XLOOKUP(Tableau1[[#This Row],[TYPE DE PIECE]],Tableau4[MATIERE],Tableau4[SHORT TYPE],"",0,1)</f>
        <v/>
      </c>
      <c r="N12632" t="str">
        <f>IF(ISERR(FIND("DECOUPE",Tableau1[[#This Row],[DESIGNATION]])),"","NEED REF")</f>
        <v/>
      </c>
    </row>
    <row r="12633" spans="2:14">
      <c r="B12633">
        <v>34401372</v>
      </c>
      <c r="C12633" s="2">
        <v>39099</v>
      </c>
      <c r="D12633" t="s">
        <v>13</v>
      </c>
      <c r="E12633" t="s">
        <v>9918</v>
      </c>
      <c r="F12633" t="s">
        <v>8695</v>
      </c>
      <c r="J12633" t="s">
        <v>4048</v>
      </c>
      <c r="L12633" t="str">
        <f>_xlfn.XLOOKUP(Tableau1[[#This Row],[TYPE DE PIECE]],Tableau4[MATIERE],Tableau4[SHORT TYPE],"",0,1)</f>
        <v/>
      </c>
      <c r="N12633" t="str">
        <f>IF(ISERR(FIND("DECOUPE",Tableau1[[#This Row],[DESIGNATION]])),"","NEED REF")</f>
        <v/>
      </c>
    </row>
    <row r="12634" spans="2:14">
      <c r="B12634">
        <v>34401371</v>
      </c>
      <c r="C12634" s="2">
        <v>39099</v>
      </c>
      <c r="D12634" t="s">
        <v>13</v>
      </c>
      <c r="E12634" t="s">
        <v>9919</v>
      </c>
      <c r="F12634" t="s">
        <v>9920</v>
      </c>
      <c r="J12634" t="s">
        <v>4048</v>
      </c>
      <c r="L12634" t="str">
        <f>_xlfn.XLOOKUP(Tableau1[[#This Row],[TYPE DE PIECE]],Tableau4[MATIERE],Tableau4[SHORT TYPE],"",0,1)</f>
        <v/>
      </c>
      <c r="N12634" t="str">
        <f>IF(ISERR(FIND("DECOUPE",Tableau1[[#This Row],[DESIGNATION]])),"","NEED REF")</f>
        <v/>
      </c>
    </row>
    <row r="12635" spans="2:14">
      <c r="B12635">
        <v>34401370</v>
      </c>
      <c r="C12635" s="2">
        <v>39099</v>
      </c>
      <c r="D12635" t="s">
        <v>745</v>
      </c>
      <c r="E12635" t="s">
        <v>9921</v>
      </c>
      <c r="F12635" t="s">
        <v>9922</v>
      </c>
      <c r="J12635" t="s">
        <v>9274</v>
      </c>
      <c r="L12635" t="str">
        <f>_xlfn.XLOOKUP(Tableau1[[#This Row],[TYPE DE PIECE]],Tableau4[MATIERE],Tableau4[SHORT TYPE],"",0,1)</f>
        <v/>
      </c>
      <c r="N12635" t="str">
        <f>IF(ISERR(FIND("DECOUPE",Tableau1[[#This Row],[DESIGNATION]])),"","NEED REF")</f>
        <v/>
      </c>
    </row>
    <row r="12636" spans="2:14">
      <c r="B12636">
        <v>34401369</v>
      </c>
      <c r="C12636" s="2">
        <v>39099</v>
      </c>
      <c r="D12636" t="s">
        <v>745</v>
      </c>
      <c r="E12636" t="s">
        <v>9923</v>
      </c>
      <c r="F12636" t="s">
        <v>9922</v>
      </c>
      <c r="J12636" t="s">
        <v>9274</v>
      </c>
      <c r="L12636" t="str">
        <f>_xlfn.XLOOKUP(Tableau1[[#This Row],[TYPE DE PIECE]],Tableau4[MATIERE],Tableau4[SHORT TYPE],"",0,1)</f>
        <v/>
      </c>
      <c r="N12636" t="str">
        <f>IF(ISERR(FIND("DECOUPE",Tableau1[[#This Row],[DESIGNATION]])),"","NEED REF")</f>
        <v/>
      </c>
    </row>
    <row r="12637" spans="2:14">
      <c r="B12637">
        <v>34401368</v>
      </c>
      <c r="C12637" s="2">
        <v>39098</v>
      </c>
      <c r="D12637" t="s">
        <v>13</v>
      </c>
      <c r="E12637" t="s">
        <v>9924</v>
      </c>
      <c r="F12637" t="s">
        <v>9925</v>
      </c>
      <c r="J12637" t="s">
        <v>9893</v>
      </c>
      <c r="L12637" t="str">
        <f>_xlfn.XLOOKUP(Tableau1[[#This Row],[TYPE DE PIECE]],Tableau4[MATIERE],Tableau4[SHORT TYPE],"",0,1)</f>
        <v/>
      </c>
      <c r="N12637" t="str">
        <f>IF(ISERR(FIND("DECOUPE",Tableau1[[#This Row],[DESIGNATION]])),"","NEED REF")</f>
        <v/>
      </c>
    </row>
    <row r="12638" spans="2:14">
      <c r="B12638">
        <v>34401367</v>
      </c>
      <c r="C12638" s="2">
        <v>39098</v>
      </c>
      <c r="D12638" t="s">
        <v>13</v>
      </c>
      <c r="E12638" t="s">
        <v>9926</v>
      </c>
      <c r="F12638" t="s">
        <v>9925</v>
      </c>
      <c r="J12638" t="s">
        <v>9893</v>
      </c>
      <c r="L12638" t="str">
        <f>_xlfn.XLOOKUP(Tableau1[[#This Row],[TYPE DE PIECE]],Tableau4[MATIERE],Tableau4[SHORT TYPE],"",0,1)</f>
        <v/>
      </c>
      <c r="N12638" t="str">
        <f>IF(ISERR(FIND("DECOUPE",Tableau1[[#This Row],[DESIGNATION]])),"","NEED REF")</f>
        <v/>
      </c>
    </row>
    <row r="12639" spans="2:14">
      <c r="B12639">
        <v>34401366</v>
      </c>
      <c r="C12639" s="2">
        <v>39098</v>
      </c>
      <c r="D12639" t="s">
        <v>13</v>
      </c>
      <c r="E12639" t="s">
        <v>9927</v>
      </c>
      <c r="F12639" t="s">
        <v>9925</v>
      </c>
      <c r="J12639" t="s">
        <v>9893</v>
      </c>
      <c r="L12639" t="str">
        <f>_xlfn.XLOOKUP(Tableau1[[#This Row],[TYPE DE PIECE]],Tableau4[MATIERE],Tableau4[SHORT TYPE],"",0,1)</f>
        <v/>
      </c>
      <c r="N12639" t="str">
        <f>IF(ISERR(FIND("DECOUPE",Tableau1[[#This Row],[DESIGNATION]])),"","NEED REF")</f>
        <v/>
      </c>
    </row>
    <row r="12640" spans="2:14">
      <c r="B12640">
        <v>34401365</v>
      </c>
      <c r="C12640" s="2">
        <v>39097</v>
      </c>
      <c r="D12640" t="s">
        <v>13</v>
      </c>
      <c r="E12640" t="s">
        <v>9928</v>
      </c>
      <c r="F12640" t="s">
        <v>9915</v>
      </c>
      <c r="J12640" t="s">
        <v>9893</v>
      </c>
      <c r="L12640" t="str">
        <f>_xlfn.XLOOKUP(Tableau1[[#This Row],[TYPE DE PIECE]],Tableau4[MATIERE],Tableau4[SHORT TYPE],"",0,1)</f>
        <v/>
      </c>
      <c r="N12640" t="str">
        <f>IF(ISERR(FIND("DECOUPE",Tableau1[[#This Row],[DESIGNATION]])),"","NEED REF")</f>
        <v/>
      </c>
    </row>
    <row r="12641" spans="2:14">
      <c r="B12641">
        <v>34401364</v>
      </c>
      <c r="C12641" s="2">
        <v>39097</v>
      </c>
      <c r="D12641" t="s">
        <v>745</v>
      </c>
      <c r="E12641" t="s">
        <v>9929</v>
      </c>
      <c r="F12641" t="s">
        <v>9930</v>
      </c>
      <c r="J12641" t="s">
        <v>9274</v>
      </c>
      <c r="L12641" t="str">
        <f>_xlfn.XLOOKUP(Tableau1[[#This Row],[TYPE DE PIECE]],Tableau4[MATIERE],Tableau4[SHORT TYPE],"",0,1)</f>
        <v/>
      </c>
      <c r="N12641" t="str">
        <f>IF(ISERR(FIND("DECOUPE",Tableau1[[#This Row],[DESIGNATION]])),"","NEED REF")</f>
        <v/>
      </c>
    </row>
    <row r="12642" spans="2:14">
      <c r="B12642">
        <v>34401363</v>
      </c>
      <c r="C12642" s="2">
        <v>39097</v>
      </c>
      <c r="D12642" t="s">
        <v>745</v>
      </c>
      <c r="E12642" t="s">
        <v>9931</v>
      </c>
      <c r="F12642" t="s">
        <v>9930</v>
      </c>
      <c r="J12642" t="s">
        <v>9274</v>
      </c>
      <c r="L12642" t="str">
        <f>_xlfn.XLOOKUP(Tableau1[[#This Row],[TYPE DE PIECE]],Tableau4[MATIERE],Tableau4[SHORT TYPE],"",0,1)</f>
        <v/>
      </c>
      <c r="N12642" t="str">
        <f>IF(ISERR(FIND("DECOUPE",Tableau1[[#This Row],[DESIGNATION]])),"","NEED REF")</f>
        <v/>
      </c>
    </row>
    <row r="12643" spans="2:14">
      <c r="B12643">
        <v>34401362</v>
      </c>
      <c r="C12643" s="2" t="s">
        <v>9932</v>
      </c>
      <c r="D12643" t="s">
        <v>745</v>
      </c>
      <c r="E12643" t="s">
        <v>9933</v>
      </c>
      <c r="F12643" t="s">
        <v>9934</v>
      </c>
      <c r="J12643" t="s">
        <v>4048</v>
      </c>
      <c r="L12643" t="str">
        <f>_xlfn.XLOOKUP(Tableau1[[#This Row],[TYPE DE PIECE]],Tableau4[MATIERE],Tableau4[SHORT TYPE],"",0,1)</f>
        <v/>
      </c>
      <c r="N12643" t="str">
        <f>IF(ISERR(FIND("DECOUPE",Tableau1[[#This Row],[DESIGNATION]])),"","NEED REF")</f>
        <v/>
      </c>
    </row>
    <row r="12644" spans="2:14">
      <c r="B12644">
        <v>34401361</v>
      </c>
      <c r="C12644" s="2">
        <v>39092</v>
      </c>
      <c r="D12644" t="s">
        <v>745</v>
      </c>
      <c r="E12644" t="s">
        <v>9935</v>
      </c>
      <c r="F12644" t="s">
        <v>8695</v>
      </c>
      <c r="J12644" t="s">
        <v>2245</v>
      </c>
      <c r="L12644" t="str">
        <f>_xlfn.XLOOKUP(Tableau1[[#This Row],[TYPE DE PIECE]],Tableau4[MATIERE],Tableau4[SHORT TYPE],"",0,1)</f>
        <v/>
      </c>
      <c r="N12644" t="str">
        <f>IF(ISERR(FIND("DECOUPE",Tableau1[[#This Row],[DESIGNATION]])),"","NEED REF")</f>
        <v/>
      </c>
    </row>
    <row r="12645" spans="2:14">
      <c r="B12645">
        <v>34401360</v>
      </c>
      <c r="C12645" s="2">
        <v>39091</v>
      </c>
      <c r="D12645" t="s">
        <v>745</v>
      </c>
      <c r="E12645" t="s">
        <v>9936</v>
      </c>
      <c r="F12645" t="s">
        <v>9494</v>
      </c>
      <c r="J12645" t="s">
        <v>4048</v>
      </c>
      <c r="L12645" t="str">
        <f>_xlfn.XLOOKUP(Tableau1[[#This Row],[TYPE DE PIECE]],Tableau4[MATIERE],Tableau4[SHORT TYPE],"",0,1)</f>
        <v/>
      </c>
      <c r="N12645" t="str">
        <f>IF(ISERR(FIND("DECOUPE",Tableau1[[#This Row],[DESIGNATION]])),"","NEED REF")</f>
        <v/>
      </c>
    </row>
    <row r="12646" spans="2:14">
      <c r="B12646">
        <v>34401359</v>
      </c>
      <c r="C12646" s="2">
        <v>39090</v>
      </c>
      <c r="D12646" t="s">
        <v>745</v>
      </c>
      <c r="E12646" t="s">
        <v>9937</v>
      </c>
      <c r="F12646" t="s">
        <v>9903</v>
      </c>
      <c r="J12646" t="s">
        <v>9834</v>
      </c>
      <c r="L12646" t="str">
        <f>_xlfn.XLOOKUP(Tableau1[[#This Row],[TYPE DE PIECE]],Tableau4[MATIERE],Tableau4[SHORT TYPE],"",0,1)</f>
        <v/>
      </c>
      <c r="N12646" t="str">
        <f>IF(ISERR(FIND("DECOUPE",Tableau1[[#This Row],[DESIGNATION]])),"","NEED REF")</f>
        <v/>
      </c>
    </row>
    <row r="12647" spans="2:14">
      <c r="B12647">
        <v>34401358</v>
      </c>
      <c r="C12647" s="2">
        <v>39086</v>
      </c>
      <c r="D12647" t="s">
        <v>745</v>
      </c>
      <c r="E12647" t="s">
        <v>9938</v>
      </c>
      <c r="F12647" t="s">
        <v>9494</v>
      </c>
      <c r="J12647" t="s">
        <v>9656</v>
      </c>
      <c r="L12647" t="str">
        <f>_xlfn.XLOOKUP(Tableau1[[#This Row],[TYPE DE PIECE]],Tableau4[MATIERE],Tableau4[SHORT TYPE],"",0,1)</f>
        <v/>
      </c>
      <c r="N12647" t="str">
        <f>IF(ISERR(FIND("DECOUPE",Tableau1[[#This Row],[DESIGNATION]])),"","NEED REF")</f>
        <v/>
      </c>
    </row>
    <row r="12648" spans="2:14">
      <c r="B12648">
        <v>34401357</v>
      </c>
      <c r="C12648" s="2">
        <v>39079</v>
      </c>
      <c r="D12648" t="s">
        <v>745</v>
      </c>
      <c r="E12648" t="s">
        <v>9939</v>
      </c>
      <c r="F12648" t="s">
        <v>9494</v>
      </c>
      <c r="J12648" t="s">
        <v>1944</v>
      </c>
      <c r="L12648" t="str">
        <f>_xlfn.XLOOKUP(Tableau1[[#This Row],[TYPE DE PIECE]],Tableau4[MATIERE],Tableau4[SHORT TYPE],"",0,1)</f>
        <v/>
      </c>
      <c r="N12648" t="str">
        <f>IF(ISERR(FIND("DECOUPE",Tableau1[[#This Row],[DESIGNATION]])),"","NEED REF")</f>
        <v/>
      </c>
    </row>
    <row r="12649" spans="2:14">
      <c r="B12649">
        <v>34401356</v>
      </c>
      <c r="C12649" s="2">
        <v>39079</v>
      </c>
      <c r="D12649" t="s">
        <v>745</v>
      </c>
      <c r="E12649" t="s">
        <v>9940</v>
      </c>
      <c r="F12649" t="s">
        <v>9494</v>
      </c>
      <c r="J12649" t="s">
        <v>1944</v>
      </c>
      <c r="L12649" t="str">
        <f>_xlfn.XLOOKUP(Tableau1[[#This Row],[TYPE DE PIECE]],Tableau4[MATIERE],Tableau4[SHORT TYPE],"",0,1)</f>
        <v/>
      </c>
      <c r="N12649" t="str">
        <f>IF(ISERR(FIND("DECOUPE",Tableau1[[#This Row],[DESIGNATION]])),"","NEED REF")</f>
        <v/>
      </c>
    </row>
    <row r="12650" spans="2:14">
      <c r="B12650">
        <v>34401355</v>
      </c>
      <c r="C12650" s="2">
        <v>39079</v>
      </c>
      <c r="D12650" t="s">
        <v>745</v>
      </c>
      <c r="E12650" t="s">
        <v>9941</v>
      </c>
      <c r="F12650" t="s">
        <v>9494</v>
      </c>
      <c r="J12650" t="s">
        <v>1944</v>
      </c>
      <c r="L12650" t="str">
        <f>_xlfn.XLOOKUP(Tableau1[[#This Row],[TYPE DE PIECE]],Tableau4[MATIERE],Tableau4[SHORT TYPE],"",0,1)</f>
        <v/>
      </c>
      <c r="N12650" t="str">
        <f>IF(ISERR(FIND("DECOUPE",Tableau1[[#This Row],[DESIGNATION]])),"","NEED REF")</f>
        <v/>
      </c>
    </row>
    <row r="12651" spans="2:14">
      <c r="B12651">
        <v>34401354</v>
      </c>
      <c r="C12651" s="2">
        <v>39079</v>
      </c>
      <c r="D12651" t="s">
        <v>745</v>
      </c>
      <c r="E12651" t="s">
        <v>9942</v>
      </c>
      <c r="F12651" t="s">
        <v>9943</v>
      </c>
      <c r="J12651" t="s">
        <v>1944</v>
      </c>
      <c r="L12651" t="str">
        <f>_xlfn.XLOOKUP(Tableau1[[#This Row],[TYPE DE PIECE]],Tableau4[MATIERE],Tableau4[SHORT TYPE],"",0,1)</f>
        <v/>
      </c>
      <c r="N12651" t="str">
        <f>IF(ISERR(FIND("DECOUPE",Tableau1[[#This Row],[DESIGNATION]])),"","NEED REF")</f>
        <v/>
      </c>
    </row>
    <row r="12652" spans="2:14">
      <c r="B12652">
        <v>34401353</v>
      </c>
      <c r="C12652" s="2">
        <v>39079</v>
      </c>
      <c r="D12652" t="s">
        <v>745</v>
      </c>
      <c r="E12652" t="s">
        <v>9944</v>
      </c>
      <c r="F12652" t="s">
        <v>9943</v>
      </c>
      <c r="J12652" t="s">
        <v>1944</v>
      </c>
      <c r="L12652" t="str">
        <f>_xlfn.XLOOKUP(Tableau1[[#This Row],[TYPE DE PIECE]],Tableau4[MATIERE],Tableau4[SHORT TYPE],"",0,1)</f>
        <v/>
      </c>
      <c r="N12652" t="str">
        <f>IF(ISERR(FIND("DECOUPE",Tableau1[[#This Row],[DESIGNATION]])),"","NEED REF")</f>
        <v/>
      </c>
    </row>
    <row r="12653" spans="2:14">
      <c r="B12653">
        <v>34401352</v>
      </c>
      <c r="C12653" s="2">
        <v>39079</v>
      </c>
      <c r="D12653" t="s">
        <v>745</v>
      </c>
      <c r="E12653" t="s">
        <v>9945</v>
      </c>
      <c r="F12653" t="s">
        <v>9494</v>
      </c>
      <c r="J12653" t="s">
        <v>1944</v>
      </c>
      <c r="L12653" t="str">
        <f>_xlfn.XLOOKUP(Tableau1[[#This Row],[TYPE DE PIECE]],Tableau4[MATIERE],Tableau4[SHORT TYPE],"",0,1)</f>
        <v/>
      </c>
      <c r="N12653" t="str">
        <f>IF(ISERR(FIND("DECOUPE",Tableau1[[#This Row],[DESIGNATION]])),"","NEED REF")</f>
        <v/>
      </c>
    </row>
    <row r="12654" spans="2:14">
      <c r="B12654">
        <v>34401351</v>
      </c>
      <c r="C12654" s="2">
        <v>39079</v>
      </c>
      <c r="D12654" t="s">
        <v>745</v>
      </c>
      <c r="E12654" t="s">
        <v>9946</v>
      </c>
      <c r="F12654" t="s">
        <v>9494</v>
      </c>
      <c r="J12654" t="s">
        <v>1944</v>
      </c>
      <c r="L12654" t="str">
        <f>_xlfn.XLOOKUP(Tableau1[[#This Row],[TYPE DE PIECE]],Tableau4[MATIERE],Tableau4[SHORT TYPE],"",0,1)</f>
        <v/>
      </c>
      <c r="N12654" t="str">
        <f>IF(ISERR(FIND("DECOUPE",Tableau1[[#This Row],[DESIGNATION]])),"","NEED REF")</f>
        <v/>
      </c>
    </row>
    <row r="12655" spans="2:14">
      <c r="B12655">
        <v>34401350</v>
      </c>
      <c r="C12655" s="2">
        <v>39079</v>
      </c>
      <c r="D12655" t="s">
        <v>745</v>
      </c>
      <c r="E12655" t="s">
        <v>9947</v>
      </c>
      <c r="F12655" t="s">
        <v>9494</v>
      </c>
      <c r="J12655" t="s">
        <v>1944</v>
      </c>
      <c r="L12655" t="str">
        <f>_xlfn.XLOOKUP(Tableau1[[#This Row],[TYPE DE PIECE]],Tableau4[MATIERE],Tableau4[SHORT TYPE],"",0,1)</f>
        <v/>
      </c>
      <c r="N12655" t="str">
        <f>IF(ISERR(FIND("DECOUPE",Tableau1[[#This Row],[DESIGNATION]])),"","NEED REF")</f>
        <v/>
      </c>
    </row>
    <row r="12656" spans="2:14">
      <c r="B12656">
        <v>34401349</v>
      </c>
      <c r="C12656" s="2">
        <v>39073</v>
      </c>
      <c r="D12656" t="s">
        <v>13</v>
      </c>
      <c r="E12656" t="s">
        <v>9948</v>
      </c>
      <c r="F12656" t="s">
        <v>9949</v>
      </c>
      <c r="J12656" t="s">
        <v>9274</v>
      </c>
      <c r="L12656" t="str">
        <f>_xlfn.XLOOKUP(Tableau1[[#This Row],[TYPE DE PIECE]],Tableau4[MATIERE],Tableau4[SHORT TYPE],"",0,1)</f>
        <v/>
      </c>
      <c r="N12656" t="str">
        <f>IF(ISERR(FIND("DECOUPE",Tableau1[[#This Row],[DESIGNATION]])),"","NEED REF")</f>
        <v/>
      </c>
    </row>
    <row r="12657" spans="2:14">
      <c r="B12657">
        <v>34401348</v>
      </c>
      <c r="C12657" s="2">
        <v>39073</v>
      </c>
      <c r="D12657" t="s">
        <v>13</v>
      </c>
      <c r="E12657" t="s">
        <v>9950</v>
      </c>
      <c r="F12657" t="s">
        <v>9949</v>
      </c>
      <c r="J12657" t="s">
        <v>9274</v>
      </c>
      <c r="L12657" t="str">
        <f>_xlfn.XLOOKUP(Tableau1[[#This Row],[TYPE DE PIECE]],Tableau4[MATIERE],Tableau4[SHORT TYPE],"",0,1)</f>
        <v/>
      </c>
      <c r="N12657" t="str">
        <f>IF(ISERR(FIND("DECOUPE",Tableau1[[#This Row],[DESIGNATION]])),"","NEED REF")</f>
        <v/>
      </c>
    </row>
    <row r="12658" spans="2:14">
      <c r="B12658">
        <v>34401347</v>
      </c>
      <c r="C12658" s="2">
        <v>39073</v>
      </c>
      <c r="D12658" t="s">
        <v>13</v>
      </c>
      <c r="E12658" t="s">
        <v>9951</v>
      </c>
      <c r="F12658" t="s">
        <v>9949</v>
      </c>
      <c r="J12658" t="s">
        <v>9274</v>
      </c>
      <c r="L12658" t="str">
        <f>_xlfn.XLOOKUP(Tableau1[[#This Row],[TYPE DE PIECE]],Tableau4[MATIERE],Tableau4[SHORT TYPE],"",0,1)</f>
        <v/>
      </c>
      <c r="N12658" t="str">
        <f>IF(ISERR(FIND("DECOUPE",Tableau1[[#This Row],[DESIGNATION]])),"","NEED REF")</f>
        <v/>
      </c>
    </row>
    <row r="12659" spans="2:14">
      <c r="B12659">
        <v>34401346</v>
      </c>
      <c r="C12659" s="2">
        <v>39063</v>
      </c>
      <c r="D12659" t="s">
        <v>745</v>
      </c>
      <c r="E12659" t="s">
        <v>9952</v>
      </c>
      <c r="F12659" t="s">
        <v>9494</v>
      </c>
      <c r="J12659" t="s">
        <v>9834</v>
      </c>
      <c r="L12659" t="str">
        <f>_xlfn.XLOOKUP(Tableau1[[#This Row],[TYPE DE PIECE]],Tableau4[MATIERE],Tableau4[SHORT TYPE],"",0,1)</f>
        <v/>
      </c>
      <c r="N12659" t="str">
        <f>IF(ISERR(FIND("DECOUPE",Tableau1[[#This Row],[DESIGNATION]])),"","NEED REF")</f>
        <v/>
      </c>
    </row>
    <row r="12660" spans="2:14">
      <c r="B12660">
        <v>34401345</v>
      </c>
      <c r="C12660" s="2">
        <v>39063</v>
      </c>
      <c r="D12660" t="s">
        <v>745</v>
      </c>
      <c r="E12660" t="s">
        <v>9953</v>
      </c>
      <c r="F12660" t="s">
        <v>9494</v>
      </c>
      <c r="J12660" t="s">
        <v>9834</v>
      </c>
      <c r="L12660" t="str">
        <f>_xlfn.XLOOKUP(Tableau1[[#This Row],[TYPE DE PIECE]],Tableau4[MATIERE],Tableau4[SHORT TYPE],"",0,1)</f>
        <v/>
      </c>
      <c r="N12660" t="str">
        <f>IF(ISERR(FIND("DECOUPE",Tableau1[[#This Row],[DESIGNATION]])),"","NEED REF")</f>
        <v/>
      </c>
    </row>
    <row r="12661" spans="2:14">
      <c r="B12661">
        <v>34401344</v>
      </c>
      <c r="C12661" s="2">
        <v>39063</v>
      </c>
      <c r="D12661" t="s">
        <v>745</v>
      </c>
      <c r="E12661" t="s">
        <v>9954</v>
      </c>
      <c r="F12661" t="s">
        <v>9494</v>
      </c>
      <c r="J12661" t="s">
        <v>9834</v>
      </c>
      <c r="L12661" t="str">
        <f>_xlfn.XLOOKUP(Tableau1[[#This Row],[TYPE DE PIECE]],Tableau4[MATIERE],Tableau4[SHORT TYPE],"",0,1)</f>
        <v/>
      </c>
      <c r="N12661" t="str">
        <f>IF(ISERR(FIND("DECOUPE",Tableau1[[#This Row],[DESIGNATION]])),"","NEED REF")</f>
        <v/>
      </c>
    </row>
    <row r="12662" spans="2:14">
      <c r="B12662">
        <v>34401343</v>
      </c>
      <c r="C12662" s="2">
        <v>39063</v>
      </c>
      <c r="D12662" t="s">
        <v>745</v>
      </c>
      <c r="E12662" t="s">
        <v>9955</v>
      </c>
      <c r="F12662" t="s">
        <v>9494</v>
      </c>
      <c r="J12662" t="s">
        <v>9834</v>
      </c>
      <c r="L12662" t="str">
        <f>_xlfn.XLOOKUP(Tableau1[[#This Row],[TYPE DE PIECE]],Tableau4[MATIERE],Tableau4[SHORT TYPE],"",0,1)</f>
        <v/>
      </c>
      <c r="N12662" t="str">
        <f>IF(ISERR(FIND("DECOUPE",Tableau1[[#This Row],[DESIGNATION]])),"","NEED REF")</f>
        <v/>
      </c>
    </row>
    <row r="12663" spans="2:14">
      <c r="B12663">
        <v>34401342</v>
      </c>
      <c r="C12663" s="2">
        <v>39063</v>
      </c>
      <c r="D12663" t="s">
        <v>745</v>
      </c>
      <c r="E12663" t="s">
        <v>9956</v>
      </c>
      <c r="F12663" t="s">
        <v>9494</v>
      </c>
      <c r="J12663" t="s">
        <v>9834</v>
      </c>
      <c r="L12663" t="str">
        <f>_xlfn.XLOOKUP(Tableau1[[#This Row],[TYPE DE PIECE]],Tableau4[MATIERE],Tableau4[SHORT TYPE],"",0,1)</f>
        <v/>
      </c>
      <c r="N12663" t="str">
        <f>IF(ISERR(FIND("DECOUPE",Tableau1[[#This Row],[DESIGNATION]])),"","NEED REF")</f>
        <v/>
      </c>
    </row>
    <row r="12664" spans="2:14">
      <c r="B12664">
        <v>34401341</v>
      </c>
      <c r="C12664" s="2">
        <v>39063</v>
      </c>
      <c r="D12664" t="s">
        <v>745</v>
      </c>
      <c r="E12664" t="s">
        <v>9957</v>
      </c>
      <c r="F12664" t="s">
        <v>9494</v>
      </c>
      <c r="J12664" t="s">
        <v>9834</v>
      </c>
      <c r="L12664" t="str">
        <f>_xlfn.XLOOKUP(Tableau1[[#This Row],[TYPE DE PIECE]],Tableau4[MATIERE],Tableau4[SHORT TYPE],"",0,1)</f>
        <v/>
      </c>
      <c r="N12664" t="str">
        <f>IF(ISERR(FIND("DECOUPE",Tableau1[[#This Row],[DESIGNATION]])),"","NEED REF")</f>
        <v/>
      </c>
    </row>
    <row r="12665" spans="2:14">
      <c r="B12665">
        <v>34401340</v>
      </c>
      <c r="C12665" s="2">
        <v>39063</v>
      </c>
      <c r="D12665" t="s">
        <v>745</v>
      </c>
      <c r="E12665" t="s">
        <v>9958</v>
      </c>
      <c r="F12665" t="s">
        <v>9494</v>
      </c>
      <c r="J12665" t="s">
        <v>9834</v>
      </c>
      <c r="L12665" t="str">
        <f>_xlfn.XLOOKUP(Tableau1[[#This Row],[TYPE DE PIECE]],Tableau4[MATIERE],Tableau4[SHORT TYPE],"",0,1)</f>
        <v/>
      </c>
      <c r="N12665" t="str">
        <f>IF(ISERR(FIND("DECOUPE",Tableau1[[#This Row],[DESIGNATION]])),"","NEED REF")</f>
        <v/>
      </c>
    </row>
    <row r="12666" spans="2:14">
      <c r="B12666">
        <v>34401339</v>
      </c>
      <c r="C12666" s="2">
        <v>39063</v>
      </c>
      <c r="D12666" t="s">
        <v>745</v>
      </c>
      <c r="E12666" t="s">
        <v>9959</v>
      </c>
      <c r="F12666" t="s">
        <v>9494</v>
      </c>
      <c r="J12666" t="s">
        <v>9834</v>
      </c>
      <c r="L12666" t="str">
        <f>_xlfn.XLOOKUP(Tableau1[[#This Row],[TYPE DE PIECE]],Tableau4[MATIERE],Tableau4[SHORT TYPE],"",0,1)</f>
        <v/>
      </c>
      <c r="N12666" t="str">
        <f>IF(ISERR(FIND("DECOUPE",Tableau1[[#This Row],[DESIGNATION]])),"","NEED REF")</f>
        <v/>
      </c>
    </row>
    <row r="12667" spans="2:14">
      <c r="B12667">
        <v>34401338</v>
      </c>
      <c r="C12667" s="2">
        <v>39057</v>
      </c>
      <c r="D12667" t="s">
        <v>745</v>
      </c>
      <c r="E12667" t="s">
        <v>9960</v>
      </c>
      <c r="F12667" t="s">
        <v>8695</v>
      </c>
      <c r="J12667" t="s">
        <v>9834</v>
      </c>
      <c r="L12667" t="str">
        <f>_xlfn.XLOOKUP(Tableau1[[#This Row],[TYPE DE PIECE]],Tableau4[MATIERE],Tableau4[SHORT TYPE],"",0,1)</f>
        <v/>
      </c>
      <c r="N12667" t="str">
        <f>IF(ISERR(FIND("DECOUPE",Tableau1[[#This Row],[DESIGNATION]])),"","NEED REF")</f>
        <v/>
      </c>
    </row>
    <row r="12668" spans="2:14">
      <c r="B12668">
        <v>34401337</v>
      </c>
      <c r="C12668" s="2">
        <v>39057</v>
      </c>
      <c r="D12668" t="s">
        <v>745</v>
      </c>
      <c r="E12668" t="s">
        <v>9961</v>
      </c>
      <c r="F12668" t="s">
        <v>8695</v>
      </c>
      <c r="J12668" t="s">
        <v>9834</v>
      </c>
      <c r="L12668" t="str">
        <f>_xlfn.XLOOKUP(Tableau1[[#This Row],[TYPE DE PIECE]],Tableau4[MATIERE],Tableau4[SHORT TYPE],"",0,1)</f>
        <v/>
      </c>
      <c r="N12668" t="str">
        <f>IF(ISERR(FIND("DECOUPE",Tableau1[[#This Row],[DESIGNATION]])),"","NEED REF")</f>
        <v/>
      </c>
    </row>
    <row r="12669" spans="2:14">
      <c r="B12669">
        <v>34401336</v>
      </c>
      <c r="C12669" s="2">
        <v>39057</v>
      </c>
      <c r="D12669" t="s">
        <v>745</v>
      </c>
      <c r="E12669" t="s">
        <v>9962</v>
      </c>
      <c r="F12669" t="s">
        <v>8695</v>
      </c>
      <c r="J12669" t="s">
        <v>9834</v>
      </c>
      <c r="L12669" t="str">
        <f>_xlfn.XLOOKUP(Tableau1[[#This Row],[TYPE DE PIECE]],Tableau4[MATIERE],Tableau4[SHORT TYPE],"",0,1)</f>
        <v/>
      </c>
      <c r="N12669" t="str">
        <f>IF(ISERR(FIND("DECOUPE",Tableau1[[#This Row],[DESIGNATION]])),"","NEED REF")</f>
        <v/>
      </c>
    </row>
    <row r="12670" spans="2:14">
      <c r="B12670">
        <v>34401335</v>
      </c>
      <c r="C12670" s="2">
        <v>39057</v>
      </c>
      <c r="D12670" t="s">
        <v>745</v>
      </c>
      <c r="E12670" t="s">
        <v>9963</v>
      </c>
      <c r="F12670" t="s">
        <v>8695</v>
      </c>
      <c r="J12670" t="s">
        <v>9834</v>
      </c>
      <c r="L12670" t="str">
        <f>_xlfn.XLOOKUP(Tableau1[[#This Row],[TYPE DE PIECE]],Tableau4[MATIERE],Tableau4[SHORT TYPE],"",0,1)</f>
        <v/>
      </c>
      <c r="N12670" t="str">
        <f>IF(ISERR(FIND("DECOUPE",Tableau1[[#This Row],[DESIGNATION]])),"","NEED REF")</f>
        <v/>
      </c>
    </row>
    <row r="12671" spans="2:14">
      <c r="B12671">
        <v>34401334</v>
      </c>
      <c r="C12671" s="2">
        <v>39057</v>
      </c>
      <c r="D12671" t="s">
        <v>745</v>
      </c>
      <c r="E12671" t="s">
        <v>9964</v>
      </c>
      <c r="F12671" t="s">
        <v>8695</v>
      </c>
      <c r="J12671" t="s">
        <v>9834</v>
      </c>
      <c r="L12671" t="str">
        <f>_xlfn.XLOOKUP(Tableau1[[#This Row],[TYPE DE PIECE]],Tableau4[MATIERE],Tableau4[SHORT TYPE],"",0,1)</f>
        <v/>
      </c>
      <c r="N12671" t="str">
        <f>IF(ISERR(FIND("DECOUPE",Tableau1[[#This Row],[DESIGNATION]])),"","NEED REF")</f>
        <v/>
      </c>
    </row>
    <row r="12672" spans="2:14">
      <c r="B12672">
        <v>34401333</v>
      </c>
      <c r="C12672" s="2">
        <v>39056</v>
      </c>
      <c r="D12672" t="s">
        <v>745</v>
      </c>
      <c r="E12672" t="s">
        <v>9965</v>
      </c>
      <c r="F12672" t="s">
        <v>9477</v>
      </c>
      <c r="J12672" t="s">
        <v>9834</v>
      </c>
      <c r="L12672" t="str">
        <f>_xlfn.XLOOKUP(Tableau1[[#This Row],[TYPE DE PIECE]],Tableau4[MATIERE],Tableau4[SHORT TYPE],"",0,1)</f>
        <v/>
      </c>
      <c r="N12672" t="str">
        <f>IF(ISERR(FIND("DECOUPE",Tableau1[[#This Row],[DESIGNATION]])),"","NEED REF")</f>
        <v/>
      </c>
    </row>
    <row r="12673" spans="2:14">
      <c r="B12673">
        <v>34401332</v>
      </c>
      <c r="C12673" s="2">
        <v>39056</v>
      </c>
      <c r="D12673" t="s">
        <v>745</v>
      </c>
      <c r="E12673" t="s">
        <v>9966</v>
      </c>
      <c r="F12673" t="s">
        <v>9477</v>
      </c>
      <c r="J12673" t="s">
        <v>9834</v>
      </c>
      <c r="L12673" t="str">
        <f>_xlfn.XLOOKUP(Tableau1[[#This Row],[TYPE DE PIECE]],Tableau4[MATIERE],Tableau4[SHORT TYPE],"",0,1)</f>
        <v/>
      </c>
      <c r="N12673" t="str">
        <f>IF(ISERR(FIND("DECOUPE",Tableau1[[#This Row],[DESIGNATION]])),"","NEED REF")</f>
        <v/>
      </c>
    </row>
    <row r="12674" spans="2:14">
      <c r="B12674">
        <v>34401331</v>
      </c>
      <c r="C12674" s="2">
        <v>39056</v>
      </c>
      <c r="D12674" t="s">
        <v>9967</v>
      </c>
      <c r="E12674" t="s">
        <v>9968</v>
      </c>
      <c r="F12674" t="s">
        <v>9969</v>
      </c>
      <c r="J12674" t="s">
        <v>9274</v>
      </c>
      <c r="L12674" t="str">
        <f>_xlfn.XLOOKUP(Tableau1[[#This Row],[TYPE DE PIECE]],Tableau4[MATIERE],Tableau4[SHORT TYPE],"",0,1)</f>
        <v/>
      </c>
      <c r="N12674" t="str">
        <f>IF(ISERR(FIND("DECOUPE",Tableau1[[#This Row],[DESIGNATION]])),"","NEED REF")</f>
        <v/>
      </c>
    </row>
    <row r="12675" spans="2:14">
      <c r="B12675">
        <v>34401330</v>
      </c>
      <c r="C12675" s="2">
        <v>39056</v>
      </c>
      <c r="D12675" t="s">
        <v>9970</v>
      </c>
      <c r="E12675" t="s">
        <v>9971</v>
      </c>
      <c r="F12675" t="s">
        <v>9969</v>
      </c>
      <c r="J12675" t="s">
        <v>9274</v>
      </c>
      <c r="L12675" t="str">
        <f>_xlfn.XLOOKUP(Tableau1[[#This Row],[TYPE DE PIECE]],Tableau4[MATIERE],Tableau4[SHORT TYPE],"",0,1)</f>
        <v/>
      </c>
      <c r="N12675" t="str">
        <f>IF(ISERR(FIND("DECOUPE",Tableau1[[#This Row],[DESIGNATION]])),"","NEED REF")</f>
        <v/>
      </c>
    </row>
    <row r="12676" spans="2:14">
      <c r="B12676">
        <v>34401329</v>
      </c>
      <c r="C12676" s="2">
        <v>39056</v>
      </c>
      <c r="D12676" t="s">
        <v>745</v>
      </c>
      <c r="E12676" t="s">
        <v>9972</v>
      </c>
      <c r="F12676" t="s">
        <v>9973</v>
      </c>
      <c r="J12676" t="s">
        <v>1944</v>
      </c>
      <c r="L12676" t="str">
        <f>_xlfn.XLOOKUP(Tableau1[[#This Row],[TYPE DE PIECE]],Tableau4[MATIERE],Tableau4[SHORT TYPE],"",0,1)</f>
        <v/>
      </c>
      <c r="N12676" t="str">
        <f>IF(ISERR(FIND("DECOUPE",Tableau1[[#This Row],[DESIGNATION]])),"","NEED REF")</f>
        <v/>
      </c>
    </row>
    <row r="12677" spans="2:14">
      <c r="B12677">
        <v>34401328</v>
      </c>
      <c r="C12677" s="2">
        <v>39051</v>
      </c>
      <c r="D12677" t="s">
        <v>9967</v>
      </c>
      <c r="E12677" t="s">
        <v>9974</v>
      </c>
      <c r="F12677" t="s">
        <v>9975</v>
      </c>
      <c r="J12677" t="s">
        <v>9893</v>
      </c>
      <c r="L12677" t="str">
        <f>_xlfn.XLOOKUP(Tableau1[[#This Row],[TYPE DE PIECE]],Tableau4[MATIERE],Tableau4[SHORT TYPE],"",0,1)</f>
        <v/>
      </c>
      <c r="N12677" t="str">
        <f>IF(ISERR(FIND("DECOUPE",Tableau1[[#This Row],[DESIGNATION]])),"","NEED REF")</f>
        <v/>
      </c>
    </row>
    <row r="12678" spans="2:14">
      <c r="B12678">
        <v>34401327</v>
      </c>
      <c r="C12678" s="2">
        <v>39049</v>
      </c>
      <c r="D12678" t="s">
        <v>745</v>
      </c>
      <c r="E12678" t="s">
        <v>9976</v>
      </c>
      <c r="F12678" t="s">
        <v>9614</v>
      </c>
      <c r="J12678" t="s">
        <v>9834</v>
      </c>
      <c r="L12678" t="str">
        <f>_xlfn.XLOOKUP(Tableau1[[#This Row],[TYPE DE PIECE]],Tableau4[MATIERE],Tableau4[SHORT TYPE],"",0,1)</f>
        <v/>
      </c>
      <c r="N12678" t="str">
        <f>IF(ISERR(FIND("DECOUPE",Tableau1[[#This Row],[DESIGNATION]])),"","NEED REF")</f>
        <v/>
      </c>
    </row>
    <row r="12679" spans="2:14">
      <c r="B12679">
        <v>34401326</v>
      </c>
      <c r="C12679" s="2">
        <v>39049</v>
      </c>
      <c r="D12679" t="s">
        <v>745</v>
      </c>
      <c r="E12679" t="s">
        <v>9977</v>
      </c>
      <c r="F12679" t="s">
        <v>9614</v>
      </c>
      <c r="J12679" t="s">
        <v>9834</v>
      </c>
      <c r="L12679" t="str">
        <f>_xlfn.XLOOKUP(Tableau1[[#This Row],[TYPE DE PIECE]],Tableau4[MATIERE],Tableau4[SHORT TYPE],"",0,1)</f>
        <v/>
      </c>
      <c r="N12679" t="str">
        <f>IF(ISERR(FIND("DECOUPE",Tableau1[[#This Row],[DESIGNATION]])),"","NEED REF")</f>
        <v/>
      </c>
    </row>
    <row r="12680" spans="2:14">
      <c r="B12680">
        <v>34401325</v>
      </c>
      <c r="C12680" s="2">
        <v>39049</v>
      </c>
      <c r="D12680" t="s">
        <v>745</v>
      </c>
      <c r="E12680" t="s">
        <v>9978</v>
      </c>
      <c r="F12680" t="s">
        <v>9614</v>
      </c>
      <c r="J12680" t="s">
        <v>9834</v>
      </c>
      <c r="L12680" t="str">
        <f>_xlfn.XLOOKUP(Tableau1[[#This Row],[TYPE DE PIECE]],Tableau4[MATIERE],Tableau4[SHORT TYPE],"",0,1)</f>
        <v/>
      </c>
      <c r="N12680" t="str">
        <f>IF(ISERR(FIND("DECOUPE",Tableau1[[#This Row],[DESIGNATION]])),"","NEED REF")</f>
        <v/>
      </c>
    </row>
    <row r="12681" spans="2:14">
      <c r="B12681">
        <v>34401324</v>
      </c>
      <c r="C12681" s="2">
        <v>39049</v>
      </c>
      <c r="D12681" t="s">
        <v>745</v>
      </c>
      <c r="E12681" t="s">
        <v>9979</v>
      </c>
      <c r="F12681" t="s">
        <v>9614</v>
      </c>
      <c r="J12681" t="s">
        <v>9834</v>
      </c>
      <c r="L12681" t="str">
        <f>_xlfn.XLOOKUP(Tableau1[[#This Row],[TYPE DE PIECE]],Tableau4[MATIERE],Tableau4[SHORT TYPE],"",0,1)</f>
        <v/>
      </c>
      <c r="N12681" t="str">
        <f>IF(ISERR(FIND("DECOUPE",Tableau1[[#This Row],[DESIGNATION]])),"","NEED REF")</f>
        <v/>
      </c>
    </row>
    <row r="12682" spans="2:14">
      <c r="B12682">
        <v>34401323</v>
      </c>
      <c r="C12682" s="2">
        <v>39049</v>
      </c>
      <c r="D12682" t="s">
        <v>5523</v>
      </c>
      <c r="E12682" t="s">
        <v>9980</v>
      </c>
      <c r="F12682" t="s">
        <v>9981</v>
      </c>
      <c r="J12682" t="s">
        <v>1944</v>
      </c>
      <c r="L12682" t="str">
        <f>_xlfn.XLOOKUP(Tableau1[[#This Row],[TYPE DE PIECE]],Tableau4[MATIERE],Tableau4[SHORT TYPE],"",0,1)</f>
        <v/>
      </c>
      <c r="N12682" t="str">
        <f>IF(ISERR(FIND("DECOUPE",Tableau1[[#This Row],[DESIGNATION]])),"","NEED REF")</f>
        <v/>
      </c>
    </row>
    <row r="12683" spans="2:14">
      <c r="B12683">
        <v>34401322</v>
      </c>
      <c r="C12683" s="2">
        <v>39048</v>
      </c>
      <c r="D12683" t="s">
        <v>13</v>
      </c>
      <c r="E12683" t="s">
        <v>9982</v>
      </c>
      <c r="F12683" t="s">
        <v>9983</v>
      </c>
      <c r="J12683" t="s">
        <v>2245</v>
      </c>
      <c r="L12683" t="str">
        <f>_xlfn.XLOOKUP(Tableau1[[#This Row],[TYPE DE PIECE]],Tableau4[MATIERE],Tableau4[SHORT TYPE],"",0,1)</f>
        <v/>
      </c>
      <c r="N12683" t="str">
        <f>IF(ISERR(FIND("DECOUPE",Tableau1[[#This Row],[DESIGNATION]])),"","NEED REF")</f>
        <v/>
      </c>
    </row>
    <row r="12684" spans="2:14">
      <c r="B12684">
        <v>34401321</v>
      </c>
      <c r="C12684" s="2">
        <v>39048</v>
      </c>
      <c r="D12684" t="s">
        <v>13</v>
      </c>
      <c r="E12684" t="s">
        <v>9984</v>
      </c>
      <c r="F12684" t="s">
        <v>9983</v>
      </c>
      <c r="J12684" t="s">
        <v>2245</v>
      </c>
      <c r="L12684" t="str">
        <f>_xlfn.XLOOKUP(Tableau1[[#This Row],[TYPE DE PIECE]],Tableau4[MATIERE],Tableau4[SHORT TYPE],"",0,1)</f>
        <v/>
      </c>
      <c r="N12684" t="str">
        <f>IF(ISERR(FIND("DECOUPE",Tableau1[[#This Row],[DESIGNATION]])),"","NEED REF")</f>
        <v/>
      </c>
    </row>
    <row r="12685" spans="2:14">
      <c r="B12685">
        <v>34401320</v>
      </c>
      <c r="C12685" s="2">
        <v>39045</v>
      </c>
      <c r="D12685" t="s">
        <v>9555</v>
      </c>
      <c r="E12685" t="s">
        <v>9719</v>
      </c>
      <c r="F12685" t="s">
        <v>9985</v>
      </c>
      <c r="J12685" t="s">
        <v>9893</v>
      </c>
      <c r="L12685" t="str">
        <f>_xlfn.XLOOKUP(Tableau1[[#This Row],[TYPE DE PIECE]],Tableau4[MATIERE],Tableau4[SHORT TYPE],"",0,1)</f>
        <v/>
      </c>
      <c r="N12685" t="str">
        <f>IF(ISERR(FIND("DECOUPE",Tableau1[[#This Row],[DESIGNATION]])),"","NEED REF")</f>
        <v/>
      </c>
    </row>
    <row r="12686" spans="2:14">
      <c r="B12686">
        <v>34401319</v>
      </c>
      <c r="C12686" s="2">
        <v>39045</v>
      </c>
      <c r="D12686" t="s">
        <v>6880</v>
      </c>
      <c r="E12686" t="s">
        <v>9986</v>
      </c>
      <c r="F12686" t="s">
        <v>9841</v>
      </c>
      <c r="J12686" t="s">
        <v>4048</v>
      </c>
      <c r="L12686" t="str">
        <f>_xlfn.XLOOKUP(Tableau1[[#This Row],[TYPE DE PIECE]],Tableau4[MATIERE],Tableau4[SHORT TYPE],"",0,1)</f>
        <v/>
      </c>
      <c r="N12686" t="str">
        <f>IF(ISERR(FIND("DECOUPE",Tableau1[[#This Row],[DESIGNATION]])),"","NEED REF")</f>
        <v/>
      </c>
    </row>
    <row r="12687" spans="2:14">
      <c r="B12687">
        <v>34401318</v>
      </c>
      <c r="C12687" s="2">
        <v>39044</v>
      </c>
      <c r="D12687" t="s">
        <v>9967</v>
      </c>
      <c r="E12687" t="s">
        <v>9987</v>
      </c>
      <c r="F12687" t="s">
        <v>9975</v>
      </c>
      <c r="J12687" t="s">
        <v>9893</v>
      </c>
      <c r="L12687" t="str">
        <f>_xlfn.XLOOKUP(Tableau1[[#This Row],[TYPE DE PIECE]],Tableau4[MATIERE],Tableau4[SHORT TYPE],"",0,1)</f>
        <v/>
      </c>
      <c r="N12687" t="str">
        <f>IF(ISERR(FIND("DECOUPE",Tableau1[[#This Row],[DESIGNATION]])),"","NEED REF")</f>
        <v/>
      </c>
    </row>
    <row r="12688" spans="2:14">
      <c r="B12688">
        <v>34401317</v>
      </c>
      <c r="C12688" s="2">
        <v>39042</v>
      </c>
      <c r="D12688" t="s">
        <v>6880</v>
      </c>
      <c r="E12688" t="s">
        <v>9988</v>
      </c>
      <c r="F12688" t="s">
        <v>9876</v>
      </c>
      <c r="J12688" t="s">
        <v>1944</v>
      </c>
      <c r="L12688" t="str">
        <f>_xlfn.XLOOKUP(Tableau1[[#This Row],[TYPE DE PIECE]],Tableau4[MATIERE],Tableau4[SHORT TYPE],"",0,1)</f>
        <v/>
      </c>
      <c r="N12688" t="str">
        <f>IF(ISERR(FIND("DECOUPE",Tableau1[[#This Row],[DESIGNATION]])),"","NEED REF")</f>
        <v/>
      </c>
    </row>
    <row r="12689" spans="2:14">
      <c r="B12689">
        <v>34401316</v>
      </c>
      <c r="C12689" s="2">
        <v>39041</v>
      </c>
      <c r="D12689" t="s">
        <v>13</v>
      </c>
      <c r="E12689" t="s">
        <v>9989</v>
      </c>
      <c r="F12689" t="s">
        <v>9990</v>
      </c>
      <c r="J12689" t="s">
        <v>1944</v>
      </c>
      <c r="L12689" t="str">
        <f>_xlfn.XLOOKUP(Tableau1[[#This Row],[TYPE DE PIECE]],Tableau4[MATIERE],Tableau4[SHORT TYPE],"",0,1)</f>
        <v/>
      </c>
      <c r="N12689" t="str">
        <f>IF(ISERR(FIND("DECOUPE",Tableau1[[#This Row],[DESIGNATION]])),"","NEED REF")</f>
        <v/>
      </c>
    </row>
    <row r="12690" spans="2:14">
      <c r="B12690">
        <v>34401315</v>
      </c>
      <c r="C12690" s="2">
        <v>39041</v>
      </c>
      <c r="D12690" t="s">
        <v>13</v>
      </c>
      <c r="E12690" t="s">
        <v>9991</v>
      </c>
      <c r="F12690" t="s">
        <v>9992</v>
      </c>
      <c r="J12690" t="s">
        <v>1944</v>
      </c>
      <c r="L12690" t="str">
        <f>_xlfn.XLOOKUP(Tableau1[[#This Row],[TYPE DE PIECE]],Tableau4[MATIERE],Tableau4[SHORT TYPE],"",0,1)</f>
        <v/>
      </c>
      <c r="N12690" t="str">
        <f>IF(ISERR(FIND("DECOUPE",Tableau1[[#This Row],[DESIGNATION]])),"","NEED REF")</f>
        <v/>
      </c>
    </row>
    <row r="12691" spans="2:14">
      <c r="B12691">
        <v>34401314</v>
      </c>
      <c r="C12691" s="2">
        <v>39035</v>
      </c>
      <c r="D12691" t="s">
        <v>6880</v>
      </c>
      <c r="E12691" t="s">
        <v>9993</v>
      </c>
      <c r="F12691" t="s">
        <v>9994</v>
      </c>
      <c r="J12691" t="s">
        <v>4048</v>
      </c>
      <c r="L12691" t="str">
        <f>_xlfn.XLOOKUP(Tableau1[[#This Row],[TYPE DE PIECE]],Tableau4[MATIERE],Tableau4[SHORT TYPE],"",0,1)</f>
        <v/>
      </c>
      <c r="N12691" t="str">
        <f>IF(ISERR(FIND("DECOUPE",Tableau1[[#This Row],[DESIGNATION]])),"","NEED REF")</f>
        <v/>
      </c>
    </row>
    <row r="12692" spans="2:14">
      <c r="B12692">
        <v>34401313</v>
      </c>
      <c r="C12692" s="2">
        <v>39035</v>
      </c>
      <c r="D12692" t="s">
        <v>6880</v>
      </c>
      <c r="E12692" t="s">
        <v>9995</v>
      </c>
      <c r="F12692" t="s">
        <v>9994</v>
      </c>
      <c r="J12692" t="s">
        <v>4048</v>
      </c>
      <c r="L12692" t="str">
        <f>_xlfn.XLOOKUP(Tableau1[[#This Row],[TYPE DE PIECE]],Tableau4[MATIERE],Tableau4[SHORT TYPE],"",0,1)</f>
        <v/>
      </c>
      <c r="N12692" t="str">
        <f>IF(ISERR(FIND("DECOUPE",Tableau1[[#This Row],[DESIGNATION]])),"","NEED REF")</f>
        <v/>
      </c>
    </row>
    <row r="12693" spans="2:14">
      <c r="B12693">
        <v>34401312</v>
      </c>
      <c r="C12693" s="2">
        <v>39030</v>
      </c>
      <c r="D12693" t="s">
        <v>745</v>
      </c>
      <c r="E12693" t="s">
        <v>9996</v>
      </c>
      <c r="F12693" t="s">
        <v>9164</v>
      </c>
      <c r="J12693" t="s">
        <v>9656</v>
      </c>
      <c r="L12693" t="str">
        <f>_xlfn.XLOOKUP(Tableau1[[#This Row],[TYPE DE PIECE]],Tableau4[MATIERE],Tableau4[SHORT TYPE],"",0,1)</f>
        <v/>
      </c>
      <c r="N12693" t="str">
        <f>IF(ISERR(FIND("DECOUPE",Tableau1[[#This Row],[DESIGNATION]])),"","NEED REF")</f>
        <v/>
      </c>
    </row>
    <row r="12694" spans="2:14">
      <c r="B12694">
        <v>34401311</v>
      </c>
      <c r="C12694" s="2">
        <v>39027</v>
      </c>
      <c r="D12694" t="s">
        <v>745</v>
      </c>
      <c r="E12694" t="s">
        <v>9997</v>
      </c>
      <c r="F12694" t="s">
        <v>8695</v>
      </c>
      <c r="J12694" t="s">
        <v>1944</v>
      </c>
      <c r="L12694" t="str">
        <f>_xlfn.XLOOKUP(Tableau1[[#This Row],[TYPE DE PIECE]],Tableau4[MATIERE],Tableau4[SHORT TYPE],"",0,1)</f>
        <v/>
      </c>
      <c r="N12694" t="str">
        <f>IF(ISERR(FIND("DECOUPE",Tableau1[[#This Row],[DESIGNATION]])),"","NEED REF")</f>
        <v>NEED REF</v>
      </c>
    </row>
    <row r="12695" spans="2:14">
      <c r="B12695">
        <v>34401310</v>
      </c>
      <c r="C12695" s="2">
        <v>39027</v>
      </c>
      <c r="D12695" t="s">
        <v>13</v>
      </c>
      <c r="E12695" t="s">
        <v>9998</v>
      </c>
      <c r="F12695" t="s">
        <v>8695</v>
      </c>
      <c r="J12695" t="s">
        <v>1944</v>
      </c>
      <c r="L12695" t="str">
        <f>_xlfn.XLOOKUP(Tableau1[[#This Row],[TYPE DE PIECE]],Tableau4[MATIERE],Tableau4[SHORT TYPE],"",0,1)</f>
        <v/>
      </c>
      <c r="N12695" t="str">
        <f>IF(ISERR(FIND("DECOUPE",Tableau1[[#This Row],[DESIGNATION]])),"","NEED REF")</f>
        <v>NEED REF</v>
      </c>
    </row>
    <row r="12696" spans="2:14">
      <c r="B12696">
        <v>34401309</v>
      </c>
      <c r="C12696" s="2">
        <v>39017</v>
      </c>
      <c r="D12696" t="s">
        <v>6880</v>
      </c>
      <c r="E12696" t="s">
        <v>9999</v>
      </c>
      <c r="F12696" t="s">
        <v>10000</v>
      </c>
      <c r="J12696" t="s">
        <v>1944</v>
      </c>
      <c r="L12696" t="str">
        <f>_xlfn.XLOOKUP(Tableau1[[#This Row],[TYPE DE PIECE]],Tableau4[MATIERE],Tableau4[SHORT TYPE],"",0,1)</f>
        <v/>
      </c>
      <c r="N12696" t="str">
        <f>IF(ISERR(FIND("DECOUPE",Tableau1[[#This Row],[DESIGNATION]])),"","NEED REF")</f>
        <v/>
      </c>
    </row>
    <row r="12697" spans="2:14">
      <c r="B12697">
        <v>34401308</v>
      </c>
      <c r="C12697" s="2">
        <v>39016</v>
      </c>
      <c r="D12697" t="s">
        <v>6880</v>
      </c>
      <c r="E12697" t="s">
        <v>10001</v>
      </c>
      <c r="F12697" t="s">
        <v>10002</v>
      </c>
      <c r="J12697" t="s">
        <v>9893</v>
      </c>
      <c r="L12697" t="str">
        <f>_xlfn.XLOOKUP(Tableau1[[#This Row],[TYPE DE PIECE]],Tableau4[MATIERE],Tableau4[SHORT TYPE],"",0,1)</f>
        <v/>
      </c>
      <c r="N12697" t="str">
        <f>IF(ISERR(FIND("DECOUPE",Tableau1[[#This Row],[DESIGNATION]])),"","NEED REF")</f>
        <v/>
      </c>
    </row>
    <row r="12698" spans="2:14">
      <c r="B12698">
        <v>34401307</v>
      </c>
      <c r="C12698" s="2">
        <v>39016</v>
      </c>
      <c r="D12698" t="s">
        <v>10003</v>
      </c>
      <c r="E12698" t="s">
        <v>10004</v>
      </c>
      <c r="F12698" t="s">
        <v>10002</v>
      </c>
      <c r="J12698" t="s">
        <v>9893</v>
      </c>
      <c r="L12698" t="str">
        <f>_xlfn.XLOOKUP(Tableau1[[#This Row],[TYPE DE PIECE]],Tableau4[MATIERE],Tableau4[SHORT TYPE],"",0,1)</f>
        <v/>
      </c>
      <c r="N12698" t="str">
        <f>IF(ISERR(FIND("DECOUPE",Tableau1[[#This Row],[DESIGNATION]])),"","NEED REF")</f>
        <v/>
      </c>
    </row>
    <row r="12699" spans="2:14">
      <c r="B12699">
        <v>34401306</v>
      </c>
      <c r="C12699" s="2">
        <v>39015</v>
      </c>
      <c r="D12699" t="s">
        <v>13</v>
      </c>
      <c r="E12699" t="s">
        <v>10005</v>
      </c>
      <c r="F12699" t="s">
        <v>10006</v>
      </c>
      <c r="J12699" t="s">
        <v>2245</v>
      </c>
      <c r="L12699" t="str">
        <f>_xlfn.XLOOKUP(Tableau1[[#This Row],[TYPE DE PIECE]],Tableau4[MATIERE],Tableau4[SHORT TYPE],"",0,1)</f>
        <v/>
      </c>
      <c r="N12699" t="str">
        <f>IF(ISERR(FIND("DECOUPE",Tableau1[[#This Row],[DESIGNATION]])),"","NEED REF")</f>
        <v/>
      </c>
    </row>
    <row r="12700" spans="2:14">
      <c r="B12700">
        <v>34401305</v>
      </c>
      <c r="C12700" s="2">
        <v>39015</v>
      </c>
      <c r="D12700" t="s">
        <v>13</v>
      </c>
      <c r="E12700" t="s">
        <v>10007</v>
      </c>
      <c r="F12700" t="s">
        <v>10006</v>
      </c>
      <c r="J12700" t="s">
        <v>2245</v>
      </c>
      <c r="L12700" t="str">
        <f>_xlfn.XLOOKUP(Tableau1[[#This Row],[TYPE DE PIECE]],Tableau4[MATIERE],Tableau4[SHORT TYPE],"",0,1)</f>
        <v/>
      </c>
      <c r="N12700" t="str">
        <f>IF(ISERR(FIND("DECOUPE",Tableau1[[#This Row],[DESIGNATION]])),"","NEED REF")</f>
        <v/>
      </c>
    </row>
    <row r="12701" spans="2:14">
      <c r="B12701">
        <v>34401304</v>
      </c>
      <c r="C12701" s="2">
        <v>39010</v>
      </c>
      <c r="D12701" t="s">
        <v>6880</v>
      </c>
      <c r="E12701" t="s">
        <v>10008</v>
      </c>
      <c r="F12701" t="s">
        <v>10009</v>
      </c>
      <c r="J12701" t="s">
        <v>9274</v>
      </c>
      <c r="L12701" t="str">
        <f>_xlfn.XLOOKUP(Tableau1[[#This Row],[TYPE DE PIECE]],Tableau4[MATIERE],Tableau4[SHORT TYPE],"",0,1)</f>
        <v/>
      </c>
      <c r="N12701" t="str">
        <f>IF(ISERR(FIND("DECOUPE",Tableau1[[#This Row],[DESIGNATION]])),"","NEED REF")</f>
        <v/>
      </c>
    </row>
    <row r="12702" spans="2:14">
      <c r="B12702">
        <v>34401303</v>
      </c>
      <c r="C12702" s="2">
        <v>39009</v>
      </c>
      <c r="D12702" t="s">
        <v>13</v>
      </c>
      <c r="E12702" t="s">
        <v>10010</v>
      </c>
      <c r="F12702" t="s">
        <v>10011</v>
      </c>
      <c r="J12702" t="s">
        <v>9274</v>
      </c>
      <c r="L12702" t="str">
        <f>_xlfn.XLOOKUP(Tableau1[[#This Row],[TYPE DE PIECE]],Tableau4[MATIERE],Tableau4[SHORT TYPE],"",0,1)</f>
        <v/>
      </c>
      <c r="N12702" t="str">
        <f>IF(ISERR(FIND("DECOUPE",Tableau1[[#This Row],[DESIGNATION]])),"","NEED REF")</f>
        <v/>
      </c>
    </row>
    <row r="12703" spans="2:14">
      <c r="B12703">
        <v>34401302</v>
      </c>
      <c r="C12703" s="2">
        <v>39009</v>
      </c>
      <c r="D12703" t="s">
        <v>13</v>
      </c>
      <c r="E12703" t="s">
        <v>10012</v>
      </c>
      <c r="F12703" t="s">
        <v>10013</v>
      </c>
      <c r="J12703" t="s">
        <v>9274</v>
      </c>
      <c r="L12703" t="str">
        <f>_xlfn.XLOOKUP(Tableau1[[#This Row],[TYPE DE PIECE]],Tableau4[MATIERE],Tableau4[SHORT TYPE],"",0,1)</f>
        <v/>
      </c>
      <c r="N12703" t="str">
        <f>IF(ISERR(FIND("DECOUPE",Tableau1[[#This Row],[DESIGNATION]])),"","NEED REF")</f>
        <v/>
      </c>
    </row>
    <row r="12704" spans="2:14">
      <c r="B12704">
        <v>34401301</v>
      </c>
      <c r="C12704" s="2">
        <v>39006</v>
      </c>
      <c r="D12704" t="s">
        <v>10014</v>
      </c>
      <c r="E12704" t="s">
        <v>10015</v>
      </c>
      <c r="F12704" t="s">
        <v>3158</v>
      </c>
      <c r="J12704" t="s">
        <v>10016</v>
      </c>
      <c r="L12704" t="str">
        <f>_xlfn.XLOOKUP(Tableau1[[#This Row],[TYPE DE PIECE]],Tableau4[MATIERE],Tableau4[SHORT TYPE],"",0,1)</f>
        <v/>
      </c>
      <c r="N12704" t="str">
        <f>IF(ISERR(FIND("DECOUPE",Tableau1[[#This Row],[DESIGNATION]])),"","NEED REF")</f>
        <v/>
      </c>
    </row>
    <row r="12705" spans="2:14">
      <c r="B12705">
        <v>34401300</v>
      </c>
      <c r="C12705" s="2">
        <v>39002</v>
      </c>
      <c r="D12705" t="s">
        <v>6880</v>
      </c>
      <c r="E12705" t="s">
        <v>10017</v>
      </c>
      <c r="F12705" t="s">
        <v>10018</v>
      </c>
      <c r="J12705" t="s">
        <v>4048</v>
      </c>
      <c r="L12705" t="str">
        <f>_xlfn.XLOOKUP(Tableau1[[#This Row],[TYPE DE PIECE]],Tableau4[MATIERE],Tableau4[SHORT TYPE],"",0,1)</f>
        <v/>
      </c>
      <c r="N12705" t="str">
        <f>IF(ISERR(FIND("DECOUPE",Tableau1[[#This Row],[DESIGNATION]])),"","NEED REF")</f>
        <v/>
      </c>
    </row>
    <row r="12706" spans="2:14">
      <c r="B12706">
        <v>34401299</v>
      </c>
      <c r="C12706" s="2">
        <v>39002</v>
      </c>
      <c r="D12706" t="s">
        <v>6880</v>
      </c>
      <c r="E12706" t="s">
        <v>10019</v>
      </c>
      <c r="F12706" t="s">
        <v>10020</v>
      </c>
      <c r="J12706" t="s">
        <v>1944</v>
      </c>
      <c r="L12706" t="str">
        <f>_xlfn.XLOOKUP(Tableau1[[#This Row],[TYPE DE PIECE]],Tableau4[MATIERE],Tableau4[SHORT TYPE],"",0,1)</f>
        <v/>
      </c>
      <c r="N12706" t="str">
        <f>IF(ISERR(FIND("DECOUPE",Tableau1[[#This Row],[DESIGNATION]])),"","NEED REF")</f>
        <v/>
      </c>
    </row>
    <row r="12707" spans="2:14">
      <c r="B12707">
        <v>34401298</v>
      </c>
      <c r="C12707" s="2">
        <v>39002</v>
      </c>
      <c r="D12707" t="s">
        <v>13</v>
      </c>
      <c r="E12707" t="s">
        <v>10021</v>
      </c>
      <c r="F12707" t="s">
        <v>10022</v>
      </c>
      <c r="J12707" t="s">
        <v>9893</v>
      </c>
      <c r="L12707" t="str">
        <f>_xlfn.XLOOKUP(Tableau1[[#This Row],[TYPE DE PIECE]],Tableau4[MATIERE],Tableau4[SHORT TYPE],"",0,1)</f>
        <v/>
      </c>
      <c r="N12707" t="str">
        <f>IF(ISERR(FIND("DECOUPE",Tableau1[[#This Row],[DESIGNATION]])),"","NEED REF")</f>
        <v/>
      </c>
    </row>
    <row r="12708" spans="2:14">
      <c r="B12708">
        <v>34401297</v>
      </c>
      <c r="C12708" s="2">
        <v>39001</v>
      </c>
      <c r="D12708" t="s">
        <v>13</v>
      </c>
      <c r="E12708" t="s">
        <v>10023</v>
      </c>
      <c r="F12708" t="s">
        <v>10024</v>
      </c>
      <c r="J12708" t="s">
        <v>2245</v>
      </c>
      <c r="L12708" t="str">
        <f>_xlfn.XLOOKUP(Tableau1[[#This Row],[TYPE DE PIECE]],Tableau4[MATIERE],Tableau4[SHORT TYPE],"",0,1)</f>
        <v/>
      </c>
      <c r="N12708" t="str">
        <f>IF(ISERR(FIND("DECOUPE",Tableau1[[#This Row],[DESIGNATION]])),"","NEED REF")</f>
        <v/>
      </c>
    </row>
    <row r="12709" spans="2:14">
      <c r="B12709">
        <v>34401296</v>
      </c>
      <c r="C12709" s="2">
        <v>39001</v>
      </c>
      <c r="D12709" t="s">
        <v>10025</v>
      </c>
      <c r="E12709" t="s">
        <v>10026</v>
      </c>
      <c r="F12709" t="s">
        <v>10027</v>
      </c>
      <c r="J12709" t="s">
        <v>9893</v>
      </c>
      <c r="L12709" t="str">
        <f>_xlfn.XLOOKUP(Tableau1[[#This Row],[TYPE DE PIECE]],Tableau4[MATIERE],Tableau4[SHORT TYPE],"",0,1)</f>
        <v/>
      </c>
      <c r="N12709" t="str">
        <f>IF(ISERR(FIND("DECOUPE",Tableau1[[#This Row],[DESIGNATION]])),"","NEED REF")</f>
        <v/>
      </c>
    </row>
    <row r="12710" spans="2:14">
      <c r="B12710">
        <v>34401295</v>
      </c>
      <c r="C12710" s="2">
        <v>39001</v>
      </c>
      <c r="D12710" t="s">
        <v>10025</v>
      </c>
      <c r="E12710" t="s">
        <v>10028</v>
      </c>
      <c r="F12710" t="s">
        <v>10029</v>
      </c>
      <c r="J12710" t="s">
        <v>9893</v>
      </c>
      <c r="L12710" t="str">
        <f>_xlfn.XLOOKUP(Tableau1[[#This Row],[TYPE DE PIECE]],Tableau4[MATIERE],Tableau4[SHORT TYPE],"",0,1)</f>
        <v/>
      </c>
      <c r="N12710" t="str">
        <f>IF(ISERR(FIND("DECOUPE",Tableau1[[#This Row],[DESIGNATION]])),"","NEED REF")</f>
        <v/>
      </c>
    </row>
    <row r="12711" spans="2:14">
      <c r="B12711">
        <v>34401294</v>
      </c>
      <c r="C12711" s="2">
        <v>39000</v>
      </c>
      <c r="D12711" t="s">
        <v>13</v>
      </c>
      <c r="E12711" t="s">
        <v>10030</v>
      </c>
      <c r="F12711" t="s">
        <v>10031</v>
      </c>
      <c r="J12711" t="s">
        <v>1944</v>
      </c>
      <c r="L12711" t="str">
        <f>_xlfn.XLOOKUP(Tableau1[[#This Row],[TYPE DE PIECE]],Tableau4[MATIERE],Tableau4[SHORT TYPE],"",0,1)</f>
        <v/>
      </c>
      <c r="N12711" t="str">
        <f>IF(ISERR(FIND("DECOUPE",Tableau1[[#This Row],[DESIGNATION]])),"","NEED REF")</f>
        <v/>
      </c>
    </row>
    <row r="12712" spans="2:14">
      <c r="B12712">
        <v>34401293</v>
      </c>
      <c r="C12712" s="2">
        <v>38996</v>
      </c>
      <c r="D12712" t="s">
        <v>6880</v>
      </c>
      <c r="E12712" t="s">
        <v>10032</v>
      </c>
      <c r="F12712" t="s">
        <v>9494</v>
      </c>
      <c r="J12712" t="s">
        <v>9893</v>
      </c>
      <c r="L12712" t="str">
        <f>_xlfn.XLOOKUP(Tableau1[[#This Row],[TYPE DE PIECE]],Tableau4[MATIERE],Tableau4[SHORT TYPE],"",0,1)</f>
        <v/>
      </c>
      <c r="N12712" t="str">
        <f>IF(ISERR(FIND("DECOUPE",Tableau1[[#This Row],[DESIGNATION]])),"","NEED REF")</f>
        <v/>
      </c>
    </row>
    <row r="12713" spans="2:14">
      <c r="B12713">
        <v>34401292</v>
      </c>
      <c r="C12713" s="2">
        <v>38996</v>
      </c>
      <c r="D12713" t="s">
        <v>13</v>
      </c>
      <c r="E12713" t="s">
        <v>10033</v>
      </c>
      <c r="F12713" t="s">
        <v>9477</v>
      </c>
      <c r="J12713" t="s">
        <v>4048</v>
      </c>
      <c r="L12713" t="str">
        <f>_xlfn.XLOOKUP(Tableau1[[#This Row],[TYPE DE PIECE]],Tableau4[MATIERE],Tableau4[SHORT TYPE],"",0,1)</f>
        <v/>
      </c>
      <c r="N12713" t="str">
        <f>IF(ISERR(FIND("DECOUPE",Tableau1[[#This Row],[DESIGNATION]])),"","NEED REF")</f>
        <v/>
      </c>
    </row>
    <row r="12714" spans="2:14">
      <c r="B12714">
        <v>34401291</v>
      </c>
      <c r="C12714" s="2">
        <v>38993</v>
      </c>
      <c r="D12714" t="s">
        <v>6880</v>
      </c>
      <c r="E12714" t="s">
        <v>10034</v>
      </c>
      <c r="F12714" t="s">
        <v>10035</v>
      </c>
      <c r="J12714" t="s">
        <v>9893</v>
      </c>
      <c r="L12714" t="str">
        <f>_xlfn.XLOOKUP(Tableau1[[#This Row],[TYPE DE PIECE]],Tableau4[MATIERE],Tableau4[SHORT TYPE],"",0,1)</f>
        <v/>
      </c>
      <c r="N12714" t="str">
        <f>IF(ISERR(FIND("DECOUPE",Tableau1[[#This Row],[DESIGNATION]])),"","NEED REF")</f>
        <v/>
      </c>
    </row>
    <row r="12715" spans="2:14">
      <c r="B12715">
        <v>34401290</v>
      </c>
      <c r="C12715" s="2">
        <v>38993</v>
      </c>
      <c r="D12715" t="s">
        <v>6880</v>
      </c>
      <c r="E12715" t="s">
        <v>10034</v>
      </c>
      <c r="F12715" t="s">
        <v>10036</v>
      </c>
      <c r="J12715" t="s">
        <v>9893</v>
      </c>
      <c r="L12715" t="str">
        <f>_xlfn.XLOOKUP(Tableau1[[#This Row],[TYPE DE PIECE]],Tableau4[MATIERE],Tableau4[SHORT TYPE],"",0,1)</f>
        <v/>
      </c>
      <c r="N12715" t="str">
        <f>IF(ISERR(FIND("DECOUPE",Tableau1[[#This Row],[DESIGNATION]])),"","NEED REF")</f>
        <v/>
      </c>
    </row>
    <row r="12716" spans="2:14">
      <c r="B12716">
        <v>34401289</v>
      </c>
      <c r="C12716" s="2">
        <v>38992</v>
      </c>
      <c r="D12716" t="s">
        <v>13</v>
      </c>
      <c r="E12716" t="s">
        <v>10037</v>
      </c>
      <c r="F12716" t="s">
        <v>9614</v>
      </c>
      <c r="J12716" t="s">
        <v>4048</v>
      </c>
      <c r="L12716" t="str">
        <f>_xlfn.XLOOKUP(Tableau1[[#This Row],[TYPE DE PIECE]],Tableau4[MATIERE],Tableau4[SHORT TYPE],"",0,1)</f>
        <v/>
      </c>
      <c r="N12716" t="str">
        <f>IF(ISERR(FIND("DECOUPE",Tableau1[[#This Row],[DESIGNATION]])),"","NEED REF")</f>
        <v/>
      </c>
    </row>
    <row r="12717" spans="2:14">
      <c r="B12717">
        <v>34401288</v>
      </c>
      <c r="C12717" s="2">
        <v>38989</v>
      </c>
      <c r="D12717" t="s">
        <v>13</v>
      </c>
      <c r="E12717" t="s">
        <v>10038</v>
      </c>
      <c r="F12717" t="s">
        <v>10039</v>
      </c>
      <c r="J12717" t="s">
        <v>4048</v>
      </c>
      <c r="L12717" t="str">
        <f>_xlfn.XLOOKUP(Tableau1[[#This Row],[TYPE DE PIECE]],Tableau4[MATIERE],Tableau4[SHORT TYPE],"",0,1)</f>
        <v/>
      </c>
      <c r="N12717" t="str">
        <f>IF(ISERR(FIND("DECOUPE",Tableau1[[#This Row],[DESIGNATION]])),"","NEED REF")</f>
        <v/>
      </c>
    </row>
    <row r="12718" spans="2:14">
      <c r="B12718">
        <v>34401287</v>
      </c>
      <c r="C12718" s="2">
        <v>38988</v>
      </c>
      <c r="D12718" t="s">
        <v>13</v>
      </c>
      <c r="E12718" t="s">
        <v>10040</v>
      </c>
      <c r="F12718" t="s">
        <v>10018</v>
      </c>
      <c r="J12718" t="s">
        <v>4048</v>
      </c>
      <c r="L12718" t="str">
        <f>_xlfn.XLOOKUP(Tableau1[[#This Row],[TYPE DE PIECE]],Tableau4[MATIERE],Tableau4[SHORT TYPE],"",0,1)</f>
        <v/>
      </c>
      <c r="N12718" t="str">
        <f>IF(ISERR(FIND("DECOUPE",Tableau1[[#This Row],[DESIGNATION]])),"","NEED REF")</f>
        <v/>
      </c>
    </row>
    <row r="12719" spans="2:14">
      <c r="B12719">
        <v>34401286</v>
      </c>
      <c r="C12719" s="2">
        <v>38987</v>
      </c>
      <c r="D12719" t="s">
        <v>13</v>
      </c>
      <c r="E12719" t="s">
        <v>10041</v>
      </c>
      <c r="F12719" t="s">
        <v>8695</v>
      </c>
      <c r="J12719" t="s">
        <v>4048</v>
      </c>
      <c r="L12719" t="str">
        <f>_xlfn.XLOOKUP(Tableau1[[#This Row],[TYPE DE PIECE]],Tableau4[MATIERE],Tableau4[SHORT TYPE],"",0,1)</f>
        <v/>
      </c>
      <c r="N12719" t="str">
        <f>IF(ISERR(FIND("DECOUPE",Tableau1[[#This Row],[DESIGNATION]])),"","NEED REF")</f>
        <v/>
      </c>
    </row>
    <row r="12720" spans="2:14">
      <c r="B12720">
        <v>34401285</v>
      </c>
      <c r="C12720" s="2">
        <v>38987</v>
      </c>
      <c r="D12720" t="s">
        <v>13</v>
      </c>
      <c r="E12720" t="s">
        <v>10042</v>
      </c>
      <c r="F12720" t="s">
        <v>8695</v>
      </c>
      <c r="J12720" t="s">
        <v>4048</v>
      </c>
      <c r="L12720" t="str">
        <f>_xlfn.XLOOKUP(Tableau1[[#This Row],[TYPE DE PIECE]],Tableau4[MATIERE],Tableau4[SHORT TYPE],"",0,1)</f>
        <v/>
      </c>
      <c r="N12720" t="str">
        <f>IF(ISERR(FIND("DECOUPE",Tableau1[[#This Row],[DESIGNATION]])),"","NEED REF")</f>
        <v/>
      </c>
    </row>
    <row r="12721" spans="2:14">
      <c r="B12721">
        <v>34401284</v>
      </c>
      <c r="C12721" s="2">
        <v>38987</v>
      </c>
      <c r="D12721" t="s">
        <v>13</v>
      </c>
      <c r="E12721" t="s">
        <v>10043</v>
      </c>
      <c r="F12721" t="s">
        <v>8695</v>
      </c>
      <c r="J12721" t="s">
        <v>4048</v>
      </c>
      <c r="L12721" t="str">
        <f>_xlfn.XLOOKUP(Tableau1[[#This Row],[TYPE DE PIECE]],Tableau4[MATIERE],Tableau4[SHORT TYPE],"",0,1)</f>
        <v/>
      </c>
      <c r="N12721" t="str">
        <f>IF(ISERR(FIND("DECOUPE",Tableau1[[#This Row],[DESIGNATION]])),"","NEED REF")</f>
        <v/>
      </c>
    </row>
    <row r="12722" spans="2:14">
      <c r="B12722">
        <v>34401283</v>
      </c>
      <c r="C12722" s="2">
        <v>38987</v>
      </c>
      <c r="D12722" t="s">
        <v>13</v>
      </c>
      <c r="E12722" t="s">
        <v>10044</v>
      </c>
      <c r="F12722" t="s">
        <v>8695</v>
      </c>
      <c r="J12722" t="s">
        <v>4048</v>
      </c>
      <c r="L12722" t="str">
        <f>_xlfn.XLOOKUP(Tableau1[[#This Row],[TYPE DE PIECE]],Tableau4[MATIERE],Tableau4[SHORT TYPE],"",0,1)</f>
        <v/>
      </c>
      <c r="N12722" t="str">
        <f>IF(ISERR(FIND("DECOUPE",Tableau1[[#This Row],[DESIGNATION]])),"","NEED REF")</f>
        <v/>
      </c>
    </row>
    <row r="12723" spans="2:14">
      <c r="B12723">
        <v>34401282</v>
      </c>
      <c r="C12723" s="2">
        <v>38987</v>
      </c>
      <c r="D12723" t="s">
        <v>745</v>
      </c>
      <c r="E12723" t="s">
        <v>10045</v>
      </c>
      <c r="F12723" t="s">
        <v>8695</v>
      </c>
      <c r="J12723" t="s">
        <v>4048</v>
      </c>
      <c r="L12723" t="str">
        <f>_xlfn.XLOOKUP(Tableau1[[#This Row],[TYPE DE PIECE]],Tableau4[MATIERE],Tableau4[SHORT TYPE],"",0,1)</f>
        <v/>
      </c>
      <c r="N12723" t="str">
        <f>IF(ISERR(FIND("DECOUPE",Tableau1[[#This Row],[DESIGNATION]])),"","NEED REF")</f>
        <v/>
      </c>
    </row>
    <row r="12724" spans="2:14">
      <c r="B12724">
        <v>34401281</v>
      </c>
      <c r="C12724" s="2">
        <v>38987</v>
      </c>
      <c r="D12724" t="s">
        <v>745</v>
      </c>
      <c r="E12724" t="s">
        <v>10046</v>
      </c>
      <c r="F12724" t="s">
        <v>8695</v>
      </c>
      <c r="J12724" t="s">
        <v>4048</v>
      </c>
      <c r="L12724" t="str">
        <f>_xlfn.XLOOKUP(Tableau1[[#This Row],[TYPE DE PIECE]],Tableau4[MATIERE],Tableau4[SHORT TYPE],"",0,1)</f>
        <v/>
      </c>
      <c r="N12724" t="str">
        <f>IF(ISERR(FIND("DECOUPE",Tableau1[[#This Row],[DESIGNATION]])),"","NEED REF")</f>
        <v/>
      </c>
    </row>
    <row r="12725" spans="2:14">
      <c r="B12725">
        <v>34401280</v>
      </c>
      <c r="C12725" s="2">
        <v>38987</v>
      </c>
      <c r="D12725" t="s">
        <v>745</v>
      </c>
      <c r="E12725" t="s">
        <v>10047</v>
      </c>
      <c r="F12725" t="s">
        <v>10048</v>
      </c>
      <c r="J12725" t="s">
        <v>9274</v>
      </c>
      <c r="L12725" t="str">
        <f>_xlfn.XLOOKUP(Tableau1[[#This Row],[TYPE DE PIECE]],Tableau4[MATIERE],Tableau4[SHORT TYPE],"",0,1)</f>
        <v/>
      </c>
      <c r="N12725" t="str">
        <f>IF(ISERR(FIND("DECOUPE",Tableau1[[#This Row],[DESIGNATION]])),"","NEED REF")</f>
        <v/>
      </c>
    </row>
    <row r="12726" spans="2:14">
      <c r="B12726">
        <v>34401279</v>
      </c>
      <c r="C12726" s="2">
        <v>38987</v>
      </c>
      <c r="D12726" t="s">
        <v>745</v>
      </c>
      <c r="E12726" t="s">
        <v>10049</v>
      </c>
      <c r="F12726" t="s">
        <v>10048</v>
      </c>
      <c r="J12726" t="s">
        <v>9274</v>
      </c>
      <c r="L12726" t="str">
        <f>_xlfn.XLOOKUP(Tableau1[[#This Row],[TYPE DE PIECE]],Tableau4[MATIERE],Tableau4[SHORT TYPE],"",0,1)</f>
        <v/>
      </c>
      <c r="N12726" t="str">
        <f>IF(ISERR(FIND("DECOUPE",Tableau1[[#This Row],[DESIGNATION]])),"","NEED REF")</f>
        <v/>
      </c>
    </row>
    <row r="12727" spans="2:14">
      <c r="B12727">
        <v>34401278</v>
      </c>
      <c r="C12727" s="2">
        <v>38987</v>
      </c>
      <c r="D12727" t="s">
        <v>745</v>
      </c>
      <c r="E12727" t="s">
        <v>10050</v>
      </c>
      <c r="F12727" t="s">
        <v>10048</v>
      </c>
      <c r="J12727" t="s">
        <v>9274</v>
      </c>
      <c r="L12727" t="str">
        <f>_xlfn.XLOOKUP(Tableau1[[#This Row],[TYPE DE PIECE]],Tableau4[MATIERE],Tableau4[SHORT TYPE],"",0,1)</f>
        <v/>
      </c>
      <c r="N12727" t="str">
        <f>IF(ISERR(FIND("DECOUPE",Tableau1[[#This Row],[DESIGNATION]])),"","NEED REF")</f>
        <v/>
      </c>
    </row>
    <row r="12728" spans="2:14">
      <c r="B12728">
        <v>34401277</v>
      </c>
      <c r="C12728" s="2">
        <v>38985</v>
      </c>
      <c r="D12728" t="s">
        <v>13</v>
      </c>
      <c r="E12728" t="s">
        <v>10051</v>
      </c>
      <c r="F12728" t="s">
        <v>10052</v>
      </c>
      <c r="J12728" t="s">
        <v>4048</v>
      </c>
      <c r="L12728" t="str">
        <f>_xlfn.XLOOKUP(Tableau1[[#This Row],[TYPE DE PIECE]],Tableau4[MATIERE],Tableau4[SHORT TYPE],"",0,1)</f>
        <v/>
      </c>
      <c r="N12728" t="str">
        <f>IF(ISERR(FIND("DECOUPE",Tableau1[[#This Row],[DESIGNATION]])),"","NEED REF")</f>
        <v/>
      </c>
    </row>
    <row r="12729" spans="2:14">
      <c r="B12729">
        <v>34401276</v>
      </c>
      <c r="C12729" s="2">
        <v>38985</v>
      </c>
      <c r="D12729" t="s">
        <v>6880</v>
      </c>
      <c r="E12729" t="s">
        <v>10053</v>
      </c>
      <c r="F12729" t="s">
        <v>10054</v>
      </c>
      <c r="J12729" t="s">
        <v>4048</v>
      </c>
      <c r="L12729" t="str">
        <f>_xlfn.XLOOKUP(Tableau1[[#This Row],[TYPE DE PIECE]],Tableau4[MATIERE],Tableau4[SHORT TYPE],"",0,1)</f>
        <v/>
      </c>
      <c r="N12729" t="str">
        <f>IF(ISERR(FIND("DECOUPE",Tableau1[[#This Row],[DESIGNATION]])),"","NEED REF")</f>
        <v/>
      </c>
    </row>
    <row r="12730" spans="2:14">
      <c r="B12730">
        <v>34401275</v>
      </c>
      <c r="C12730" s="2">
        <v>38985</v>
      </c>
      <c r="D12730" t="s">
        <v>13</v>
      </c>
      <c r="E12730" t="s">
        <v>10055</v>
      </c>
      <c r="F12730" t="s">
        <v>10056</v>
      </c>
      <c r="J12730" t="s">
        <v>9274</v>
      </c>
      <c r="K12730" t="s">
        <v>50</v>
      </c>
      <c r="L12730" t="str">
        <f>_xlfn.XLOOKUP(Tableau1[[#This Row],[TYPE DE PIECE]],Tableau4[MATIERE],Tableau4[SHORT TYPE],"",0,1)</f>
        <v>WIR</v>
      </c>
      <c r="N12730" t="str">
        <f>IF(ISERR(FIND("DECOUPE",Tableau1[[#This Row],[DESIGNATION]])),"","NEED REF")</f>
        <v/>
      </c>
    </row>
    <row r="12731" spans="2:14">
      <c r="B12731">
        <v>34401274</v>
      </c>
      <c r="C12731" s="2">
        <v>38982</v>
      </c>
      <c r="D12731" t="s">
        <v>13</v>
      </c>
      <c r="E12731" t="s">
        <v>10057</v>
      </c>
      <c r="F12731" t="s">
        <v>1959</v>
      </c>
      <c r="J12731" t="s">
        <v>9893</v>
      </c>
      <c r="L12731" t="str">
        <f>_xlfn.XLOOKUP(Tableau1[[#This Row],[TYPE DE PIECE]],Tableau4[MATIERE],Tableau4[SHORT TYPE],"",0,1)</f>
        <v/>
      </c>
      <c r="N12731" t="str">
        <f>IF(ISERR(FIND("DECOUPE",Tableau1[[#This Row],[DESIGNATION]])),"","NEED REF")</f>
        <v/>
      </c>
    </row>
    <row r="12732" spans="2:14">
      <c r="B12732">
        <v>34401273</v>
      </c>
      <c r="C12732" s="2">
        <v>38982</v>
      </c>
      <c r="D12732" t="s">
        <v>13</v>
      </c>
      <c r="E12732" t="s">
        <v>10058</v>
      </c>
      <c r="F12732" t="s">
        <v>1959</v>
      </c>
      <c r="J12732" t="s">
        <v>9893</v>
      </c>
      <c r="L12732" t="str">
        <f>_xlfn.XLOOKUP(Tableau1[[#This Row],[TYPE DE PIECE]],Tableau4[MATIERE],Tableau4[SHORT TYPE],"",0,1)</f>
        <v/>
      </c>
      <c r="N12732" t="str">
        <f>IF(ISERR(FIND("DECOUPE",Tableau1[[#This Row],[DESIGNATION]])),"","NEED REF")</f>
        <v/>
      </c>
    </row>
    <row r="12733" spans="2:14">
      <c r="B12733">
        <v>34401272</v>
      </c>
      <c r="C12733" s="2">
        <v>38981</v>
      </c>
      <c r="D12733" t="s">
        <v>745</v>
      </c>
      <c r="E12733" t="s">
        <v>10059</v>
      </c>
      <c r="F12733" t="s">
        <v>6530</v>
      </c>
      <c r="J12733" t="s">
        <v>2245</v>
      </c>
      <c r="L12733" t="str">
        <f>_xlfn.XLOOKUP(Tableau1[[#This Row],[TYPE DE PIECE]],Tableau4[MATIERE],Tableau4[SHORT TYPE],"",0,1)</f>
        <v/>
      </c>
      <c r="N12733" t="str">
        <f>IF(ISERR(FIND("DECOUPE",Tableau1[[#This Row],[DESIGNATION]])),"","NEED REF")</f>
        <v/>
      </c>
    </row>
    <row r="12734" spans="2:14">
      <c r="B12734">
        <v>34401271</v>
      </c>
      <c r="C12734" s="2">
        <v>38975</v>
      </c>
      <c r="E12734" t="s">
        <v>10060</v>
      </c>
      <c r="F12734" t="s">
        <v>10061</v>
      </c>
      <c r="J12734" t="s">
        <v>9274</v>
      </c>
      <c r="L12734" t="str">
        <f>_xlfn.XLOOKUP(Tableau1[[#This Row],[TYPE DE PIECE]],Tableau4[MATIERE],Tableau4[SHORT TYPE],"",0,1)</f>
        <v/>
      </c>
      <c r="N12734" t="str">
        <f>IF(ISERR(FIND("DECOUPE",Tableau1[[#This Row],[DESIGNATION]])),"","NEED REF")</f>
        <v/>
      </c>
    </row>
    <row r="12735" spans="2:14">
      <c r="B12735">
        <v>34401270</v>
      </c>
      <c r="C12735" s="2">
        <v>38975</v>
      </c>
      <c r="E12735" t="s">
        <v>10060</v>
      </c>
      <c r="F12735" t="s">
        <v>10061</v>
      </c>
      <c r="J12735" t="s">
        <v>9274</v>
      </c>
      <c r="L12735" t="str">
        <f>_xlfn.XLOOKUP(Tableau1[[#This Row],[TYPE DE PIECE]],Tableau4[MATIERE],Tableau4[SHORT TYPE],"",0,1)</f>
        <v/>
      </c>
      <c r="N12735" t="str">
        <f>IF(ISERR(FIND("DECOUPE",Tableau1[[#This Row],[DESIGNATION]])),"","NEED REF")</f>
        <v/>
      </c>
    </row>
    <row r="12736" spans="2:14">
      <c r="B12736">
        <v>34401269</v>
      </c>
      <c r="C12736" s="2">
        <v>38975</v>
      </c>
      <c r="D12736" t="s">
        <v>745</v>
      </c>
      <c r="E12736" t="s">
        <v>10062</v>
      </c>
      <c r="F12736" t="s">
        <v>10063</v>
      </c>
      <c r="J12736" t="s">
        <v>9274</v>
      </c>
      <c r="L12736" t="str">
        <f>_xlfn.XLOOKUP(Tableau1[[#This Row],[TYPE DE PIECE]],Tableau4[MATIERE],Tableau4[SHORT TYPE],"",0,1)</f>
        <v/>
      </c>
      <c r="N12736" t="str">
        <f>IF(ISERR(FIND("DECOUPE",Tableau1[[#This Row],[DESIGNATION]])),"","NEED REF")</f>
        <v/>
      </c>
    </row>
    <row r="12737" spans="2:14">
      <c r="B12737">
        <v>34401268</v>
      </c>
      <c r="C12737" s="2">
        <v>38975</v>
      </c>
      <c r="E12737" t="s">
        <v>10060</v>
      </c>
      <c r="F12737" t="s">
        <v>10061</v>
      </c>
      <c r="J12737" t="s">
        <v>9274</v>
      </c>
      <c r="L12737" t="str">
        <f>_xlfn.XLOOKUP(Tableau1[[#This Row],[TYPE DE PIECE]],Tableau4[MATIERE],Tableau4[SHORT TYPE],"",0,1)</f>
        <v/>
      </c>
      <c r="N12737" t="str">
        <f>IF(ISERR(FIND("DECOUPE",Tableau1[[#This Row],[DESIGNATION]])),"","NEED REF")</f>
        <v/>
      </c>
    </row>
    <row r="12738" spans="2:14">
      <c r="B12738">
        <v>34401267</v>
      </c>
      <c r="C12738" s="2">
        <v>38975</v>
      </c>
      <c r="E12738" t="s">
        <v>10060</v>
      </c>
      <c r="F12738" t="s">
        <v>10061</v>
      </c>
      <c r="J12738" t="s">
        <v>9274</v>
      </c>
      <c r="L12738" t="str">
        <f>_xlfn.XLOOKUP(Tableau1[[#This Row],[TYPE DE PIECE]],Tableau4[MATIERE],Tableau4[SHORT TYPE],"",0,1)</f>
        <v/>
      </c>
      <c r="N12738" t="str">
        <f>IF(ISERR(FIND("DECOUPE",Tableau1[[#This Row],[DESIGNATION]])),"","NEED REF")</f>
        <v/>
      </c>
    </row>
    <row r="12739" spans="2:14">
      <c r="B12739">
        <v>34401266</v>
      </c>
      <c r="C12739" s="2">
        <v>38975</v>
      </c>
      <c r="E12739" t="s">
        <v>10060</v>
      </c>
      <c r="F12739" t="s">
        <v>10061</v>
      </c>
      <c r="J12739" t="s">
        <v>9274</v>
      </c>
      <c r="L12739" t="str">
        <f>_xlfn.XLOOKUP(Tableau1[[#This Row],[TYPE DE PIECE]],Tableau4[MATIERE],Tableau4[SHORT TYPE],"",0,1)</f>
        <v/>
      </c>
      <c r="N12739" t="str">
        <f>IF(ISERR(FIND("DECOUPE",Tableau1[[#This Row],[DESIGNATION]])),"","NEED REF")</f>
        <v/>
      </c>
    </row>
    <row r="12740" spans="2:14">
      <c r="B12740">
        <v>34401265</v>
      </c>
      <c r="C12740" s="2">
        <v>38975</v>
      </c>
      <c r="D12740" t="s">
        <v>745</v>
      </c>
      <c r="E12740" t="s">
        <v>10064</v>
      </c>
      <c r="F12740" t="s">
        <v>10065</v>
      </c>
      <c r="J12740" t="s">
        <v>9274</v>
      </c>
      <c r="L12740" t="str">
        <f>_xlfn.XLOOKUP(Tableau1[[#This Row],[TYPE DE PIECE]],Tableau4[MATIERE],Tableau4[SHORT TYPE],"",0,1)</f>
        <v/>
      </c>
      <c r="N12740" t="str">
        <f>IF(ISERR(FIND("DECOUPE",Tableau1[[#This Row],[DESIGNATION]])),"","NEED REF")</f>
        <v/>
      </c>
    </row>
    <row r="12741" spans="2:14">
      <c r="B12741">
        <v>34401264</v>
      </c>
      <c r="C12741" s="2">
        <v>38975</v>
      </c>
      <c r="D12741" t="s">
        <v>745</v>
      </c>
      <c r="E12741" t="s">
        <v>10066</v>
      </c>
      <c r="F12741" t="s">
        <v>10061</v>
      </c>
      <c r="J12741" t="s">
        <v>9274</v>
      </c>
      <c r="L12741" t="str">
        <f>_xlfn.XLOOKUP(Tableau1[[#This Row],[TYPE DE PIECE]],Tableau4[MATIERE],Tableau4[SHORT TYPE],"",0,1)</f>
        <v/>
      </c>
      <c r="N12741" t="str">
        <f>IF(ISERR(FIND("DECOUPE",Tableau1[[#This Row],[DESIGNATION]])),"","NEED REF")</f>
        <v/>
      </c>
    </row>
    <row r="12742" spans="2:14">
      <c r="B12742">
        <v>34401263</v>
      </c>
      <c r="C12742" s="2">
        <v>38975</v>
      </c>
      <c r="D12742" t="s">
        <v>745</v>
      </c>
      <c r="E12742" t="s">
        <v>10067</v>
      </c>
      <c r="F12742" t="s">
        <v>10063</v>
      </c>
      <c r="J12742" t="s">
        <v>9274</v>
      </c>
      <c r="L12742" t="str">
        <f>_xlfn.XLOOKUP(Tableau1[[#This Row],[TYPE DE PIECE]],Tableau4[MATIERE],Tableau4[SHORT TYPE],"",0,1)</f>
        <v/>
      </c>
      <c r="N12742" t="str">
        <f>IF(ISERR(FIND("DECOUPE",Tableau1[[#This Row],[DESIGNATION]])),"","NEED REF")</f>
        <v/>
      </c>
    </row>
    <row r="12743" spans="2:14">
      <c r="B12743">
        <v>34401262</v>
      </c>
      <c r="C12743" s="2">
        <v>38975</v>
      </c>
      <c r="D12743" t="s">
        <v>745</v>
      </c>
      <c r="E12743" t="s">
        <v>10068</v>
      </c>
      <c r="F12743" t="s">
        <v>10063</v>
      </c>
      <c r="J12743" t="s">
        <v>9274</v>
      </c>
      <c r="L12743" t="str">
        <f>_xlfn.XLOOKUP(Tableau1[[#This Row],[TYPE DE PIECE]],Tableau4[MATIERE],Tableau4[SHORT TYPE],"",0,1)</f>
        <v/>
      </c>
      <c r="N12743" t="str">
        <f>IF(ISERR(FIND("DECOUPE",Tableau1[[#This Row],[DESIGNATION]])),"","NEED REF")</f>
        <v/>
      </c>
    </row>
    <row r="12744" spans="2:14">
      <c r="B12744">
        <v>34401261</v>
      </c>
      <c r="C12744" s="2">
        <v>38975</v>
      </c>
      <c r="D12744" t="s">
        <v>745</v>
      </c>
      <c r="E12744" t="s">
        <v>10069</v>
      </c>
      <c r="F12744" t="s">
        <v>10063</v>
      </c>
      <c r="J12744" t="s">
        <v>9274</v>
      </c>
      <c r="L12744" t="str">
        <f>_xlfn.XLOOKUP(Tableau1[[#This Row],[TYPE DE PIECE]],Tableau4[MATIERE],Tableau4[SHORT TYPE],"",0,1)</f>
        <v/>
      </c>
      <c r="N12744" t="str">
        <f>IF(ISERR(FIND("DECOUPE",Tableau1[[#This Row],[DESIGNATION]])),"","NEED REF")</f>
        <v/>
      </c>
    </row>
    <row r="12745" spans="2:14">
      <c r="B12745">
        <v>34401260</v>
      </c>
      <c r="C12745" s="2">
        <v>38974</v>
      </c>
      <c r="D12745" t="s">
        <v>6880</v>
      </c>
      <c r="E12745" t="s">
        <v>10070</v>
      </c>
      <c r="F12745" t="s">
        <v>10071</v>
      </c>
      <c r="J12745" t="s">
        <v>9893</v>
      </c>
      <c r="L12745" t="str">
        <f>_xlfn.XLOOKUP(Tableau1[[#This Row],[TYPE DE PIECE]],Tableau4[MATIERE],Tableau4[SHORT TYPE],"",0,1)</f>
        <v/>
      </c>
      <c r="N12745" t="str">
        <f>IF(ISERR(FIND("DECOUPE",Tableau1[[#This Row],[DESIGNATION]])),"","NEED REF")</f>
        <v/>
      </c>
    </row>
    <row r="12746" spans="2:14">
      <c r="B12746">
        <v>34401259</v>
      </c>
      <c r="C12746" s="2">
        <v>38971</v>
      </c>
      <c r="D12746" t="s">
        <v>6880</v>
      </c>
      <c r="E12746" t="s">
        <v>10072</v>
      </c>
      <c r="F12746" t="s">
        <v>3158</v>
      </c>
      <c r="J12746" t="s">
        <v>1944</v>
      </c>
      <c r="L12746" t="str">
        <f>_xlfn.XLOOKUP(Tableau1[[#This Row],[TYPE DE PIECE]],Tableau4[MATIERE],Tableau4[SHORT TYPE],"",0,1)</f>
        <v/>
      </c>
      <c r="N12746" t="str">
        <f>IF(ISERR(FIND("DECOUPE",Tableau1[[#This Row],[DESIGNATION]])),"","NEED REF")</f>
        <v/>
      </c>
    </row>
    <row r="12747" spans="2:14">
      <c r="B12747">
        <v>34401258</v>
      </c>
      <c r="C12747" s="2">
        <v>38968</v>
      </c>
      <c r="D12747" t="s">
        <v>13</v>
      </c>
      <c r="E12747" t="s">
        <v>10073</v>
      </c>
      <c r="F12747" t="s">
        <v>9602</v>
      </c>
      <c r="J12747" t="s">
        <v>9834</v>
      </c>
      <c r="L12747" t="str">
        <f>_xlfn.XLOOKUP(Tableau1[[#This Row],[TYPE DE PIECE]],Tableau4[MATIERE],Tableau4[SHORT TYPE],"",0,1)</f>
        <v/>
      </c>
      <c r="N12747" t="str">
        <f>IF(ISERR(FIND("DECOUPE",Tableau1[[#This Row],[DESIGNATION]])),"","NEED REF")</f>
        <v/>
      </c>
    </row>
    <row r="12748" spans="2:14">
      <c r="B12748">
        <v>34401257</v>
      </c>
      <c r="C12748" s="2">
        <v>38968</v>
      </c>
      <c r="D12748" t="s">
        <v>13</v>
      </c>
      <c r="E12748" t="s">
        <v>10074</v>
      </c>
      <c r="F12748" t="s">
        <v>7957</v>
      </c>
      <c r="J12748" t="s">
        <v>4048</v>
      </c>
      <c r="L12748" t="str">
        <f>_xlfn.XLOOKUP(Tableau1[[#This Row],[TYPE DE PIECE]],Tableau4[MATIERE],Tableau4[SHORT TYPE],"",0,1)</f>
        <v/>
      </c>
      <c r="N12748" t="str">
        <f>IF(ISERR(FIND("DECOUPE",Tableau1[[#This Row],[DESIGNATION]])),"","NEED REF")</f>
        <v/>
      </c>
    </row>
    <row r="12749" spans="2:14">
      <c r="B12749">
        <v>34401256</v>
      </c>
      <c r="C12749" s="2">
        <v>38966</v>
      </c>
      <c r="D12749" t="s">
        <v>13</v>
      </c>
      <c r="E12749" t="s">
        <v>10075</v>
      </c>
      <c r="J12749" t="s">
        <v>9893</v>
      </c>
      <c r="L12749" t="str">
        <f>_xlfn.XLOOKUP(Tableau1[[#This Row],[TYPE DE PIECE]],Tableau4[MATIERE],Tableau4[SHORT TYPE],"",0,1)</f>
        <v/>
      </c>
      <c r="N12749" t="str">
        <f>IF(ISERR(FIND("DECOUPE",Tableau1[[#This Row],[DESIGNATION]])),"","NEED REF")</f>
        <v/>
      </c>
    </row>
    <row r="12750" spans="2:14">
      <c r="B12750">
        <v>34401255</v>
      </c>
      <c r="C12750" s="2">
        <v>38959</v>
      </c>
      <c r="D12750" t="s">
        <v>6880</v>
      </c>
      <c r="E12750" t="s">
        <v>10076</v>
      </c>
      <c r="F12750" t="s">
        <v>10077</v>
      </c>
      <c r="J12750" t="s">
        <v>9834</v>
      </c>
      <c r="L12750" t="str">
        <f>_xlfn.XLOOKUP(Tableau1[[#This Row],[TYPE DE PIECE]],Tableau4[MATIERE],Tableau4[SHORT TYPE],"",0,1)</f>
        <v/>
      </c>
      <c r="N12750" t="str">
        <f>IF(ISERR(FIND("DECOUPE",Tableau1[[#This Row],[DESIGNATION]])),"","NEED REF")</f>
        <v/>
      </c>
    </row>
    <row r="12751" spans="2:14">
      <c r="B12751">
        <v>34401254</v>
      </c>
      <c r="C12751" s="2">
        <v>38945</v>
      </c>
      <c r="D12751" t="s">
        <v>745</v>
      </c>
      <c r="E12751" t="s">
        <v>10078</v>
      </c>
      <c r="F12751" t="s">
        <v>10079</v>
      </c>
      <c r="J12751" t="s">
        <v>9656</v>
      </c>
      <c r="L12751" t="str">
        <f>_xlfn.XLOOKUP(Tableau1[[#This Row],[TYPE DE PIECE]],Tableau4[MATIERE],Tableau4[SHORT TYPE],"",0,1)</f>
        <v/>
      </c>
      <c r="N12751" t="str">
        <f>IF(ISERR(FIND("DECOUPE",Tableau1[[#This Row],[DESIGNATION]])),"","NEED REF")</f>
        <v/>
      </c>
    </row>
    <row r="12752" spans="2:14">
      <c r="B12752">
        <v>34401253</v>
      </c>
      <c r="C12752" s="2">
        <v>38940</v>
      </c>
      <c r="D12752" t="s">
        <v>6880</v>
      </c>
      <c r="E12752" t="s">
        <v>10080</v>
      </c>
      <c r="F12752" t="s">
        <v>10081</v>
      </c>
      <c r="J12752" t="s">
        <v>1944</v>
      </c>
      <c r="L12752" t="str">
        <f>_xlfn.XLOOKUP(Tableau1[[#This Row],[TYPE DE PIECE]],Tableau4[MATIERE],Tableau4[SHORT TYPE],"",0,1)</f>
        <v/>
      </c>
      <c r="N12752" t="str">
        <f>IF(ISERR(FIND("DECOUPE",Tableau1[[#This Row],[DESIGNATION]])),"","NEED REF")</f>
        <v/>
      </c>
    </row>
    <row r="12753" spans="2:14">
      <c r="B12753">
        <v>34401252</v>
      </c>
      <c r="C12753" s="2">
        <v>38939</v>
      </c>
      <c r="D12753" t="s">
        <v>13</v>
      </c>
      <c r="E12753" t="s">
        <v>10082</v>
      </c>
      <c r="F12753" t="s">
        <v>3158</v>
      </c>
      <c r="J12753" t="s">
        <v>1944</v>
      </c>
      <c r="L12753" t="str">
        <f>_xlfn.XLOOKUP(Tableau1[[#This Row],[TYPE DE PIECE]],Tableau4[MATIERE],Tableau4[SHORT TYPE],"",0,1)</f>
        <v/>
      </c>
      <c r="N12753" t="str">
        <f>IF(ISERR(FIND("DECOUPE",Tableau1[[#This Row],[DESIGNATION]])),"","NEED REF")</f>
        <v/>
      </c>
    </row>
    <row r="12754" spans="2:14">
      <c r="B12754">
        <v>34401251</v>
      </c>
      <c r="C12754" s="2">
        <v>38939</v>
      </c>
      <c r="D12754" t="s">
        <v>6880</v>
      </c>
      <c r="E12754" t="s">
        <v>10072</v>
      </c>
      <c r="F12754" t="s">
        <v>3158</v>
      </c>
      <c r="J12754" t="s">
        <v>1944</v>
      </c>
      <c r="L12754" t="str">
        <f>_xlfn.XLOOKUP(Tableau1[[#This Row],[TYPE DE PIECE]],Tableau4[MATIERE],Tableau4[SHORT TYPE],"",0,1)</f>
        <v/>
      </c>
      <c r="N12754" t="str">
        <f>IF(ISERR(FIND("DECOUPE",Tableau1[[#This Row],[DESIGNATION]])),"","NEED REF")</f>
        <v/>
      </c>
    </row>
    <row r="12755" spans="2:14">
      <c r="B12755">
        <v>34401250</v>
      </c>
      <c r="C12755" s="2">
        <v>38938</v>
      </c>
      <c r="D12755" t="s">
        <v>745</v>
      </c>
      <c r="E12755" t="s">
        <v>10083</v>
      </c>
      <c r="F12755" t="s">
        <v>10084</v>
      </c>
      <c r="J12755" t="s">
        <v>9656</v>
      </c>
      <c r="L12755" t="str">
        <f>_xlfn.XLOOKUP(Tableau1[[#This Row],[TYPE DE PIECE]],Tableau4[MATIERE],Tableau4[SHORT TYPE],"",0,1)</f>
        <v/>
      </c>
      <c r="N12755" t="str">
        <f>IF(ISERR(FIND("DECOUPE",Tableau1[[#This Row],[DESIGNATION]])),"","NEED REF")</f>
        <v/>
      </c>
    </row>
    <row r="12756" spans="2:14">
      <c r="B12756">
        <v>34401249</v>
      </c>
      <c r="C12756" s="2">
        <v>38937</v>
      </c>
      <c r="D12756" t="s">
        <v>745</v>
      </c>
      <c r="E12756" t="s">
        <v>10085</v>
      </c>
      <c r="F12756" t="s">
        <v>10086</v>
      </c>
      <c r="J12756" t="s">
        <v>9274</v>
      </c>
      <c r="L12756" t="str">
        <f>_xlfn.XLOOKUP(Tableau1[[#This Row],[TYPE DE PIECE]],Tableau4[MATIERE],Tableau4[SHORT TYPE],"",0,1)</f>
        <v/>
      </c>
      <c r="N12756" t="str">
        <f>IF(ISERR(FIND("DECOUPE",Tableau1[[#This Row],[DESIGNATION]])),"","NEED REF")</f>
        <v/>
      </c>
    </row>
    <row r="12757" spans="2:14">
      <c r="B12757">
        <v>34401248</v>
      </c>
      <c r="C12757" s="2">
        <v>38937</v>
      </c>
      <c r="D12757" t="s">
        <v>6880</v>
      </c>
      <c r="E12757" t="s">
        <v>10087</v>
      </c>
      <c r="F12757" t="s">
        <v>10088</v>
      </c>
      <c r="J12757" t="s">
        <v>1944</v>
      </c>
      <c r="L12757" t="str">
        <f>_xlfn.XLOOKUP(Tableau1[[#This Row],[TYPE DE PIECE]],Tableau4[MATIERE],Tableau4[SHORT TYPE],"",0,1)</f>
        <v/>
      </c>
      <c r="N12757" t="str">
        <f>IF(ISERR(FIND("DECOUPE",Tableau1[[#This Row],[DESIGNATION]])),"","NEED REF")</f>
        <v/>
      </c>
    </row>
    <row r="12758" spans="2:14">
      <c r="B12758">
        <v>34401247</v>
      </c>
      <c r="C12758" s="2">
        <v>38930</v>
      </c>
      <c r="D12758" t="s">
        <v>745</v>
      </c>
      <c r="E12758" t="s">
        <v>10089</v>
      </c>
      <c r="F12758" t="s">
        <v>10090</v>
      </c>
      <c r="J12758" t="s">
        <v>9656</v>
      </c>
      <c r="L12758" t="str">
        <f>_xlfn.XLOOKUP(Tableau1[[#This Row],[TYPE DE PIECE]],Tableau4[MATIERE],Tableau4[SHORT TYPE],"",0,1)</f>
        <v/>
      </c>
      <c r="N12758" t="str">
        <f>IF(ISERR(FIND("DECOUPE",Tableau1[[#This Row],[DESIGNATION]])),"","NEED REF")</f>
        <v/>
      </c>
    </row>
    <row r="12759" spans="2:14">
      <c r="B12759">
        <v>34401246</v>
      </c>
      <c r="C12759" s="2">
        <v>38923</v>
      </c>
      <c r="D12759" t="s">
        <v>745</v>
      </c>
      <c r="E12759" t="s">
        <v>10091</v>
      </c>
      <c r="F12759" t="s">
        <v>10092</v>
      </c>
      <c r="J12759" t="s">
        <v>1944</v>
      </c>
      <c r="L12759" t="str">
        <f>_xlfn.XLOOKUP(Tableau1[[#This Row],[TYPE DE PIECE]],Tableau4[MATIERE],Tableau4[SHORT TYPE],"",0,1)</f>
        <v/>
      </c>
      <c r="N12759" t="str">
        <f>IF(ISERR(FIND("DECOUPE",Tableau1[[#This Row],[DESIGNATION]])),"","NEED REF")</f>
        <v/>
      </c>
    </row>
    <row r="12760" spans="2:14">
      <c r="B12760">
        <v>34401245</v>
      </c>
      <c r="C12760" s="2">
        <v>38918</v>
      </c>
      <c r="D12760" t="s">
        <v>745</v>
      </c>
      <c r="E12760" t="s">
        <v>10093</v>
      </c>
      <c r="J12760" t="s">
        <v>9656</v>
      </c>
      <c r="L12760" t="str">
        <f>_xlfn.XLOOKUP(Tableau1[[#This Row],[TYPE DE PIECE]],Tableau4[MATIERE],Tableau4[SHORT TYPE],"",0,1)</f>
        <v/>
      </c>
      <c r="N12760" t="str">
        <f>IF(ISERR(FIND("DECOUPE",Tableau1[[#This Row],[DESIGNATION]])),"","NEED REF")</f>
        <v/>
      </c>
    </row>
    <row r="12761" spans="2:14">
      <c r="B12761">
        <v>34401244</v>
      </c>
      <c r="C12761" s="2">
        <v>38917</v>
      </c>
      <c r="D12761" t="s">
        <v>745</v>
      </c>
      <c r="E12761" t="s">
        <v>10094</v>
      </c>
      <c r="F12761" t="s">
        <v>10095</v>
      </c>
      <c r="J12761" t="s">
        <v>1944</v>
      </c>
      <c r="L12761" t="str">
        <f>_xlfn.XLOOKUP(Tableau1[[#This Row],[TYPE DE PIECE]],Tableau4[MATIERE],Tableau4[SHORT TYPE],"",0,1)</f>
        <v/>
      </c>
      <c r="N12761" t="str">
        <f>IF(ISERR(FIND("DECOUPE",Tableau1[[#This Row],[DESIGNATION]])),"","NEED REF")</f>
        <v/>
      </c>
    </row>
    <row r="12762" spans="2:14">
      <c r="B12762">
        <v>34401243</v>
      </c>
      <c r="C12762" s="2">
        <v>38917</v>
      </c>
      <c r="D12762" t="s">
        <v>745</v>
      </c>
      <c r="E12762" t="s">
        <v>10096</v>
      </c>
      <c r="F12762" t="s">
        <v>10097</v>
      </c>
      <c r="J12762" t="s">
        <v>1944</v>
      </c>
      <c r="L12762" t="str">
        <f>_xlfn.XLOOKUP(Tableau1[[#This Row],[TYPE DE PIECE]],Tableau4[MATIERE],Tableau4[SHORT TYPE],"",0,1)</f>
        <v/>
      </c>
      <c r="N12762" t="str">
        <f>IF(ISERR(FIND("DECOUPE",Tableau1[[#This Row],[DESIGNATION]])),"","NEED REF")</f>
        <v/>
      </c>
    </row>
    <row r="12763" spans="2:14">
      <c r="B12763">
        <v>34401242</v>
      </c>
      <c r="C12763" s="2">
        <v>38909</v>
      </c>
      <c r="D12763" t="s">
        <v>5523</v>
      </c>
      <c r="E12763" t="s">
        <v>10098</v>
      </c>
      <c r="F12763" t="s">
        <v>10099</v>
      </c>
      <c r="J12763" t="s">
        <v>9893</v>
      </c>
      <c r="L12763" t="str">
        <f>_xlfn.XLOOKUP(Tableau1[[#This Row],[TYPE DE PIECE]],Tableau4[MATIERE],Tableau4[SHORT TYPE],"",0,1)</f>
        <v/>
      </c>
      <c r="N12763" t="str">
        <f>IF(ISERR(FIND("DECOUPE",Tableau1[[#This Row],[DESIGNATION]])),"","NEED REF")</f>
        <v/>
      </c>
    </row>
    <row r="12764" spans="2:14">
      <c r="B12764">
        <v>34401241</v>
      </c>
      <c r="C12764" s="2">
        <v>38909</v>
      </c>
      <c r="D12764" t="s">
        <v>6880</v>
      </c>
      <c r="E12764" t="s">
        <v>10100</v>
      </c>
      <c r="F12764" t="s">
        <v>9494</v>
      </c>
      <c r="J12764" t="s">
        <v>1944</v>
      </c>
      <c r="L12764" t="str">
        <f>_xlfn.XLOOKUP(Tableau1[[#This Row],[TYPE DE PIECE]],Tableau4[MATIERE],Tableau4[SHORT TYPE],"",0,1)</f>
        <v/>
      </c>
      <c r="N12764" t="str">
        <f>IF(ISERR(FIND("DECOUPE",Tableau1[[#This Row],[DESIGNATION]])),"","NEED REF")</f>
        <v/>
      </c>
    </row>
    <row r="12765" spans="2:14">
      <c r="B12765">
        <v>34401240</v>
      </c>
      <c r="C12765" s="2">
        <v>38909</v>
      </c>
      <c r="D12765" t="s">
        <v>13</v>
      </c>
      <c r="E12765" t="s">
        <v>10101</v>
      </c>
      <c r="F12765" t="s">
        <v>9494</v>
      </c>
      <c r="J12765" t="s">
        <v>4048</v>
      </c>
      <c r="L12765" t="str">
        <f>_xlfn.XLOOKUP(Tableau1[[#This Row],[TYPE DE PIECE]],Tableau4[MATIERE],Tableau4[SHORT TYPE],"",0,1)</f>
        <v/>
      </c>
      <c r="N12765" t="str">
        <f>IF(ISERR(FIND("DECOUPE",Tableau1[[#This Row],[DESIGNATION]])),"","NEED REF")</f>
        <v/>
      </c>
    </row>
    <row r="12766" spans="2:14">
      <c r="B12766">
        <v>34401239</v>
      </c>
      <c r="C12766" s="2">
        <v>38904</v>
      </c>
      <c r="D12766" t="s">
        <v>6880</v>
      </c>
      <c r="E12766" t="s">
        <v>10102</v>
      </c>
      <c r="F12766" t="s">
        <v>10103</v>
      </c>
      <c r="J12766" t="s">
        <v>1944</v>
      </c>
      <c r="L12766" t="str">
        <f>_xlfn.XLOOKUP(Tableau1[[#This Row],[TYPE DE PIECE]],Tableau4[MATIERE],Tableau4[SHORT TYPE],"",0,1)</f>
        <v/>
      </c>
      <c r="N12766" t="str">
        <f>IF(ISERR(FIND("DECOUPE",Tableau1[[#This Row],[DESIGNATION]])),"","NEED REF")</f>
        <v/>
      </c>
    </row>
    <row r="12767" spans="2:14">
      <c r="B12767">
        <v>34401238</v>
      </c>
      <c r="C12767" s="2">
        <v>38901</v>
      </c>
      <c r="D12767" t="s">
        <v>13</v>
      </c>
      <c r="E12767" t="s">
        <v>10104</v>
      </c>
      <c r="F12767" t="s">
        <v>10105</v>
      </c>
      <c r="J12767" t="s">
        <v>9893</v>
      </c>
      <c r="L12767" t="str">
        <f>_xlfn.XLOOKUP(Tableau1[[#This Row],[TYPE DE PIECE]],Tableau4[MATIERE],Tableau4[SHORT TYPE],"",0,1)</f>
        <v/>
      </c>
      <c r="N12767" t="str">
        <f>IF(ISERR(FIND("DECOUPE",Tableau1[[#This Row],[DESIGNATION]])),"","NEED REF")</f>
        <v/>
      </c>
    </row>
    <row r="12768" spans="2:14">
      <c r="B12768">
        <v>34401237</v>
      </c>
      <c r="C12768" s="2">
        <v>38897</v>
      </c>
      <c r="D12768" t="s">
        <v>745</v>
      </c>
      <c r="E12768" t="s">
        <v>10106</v>
      </c>
      <c r="F12768" t="s">
        <v>10107</v>
      </c>
      <c r="J12768" t="s">
        <v>9656</v>
      </c>
      <c r="L12768" t="str">
        <f>_xlfn.XLOOKUP(Tableau1[[#This Row],[TYPE DE PIECE]],Tableau4[MATIERE],Tableau4[SHORT TYPE],"",0,1)</f>
        <v/>
      </c>
      <c r="N12768" t="str">
        <f>IF(ISERR(FIND("DECOUPE",Tableau1[[#This Row],[DESIGNATION]])),"","NEED REF")</f>
        <v/>
      </c>
    </row>
    <row r="12769" spans="2:14">
      <c r="B12769">
        <v>34401236</v>
      </c>
      <c r="C12769" s="2">
        <v>38897</v>
      </c>
      <c r="D12769" t="s">
        <v>745</v>
      </c>
      <c r="E12769" t="s">
        <v>10108</v>
      </c>
      <c r="F12769" t="s">
        <v>10107</v>
      </c>
      <c r="J12769" t="s">
        <v>9656</v>
      </c>
      <c r="L12769" t="str">
        <f>_xlfn.XLOOKUP(Tableau1[[#This Row],[TYPE DE PIECE]],Tableau4[MATIERE],Tableau4[SHORT TYPE],"",0,1)</f>
        <v/>
      </c>
      <c r="N12769" t="str">
        <f>IF(ISERR(FIND("DECOUPE",Tableau1[[#This Row],[DESIGNATION]])),"","NEED REF")</f>
        <v/>
      </c>
    </row>
    <row r="12770" spans="2:14">
      <c r="B12770">
        <v>34401235</v>
      </c>
      <c r="C12770" s="2">
        <v>38895</v>
      </c>
      <c r="D12770" t="s">
        <v>745</v>
      </c>
      <c r="E12770" t="s">
        <v>10109</v>
      </c>
      <c r="F12770" t="s">
        <v>9630</v>
      </c>
      <c r="J12770" t="s">
        <v>9274</v>
      </c>
      <c r="L12770" t="str">
        <f>_xlfn.XLOOKUP(Tableau1[[#This Row],[TYPE DE PIECE]],Tableau4[MATIERE],Tableau4[SHORT TYPE],"",0,1)</f>
        <v/>
      </c>
      <c r="N12770" t="str">
        <f>IF(ISERR(FIND("DECOUPE",Tableau1[[#This Row],[DESIGNATION]])),"","NEED REF")</f>
        <v/>
      </c>
    </row>
    <row r="12771" spans="2:14">
      <c r="B12771">
        <v>34401234</v>
      </c>
      <c r="C12771" s="2">
        <v>38894</v>
      </c>
      <c r="D12771" t="s">
        <v>6590</v>
      </c>
      <c r="E12771" t="s">
        <v>10110</v>
      </c>
      <c r="F12771" t="s">
        <v>10111</v>
      </c>
      <c r="J12771" t="s">
        <v>9274</v>
      </c>
      <c r="L12771" t="str">
        <f>_xlfn.XLOOKUP(Tableau1[[#This Row],[TYPE DE PIECE]],Tableau4[MATIERE],Tableau4[SHORT TYPE],"",0,1)</f>
        <v/>
      </c>
      <c r="N12771" t="str">
        <f>IF(ISERR(FIND("DECOUPE",Tableau1[[#This Row],[DESIGNATION]])),"","NEED REF")</f>
        <v/>
      </c>
    </row>
    <row r="12772" spans="2:14">
      <c r="B12772">
        <v>34401233</v>
      </c>
      <c r="C12772" s="2">
        <v>38891</v>
      </c>
      <c r="D12772" t="s">
        <v>745</v>
      </c>
      <c r="E12772" t="s">
        <v>10112</v>
      </c>
      <c r="F12772" t="s">
        <v>10113</v>
      </c>
      <c r="J12772" t="s">
        <v>9656</v>
      </c>
      <c r="L12772" t="str">
        <f>_xlfn.XLOOKUP(Tableau1[[#This Row],[TYPE DE PIECE]],Tableau4[MATIERE],Tableau4[SHORT TYPE],"",0,1)</f>
        <v/>
      </c>
      <c r="N12772" t="str">
        <f>IF(ISERR(FIND("DECOUPE",Tableau1[[#This Row],[DESIGNATION]])),"","NEED REF")</f>
        <v/>
      </c>
    </row>
    <row r="12773" spans="2:14">
      <c r="B12773">
        <v>34401232</v>
      </c>
      <c r="C12773" s="2">
        <v>38890</v>
      </c>
      <c r="D12773" t="s">
        <v>745</v>
      </c>
      <c r="E12773" t="s">
        <v>10114</v>
      </c>
      <c r="F12773" t="s">
        <v>10113</v>
      </c>
      <c r="J12773" t="s">
        <v>9656</v>
      </c>
      <c r="L12773" t="str">
        <f>_xlfn.XLOOKUP(Tableau1[[#This Row],[TYPE DE PIECE]],Tableau4[MATIERE],Tableau4[SHORT TYPE],"",0,1)</f>
        <v/>
      </c>
      <c r="N12773" t="str">
        <f>IF(ISERR(FIND("DECOUPE",Tableau1[[#This Row],[DESIGNATION]])),"","NEED REF")</f>
        <v/>
      </c>
    </row>
    <row r="12774" spans="2:14">
      <c r="B12774">
        <v>34401231</v>
      </c>
      <c r="C12774" s="2">
        <v>38890</v>
      </c>
      <c r="D12774" t="s">
        <v>745</v>
      </c>
      <c r="E12774" t="s">
        <v>10115</v>
      </c>
      <c r="F12774" t="s">
        <v>10113</v>
      </c>
      <c r="J12774" t="s">
        <v>9656</v>
      </c>
      <c r="L12774" t="str">
        <f>_xlfn.XLOOKUP(Tableau1[[#This Row],[TYPE DE PIECE]],Tableau4[MATIERE],Tableau4[SHORT TYPE],"",0,1)</f>
        <v/>
      </c>
      <c r="N12774" t="str">
        <f>IF(ISERR(FIND("DECOUPE",Tableau1[[#This Row],[DESIGNATION]])),"","NEED REF")</f>
        <v/>
      </c>
    </row>
    <row r="12775" spans="2:14">
      <c r="B12775">
        <v>34401230</v>
      </c>
      <c r="C12775" s="2">
        <v>38890</v>
      </c>
      <c r="D12775" t="s">
        <v>13</v>
      </c>
      <c r="E12775" t="s">
        <v>10116</v>
      </c>
      <c r="F12775" t="s">
        <v>9494</v>
      </c>
      <c r="J12775" t="s">
        <v>9656</v>
      </c>
      <c r="L12775" t="str">
        <f>_xlfn.XLOOKUP(Tableau1[[#This Row],[TYPE DE PIECE]],Tableau4[MATIERE],Tableau4[SHORT TYPE],"",0,1)</f>
        <v/>
      </c>
      <c r="N12775" t="str">
        <f>IF(ISERR(FIND("DECOUPE",Tableau1[[#This Row],[DESIGNATION]])),"","NEED REF")</f>
        <v/>
      </c>
    </row>
    <row r="12776" spans="2:14">
      <c r="B12776">
        <v>34401229</v>
      </c>
      <c r="C12776" s="2">
        <v>38890</v>
      </c>
      <c r="D12776" t="s">
        <v>745</v>
      </c>
      <c r="E12776" t="s">
        <v>10117</v>
      </c>
      <c r="F12776" t="s">
        <v>9494</v>
      </c>
      <c r="J12776" t="s">
        <v>9656</v>
      </c>
      <c r="L12776" t="str">
        <f>_xlfn.XLOOKUP(Tableau1[[#This Row],[TYPE DE PIECE]],Tableau4[MATIERE],Tableau4[SHORT TYPE],"",0,1)</f>
        <v/>
      </c>
      <c r="N12776" t="str">
        <f>IF(ISERR(FIND("DECOUPE",Tableau1[[#This Row],[DESIGNATION]])),"","NEED REF")</f>
        <v/>
      </c>
    </row>
    <row r="12777" spans="2:14">
      <c r="B12777">
        <v>34401228</v>
      </c>
      <c r="C12777" s="2">
        <v>38884</v>
      </c>
      <c r="D12777" t="s">
        <v>13</v>
      </c>
      <c r="E12777" t="s">
        <v>10118</v>
      </c>
      <c r="F12777" t="s">
        <v>10119</v>
      </c>
      <c r="J12777" t="s">
        <v>4048</v>
      </c>
      <c r="L12777" t="str">
        <f>_xlfn.XLOOKUP(Tableau1[[#This Row],[TYPE DE PIECE]],Tableau4[MATIERE],Tableau4[SHORT TYPE],"",0,1)</f>
        <v/>
      </c>
      <c r="N12777" t="str">
        <f>IF(ISERR(FIND("DECOUPE",Tableau1[[#This Row],[DESIGNATION]])),"","NEED REF")</f>
        <v/>
      </c>
    </row>
    <row r="12778" spans="2:14">
      <c r="B12778">
        <v>34401227</v>
      </c>
      <c r="C12778" s="2"/>
      <c r="E12778" t="s">
        <v>10120</v>
      </c>
      <c r="L12778" t="str">
        <f>_xlfn.XLOOKUP(Tableau1[[#This Row],[TYPE DE PIECE]],Tableau4[MATIERE],Tableau4[SHORT TYPE],"",0,1)</f>
        <v/>
      </c>
      <c r="N12778" t="str">
        <f>IF(ISERR(FIND("DECOUPE",Tableau1[[#This Row],[DESIGNATION]])),"","NEED REF")</f>
        <v/>
      </c>
    </row>
    <row r="12779" spans="2:14">
      <c r="B12779">
        <v>34401226</v>
      </c>
      <c r="C12779" s="2">
        <v>38880</v>
      </c>
      <c r="D12779" t="s">
        <v>745</v>
      </c>
      <c r="E12779" t="s">
        <v>10121</v>
      </c>
      <c r="F12779" t="s">
        <v>9494</v>
      </c>
      <c r="J12779" t="s">
        <v>4048</v>
      </c>
      <c r="L12779" t="str">
        <f>_xlfn.XLOOKUP(Tableau1[[#This Row],[TYPE DE PIECE]],Tableau4[MATIERE],Tableau4[SHORT TYPE],"",0,1)</f>
        <v/>
      </c>
      <c r="N12779" t="str">
        <f>IF(ISERR(FIND("DECOUPE",Tableau1[[#This Row],[DESIGNATION]])),"","NEED REF")</f>
        <v/>
      </c>
    </row>
    <row r="12780" spans="2:14">
      <c r="B12780">
        <v>34401225</v>
      </c>
      <c r="C12780" s="2">
        <v>38877</v>
      </c>
      <c r="D12780" t="s">
        <v>6880</v>
      </c>
      <c r="E12780" t="s">
        <v>10122</v>
      </c>
      <c r="F12780" t="s">
        <v>10031</v>
      </c>
      <c r="J12780" t="s">
        <v>1944</v>
      </c>
      <c r="L12780" t="str">
        <f>_xlfn.XLOOKUP(Tableau1[[#This Row],[TYPE DE PIECE]],Tableau4[MATIERE],Tableau4[SHORT TYPE],"",0,1)</f>
        <v/>
      </c>
      <c r="N12780" t="str">
        <f>IF(ISERR(FIND("DECOUPE",Tableau1[[#This Row],[DESIGNATION]])),"","NEED REF")</f>
        <v/>
      </c>
    </row>
    <row r="12781" spans="2:14">
      <c r="B12781">
        <v>34401224</v>
      </c>
      <c r="C12781" s="2">
        <v>38870</v>
      </c>
      <c r="D12781" t="s">
        <v>6880</v>
      </c>
      <c r="E12781" t="s">
        <v>10123</v>
      </c>
      <c r="F12781" t="s">
        <v>8441</v>
      </c>
      <c r="J12781" t="s">
        <v>1944</v>
      </c>
      <c r="L12781" t="str">
        <f>_xlfn.XLOOKUP(Tableau1[[#This Row],[TYPE DE PIECE]],Tableau4[MATIERE],Tableau4[SHORT TYPE],"",0,1)</f>
        <v/>
      </c>
      <c r="N12781" t="str">
        <f>IF(ISERR(FIND("DECOUPE",Tableau1[[#This Row],[DESIGNATION]])),"","NEED REF")</f>
        <v/>
      </c>
    </row>
    <row r="12782" spans="2:14">
      <c r="B12782">
        <v>34401223</v>
      </c>
      <c r="C12782" s="2">
        <v>38868</v>
      </c>
      <c r="D12782" t="s">
        <v>6880</v>
      </c>
      <c r="E12782" t="s">
        <v>10124</v>
      </c>
      <c r="F12782" t="s">
        <v>9698</v>
      </c>
      <c r="J12782" t="s">
        <v>9893</v>
      </c>
      <c r="L12782" t="str">
        <f>_xlfn.XLOOKUP(Tableau1[[#This Row],[TYPE DE PIECE]],Tableau4[MATIERE],Tableau4[SHORT TYPE],"",0,1)</f>
        <v/>
      </c>
      <c r="N12782" t="str">
        <f>IF(ISERR(FIND("DECOUPE",Tableau1[[#This Row],[DESIGNATION]])),"","NEED REF")</f>
        <v/>
      </c>
    </row>
    <row r="12783" spans="2:14">
      <c r="B12783">
        <v>34401222</v>
      </c>
      <c r="C12783" s="2">
        <v>38860</v>
      </c>
      <c r="D12783" t="s">
        <v>6880</v>
      </c>
      <c r="E12783" t="s">
        <v>10125</v>
      </c>
      <c r="F12783" t="s">
        <v>10126</v>
      </c>
      <c r="J12783" t="s">
        <v>1944</v>
      </c>
      <c r="L12783" t="str">
        <f>_xlfn.XLOOKUP(Tableau1[[#This Row],[TYPE DE PIECE]],Tableau4[MATIERE],Tableau4[SHORT TYPE],"",0,1)</f>
        <v/>
      </c>
      <c r="N12783" t="str">
        <f>IF(ISERR(FIND("DECOUPE",Tableau1[[#This Row],[DESIGNATION]])),"","NEED REF")</f>
        <v/>
      </c>
    </row>
    <row r="12784" spans="2:14">
      <c r="B12784">
        <v>34401221</v>
      </c>
      <c r="C12784" s="2">
        <v>38859</v>
      </c>
      <c r="D12784" t="s">
        <v>6880</v>
      </c>
      <c r="E12784" t="s">
        <v>10127</v>
      </c>
      <c r="F12784" t="s">
        <v>9698</v>
      </c>
      <c r="J12784" t="s">
        <v>1944</v>
      </c>
      <c r="L12784" t="str">
        <f>_xlfn.XLOOKUP(Tableau1[[#This Row],[TYPE DE PIECE]],Tableau4[MATIERE],Tableau4[SHORT TYPE],"",0,1)</f>
        <v/>
      </c>
      <c r="N12784" t="str">
        <f>IF(ISERR(FIND("DECOUPE",Tableau1[[#This Row],[DESIGNATION]])),"","NEED REF")</f>
        <v/>
      </c>
    </row>
    <row r="12785" spans="2:14">
      <c r="B12785">
        <v>34401220</v>
      </c>
      <c r="C12785" s="2">
        <v>38854</v>
      </c>
      <c r="D12785" t="s">
        <v>13</v>
      </c>
      <c r="E12785" t="s">
        <v>10128</v>
      </c>
      <c r="F12785" t="s">
        <v>10129</v>
      </c>
      <c r="J12785" t="s">
        <v>4048</v>
      </c>
      <c r="L12785" t="str">
        <f>_xlfn.XLOOKUP(Tableau1[[#This Row],[TYPE DE PIECE]],Tableau4[MATIERE],Tableau4[SHORT TYPE],"",0,1)</f>
        <v/>
      </c>
      <c r="N12785" t="str">
        <f>IF(ISERR(FIND("DECOUPE",Tableau1[[#This Row],[DESIGNATION]])),"","NEED REF")</f>
        <v/>
      </c>
    </row>
    <row r="12786" spans="2:14">
      <c r="B12786">
        <v>34401219</v>
      </c>
      <c r="C12786" s="2">
        <v>38854</v>
      </c>
      <c r="D12786" t="s">
        <v>745</v>
      </c>
      <c r="E12786" t="s">
        <v>10130</v>
      </c>
      <c r="F12786" t="s">
        <v>10131</v>
      </c>
      <c r="J12786" t="s">
        <v>1944</v>
      </c>
      <c r="L12786" t="str">
        <f>_xlfn.XLOOKUP(Tableau1[[#This Row],[TYPE DE PIECE]],Tableau4[MATIERE],Tableau4[SHORT TYPE],"",0,1)</f>
        <v/>
      </c>
      <c r="N12786" t="str">
        <f>IF(ISERR(FIND("DECOUPE",Tableau1[[#This Row],[DESIGNATION]])),"","NEED REF")</f>
        <v/>
      </c>
    </row>
    <row r="12787" spans="2:14">
      <c r="B12787">
        <v>34401218</v>
      </c>
      <c r="C12787" s="2">
        <v>38848</v>
      </c>
      <c r="D12787" t="s">
        <v>13</v>
      </c>
      <c r="E12787" t="s">
        <v>10132</v>
      </c>
      <c r="F12787" t="s">
        <v>10133</v>
      </c>
      <c r="J12787" t="s">
        <v>9893</v>
      </c>
      <c r="L12787" t="str">
        <f>_xlfn.XLOOKUP(Tableau1[[#This Row],[TYPE DE PIECE]],Tableau4[MATIERE],Tableau4[SHORT TYPE],"",0,1)</f>
        <v/>
      </c>
      <c r="N12787" t="str">
        <f>IF(ISERR(FIND("DECOUPE",Tableau1[[#This Row],[DESIGNATION]])),"","NEED REF")</f>
        <v/>
      </c>
    </row>
    <row r="12788" spans="2:14">
      <c r="B12788">
        <v>34401217</v>
      </c>
      <c r="C12788" s="2">
        <v>38848</v>
      </c>
      <c r="D12788" t="s">
        <v>13</v>
      </c>
      <c r="E12788" t="s">
        <v>10134</v>
      </c>
      <c r="F12788" t="s">
        <v>10135</v>
      </c>
      <c r="J12788" t="s">
        <v>1944</v>
      </c>
      <c r="L12788" t="str">
        <f>_xlfn.XLOOKUP(Tableau1[[#This Row],[TYPE DE PIECE]],Tableau4[MATIERE],Tableau4[SHORT TYPE],"",0,1)</f>
        <v/>
      </c>
      <c r="N12788" t="str">
        <f>IF(ISERR(FIND("DECOUPE",Tableau1[[#This Row],[DESIGNATION]])),"","NEED REF")</f>
        <v/>
      </c>
    </row>
    <row r="12789" spans="2:14">
      <c r="B12789">
        <v>34401216</v>
      </c>
      <c r="C12789" s="2">
        <v>38846</v>
      </c>
      <c r="D12789" t="s">
        <v>745</v>
      </c>
      <c r="E12789" t="s">
        <v>10112</v>
      </c>
      <c r="F12789" t="s">
        <v>10136</v>
      </c>
      <c r="J12789" t="s">
        <v>9656</v>
      </c>
      <c r="L12789" t="str">
        <f>_xlfn.XLOOKUP(Tableau1[[#This Row],[TYPE DE PIECE]],Tableau4[MATIERE],Tableau4[SHORT TYPE],"",0,1)</f>
        <v/>
      </c>
      <c r="N12789" t="str">
        <f>IF(ISERR(FIND("DECOUPE",Tableau1[[#This Row],[DESIGNATION]])),"","NEED REF")</f>
        <v/>
      </c>
    </row>
    <row r="12790" spans="2:14">
      <c r="B12790">
        <v>34401215</v>
      </c>
      <c r="C12790" s="2">
        <v>38842</v>
      </c>
      <c r="D12790" t="s">
        <v>745</v>
      </c>
      <c r="E12790" t="s">
        <v>10137</v>
      </c>
      <c r="F12790" t="s">
        <v>10138</v>
      </c>
      <c r="J12790" t="s">
        <v>4048</v>
      </c>
      <c r="L12790" t="str">
        <f>_xlfn.XLOOKUP(Tableau1[[#This Row],[TYPE DE PIECE]],Tableau4[MATIERE],Tableau4[SHORT TYPE],"",0,1)</f>
        <v/>
      </c>
      <c r="N12790" t="str">
        <f>IF(ISERR(FIND("DECOUPE",Tableau1[[#This Row],[DESIGNATION]])),"","NEED REF")</f>
        <v/>
      </c>
    </row>
    <row r="12791" spans="2:14">
      <c r="B12791">
        <v>34401214</v>
      </c>
      <c r="C12791" s="2">
        <v>38841</v>
      </c>
      <c r="D12791" t="s">
        <v>13</v>
      </c>
      <c r="E12791" t="s">
        <v>10139</v>
      </c>
      <c r="F12791" t="s">
        <v>10140</v>
      </c>
      <c r="J12791" t="s">
        <v>9893</v>
      </c>
      <c r="L12791" t="str">
        <f>_xlfn.XLOOKUP(Tableau1[[#This Row],[TYPE DE PIECE]],Tableau4[MATIERE],Tableau4[SHORT TYPE],"",0,1)</f>
        <v/>
      </c>
      <c r="N12791" t="str">
        <f>IF(ISERR(FIND("DECOUPE",Tableau1[[#This Row],[DESIGNATION]])),"","NEED REF")</f>
        <v/>
      </c>
    </row>
    <row r="12792" spans="2:14">
      <c r="B12792">
        <v>34401213</v>
      </c>
      <c r="C12792" s="2">
        <v>38841</v>
      </c>
      <c r="D12792" t="s">
        <v>13</v>
      </c>
      <c r="E12792" t="s">
        <v>10141</v>
      </c>
      <c r="F12792" t="s">
        <v>10140</v>
      </c>
      <c r="J12792" t="s">
        <v>9893</v>
      </c>
      <c r="L12792" t="str">
        <f>_xlfn.XLOOKUP(Tableau1[[#This Row],[TYPE DE PIECE]],Tableau4[MATIERE],Tableau4[SHORT TYPE],"",0,1)</f>
        <v/>
      </c>
      <c r="N12792" t="str">
        <f>IF(ISERR(FIND("DECOUPE",Tableau1[[#This Row],[DESIGNATION]])),"","NEED REF")</f>
        <v/>
      </c>
    </row>
    <row r="12793" spans="2:14">
      <c r="B12793">
        <v>34401212</v>
      </c>
      <c r="C12793" s="2">
        <v>38841</v>
      </c>
      <c r="D12793" t="s">
        <v>13</v>
      </c>
      <c r="E12793" t="s">
        <v>10142</v>
      </c>
      <c r="F12793" t="s">
        <v>9494</v>
      </c>
      <c r="J12793" t="s">
        <v>4048</v>
      </c>
      <c r="L12793" t="str">
        <f>_xlfn.XLOOKUP(Tableau1[[#This Row],[TYPE DE PIECE]],Tableau4[MATIERE],Tableau4[SHORT TYPE],"",0,1)</f>
        <v/>
      </c>
      <c r="N12793" t="str">
        <f>IF(ISERR(FIND("DECOUPE",Tableau1[[#This Row],[DESIGNATION]])),"","NEED REF")</f>
        <v/>
      </c>
    </row>
    <row r="12794" spans="2:14">
      <c r="B12794">
        <v>34401211</v>
      </c>
      <c r="C12794" s="2">
        <v>38841</v>
      </c>
      <c r="D12794" t="s">
        <v>13</v>
      </c>
      <c r="E12794" t="s">
        <v>10143</v>
      </c>
      <c r="F12794" t="s">
        <v>701</v>
      </c>
      <c r="J12794" t="s">
        <v>9893</v>
      </c>
      <c r="L12794" t="str">
        <f>_xlfn.XLOOKUP(Tableau1[[#This Row],[TYPE DE PIECE]],Tableau4[MATIERE],Tableau4[SHORT TYPE],"",0,1)</f>
        <v/>
      </c>
      <c r="N12794" t="str">
        <f>IF(ISERR(FIND("DECOUPE",Tableau1[[#This Row],[DESIGNATION]])),"","NEED REF")</f>
        <v/>
      </c>
    </row>
    <row r="12795" spans="2:14">
      <c r="B12795">
        <v>34401210</v>
      </c>
      <c r="C12795" s="2">
        <v>38840</v>
      </c>
      <c r="D12795" t="s">
        <v>6880</v>
      </c>
      <c r="E12795" t="s">
        <v>10144</v>
      </c>
      <c r="F12795" t="s">
        <v>10145</v>
      </c>
      <c r="J12795" t="s">
        <v>9893</v>
      </c>
      <c r="L12795" t="str">
        <f>_xlfn.XLOOKUP(Tableau1[[#This Row],[TYPE DE PIECE]],Tableau4[MATIERE],Tableau4[SHORT TYPE],"",0,1)</f>
        <v/>
      </c>
      <c r="N12795" t="str">
        <f>IF(ISERR(FIND("DECOUPE",Tableau1[[#This Row],[DESIGNATION]])),"","NEED REF")</f>
        <v/>
      </c>
    </row>
    <row r="12796" spans="2:14">
      <c r="B12796">
        <v>34401209</v>
      </c>
      <c r="C12796" s="2">
        <v>38832</v>
      </c>
      <c r="D12796" t="s">
        <v>745</v>
      </c>
      <c r="E12796" t="s">
        <v>10146</v>
      </c>
      <c r="F12796" t="s">
        <v>9614</v>
      </c>
      <c r="J12796" t="s">
        <v>1944</v>
      </c>
      <c r="L12796" t="str">
        <f>_xlfn.XLOOKUP(Tableau1[[#This Row],[TYPE DE PIECE]],Tableau4[MATIERE],Tableau4[SHORT TYPE],"",0,1)</f>
        <v/>
      </c>
      <c r="N12796" t="str">
        <f>IF(ISERR(FIND("DECOUPE",Tableau1[[#This Row],[DESIGNATION]])),"","NEED REF")</f>
        <v/>
      </c>
    </row>
    <row r="12797" spans="2:14">
      <c r="B12797">
        <v>34401208</v>
      </c>
      <c r="C12797" s="2">
        <v>38828</v>
      </c>
      <c r="D12797" t="s">
        <v>13</v>
      </c>
      <c r="E12797" t="s">
        <v>10147</v>
      </c>
      <c r="F12797" t="s">
        <v>9164</v>
      </c>
      <c r="J12797" t="s">
        <v>4048</v>
      </c>
      <c r="L12797" t="str">
        <f>_xlfn.XLOOKUP(Tableau1[[#This Row],[TYPE DE PIECE]],Tableau4[MATIERE],Tableau4[SHORT TYPE],"",0,1)</f>
        <v/>
      </c>
      <c r="N12797" t="str">
        <f>IF(ISERR(FIND("DECOUPE",Tableau1[[#This Row],[DESIGNATION]])),"","NEED REF")</f>
        <v/>
      </c>
    </row>
    <row r="12798" spans="2:14">
      <c r="B12798">
        <v>34401207</v>
      </c>
      <c r="C12798" s="2">
        <v>38828</v>
      </c>
      <c r="D12798" t="s">
        <v>745</v>
      </c>
      <c r="E12798" t="s">
        <v>10148</v>
      </c>
      <c r="F12798" t="s">
        <v>9164</v>
      </c>
      <c r="J12798" t="s">
        <v>4048</v>
      </c>
      <c r="L12798" t="str">
        <f>_xlfn.XLOOKUP(Tableau1[[#This Row],[TYPE DE PIECE]],Tableau4[MATIERE],Tableau4[SHORT TYPE],"",0,1)</f>
        <v/>
      </c>
      <c r="N12798" t="str">
        <f>IF(ISERR(FIND("DECOUPE",Tableau1[[#This Row],[DESIGNATION]])),"","NEED REF")</f>
        <v/>
      </c>
    </row>
    <row r="12799" spans="2:14">
      <c r="B12799">
        <v>34401206</v>
      </c>
      <c r="C12799" s="2">
        <v>38828</v>
      </c>
      <c r="D12799" t="s">
        <v>745</v>
      </c>
      <c r="E12799" t="s">
        <v>10149</v>
      </c>
      <c r="F12799" t="s">
        <v>9164</v>
      </c>
      <c r="J12799" t="s">
        <v>4048</v>
      </c>
      <c r="L12799" t="str">
        <f>_xlfn.XLOOKUP(Tableau1[[#This Row],[TYPE DE PIECE]],Tableau4[MATIERE],Tableau4[SHORT TYPE],"",0,1)</f>
        <v/>
      </c>
      <c r="N12799" t="str">
        <f>IF(ISERR(FIND("DECOUPE",Tableau1[[#This Row],[DESIGNATION]])),"","NEED REF")</f>
        <v/>
      </c>
    </row>
    <row r="12800" spans="2:14">
      <c r="B12800">
        <v>34401205</v>
      </c>
      <c r="C12800" s="2">
        <v>38828</v>
      </c>
      <c r="E12800" t="s">
        <v>9974</v>
      </c>
      <c r="F12800" t="s">
        <v>10150</v>
      </c>
      <c r="J12800" t="s">
        <v>9893</v>
      </c>
      <c r="L12800" t="str">
        <f>_xlfn.XLOOKUP(Tableau1[[#This Row],[TYPE DE PIECE]],Tableau4[MATIERE],Tableau4[SHORT TYPE],"",0,1)</f>
        <v/>
      </c>
      <c r="N12800" t="str">
        <f>IF(ISERR(FIND("DECOUPE",Tableau1[[#This Row],[DESIGNATION]])),"","NEED REF")</f>
        <v/>
      </c>
    </row>
    <row r="12801" spans="2:14">
      <c r="B12801">
        <v>34401204</v>
      </c>
      <c r="C12801" s="2">
        <v>38828</v>
      </c>
      <c r="D12801" t="s">
        <v>6880</v>
      </c>
      <c r="E12801" t="s">
        <v>10151</v>
      </c>
      <c r="F12801" t="s">
        <v>10152</v>
      </c>
      <c r="J12801" t="s">
        <v>1944</v>
      </c>
      <c r="L12801" t="str">
        <f>_xlfn.XLOOKUP(Tableau1[[#This Row],[TYPE DE PIECE]],Tableau4[MATIERE],Tableau4[SHORT TYPE],"",0,1)</f>
        <v/>
      </c>
      <c r="N12801" t="str">
        <f>IF(ISERR(FIND("DECOUPE",Tableau1[[#This Row],[DESIGNATION]])),"","NEED REF")</f>
        <v/>
      </c>
    </row>
    <row r="12802" spans="2:14">
      <c r="B12802">
        <v>34401203</v>
      </c>
      <c r="C12802" s="2">
        <v>38827</v>
      </c>
      <c r="D12802" t="s">
        <v>745</v>
      </c>
      <c r="E12802" t="s">
        <v>10153</v>
      </c>
      <c r="F12802" t="s">
        <v>10154</v>
      </c>
      <c r="J12802" t="s">
        <v>1944</v>
      </c>
      <c r="L12802" t="str">
        <f>_xlfn.XLOOKUP(Tableau1[[#This Row],[TYPE DE PIECE]],Tableau4[MATIERE],Tableau4[SHORT TYPE],"",0,1)</f>
        <v/>
      </c>
      <c r="N12802" t="str">
        <f>IF(ISERR(FIND("DECOUPE",Tableau1[[#This Row],[DESIGNATION]])),"","NEED REF")</f>
        <v/>
      </c>
    </row>
    <row r="12803" spans="2:14">
      <c r="B12803">
        <v>34401202</v>
      </c>
      <c r="C12803" s="2">
        <v>38827</v>
      </c>
      <c r="D12803" t="s">
        <v>745</v>
      </c>
      <c r="E12803" t="s">
        <v>10155</v>
      </c>
      <c r="F12803" t="s">
        <v>10154</v>
      </c>
      <c r="J12803" t="s">
        <v>1944</v>
      </c>
      <c r="L12803" t="str">
        <f>_xlfn.XLOOKUP(Tableau1[[#This Row],[TYPE DE PIECE]],Tableau4[MATIERE],Tableau4[SHORT TYPE],"",0,1)</f>
        <v/>
      </c>
      <c r="N12803" t="str">
        <f>IF(ISERR(FIND("DECOUPE",Tableau1[[#This Row],[DESIGNATION]])),"","NEED REF")</f>
        <v/>
      </c>
    </row>
    <row r="12804" spans="2:14">
      <c r="B12804">
        <v>34401201</v>
      </c>
      <c r="C12804" s="2">
        <v>38826</v>
      </c>
      <c r="D12804" t="s">
        <v>745</v>
      </c>
      <c r="E12804" t="s">
        <v>10156</v>
      </c>
      <c r="F12804" t="s">
        <v>10157</v>
      </c>
      <c r="J12804" t="s">
        <v>1944</v>
      </c>
      <c r="L12804" t="str">
        <f>_xlfn.XLOOKUP(Tableau1[[#This Row],[TYPE DE PIECE]],Tableau4[MATIERE],Tableau4[SHORT TYPE],"",0,1)</f>
        <v/>
      </c>
      <c r="N12804" t="str">
        <f>IF(ISERR(FIND("DECOUPE",Tableau1[[#This Row],[DESIGNATION]])),"","NEED REF")</f>
        <v/>
      </c>
    </row>
    <row r="12805" spans="2:14">
      <c r="B12805">
        <v>34401200</v>
      </c>
      <c r="C12805" s="2">
        <v>38826</v>
      </c>
      <c r="D12805" t="s">
        <v>745</v>
      </c>
      <c r="E12805" t="s">
        <v>10158</v>
      </c>
      <c r="F12805" t="s">
        <v>10157</v>
      </c>
      <c r="J12805" t="s">
        <v>1944</v>
      </c>
      <c r="L12805" t="str">
        <f>_xlfn.XLOOKUP(Tableau1[[#This Row],[TYPE DE PIECE]],Tableau4[MATIERE],Tableau4[SHORT TYPE],"",0,1)</f>
        <v/>
      </c>
      <c r="N12805" t="str">
        <f>IF(ISERR(FIND("DECOUPE",Tableau1[[#This Row],[DESIGNATION]])),"","NEED REF")</f>
        <v/>
      </c>
    </row>
    <row r="12806" spans="2:14">
      <c r="B12806">
        <v>34401199</v>
      </c>
      <c r="C12806" s="2">
        <v>38825</v>
      </c>
      <c r="D12806" t="s">
        <v>745</v>
      </c>
      <c r="E12806" t="s">
        <v>10159</v>
      </c>
      <c r="F12806" t="s">
        <v>10160</v>
      </c>
      <c r="J12806" t="s">
        <v>1944</v>
      </c>
      <c r="L12806" t="str">
        <f>_xlfn.XLOOKUP(Tableau1[[#This Row],[TYPE DE PIECE]],Tableau4[MATIERE],Tableau4[SHORT TYPE],"",0,1)</f>
        <v/>
      </c>
      <c r="N12806" t="str">
        <f>IF(ISERR(FIND("DECOUPE",Tableau1[[#This Row],[DESIGNATION]])),"","NEED REF")</f>
        <v/>
      </c>
    </row>
    <row r="12807" spans="2:14">
      <c r="B12807">
        <v>34401198</v>
      </c>
      <c r="C12807" s="2">
        <v>38825</v>
      </c>
      <c r="D12807" t="s">
        <v>6880</v>
      </c>
      <c r="E12807" t="s">
        <v>10161</v>
      </c>
      <c r="F12807" t="s">
        <v>10162</v>
      </c>
      <c r="J12807" t="s">
        <v>4048</v>
      </c>
      <c r="L12807" t="str">
        <f>_xlfn.XLOOKUP(Tableau1[[#This Row],[TYPE DE PIECE]],Tableau4[MATIERE],Tableau4[SHORT TYPE],"",0,1)</f>
        <v/>
      </c>
      <c r="N12807" t="str">
        <f>IF(ISERR(FIND("DECOUPE",Tableau1[[#This Row],[DESIGNATION]])),"","NEED REF")</f>
        <v/>
      </c>
    </row>
    <row r="12808" spans="2:14">
      <c r="B12808">
        <v>34401197</v>
      </c>
      <c r="C12808" s="2">
        <v>38820</v>
      </c>
      <c r="D12808" t="s">
        <v>6880</v>
      </c>
      <c r="E12808" t="s">
        <v>10163</v>
      </c>
      <c r="F12808" t="s">
        <v>10163</v>
      </c>
      <c r="J12808" t="s">
        <v>1944</v>
      </c>
      <c r="L12808" t="str">
        <f>_xlfn.XLOOKUP(Tableau1[[#This Row],[TYPE DE PIECE]],Tableau4[MATIERE],Tableau4[SHORT TYPE],"",0,1)</f>
        <v/>
      </c>
      <c r="N12808" t="str">
        <f>IF(ISERR(FIND("DECOUPE",Tableau1[[#This Row],[DESIGNATION]])),"","NEED REF")</f>
        <v/>
      </c>
    </row>
    <row r="12809" spans="2:14">
      <c r="B12809">
        <v>34401196</v>
      </c>
      <c r="C12809" s="2">
        <v>38818</v>
      </c>
      <c r="D12809" t="s">
        <v>13</v>
      </c>
      <c r="E12809" t="s">
        <v>9879</v>
      </c>
      <c r="F12809" t="s">
        <v>9614</v>
      </c>
      <c r="J12809" t="s">
        <v>9893</v>
      </c>
      <c r="K12809" t="s">
        <v>25</v>
      </c>
      <c r="L12809" t="str">
        <f>_xlfn.XLOOKUP(Tableau1[[#This Row],[TYPE DE PIECE]],Tableau4[MATIERE],Tableau4[SHORT TYPE],"",0,1)</f>
        <v>SMT</v>
      </c>
      <c r="N12809" t="str">
        <f>IF(ISERR(FIND("DECOUPE",Tableau1[[#This Row],[DESIGNATION]])),"","NEED REF")</f>
        <v/>
      </c>
    </row>
    <row r="12810" spans="2:14">
      <c r="B12810">
        <v>34401195</v>
      </c>
      <c r="C12810" s="2">
        <v>38817</v>
      </c>
      <c r="D12810" t="s">
        <v>5523</v>
      </c>
      <c r="E12810" t="s">
        <v>10164</v>
      </c>
      <c r="F12810" t="s">
        <v>9164</v>
      </c>
      <c r="J12810" t="s">
        <v>4048</v>
      </c>
      <c r="L12810" t="str">
        <f>_xlfn.XLOOKUP(Tableau1[[#This Row],[TYPE DE PIECE]],Tableau4[MATIERE],Tableau4[SHORT TYPE],"",0,1)</f>
        <v/>
      </c>
      <c r="N12810" t="str">
        <f>IF(ISERR(FIND("DECOUPE",Tableau1[[#This Row],[DESIGNATION]])),"","NEED REF")</f>
        <v/>
      </c>
    </row>
    <row r="12811" spans="2:14">
      <c r="B12811">
        <v>34401194</v>
      </c>
      <c r="C12811" s="2">
        <v>38817</v>
      </c>
      <c r="D12811" t="s">
        <v>745</v>
      </c>
      <c r="E12811" t="s">
        <v>10159</v>
      </c>
      <c r="F12811" t="s">
        <v>10165</v>
      </c>
      <c r="J12811" t="s">
        <v>1944</v>
      </c>
      <c r="L12811" t="str">
        <f>_xlfn.XLOOKUP(Tableau1[[#This Row],[TYPE DE PIECE]],Tableau4[MATIERE],Tableau4[SHORT TYPE],"",0,1)</f>
        <v/>
      </c>
      <c r="N12811" t="str">
        <f>IF(ISERR(FIND("DECOUPE",Tableau1[[#This Row],[DESIGNATION]])),"","NEED REF")</f>
        <v/>
      </c>
    </row>
    <row r="12812" spans="2:14">
      <c r="B12812">
        <v>34401193</v>
      </c>
      <c r="C12812" s="2">
        <v>38817</v>
      </c>
      <c r="D12812" t="s">
        <v>6880</v>
      </c>
      <c r="E12812" t="s">
        <v>10166</v>
      </c>
      <c r="F12812" t="s">
        <v>10167</v>
      </c>
      <c r="J12812" t="s">
        <v>1944</v>
      </c>
      <c r="L12812" t="str">
        <f>_xlfn.XLOOKUP(Tableau1[[#This Row],[TYPE DE PIECE]],Tableau4[MATIERE],Tableau4[SHORT TYPE],"",0,1)</f>
        <v/>
      </c>
      <c r="N12812" t="str">
        <f>IF(ISERR(FIND("DECOUPE",Tableau1[[#This Row],[DESIGNATION]])),"","NEED REF")</f>
        <v/>
      </c>
    </row>
    <row r="12813" spans="2:14">
      <c r="B12813">
        <v>34401192</v>
      </c>
      <c r="C12813" s="2">
        <v>38814</v>
      </c>
      <c r="D12813" t="s">
        <v>745</v>
      </c>
      <c r="E12813" t="s">
        <v>10159</v>
      </c>
      <c r="F12813" t="s">
        <v>9905</v>
      </c>
      <c r="J12813" t="s">
        <v>1944</v>
      </c>
      <c r="L12813" t="str">
        <f>_xlfn.XLOOKUP(Tableau1[[#This Row],[TYPE DE PIECE]],Tableau4[MATIERE],Tableau4[SHORT TYPE],"",0,1)</f>
        <v/>
      </c>
      <c r="N12813" t="str">
        <f>IF(ISERR(FIND("DECOUPE",Tableau1[[#This Row],[DESIGNATION]])),"","NEED REF")</f>
        <v/>
      </c>
    </row>
    <row r="12814" spans="2:14">
      <c r="B12814">
        <v>34401191</v>
      </c>
      <c r="C12814" s="2">
        <v>38806</v>
      </c>
      <c r="D12814" t="s">
        <v>5523</v>
      </c>
      <c r="E12814" t="s">
        <v>10168</v>
      </c>
      <c r="F12814" t="s">
        <v>9164</v>
      </c>
      <c r="J12814" t="s">
        <v>9893</v>
      </c>
      <c r="L12814" t="str">
        <f>_xlfn.XLOOKUP(Tableau1[[#This Row],[TYPE DE PIECE]],Tableau4[MATIERE],Tableau4[SHORT TYPE],"",0,1)</f>
        <v/>
      </c>
      <c r="N12814" t="str">
        <f>IF(ISERR(FIND("DECOUPE",Tableau1[[#This Row],[DESIGNATION]])),"","NEED REF")</f>
        <v/>
      </c>
    </row>
    <row r="12815" spans="2:14">
      <c r="B12815">
        <v>34401190</v>
      </c>
      <c r="C12815" s="2">
        <v>38805</v>
      </c>
      <c r="D12815" t="s">
        <v>745</v>
      </c>
      <c r="E12815" t="s">
        <v>10169</v>
      </c>
      <c r="F12815" t="s">
        <v>9164</v>
      </c>
      <c r="J12815" t="s">
        <v>4048</v>
      </c>
      <c r="L12815" t="str">
        <f>_xlfn.XLOOKUP(Tableau1[[#This Row],[TYPE DE PIECE]],Tableau4[MATIERE],Tableau4[SHORT TYPE],"",0,1)</f>
        <v/>
      </c>
      <c r="N12815" t="str">
        <f>IF(ISERR(FIND("DECOUPE",Tableau1[[#This Row],[DESIGNATION]])),"","NEED REF")</f>
        <v/>
      </c>
    </row>
    <row r="12816" spans="2:14">
      <c r="B12816">
        <v>34401189</v>
      </c>
      <c r="C12816" s="2">
        <v>38804</v>
      </c>
      <c r="D12816" t="s">
        <v>745</v>
      </c>
      <c r="E12816" t="s">
        <v>10170</v>
      </c>
      <c r="F12816" t="s">
        <v>9164</v>
      </c>
      <c r="J12816" t="s">
        <v>4048</v>
      </c>
      <c r="L12816" t="str">
        <f>_xlfn.XLOOKUP(Tableau1[[#This Row],[TYPE DE PIECE]],Tableau4[MATIERE],Tableau4[SHORT TYPE],"",0,1)</f>
        <v/>
      </c>
      <c r="N12816" t="str">
        <f>IF(ISERR(FIND("DECOUPE",Tableau1[[#This Row],[DESIGNATION]])),"","NEED REF")</f>
        <v/>
      </c>
    </row>
    <row r="12817" spans="2:14">
      <c r="B12817">
        <v>34401188</v>
      </c>
      <c r="C12817" s="2">
        <v>38804</v>
      </c>
      <c r="D12817" t="s">
        <v>745</v>
      </c>
      <c r="E12817" t="s">
        <v>10171</v>
      </c>
      <c r="F12817" t="s">
        <v>9164</v>
      </c>
      <c r="J12817" t="s">
        <v>4048</v>
      </c>
      <c r="L12817" t="str">
        <f>_xlfn.XLOOKUP(Tableau1[[#This Row],[TYPE DE PIECE]],Tableau4[MATIERE],Tableau4[SHORT TYPE],"",0,1)</f>
        <v/>
      </c>
      <c r="N12817" t="str">
        <f>IF(ISERR(FIND("DECOUPE",Tableau1[[#This Row],[DESIGNATION]])),"","NEED REF")</f>
        <v/>
      </c>
    </row>
    <row r="12818" spans="2:14">
      <c r="B12818">
        <v>34401187</v>
      </c>
      <c r="C12818" s="2">
        <v>38800</v>
      </c>
      <c r="D12818" t="s">
        <v>6880</v>
      </c>
      <c r="E12818" t="s">
        <v>10172</v>
      </c>
      <c r="F12818" t="s">
        <v>9698</v>
      </c>
      <c r="J12818" t="s">
        <v>1944</v>
      </c>
      <c r="L12818" t="str">
        <f>_xlfn.XLOOKUP(Tableau1[[#This Row],[TYPE DE PIECE]],Tableau4[MATIERE],Tableau4[SHORT TYPE],"",0,1)</f>
        <v/>
      </c>
      <c r="N12818" t="str">
        <f>IF(ISERR(FIND("DECOUPE",Tableau1[[#This Row],[DESIGNATION]])),"","NEED REF")</f>
        <v/>
      </c>
    </row>
    <row r="12819" spans="2:14">
      <c r="B12819">
        <v>34401186</v>
      </c>
      <c r="C12819" s="2">
        <v>38800</v>
      </c>
      <c r="D12819" t="s">
        <v>6880</v>
      </c>
      <c r="E12819" t="s">
        <v>10173</v>
      </c>
      <c r="F12819" t="s">
        <v>10174</v>
      </c>
      <c r="J12819" t="s">
        <v>1944</v>
      </c>
      <c r="L12819" t="str">
        <f>_xlfn.XLOOKUP(Tableau1[[#This Row],[TYPE DE PIECE]],Tableau4[MATIERE],Tableau4[SHORT TYPE],"",0,1)</f>
        <v/>
      </c>
      <c r="N12819" t="str">
        <f>IF(ISERR(FIND("DECOUPE",Tableau1[[#This Row],[DESIGNATION]])),"","NEED REF")</f>
        <v/>
      </c>
    </row>
    <row r="12820" spans="2:14">
      <c r="B12820">
        <v>34401185</v>
      </c>
      <c r="C12820" s="2">
        <v>38799</v>
      </c>
      <c r="D12820" t="s">
        <v>5523</v>
      </c>
      <c r="E12820" t="s">
        <v>10175</v>
      </c>
      <c r="F12820" t="s">
        <v>10176</v>
      </c>
      <c r="J12820" t="s">
        <v>9893</v>
      </c>
      <c r="L12820" t="str">
        <f>_xlfn.XLOOKUP(Tableau1[[#This Row],[TYPE DE PIECE]],Tableau4[MATIERE],Tableau4[SHORT TYPE],"",0,1)</f>
        <v/>
      </c>
      <c r="N12820" t="str">
        <f>IF(ISERR(FIND("DECOUPE",Tableau1[[#This Row],[DESIGNATION]])),"","NEED REF")</f>
        <v/>
      </c>
    </row>
    <row r="12821" spans="2:14">
      <c r="B12821">
        <v>34401184</v>
      </c>
      <c r="C12821" s="2">
        <v>38798</v>
      </c>
      <c r="D12821" t="s">
        <v>10177</v>
      </c>
      <c r="E12821" t="s">
        <v>10178</v>
      </c>
      <c r="F12821" t="s">
        <v>10179</v>
      </c>
      <c r="J12821" t="s">
        <v>2245</v>
      </c>
      <c r="L12821" t="str">
        <f>_xlfn.XLOOKUP(Tableau1[[#This Row],[TYPE DE PIECE]],Tableau4[MATIERE],Tableau4[SHORT TYPE],"",0,1)</f>
        <v/>
      </c>
      <c r="N12821" t="str">
        <f>IF(ISERR(FIND("DECOUPE",Tableau1[[#This Row],[DESIGNATION]])),"","NEED REF")</f>
        <v/>
      </c>
    </row>
    <row r="12822" spans="2:14">
      <c r="B12822">
        <v>34401183</v>
      </c>
      <c r="C12822" s="2">
        <v>38790</v>
      </c>
      <c r="D12822" t="s">
        <v>745</v>
      </c>
      <c r="E12822" t="s">
        <v>10180</v>
      </c>
      <c r="F12822" t="s">
        <v>9724</v>
      </c>
      <c r="J12822" t="s">
        <v>1944</v>
      </c>
      <c r="L12822" t="str">
        <f>_xlfn.XLOOKUP(Tableau1[[#This Row],[TYPE DE PIECE]],Tableau4[MATIERE],Tableau4[SHORT TYPE],"",0,1)</f>
        <v/>
      </c>
      <c r="N12822" t="str">
        <f>IF(ISERR(FIND("DECOUPE",Tableau1[[#This Row],[DESIGNATION]])),"","NEED REF")</f>
        <v/>
      </c>
    </row>
    <row r="12823" spans="2:14">
      <c r="B12823">
        <v>34401182</v>
      </c>
      <c r="C12823" s="2">
        <v>38790</v>
      </c>
      <c r="D12823" t="s">
        <v>745</v>
      </c>
      <c r="E12823" t="s">
        <v>10181</v>
      </c>
      <c r="F12823" t="s">
        <v>9724</v>
      </c>
      <c r="J12823" t="s">
        <v>1944</v>
      </c>
      <c r="L12823" t="str">
        <f>_xlfn.XLOOKUP(Tableau1[[#This Row],[TYPE DE PIECE]],Tableau4[MATIERE],Tableau4[SHORT TYPE],"",0,1)</f>
        <v/>
      </c>
      <c r="N12823" t="str">
        <f>IF(ISERR(FIND("DECOUPE",Tableau1[[#This Row],[DESIGNATION]])),"","NEED REF")</f>
        <v/>
      </c>
    </row>
    <row r="12824" spans="2:14">
      <c r="B12824">
        <v>34401181</v>
      </c>
      <c r="C12824" s="2">
        <v>38786</v>
      </c>
      <c r="D12824" t="s">
        <v>6880</v>
      </c>
      <c r="E12824" t="s">
        <v>10182</v>
      </c>
      <c r="F12824" t="s">
        <v>10183</v>
      </c>
      <c r="J12824" t="s">
        <v>1944</v>
      </c>
      <c r="L12824" t="str">
        <f>_xlfn.XLOOKUP(Tableau1[[#This Row],[TYPE DE PIECE]],Tableau4[MATIERE],Tableau4[SHORT TYPE],"",0,1)</f>
        <v/>
      </c>
      <c r="N12824" t="str">
        <f>IF(ISERR(FIND("DECOUPE",Tableau1[[#This Row],[DESIGNATION]])),"","NEED REF")</f>
        <v/>
      </c>
    </row>
    <row r="12825" spans="2:14">
      <c r="B12825">
        <v>34401180</v>
      </c>
      <c r="C12825" s="2">
        <v>38785</v>
      </c>
      <c r="D12825" t="s">
        <v>6880</v>
      </c>
      <c r="E12825" t="s">
        <v>10184</v>
      </c>
      <c r="F12825" t="s">
        <v>10185</v>
      </c>
      <c r="J12825" t="s">
        <v>4048</v>
      </c>
      <c r="L12825" t="str">
        <f>_xlfn.XLOOKUP(Tableau1[[#This Row],[TYPE DE PIECE]],Tableau4[MATIERE],Tableau4[SHORT TYPE],"",0,1)</f>
        <v/>
      </c>
      <c r="N12825" t="str">
        <f>IF(ISERR(FIND("DECOUPE",Tableau1[[#This Row],[DESIGNATION]])),"","NEED REF")</f>
        <v/>
      </c>
    </row>
    <row r="12826" spans="2:14">
      <c r="B12826">
        <v>34401179</v>
      </c>
      <c r="C12826" s="2">
        <v>38784</v>
      </c>
      <c r="D12826" t="s">
        <v>745</v>
      </c>
      <c r="E12826" t="s">
        <v>10186</v>
      </c>
      <c r="F12826" t="s">
        <v>10187</v>
      </c>
      <c r="J12826" t="s">
        <v>9274</v>
      </c>
      <c r="L12826" t="str">
        <f>_xlfn.XLOOKUP(Tableau1[[#This Row],[TYPE DE PIECE]],Tableau4[MATIERE],Tableau4[SHORT TYPE],"",0,1)</f>
        <v/>
      </c>
      <c r="N12826" t="str">
        <f>IF(ISERR(FIND("DECOUPE",Tableau1[[#This Row],[DESIGNATION]])),"","NEED REF")</f>
        <v/>
      </c>
    </row>
    <row r="12827" spans="2:14">
      <c r="B12827">
        <v>34401178</v>
      </c>
      <c r="C12827" s="2">
        <v>38784</v>
      </c>
      <c r="D12827" t="s">
        <v>745</v>
      </c>
      <c r="E12827" t="s">
        <v>10188</v>
      </c>
      <c r="F12827" t="s">
        <v>10189</v>
      </c>
      <c r="J12827" t="s">
        <v>9274</v>
      </c>
      <c r="L12827" t="str">
        <f>_xlfn.XLOOKUP(Tableau1[[#This Row],[TYPE DE PIECE]],Tableau4[MATIERE],Tableau4[SHORT TYPE],"",0,1)</f>
        <v/>
      </c>
      <c r="N12827" t="str">
        <f>IF(ISERR(FIND("DECOUPE",Tableau1[[#This Row],[DESIGNATION]])),"","NEED REF")</f>
        <v/>
      </c>
    </row>
    <row r="12828" spans="2:14">
      <c r="B12828">
        <v>34401177</v>
      </c>
      <c r="C12828" s="2">
        <v>38784</v>
      </c>
      <c r="D12828" t="s">
        <v>6880</v>
      </c>
      <c r="E12828" t="s">
        <v>10190</v>
      </c>
      <c r="F12828" t="s">
        <v>10191</v>
      </c>
      <c r="J12828" t="s">
        <v>4048</v>
      </c>
      <c r="L12828" t="str">
        <f>_xlfn.XLOOKUP(Tableau1[[#This Row],[TYPE DE PIECE]],Tableau4[MATIERE],Tableau4[SHORT TYPE],"",0,1)</f>
        <v/>
      </c>
      <c r="N12828" t="str">
        <f>IF(ISERR(FIND("DECOUPE",Tableau1[[#This Row],[DESIGNATION]])),"","NEED REF")</f>
        <v/>
      </c>
    </row>
    <row r="12829" spans="2:14">
      <c r="B12829">
        <v>34401176</v>
      </c>
      <c r="C12829" s="2">
        <v>38784</v>
      </c>
      <c r="D12829" t="s">
        <v>6880</v>
      </c>
      <c r="E12829" t="s">
        <v>10192</v>
      </c>
      <c r="F12829" t="s">
        <v>10191</v>
      </c>
      <c r="J12829" t="s">
        <v>4048</v>
      </c>
      <c r="L12829" t="str">
        <f>_xlfn.XLOOKUP(Tableau1[[#This Row],[TYPE DE PIECE]],Tableau4[MATIERE],Tableau4[SHORT TYPE],"",0,1)</f>
        <v/>
      </c>
      <c r="N12829" t="str">
        <f>IF(ISERR(FIND("DECOUPE",Tableau1[[#This Row],[DESIGNATION]])),"","NEED REF")</f>
        <v/>
      </c>
    </row>
    <row r="12830" spans="2:14">
      <c r="B12830">
        <v>34401175</v>
      </c>
      <c r="C12830" s="2">
        <v>38784</v>
      </c>
      <c r="D12830" t="s">
        <v>6880</v>
      </c>
      <c r="E12830" t="s">
        <v>10193</v>
      </c>
      <c r="F12830" t="s">
        <v>10191</v>
      </c>
      <c r="J12830" t="s">
        <v>4048</v>
      </c>
      <c r="L12830" t="str">
        <f>_xlfn.XLOOKUP(Tableau1[[#This Row],[TYPE DE PIECE]],Tableau4[MATIERE],Tableau4[SHORT TYPE],"",0,1)</f>
        <v/>
      </c>
      <c r="N12830" t="str">
        <f>IF(ISERR(FIND("DECOUPE",Tableau1[[#This Row],[DESIGNATION]])),"","NEED REF")</f>
        <v/>
      </c>
    </row>
    <row r="12831" spans="2:14">
      <c r="B12831">
        <v>34401174</v>
      </c>
      <c r="C12831" s="2">
        <v>38784</v>
      </c>
      <c r="D12831" t="s">
        <v>745</v>
      </c>
      <c r="E12831" t="s">
        <v>10194</v>
      </c>
      <c r="F12831" t="s">
        <v>10195</v>
      </c>
      <c r="J12831" t="s">
        <v>9274</v>
      </c>
      <c r="L12831" t="str">
        <f>_xlfn.XLOOKUP(Tableau1[[#This Row],[TYPE DE PIECE]],Tableau4[MATIERE],Tableau4[SHORT TYPE],"",0,1)</f>
        <v/>
      </c>
      <c r="N12831" t="str">
        <f>IF(ISERR(FIND("DECOUPE",Tableau1[[#This Row],[DESIGNATION]])),"","NEED REF")</f>
        <v/>
      </c>
    </row>
    <row r="12832" spans="2:14">
      <c r="B12832">
        <v>34401173</v>
      </c>
      <c r="C12832" s="2">
        <v>38784</v>
      </c>
      <c r="D12832" t="s">
        <v>6880</v>
      </c>
      <c r="E12832" t="s">
        <v>10196</v>
      </c>
      <c r="F12832" t="s">
        <v>10197</v>
      </c>
      <c r="J12832" t="s">
        <v>1944</v>
      </c>
      <c r="L12832" t="str">
        <f>_xlfn.XLOOKUP(Tableau1[[#This Row],[TYPE DE PIECE]],Tableau4[MATIERE],Tableau4[SHORT TYPE],"",0,1)</f>
        <v/>
      </c>
      <c r="N12832" t="str">
        <f>IF(ISERR(FIND("DECOUPE",Tableau1[[#This Row],[DESIGNATION]])),"","NEED REF")</f>
        <v/>
      </c>
    </row>
    <row r="12833" spans="2:14">
      <c r="B12833">
        <v>34401172</v>
      </c>
      <c r="C12833" s="2">
        <v>38784</v>
      </c>
      <c r="D12833" t="s">
        <v>13</v>
      </c>
      <c r="E12833" t="s">
        <v>10198</v>
      </c>
      <c r="F12833" t="s">
        <v>9494</v>
      </c>
      <c r="J12833" t="s">
        <v>4048</v>
      </c>
      <c r="L12833" t="str">
        <f>_xlfn.XLOOKUP(Tableau1[[#This Row],[TYPE DE PIECE]],Tableau4[MATIERE],Tableau4[SHORT TYPE],"",0,1)</f>
        <v/>
      </c>
      <c r="N12833" t="str">
        <f>IF(ISERR(FIND("DECOUPE",Tableau1[[#This Row],[DESIGNATION]])),"","NEED REF")</f>
        <v/>
      </c>
    </row>
    <row r="12834" spans="2:14">
      <c r="B12834">
        <v>34401171</v>
      </c>
      <c r="C12834" s="2">
        <v>38783</v>
      </c>
      <c r="D12834" t="s">
        <v>6880</v>
      </c>
      <c r="E12834" t="s">
        <v>10199</v>
      </c>
      <c r="F12834" t="s">
        <v>10200</v>
      </c>
      <c r="J12834" t="s">
        <v>1944</v>
      </c>
      <c r="L12834" t="str">
        <f>_xlfn.XLOOKUP(Tableau1[[#This Row],[TYPE DE PIECE]],Tableau4[MATIERE],Tableau4[SHORT TYPE],"",0,1)</f>
        <v/>
      </c>
      <c r="N12834" t="str">
        <f>IF(ISERR(FIND("DECOUPE",Tableau1[[#This Row],[DESIGNATION]])),"","NEED REF")</f>
        <v/>
      </c>
    </row>
    <row r="12835" spans="2:14">
      <c r="B12835">
        <v>34401170</v>
      </c>
      <c r="C12835" s="2">
        <v>38783</v>
      </c>
      <c r="D12835" t="s">
        <v>6880</v>
      </c>
      <c r="E12835" t="s">
        <v>10201</v>
      </c>
      <c r="F12835" t="s">
        <v>10202</v>
      </c>
      <c r="J12835" t="s">
        <v>1944</v>
      </c>
      <c r="L12835" t="str">
        <f>_xlfn.XLOOKUP(Tableau1[[#This Row],[TYPE DE PIECE]],Tableau4[MATIERE],Tableau4[SHORT TYPE],"",0,1)</f>
        <v/>
      </c>
      <c r="N12835" t="str">
        <f>IF(ISERR(FIND("DECOUPE",Tableau1[[#This Row],[DESIGNATION]])),"","NEED REF")</f>
        <v/>
      </c>
    </row>
    <row r="12836" spans="2:14">
      <c r="B12836">
        <v>34401169</v>
      </c>
      <c r="C12836" s="2">
        <v>38782</v>
      </c>
      <c r="D12836" t="s">
        <v>13</v>
      </c>
      <c r="E12836" t="s">
        <v>10203</v>
      </c>
      <c r="F12836" t="s">
        <v>9494</v>
      </c>
      <c r="J12836" t="s">
        <v>4048</v>
      </c>
      <c r="L12836" t="str">
        <f>_xlfn.XLOOKUP(Tableau1[[#This Row],[TYPE DE PIECE]],Tableau4[MATIERE],Tableau4[SHORT TYPE],"",0,1)</f>
        <v/>
      </c>
      <c r="N12836" t="str">
        <f>IF(ISERR(FIND("DECOUPE",Tableau1[[#This Row],[DESIGNATION]])),"","NEED REF")</f>
        <v/>
      </c>
    </row>
    <row r="12837" spans="2:14">
      <c r="B12837">
        <v>34401168</v>
      </c>
      <c r="C12837" s="2">
        <v>38779</v>
      </c>
      <c r="D12837" t="s">
        <v>6880</v>
      </c>
      <c r="E12837" t="s">
        <v>10204</v>
      </c>
      <c r="F12837" t="s">
        <v>10205</v>
      </c>
      <c r="J12837" t="s">
        <v>9893</v>
      </c>
      <c r="L12837" t="str">
        <f>_xlfn.XLOOKUP(Tableau1[[#This Row],[TYPE DE PIECE]],Tableau4[MATIERE],Tableau4[SHORT TYPE],"",0,1)</f>
        <v/>
      </c>
      <c r="N12837" t="str">
        <f>IF(ISERR(FIND("DECOUPE",Tableau1[[#This Row],[DESIGNATION]])),"","NEED REF")</f>
        <v/>
      </c>
    </row>
    <row r="12838" spans="2:14">
      <c r="B12838">
        <v>34401167</v>
      </c>
      <c r="C12838" s="2">
        <v>38779</v>
      </c>
      <c r="D12838" t="s">
        <v>745</v>
      </c>
      <c r="E12838" t="s">
        <v>10206</v>
      </c>
      <c r="F12838" t="s">
        <v>10207</v>
      </c>
      <c r="J12838" t="s">
        <v>9274</v>
      </c>
      <c r="L12838" t="str">
        <f>_xlfn.XLOOKUP(Tableau1[[#This Row],[TYPE DE PIECE]],Tableau4[MATIERE],Tableau4[SHORT TYPE],"",0,1)</f>
        <v/>
      </c>
      <c r="N12838" t="str">
        <f>IF(ISERR(FIND("DECOUPE",Tableau1[[#This Row],[DESIGNATION]])),"","NEED REF")</f>
        <v/>
      </c>
    </row>
    <row r="12839" spans="2:14">
      <c r="B12839">
        <v>34401166</v>
      </c>
      <c r="C12839" s="2">
        <v>38779</v>
      </c>
      <c r="D12839" t="s">
        <v>745</v>
      </c>
      <c r="E12839" t="s">
        <v>10208</v>
      </c>
      <c r="F12839" t="s">
        <v>10207</v>
      </c>
      <c r="J12839" t="s">
        <v>9274</v>
      </c>
      <c r="L12839" t="str">
        <f>_xlfn.XLOOKUP(Tableau1[[#This Row],[TYPE DE PIECE]],Tableau4[MATIERE],Tableau4[SHORT TYPE],"",0,1)</f>
        <v/>
      </c>
      <c r="N12839" t="str">
        <f>IF(ISERR(FIND("DECOUPE",Tableau1[[#This Row],[DESIGNATION]])),"","NEED REF")</f>
        <v/>
      </c>
    </row>
    <row r="12840" spans="2:14">
      <c r="B12840">
        <v>34401165</v>
      </c>
      <c r="C12840" s="2">
        <v>38778</v>
      </c>
      <c r="D12840" t="s">
        <v>13</v>
      </c>
      <c r="E12840" t="s">
        <v>10209</v>
      </c>
      <c r="F12840" t="s">
        <v>10210</v>
      </c>
      <c r="J12840" t="s">
        <v>9893</v>
      </c>
      <c r="L12840" t="str">
        <f>_xlfn.XLOOKUP(Tableau1[[#This Row],[TYPE DE PIECE]],Tableau4[MATIERE],Tableau4[SHORT TYPE],"",0,1)</f>
        <v/>
      </c>
      <c r="N12840" t="str">
        <f>IF(ISERR(FIND("DECOUPE",Tableau1[[#This Row],[DESIGNATION]])),"","NEED REF")</f>
        <v/>
      </c>
    </row>
    <row r="12841" spans="2:14">
      <c r="B12841">
        <v>34401164</v>
      </c>
      <c r="C12841" s="2">
        <v>38776</v>
      </c>
      <c r="E12841" t="s">
        <v>10211</v>
      </c>
      <c r="F12841" t="s">
        <v>10212</v>
      </c>
      <c r="J12841" t="s">
        <v>9893</v>
      </c>
      <c r="L12841" t="str">
        <f>_xlfn.XLOOKUP(Tableau1[[#This Row],[TYPE DE PIECE]],Tableau4[MATIERE],Tableau4[SHORT TYPE],"",0,1)</f>
        <v/>
      </c>
      <c r="N12841" t="str">
        <f>IF(ISERR(FIND("DECOUPE",Tableau1[[#This Row],[DESIGNATION]])),"","NEED REF")</f>
        <v/>
      </c>
    </row>
    <row r="12842" spans="2:14">
      <c r="B12842">
        <v>34401163</v>
      </c>
      <c r="C12842" s="2">
        <v>38776</v>
      </c>
      <c r="E12842" t="s">
        <v>10213</v>
      </c>
      <c r="F12842" t="s">
        <v>10212</v>
      </c>
      <c r="J12842" t="s">
        <v>9893</v>
      </c>
      <c r="L12842" t="str">
        <f>_xlfn.XLOOKUP(Tableau1[[#This Row],[TYPE DE PIECE]],Tableau4[MATIERE],Tableau4[SHORT TYPE],"",0,1)</f>
        <v/>
      </c>
      <c r="N12842" t="str">
        <f>IF(ISERR(FIND("DECOUPE",Tableau1[[#This Row],[DESIGNATION]])),"","NEED REF")</f>
        <v/>
      </c>
    </row>
    <row r="12843" spans="2:14">
      <c r="B12843">
        <v>34401162</v>
      </c>
      <c r="C12843" s="2">
        <v>38776</v>
      </c>
      <c r="E12843" t="s">
        <v>10214</v>
      </c>
      <c r="F12843" t="s">
        <v>10212</v>
      </c>
      <c r="J12843" t="s">
        <v>9893</v>
      </c>
      <c r="L12843" t="str">
        <f>_xlfn.XLOOKUP(Tableau1[[#This Row],[TYPE DE PIECE]],Tableau4[MATIERE],Tableau4[SHORT TYPE],"",0,1)</f>
        <v/>
      </c>
      <c r="N12843" t="str">
        <f>IF(ISERR(FIND("DECOUPE",Tableau1[[#This Row],[DESIGNATION]])),"","NEED REF")</f>
        <v/>
      </c>
    </row>
    <row r="12844" spans="2:14">
      <c r="B12844">
        <v>34401161</v>
      </c>
      <c r="C12844" s="2">
        <v>38776</v>
      </c>
      <c r="E12844" t="s">
        <v>10215</v>
      </c>
      <c r="F12844" t="s">
        <v>10212</v>
      </c>
      <c r="J12844" t="s">
        <v>9893</v>
      </c>
      <c r="L12844" t="str">
        <f>_xlfn.XLOOKUP(Tableau1[[#This Row],[TYPE DE PIECE]],Tableau4[MATIERE],Tableau4[SHORT TYPE],"",0,1)</f>
        <v/>
      </c>
      <c r="N12844" t="str">
        <f>IF(ISERR(FIND("DECOUPE",Tableau1[[#This Row],[DESIGNATION]])),"","NEED REF")</f>
        <v/>
      </c>
    </row>
    <row r="12845" spans="2:14">
      <c r="B12845">
        <v>34401160</v>
      </c>
      <c r="C12845" s="2">
        <v>38776</v>
      </c>
      <c r="E12845" t="s">
        <v>10216</v>
      </c>
      <c r="F12845" t="s">
        <v>10212</v>
      </c>
      <c r="J12845" t="s">
        <v>9893</v>
      </c>
      <c r="L12845" t="str">
        <f>_xlfn.XLOOKUP(Tableau1[[#This Row],[TYPE DE PIECE]],Tableau4[MATIERE],Tableau4[SHORT TYPE],"",0,1)</f>
        <v/>
      </c>
      <c r="N12845" t="str">
        <f>IF(ISERR(FIND("DECOUPE",Tableau1[[#This Row],[DESIGNATION]])),"","NEED REF")</f>
        <v/>
      </c>
    </row>
    <row r="12846" spans="2:14">
      <c r="B12846">
        <v>34401159</v>
      </c>
      <c r="C12846" s="2">
        <v>38776</v>
      </c>
      <c r="E12846" t="s">
        <v>10217</v>
      </c>
      <c r="F12846" t="s">
        <v>10212</v>
      </c>
      <c r="J12846" t="s">
        <v>9893</v>
      </c>
      <c r="L12846" t="str">
        <f>_xlfn.XLOOKUP(Tableau1[[#This Row],[TYPE DE PIECE]],Tableau4[MATIERE],Tableau4[SHORT TYPE],"",0,1)</f>
        <v/>
      </c>
      <c r="N12846" t="str">
        <f>IF(ISERR(FIND("DECOUPE",Tableau1[[#This Row],[DESIGNATION]])),"","NEED REF")</f>
        <v/>
      </c>
    </row>
    <row r="12847" spans="2:14">
      <c r="B12847">
        <v>34401158</v>
      </c>
      <c r="C12847" s="2">
        <v>38776</v>
      </c>
      <c r="E12847" t="s">
        <v>10218</v>
      </c>
      <c r="F12847" t="s">
        <v>10212</v>
      </c>
      <c r="J12847" t="s">
        <v>9893</v>
      </c>
      <c r="L12847" t="str">
        <f>_xlfn.XLOOKUP(Tableau1[[#This Row],[TYPE DE PIECE]],Tableau4[MATIERE],Tableau4[SHORT TYPE],"",0,1)</f>
        <v/>
      </c>
      <c r="N12847" t="str">
        <f>IF(ISERR(FIND("DECOUPE",Tableau1[[#This Row],[DESIGNATION]])),"","NEED REF")</f>
        <v/>
      </c>
    </row>
    <row r="12848" spans="2:14">
      <c r="B12848">
        <v>34401157</v>
      </c>
      <c r="C12848" s="2">
        <v>38776</v>
      </c>
      <c r="E12848" t="s">
        <v>10219</v>
      </c>
      <c r="F12848" t="s">
        <v>10212</v>
      </c>
      <c r="J12848" t="s">
        <v>9893</v>
      </c>
      <c r="L12848" t="str">
        <f>_xlfn.XLOOKUP(Tableau1[[#This Row],[TYPE DE PIECE]],Tableau4[MATIERE],Tableau4[SHORT TYPE],"",0,1)</f>
        <v/>
      </c>
      <c r="N12848" t="str">
        <f>IF(ISERR(FIND("DECOUPE",Tableau1[[#This Row],[DESIGNATION]])),"","NEED REF")</f>
        <v/>
      </c>
    </row>
    <row r="12849" spans="2:14">
      <c r="B12849">
        <v>34401156</v>
      </c>
      <c r="C12849" s="2">
        <v>38776</v>
      </c>
      <c r="E12849" t="s">
        <v>10220</v>
      </c>
      <c r="F12849" t="s">
        <v>10212</v>
      </c>
      <c r="J12849" t="s">
        <v>9893</v>
      </c>
      <c r="L12849" t="str">
        <f>_xlfn.XLOOKUP(Tableau1[[#This Row],[TYPE DE PIECE]],Tableau4[MATIERE],Tableau4[SHORT TYPE],"",0,1)</f>
        <v/>
      </c>
      <c r="N12849" t="str">
        <f>IF(ISERR(FIND("DECOUPE",Tableau1[[#This Row],[DESIGNATION]])),"","NEED REF")</f>
        <v/>
      </c>
    </row>
    <row r="12850" spans="2:14">
      <c r="B12850">
        <v>34401155</v>
      </c>
      <c r="C12850" s="2">
        <v>38776</v>
      </c>
      <c r="E12850" t="s">
        <v>10221</v>
      </c>
      <c r="F12850" t="s">
        <v>10212</v>
      </c>
      <c r="J12850" t="s">
        <v>9893</v>
      </c>
      <c r="L12850" t="str">
        <f>_xlfn.XLOOKUP(Tableau1[[#This Row],[TYPE DE PIECE]],Tableau4[MATIERE],Tableau4[SHORT TYPE],"",0,1)</f>
        <v/>
      </c>
      <c r="N12850" t="str">
        <f>IF(ISERR(FIND("DECOUPE",Tableau1[[#This Row],[DESIGNATION]])),"","NEED REF")</f>
        <v/>
      </c>
    </row>
    <row r="12851" spans="2:14">
      <c r="B12851">
        <v>34401154</v>
      </c>
      <c r="C12851" s="2">
        <v>38776</v>
      </c>
      <c r="E12851" t="s">
        <v>10222</v>
      </c>
      <c r="F12851" t="s">
        <v>10212</v>
      </c>
      <c r="J12851" t="s">
        <v>9893</v>
      </c>
      <c r="L12851" t="str">
        <f>_xlfn.XLOOKUP(Tableau1[[#This Row],[TYPE DE PIECE]],Tableau4[MATIERE],Tableau4[SHORT TYPE],"",0,1)</f>
        <v/>
      </c>
      <c r="N12851" t="str">
        <f>IF(ISERR(FIND("DECOUPE",Tableau1[[#This Row],[DESIGNATION]])),"","NEED REF")</f>
        <v/>
      </c>
    </row>
    <row r="12852" spans="2:14">
      <c r="B12852">
        <v>34401153</v>
      </c>
      <c r="C12852" s="2">
        <v>38776</v>
      </c>
      <c r="E12852" t="s">
        <v>10223</v>
      </c>
      <c r="F12852" t="s">
        <v>10212</v>
      </c>
      <c r="J12852" t="s">
        <v>9893</v>
      </c>
      <c r="L12852" t="str">
        <f>_xlfn.XLOOKUP(Tableau1[[#This Row],[TYPE DE PIECE]],Tableau4[MATIERE],Tableau4[SHORT TYPE],"",0,1)</f>
        <v/>
      </c>
      <c r="N12852" t="str">
        <f>IF(ISERR(FIND("DECOUPE",Tableau1[[#This Row],[DESIGNATION]])),"","NEED REF")</f>
        <v/>
      </c>
    </row>
    <row r="12853" spans="2:14">
      <c r="B12853">
        <v>34401152</v>
      </c>
      <c r="C12853" s="2">
        <v>38776</v>
      </c>
      <c r="E12853" t="s">
        <v>10224</v>
      </c>
      <c r="F12853" t="s">
        <v>10212</v>
      </c>
      <c r="J12853" t="s">
        <v>9893</v>
      </c>
      <c r="L12853" t="str">
        <f>_xlfn.XLOOKUP(Tableau1[[#This Row],[TYPE DE PIECE]],Tableau4[MATIERE],Tableau4[SHORT TYPE],"",0,1)</f>
        <v/>
      </c>
      <c r="N12853" t="str">
        <f>IF(ISERR(FIND("DECOUPE",Tableau1[[#This Row],[DESIGNATION]])),"","NEED REF")</f>
        <v/>
      </c>
    </row>
    <row r="12854" spans="2:14">
      <c r="B12854">
        <v>34401151</v>
      </c>
      <c r="C12854" s="2">
        <v>38776</v>
      </c>
      <c r="D12854" t="s">
        <v>13</v>
      </c>
      <c r="E12854" t="s">
        <v>10225</v>
      </c>
      <c r="F12854" t="s">
        <v>9494</v>
      </c>
      <c r="J12854" t="s">
        <v>4048</v>
      </c>
      <c r="L12854" t="str">
        <f>_xlfn.XLOOKUP(Tableau1[[#This Row],[TYPE DE PIECE]],Tableau4[MATIERE],Tableau4[SHORT TYPE],"",0,1)</f>
        <v/>
      </c>
      <c r="N12854" t="str">
        <f>IF(ISERR(FIND("DECOUPE",Tableau1[[#This Row],[DESIGNATION]])),"","NEED REF")</f>
        <v/>
      </c>
    </row>
    <row r="12855" spans="2:14">
      <c r="B12855">
        <v>34401150</v>
      </c>
      <c r="C12855" s="2">
        <v>38776</v>
      </c>
      <c r="D12855" t="s">
        <v>745</v>
      </c>
      <c r="E12855" t="s">
        <v>10226</v>
      </c>
      <c r="F12855" t="s">
        <v>10227</v>
      </c>
      <c r="J12855" t="s">
        <v>9274</v>
      </c>
      <c r="L12855" t="str">
        <f>_xlfn.XLOOKUP(Tableau1[[#This Row],[TYPE DE PIECE]],Tableau4[MATIERE],Tableau4[SHORT TYPE],"",0,1)</f>
        <v/>
      </c>
      <c r="N12855" t="str">
        <f>IF(ISERR(FIND("DECOUPE",Tableau1[[#This Row],[DESIGNATION]])),"","NEED REF")</f>
        <v/>
      </c>
    </row>
    <row r="12856" spans="2:14">
      <c r="B12856">
        <v>34401149</v>
      </c>
      <c r="C12856" s="2">
        <v>38772</v>
      </c>
      <c r="D12856" t="s">
        <v>13</v>
      </c>
      <c r="E12856" t="s">
        <v>10228</v>
      </c>
      <c r="J12856" t="s">
        <v>1944</v>
      </c>
      <c r="L12856" t="str">
        <f>_xlfn.XLOOKUP(Tableau1[[#This Row],[TYPE DE PIECE]],Tableau4[MATIERE],Tableau4[SHORT TYPE],"",0,1)</f>
        <v/>
      </c>
      <c r="N12856" t="str">
        <f>IF(ISERR(FIND("DECOUPE",Tableau1[[#This Row],[DESIGNATION]])),"","NEED REF")</f>
        <v/>
      </c>
    </row>
    <row r="12857" spans="2:14">
      <c r="B12857">
        <v>34401148</v>
      </c>
      <c r="C12857" s="2">
        <v>38771</v>
      </c>
      <c r="D12857" t="s">
        <v>13</v>
      </c>
      <c r="E12857" t="s">
        <v>10229</v>
      </c>
      <c r="F12857" t="s">
        <v>10230</v>
      </c>
      <c r="J12857" t="s">
        <v>2245</v>
      </c>
      <c r="L12857" t="str">
        <f>_xlfn.XLOOKUP(Tableau1[[#This Row],[TYPE DE PIECE]],Tableau4[MATIERE],Tableau4[SHORT TYPE],"",0,1)</f>
        <v/>
      </c>
      <c r="N12857" t="str">
        <f>IF(ISERR(FIND("DECOUPE",Tableau1[[#This Row],[DESIGNATION]])),"","NEED REF")</f>
        <v/>
      </c>
    </row>
    <row r="12858" spans="2:14">
      <c r="B12858">
        <v>34401147</v>
      </c>
      <c r="C12858" s="2">
        <v>38770</v>
      </c>
      <c r="D12858" t="s">
        <v>6880</v>
      </c>
      <c r="E12858" t="s">
        <v>10182</v>
      </c>
      <c r="F12858" t="s">
        <v>10183</v>
      </c>
      <c r="J12858" t="s">
        <v>1944</v>
      </c>
      <c r="L12858" t="str">
        <f>_xlfn.XLOOKUP(Tableau1[[#This Row],[TYPE DE PIECE]],Tableau4[MATIERE],Tableau4[SHORT TYPE],"",0,1)</f>
        <v/>
      </c>
      <c r="N12858" t="str">
        <f>IF(ISERR(FIND("DECOUPE",Tableau1[[#This Row],[DESIGNATION]])),"","NEED REF")</f>
        <v/>
      </c>
    </row>
    <row r="12859" spans="2:14">
      <c r="B12859">
        <v>34401146</v>
      </c>
      <c r="C12859" s="2">
        <v>38770</v>
      </c>
      <c r="D12859" t="s">
        <v>13</v>
      </c>
      <c r="E12859" t="s">
        <v>10231</v>
      </c>
      <c r="F12859" t="s">
        <v>3200</v>
      </c>
      <c r="J12859" t="s">
        <v>9513</v>
      </c>
      <c r="L12859" t="str">
        <f>_xlfn.XLOOKUP(Tableau1[[#This Row],[TYPE DE PIECE]],Tableau4[MATIERE],Tableau4[SHORT TYPE],"",0,1)</f>
        <v/>
      </c>
      <c r="N12859" t="str">
        <f>IF(ISERR(FIND("DECOUPE",Tableau1[[#This Row],[DESIGNATION]])),"","NEED REF")</f>
        <v/>
      </c>
    </row>
    <row r="12860" spans="2:14">
      <c r="B12860">
        <v>34401145</v>
      </c>
      <c r="C12860" s="2">
        <v>38770</v>
      </c>
      <c r="D12860" t="s">
        <v>13</v>
      </c>
      <c r="E12860" t="s">
        <v>10232</v>
      </c>
      <c r="F12860" t="s">
        <v>3200</v>
      </c>
      <c r="J12860" t="s">
        <v>9513</v>
      </c>
      <c r="L12860" t="str">
        <f>_xlfn.XLOOKUP(Tableau1[[#This Row],[TYPE DE PIECE]],Tableau4[MATIERE],Tableau4[SHORT TYPE],"",0,1)</f>
        <v/>
      </c>
      <c r="N12860" t="str">
        <f>IF(ISERR(FIND("DECOUPE",Tableau1[[#This Row],[DESIGNATION]])),"","NEED REF")</f>
        <v/>
      </c>
    </row>
    <row r="12861" spans="2:14">
      <c r="B12861">
        <v>34401144</v>
      </c>
      <c r="C12861" s="2">
        <v>38770</v>
      </c>
      <c r="D12861" t="s">
        <v>13</v>
      </c>
      <c r="E12861" t="s">
        <v>10233</v>
      </c>
      <c r="F12861" t="s">
        <v>3200</v>
      </c>
      <c r="J12861" t="s">
        <v>9513</v>
      </c>
      <c r="L12861" t="str">
        <f>_xlfn.XLOOKUP(Tableau1[[#This Row],[TYPE DE PIECE]],Tableau4[MATIERE],Tableau4[SHORT TYPE],"",0,1)</f>
        <v/>
      </c>
      <c r="N12861" t="str">
        <f>IF(ISERR(FIND("DECOUPE",Tableau1[[#This Row],[DESIGNATION]])),"","NEED REF")</f>
        <v/>
      </c>
    </row>
    <row r="12862" spans="2:14">
      <c r="B12862">
        <v>34401143</v>
      </c>
      <c r="C12862" s="2">
        <v>38770</v>
      </c>
      <c r="D12862" t="s">
        <v>13</v>
      </c>
      <c r="E12862" t="s">
        <v>10234</v>
      </c>
      <c r="F12862" t="s">
        <v>3200</v>
      </c>
      <c r="J12862" t="s">
        <v>9513</v>
      </c>
      <c r="L12862" t="str">
        <f>_xlfn.XLOOKUP(Tableau1[[#This Row],[TYPE DE PIECE]],Tableau4[MATIERE],Tableau4[SHORT TYPE],"",0,1)</f>
        <v/>
      </c>
      <c r="N12862" t="str">
        <f>IF(ISERR(FIND("DECOUPE",Tableau1[[#This Row],[DESIGNATION]])),"","NEED REF")</f>
        <v/>
      </c>
    </row>
    <row r="12863" spans="2:14">
      <c r="B12863">
        <v>34401142</v>
      </c>
      <c r="C12863" s="2">
        <v>38770</v>
      </c>
      <c r="D12863" t="s">
        <v>13</v>
      </c>
      <c r="E12863" t="s">
        <v>10235</v>
      </c>
      <c r="F12863" t="s">
        <v>3200</v>
      </c>
      <c r="J12863" t="s">
        <v>9513</v>
      </c>
      <c r="L12863" t="str">
        <f>_xlfn.XLOOKUP(Tableau1[[#This Row],[TYPE DE PIECE]],Tableau4[MATIERE],Tableau4[SHORT TYPE],"",0,1)</f>
        <v/>
      </c>
      <c r="N12863" t="str">
        <f>IF(ISERR(FIND("DECOUPE",Tableau1[[#This Row],[DESIGNATION]])),"","NEED REF")</f>
        <v/>
      </c>
    </row>
    <row r="12864" spans="2:14">
      <c r="B12864">
        <v>34401141</v>
      </c>
      <c r="C12864" s="2">
        <v>38770</v>
      </c>
      <c r="D12864" t="s">
        <v>13</v>
      </c>
      <c r="E12864" t="s">
        <v>10236</v>
      </c>
      <c r="F12864" t="s">
        <v>3200</v>
      </c>
      <c r="J12864" t="s">
        <v>9513</v>
      </c>
      <c r="L12864" t="str">
        <f>_xlfn.XLOOKUP(Tableau1[[#This Row],[TYPE DE PIECE]],Tableau4[MATIERE],Tableau4[SHORT TYPE],"",0,1)</f>
        <v/>
      </c>
      <c r="N12864" t="str">
        <f>IF(ISERR(FIND("DECOUPE",Tableau1[[#This Row],[DESIGNATION]])),"","NEED REF")</f>
        <v/>
      </c>
    </row>
    <row r="12865" spans="2:14">
      <c r="B12865">
        <v>34401140</v>
      </c>
      <c r="C12865" s="2">
        <v>38770</v>
      </c>
      <c r="D12865" t="s">
        <v>13</v>
      </c>
      <c r="E12865" t="s">
        <v>10237</v>
      </c>
      <c r="F12865" t="s">
        <v>3200</v>
      </c>
      <c r="J12865" t="s">
        <v>9513</v>
      </c>
      <c r="L12865" t="str">
        <f>_xlfn.XLOOKUP(Tableau1[[#This Row],[TYPE DE PIECE]],Tableau4[MATIERE],Tableau4[SHORT TYPE],"",0,1)</f>
        <v/>
      </c>
      <c r="N12865" t="str">
        <f>IF(ISERR(FIND("DECOUPE",Tableau1[[#This Row],[DESIGNATION]])),"","NEED REF")</f>
        <v/>
      </c>
    </row>
    <row r="12866" spans="2:14">
      <c r="B12866">
        <v>34401139</v>
      </c>
      <c r="C12866" s="2">
        <v>38770</v>
      </c>
      <c r="D12866" t="s">
        <v>13</v>
      </c>
      <c r="E12866" t="s">
        <v>10238</v>
      </c>
      <c r="F12866" t="s">
        <v>3200</v>
      </c>
      <c r="J12866" t="s">
        <v>9513</v>
      </c>
      <c r="L12866" t="str">
        <f>_xlfn.XLOOKUP(Tableau1[[#This Row],[TYPE DE PIECE]],Tableau4[MATIERE],Tableau4[SHORT TYPE],"",0,1)</f>
        <v/>
      </c>
      <c r="N12866" t="str">
        <f>IF(ISERR(FIND("DECOUPE",Tableau1[[#This Row],[DESIGNATION]])),"","NEED REF")</f>
        <v/>
      </c>
    </row>
    <row r="12867" spans="2:14">
      <c r="B12867">
        <v>34401138</v>
      </c>
      <c r="C12867" s="2">
        <v>38769</v>
      </c>
      <c r="D12867" t="s">
        <v>6880</v>
      </c>
      <c r="E12867" t="s">
        <v>10239</v>
      </c>
      <c r="F12867" t="s">
        <v>10183</v>
      </c>
      <c r="J12867" t="s">
        <v>1944</v>
      </c>
      <c r="L12867" t="str">
        <f>_xlfn.XLOOKUP(Tableau1[[#This Row],[TYPE DE PIECE]],Tableau4[MATIERE],Tableau4[SHORT TYPE],"",0,1)</f>
        <v/>
      </c>
      <c r="N12867" t="str">
        <f>IF(ISERR(FIND("DECOUPE",Tableau1[[#This Row],[DESIGNATION]])),"","NEED REF")</f>
        <v/>
      </c>
    </row>
    <row r="12868" spans="2:14">
      <c r="B12868">
        <v>34401137</v>
      </c>
      <c r="C12868" s="2">
        <v>38768</v>
      </c>
      <c r="D12868" t="s">
        <v>6880</v>
      </c>
      <c r="E12868" t="s">
        <v>10240</v>
      </c>
      <c r="F12868" t="s">
        <v>9644</v>
      </c>
      <c r="J12868" t="s">
        <v>1944</v>
      </c>
      <c r="L12868" t="str">
        <f>_xlfn.XLOOKUP(Tableau1[[#This Row],[TYPE DE PIECE]],Tableau4[MATIERE],Tableau4[SHORT TYPE],"",0,1)</f>
        <v/>
      </c>
      <c r="N12868" t="str">
        <f>IF(ISERR(FIND("DECOUPE",Tableau1[[#This Row],[DESIGNATION]])),"","NEED REF")</f>
        <v/>
      </c>
    </row>
    <row r="12869" spans="2:14">
      <c r="B12869">
        <v>34401136</v>
      </c>
      <c r="C12869" s="2">
        <v>38768</v>
      </c>
      <c r="D12869" t="s">
        <v>6880</v>
      </c>
      <c r="E12869" t="s">
        <v>10241</v>
      </c>
      <c r="F12869" t="s">
        <v>9644</v>
      </c>
      <c r="J12869" t="s">
        <v>1944</v>
      </c>
      <c r="L12869" t="str">
        <f>_xlfn.XLOOKUP(Tableau1[[#This Row],[TYPE DE PIECE]],Tableau4[MATIERE],Tableau4[SHORT TYPE],"",0,1)</f>
        <v/>
      </c>
      <c r="N12869" t="str">
        <f>IF(ISERR(FIND("DECOUPE",Tableau1[[#This Row],[DESIGNATION]])),"","NEED REF")</f>
        <v/>
      </c>
    </row>
    <row r="12870" spans="2:14">
      <c r="B12870">
        <v>34401135</v>
      </c>
      <c r="C12870" s="2">
        <v>38765</v>
      </c>
      <c r="D12870" t="s">
        <v>13</v>
      </c>
      <c r="E12870" t="s">
        <v>10242</v>
      </c>
      <c r="F12870" t="s">
        <v>9164</v>
      </c>
      <c r="J12870" t="s">
        <v>4048</v>
      </c>
      <c r="L12870" t="str">
        <f>_xlfn.XLOOKUP(Tableau1[[#This Row],[TYPE DE PIECE]],Tableau4[MATIERE],Tableau4[SHORT TYPE],"",0,1)</f>
        <v/>
      </c>
      <c r="N12870" t="str">
        <f>IF(ISERR(FIND("DECOUPE",Tableau1[[#This Row],[DESIGNATION]])),"","NEED REF")</f>
        <v/>
      </c>
    </row>
    <row r="12871" spans="2:14">
      <c r="B12871">
        <v>34401134</v>
      </c>
      <c r="C12871" s="2">
        <v>38765</v>
      </c>
      <c r="D12871" t="s">
        <v>13</v>
      </c>
      <c r="E12871" t="s">
        <v>10198</v>
      </c>
      <c r="F12871" t="s">
        <v>9164</v>
      </c>
      <c r="J12871" t="s">
        <v>4048</v>
      </c>
      <c r="L12871" t="str">
        <f>_xlfn.XLOOKUP(Tableau1[[#This Row],[TYPE DE PIECE]],Tableau4[MATIERE],Tableau4[SHORT TYPE],"",0,1)</f>
        <v/>
      </c>
      <c r="N12871" t="str">
        <f>IF(ISERR(FIND("DECOUPE",Tableau1[[#This Row],[DESIGNATION]])),"","NEED REF")</f>
        <v/>
      </c>
    </row>
    <row r="12872" spans="2:14">
      <c r="B12872">
        <v>34401133</v>
      </c>
      <c r="C12872" s="2">
        <v>38765</v>
      </c>
      <c r="D12872" t="s">
        <v>745</v>
      </c>
      <c r="E12872" t="s">
        <v>10243</v>
      </c>
      <c r="F12872" t="s">
        <v>9164</v>
      </c>
      <c r="J12872" t="s">
        <v>4048</v>
      </c>
      <c r="L12872" t="str">
        <f>_xlfn.XLOOKUP(Tableau1[[#This Row],[TYPE DE PIECE]],Tableau4[MATIERE],Tableau4[SHORT TYPE],"",0,1)</f>
        <v/>
      </c>
      <c r="N12872" t="str">
        <f>IF(ISERR(FIND("DECOUPE",Tableau1[[#This Row],[DESIGNATION]])),"","NEED REF")</f>
        <v/>
      </c>
    </row>
    <row r="12873" spans="2:14">
      <c r="B12873">
        <v>34401132</v>
      </c>
      <c r="C12873" s="2">
        <v>38765</v>
      </c>
      <c r="D12873" t="s">
        <v>10244</v>
      </c>
      <c r="E12873" t="s">
        <v>10245</v>
      </c>
      <c r="F12873" t="s">
        <v>9164</v>
      </c>
      <c r="J12873" t="s">
        <v>9274</v>
      </c>
      <c r="L12873" t="str">
        <f>_xlfn.XLOOKUP(Tableau1[[#This Row],[TYPE DE PIECE]],Tableau4[MATIERE],Tableau4[SHORT TYPE],"",0,1)</f>
        <v/>
      </c>
      <c r="N12873" t="str">
        <f>IF(ISERR(FIND("DECOUPE",Tableau1[[#This Row],[DESIGNATION]])),"","NEED REF")</f>
        <v/>
      </c>
    </row>
    <row r="12874" spans="2:14">
      <c r="B12874">
        <v>34401131</v>
      </c>
      <c r="C12874" s="2">
        <v>38765</v>
      </c>
      <c r="D12874" t="s">
        <v>6880</v>
      </c>
      <c r="E12874" t="s">
        <v>10246</v>
      </c>
      <c r="F12874" t="s">
        <v>10247</v>
      </c>
      <c r="J12874" t="s">
        <v>2245</v>
      </c>
      <c r="L12874" t="str">
        <f>_xlfn.XLOOKUP(Tableau1[[#This Row],[TYPE DE PIECE]],Tableau4[MATIERE],Tableau4[SHORT TYPE],"",0,1)</f>
        <v/>
      </c>
      <c r="N12874" t="str">
        <f>IF(ISERR(FIND("DECOUPE",Tableau1[[#This Row],[DESIGNATION]])),"","NEED REF")</f>
        <v/>
      </c>
    </row>
    <row r="12875" spans="2:14">
      <c r="B12875">
        <v>34401130</v>
      </c>
      <c r="C12875" s="2">
        <v>38763</v>
      </c>
      <c r="D12875" t="s">
        <v>13</v>
      </c>
      <c r="E12875" t="s">
        <v>10248</v>
      </c>
      <c r="F12875" t="s">
        <v>9494</v>
      </c>
      <c r="J12875" t="s">
        <v>4048</v>
      </c>
      <c r="L12875" t="str">
        <f>_xlfn.XLOOKUP(Tableau1[[#This Row],[TYPE DE PIECE]],Tableau4[MATIERE],Tableau4[SHORT TYPE],"",0,1)</f>
        <v/>
      </c>
      <c r="N12875" t="str">
        <f>IF(ISERR(FIND("DECOUPE",Tableau1[[#This Row],[DESIGNATION]])),"","NEED REF")</f>
        <v/>
      </c>
    </row>
    <row r="12876" spans="2:14">
      <c r="B12876">
        <v>34401129</v>
      </c>
      <c r="C12876" s="2">
        <v>38763</v>
      </c>
      <c r="D12876" t="s">
        <v>13</v>
      </c>
      <c r="E12876" t="s">
        <v>10249</v>
      </c>
      <c r="F12876" t="s">
        <v>9494</v>
      </c>
      <c r="J12876" t="s">
        <v>4048</v>
      </c>
      <c r="L12876" t="str">
        <f>_xlfn.XLOOKUP(Tableau1[[#This Row],[TYPE DE PIECE]],Tableau4[MATIERE],Tableau4[SHORT TYPE],"",0,1)</f>
        <v/>
      </c>
      <c r="N12876" t="str">
        <f>IF(ISERR(FIND("DECOUPE",Tableau1[[#This Row],[DESIGNATION]])),"","NEED REF")</f>
        <v/>
      </c>
    </row>
    <row r="12877" spans="2:14">
      <c r="B12877">
        <v>34401128</v>
      </c>
      <c r="C12877" s="2">
        <v>38763</v>
      </c>
      <c r="D12877" t="s">
        <v>13</v>
      </c>
      <c r="E12877" t="s">
        <v>10250</v>
      </c>
      <c r="F12877" t="s">
        <v>9494</v>
      </c>
      <c r="J12877" t="s">
        <v>4048</v>
      </c>
      <c r="L12877" t="str">
        <f>_xlfn.XLOOKUP(Tableau1[[#This Row],[TYPE DE PIECE]],Tableau4[MATIERE],Tableau4[SHORT TYPE],"",0,1)</f>
        <v/>
      </c>
      <c r="N12877" t="str">
        <f>IF(ISERR(FIND("DECOUPE",Tableau1[[#This Row],[DESIGNATION]])),"","NEED REF")</f>
        <v/>
      </c>
    </row>
    <row r="12878" spans="2:14">
      <c r="B12878">
        <v>34401127</v>
      </c>
      <c r="C12878" s="2">
        <v>38763</v>
      </c>
      <c r="D12878" t="s">
        <v>13</v>
      </c>
      <c r="E12878" t="s">
        <v>10251</v>
      </c>
      <c r="F12878" t="s">
        <v>9494</v>
      </c>
      <c r="J12878" t="s">
        <v>4048</v>
      </c>
      <c r="L12878" t="str">
        <f>_xlfn.XLOOKUP(Tableau1[[#This Row],[TYPE DE PIECE]],Tableau4[MATIERE],Tableau4[SHORT TYPE],"",0,1)</f>
        <v/>
      </c>
      <c r="N12878" t="str">
        <f>IF(ISERR(FIND("DECOUPE",Tableau1[[#This Row],[DESIGNATION]])),"","NEED REF")</f>
        <v/>
      </c>
    </row>
    <row r="12879" spans="2:14">
      <c r="B12879">
        <v>34401126</v>
      </c>
      <c r="C12879" s="2">
        <v>38763</v>
      </c>
      <c r="D12879" t="s">
        <v>745</v>
      </c>
      <c r="E12879" t="s">
        <v>10252</v>
      </c>
      <c r="F12879" t="s">
        <v>9164</v>
      </c>
      <c r="J12879" t="s">
        <v>9274</v>
      </c>
      <c r="L12879" t="str">
        <f>_xlfn.XLOOKUP(Tableau1[[#This Row],[TYPE DE PIECE]],Tableau4[MATIERE],Tableau4[SHORT TYPE],"",0,1)</f>
        <v/>
      </c>
      <c r="N12879" t="str">
        <f>IF(ISERR(FIND("DECOUPE",Tableau1[[#This Row],[DESIGNATION]])),"","NEED REF")</f>
        <v/>
      </c>
    </row>
    <row r="12880" spans="2:14">
      <c r="B12880">
        <v>34401125</v>
      </c>
      <c r="C12880" s="2">
        <v>38763</v>
      </c>
      <c r="D12880" t="s">
        <v>13</v>
      </c>
      <c r="E12880" t="s">
        <v>10253</v>
      </c>
      <c r="F12880" t="s">
        <v>9494</v>
      </c>
      <c r="J12880" t="s">
        <v>4048</v>
      </c>
      <c r="L12880" t="str">
        <f>_xlfn.XLOOKUP(Tableau1[[#This Row],[TYPE DE PIECE]],Tableau4[MATIERE],Tableau4[SHORT TYPE],"",0,1)</f>
        <v/>
      </c>
      <c r="N12880" t="str">
        <f>IF(ISERR(FIND("DECOUPE",Tableau1[[#This Row],[DESIGNATION]])),"","NEED REF")</f>
        <v/>
      </c>
    </row>
    <row r="12881" spans="2:14">
      <c r="B12881">
        <v>34401124</v>
      </c>
      <c r="C12881" s="2">
        <v>38763</v>
      </c>
      <c r="D12881" t="s">
        <v>13</v>
      </c>
      <c r="E12881" t="s">
        <v>10254</v>
      </c>
      <c r="F12881" t="s">
        <v>9494</v>
      </c>
      <c r="J12881" t="s">
        <v>4048</v>
      </c>
      <c r="L12881" t="str">
        <f>_xlfn.XLOOKUP(Tableau1[[#This Row],[TYPE DE PIECE]],Tableau4[MATIERE],Tableau4[SHORT TYPE],"",0,1)</f>
        <v/>
      </c>
      <c r="N12881" t="str">
        <f>IF(ISERR(FIND("DECOUPE",Tableau1[[#This Row],[DESIGNATION]])),"","NEED REF")</f>
        <v/>
      </c>
    </row>
    <row r="12882" spans="2:14">
      <c r="B12882">
        <v>34401123</v>
      </c>
      <c r="C12882" s="2">
        <v>38762</v>
      </c>
      <c r="D12882" t="s">
        <v>745</v>
      </c>
      <c r="E12882" t="s">
        <v>10255</v>
      </c>
      <c r="F12882" t="s">
        <v>9494</v>
      </c>
      <c r="J12882" t="s">
        <v>4048</v>
      </c>
      <c r="L12882" t="str">
        <f>_xlfn.XLOOKUP(Tableau1[[#This Row],[TYPE DE PIECE]],Tableau4[MATIERE],Tableau4[SHORT TYPE],"",0,1)</f>
        <v/>
      </c>
      <c r="N12882" t="str">
        <f>IF(ISERR(FIND("DECOUPE",Tableau1[[#This Row],[DESIGNATION]])),"","NEED REF")</f>
        <v/>
      </c>
    </row>
    <row r="12883" spans="2:14">
      <c r="B12883">
        <v>34401122</v>
      </c>
      <c r="C12883" s="2">
        <v>38757</v>
      </c>
      <c r="D12883" t="s">
        <v>745</v>
      </c>
      <c r="E12883" t="s">
        <v>10256</v>
      </c>
      <c r="F12883" t="s">
        <v>10257</v>
      </c>
      <c r="J12883" t="s">
        <v>2245</v>
      </c>
      <c r="L12883" t="str">
        <f>_xlfn.XLOOKUP(Tableau1[[#This Row],[TYPE DE PIECE]],Tableau4[MATIERE],Tableau4[SHORT TYPE],"",0,1)</f>
        <v/>
      </c>
      <c r="N12883" t="str">
        <f>IF(ISERR(FIND("DECOUPE",Tableau1[[#This Row],[DESIGNATION]])),"","NEED REF")</f>
        <v/>
      </c>
    </row>
    <row r="12884" spans="2:14">
      <c r="B12884">
        <v>34401121</v>
      </c>
      <c r="C12884" s="2">
        <v>38756</v>
      </c>
      <c r="D12884" t="s">
        <v>13</v>
      </c>
      <c r="E12884" t="s">
        <v>10143</v>
      </c>
      <c r="F12884" t="s">
        <v>6103</v>
      </c>
      <c r="J12884" t="s">
        <v>9893</v>
      </c>
      <c r="L12884" t="str">
        <f>_xlfn.XLOOKUP(Tableau1[[#This Row],[TYPE DE PIECE]],Tableau4[MATIERE],Tableau4[SHORT TYPE],"",0,1)</f>
        <v/>
      </c>
      <c r="N12884" t="str">
        <f>IF(ISERR(FIND("DECOUPE",Tableau1[[#This Row],[DESIGNATION]])),"","NEED REF")</f>
        <v/>
      </c>
    </row>
    <row r="12885" spans="2:14">
      <c r="B12885">
        <v>34401120</v>
      </c>
      <c r="C12885" s="2">
        <v>38756</v>
      </c>
      <c r="D12885" t="s">
        <v>13</v>
      </c>
      <c r="E12885" t="s">
        <v>10258</v>
      </c>
      <c r="F12885" t="s">
        <v>10259</v>
      </c>
      <c r="J12885" t="s">
        <v>9274</v>
      </c>
      <c r="L12885" t="str">
        <f>_xlfn.XLOOKUP(Tableau1[[#This Row],[TYPE DE PIECE]],Tableau4[MATIERE],Tableau4[SHORT TYPE],"",0,1)</f>
        <v/>
      </c>
      <c r="N12885" t="str">
        <f>IF(ISERR(FIND("DECOUPE",Tableau1[[#This Row],[DESIGNATION]])),"","NEED REF")</f>
        <v/>
      </c>
    </row>
    <row r="12886" spans="2:14">
      <c r="B12886">
        <v>34401119</v>
      </c>
      <c r="C12886" s="2">
        <v>38754</v>
      </c>
      <c r="D12886" t="s">
        <v>745</v>
      </c>
      <c r="E12886" t="s">
        <v>10260</v>
      </c>
      <c r="F12886" t="s">
        <v>10230</v>
      </c>
      <c r="J12886" t="s">
        <v>9274</v>
      </c>
      <c r="L12886" t="str">
        <f>_xlfn.XLOOKUP(Tableau1[[#This Row],[TYPE DE PIECE]],Tableau4[MATIERE],Tableau4[SHORT TYPE],"",0,1)</f>
        <v/>
      </c>
      <c r="N12886" t="str">
        <f>IF(ISERR(FIND("DECOUPE",Tableau1[[#This Row],[DESIGNATION]])),"","NEED REF")</f>
        <v/>
      </c>
    </row>
    <row r="12887" spans="2:14">
      <c r="B12887">
        <v>34401118</v>
      </c>
      <c r="C12887" s="2">
        <v>38751</v>
      </c>
      <c r="D12887" t="s">
        <v>745</v>
      </c>
      <c r="E12887" t="s">
        <v>10261</v>
      </c>
      <c r="F12887" t="s">
        <v>10262</v>
      </c>
      <c r="J12887" t="s">
        <v>1944</v>
      </c>
      <c r="L12887" t="str">
        <f>_xlfn.XLOOKUP(Tableau1[[#This Row],[TYPE DE PIECE]],Tableau4[MATIERE],Tableau4[SHORT TYPE],"",0,1)</f>
        <v/>
      </c>
      <c r="N12887" t="str">
        <f>IF(ISERR(FIND("DECOUPE",Tableau1[[#This Row],[DESIGNATION]])),"","NEED REF")</f>
        <v/>
      </c>
    </row>
    <row r="12888" spans="2:14">
      <c r="B12888">
        <v>34401117</v>
      </c>
      <c r="C12888" s="2">
        <v>38750</v>
      </c>
      <c r="D12888" t="s">
        <v>13</v>
      </c>
      <c r="E12888" t="s">
        <v>10263</v>
      </c>
      <c r="F12888" t="s">
        <v>10264</v>
      </c>
      <c r="J12888" t="s">
        <v>9893</v>
      </c>
      <c r="L12888" t="str">
        <f>_xlfn.XLOOKUP(Tableau1[[#This Row],[TYPE DE PIECE]],Tableau4[MATIERE],Tableau4[SHORT TYPE],"",0,1)</f>
        <v/>
      </c>
      <c r="N12888" t="str">
        <f>IF(ISERR(FIND("DECOUPE",Tableau1[[#This Row],[DESIGNATION]])),"","NEED REF")</f>
        <v/>
      </c>
    </row>
    <row r="12889" spans="2:14">
      <c r="B12889">
        <v>34401116</v>
      </c>
      <c r="C12889" s="2">
        <v>38750</v>
      </c>
      <c r="D12889" t="s">
        <v>13</v>
      </c>
      <c r="E12889" t="s">
        <v>10265</v>
      </c>
      <c r="F12889" t="s">
        <v>10264</v>
      </c>
      <c r="J12889" t="s">
        <v>9893</v>
      </c>
      <c r="L12889" t="str">
        <f>_xlfn.XLOOKUP(Tableau1[[#This Row],[TYPE DE PIECE]],Tableau4[MATIERE],Tableau4[SHORT TYPE],"",0,1)</f>
        <v/>
      </c>
      <c r="N12889" t="str">
        <f>IF(ISERR(FIND("DECOUPE",Tableau1[[#This Row],[DESIGNATION]])),"","NEED REF")</f>
        <v/>
      </c>
    </row>
    <row r="12890" spans="2:14">
      <c r="B12890">
        <v>34401115</v>
      </c>
      <c r="C12890" s="2">
        <v>38750</v>
      </c>
      <c r="D12890" t="s">
        <v>13</v>
      </c>
      <c r="E12890" t="s">
        <v>10266</v>
      </c>
      <c r="F12890" t="s">
        <v>10264</v>
      </c>
      <c r="J12890" t="s">
        <v>9893</v>
      </c>
      <c r="L12890" t="str">
        <f>_xlfn.XLOOKUP(Tableau1[[#This Row],[TYPE DE PIECE]],Tableau4[MATIERE],Tableau4[SHORT TYPE],"",0,1)</f>
        <v/>
      </c>
      <c r="N12890" t="str">
        <f>IF(ISERR(FIND("DECOUPE",Tableau1[[#This Row],[DESIGNATION]])),"","NEED REF")</f>
        <v/>
      </c>
    </row>
    <row r="12891" spans="2:14">
      <c r="B12891">
        <v>34401114</v>
      </c>
      <c r="C12891" s="2">
        <v>38750</v>
      </c>
      <c r="D12891" t="s">
        <v>13</v>
      </c>
      <c r="E12891" t="s">
        <v>10267</v>
      </c>
      <c r="F12891" t="s">
        <v>10264</v>
      </c>
      <c r="J12891" t="s">
        <v>9893</v>
      </c>
      <c r="L12891" t="str">
        <f>_xlfn.XLOOKUP(Tableau1[[#This Row],[TYPE DE PIECE]],Tableau4[MATIERE],Tableau4[SHORT TYPE],"",0,1)</f>
        <v/>
      </c>
      <c r="N12891" t="str">
        <f>IF(ISERR(FIND("DECOUPE",Tableau1[[#This Row],[DESIGNATION]])),"","NEED REF")</f>
        <v/>
      </c>
    </row>
    <row r="12892" spans="2:14">
      <c r="B12892">
        <v>34401113</v>
      </c>
      <c r="C12892" s="2">
        <v>38748</v>
      </c>
      <c r="D12892" t="s">
        <v>13</v>
      </c>
      <c r="E12892" t="s">
        <v>10268</v>
      </c>
      <c r="F12892" t="s">
        <v>10269</v>
      </c>
      <c r="J12892" t="s">
        <v>2245</v>
      </c>
      <c r="L12892" t="str">
        <f>_xlfn.XLOOKUP(Tableau1[[#This Row],[TYPE DE PIECE]],Tableau4[MATIERE],Tableau4[SHORT TYPE],"",0,1)</f>
        <v/>
      </c>
      <c r="N12892" t="str">
        <f>IF(ISERR(FIND("DECOUPE",Tableau1[[#This Row],[DESIGNATION]])),"","NEED REF")</f>
        <v/>
      </c>
    </row>
    <row r="12893" spans="2:14">
      <c r="B12893">
        <v>34401112</v>
      </c>
      <c r="C12893" s="2">
        <v>38747</v>
      </c>
      <c r="D12893" t="s">
        <v>13</v>
      </c>
      <c r="E12893" t="s">
        <v>10270</v>
      </c>
      <c r="F12893" t="s">
        <v>10271</v>
      </c>
      <c r="J12893" t="s">
        <v>2245</v>
      </c>
      <c r="L12893" t="str">
        <f>_xlfn.XLOOKUP(Tableau1[[#This Row],[TYPE DE PIECE]],Tableau4[MATIERE],Tableau4[SHORT TYPE],"",0,1)</f>
        <v/>
      </c>
      <c r="N12893" t="str">
        <f>IF(ISERR(FIND("DECOUPE",Tableau1[[#This Row],[DESIGNATION]])),"","NEED REF")</f>
        <v/>
      </c>
    </row>
    <row r="12894" spans="2:14">
      <c r="B12894">
        <v>34401111</v>
      </c>
      <c r="C12894" s="2">
        <v>38747</v>
      </c>
      <c r="D12894" t="s">
        <v>13</v>
      </c>
      <c r="E12894" t="s">
        <v>10272</v>
      </c>
      <c r="F12894" t="s">
        <v>10271</v>
      </c>
      <c r="J12894" t="s">
        <v>2245</v>
      </c>
      <c r="L12894" t="str">
        <f>_xlfn.XLOOKUP(Tableau1[[#This Row],[TYPE DE PIECE]],Tableau4[MATIERE],Tableau4[SHORT TYPE],"",0,1)</f>
        <v/>
      </c>
      <c r="N12894" t="str">
        <f>IF(ISERR(FIND("DECOUPE",Tableau1[[#This Row],[DESIGNATION]])),"","NEED REF")</f>
        <v/>
      </c>
    </row>
    <row r="12895" spans="2:14">
      <c r="B12895">
        <v>34401110</v>
      </c>
      <c r="C12895" s="2">
        <v>38747</v>
      </c>
      <c r="D12895" t="s">
        <v>745</v>
      </c>
      <c r="E12895" t="s">
        <v>10273</v>
      </c>
      <c r="F12895" t="s">
        <v>10271</v>
      </c>
      <c r="J12895" t="s">
        <v>2245</v>
      </c>
      <c r="L12895" t="str">
        <f>_xlfn.XLOOKUP(Tableau1[[#This Row],[TYPE DE PIECE]],Tableau4[MATIERE],Tableau4[SHORT TYPE],"",0,1)</f>
        <v/>
      </c>
      <c r="N12895" t="str">
        <f>IF(ISERR(FIND("DECOUPE",Tableau1[[#This Row],[DESIGNATION]])),"","NEED REF")</f>
        <v/>
      </c>
    </row>
    <row r="12896" spans="2:14">
      <c r="B12896">
        <v>34401109</v>
      </c>
      <c r="C12896" s="2">
        <v>38747</v>
      </c>
      <c r="D12896" t="s">
        <v>745</v>
      </c>
      <c r="E12896" t="s">
        <v>10274</v>
      </c>
      <c r="F12896" t="s">
        <v>10275</v>
      </c>
      <c r="J12896" t="s">
        <v>1944</v>
      </c>
      <c r="L12896" t="str">
        <f>_xlfn.XLOOKUP(Tableau1[[#This Row],[TYPE DE PIECE]],Tableau4[MATIERE],Tableau4[SHORT TYPE],"",0,1)</f>
        <v/>
      </c>
      <c r="N12896" t="str">
        <f>IF(ISERR(FIND("DECOUPE",Tableau1[[#This Row],[DESIGNATION]])),"","NEED REF")</f>
        <v/>
      </c>
    </row>
    <row r="12897" spans="2:14">
      <c r="B12897">
        <v>34401108</v>
      </c>
      <c r="C12897" s="2">
        <v>38747</v>
      </c>
      <c r="D12897" t="s">
        <v>745</v>
      </c>
      <c r="E12897" t="s">
        <v>10276</v>
      </c>
      <c r="F12897" t="s">
        <v>10262</v>
      </c>
      <c r="J12897" t="s">
        <v>1944</v>
      </c>
      <c r="L12897" t="str">
        <f>_xlfn.XLOOKUP(Tableau1[[#This Row],[TYPE DE PIECE]],Tableau4[MATIERE],Tableau4[SHORT TYPE],"",0,1)</f>
        <v/>
      </c>
      <c r="N12897" t="str">
        <f>IF(ISERR(FIND("DECOUPE",Tableau1[[#This Row],[DESIGNATION]])),"","NEED REF")</f>
        <v/>
      </c>
    </row>
    <row r="12898" spans="2:14">
      <c r="B12898">
        <v>34401107</v>
      </c>
      <c r="C12898" s="2">
        <v>38743</v>
      </c>
      <c r="D12898" t="s">
        <v>6070</v>
      </c>
      <c r="E12898" t="s">
        <v>10277</v>
      </c>
      <c r="F12898" t="s">
        <v>10020</v>
      </c>
      <c r="J12898" t="s">
        <v>10278</v>
      </c>
      <c r="L12898" t="str">
        <f>_xlfn.XLOOKUP(Tableau1[[#This Row],[TYPE DE PIECE]],Tableau4[MATIERE],Tableau4[SHORT TYPE],"",0,1)</f>
        <v/>
      </c>
      <c r="N12898" t="str">
        <f>IF(ISERR(FIND("DECOUPE",Tableau1[[#This Row],[DESIGNATION]])),"","NEED REF")</f>
        <v/>
      </c>
    </row>
    <row r="12899" spans="2:14">
      <c r="B12899">
        <v>34401106</v>
      </c>
      <c r="C12899" s="2">
        <v>38740</v>
      </c>
      <c r="D12899" t="s">
        <v>745</v>
      </c>
      <c r="E12899" t="s">
        <v>10279</v>
      </c>
      <c r="F12899" t="s">
        <v>10280</v>
      </c>
      <c r="J12899" t="s">
        <v>1944</v>
      </c>
      <c r="L12899" t="str">
        <f>_xlfn.XLOOKUP(Tableau1[[#This Row],[TYPE DE PIECE]],Tableau4[MATIERE],Tableau4[SHORT TYPE],"",0,1)</f>
        <v/>
      </c>
      <c r="N12899" t="str">
        <f>IF(ISERR(FIND("DECOUPE",Tableau1[[#This Row],[DESIGNATION]])),"","NEED REF")</f>
        <v/>
      </c>
    </row>
    <row r="12900" spans="2:14">
      <c r="B12900">
        <v>34401105</v>
      </c>
      <c r="C12900" s="2">
        <v>38737</v>
      </c>
      <c r="D12900" t="s">
        <v>6880</v>
      </c>
      <c r="E12900" t="s">
        <v>10281</v>
      </c>
      <c r="F12900" t="s">
        <v>10282</v>
      </c>
      <c r="J12900" t="s">
        <v>9893</v>
      </c>
      <c r="L12900" t="str">
        <f>_xlfn.XLOOKUP(Tableau1[[#This Row],[TYPE DE PIECE]],Tableau4[MATIERE],Tableau4[SHORT TYPE],"",0,1)</f>
        <v/>
      </c>
      <c r="N12900" t="str">
        <f>IF(ISERR(FIND("DECOUPE",Tableau1[[#This Row],[DESIGNATION]])),"","NEED REF")</f>
        <v/>
      </c>
    </row>
    <row r="12901" spans="2:14">
      <c r="B12901">
        <v>34401104</v>
      </c>
      <c r="C12901" s="2">
        <v>38372</v>
      </c>
      <c r="D12901" t="s">
        <v>745</v>
      </c>
      <c r="E12901" t="s">
        <v>10283</v>
      </c>
      <c r="F12901" t="s">
        <v>10284</v>
      </c>
      <c r="J12901" t="s">
        <v>1944</v>
      </c>
      <c r="L12901" t="str">
        <f>_xlfn.XLOOKUP(Tableau1[[#This Row],[TYPE DE PIECE]],Tableau4[MATIERE],Tableau4[SHORT TYPE],"",0,1)</f>
        <v/>
      </c>
      <c r="N12901" t="str">
        <f>IF(ISERR(FIND("DECOUPE",Tableau1[[#This Row],[DESIGNATION]])),"","NEED REF")</f>
        <v/>
      </c>
    </row>
    <row r="12902" spans="2:14">
      <c r="B12902">
        <v>34401103</v>
      </c>
      <c r="C12902" s="2">
        <v>38372</v>
      </c>
      <c r="D12902" t="s">
        <v>6880</v>
      </c>
      <c r="E12902" t="s">
        <v>10285</v>
      </c>
      <c r="F12902" t="s">
        <v>10284</v>
      </c>
      <c r="J12902" t="s">
        <v>1944</v>
      </c>
      <c r="L12902" t="str">
        <f>_xlfn.XLOOKUP(Tableau1[[#This Row],[TYPE DE PIECE]],Tableau4[MATIERE],Tableau4[SHORT TYPE],"",0,1)</f>
        <v/>
      </c>
      <c r="N12902" t="str">
        <f>IF(ISERR(FIND("DECOUPE",Tableau1[[#This Row],[DESIGNATION]])),"","NEED REF")</f>
        <v/>
      </c>
    </row>
    <row r="12903" spans="2:14">
      <c r="B12903">
        <v>34401102</v>
      </c>
      <c r="C12903" s="2">
        <v>38736</v>
      </c>
      <c r="D12903" t="s">
        <v>745</v>
      </c>
      <c r="E12903" t="s">
        <v>10286</v>
      </c>
      <c r="F12903" t="s">
        <v>10287</v>
      </c>
      <c r="J12903" t="s">
        <v>9274</v>
      </c>
      <c r="L12903" t="str">
        <f>_xlfn.XLOOKUP(Tableau1[[#This Row],[TYPE DE PIECE]],Tableau4[MATIERE],Tableau4[SHORT TYPE],"",0,1)</f>
        <v/>
      </c>
      <c r="N12903" t="str">
        <f>IF(ISERR(FIND("DECOUPE",Tableau1[[#This Row],[DESIGNATION]])),"","NEED REF")</f>
        <v/>
      </c>
    </row>
    <row r="12904" spans="2:14">
      <c r="B12904">
        <v>34401101</v>
      </c>
      <c r="C12904" s="2">
        <v>38735</v>
      </c>
      <c r="D12904" t="s">
        <v>6880</v>
      </c>
      <c r="E12904" t="s">
        <v>10288</v>
      </c>
      <c r="F12904" t="s">
        <v>10289</v>
      </c>
      <c r="J12904" t="s">
        <v>1944</v>
      </c>
      <c r="L12904" t="str">
        <f>_xlfn.XLOOKUP(Tableau1[[#This Row],[TYPE DE PIECE]],Tableau4[MATIERE],Tableau4[SHORT TYPE],"",0,1)</f>
        <v/>
      </c>
      <c r="N12904" t="str">
        <f>IF(ISERR(FIND("DECOUPE",Tableau1[[#This Row],[DESIGNATION]])),"","NEED REF")</f>
        <v/>
      </c>
    </row>
    <row r="12905" spans="2:14">
      <c r="B12905">
        <v>34401100</v>
      </c>
      <c r="C12905" s="2">
        <v>38735</v>
      </c>
      <c r="D12905" t="s">
        <v>6880</v>
      </c>
      <c r="E12905" t="s">
        <v>10290</v>
      </c>
      <c r="F12905" t="s">
        <v>6109</v>
      </c>
      <c r="J12905" t="s">
        <v>1944</v>
      </c>
      <c r="L12905" t="str">
        <f>_xlfn.XLOOKUP(Tableau1[[#This Row],[TYPE DE PIECE]],Tableau4[MATIERE],Tableau4[SHORT TYPE],"",0,1)</f>
        <v/>
      </c>
      <c r="N12905" t="str">
        <f>IF(ISERR(FIND("DECOUPE",Tableau1[[#This Row],[DESIGNATION]])),"","NEED REF")</f>
        <v/>
      </c>
    </row>
    <row r="12906" spans="2:14">
      <c r="B12906">
        <v>34401099</v>
      </c>
      <c r="C12906" s="2">
        <v>38726</v>
      </c>
      <c r="D12906" t="s">
        <v>13</v>
      </c>
      <c r="E12906" t="s">
        <v>10291</v>
      </c>
      <c r="F12906" t="s">
        <v>10292</v>
      </c>
      <c r="J12906" t="s">
        <v>4048</v>
      </c>
      <c r="L12906" t="str">
        <f>_xlfn.XLOOKUP(Tableau1[[#This Row],[TYPE DE PIECE]],Tableau4[MATIERE],Tableau4[SHORT TYPE],"",0,1)</f>
        <v/>
      </c>
      <c r="N12906" t="str">
        <f>IF(ISERR(FIND("DECOUPE",Tableau1[[#This Row],[DESIGNATION]])),"","NEED REF")</f>
        <v/>
      </c>
    </row>
    <row r="12907" spans="2:14">
      <c r="B12907">
        <v>34401098</v>
      </c>
      <c r="C12907" s="2">
        <v>38726</v>
      </c>
      <c r="D12907" t="s">
        <v>13</v>
      </c>
      <c r="E12907" t="s">
        <v>10293</v>
      </c>
      <c r="F12907" t="s">
        <v>10292</v>
      </c>
      <c r="J12907" t="s">
        <v>4048</v>
      </c>
      <c r="L12907" t="str">
        <f>_xlfn.XLOOKUP(Tableau1[[#This Row],[TYPE DE PIECE]],Tableau4[MATIERE],Tableau4[SHORT TYPE],"",0,1)</f>
        <v/>
      </c>
      <c r="N12907" t="str">
        <f>IF(ISERR(FIND("DECOUPE",Tableau1[[#This Row],[DESIGNATION]])),"","NEED REF")</f>
        <v/>
      </c>
    </row>
    <row r="12908" spans="2:14">
      <c r="B12908">
        <v>34401097</v>
      </c>
      <c r="C12908" s="2">
        <v>38726</v>
      </c>
      <c r="D12908" t="s">
        <v>13</v>
      </c>
      <c r="E12908" t="s">
        <v>10294</v>
      </c>
      <c r="F12908" t="s">
        <v>9164</v>
      </c>
      <c r="J12908" t="s">
        <v>4048</v>
      </c>
      <c r="L12908" t="str">
        <f>_xlfn.XLOOKUP(Tableau1[[#This Row],[TYPE DE PIECE]],Tableau4[MATIERE],Tableau4[SHORT TYPE],"",0,1)</f>
        <v/>
      </c>
      <c r="N12908" t="str">
        <f>IF(ISERR(FIND("DECOUPE",Tableau1[[#This Row],[DESIGNATION]])),"","NEED REF")</f>
        <v/>
      </c>
    </row>
    <row r="12909" spans="2:14">
      <c r="B12909">
        <v>34401096</v>
      </c>
      <c r="C12909" s="2">
        <v>38726</v>
      </c>
      <c r="D12909" t="s">
        <v>13</v>
      </c>
      <c r="E12909" t="s">
        <v>10295</v>
      </c>
      <c r="F12909" t="s">
        <v>9164</v>
      </c>
      <c r="J12909" t="s">
        <v>4048</v>
      </c>
      <c r="L12909" t="str">
        <f>_xlfn.XLOOKUP(Tableau1[[#This Row],[TYPE DE PIECE]],Tableau4[MATIERE],Tableau4[SHORT TYPE],"",0,1)</f>
        <v/>
      </c>
      <c r="N12909" t="str">
        <f>IF(ISERR(FIND("DECOUPE",Tableau1[[#This Row],[DESIGNATION]])),"","NEED REF")</f>
        <v/>
      </c>
    </row>
    <row r="12910" spans="2:14">
      <c r="B12910">
        <v>34401095</v>
      </c>
      <c r="C12910" s="2">
        <v>38726</v>
      </c>
      <c r="D12910" t="s">
        <v>745</v>
      </c>
      <c r="E12910" t="s">
        <v>10296</v>
      </c>
      <c r="F12910" t="s">
        <v>10230</v>
      </c>
      <c r="J12910" t="s">
        <v>4048</v>
      </c>
      <c r="L12910" t="str">
        <f>_xlfn.XLOOKUP(Tableau1[[#This Row],[TYPE DE PIECE]],Tableau4[MATIERE],Tableau4[SHORT TYPE],"",0,1)</f>
        <v/>
      </c>
      <c r="N12910" t="str">
        <f>IF(ISERR(FIND("DECOUPE",Tableau1[[#This Row],[DESIGNATION]])),"","NEED REF")</f>
        <v/>
      </c>
    </row>
    <row r="12911" spans="2:14">
      <c r="B12911">
        <v>34401094</v>
      </c>
      <c r="C12911" s="2">
        <v>38723</v>
      </c>
      <c r="D12911" t="s">
        <v>13</v>
      </c>
      <c r="E12911" t="s">
        <v>10297</v>
      </c>
      <c r="F12911" t="s">
        <v>9765</v>
      </c>
      <c r="J12911" t="s">
        <v>1944</v>
      </c>
      <c r="L12911" t="str">
        <f>_xlfn.XLOOKUP(Tableau1[[#This Row],[TYPE DE PIECE]],Tableau4[MATIERE],Tableau4[SHORT TYPE],"",0,1)</f>
        <v/>
      </c>
      <c r="N12911" t="str">
        <f>IF(ISERR(FIND("DECOUPE",Tableau1[[#This Row],[DESIGNATION]])),"","NEED REF")</f>
        <v/>
      </c>
    </row>
    <row r="12912" spans="2:14">
      <c r="B12912">
        <v>34401093</v>
      </c>
      <c r="C12912" s="2">
        <v>38723</v>
      </c>
      <c r="D12912" t="s">
        <v>6880</v>
      </c>
      <c r="E12912" t="s">
        <v>10298</v>
      </c>
      <c r="F12912" t="s">
        <v>9765</v>
      </c>
      <c r="J12912" t="s">
        <v>1944</v>
      </c>
      <c r="L12912" t="str">
        <f>_xlfn.XLOOKUP(Tableau1[[#This Row],[TYPE DE PIECE]],Tableau4[MATIERE],Tableau4[SHORT TYPE],"",0,1)</f>
        <v/>
      </c>
      <c r="N12912" t="str">
        <f>IF(ISERR(FIND("DECOUPE",Tableau1[[#This Row],[DESIGNATION]])),"","NEED REF")</f>
        <v/>
      </c>
    </row>
    <row r="12913" spans="2:14">
      <c r="B12913">
        <v>34401092</v>
      </c>
      <c r="C12913" s="2">
        <v>38721</v>
      </c>
      <c r="D12913" t="s">
        <v>745</v>
      </c>
      <c r="E12913" t="s">
        <v>10299</v>
      </c>
      <c r="F12913" t="s">
        <v>9494</v>
      </c>
      <c r="J12913" t="s">
        <v>9893</v>
      </c>
      <c r="L12913" t="str">
        <f>_xlfn.XLOOKUP(Tableau1[[#This Row],[TYPE DE PIECE]],Tableau4[MATIERE],Tableau4[SHORT TYPE],"",0,1)</f>
        <v/>
      </c>
      <c r="N12913" t="str">
        <f>IF(ISERR(FIND("DECOUPE",Tableau1[[#This Row],[DESIGNATION]])),"","NEED REF")</f>
        <v/>
      </c>
    </row>
    <row r="12914" spans="2:14">
      <c r="B12914">
        <v>34401091</v>
      </c>
      <c r="C12914" s="2">
        <v>38720</v>
      </c>
      <c r="D12914" t="s">
        <v>6880</v>
      </c>
      <c r="E12914" t="s">
        <v>10300</v>
      </c>
      <c r="J12914" t="s">
        <v>2245</v>
      </c>
      <c r="L12914" t="str">
        <f>_xlfn.XLOOKUP(Tableau1[[#This Row],[TYPE DE PIECE]],Tableau4[MATIERE],Tableau4[SHORT TYPE],"",0,1)</f>
        <v/>
      </c>
      <c r="N12914" t="str">
        <f>IF(ISERR(FIND("DECOUPE",Tableau1[[#This Row],[DESIGNATION]])),"","NEED REF")</f>
        <v/>
      </c>
    </row>
    <row r="12915" spans="2:14">
      <c r="B12915">
        <v>34401090</v>
      </c>
      <c r="C12915" s="2">
        <v>38714</v>
      </c>
      <c r="D12915" t="s">
        <v>745</v>
      </c>
      <c r="E12915" t="s">
        <v>10301</v>
      </c>
      <c r="F12915" t="s">
        <v>10302</v>
      </c>
      <c r="J12915" t="s">
        <v>4048</v>
      </c>
      <c r="L12915" t="str">
        <f>_xlfn.XLOOKUP(Tableau1[[#This Row],[TYPE DE PIECE]],Tableau4[MATIERE],Tableau4[SHORT TYPE],"",0,1)</f>
        <v/>
      </c>
      <c r="N12915" t="str">
        <f>IF(ISERR(FIND("DECOUPE",Tableau1[[#This Row],[DESIGNATION]])),"","NEED REF")</f>
        <v/>
      </c>
    </row>
    <row r="12916" spans="2:14">
      <c r="B12916">
        <v>34401089</v>
      </c>
      <c r="C12916" s="2">
        <v>38714</v>
      </c>
      <c r="D12916" t="s">
        <v>745</v>
      </c>
      <c r="E12916" t="s">
        <v>10303</v>
      </c>
      <c r="F12916" t="s">
        <v>10302</v>
      </c>
      <c r="J12916" t="s">
        <v>4048</v>
      </c>
      <c r="L12916" t="str">
        <f>_xlfn.XLOOKUP(Tableau1[[#This Row],[TYPE DE PIECE]],Tableau4[MATIERE],Tableau4[SHORT TYPE],"",0,1)</f>
        <v/>
      </c>
      <c r="N12916" t="str">
        <f>IF(ISERR(FIND("DECOUPE",Tableau1[[#This Row],[DESIGNATION]])),"","NEED REF")</f>
        <v/>
      </c>
    </row>
    <row r="12917" spans="2:14">
      <c r="B12917">
        <v>34401088</v>
      </c>
      <c r="C12917" s="2">
        <v>38714</v>
      </c>
      <c r="D12917" t="s">
        <v>745</v>
      </c>
      <c r="E12917" t="s">
        <v>10304</v>
      </c>
      <c r="F12917" t="s">
        <v>10302</v>
      </c>
      <c r="J12917" t="s">
        <v>4048</v>
      </c>
      <c r="L12917" t="str">
        <f>_xlfn.XLOOKUP(Tableau1[[#This Row],[TYPE DE PIECE]],Tableau4[MATIERE],Tableau4[SHORT TYPE],"",0,1)</f>
        <v/>
      </c>
      <c r="N12917" t="str">
        <f>IF(ISERR(FIND("DECOUPE",Tableau1[[#This Row],[DESIGNATION]])),"","NEED REF")</f>
        <v/>
      </c>
    </row>
    <row r="12918" spans="2:14">
      <c r="B12918">
        <v>34401087</v>
      </c>
      <c r="C12918" s="2">
        <v>37618</v>
      </c>
      <c r="D12918" t="s">
        <v>745</v>
      </c>
      <c r="E12918" t="s">
        <v>10305</v>
      </c>
      <c r="F12918" t="s">
        <v>8695</v>
      </c>
      <c r="J12918" t="s">
        <v>9274</v>
      </c>
      <c r="L12918" t="str">
        <f>_xlfn.XLOOKUP(Tableau1[[#This Row],[TYPE DE PIECE]],Tableau4[MATIERE],Tableau4[SHORT TYPE],"",0,1)</f>
        <v/>
      </c>
      <c r="N12918" t="str">
        <f>IF(ISERR(FIND("DECOUPE",Tableau1[[#This Row],[DESIGNATION]])),"","NEED REF")</f>
        <v/>
      </c>
    </row>
    <row r="12919" spans="2:14">
      <c r="B12919">
        <v>34401086</v>
      </c>
      <c r="C12919" s="2">
        <v>38714</v>
      </c>
      <c r="D12919" t="s">
        <v>745</v>
      </c>
      <c r="E12919" t="s">
        <v>10306</v>
      </c>
      <c r="F12919" t="s">
        <v>8695</v>
      </c>
      <c r="J12919" t="s">
        <v>9274</v>
      </c>
      <c r="L12919" t="str">
        <f>_xlfn.XLOOKUP(Tableau1[[#This Row],[TYPE DE PIECE]],Tableau4[MATIERE],Tableau4[SHORT TYPE],"",0,1)</f>
        <v/>
      </c>
      <c r="N12919" t="str">
        <f>IF(ISERR(FIND("DECOUPE",Tableau1[[#This Row],[DESIGNATION]])),"","NEED REF")</f>
        <v/>
      </c>
    </row>
    <row r="12920" spans="2:14">
      <c r="B12920">
        <v>34401085</v>
      </c>
      <c r="C12920" s="2">
        <v>38709</v>
      </c>
      <c r="D12920" t="s">
        <v>6880</v>
      </c>
      <c r="E12920" t="s">
        <v>10307</v>
      </c>
      <c r="F12920" t="s">
        <v>9644</v>
      </c>
      <c r="J12920" t="s">
        <v>1944</v>
      </c>
      <c r="L12920" t="str">
        <f>_xlfn.XLOOKUP(Tableau1[[#This Row],[TYPE DE PIECE]],Tableau4[MATIERE],Tableau4[SHORT TYPE],"",0,1)</f>
        <v/>
      </c>
      <c r="N12920" t="str">
        <f>IF(ISERR(FIND("DECOUPE",Tableau1[[#This Row],[DESIGNATION]])),"","NEED REF")</f>
        <v/>
      </c>
    </row>
    <row r="12921" spans="2:14">
      <c r="B12921">
        <v>34401084</v>
      </c>
      <c r="C12921" s="2">
        <v>38709</v>
      </c>
      <c r="D12921" t="s">
        <v>6880</v>
      </c>
      <c r="E12921" t="s">
        <v>10308</v>
      </c>
      <c r="F12921" t="s">
        <v>9644</v>
      </c>
      <c r="J12921" t="s">
        <v>1944</v>
      </c>
      <c r="L12921" t="str">
        <f>_xlfn.XLOOKUP(Tableau1[[#This Row],[TYPE DE PIECE]],Tableau4[MATIERE],Tableau4[SHORT TYPE],"",0,1)</f>
        <v/>
      </c>
      <c r="N12921" t="str">
        <f>IF(ISERR(FIND("DECOUPE",Tableau1[[#This Row],[DESIGNATION]])),"","NEED REF")</f>
        <v/>
      </c>
    </row>
    <row r="12922" spans="2:14">
      <c r="B12922">
        <v>34401083</v>
      </c>
      <c r="C12922" s="2">
        <v>38708</v>
      </c>
      <c r="D12922" t="s">
        <v>6880</v>
      </c>
      <c r="E12922" t="s">
        <v>10309</v>
      </c>
      <c r="F12922" t="s">
        <v>10103</v>
      </c>
      <c r="J12922" t="s">
        <v>1944</v>
      </c>
      <c r="L12922" t="str">
        <f>_xlfn.XLOOKUP(Tableau1[[#This Row],[TYPE DE PIECE]],Tableau4[MATIERE],Tableau4[SHORT TYPE],"",0,1)</f>
        <v/>
      </c>
      <c r="N12922" t="str">
        <f>IF(ISERR(FIND("DECOUPE",Tableau1[[#This Row],[DESIGNATION]])),"","NEED REF")</f>
        <v/>
      </c>
    </row>
    <row r="12923" spans="2:14">
      <c r="B12923">
        <v>34401082</v>
      </c>
      <c r="C12923" s="2">
        <v>38707</v>
      </c>
      <c r="D12923" t="s">
        <v>6880</v>
      </c>
      <c r="E12923" t="s">
        <v>10310</v>
      </c>
      <c r="F12923" t="s">
        <v>10311</v>
      </c>
      <c r="J12923" t="s">
        <v>1944</v>
      </c>
      <c r="L12923" t="str">
        <f>_xlfn.XLOOKUP(Tableau1[[#This Row],[TYPE DE PIECE]],Tableau4[MATIERE],Tableau4[SHORT TYPE],"",0,1)</f>
        <v/>
      </c>
      <c r="N12923" t="str">
        <f>IF(ISERR(FIND("DECOUPE",Tableau1[[#This Row],[DESIGNATION]])),"","NEED REF")</f>
        <v/>
      </c>
    </row>
    <row r="12924" spans="2:14">
      <c r="B12924">
        <v>34401081</v>
      </c>
      <c r="C12924" s="2">
        <v>38707</v>
      </c>
      <c r="D12924" t="s">
        <v>6880</v>
      </c>
      <c r="E12924" t="s">
        <v>10312</v>
      </c>
      <c r="F12924" t="s">
        <v>10311</v>
      </c>
      <c r="J12924" t="s">
        <v>1944</v>
      </c>
      <c r="L12924" t="str">
        <f>_xlfn.XLOOKUP(Tableau1[[#This Row],[TYPE DE PIECE]],Tableau4[MATIERE],Tableau4[SHORT TYPE],"",0,1)</f>
        <v/>
      </c>
      <c r="N12924" t="str">
        <f>IF(ISERR(FIND("DECOUPE",Tableau1[[#This Row],[DESIGNATION]])),"","NEED REF")</f>
        <v/>
      </c>
    </row>
    <row r="12925" spans="2:14">
      <c r="B12925">
        <v>34401080</v>
      </c>
      <c r="C12925" s="2">
        <v>38706</v>
      </c>
      <c r="D12925" t="s">
        <v>6880</v>
      </c>
      <c r="E12925" t="s">
        <v>10309</v>
      </c>
      <c r="F12925" t="s">
        <v>10313</v>
      </c>
      <c r="J12925" t="s">
        <v>1944</v>
      </c>
      <c r="L12925" t="str">
        <f>_xlfn.XLOOKUP(Tableau1[[#This Row],[TYPE DE PIECE]],Tableau4[MATIERE],Tableau4[SHORT TYPE],"",0,1)</f>
        <v/>
      </c>
      <c r="N12925" t="str">
        <f>IF(ISERR(FIND("DECOUPE",Tableau1[[#This Row],[DESIGNATION]])),"","NEED REF")</f>
        <v/>
      </c>
    </row>
    <row r="12926" spans="2:14">
      <c r="B12926">
        <v>34401079</v>
      </c>
      <c r="C12926" s="2">
        <v>38701</v>
      </c>
      <c r="D12926" t="s">
        <v>6880</v>
      </c>
      <c r="E12926" t="s">
        <v>10314</v>
      </c>
      <c r="F12926" t="s">
        <v>9164</v>
      </c>
      <c r="J12926" t="s">
        <v>9274</v>
      </c>
      <c r="L12926" t="str">
        <f>_xlfn.XLOOKUP(Tableau1[[#This Row],[TYPE DE PIECE]],Tableau4[MATIERE],Tableau4[SHORT TYPE],"",0,1)</f>
        <v/>
      </c>
      <c r="N12926" t="str">
        <f>IF(ISERR(FIND("DECOUPE",Tableau1[[#This Row],[DESIGNATION]])),"","NEED REF")</f>
        <v/>
      </c>
    </row>
    <row r="12927" spans="2:14">
      <c r="B12927">
        <v>34401078</v>
      </c>
      <c r="C12927" s="2">
        <v>38694</v>
      </c>
      <c r="D12927" t="s">
        <v>6880</v>
      </c>
      <c r="E12927" t="s">
        <v>10315</v>
      </c>
      <c r="F12927" t="s">
        <v>9765</v>
      </c>
      <c r="J12927" t="s">
        <v>1944</v>
      </c>
      <c r="L12927" t="str">
        <f>_xlfn.XLOOKUP(Tableau1[[#This Row],[TYPE DE PIECE]],Tableau4[MATIERE],Tableau4[SHORT TYPE],"",0,1)</f>
        <v/>
      </c>
      <c r="N12927" t="str">
        <f>IF(ISERR(FIND("DECOUPE",Tableau1[[#This Row],[DESIGNATION]])),"","NEED REF")</f>
        <v/>
      </c>
    </row>
    <row r="12928" spans="2:14">
      <c r="B12928">
        <v>34401077</v>
      </c>
      <c r="C12928" s="2">
        <v>38692</v>
      </c>
      <c r="D12928" t="s">
        <v>6880</v>
      </c>
      <c r="E12928" t="s">
        <v>10316</v>
      </c>
      <c r="F12928" t="s">
        <v>10317</v>
      </c>
      <c r="J12928" t="s">
        <v>1944</v>
      </c>
      <c r="L12928" t="str">
        <f>_xlfn.XLOOKUP(Tableau1[[#This Row],[TYPE DE PIECE]],Tableau4[MATIERE],Tableau4[SHORT TYPE],"",0,1)</f>
        <v/>
      </c>
      <c r="N12928" t="str">
        <f>IF(ISERR(FIND("DECOUPE",Tableau1[[#This Row],[DESIGNATION]])),"","NEED REF")</f>
        <v/>
      </c>
    </row>
    <row r="12929" spans="2:14">
      <c r="B12929">
        <v>34401076</v>
      </c>
      <c r="C12929" s="2">
        <v>38688</v>
      </c>
      <c r="D12929" t="s">
        <v>745</v>
      </c>
      <c r="E12929" t="s">
        <v>10318</v>
      </c>
      <c r="F12929" t="s">
        <v>10302</v>
      </c>
      <c r="J12929" t="s">
        <v>9274</v>
      </c>
      <c r="L12929" t="str">
        <f>_xlfn.XLOOKUP(Tableau1[[#This Row],[TYPE DE PIECE]],Tableau4[MATIERE],Tableau4[SHORT TYPE],"",0,1)</f>
        <v/>
      </c>
      <c r="N12929" t="str">
        <f>IF(ISERR(FIND("DECOUPE",Tableau1[[#This Row],[DESIGNATION]])),"","NEED REF")</f>
        <v/>
      </c>
    </row>
    <row r="12930" spans="2:14">
      <c r="B12930">
        <v>34401075</v>
      </c>
      <c r="C12930" s="2">
        <v>38688</v>
      </c>
      <c r="D12930" t="s">
        <v>6880</v>
      </c>
      <c r="E12930" t="s">
        <v>10319</v>
      </c>
      <c r="F12930" t="s">
        <v>10320</v>
      </c>
      <c r="J12930" t="s">
        <v>1944</v>
      </c>
      <c r="L12930" t="str">
        <f>_xlfn.XLOOKUP(Tableau1[[#This Row],[TYPE DE PIECE]],Tableau4[MATIERE],Tableau4[SHORT TYPE],"",0,1)</f>
        <v/>
      </c>
      <c r="N12930" t="str">
        <f>IF(ISERR(FIND("DECOUPE",Tableau1[[#This Row],[DESIGNATION]])),"","NEED REF")</f>
        <v/>
      </c>
    </row>
    <row r="12931" spans="2:14">
      <c r="B12931">
        <v>34401074</v>
      </c>
      <c r="C12931" s="2">
        <v>38687</v>
      </c>
      <c r="D12931" t="s">
        <v>745</v>
      </c>
      <c r="E12931" t="s">
        <v>10321</v>
      </c>
      <c r="F12931" t="s">
        <v>10322</v>
      </c>
      <c r="J12931" t="s">
        <v>9274</v>
      </c>
      <c r="L12931" t="str">
        <f>_xlfn.XLOOKUP(Tableau1[[#This Row],[TYPE DE PIECE]],Tableau4[MATIERE],Tableau4[SHORT TYPE],"",0,1)</f>
        <v/>
      </c>
      <c r="N12931" t="str">
        <f>IF(ISERR(FIND("DECOUPE",Tableau1[[#This Row],[DESIGNATION]])),"","NEED REF")</f>
        <v/>
      </c>
    </row>
    <row r="12932" spans="2:14">
      <c r="B12932">
        <v>34401073</v>
      </c>
      <c r="C12932" s="2">
        <v>38686</v>
      </c>
      <c r="D12932" t="s">
        <v>6880</v>
      </c>
      <c r="E12932" t="s">
        <v>10323</v>
      </c>
      <c r="F12932" t="s">
        <v>10324</v>
      </c>
      <c r="J12932" t="s">
        <v>1944</v>
      </c>
      <c r="L12932" t="str">
        <f>_xlfn.XLOOKUP(Tableau1[[#This Row],[TYPE DE PIECE]],Tableau4[MATIERE],Tableau4[SHORT TYPE],"",0,1)</f>
        <v/>
      </c>
      <c r="N12932" t="str">
        <f>IF(ISERR(FIND("DECOUPE",Tableau1[[#This Row],[DESIGNATION]])),"","NEED REF")</f>
        <v/>
      </c>
    </row>
    <row r="12933" spans="2:14">
      <c r="B12933">
        <v>34401072</v>
      </c>
      <c r="C12933" s="2">
        <v>38680</v>
      </c>
      <c r="D12933" t="s">
        <v>7068</v>
      </c>
      <c r="E12933" t="s">
        <v>10325</v>
      </c>
      <c r="F12933" t="s">
        <v>10326</v>
      </c>
      <c r="J12933" t="s">
        <v>1944</v>
      </c>
      <c r="L12933" t="str">
        <f>_xlfn.XLOOKUP(Tableau1[[#This Row],[TYPE DE PIECE]],Tableau4[MATIERE],Tableau4[SHORT TYPE],"",0,1)</f>
        <v/>
      </c>
      <c r="N12933" t="str">
        <f>IF(ISERR(FIND("DECOUPE",Tableau1[[#This Row],[DESIGNATION]])),"","NEED REF")</f>
        <v/>
      </c>
    </row>
    <row r="12934" spans="2:14">
      <c r="B12934">
        <v>34401071</v>
      </c>
      <c r="C12934" s="2">
        <v>38680</v>
      </c>
      <c r="D12934" t="s">
        <v>6880</v>
      </c>
      <c r="E12934" t="s">
        <v>10327</v>
      </c>
      <c r="F12934" t="s">
        <v>9983</v>
      </c>
      <c r="J12934" t="s">
        <v>4048</v>
      </c>
      <c r="L12934" t="str">
        <f>_xlfn.XLOOKUP(Tableau1[[#This Row],[TYPE DE PIECE]],Tableau4[MATIERE],Tableau4[SHORT TYPE],"",0,1)</f>
        <v/>
      </c>
      <c r="N12934" t="str">
        <f>IF(ISERR(FIND("DECOUPE",Tableau1[[#This Row],[DESIGNATION]])),"","NEED REF")</f>
        <v/>
      </c>
    </row>
    <row r="12935" spans="2:14">
      <c r="B12935">
        <v>34401070</v>
      </c>
      <c r="C12935" s="2">
        <v>38679</v>
      </c>
      <c r="D12935" t="s">
        <v>745</v>
      </c>
      <c r="E12935" t="s">
        <v>10328</v>
      </c>
      <c r="F12935" t="s">
        <v>10329</v>
      </c>
      <c r="J12935" t="s">
        <v>4048</v>
      </c>
      <c r="L12935" t="str">
        <f>_xlfn.XLOOKUP(Tableau1[[#This Row],[TYPE DE PIECE]],Tableau4[MATIERE],Tableau4[SHORT TYPE],"",0,1)</f>
        <v/>
      </c>
      <c r="N12935" t="str">
        <f>IF(ISERR(FIND("DECOUPE",Tableau1[[#This Row],[DESIGNATION]])),"","NEED REF")</f>
        <v/>
      </c>
    </row>
    <row r="12936" spans="2:14">
      <c r="B12936">
        <v>34401069</v>
      </c>
      <c r="C12936" s="2">
        <v>38678</v>
      </c>
      <c r="D12936" t="s">
        <v>6880</v>
      </c>
      <c r="E12936" t="s">
        <v>10330</v>
      </c>
      <c r="F12936" t="s">
        <v>10185</v>
      </c>
      <c r="J12936" t="s">
        <v>4048</v>
      </c>
      <c r="L12936" t="str">
        <f>_xlfn.XLOOKUP(Tableau1[[#This Row],[TYPE DE PIECE]],Tableau4[MATIERE],Tableau4[SHORT TYPE],"",0,1)</f>
        <v/>
      </c>
      <c r="N12936" t="str">
        <f>IF(ISERR(FIND("DECOUPE",Tableau1[[#This Row],[DESIGNATION]])),"","NEED REF")</f>
        <v/>
      </c>
    </row>
    <row r="12937" spans="2:14">
      <c r="B12937">
        <v>34401068</v>
      </c>
      <c r="C12937" s="2">
        <v>38674</v>
      </c>
      <c r="D12937" t="s">
        <v>6880</v>
      </c>
      <c r="E12937" t="s">
        <v>10331</v>
      </c>
      <c r="F12937" t="s">
        <v>10174</v>
      </c>
      <c r="J12937" t="s">
        <v>1944</v>
      </c>
      <c r="L12937" t="str">
        <f>_xlfn.XLOOKUP(Tableau1[[#This Row],[TYPE DE PIECE]],Tableau4[MATIERE],Tableau4[SHORT TYPE],"",0,1)</f>
        <v/>
      </c>
      <c r="N12937" t="str">
        <f>IF(ISERR(FIND("DECOUPE",Tableau1[[#This Row],[DESIGNATION]])),"","NEED REF")</f>
        <v/>
      </c>
    </row>
    <row r="12938" spans="2:14">
      <c r="B12938">
        <v>34401067</v>
      </c>
      <c r="C12938" s="2">
        <v>38672</v>
      </c>
      <c r="D12938" t="s">
        <v>13</v>
      </c>
      <c r="E12938" t="s">
        <v>10332</v>
      </c>
      <c r="F12938" t="s">
        <v>10333</v>
      </c>
      <c r="J12938" t="s">
        <v>1944</v>
      </c>
      <c r="L12938" t="str">
        <f>_xlfn.XLOOKUP(Tableau1[[#This Row],[TYPE DE PIECE]],Tableau4[MATIERE],Tableau4[SHORT TYPE],"",0,1)</f>
        <v/>
      </c>
      <c r="N12938" t="str">
        <f>IF(ISERR(FIND("DECOUPE",Tableau1[[#This Row],[DESIGNATION]])),"","NEED REF")</f>
        <v/>
      </c>
    </row>
    <row r="12939" spans="2:14">
      <c r="B12939">
        <v>34401066</v>
      </c>
      <c r="C12939" s="2">
        <v>38671</v>
      </c>
      <c r="D12939" t="s">
        <v>6880</v>
      </c>
      <c r="E12939" t="s">
        <v>10076</v>
      </c>
      <c r="F12939" t="s">
        <v>10334</v>
      </c>
      <c r="J12939" t="s">
        <v>9893</v>
      </c>
      <c r="L12939" t="str">
        <f>_xlfn.XLOOKUP(Tableau1[[#This Row],[TYPE DE PIECE]],Tableau4[MATIERE],Tableau4[SHORT TYPE],"",0,1)</f>
        <v/>
      </c>
      <c r="N12939" t="str">
        <f>IF(ISERR(FIND("DECOUPE",Tableau1[[#This Row],[DESIGNATION]])),"","NEED REF")</f>
        <v/>
      </c>
    </row>
    <row r="12940" spans="2:14">
      <c r="B12940">
        <v>34401065</v>
      </c>
      <c r="C12940" s="2">
        <v>38670</v>
      </c>
      <c r="D12940" t="s">
        <v>13</v>
      </c>
      <c r="E12940" t="s">
        <v>10335</v>
      </c>
      <c r="F12940" t="s">
        <v>10336</v>
      </c>
      <c r="J12940" t="s">
        <v>9893</v>
      </c>
      <c r="L12940" t="str">
        <f>_xlfn.XLOOKUP(Tableau1[[#This Row],[TYPE DE PIECE]],Tableau4[MATIERE],Tableau4[SHORT TYPE],"",0,1)</f>
        <v/>
      </c>
      <c r="N12940" t="str">
        <f>IF(ISERR(FIND("DECOUPE",Tableau1[[#This Row],[DESIGNATION]])),"","NEED REF")</f>
        <v/>
      </c>
    </row>
    <row r="12941" spans="2:14">
      <c r="B12941">
        <v>34401064</v>
      </c>
      <c r="C12941" s="2">
        <v>38670</v>
      </c>
      <c r="D12941" t="s">
        <v>13</v>
      </c>
      <c r="E12941" t="s">
        <v>10337</v>
      </c>
      <c r="F12941" t="s">
        <v>10338</v>
      </c>
      <c r="J12941" t="s">
        <v>9274</v>
      </c>
      <c r="L12941" t="str">
        <f>_xlfn.XLOOKUP(Tableau1[[#This Row],[TYPE DE PIECE]],Tableau4[MATIERE],Tableau4[SHORT TYPE],"",0,1)</f>
        <v/>
      </c>
      <c r="N12941" t="str">
        <f>IF(ISERR(FIND("DECOUPE",Tableau1[[#This Row],[DESIGNATION]])),"","NEED REF")</f>
        <v/>
      </c>
    </row>
    <row r="12942" spans="2:14">
      <c r="B12942">
        <v>34401063</v>
      </c>
      <c r="C12942" s="2">
        <v>38670</v>
      </c>
      <c r="D12942" t="s">
        <v>13</v>
      </c>
      <c r="E12942" t="s">
        <v>10339</v>
      </c>
      <c r="F12942" t="s">
        <v>10340</v>
      </c>
      <c r="J12942" t="s">
        <v>9274</v>
      </c>
      <c r="L12942" t="str">
        <f>_xlfn.XLOOKUP(Tableau1[[#This Row],[TYPE DE PIECE]],Tableau4[MATIERE],Tableau4[SHORT TYPE],"",0,1)</f>
        <v/>
      </c>
      <c r="N12942" t="str">
        <f>IF(ISERR(FIND("DECOUPE",Tableau1[[#This Row],[DESIGNATION]])),"","NEED REF")</f>
        <v/>
      </c>
    </row>
    <row r="12943" spans="2:14">
      <c r="B12943">
        <v>34401062</v>
      </c>
      <c r="C12943" s="2">
        <v>38666</v>
      </c>
      <c r="D12943" t="s">
        <v>6880</v>
      </c>
      <c r="E12943" t="s">
        <v>10341</v>
      </c>
      <c r="F12943" t="s">
        <v>10342</v>
      </c>
      <c r="J12943" t="s">
        <v>9893</v>
      </c>
      <c r="L12943" t="str">
        <f>_xlfn.XLOOKUP(Tableau1[[#This Row],[TYPE DE PIECE]],Tableau4[MATIERE],Tableau4[SHORT TYPE],"",0,1)</f>
        <v/>
      </c>
      <c r="N12943" t="str">
        <f>IF(ISERR(FIND("DECOUPE",Tableau1[[#This Row],[DESIGNATION]])),"","NEED REF")</f>
        <v/>
      </c>
    </row>
    <row r="12944" spans="2:14">
      <c r="B12944">
        <v>34401061</v>
      </c>
      <c r="C12944" s="2">
        <v>38666</v>
      </c>
      <c r="D12944" t="s">
        <v>6880</v>
      </c>
      <c r="E12944" t="s">
        <v>10343</v>
      </c>
      <c r="F12944" t="s">
        <v>10342</v>
      </c>
      <c r="J12944" t="s">
        <v>9893</v>
      </c>
      <c r="L12944" t="str">
        <f>_xlfn.XLOOKUP(Tableau1[[#This Row],[TYPE DE PIECE]],Tableau4[MATIERE],Tableau4[SHORT TYPE],"",0,1)</f>
        <v/>
      </c>
      <c r="N12944" t="str">
        <f>IF(ISERR(FIND("DECOUPE",Tableau1[[#This Row],[DESIGNATION]])),"","NEED REF")</f>
        <v/>
      </c>
    </row>
    <row r="12945" spans="2:14">
      <c r="B12945">
        <v>34401060</v>
      </c>
      <c r="C12945" s="2">
        <v>38666</v>
      </c>
      <c r="D12945" t="s">
        <v>6880</v>
      </c>
      <c r="E12945" t="s">
        <v>10343</v>
      </c>
      <c r="F12945" t="s">
        <v>10344</v>
      </c>
      <c r="J12945" t="s">
        <v>9893</v>
      </c>
      <c r="L12945" t="str">
        <f>_xlfn.XLOOKUP(Tableau1[[#This Row],[TYPE DE PIECE]],Tableau4[MATIERE],Tableau4[SHORT TYPE],"",0,1)</f>
        <v/>
      </c>
      <c r="N12945" t="str">
        <f>IF(ISERR(FIND("DECOUPE",Tableau1[[#This Row],[DESIGNATION]])),"","NEED REF")</f>
        <v/>
      </c>
    </row>
    <row r="12946" spans="2:14">
      <c r="B12946">
        <v>34401059</v>
      </c>
      <c r="C12946" s="2">
        <v>38666</v>
      </c>
      <c r="D12946" t="s">
        <v>6880</v>
      </c>
      <c r="E12946" t="s">
        <v>10343</v>
      </c>
      <c r="F12946" t="s">
        <v>10345</v>
      </c>
      <c r="J12946" t="s">
        <v>9893</v>
      </c>
      <c r="L12946" t="str">
        <f>_xlfn.XLOOKUP(Tableau1[[#This Row],[TYPE DE PIECE]],Tableau4[MATIERE],Tableau4[SHORT TYPE],"",0,1)</f>
        <v/>
      </c>
      <c r="N12946" t="str">
        <f>IF(ISERR(FIND("DECOUPE",Tableau1[[#This Row],[DESIGNATION]])),"","NEED REF")</f>
        <v/>
      </c>
    </row>
    <row r="12947" spans="2:14">
      <c r="B12947">
        <v>34401058</v>
      </c>
      <c r="C12947" s="2">
        <v>38665</v>
      </c>
      <c r="D12947" t="s">
        <v>13</v>
      </c>
      <c r="E12947" t="s">
        <v>10346</v>
      </c>
      <c r="F12947" t="s">
        <v>10347</v>
      </c>
      <c r="J12947" t="s">
        <v>9893</v>
      </c>
      <c r="L12947" t="str">
        <f>_xlfn.XLOOKUP(Tableau1[[#This Row],[TYPE DE PIECE]],Tableau4[MATIERE],Tableau4[SHORT TYPE],"",0,1)</f>
        <v/>
      </c>
      <c r="N12947" t="str">
        <f>IF(ISERR(FIND("DECOUPE",Tableau1[[#This Row],[DESIGNATION]])),"","NEED REF")</f>
        <v/>
      </c>
    </row>
    <row r="12948" spans="2:14">
      <c r="B12948">
        <v>34401057</v>
      </c>
      <c r="C12948" s="2">
        <v>38659</v>
      </c>
      <c r="D12948" t="s">
        <v>13</v>
      </c>
      <c r="E12948" t="s">
        <v>10348</v>
      </c>
      <c r="F12948" t="s">
        <v>10349</v>
      </c>
      <c r="J12948" t="s">
        <v>4048</v>
      </c>
      <c r="L12948" t="str">
        <f>_xlfn.XLOOKUP(Tableau1[[#This Row],[TYPE DE PIECE]],Tableau4[MATIERE],Tableau4[SHORT TYPE],"",0,1)</f>
        <v/>
      </c>
      <c r="N12948" t="str">
        <f>IF(ISERR(FIND("DECOUPE",Tableau1[[#This Row],[DESIGNATION]])),"","NEED REF")</f>
        <v/>
      </c>
    </row>
    <row r="12949" spans="2:14">
      <c r="B12949">
        <v>34401056</v>
      </c>
      <c r="C12949" s="2">
        <v>38659</v>
      </c>
      <c r="D12949" t="s">
        <v>13</v>
      </c>
      <c r="E12949" t="s">
        <v>10350</v>
      </c>
      <c r="F12949" t="s">
        <v>10349</v>
      </c>
      <c r="J12949" t="s">
        <v>4048</v>
      </c>
      <c r="L12949" t="str">
        <f>_xlfn.XLOOKUP(Tableau1[[#This Row],[TYPE DE PIECE]],Tableau4[MATIERE],Tableau4[SHORT TYPE],"",0,1)</f>
        <v/>
      </c>
      <c r="N12949" t="str">
        <f>IF(ISERR(FIND("DECOUPE",Tableau1[[#This Row],[DESIGNATION]])),"","NEED REF")</f>
        <v/>
      </c>
    </row>
    <row r="12950" spans="2:14">
      <c r="B12950">
        <v>34401055</v>
      </c>
      <c r="C12950" s="2">
        <v>38652</v>
      </c>
      <c r="D12950" t="s">
        <v>13</v>
      </c>
      <c r="E12950" t="s">
        <v>10351</v>
      </c>
      <c r="F12950" t="s">
        <v>10352</v>
      </c>
      <c r="J12950" t="s">
        <v>4048</v>
      </c>
      <c r="L12950" t="str">
        <f>_xlfn.XLOOKUP(Tableau1[[#This Row],[TYPE DE PIECE]],Tableau4[MATIERE],Tableau4[SHORT TYPE],"",0,1)</f>
        <v/>
      </c>
      <c r="N12950" t="str">
        <f>IF(ISERR(FIND("DECOUPE",Tableau1[[#This Row],[DESIGNATION]])),"","NEED REF")</f>
        <v/>
      </c>
    </row>
    <row r="12951" spans="2:14">
      <c r="B12951">
        <v>34401054</v>
      </c>
      <c r="C12951" s="2">
        <v>38652</v>
      </c>
      <c r="D12951" t="s">
        <v>13</v>
      </c>
      <c r="E12951" t="s">
        <v>10353</v>
      </c>
      <c r="F12951" t="s">
        <v>10352</v>
      </c>
      <c r="J12951" t="s">
        <v>4048</v>
      </c>
      <c r="L12951" t="str">
        <f>_xlfn.XLOOKUP(Tableau1[[#This Row],[TYPE DE PIECE]],Tableau4[MATIERE],Tableau4[SHORT TYPE],"",0,1)</f>
        <v/>
      </c>
      <c r="N12951" t="str">
        <f>IF(ISERR(FIND("DECOUPE",Tableau1[[#This Row],[DESIGNATION]])),"","NEED REF")</f>
        <v/>
      </c>
    </row>
    <row r="12952" spans="2:14">
      <c r="B12952">
        <v>34401053</v>
      </c>
      <c r="C12952" s="2">
        <v>38652</v>
      </c>
      <c r="D12952" t="s">
        <v>13</v>
      </c>
      <c r="E12952" t="s">
        <v>3549</v>
      </c>
      <c r="F12952" t="s">
        <v>10352</v>
      </c>
      <c r="J12952" t="s">
        <v>4048</v>
      </c>
      <c r="L12952" t="str">
        <f>_xlfn.XLOOKUP(Tableau1[[#This Row],[TYPE DE PIECE]],Tableau4[MATIERE],Tableau4[SHORT TYPE],"",0,1)</f>
        <v/>
      </c>
      <c r="N12952" t="str">
        <f>IF(ISERR(FIND("DECOUPE",Tableau1[[#This Row],[DESIGNATION]])),"","NEED REF")</f>
        <v/>
      </c>
    </row>
    <row r="12953" spans="2:14">
      <c r="B12953">
        <v>34401052</v>
      </c>
      <c r="C12953" s="2">
        <v>38652</v>
      </c>
      <c r="D12953" t="s">
        <v>13</v>
      </c>
      <c r="E12953" t="s">
        <v>10354</v>
      </c>
      <c r="F12953" t="s">
        <v>10355</v>
      </c>
      <c r="J12953" t="s">
        <v>2245</v>
      </c>
      <c r="L12953" t="str">
        <f>_xlfn.XLOOKUP(Tableau1[[#This Row],[TYPE DE PIECE]],Tableau4[MATIERE],Tableau4[SHORT TYPE],"",0,1)</f>
        <v/>
      </c>
      <c r="N12953" t="str">
        <f>IF(ISERR(FIND("DECOUPE",Tableau1[[#This Row],[DESIGNATION]])),"","NEED REF")</f>
        <v/>
      </c>
    </row>
    <row r="12954" spans="2:14">
      <c r="B12954">
        <v>34401051</v>
      </c>
      <c r="C12954" s="2">
        <v>38652</v>
      </c>
      <c r="D12954" t="s">
        <v>13</v>
      </c>
      <c r="E12954" t="s">
        <v>10356</v>
      </c>
      <c r="F12954" t="s">
        <v>10355</v>
      </c>
      <c r="J12954" t="s">
        <v>2245</v>
      </c>
      <c r="L12954" t="str">
        <f>_xlfn.XLOOKUP(Tableau1[[#This Row],[TYPE DE PIECE]],Tableau4[MATIERE],Tableau4[SHORT TYPE],"",0,1)</f>
        <v/>
      </c>
      <c r="N12954" t="str">
        <f>IF(ISERR(FIND("DECOUPE",Tableau1[[#This Row],[DESIGNATION]])),"","NEED REF")</f>
        <v/>
      </c>
    </row>
    <row r="12955" spans="2:14">
      <c r="B12955">
        <v>34401050</v>
      </c>
      <c r="C12955" s="2">
        <v>38650</v>
      </c>
      <c r="D12955" t="s">
        <v>6880</v>
      </c>
      <c r="E12955" t="s">
        <v>10357</v>
      </c>
      <c r="F12955" t="s">
        <v>10358</v>
      </c>
      <c r="J12955" t="s">
        <v>9893</v>
      </c>
      <c r="L12955" t="str">
        <f>_xlfn.XLOOKUP(Tableau1[[#This Row],[TYPE DE PIECE]],Tableau4[MATIERE],Tableau4[SHORT TYPE],"",0,1)</f>
        <v/>
      </c>
      <c r="N12955" t="str">
        <f>IF(ISERR(FIND("DECOUPE",Tableau1[[#This Row],[DESIGNATION]])),"","NEED REF")</f>
        <v/>
      </c>
    </row>
    <row r="12956" spans="2:14">
      <c r="B12956">
        <v>34401049</v>
      </c>
      <c r="C12956" s="2">
        <v>38650</v>
      </c>
      <c r="D12956" t="s">
        <v>13</v>
      </c>
      <c r="E12956" t="s">
        <v>10359</v>
      </c>
      <c r="F12956" t="s">
        <v>9876</v>
      </c>
      <c r="J12956" t="s">
        <v>4048</v>
      </c>
      <c r="L12956" t="str">
        <f>_xlfn.XLOOKUP(Tableau1[[#This Row],[TYPE DE PIECE]],Tableau4[MATIERE],Tableau4[SHORT TYPE],"",0,1)</f>
        <v/>
      </c>
      <c r="N12956" t="str">
        <f>IF(ISERR(FIND("DECOUPE",Tableau1[[#This Row],[DESIGNATION]])),"","NEED REF")</f>
        <v/>
      </c>
    </row>
    <row r="12957" spans="2:14">
      <c r="B12957">
        <v>34401048</v>
      </c>
      <c r="C12957" s="2">
        <v>38650</v>
      </c>
      <c r="D12957" t="s">
        <v>745</v>
      </c>
      <c r="E12957" t="s">
        <v>10360</v>
      </c>
      <c r="F12957" t="s">
        <v>10361</v>
      </c>
      <c r="J12957" t="s">
        <v>1944</v>
      </c>
      <c r="L12957" t="str">
        <f>_xlfn.XLOOKUP(Tableau1[[#This Row],[TYPE DE PIECE]],Tableau4[MATIERE],Tableau4[SHORT TYPE],"",0,1)</f>
        <v/>
      </c>
      <c r="N12957" t="str">
        <f>IF(ISERR(FIND("DECOUPE",Tableau1[[#This Row],[DESIGNATION]])),"","NEED REF")</f>
        <v/>
      </c>
    </row>
    <row r="12958" spans="2:14">
      <c r="B12958">
        <v>34401047</v>
      </c>
      <c r="C12958" s="2">
        <v>38649</v>
      </c>
      <c r="D12958" t="s">
        <v>745</v>
      </c>
      <c r="E12958" t="s">
        <v>10362</v>
      </c>
      <c r="F12958" t="s">
        <v>10048</v>
      </c>
      <c r="J12958" t="s">
        <v>9274</v>
      </c>
      <c r="L12958" t="str">
        <f>_xlfn.XLOOKUP(Tableau1[[#This Row],[TYPE DE PIECE]],Tableau4[MATIERE],Tableau4[SHORT TYPE],"",0,1)</f>
        <v/>
      </c>
      <c r="N12958" t="str">
        <f>IF(ISERR(FIND("DECOUPE",Tableau1[[#This Row],[DESIGNATION]])),"","NEED REF")</f>
        <v/>
      </c>
    </row>
    <row r="12959" spans="2:14">
      <c r="B12959">
        <v>34401046</v>
      </c>
      <c r="C12959" s="2">
        <v>38649</v>
      </c>
      <c r="D12959" t="s">
        <v>745</v>
      </c>
      <c r="E12959" t="s">
        <v>10363</v>
      </c>
      <c r="F12959" t="s">
        <v>10048</v>
      </c>
      <c r="J12959" t="s">
        <v>9274</v>
      </c>
      <c r="L12959" t="str">
        <f>_xlfn.XLOOKUP(Tableau1[[#This Row],[TYPE DE PIECE]],Tableau4[MATIERE],Tableau4[SHORT TYPE],"",0,1)</f>
        <v/>
      </c>
      <c r="N12959" t="str">
        <f>IF(ISERR(FIND("DECOUPE",Tableau1[[#This Row],[DESIGNATION]])),"","NEED REF")</f>
        <v/>
      </c>
    </row>
    <row r="12960" spans="2:14">
      <c r="B12960">
        <v>34401045</v>
      </c>
      <c r="C12960" s="2">
        <v>38649</v>
      </c>
      <c r="D12960" t="s">
        <v>745</v>
      </c>
      <c r="E12960" t="s">
        <v>10364</v>
      </c>
      <c r="F12960" t="s">
        <v>10048</v>
      </c>
      <c r="J12960" t="s">
        <v>9274</v>
      </c>
      <c r="L12960" t="str">
        <f>_xlfn.XLOOKUP(Tableau1[[#This Row],[TYPE DE PIECE]],Tableau4[MATIERE],Tableau4[SHORT TYPE],"",0,1)</f>
        <v/>
      </c>
      <c r="N12960" t="str">
        <f>IF(ISERR(FIND("DECOUPE",Tableau1[[#This Row],[DESIGNATION]])),"","NEED REF")</f>
        <v/>
      </c>
    </row>
    <row r="12961" spans="2:14">
      <c r="B12961">
        <v>34401044</v>
      </c>
      <c r="C12961" s="2">
        <v>38649</v>
      </c>
      <c r="D12961" t="s">
        <v>745</v>
      </c>
      <c r="E12961" t="s">
        <v>10365</v>
      </c>
      <c r="F12961" t="s">
        <v>10048</v>
      </c>
      <c r="J12961" t="s">
        <v>9274</v>
      </c>
      <c r="L12961" t="str">
        <f>_xlfn.XLOOKUP(Tableau1[[#This Row],[TYPE DE PIECE]],Tableau4[MATIERE],Tableau4[SHORT TYPE],"",0,1)</f>
        <v/>
      </c>
      <c r="N12961" t="str">
        <f>IF(ISERR(FIND("DECOUPE",Tableau1[[#This Row],[DESIGNATION]])),"","NEED REF")</f>
        <v/>
      </c>
    </row>
    <row r="12962" spans="2:14">
      <c r="B12962">
        <v>34401043</v>
      </c>
      <c r="C12962" s="2"/>
      <c r="L12962" t="str">
        <f>_xlfn.XLOOKUP(Tableau1[[#This Row],[TYPE DE PIECE]],Tableau4[MATIERE],Tableau4[SHORT TYPE],"",0,1)</f>
        <v/>
      </c>
      <c r="N12962" t="str">
        <f>IF(ISERR(FIND("DECOUPE",Tableau1[[#This Row],[DESIGNATION]])),"","NEED REF")</f>
        <v/>
      </c>
    </row>
    <row r="12963" spans="2:14">
      <c r="B12963">
        <v>34401042</v>
      </c>
      <c r="C12963" s="2">
        <v>38645</v>
      </c>
      <c r="D12963" t="s">
        <v>13</v>
      </c>
      <c r="E12963" t="s">
        <v>10366</v>
      </c>
      <c r="J12963" t="s">
        <v>9893</v>
      </c>
      <c r="L12963" t="str">
        <f>_xlfn.XLOOKUP(Tableau1[[#This Row],[TYPE DE PIECE]],Tableau4[MATIERE],Tableau4[SHORT TYPE],"",0,1)</f>
        <v/>
      </c>
      <c r="N12963" t="str">
        <f>IF(ISERR(FIND("DECOUPE",Tableau1[[#This Row],[DESIGNATION]])),"","NEED REF")</f>
        <v/>
      </c>
    </row>
    <row r="12964" spans="2:14">
      <c r="B12964">
        <v>34401041</v>
      </c>
      <c r="C12964" s="2">
        <v>38644</v>
      </c>
      <c r="D12964" t="s">
        <v>6880</v>
      </c>
      <c r="E12964" t="s">
        <v>10367</v>
      </c>
      <c r="F12964" t="s">
        <v>10368</v>
      </c>
      <c r="J12964" t="s">
        <v>1944</v>
      </c>
      <c r="L12964" t="str">
        <f>_xlfn.XLOOKUP(Tableau1[[#This Row],[TYPE DE PIECE]],Tableau4[MATIERE],Tableau4[SHORT TYPE],"",0,1)</f>
        <v/>
      </c>
      <c r="N12964" t="str">
        <f>IF(ISERR(FIND("DECOUPE",Tableau1[[#This Row],[DESIGNATION]])),"","NEED REF")</f>
        <v/>
      </c>
    </row>
    <row r="12965" spans="2:14">
      <c r="B12965">
        <v>34401040</v>
      </c>
      <c r="C12965" s="2">
        <v>38644</v>
      </c>
      <c r="D12965" t="s">
        <v>6880</v>
      </c>
      <c r="E12965" t="s">
        <v>10369</v>
      </c>
      <c r="F12965" t="s">
        <v>6109</v>
      </c>
      <c r="J12965" t="s">
        <v>1944</v>
      </c>
      <c r="L12965" t="str">
        <f>_xlfn.XLOOKUP(Tableau1[[#This Row],[TYPE DE PIECE]],Tableau4[MATIERE],Tableau4[SHORT TYPE],"",0,1)</f>
        <v/>
      </c>
      <c r="N12965" t="str">
        <f>IF(ISERR(FIND("DECOUPE",Tableau1[[#This Row],[DESIGNATION]])),"","NEED REF")</f>
        <v/>
      </c>
    </row>
    <row r="12966" spans="2:14">
      <c r="B12966">
        <v>34401039</v>
      </c>
      <c r="C12966" s="2">
        <v>38642</v>
      </c>
      <c r="E12966" t="s">
        <v>10370</v>
      </c>
      <c r="F12966" t="s">
        <v>10371</v>
      </c>
      <c r="J12966" t="s">
        <v>9893</v>
      </c>
      <c r="L12966" t="str">
        <f>_xlfn.XLOOKUP(Tableau1[[#This Row],[TYPE DE PIECE]],Tableau4[MATIERE],Tableau4[SHORT TYPE],"",0,1)</f>
        <v/>
      </c>
      <c r="N12966" t="str">
        <f>IF(ISERR(FIND("DECOUPE",Tableau1[[#This Row],[DESIGNATION]])),"","NEED REF")</f>
        <v/>
      </c>
    </row>
    <row r="12967" spans="2:14">
      <c r="B12967">
        <v>34401038</v>
      </c>
      <c r="C12967" s="2">
        <v>38642</v>
      </c>
      <c r="E12967" t="s">
        <v>10372</v>
      </c>
      <c r="F12967" t="s">
        <v>10371</v>
      </c>
      <c r="J12967" t="s">
        <v>9893</v>
      </c>
      <c r="L12967" t="str">
        <f>_xlfn.XLOOKUP(Tableau1[[#This Row],[TYPE DE PIECE]],Tableau4[MATIERE],Tableau4[SHORT TYPE],"",0,1)</f>
        <v/>
      </c>
      <c r="N12967" t="str">
        <f>IF(ISERR(FIND("DECOUPE",Tableau1[[#This Row],[DESIGNATION]])),"","NEED REF")</f>
        <v/>
      </c>
    </row>
    <row r="12968" spans="2:14">
      <c r="B12968">
        <v>34401037</v>
      </c>
      <c r="C12968" s="2">
        <v>38642</v>
      </c>
      <c r="E12968" t="s">
        <v>10373</v>
      </c>
      <c r="F12968" t="s">
        <v>10371</v>
      </c>
      <c r="J12968" t="s">
        <v>9893</v>
      </c>
      <c r="L12968" t="str">
        <f>_xlfn.XLOOKUP(Tableau1[[#This Row],[TYPE DE PIECE]],Tableau4[MATIERE],Tableau4[SHORT TYPE],"",0,1)</f>
        <v/>
      </c>
      <c r="N12968" t="str">
        <f>IF(ISERR(FIND("DECOUPE",Tableau1[[#This Row],[DESIGNATION]])),"","NEED REF")</f>
        <v/>
      </c>
    </row>
    <row r="12969" spans="2:14">
      <c r="B12969">
        <v>34401036</v>
      </c>
      <c r="C12969" s="2">
        <v>38642</v>
      </c>
      <c r="E12969" t="s">
        <v>10374</v>
      </c>
      <c r="F12969" t="s">
        <v>10371</v>
      </c>
      <c r="J12969" t="s">
        <v>9893</v>
      </c>
      <c r="L12969" t="str">
        <f>_xlfn.XLOOKUP(Tableau1[[#This Row],[TYPE DE PIECE]],Tableau4[MATIERE],Tableau4[SHORT TYPE],"",0,1)</f>
        <v/>
      </c>
      <c r="N12969" t="str">
        <f>IF(ISERR(FIND("DECOUPE",Tableau1[[#This Row],[DESIGNATION]])),"","NEED REF")</f>
        <v/>
      </c>
    </row>
    <row r="12970" spans="2:14">
      <c r="B12970">
        <v>34401035</v>
      </c>
      <c r="C12970" s="2">
        <v>38642</v>
      </c>
      <c r="E12970" t="s">
        <v>10375</v>
      </c>
      <c r="F12970" t="s">
        <v>10371</v>
      </c>
      <c r="J12970" t="s">
        <v>9893</v>
      </c>
      <c r="L12970" t="str">
        <f>_xlfn.XLOOKUP(Tableau1[[#This Row],[TYPE DE PIECE]],Tableau4[MATIERE],Tableau4[SHORT TYPE],"",0,1)</f>
        <v/>
      </c>
      <c r="N12970" t="str">
        <f>IF(ISERR(FIND("DECOUPE",Tableau1[[#This Row],[DESIGNATION]])),"","NEED REF")</f>
        <v/>
      </c>
    </row>
    <row r="12971" spans="2:14">
      <c r="B12971">
        <v>34401034</v>
      </c>
      <c r="C12971" s="2">
        <v>38642</v>
      </c>
      <c r="E12971" t="s">
        <v>10376</v>
      </c>
      <c r="F12971" t="s">
        <v>10371</v>
      </c>
      <c r="J12971" t="s">
        <v>9893</v>
      </c>
      <c r="L12971" t="str">
        <f>_xlfn.XLOOKUP(Tableau1[[#This Row],[TYPE DE PIECE]],Tableau4[MATIERE],Tableau4[SHORT TYPE],"",0,1)</f>
        <v/>
      </c>
      <c r="N12971" t="str">
        <f>IF(ISERR(FIND("DECOUPE",Tableau1[[#This Row],[DESIGNATION]])),"","NEED REF")</f>
        <v/>
      </c>
    </row>
    <row r="12972" spans="2:14">
      <c r="B12972">
        <v>34401033</v>
      </c>
      <c r="C12972" s="2">
        <v>38642</v>
      </c>
      <c r="E12972" t="s">
        <v>10377</v>
      </c>
      <c r="F12972" t="s">
        <v>10371</v>
      </c>
      <c r="J12972" t="s">
        <v>9893</v>
      </c>
      <c r="L12972" t="str">
        <f>_xlfn.XLOOKUP(Tableau1[[#This Row],[TYPE DE PIECE]],Tableau4[MATIERE],Tableau4[SHORT TYPE],"",0,1)</f>
        <v/>
      </c>
      <c r="N12972" t="str">
        <f>IF(ISERR(FIND("DECOUPE",Tableau1[[#This Row],[DESIGNATION]])),"","NEED REF")</f>
        <v/>
      </c>
    </row>
    <row r="12973" spans="2:14">
      <c r="B12973">
        <v>34401032</v>
      </c>
      <c r="C12973" s="2">
        <v>38642</v>
      </c>
      <c r="E12973" t="s">
        <v>10378</v>
      </c>
      <c r="F12973" t="s">
        <v>10371</v>
      </c>
      <c r="J12973" t="s">
        <v>9893</v>
      </c>
      <c r="L12973" t="str">
        <f>_xlfn.XLOOKUP(Tableau1[[#This Row],[TYPE DE PIECE]],Tableau4[MATIERE],Tableau4[SHORT TYPE],"",0,1)</f>
        <v/>
      </c>
      <c r="N12973" t="str">
        <f>IF(ISERR(FIND("DECOUPE",Tableau1[[#This Row],[DESIGNATION]])),"","NEED REF")</f>
        <v/>
      </c>
    </row>
    <row r="12974" spans="2:14">
      <c r="B12974">
        <v>34401031</v>
      </c>
      <c r="C12974" s="2">
        <v>38642</v>
      </c>
      <c r="E12974" t="s">
        <v>10379</v>
      </c>
      <c r="F12974" t="s">
        <v>10371</v>
      </c>
      <c r="J12974" t="s">
        <v>9893</v>
      </c>
      <c r="L12974" t="str">
        <f>_xlfn.XLOOKUP(Tableau1[[#This Row],[TYPE DE PIECE]],Tableau4[MATIERE],Tableau4[SHORT TYPE],"",0,1)</f>
        <v/>
      </c>
      <c r="N12974" t="str">
        <f>IF(ISERR(FIND("DECOUPE",Tableau1[[#This Row],[DESIGNATION]])),"","NEED REF")</f>
        <v/>
      </c>
    </row>
    <row r="12975" spans="2:14">
      <c r="B12975">
        <v>34401030</v>
      </c>
      <c r="C12975" s="2">
        <v>38642</v>
      </c>
      <c r="E12975" t="s">
        <v>10380</v>
      </c>
      <c r="F12975" t="s">
        <v>10371</v>
      </c>
      <c r="J12975" t="s">
        <v>9893</v>
      </c>
      <c r="L12975" t="str">
        <f>_xlfn.XLOOKUP(Tableau1[[#This Row],[TYPE DE PIECE]],Tableau4[MATIERE],Tableau4[SHORT TYPE],"",0,1)</f>
        <v/>
      </c>
      <c r="N12975" t="str">
        <f>IF(ISERR(FIND("DECOUPE",Tableau1[[#This Row],[DESIGNATION]])),"","NEED REF")</f>
        <v/>
      </c>
    </row>
    <row r="12976" spans="2:14">
      <c r="B12976">
        <v>34401029</v>
      </c>
      <c r="C12976" s="2">
        <v>38642</v>
      </c>
      <c r="E12976" t="s">
        <v>10381</v>
      </c>
      <c r="F12976" t="s">
        <v>10371</v>
      </c>
      <c r="J12976" t="s">
        <v>9893</v>
      </c>
      <c r="L12976" t="str">
        <f>_xlfn.XLOOKUP(Tableau1[[#This Row],[TYPE DE PIECE]],Tableau4[MATIERE],Tableau4[SHORT TYPE],"",0,1)</f>
        <v/>
      </c>
      <c r="N12976" t="str">
        <f>IF(ISERR(FIND("DECOUPE",Tableau1[[#This Row],[DESIGNATION]])),"","NEED REF")</f>
        <v/>
      </c>
    </row>
    <row r="12977" spans="2:14">
      <c r="B12977">
        <v>34401028</v>
      </c>
      <c r="C12977" s="2">
        <v>38642</v>
      </c>
      <c r="E12977" t="s">
        <v>10382</v>
      </c>
      <c r="F12977" t="s">
        <v>10371</v>
      </c>
      <c r="J12977" t="s">
        <v>9893</v>
      </c>
      <c r="L12977" t="str">
        <f>_xlfn.XLOOKUP(Tableau1[[#This Row],[TYPE DE PIECE]],Tableau4[MATIERE],Tableau4[SHORT TYPE],"",0,1)</f>
        <v/>
      </c>
      <c r="N12977" t="str">
        <f>IF(ISERR(FIND("DECOUPE",Tableau1[[#This Row],[DESIGNATION]])),"","NEED REF")</f>
        <v/>
      </c>
    </row>
    <row r="12978" spans="2:14">
      <c r="B12978">
        <v>34401027</v>
      </c>
      <c r="C12978" s="2">
        <v>38642</v>
      </c>
      <c r="E12978" t="s">
        <v>10383</v>
      </c>
      <c r="F12978" t="s">
        <v>10371</v>
      </c>
      <c r="J12978" t="s">
        <v>9893</v>
      </c>
      <c r="L12978" t="str">
        <f>_xlfn.XLOOKUP(Tableau1[[#This Row],[TYPE DE PIECE]],Tableau4[MATIERE],Tableau4[SHORT TYPE],"",0,1)</f>
        <v/>
      </c>
      <c r="N12978" t="str">
        <f>IF(ISERR(FIND("DECOUPE",Tableau1[[#This Row],[DESIGNATION]])),"","NEED REF")</f>
        <v/>
      </c>
    </row>
    <row r="12979" spans="2:14">
      <c r="B12979">
        <v>34401026</v>
      </c>
      <c r="C12979" s="2">
        <v>38639</v>
      </c>
      <c r="D12979" t="s">
        <v>13</v>
      </c>
      <c r="E12979" t="s">
        <v>10384</v>
      </c>
      <c r="F12979" t="s">
        <v>10385</v>
      </c>
      <c r="J12979" t="s">
        <v>4048</v>
      </c>
      <c r="L12979" t="str">
        <f>_xlfn.XLOOKUP(Tableau1[[#This Row],[TYPE DE PIECE]],Tableau4[MATIERE],Tableau4[SHORT TYPE],"",0,1)</f>
        <v/>
      </c>
      <c r="N12979" t="str">
        <f>IF(ISERR(FIND("DECOUPE",Tableau1[[#This Row],[DESIGNATION]])),"","NEED REF")</f>
        <v/>
      </c>
    </row>
    <row r="12980" spans="2:14">
      <c r="B12980">
        <v>34401025</v>
      </c>
      <c r="C12980" s="2">
        <v>38639</v>
      </c>
      <c r="D12980" t="s">
        <v>7068</v>
      </c>
      <c r="E12980" t="s">
        <v>10386</v>
      </c>
      <c r="F12980" t="s">
        <v>10387</v>
      </c>
      <c r="J12980" t="s">
        <v>9513</v>
      </c>
      <c r="L12980" t="str">
        <f>_xlfn.XLOOKUP(Tableau1[[#This Row],[TYPE DE PIECE]],Tableau4[MATIERE],Tableau4[SHORT TYPE],"",0,1)</f>
        <v/>
      </c>
      <c r="N12980" t="str">
        <f>IF(ISERR(FIND("DECOUPE",Tableau1[[#This Row],[DESIGNATION]])),"","NEED REF")</f>
        <v/>
      </c>
    </row>
    <row r="12981" spans="2:14">
      <c r="B12981">
        <v>34401024</v>
      </c>
      <c r="C12981" s="2">
        <v>38639</v>
      </c>
      <c r="D12981" t="s">
        <v>7068</v>
      </c>
      <c r="E12981" t="s">
        <v>10388</v>
      </c>
      <c r="F12981" t="s">
        <v>10387</v>
      </c>
      <c r="J12981" t="s">
        <v>9513</v>
      </c>
      <c r="L12981" t="str">
        <f>_xlfn.XLOOKUP(Tableau1[[#This Row],[TYPE DE PIECE]],Tableau4[MATIERE],Tableau4[SHORT TYPE],"",0,1)</f>
        <v/>
      </c>
      <c r="N12981" t="str">
        <f>IF(ISERR(FIND("DECOUPE",Tableau1[[#This Row],[DESIGNATION]])),"","NEED REF")</f>
        <v/>
      </c>
    </row>
    <row r="12982" spans="2:14">
      <c r="B12982">
        <v>34401023</v>
      </c>
      <c r="C12982" s="2">
        <v>38639</v>
      </c>
      <c r="D12982" t="s">
        <v>7068</v>
      </c>
      <c r="E12982" t="s">
        <v>10389</v>
      </c>
      <c r="F12982" t="s">
        <v>10387</v>
      </c>
      <c r="J12982" t="s">
        <v>9513</v>
      </c>
      <c r="L12982" t="str">
        <f>_xlfn.XLOOKUP(Tableau1[[#This Row],[TYPE DE PIECE]],Tableau4[MATIERE],Tableau4[SHORT TYPE],"",0,1)</f>
        <v/>
      </c>
      <c r="N12982" t="str">
        <f>IF(ISERR(FIND("DECOUPE",Tableau1[[#This Row],[DESIGNATION]])),"","NEED REF")</f>
        <v/>
      </c>
    </row>
    <row r="12983" spans="2:14">
      <c r="B12983">
        <v>34401022</v>
      </c>
      <c r="C12983" s="2">
        <v>38631</v>
      </c>
      <c r="D12983" t="s">
        <v>13</v>
      </c>
      <c r="E12983" t="s">
        <v>10353</v>
      </c>
      <c r="F12983" t="s">
        <v>10390</v>
      </c>
      <c r="J12983" t="s">
        <v>1944</v>
      </c>
      <c r="L12983" t="str">
        <f>_xlfn.XLOOKUP(Tableau1[[#This Row],[TYPE DE PIECE]],Tableau4[MATIERE],Tableau4[SHORT TYPE],"",0,1)</f>
        <v/>
      </c>
      <c r="N12983" t="str">
        <f>IF(ISERR(FIND("DECOUPE",Tableau1[[#This Row],[DESIGNATION]])),"","NEED REF")</f>
        <v/>
      </c>
    </row>
    <row r="12984" spans="2:14">
      <c r="B12984">
        <v>34401021</v>
      </c>
      <c r="C12984" s="2">
        <v>38440</v>
      </c>
      <c r="D12984" t="s">
        <v>6880</v>
      </c>
      <c r="E12984" t="s">
        <v>10391</v>
      </c>
      <c r="F12984" t="s">
        <v>10392</v>
      </c>
      <c r="J12984" t="s">
        <v>9893</v>
      </c>
      <c r="L12984" t="str">
        <f>_xlfn.XLOOKUP(Tableau1[[#This Row],[TYPE DE PIECE]],Tableau4[MATIERE],Tableau4[SHORT TYPE],"",0,1)</f>
        <v/>
      </c>
      <c r="N12984" t="str">
        <f>IF(ISERR(FIND("DECOUPE",Tableau1[[#This Row],[DESIGNATION]])),"","NEED REF")</f>
        <v/>
      </c>
    </row>
    <row r="12985" spans="2:14">
      <c r="B12985">
        <v>34401020</v>
      </c>
      <c r="C12985" s="2">
        <v>38622</v>
      </c>
      <c r="D12985" t="s">
        <v>6880</v>
      </c>
      <c r="E12985" t="s">
        <v>10393</v>
      </c>
      <c r="F12985" t="s">
        <v>10368</v>
      </c>
      <c r="J12985" t="s">
        <v>1944</v>
      </c>
      <c r="L12985" t="str">
        <f>_xlfn.XLOOKUP(Tableau1[[#This Row],[TYPE DE PIECE]],Tableau4[MATIERE],Tableau4[SHORT TYPE],"",0,1)</f>
        <v/>
      </c>
      <c r="N12985" t="str">
        <f>IF(ISERR(FIND("DECOUPE",Tableau1[[#This Row],[DESIGNATION]])),"","NEED REF")</f>
        <v/>
      </c>
    </row>
    <row r="12986" spans="2:14">
      <c r="B12986">
        <v>34401019</v>
      </c>
      <c r="C12986" s="2">
        <v>38621</v>
      </c>
      <c r="D12986" t="s">
        <v>745</v>
      </c>
      <c r="E12986" t="s">
        <v>10394</v>
      </c>
      <c r="F12986" t="s">
        <v>10395</v>
      </c>
      <c r="J12986" t="s">
        <v>4048</v>
      </c>
      <c r="L12986" t="str">
        <f>_xlfn.XLOOKUP(Tableau1[[#This Row],[TYPE DE PIECE]],Tableau4[MATIERE],Tableau4[SHORT TYPE],"",0,1)</f>
        <v/>
      </c>
      <c r="N12986" t="str">
        <f>IF(ISERR(FIND("DECOUPE",Tableau1[[#This Row],[DESIGNATION]])),"","NEED REF")</f>
        <v/>
      </c>
    </row>
    <row r="12987" spans="2:14">
      <c r="B12987">
        <v>34401018</v>
      </c>
      <c r="C12987" s="2">
        <v>38616</v>
      </c>
      <c r="D12987" t="s">
        <v>6880</v>
      </c>
      <c r="E12987" t="s">
        <v>10396</v>
      </c>
      <c r="F12987" t="s">
        <v>10397</v>
      </c>
      <c r="J12987" t="s">
        <v>9893</v>
      </c>
      <c r="L12987" t="str">
        <f>_xlfn.XLOOKUP(Tableau1[[#This Row],[TYPE DE PIECE]],Tableau4[MATIERE],Tableau4[SHORT TYPE],"",0,1)</f>
        <v/>
      </c>
      <c r="N12987" t="str">
        <f>IF(ISERR(FIND("DECOUPE",Tableau1[[#This Row],[DESIGNATION]])),"","NEED REF")</f>
        <v/>
      </c>
    </row>
    <row r="12988" spans="2:14">
      <c r="B12988">
        <v>34401017</v>
      </c>
      <c r="C12988" s="2">
        <v>38611</v>
      </c>
      <c r="D12988" t="s">
        <v>6880</v>
      </c>
      <c r="E12988" t="s">
        <v>10398</v>
      </c>
      <c r="F12988" t="s">
        <v>10399</v>
      </c>
      <c r="J12988" t="s">
        <v>4048</v>
      </c>
      <c r="L12988" t="str">
        <f>_xlfn.XLOOKUP(Tableau1[[#This Row],[TYPE DE PIECE]],Tableau4[MATIERE],Tableau4[SHORT TYPE],"",0,1)</f>
        <v/>
      </c>
      <c r="N12988" t="str">
        <f>IF(ISERR(FIND("DECOUPE",Tableau1[[#This Row],[DESIGNATION]])),"","NEED REF")</f>
        <v/>
      </c>
    </row>
    <row r="12989" spans="2:14">
      <c r="B12989">
        <v>34401016</v>
      </c>
      <c r="C12989" s="2">
        <v>38611</v>
      </c>
      <c r="D12989" t="s">
        <v>13</v>
      </c>
      <c r="E12989" t="s">
        <v>10400</v>
      </c>
      <c r="F12989" t="s">
        <v>10401</v>
      </c>
      <c r="J12989" t="s">
        <v>1944</v>
      </c>
      <c r="L12989" t="str">
        <f>_xlfn.XLOOKUP(Tableau1[[#This Row],[TYPE DE PIECE]],Tableau4[MATIERE],Tableau4[SHORT TYPE],"",0,1)</f>
        <v/>
      </c>
      <c r="N12989" t="str">
        <f>IF(ISERR(FIND("DECOUPE",Tableau1[[#This Row],[DESIGNATION]])),"","NEED REF")</f>
        <v/>
      </c>
    </row>
    <row r="12990" spans="2:14">
      <c r="B12990">
        <v>34401015</v>
      </c>
      <c r="C12990" s="2">
        <v>38611</v>
      </c>
      <c r="D12990" t="s">
        <v>13</v>
      </c>
      <c r="E12990" t="s">
        <v>10402</v>
      </c>
      <c r="F12990" t="s">
        <v>10401</v>
      </c>
      <c r="J12990" t="s">
        <v>1944</v>
      </c>
      <c r="L12990" t="str">
        <f>_xlfn.XLOOKUP(Tableau1[[#This Row],[TYPE DE PIECE]],Tableau4[MATIERE],Tableau4[SHORT TYPE],"",0,1)</f>
        <v/>
      </c>
      <c r="N12990" t="str">
        <f>IF(ISERR(FIND("DECOUPE",Tableau1[[#This Row],[DESIGNATION]])),"","NEED REF")</f>
        <v/>
      </c>
    </row>
    <row r="12991" spans="2:14">
      <c r="B12991">
        <v>34401014</v>
      </c>
      <c r="C12991" s="2">
        <v>38611</v>
      </c>
      <c r="D12991" t="s">
        <v>13</v>
      </c>
      <c r="E12991" t="s">
        <v>10403</v>
      </c>
      <c r="F12991" t="s">
        <v>10401</v>
      </c>
      <c r="J12991" t="s">
        <v>1944</v>
      </c>
      <c r="L12991" t="str">
        <f>_xlfn.XLOOKUP(Tableau1[[#This Row],[TYPE DE PIECE]],Tableau4[MATIERE],Tableau4[SHORT TYPE],"",0,1)</f>
        <v/>
      </c>
      <c r="N12991" t="str">
        <f>IF(ISERR(FIND("DECOUPE",Tableau1[[#This Row],[DESIGNATION]])),"","NEED REF")</f>
        <v/>
      </c>
    </row>
    <row r="12992" spans="2:14">
      <c r="B12992">
        <v>34401013</v>
      </c>
      <c r="C12992" s="2">
        <v>38611</v>
      </c>
      <c r="D12992" t="s">
        <v>13</v>
      </c>
      <c r="E12992" t="s">
        <v>10404</v>
      </c>
      <c r="F12992" t="s">
        <v>10401</v>
      </c>
      <c r="J12992" t="s">
        <v>1944</v>
      </c>
      <c r="L12992" t="str">
        <f>_xlfn.XLOOKUP(Tableau1[[#This Row],[TYPE DE PIECE]],Tableau4[MATIERE],Tableau4[SHORT TYPE],"",0,1)</f>
        <v/>
      </c>
      <c r="N12992" t="str">
        <f>IF(ISERR(FIND("DECOUPE",Tableau1[[#This Row],[DESIGNATION]])),"","NEED REF")</f>
        <v/>
      </c>
    </row>
    <row r="12993" spans="2:14">
      <c r="B12993">
        <v>34401012</v>
      </c>
      <c r="C12993" s="2">
        <v>38611</v>
      </c>
      <c r="D12993" t="s">
        <v>745</v>
      </c>
      <c r="E12993" t="s">
        <v>10405</v>
      </c>
      <c r="F12993" t="s">
        <v>10406</v>
      </c>
      <c r="J12993" t="s">
        <v>1944</v>
      </c>
      <c r="L12993" t="str">
        <f>_xlfn.XLOOKUP(Tableau1[[#This Row],[TYPE DE PIECE]],Tableau4[MATIERE],Tableau4[SHORT TYPE],"",0,1)</f>
        <v/>
      </c>
      <c r="N12993" t="str">
        <f>IF(ISERR(FIND("DECOUPE",Tableau1[[#This Row],[DESIGNATION]])),"","NEED REF")</f>
        <v/>
      </c>
    </row>
    <row r="12994" spans="2:14">
      <c r="B12994">
        <v>34401011</v>
      </c>
      <c r="C12994" s="2">
        <v>38604</v>
      </c>
      <c r="D12994" t="s">
        <v>6880</v>
      </c>
      <c r="E12994" t="s">
        <v>9826</v>
      </c>
      <c r="F12994" t="s">
        <v>10407</v>
      </c>
      <c r="J12994" t="s">
        <v>1944</v>
      </c>
      <c r="L12994" t="str">
        <f>_xlfn.XLOOKUP(Tableau1[[#This Row],[TYPE DE PIECE]],Tableau4[MATIERE],Tableau4[SHORT TYPE],"",0,1)</f>
        <v/>
      </c>
      <c r="N12994" t="str">
        <f>IF(ISERR(FIND("DECOUPE",Tableau1[[#This Row],[DESIGNATION]])),"","NEED REF")</f>
        <v/>
      </c>
    </row>
    <row r="12995" spans="2:14">
      <c r="B12995">
        <v>34401010</v>
      </c>
      <c r="C12995" s="2">
        <v>38603</v>
      </c>
      <c r="D12995" t="s">
        <v>745</v>
      </c>
      <c r="E12995" t="s">
        <v>10408</v>
      </c>
      <c r="F12995" t="s">
        <v>10409</v>
      </c>
      <c r="J12995" t="s">
        <v>9274</v>
      </c>
      <c r="L12995" t="str">
        <f>_xlfn.XLOOKUP(Tableau1[[#This Row],[TYPE DE PIECE]],Tableau4[MATIERE],Tableau4[SHORT TYPE],"",0,1)</f>
        <v/>
      </c>
      <c r="N12995" t="str">
        <f>IF(ISERR(FIND("DECOUPE",Tableau1[[#This Row],[DESIGNATION]])),"","NEED REF")</f>
        <v/>
      </c>
    </row>
    <row r="12996" spans="2:14">
      <c r="B12996">
        <v>34401009</v>
      </c>
      <c r="C12996" s="2">
        <v>38603</v>
      </c>
      <c r="D12996" t="s">
        <v>745</v>
      </c>
      <c r="E12996" t="s">
        <v>10410</v>
      </c>
      <c r="F12996" t="s">
        <v>10411</v>
      </c>
      <c r="J12996" t="s">
        <v>9274</v>
      </c>
      <c r="L12996" t="str">
        <f>_xlfn.XLOOKUP(Tableau1[[#This Row],[TYPE DE PIECE]],Tableau4[MATIERE],Tableau4[SHORT TYPE],"",0,1)</f>
        <v/>
      </c>
      <c r="N12996" t="str">
        <f>IF(ISERR(FIND("DECOUPE",Tableau1[[#This Row],[DESIGNATION]])),"","NEED REF")</f>
        <v/>
      </c>
    </row>
    <row r="12997" spans="2:14">
      <c r="B12997">
        <v>34401008</v>
      </c>
      <c r="C12997" s="2">
        <v>38603</v>
      </c>
      <c r="D12997" t="s">
        <v>745</v>
      </c>
      <c r="E12997" t="s">
        <v>10412</v>
      </c>
      <c r="F12997" t="s">
        <v>10413</v>
      </c>
      <c r="J12997" t="s">
        <v>9274</v>
      </c>
      <c r="L12997" t="str">
        <f>_xlfn.XLOOKUP(Tableau1[[#This Row],[TYPE DE PIECE]],Tableau4[MATIERE],Tableau4[SHORT TYPE],"",0,1)</f>
        <v/>
      </c>
      <c r="N12997" t="str">
        <f>IF(ISERR(FIND("DECOUPE",Tableau1[[#This Row],[DESIGNATION]])),"","NEED REF")</f>
        <v/>
      </c>
    </row>
    <row r="12998" spans="2:14">
      <c r="B12998">
        <v>34401007</v>
      </c>
      <c r="C12998" s="2">
        <v>38603</v>
      </c>
      <c r="D12998" t="s">
        <v>745</v>
      </c>
      <c r="E12998" t="s">
        <v>10414</v>
      </c>
      <c r="F12998" t="s">
        <v>10415</v>
      </c>
      <c r="J12998" t="s">
        <v>9274</v>
      </c>
      <c r="L12998" t="str">
        <f>_xlfn.XLOOKUP(Tableau1[[#This Row],[TYPE DE PIECE]],Tableau4[MATIERE],Tableau4[SHORT TYPE],"",0,1)</f>
        <v/>
      </c>
      <c r="N12998" t="str">
        <f>IF(ISERR(FIND("DECOUPE",Tableau1[[#This Row],[DESIGNATION]])),"","NEED REF")</f>
        <v/>
      </c>
    </row>
    <row r="12999" spans="2:14">
      <c r="B12999">
        <v>34401006</v>
      </c>
      <c r="C12999" s="2">
        <v>38602</v>
      </c>
      <c r="D12999" t="s">
        <v>13</v>
      </c>
      <c r="E12999" t="s">
        <v>10416</v>
      </c>
      <c r="F12999" t="s">
        <v>9164</v>
      </c>
      <c r="J12999" t="s">
        <v>4048</v>
      </c>
      <c r="L12999" t="str">
        <f>_xlfn.XLOOKUP(Tableau1[[#This Row],[TYPE DE PIECE]],Tableau4[MATIERE],Tableau4[SHORT TYPE],"",0,1)</f>
        <v/>
      </c>
      <c r="N12999" t="str">
        <f>IF(ISERR(FIND("DECOUPE",Tableau1[[#This Row],[DESIGNATION]])),"","NEED REF")</f>
        <v/>
      </c>
    </row>
    <row r="13000" spans="2:14">
      <c r="B13000">
        <v>34401005</v>
      </c>
      <c r="C13000" s="2">
        <v>38601</v>
      </c>
      <c r="D13000" t="s">
        <v>6880</v>
      </c>
      <c r="E13000" t="s">
        <v>10417</v>
      </c>
      <c r="F13000" t="s">
        <v>10418</v>
      </c>
      <c r="J13000" t="s">
        <v>1944</v>
      </c>
      <c r="L13000" t="str">
        <f>_xlfn.XLOOKUP(Tableau1[[#This Row],[TYPE DE PIECE]],Tableau4[MATIERE],Tableau4[SHORT TYPE],"",0,1)</f>
        <v/>
      </c>
      <c r="N13000" t="str">
        <f>IF(ISERR(FIND("DECOUPE",Tableau1[[#This Row],[DESIGNATION]])),"","NEED REF")</f>
        <v/>
      </c>
    </row>
    <row r="13001" spans="2:14">
      <c r="B13001">
        <v>34401004</v>
      </c>
      <c r="C13001" s="2">
        <v>38600</v>
      </c>
      <c r="D13001" t="s">
        <v>7068</v>
      </c>
      <c r="E13001" t="s">
        <v>10419</v>
      </c>
      <c r="F13001" t="s">
        <v>10420</v>
      </c>
      <c r="J13001" t="s">
        <v>9893</v>
      </c>
      <c r="L13001" t="str">
        <f>_xlfn.XLOOKUP(Tableau1[[#This Row],[TYPE DE PIECE]],Tableau4[MATIERE],Tableau4[SHORT TYPE],"",0,1)</f>
        <v/>
      </c>
      <c r="N13001" t="str">
        <f>IF(ISERR(FIND("DECOUPE",Tableau1[[#This Row],[DESIGNATION]])),"","NEED REF")</f>
        <v/>
      </c>
    </row>
    <row r="13002" spans="2:14">
      <c r="B13002">
        <v>34401003</v>
      </c>
      <c r="C13002" s="2">
        <v>38587</v>
      </c>
      <c r="D13002" t="s">
        <v>745</v>
      </c>
      <c r="E13002" t="s">
        <v>10421</v>
      </c>
      <c r="F13002" t="s">
        <v>10422</v>
      </c>
      <c r="J13002" t="s">
        <v>9274</v>
      </c>
      <c r="L13002" t="str">
        <f>_xlfn.XLOOKUP(Tableau1[[#This Row],[TYPE DE PIECE]],Tableau4[MATIERE],Tableau4[SHORT TYPE],"",0,1)</f>
        <v/>
      </c>
      <c r="N13002" t="str">
        <f>IF(ISERR(FIND("DECOUPE",Tableau1[[#This Row],[DESIGNATION]])),"","NEED REF")</f>
        <v/>
      </c>
    </row>
    <row r="13003" spans="2:14">
      <c r="B13003">
        <v>34401002</v>
      </c>
      <c r="C13003" s="2">
        <v>38587</v>
      </c>
      <c r="D13003" t="s">
        <v>745</v>
      </c>
      <c r="E13003" t="s">
        <v>10423</v>
      </c>
      <c r="F13003" t="s">
        <v>10424</v>
      </c>
      <c r="J13003" t="s">
        <v>4048</v>
      </c>
      <c r="L13003" t="str">
        <f>_xlfn.XLOOKUP(Tableau1[[#This Row],[TYPE DE PIECE]],Tableau4[MATIERE],Tableau4[SHORT TYPE],"",0,1)</f>
        <v/>
      </c>
      <c r="N13003" t="str">
        <f>IF(ISERR(FIND("DECOUPE",Tableau1[[#This Row],[DESIGNATION]])),"","NEED REF")</f>
        <v/>
      </c>
    </row>
    <row r="13004" spans="2:14">
      <c r="B13004">
        <v>34401001</v>
      </c>
      <c r="C13004" s="2">
        <v>38587</v>
      </c>
      <c r="D13004" t="s">
        <v>6880</v>
      </c>
      <c r="E13004" t="s">
        <v>10425</v>
      </c>
      <c r="F13004" t="s">
        <v>10426</v>
      </c>
      <c r="J13004" t="s">
        <v>9893</v>
      </c>
      <c r="L13004" t="str">
        <f>_xlfn.XLOOKUP(Tableau1[[#This Row],[TYPE DE PIECE]],Tableau4[MATIERE],Tableau4[SHORT TYPE],"",0,1)</f>
        <v/>
      </c>
      <c r="N13004" t="str">
        <f>IF(ISERR(FIND("DECOUPE",Tableau1[[#This Row],[DESIGNATION]])),"","NEED REF")</f>
        <v/>
      </c>
    </row>
    <row r="13005" spans="2:14">
      <c r="B13005">
        <v>34401000</v>
      </c>
      <c r="C13005" s="2">
        <v>38576</v>
      </c>
      <c r="D13005" t="s">
        <v>6880</v>
      </c>
      <c r="E13005" t="s">
        <v>10427</v>
      </c>
      <c r="F13005" t="s">
        <v>10428</v>
      </c>
      <c r="J13005" t="s">
        <v>9274</v>
      </c>
      <c r="L13005" t="str">
        <f>_xlfn.XLOOKUP(Tableau1[[#This Row],[TYPE DE PIECE]],Tableau4[MATIERE],Tableau4[SHORT TYPE],"",0,1)</f>
        <v/>
      </c>
      <c r="N13005" t="str">
        <f>IF(ISERR(FIND("DECOUPE",Tableau1[[#This Row],[DESIGNATION]])),"","NEED REF")</f>
        <v/>
      </c>
    </row>
    <row r="13006" spans="2:14">
      <c r="B13006">
        <v>34400999</v>
      </c>
      <c r="C13006" s="2">
        <v>38567</v>
      </c>
      <c r="D13006" t="s">
        <v>6880</v>
      </c>
      <c r="E13006" t="s">
        <v>10429</v>
      </c>
      <c r="F13006" t="s">
        <v>10430</v>
      </c>
      <c r="J13006" t="s">
        <v>1944</v>
      </c>
      <c r="L13006" t="str">
        <f>_xlfn.XLOOKUP(Tableau1[[#This Row],[TYPE DE PIECE]],Tableau4[MATIERE],Tableau4[SHORT TYPE],"",0,1)</f>
        <v/>
      </c>
      <c r="N13006" t="str">
        <f>IF(ISERR(FIND("DECOUPE",Tableau1[[#This Row],[DESIGNATION]])),"","NEED REF")</f>
        <v/>
      </c>
    </row>
    <row r="13007" spans="2:14">
      <c r="B13007">
        <v>34400998</v>
      </c>
      <c r="C13007" s="2">
        <v>38567</v>
      </c>
      <c r="D13007" t="s">
        <v>745</v>
      </c>
      <c r="E13007" t="s">
        <v>10431</v>
      </c>
      <c r="F13007" t="s">
        <v>10432</v>
      </c>
      <c r="J13007" t="s">
        <v>2245</v>
      </c>
      <c r="L13007" t="str">
        <f>_xlfn.XLOOKUP(Tableau1[[#This Row],[TYPE DE PIECE]],Tableau4[MATIERE],Tableau4[SHORT TYPE],"",0,1)</f>
        <v/>
      </c>
      <c r="N13007" t="str">
        <f>IF(ISERR(FIND("DECOUPE",Tableau1[[#This Row],[DESIGNATION]])),"","NEED REF")</f>
        <v/>
      </c>
    </row>
    <row r="13008" spans="2:14">
      <c r="B13008">
        <v>34400997</v>
      </c>
      <c r="C13008" s="2">
        <v>38566</v>
      </c>
      <c r="D13008" t="s">
        <v>6880</v>
      </c>
      <c r="E13008" t="s">
        <v>10433</v>
      </c>
      <c r="F13008" t="s">
        <v>10432</v>
      </c>
      <c r="J13008" t="s">
        <v>9893</v>
      </c>
      <c r="L13008" t="str">
        <f>_xlfn.XLOOKUP(Tableau1[[#This Row],[TYPE DE PIECE]],Tableau4[MATIERE],Tableau4[SHORT TYPE],"",0,1)</f>
        <v/>
      </c>
      <c r="N13008" t="str">
        <f>IF(ISERR(FIND("DECOUPE",Tableau1[[#This Row],[DESIGNATION]])),"","NEED REF")</f>
        <v/>
      </c>
    </row>
    <row r="13009" spans="2:14">
      <c r="B13009">
        <v>34400996</v>
      </c>
      <c r="C13009" s="2">
        <v>38565</v>
      </c>
      <c r="D13009" t="s">
        <v>6880</v>
      </c>
      <c r="E13009" t="s">
        <v>10434</v>
      </c>
      <c r="F13009" t="s">
        <v>10435</v>
      </c>
      <c r="J13009" t="s">
        <v>9893</v>
      </c>
      <c r="L13009" t="str">
        <f>_xlfn.XLOOKUP(Tableau1[[#This Row],[TYPE DE PIECE]],Tableau4[MATIERE],Tableau4[SHORT TYPE],"",0,1)</f>
        <v/>
      </c>
      <c r="N13009" t="str">
        <f>IF(ISERR(FIND("DECOUPE",Tableau1[[#This Row],[DESIGNATION]])),"","NEED REF")</f>
        <v/>
      </c>
    </row>
    <row r="13010" spans="2:14">
      <c r="B13010">
        <v>34400995</v>
      </c>
      <c r="C13010" s="2">
        <v>38562</v>
      </c>
      <c r="D13010" t="s">
        <v>6880</v>
      </c>
      <c r="E13010" t="s">
        <v>10436</v>
      </c>
      <c r="F13010" t="s">
        <v>10437</v>
      </c>
      <c r="J13010" t="s">
        <v>9893</v>
      </c>
      <c r="L13010" t="str">
        <f>_xlfn.XLOOKUP(Tableau1[[#This Row],[TYPE DE PIECE]],Tableau4[MATIERE],Tableau4[SHORT TYPE],"",0,1)</f>
        <v/>
      </c>
      <c r="N13010" t="str">
        <f>IF(ISERR(FIND("DECOUPE",Tableau1[[#This Row],[DESIGNATION]])),"","NEED REF")</f>
        <v/>
      </c>
    </row>
    <row r="13011" spans="2:14">
      <c r="B13011">
        <v>34400994</v>
      </c>
      <c r="C13011" s="2">
        <v>38561</v>
      </c>
      <c r="D13011" t="s">
        <v>6880</v>
      </c>
      <c r="E13011" t="s">
        <v>10438</v>
      </c>
      <c r="F13011" t="s">
        <v>10439</v>
      </c>
      <c r="J13011" t="s">
        <v>9893</v>
      </c>
      <c r="L13011" t="str">
        <f>_xlfn.XLOOKUP(Tableau1[[#This Row],[TYPE DE PIECE]],Tableau4[MATIERE],Tableau4[SHORT TYPE],"",0,1)</f>
        <v/>
      </c>
      <c r="N13011" t="str">
        <f>IF(ISERR(FIND("DECOUPE",Tableau1[[#This Row],[DESIGNATION]])),"","NEED REF")</f>
        <v/>
      </c>
    </row>
    <row r="13012" spans="2:14">
      <c r="B13012">
        <v>34400993</v>
      </c>
      <c r="C13012" s="2">
        <v>38561</v>
      </c>
      <c r="D13012" t="s">
        <v>6880</v>
      </c>
      <c r="E13012" t="s">
        <v>10440</v>
      </c>
      <c r="F13012" t="s">
        <v>10441</v>
      </c>
      <c r="J13012" t="s">
        <v>9893</v>
      </c>
      <c r="L13012" t="str">
        <f>_xlfn.XLOOKUP(Tableau1[[#This Row],[TYPE DE PIECE]],Tableau4[MATIERE],Tableau4[SHORT TYPE],"",0,1)</f>
        <v/>
      </c>
      <c r="N13012" t="str">
        <f>IF(ISERR(FIND("DECOUPE",Tableau1[[#This Row],[DESIGNATION]])),"","NEED REF")</f>
        <v/>
      </c>
    </row>
    <row r="13013" spans="2:14">
      <c r="B13013">
        <v>34400992</v>
      </c>
      <c r="C13013" s="2">
        <v>38561</v>
      </c>
      <c r="D13013" t="s">
        <v>6880</v>
      </c>
      <c r="E13013" t="s">
        <v>10442</v>
      </c>
      <c r="F13013" t="s">
        <v>10443</v>
      </c>
      <c r="J13013" t="s">
        <v>9893</v>
      </c>
      <c r="L13013" t="str">
        <f>_xlfn.XLOOKUP(Tableau1[[#This Row],[TYPE DE PIECE]],Tableau4[MATIERE],Tableau4[SHORT TYPE],"",0,1)</f>
        <v/>
      </c>
      <c r="N13013" t="str">
        <f>IF(ISERR(FIND("DECOUPE",Tableau1[[#This Row],[DESIGNATION]])),"","NEED REF")</f>
        <v/>
      </c>
    </row>
    <row r="13014" spans="2:14">
      <c r="B13014">
        <v>34400991</v>
      </c>
      <c r="C13014" s="2">
        <v>38561</v>
      </c>
      <c r="D13014" t="s">
        <v>13</v>
      </c>
      <c r="E13014" t="s">
        <v>10444</v>
      </c>
      <c r="F13014" t="s">
        <v>10445</v>
      </c>
      <c r="J13014" t="s">
        <v>1944</v>
      </c>
      <c r="L13014" t="str">
        <f>_xlfn.XLOOKUP(Tableau1[[#This Row],[TYPE DE PIECE]],Tableau4[MATIERE],Tableau4[SHORT TYPE],"",0,1)</f>
        <v/>
      </c>
      <c r="N13014" t="str">
        <f>IF(ISERR(FIND("DECOUPE",Tableau1[[#This Row],[DESIGNATION]])),"","NEED REF")</f>
        <v/>
      </c>
    </row>
    <row r="13015" spans="2:14">
      <c r="B13015">
        <v>34400990</v>
      </c>
      <c r="C13015" s="2">
        <v>38559</v>
      </c>
      <c r="D13015" t="s">
        <v>13</v>
      </c>
      <c r="E13015" t="s">
        <v>10446</v>
      </c>
      <c r="F13015" t="s">
        <v>10387</v>
      </c>
      <c r="J13015" t="s">
        <v>1944</v>
      </c>
      <c r="L13015" t="str">
        <f>_xlfn.XLOOKUP(Tableau1[[#This Row],[TYPE DE PIECE]],Tableau4[MATIERE],Tableau4[SHORT TYPE],"",0,1)</f>
        <v/>
      </c>
      <c r="N13015" t="str">
        <f>IF(ISERR(FIND("DECOUPE",Tableau1[[#This Row],[DESIGNATION]])),"","NEED REF")</f>
        <v/>
      </c>
    </row>
    <row r="13016" spans="2:14">
      <c r="B13016">
        <v>34400989</v>
      </c>
      <c r="C13016" s="2">
        <v>38559</v>
      </c>
      <c r="D13016" t="s">
        <v>13</v>
      </c>
      <c r="E13016" t="s">
        <v>10447</v>
      </c>
      <c r="F13016" t="s">
        <v>10387</v>
      </c>
      <c r="J13016" t="s">
        <v>1944</v>
      </c>
      <c r="L13016" t="str">
        <f>_xlfn.XLOOKUP(Tableau1[[#This Row],[TYPE DE PIECE]],Tableau4[MATIERE],Tableau4[SHORT TYPE],"",0,1)</f>
        <v/>
      </c>
      <c r="N13016" t="str">
        <f>IF(ISERR(FIND("DECOUPE",Tableau1[[#This Row],[DESIGNATION]])),"","NEED REF")</f>
        <v/>
      </c>
    </row>
    <row r="13017" spans="2:14">
      <c r="B13017">
        <v>34400988</v>
      </c>
      <c r="C13017" s="2">
        <v>38559</v>
      </c>
      <c r="D13017" t="s">
        <v>13</v>
      </c>
      <c r="E13017" t="s">
        <v>10448</v>
      </c>
      <c r="F13017" t="s">
        <v>10387</v>
      </c>
      <c r="J13017" t="s">
        <v>1944</v>
      </c>
      <c r="L13017" t="str">
        <f>_xlfn.XLOOKUP(Tableau1[[#This Row],[TYPE DE PIECE]],Tableau4[MATIERE],Tableau4[SHORT TYPE],"",0,1)</f>
        <v/>
      </c>
      <c r="N13017" t="str">
        <f>IF(ISERR(FIND("DECOUPE",Tableau1[[#This Row],[DESIGNATION]])),"","NEED REF")</f>
        <v/>
      </c>
    </row>
    <row r="13018" spans="2:14">
      <c r="B13018">
        <v>34400987</v>
      </c>
      <c r="C13018" s="2">
        <v>38559</v>
      </c>
      <c r="D13018" t="s">
        <v>13</v>
      </c>
      <c r="E13018" t="s">
        <v>10449</v>
      </c>
      <c r="F13018" t="s">
        <v>10387</v>
      </c>
      <c r="J13018" t="s">
        <v>1944</v>
      </c>
      <c r="L13018" t="str">
        <f>_xlfn.XLOOKUP(Tableau1[[#This Row],[TYPE DE PIECE]],Tableau4[MATIERE],Tableau4[SHORT TYPE],"",0,1)</f>
        <v/>
      </c>
      <c r="N13018" t="str">
        <f>IF(ISERR(FIND("DECOUPE",Tableau1[[#This Row],[DESIGNATION]])),"","NEED REF")</f>
        <v/>
      </c>
    </row>
    <row r="13019" spans="2:14">
      <c r="B13019">
        <v>34400986</v>
      </c>
      <c r="C13019" s="2">
        <v>38559</v>
      </c>
      <c r="D13019" t="s">
        <v>13</v>
      </c>
      <c r="E13019" t="s">
        <v>10450</v>
      </c>
      <c r="F13019" t="s">
        <v>10387</v>
      </c>
      <c r="J13019" t="s">
        <v>1944</v>
      </c>
      <c r="L13019" t="str">
        <f>_xlfn.XLOOKUP(Tableau1[[#This Row],[TYPE DE PIECE]],Tableau4[MATIERE],Tableau4[SHORT TYPE],"",0,1)</f>
        <v/>
      </c>
      <c r="N13019" t="str">
        <f>IF(ISERR(FIND("DECOUPE",Tableau1[[#This Row],[DESIGNATION]])),"","NEED REF")</f>
        <v/>
      </c>
    </row>
    <row r="13020" spans="2:14">
      <c r="B13020">
        <v>34400985</v>
      </c>
      <c r="C13020" s="2">
        <v>38559</v>
      </c>
      <c r="D13020" t="s">
        <v>13</v>
      </c>
      <c r="E13020" t="s">
        <v>10451</v>
      </c>
      <c r="F13020" t="s">
        <v>10387</v>
      </c>
      <c r="J13020" t="s">
        <v>1944</v>
      </c>
      <c r="L13020" t="str">
        <f>_xlfn.XLOOKUP(Tableau1[[#This Row],[TYPE DE PIECE]],Tableau4[MATIERE],Tableau4[SHORT TYPE],"",0,1)</f>
        <v/>
      </c>
      <c r="N13020" t="str">
        <f>IF(ISERR(FIND("DECOUPE",Tableau1[[#This Row],[DESIGNATION]])),"","NEED REF")</f>
        <v/>
      </c>
    </row>
    <row r="13021" spans="2:14">
      <c r="B13021">
        <v>34400984</v>
      </c>
      <c r="C13021" s="2">
        <v>38554</v>
      </c>
      <c r="D13021" t="s">
        <v>13</v>
      </c>
      <c r="E13021" t="s">
        <v>10452</v>
      </c>
      <c r="F13021" t="s">
        <v>10453</v>
      </c>
      <c r="J13021" t="s">
        <v>1944</v>
      </c>
      <c r="L13021" t="str">
        <f>_xlfn.XLOOKUP(Tableau1[[#This Row],[TYPE DE PIECE]],Tableau4[MATIERE],Tableau4[SHORT TYPE],"",0,1)</f>
        <v/>
      </c>
      <c r="N13021" t="str">
        <f>IF(ISERR(FIND("DECOUPE",Tableau1[[#This Row],[DESIGNATION]])),"","NEED REF")</f>
        <v/>
      </c>
    </row>
    <row r="13022" spans="2:14">
      <c r="B13022">
        <v>34400983</v>
      </c>
      <c r="C13022" s="2">
        <v>38554</v>
      </c>
      <c r="D13022" t="s">
        <v>13</v>
      </c>
      <c r="E13022" t="s">
        <v>10454</v>
      </c>
      <c r="F13022" t="s">
        <v>10453</v>
      </c>
      <c r="J13022" t="s">
        <v>1944</v>
      </c>
      <c r="L13022" t="str">
        <f>_xlfn.XLOOKUP(Tableau1[[#This Row],[TYPE DE PIECE]],Tableau4[MATIERE],Tableau4[SHORT TYPE],"",0,1)</f>
        <v/>
      </c>
      <c r="N13022" t="str">
        <f>IF(ISERR(FIND("DECOUPE",Tableau1[[#This Row],[DESIGNATION]])),"","NEED REF")</f>
        <v/>
      </c>
    </row>
    <row r="13023" spans="2:14">
      <c r="B13023">
        <v>34400982</v>
      </c>
      <c r="C13023" s="2">
        <v>38553</v>
      </c>
      <c r="D13023" t="s">
        <v>13</v>
      </c>
      <c r="E13023" t="s">
        <v>10455</v>
      </c>
      <c r="F13023" t="s">
        <v>10456</v>
      </c>
      <c r="J13023" t="s">
        <v>1944</v>
      </c>
      <c r="L13023" t="str">
        <f>_xlfn.XLOOKUP(Tableau1[[#This Row],[TYPE DE PIECE]],Tableau4[MATIERE],Tableau4[SHORT TYPE],"",0,1)</f>
        <v/>
      </c>
      <c r="N13023" t="str">
        <f>IF(ISERR(FIND("DECOUPE",Tableau1[[#This Row],[DESIGNATION]])),"","NEED REF")</f>
        <v/>
      </c>
    </row>
    <row r="13024" spans="2:14">
      <c r="B13024">
        <v>34400981</v>
      </c>
      <c r="C13024" s="2">
        <v>38553</v>
      </c>
      <c r="D13024" t="s">
        <v>13</v>
      </c>
      <c r="E13024" t="s">
        <v>10455</v>
      </c>
      <c r="F13024" t="s">
        <v>10456</v>
      </c>
      <c r="J13024" t="s">
        <v>1944</v>
      </c>
      <c r="L13024" t="str">
        <f>_xlfn.XLOOKUP(Tableau1[[#This Row],[TYPE DE PIECE]],Tableau4[MATIERE],Tableau4[SHORT TYPE],"",0,1)</f>
        <v/>
      </c>
      <c r="N13024" t="str">
        <f>IF(ISERR(FIND("DECOUPE",Tableau1[[#This Row],[DESIGNATION]])),"","NEED REF")</f>
        <v/>
      </c>
    </row>
    <row r="13025" spans="2:14">
      <c r="B13025">
        <v>34400980</v>
      </c>
      <c r="C13025" s="2">
        <v>38553</v>
      </c>
      <c r="D13025" t="s">
        <v>13</v>
      </c>
      <c r="E13025" t="s">
        <v>10455</v>
      </c>
      <c r="F13025" t="s">
        <v>10456</v>
      </c>
      <c r="J13025" t="s">
        <v>1944</v>
      </c>
      <c r="L13025" t="str">
        <f>_xlfn.XLOOKUP(Tableau1[[#This Row],[TYPE DE PIECE]],Tableau4[MATIERE],Tableau4[SHORT TYPE],"",0,1)</f>
        <v/>
      </c>
      <c r="N13025" t="str">
        <f>IF(ISERR(FIND("DECOUPE",Tableau1[[#This Row],[DESIGNATION]])),"","NEED REF")</f>
        <v/>
      </c>
    </row>
    <row r="13026" spans="2:14">
      <c r="B13026">
        <v>34400979</v>
      </c>
      <c r="C13026" s="2">
        <v>38545</v>
      </c>
      <c r="D13026" t="s">
        <v>745</v>
      </c>
      <c r="E13026" t="s">
        <v>10457</v>
      </c>
      <c r="F13026" t="s">
        <v>10458</v>
      </c>
      <c r="J13026" t="s">
        <v>1944</v>
      </c>
      <c r="L13026" t="str">
        <f>_xlfn.XLOOKUP(Tableau1[[#This Row],[TYPE DE PIECE]],Tableau4[MATIERE],Tableau4[SHORT TYPE],"",0,1)</f>
        <v/>
      </c>
      <c r="N13026" t="str">
        <f>IF(ISERR(FIND("DECOUPE",Tableau1[[#This Row],[DESIGNATION]])),"","NEED REF")</f>
        <v/>
      </c>
    </row>
    <row r="13027" spans="2:14">
      <c r="B13027">
        <v>34400978</v>
      </c>
      <c r="C13027" s="2">
        <v>38545</v>
      </c>
      <c r="D13027" t="s">
        <v>745</v>
      </c>
      <c r="E13027" t="s">
        <v>10459</v>
      </c>
      <c r="F13027" t="s">
        <v>10458</v>
      </c>
      <c r="J13027" t="s">
        <v>1944</v>
      </c>
      <c r="L13027" t="str">
        <f>_xlfn.XLOOKUP(Tableau1[[#This Row],[TYPE DE PIECE]],Tableau4[MATIERE],Tableau4[SHORT TYPE],"",0,1)</f>
        <v/>
      </c>
      <c r="N13027" t="str">
        <f>IF(ISERR(FIND("DECOUPE",Tableau1[[#This Row],[DESIGNATION]])),"","NEED REF")</f>
        <v/>
      </c>
    </row>
    <row r="13028" spans="2:14">
      <c r="B13028">
        <v>34400977</v>
      </c>
      <c r="C13028" s="2">
        <v>38544</v>
      </c>
      <c r="D13028" t="s">
        <v>745</v>
      </c>
      <c r="E13028" t="s">
        <v>10460</v>
      </c>
      <c r="F13028" t="s">
        <v>10461</v>
      </c>
      <c r="J13028" t="s">
        <v>1944</v>
      </c>
      <c r="L13028" t="str">
        <f>_xlfn.XLOOKUP(Tableau1[[#This Row],[TYPE DE PIECE]],Tableau4[MATIERE],Tableau4[SHORT TYPE],"",0,1)</f>
        <v/>
      </c>
      <c r="N13028" t="str">
        <f>IF(ISERR(FIND("DECOUPE",Tableau1[[#This Row],[DESIGNATION]])),"","NEED REF")</f>
        <v/>
      </c>
    </row>
    <row r="13029" spans="2:14">
      <c r="B13029">
        <v>34400976</v>
      </c>
      <c r="C13029" s="2">
        <v>38544</v>
      </c>
      <c r="D13029" t="s">
        <v>745</v>
      </c>
      <c r="E13029" t="s">
        <v>10457</v>
      </c>
      <c r="F13029" t="s">
        <v>10462</v>
      </c>
      <c r="J13029" t="s">
        <v>1944</v>
      </c>
      <c r="L13029" t="str">
        <f>_xlfn.XLOOKUP(Tableau1[[#This Row],[TYPE DE PIECE]],Tableau4[MATIERE],Tableau4[SHORT TYPE],"",0,1)</f>
        <v/>
      </c>
      <c r="N13029" t="str">
        <f>IF(ISERR(FIND("DECOUPE",Tableau1[[#This Row],[DESIGNATION]])),"","NEED REF")</f>
        <v/>
      </c>
    </row>
    <row r="13030" spans="2:14">
      <c r="B13030">
        <v>34400975</v>
      </c>
      <c r="C13030" s="2">
        <v>38544</v>
      </c>
      <c r="D13030" t="s">
        <v>745</v>
      </c>
      <c r="E13030" t="s">
        <v>10457</v>
      </c>
      <c r="F13030" t="s">
        <v>10463</v>
      </c>
      <c r="J13030" t="s">
        <v>1944</v>
      </c>
      <c r="L13030" t="str">
        <f>_xlfn.XLOOKUP(Tableau1[[#This Row],[TYPE DE PIECE]],Tableau4[MATIERE],Tableau4[SHORT TYPE],"",0,1)</f>
        <v/>
      </c>
      <c r="N13030" t="str">
        <f>IF(ISERR(FIND("DECOUPE",Tableau1[[#This Row],[DESIGNATION]])),"","NEED REF")</f>
        <v/>
      </c>
    </row>
    <row r="13031" spans="2:14">
      <c r="B13031">
        <v>34400974</v>
      </c>
      <c r="C13031" s="2">
        <v>38544</v>
      </c>
      <c r="D13031" t="s">
        <v>745</v>
      </c>
      <c r="E13031" t="s">
        <v>10459</v>
      </c>
      <c r="F13031" t="s">
        <v>10464</v>
      </c>
      <c r="J13031" t="s">
        <v>1944</v>
      </c>
      <c r="L13031" t="str">
        <f>_xlfn.XLOOKUP(Tableau1[[#This Row],[TYPE DE PIECE]],Tableau4[MATIERE],Tableau4[SHORT TYPE],"",0,1)</f>
        <v/>
      </c>
      <c r="N13031" t="str">
        <f>IF(ISERR(FIND("DECOUPE",Tableau1[[#This Row],[DESIGNATION]])),"","NEED REF")</f>
        <v/>
      </c>
    </row>
    <row r="13032" spans="2:14">
      <c r="B13032">
        <v>34400973</v>
      </c>
      <c r="C13032" s="2">
        <v>38538</v>
      </c>
      <c r="D13032" t="s">
        <v>13</v>
      </c>
      <c r="E13032" t="s">
        <v>10465</v>
      </c>
      <c r="F13032" t="s">
        <v>10456</v>
      </c>
      <c r="J13032" t="s">
        <v>1944</v>
      </c>
      <c r="L13032" t="str">
        <f>_xlfn.XLOOKUP(Tableau1[[#This Row],[TYPE DE PIECE]],Tableau4[MATIERE],Tableau4[SHORT TYPE],"",0,1)</f>
        <v/>
      </c>
      <c r="N13032" t="str">
        <f>IF(ISERR(FIND("DECOUPE",Tableau1[[#This Row],[DESIGNATION]])),"","NEED REF")</f>
        <v/>
      </c>
    </row>
    <row r="13033" spans="2:14">
      <c r="B13033">
        <v>34400972</v>
      </c>
      <c r="C13033" s="2">
        <v>38538</v>
      </c>
      <c r="D13033" t="s">
        <v>745</v>
      </c>
      <c r="E13033" t="s">
        <v>10466</v>
      </c>
      <c r="F13033" t="s">
        <v>10456</v>
      </c>
      <c r="J13033" t="s">
        <v>1944</v>
      </c>
      <c r="L13033" t="str">
        <f>_xlfn.XLOOKUP(Tableau1[[#This Row],[TYPE DE PIECE]],Tableau4[MATIERE],Tableau4[SHORT TYPE],"",0,1)</f>
        <v/>
      </c>
      <c r="N13033" t="str">
        <f>IF(ISERR(FIND("DECOUPE",Tableau1[[#This Row],[DESIGNATION]])),"","NEED REF")</f>
        <v/>
      </c>
    </row>
    <row r="13034" spans="2:14">
      <c r="B13034">
        <v>34400971</v>
      </c>
      <c r="C13034" s="2">
        <v>38533</v>
      </c>
      <c r="D13034" t="s">
        <v>13</v>
      </c>
      <c r="E13034" t="s">
        <v>10467</v>
      </c>
      <c r="F13034" t="s">
        <v>10468</v>
      </c>
      <c r="J13034" t="s">
        <v>4048</v>
      </c>
      <c r="L13034" t="str">
        <f>_xlfn.XLOOKUP(Tableau1[[#This Row],[TYPE DE PIECE]],Tableau4[MATIERE],Tableau4[SHORT TYPE],"",0,1)</f>
        <v/>
      </c>
      <c r="N13034" t="str">
        <f>IF(ISERR(FIND("DECOUPE",Tableau1[[#This Row],[DESIGNATION]])),"","NEED REF")</f>
        <v/>
      </c>
    </row>
    <row r="13035" spans="2:14">
      <c r="B13035">
        <v>34400970</v>
      </c>
      <c r="C13035" s="2">
        <v>38533</v>
      </c>
      <c r="D13035" t="s">
        <v>7068</v>
      </c>
      <c r="E13035" t="s">
        <v>10469</v>
      </c>
      <c r="F13035" t="s">
        <v>9719</v>
      </c>
      <c r="J13035" t="s">
        <v>9893</v>
      </c>
      <c r="L13035" t="str">
        <f>_xlfn.XLOOKUP(Tableau1[[#This Row],[TYPE DE PIECE]],Tableau4[MATIERE],Tableau4[SHORT TYPE],"",0,1)</f>
        <v/>
      </c>
      <c r="N13035" t="str">
        <f>IF(ISERR(FIND("DECOUPE",Tableau1[[#This Row],[DESIGNATION]])),"","NEED REF")</f>
        <v/>
      </c>
    </row>
    <row r="13036" spans="2:14">
      <c r="B13036">
        <v>34400969</v>
      </c>
      <c r="C13036" s="2">
        <v>38531</v>
      </c>
      <c r="D13036" t="s">
        <v>745</v>
      </c>
      <c r="E13036" t="s">
        <v>10470</v>
      </c>
      <c r="F13036" t="s">
        <v>10011</v>
      </c>
      <c r="J13036" t="s">
        <v>1944</v>
      </c>
      <c r="L13036" t="str">
        <f>_xlfn.XLOOKUP(Tableau1[[#This Row],[TYPE DE PIECE]],Tableau4[MATIERE],Tableau4[SHORT TYPE],"",0,1)</f>
        <v/>
      </c>
      <c r="N13036" t="str">
        <f>IF(ISERR(FIND("DECOUPE",Tableau1[[#This Row],[DESIGNATION]])),"","NEED REF")</f>
        <v/>
      </c>
    </row>
    <row r="13037" spans="2:14">
      <c r="B13037">
        <v>34400968</v>
      </c>
      <c r="C13037" s="2">
        <v>38530</v>
      </c>
      <c r="D13037" t="s">
        <v>7068</v>
      </c>
      <c r="E13037" t="s">
        <v>10471</v>
      </c>
      <c r="F13037" t="s">
        <v>10472</v>
      </c>
      <c r="J13037" t="s">
        <v>9893</v>
      </c>
      <c r="L13037" t="str">
        <f>_xlfn.XLOOKUP(Tableau1[[#This Row],[TYPE DE PIECE]],Tableau4[MATIERE],Tableau4[SHORT TYPE],"",0,1)</f>
        <v/>
      </c>
      <c r="N13037" t="str">
        <f>IF(ISERR(FIND("DECOUPE",Tableau1[[#This Row],[DESIGNATION]])),"","NEED REF")</f>
        <v/>
      </c>
    </row>
    <row r="13038" spans="2:14">
      <c r="B13038">
        <v>34400967</v>
      </c>
      <c r="C13038" s="2">
        <v>38530</v>
      </c>
      <c r="D13038" t="s">
        <v>13</v>
      </c>
      <c r="E13038" t="s">
        <v>10473</v>
      </c>
      <c r="F13038" t="s">
        <v>10347</v>
      </c>
      <c r="J13038" t="s">
        <v>9893</v>
      </c>
      <c r="L13038" t="str">
        <f>_xlfn.XLOOKUP(Tableau1[[#This Row],[TYPE DE PIECE]],Tableau4[MATIERE],Tableau4[SHORT TYPE],"",0,1)</f>
        <v/>
      </c>
      <c r="N13038" t="str">
        <f>IF(ISERR(FIND("DECOUPE",Tableau1[[#This Row],[DESIGNATION]])),"","NEED REF")</f>
        <v/>
      </c>
    </row>
    <row r="13039" spans="2:14">
      <c r="B13039">
        <v>34400966</v>
      </c>
      <c r="C13039" s="2">
        <v>38530</v>
      </c>
      <c r="D13039" t="s">
        <v>745</v>
      </c>
      <c r="E13039" t="s">
        <v>10474</v>
      </c>
      <c r="F13039" t="s">
        <v>10475</v>
      </c>
      <c r="J13039" t="s">
        <v>1944</v>
      </c>
      <c r="L13039" t="str">
        <f>_xlfn.XLOOKUP(Tableau1[[#This Row],[TYPE DE PIECE]],Tableau4[MATIERE],Tableau4[SHORT TYPE],"",0,1)</f>
        <v/>
      </c>
      <c r="N13039" t="str">
        <f>IF(ISERR(FIND("DECOUPE",Tableau1[[#This Row],[DESIGNATION]])),"","NEED REF")</f>
        <v/>
      </c>
    </row>
    <row r="13040" spans="2:14">
      <c r="B13040">
        <v>34400965</v>
      </c>
      <c r="C13040" s="2">
        <v>38527</v>
      </c>
      <c r="D13040" t="s">
        <v>13</v>
      </c>
      <c r="E13040" t="s">
        <v>10476</v>
      </c>
      <c r="F13040" t="s">
        <v>10477</v>
      </c>
      <c r="J13040" t="s">
        <v>4048</v>
      </c>
      <c r="L13040" t="str">
        <f>_xlfn.XLOOKUP(Tableau1[[#This Row],[TYPE DE PIECE]],Tableau4[MATIERE],Tableau4[SHORT TYPE],"",0,1)</f>
        <v/>
      </c>
      <c r="N13040" t="str">
        <f>IF(ISERR(FIND("DECOUPE",Tableau1[[#This Row],[DESIGNATION]])),"","NEED REF")</f>
        <v/>
      </c>
    </row>
    <row r="13041" spans="2:14">
      <c r="B13041">
        <v>34400964</v>
      </c>
      <c r="C13041" s="2">
        <v>38527</v>
      </c>
      <c r="D13041" t="s">
        <v>13</v>
      </c>
      <c r="E13041" t="s">
        <v>10478</v>
      </c>
      <c r="F13041" t="s">
        <v>10479</v>
      </c>
      <c r="J13041" t="s">
        <v>4048</v>
      </c>
      <c r="L13041" t="str">
        <f>_xlfn.XLOOKUP(Tableau1[[#This Row],[TYPE DE PIECE]],Tableau4[MATIERE],Tableau4[SHORT TYPE],"",0,1)</f>
        <v/>
      </c>
      <c r="N13041" t="str">
        <f>IF(ISERR(FIND("DECOUPE",Tableau1[[#This Row],[DESIGNATION]])),"","NEED REF")</f>
        <v/>
      </c>
    </row>
    <row r="13042" spans="2:14">
      <c r="B13042">
        <v>34400963</v>
      </c>
      <c r="C13042" s="2">
        <v>38518</v>
      </c>
      <c r="D13042" t="s">
        <v>6880</v>
      </c>
      <c r="E13042" t="s">
        <v>10480</v>
      </c>
      <c r="F13042" t="s">
        <v>10481</v>
      </c>
      <c r="J13042" t="s">
        <v>1944</v>
      </c>
      <c r="L13042" t="str">
        <f>_xlfn.XLOOKUP(Tableau1[[#This Row],[TYPE DE PIECE]],Tableau4[MATIERE],Tableau4[SHORT TYPE],"",0,1)</f>
        <v/>
      </c>
      <c r="N13042" t="str">
        <f>IF(ISERR(FIND("DECOUPE",Tableau1[[#This Row],[DESIGNATION]])),"","NEED REF")</f>
        <v/>
      </c>
    </row>
    <row r="13043" spans="2:14">
      <c r="B13043">
        <v>34400962</v>
      </c>
      <c r="C13043" s="2">
        <v>38518</v>
      </c>
      <c r="D13043" t="s">
        <v>13</v>
      </c>
      <c r="E13043" t="s">
        <v>10482</v>
      </c>
      <c r="F13043" t="s">
        <v>10483</v>
      </c>
      <c r="J13043" t="s">
        <v>1944</v>
      </c>
      <c r="L13043" t="str">
        <f>_xlfn.XLOOKUP(Tableau1[[#This Row],[TYPE DE PIECE]],Tableau4[MATIERE],Tableau4[SHORT TYPE],"",0,1)</f>
        <v/>
      </c>
      <c r="N13043" t="str">
        <f>IF(ISERR(FIND("DECOUPE",Tableau1[[#This Row],[DESIGNATION]])),"","NEED REF")</f>
        <v/>
      </c>
    </row>
    <row r="13044" spans="2:14">
      <c r="B13044">
        <v>34400961</v>
      </c>
      <c r="C13044" s="2">
        <v>38517</v>
      </c>
      <c r="D13044" t="s">
        <v>13</v>
      </c>
      <c r="E13044" t="s">
        <v>10484</v>
      </c>
      <c r="F13044" t="s">
        <v>10485</v>
      </c>
      <c r="J13044" t="s">
        <v>9274</v>
      </c>
      <c r="L13044" t="str">
        <f>_xlfn.XLOOKUP(Tableau1[[#This Row],[TYPE DE PIECE]],Tableau4[MATIERE],Tableau4[SHORT TYPE],"",0,1)</f>
        <v/>
      </c>
      <c r="N13044" t="str">
        <f>IF(ISERR(FIND("DECOUPE",Tableau1[[#This Row],[DESIGNATION]])),"","NEED REF")</f>
        <v/>
      </c>
    </row>
    <row r="13045" spans="2:14">
      <c r="B13045">
        <v>34400960</v>
      </c>
      <c r="C13045" s="2">
        <v>38513</v>
      </c>
      <c r="D13045" t="s">
        <v>13</v>
      </c>
      <c r="E13045" t="s">
        <v>10486</v>
      </c>
      <c r="F13045" t="s">
        <v>9485</v>
      </c>
      <c r="J13045" t="s">
        <v>1944</v>
      </c>
      <c r="L13045" t="str">
        <f>_xlfn.XLOOKUP(Tableau1[[#This Row],[TYPE DE PIECE]],Tableau4[MATIERE],Tableau4[SHORT TYPE],"",0,1)</f>
        <v/>
      </c>
      <c r="N13045" t="str">
        <f>IF(ISERR(FIND("DECOUPE",Tableau1[[#This Row],[DESIGNATION]])),"","NEED REF")</f>
        <v/>
      </c>
    </row>
    <row r="13046" spans="2:14">
      <c r="B13046">
        <v>34400959</v>
      </c>
      <c r="C13046" s="2">
        <v>38512</v>
      </c>
      <c r="D13046" t="s">
        <v>13</v>
      </c>
      <c r="E13046" t="s">
        <v>10487</v>
      </c>
      <c r="F13046" t="s">
        <v>10488</v>
      </c>
      <c r="J13046" t="s">
        <v>1944</v>
      </c>
      <c r="L13046" t="str">
        <f>_xlfn.XLOOKUP(Tableau1[[#This Row],[TYPE DE PIECE]],Tableau4[MATIERE],Tableau4[SHORT TYPE],"",0,1)</f>
        <v/>
      </c>
      <c r="N13046" t="str">
        <f>IF(ISERR(FIND("DECOUPE",Tableau1[[#This Row],[DESIGNATION]])),"","NEED REF")</f>
        <v/>
      </c>
    </row>
    <row r="13047" spans="2:14">
      <c r="B13047">
        <v>34400958</v>
      </c>
      <c r="C13047" s="2">
        <v>38510</v>
      </c>
      <c r="D13047" t="s">
        <v>13</v>
      </c>
      <c r="E13047" t="s">
        <v>10489</v>
      </c>
      <c r="F13047" t="s">
        <v>9164</v>
      </c>
      <c r="J13047" t="s">
        <v>4048</v>
      </c>
      <c r="L13047" t="str">
        <f>_xlfn.XLOOKUP(Tableau1[[#This Row],[TYPE DE PIECE]],Tableau4[MATIERE],Tableau4[SHORT TYPE],"",0,1)</f>
        <v/>
      </c>
      <c r="N13047" t="str">
        <f>IF(ISERR(FIND("DECOUPE",Tableau1[[#This Row],[DESIGNATION]])),"","NEED REF")</f>
        <v/>
      </c>
    </row>
    <row r="13048" spans="2:14">
      <c r="B13048">
        <v>34400957</v>
      </c>
      <c r="C13048" s="2">
        <v>38509</v>
      </c>
      <c r="D13048" t="s">
        <v>745</v>
      </c>
      <c r="E13048" t="s">
        <v>10490</v>
      </c>
      <c r="F13048" t="s">
        <v>10095</v>
      </c>
      <c r="J13048" t="s">
        <v>4048</v>
      </c>
      <c r="L13048" t="str">
        <f>_xlfn.XLOOKUP(Tableau1[[#This Row],[TYPE DE PIECE]],Tableau4[MATIERE],Tableau4[SHORT TYPE],"",0,1)</f>
        <v/>
      </c>
      <c r="N13048" t="str">
        <f>IF(ISERR(FIND("DECOUPE",Tableau1[[#This Row],[DESIGNATION]])),"","NEED REF")</f>
        <v/>
      </c>
    </row>
    <row r="13049" spans="2:14">
      <c r="B13049">
        <v>34400956</v>
      </c>
      <c r="C13049" s="2">
        <v>38504</v>
      </c>
      <c r="D13049" t="s">
        <v>6880</v>
      </c>
      <c r="E13049" t="s">
        <v>10491</v>
      </c>
      <c r="F13049" t="s">
        <v>10492</v>
      </c>
      <c r="J13049" t="s">
        <v>1944</v>
      </c>
      <c r="L13049" t="str">
        <f>_xlfn.XLOOKUP(Tableau1[[#This Row],[TYPE DE PIECE]],Tableau4[MATIERE],Tableau4[SHORT TYPE],"",0,1)</f>
        <v/>
      </c>
      <c r="N13049" t="str">
        <f>IF(ISERR(FIND("DECOUPE",Tableau1[[#This Row],[DESIGNATION]])),"","NEED REF")</f>
        <v/>
      </c>
    </row>
    <row r="13050" spans="2:14">
      <c r="B13050">
        <v>34400955</v>
      </c>
      <c r="C13050" s="2">
        <v>38497</v>
      </c>
      <c r="D13050" t="s">
        <v>13</v>
      </c>
      <c r="E13050" t="s">
        <v>10493</v>
      </c>
      <c r="F13050" t="s">
        <v>10492</v>
      </c>
      <c r="J13050" t="s">
        <v>1944</v>
      </c>
      <c r="L13050" t="str">
        <f>_xlfn.XLOOKUP(Tableau1[[#This Row],[TYPE DE PIECE]],Tableau4[MATIERE],Tableau4[SHORT TYPE],"",0,1)</f>
        <v/>
      </c>
      <c r="N13050" t="str">
        <f>IF(ISERR(FIND("DECOUPE",Tableau1[[#This Row],[DESIGNATION]])),"","NEED REF")</f>
        <v/>
      </c>
    </row>
    <row r="13051" spans="2:14">
      <c r="B13051">
        <v>34400954</v>
      </c>
      <c r="C13051" s="2">
        <v>38496</v>
      </c>
      <c r="D13051" t="s">
        <v>745</v>
      </c>
      <c r="E13051" t="s">
        <v>10494</v>
      </c>
      <c r="F13051" t="s">
        <v>10495</v>
      </c>
      <c r="J13051" t="s">
        <v>4048</v>
      </c>
      <c r="L13051" t="str">
        <f>_xlfn.XLOOKUP(Tableau1[[#This Row],[TYPE DE PIECE]],Tableau4[MATIERE],Tableau4[SHORT TYPE],"",0,1)</f>
        <v/>
      </c>
      <c r="N13051" t="str">
        <f>IF(ISERR(FIND("DECOUPE",Tableau1[[#This Row],[DESIGNATION]])),"","NEED REF")</f>
        <v/>
      </c>
    </row>
    <row r="13052" spans="2:14">
      <c r="B13052">
        <v>34400953</v>
      </c>
      <c r="C13052" s="2">
        <v>38496</v>
      </c>
      <c r="D13052" t="s">
        <v>13</v>
      </c>
      <c r="E13052" t="s">
        <v>10496</v>
      </c>
      <c r="F13052" t="s">
        <v>10497</v>
      </c>
      <c r="J13052" t="s">
        <v>4048</v>
      </c>
      <c r="L13052" t="str">
        <f>_xlfn.XLOOKUP(Tableau1[[#This Row],[TYPE DE PIECE]],Tableau4[MATIERE],Tableau4[SHORT TYPE],"",0,1)</f>
        <v/>
      </c>
      <c r="N13052" t="str">
        <f>IF(ISERR(FIND("DECOUPE",Tableau1[[#This Row],[DESIGNATION]])),"","NEED REF")</f>
        <v/>
      </c>
    </row>
    <row r="13053" spans="2:14">
      <c r="B13053">
        <v>34400952</v>
      </c>
      <c r="C13053" s="2">
        <v>38496</v>
      </c>
      <c r="D13053" t="s">
        <v>745</v>
      </c>
      <c r="E13053" t="s">
        <v>10498</v>
      </c>
      <c r="F13053" t="s">
        <v>10497</v>
      </c>
      <c r="J13053" t="s">
        <v>4048</v>
      </c>
      <c r="L13053" t="str">
        <f>_xlfn.XLOOKUP(Tableau1[[#This Row],[TYPE DE PIECE]],Tableau4[MATIERE],Tableau4[SHORT TYPE],"",0,1)</f>
        <v/>
      </c>
      <c r="N13053" t="str">
        <f>IF(ISERR(FIND("DECOUPE",Tableau1[[#This Row],[DESIGNATION]])),"","NEED REF")</f>
        <v/>
      </c>
    </row>
    <row r="13054" spans="2:14">
      <c r="B13054">
        <v>34400951</v>
      </c>
      <c r="C13054" s="2">
        <v>38495</v>
      </c>
      <c r="D13054" t="s">
        <v>745</v>
      </c>
      <c r="E13054" t="s">
        <v>10499</v>
      </c>
      <c r="F13054" t="s">
        <v>10497</v>
      </c>
      <c r="J13054" t="s">
        <v>4048</v>
      </c>
      <c r="L13054" t="str">
        <f>_xlfn.XLOOKUP(Tableau1[[#This Row],[TYPE DE PIECE]],Tableau4[MATIERE],Tableau4[SHORT TYPE],"",0,1)</f>
        <v/>
      </c>
      <c r="N13054" t="str">
        <f>IF(ISERR(FIND("DECOUPE",Tableau1[[#This Row],[DESIGNATION]])),"","NEED REF")</f>
        <v/>
      </c>
    </row>
    <row r="13055" spans="2:14">
      <c r="B13055">
        <v>34400950</v>
      </c>
      <c r="C13055" s="2">
        <v>38492</v>
      </c>
      <c r="D13055" t="s">
        <v>745</v>
      </c>
      <c r="E13055" t="s">
        <v>10500</v>
      </c>
      <c r="F13055" t="s">
        <v>10495</v>
      </c>
      <c r="J13055" t="s">
        <v>4048</v>
      </c>
      <c r="L13055" t="str">
        <f>_xlfn.XLOOKUP(Tableau1[[#This Row],[TYPE DE PIECE]],Tableau4[MATIERE],Tableau4[SHORT TYPE],"",0,1)</f>
        <v/>
      </c>
      <c r="N13055" t="str">
        <f>IF(ISERR(FIND("DECOUPE",Tableau1[[#This Row],[DESIGNATION]])),"","NEED REF")</f>
        <v/>
      </c>
    </row>
    <row r="13056" spans="2:14">
      <c r="B13056">
        <v>34400949</v>
      </c>
      <c r="C13056" s="2">
        <v>38491</v>
      </c>
      <c r="D13056" t="s">
        <v>13</v>
      </c>
      <c r="E13056" t="s">
        <v>10501</v>
      </c>
      <c r="F13056" t="s">
        <v>10020</v>
      </c>
      <c r="J13056" t="s">
        <v>2245</v>
      </c>
      <c r="L13056" t="str">
        <f>_xlfn.XLOOKUP(Tableau1[[#This Row],[TYPE DE PIECE]],Tableau4[MATIERE],Tableau4[SHORT TYPE],"",0,1)</f>
        <v/>
      </c>
      <c r="N13056" t="str">
        <f>IF(ISERR(FIND("DECOUPE",Tableau1[[#This Row],[DESIGNATION]])),"","NEED REF")</f>
        <v/>
      </c>
    </row>
    <row r="13057" spans="2:14">
      <c r="B13057">
        <v>34400948</v>
      </c>
      <c r="C13057" s="2">
        <v>38484</v>
      </c>
      <c r="D13057" t="s">
        <v>13</v>
      </c>
      <c r="E13057" t="s">
        <v>10502</v>
      </c>
      <c r="F13057" t="s">
        <v>10020</v>
      </c>
      <c r="J13057" t="s">
        <v>2245</v>
      </c>
      <c r="L13057" t="str">
        <f>_xlfn.XLOOKUP(Tableau1[[#This Row],[TYPE DE PIECE]],Tableau4[MATIERE],Tableau4[SHORT TYPE],"",0,1)</f>
        <v/>
      </c>
      <c r="N13057" t="str">
        <f>IF(ISERR(FIND("DECOUPE",Tableau1[[#This Row],[DESIGNATION]])),"","NEED REF")</f>
        <v/>
      </c>
    </row>
    <row r="13058" spans="2:14">
      <c r="B13058">
        <v>34400947</v>
      </c>
      <c r="C13058" s="2">
        <v>38483</v>
      </c>
      <c r="D13058" t="s">
        <v>13</v>
      </c>
      <c r="E13058" t="s">
        <v>10503</v>
      </c>
      <c r="F13058" t="s">
        <v>10504</v>
      </c>
      <c r="J13058" t="s">
        <v>4048</v>
      </c>
      <c r="L13058" t="str">
        <f>_xlfn.XLOOKUP(Tableau1[[#This Row],[TYPE DE PIECE]],Tableau4[MATIERE],Tableau4[SHORT TYPE],"",0,1)</f>
        <v/>
      </c>
      <c r="N13058" t="str">
        <f>IF(ISERR(FIND("DECOUPE",Tableau1[[#This Row],[DESIGNATION]])),"","NEED REF")</f>
        <v/>
      </c>
    </row>
    <row r="13059" spans="2:14">
      <c r="B13059">
        <v>34400946</v>
      </c>
      <c r="C13059" s="2">
        <v>38483</v>
      </c>
      <c r="D13059" t="s">
        <v>13</v>
      </c>
      <c r="E13059" t="s">
        <v>10505</v>
      </c>
      <c r="F13059" t="s">
        <v>10506</v>
      </c>
      <c r="J13059" t="s">
        <v>4048</v>
      </c>
      <c r="L13059" t="str">
        <f>_xlfn.XLOOKUP(Tableau1[[#This Row],[TYPE DE PIECE]],Tableau4[MATIERE],Tableau4[SHORT TYPE],"",0,1)</f>
        <v/>
      </c>
      <c r="N13059" t="str">
        <f>IF(ISERR(FIND("DECOUPE",Tableau1[[#This Row],[DESIGNATION]])),"","NEED REF")</f>
        <v/>
      </c>
    </row>
    <row r="13060" spans="2:14">
      <c r="B13060">
        <v>34400945</v>
      </c>
      <c r="C13060" s="2">
        <v>38481</v>
      </c>
      <c r="D13060" t="s">
        <v>745</v>
      </c>
      <c r="E13060" t="s">
        <v>10500</v>
      </c>
      <c r="F13060" t="s">
        <v>10495</v>
      </c>
      <c r="J13060" t="s">
        <v>4048</v>
      </c>
      <c r="L13060" t="str">
        <f>_xlfn.XLOOKUP(Tableau1[[#This Row],[TYPE DE PIECE]],Tableau4[MATIERE],Tableau4[SHORT TYPE],"",0,1)</f>
        <v/>
      </c>
      <c r="N13060" t="str">
        <f>IF(ISERR(FIND("DECOUPE",Tableau1[[#This Row],[DESIGNATION]])),"","NEED REF")</f>
        <v/>
      </c>
    </row>
    <row r="13061" spans="2:14">
      <c r="B13061">
        <v>34400944</v>
      </c>
      <c r="C13061" s="2">
        <v>38481</v>
      </c>
      <c r="D13061" t="s">
        <v>9069</v>
      </c>
      <c r="E13061" t="s">
        <v>10507</v>
      </c>
      <c r="F13061" t="s">
        <v>10508</v>
      </c>
      <c r="J13061" t="s">
        <v>9274</v>
      </c>
      <c r="L13061" t="str">
        <f>_xlfn.XLOOKUP(Tableau1[[#This Row],[TYPE DE PIECE]],Tableau4[MATIERE],Tableau4[SHORT TYPE],"",0,1)</f>
        <v/>
      </c>
      <c r="N13061" t="str">
        <f>IF(ISERR(FIND("DECOUPE",Tableau1[[#This Row],[DESIGNATION]])),"","NEED REF")</f>
        <v/>
      </c>
    </row>
    <row r="13062" spans="2:14">
      <c r="B13062">
        <v>34400943</v>
      </c>
      <c r="C13062" s="2">
        <v>38475</v>
      </c>
      <c r="D13062" t="s">
        <v>13</v>
      </c>
      <c r="E13062" t="s">
        <v>10509</v>
      </c>
      <c r="F13062" t="s">
        <v>10510</v>
      </c>
      <c r="J13062" t="s">
        <v>1944</v>
      </c>
      <c r="L13062" t="str">
        <f>_xlfn.XLOOKUP(Tableau1[[#This Row],[TYPE DE PIECE]],Tableau4[MATIERE],Tableau4[SHORT TYPE],"",0,1)</f>
        <v/>
      </c>
      <c r="N13062" t="str">
        <f>IF(ISERR(FIND("DECOUPE",Tableau1[[#This Row],[DESIGNATION]])),"","NEED REF")</f>
        <v/>
      </c>
    </row>
    <row r="13063" spans="2:14">
      <c r="B13063">
        <v>34400942</v>
      </c>
      <c r="C13063" s="2">
        <v>38471</v>
      </c>
      <c r="D13063" t="s">
        <v>6880</v>
      </c>
      <c r="E13063" t="s">
        <v>10511</v>
      </c>
      <c r="F13063" t="s">
        <v>10512</v>
      </c>
      <c r="J13063" t="s">
        <v>4048</v>
      </c>
      <c r="L13063" t="str">
        <f>_xlfn.XLOOKUP(Tableau1[[#This Row],[TYPE DE PIECE]],Tableau4[MATIERE],Tableau4[SHORT TYPE],"",0,1)</f>
        <v/>
      </c>
      <c r="N13063" t="str">
        <f>IF(ISERR(FIND("DECOUPE",Tableau1[[#This Row],[DESIGNATION]])),"","NEED REF")</f>
        <v/>
      </c>
    </row>
    <row r="13064" spans="2:14">
      <c r="B13064">
        <v>34400941</v>
      </c>
      <c r="C13064" s="2">
        <v>38471</v>
      </c>
      <c r="D13064" t="s">
        <v>6880</v>
      </c>
      <c r="E13064" t="s">
        <v>10513</v>
      </c>
      <c r="F13064" t="s">
        <v>9781</v>
      </c>
      <c r="J13064" t="s">
        <v>4048</v>
      </c>
      <c r="L13064" t="str">
        <f>_xlfn.XLOOKUP(Tableau1[[#This Row],[TYPE DE PIECE]],Tableau4[MATIERE],Tableau4[SHORT TYPE],"",0,1)</f>
        <v/>
      </c>
      <c r="N13064" t="str">
        <f>IF(ISERR(FIND("DECOUPE",Tableau1[[#This Row],[DESIGNATION]])),"","NEED REF")</f>
        <v/>
      </c>
    </row>
    <row r="13065" spans="2:14">
      <c r="B13065">
        <v>34400940</v>
      </c>
      <c r="C13065" s="2">
        <v>38470</v>
      </c>
      <c r="D13065" t="s">
        <v>6880</v>
      </c>
      <c r="E13065" t="s">
        <v>10514</v>
      </c>
      <c r="F13065" t="s">
        <v>10515</v>
      </c>
      <c r="J13065" t="s">
        <v>9893</v>
      </c>
      <c r="L13065" t="str">
        <f>_xlfn.XLOOKUP(Tableau1[[#This Row],[TYPE DE PIECE]],Tableau4[MATIERE],Tableau4[SHORT TYPE],"",0,1)</f>
        <v/>
      </c>
      <c r="N13065" t="str">
        <f>IF(ISERR(FIND("DECOUPE",Tableau1[[#This Row],[DESIGNATION]])),"","NEED REF")</f>
        <v/>
      </c>
    </row>
    <row r="13066" spans="2:14">
      <c r="B13066">
        <v>34400939</v>
      </c>
      <c r="C13066" s="2">
        <v>38464</v>
      </c>
      <c r="D13066" t="s">
        <v>745</v>
      </c>
      <c r="E13066" t="s">
        <v>10516</v>
      </c>
      <c r="F13066" t="s">
        <v>10517</v>
      </c>
      <c r="J13066" t="s">
        <v>2245</v>
      </c>
      <c r="L13066" t="str">
        <f>_xlfn.XLOOKUP(Tableau1[[#This Row],[TYPE DE PIECE]],Tableau4[MATIERE],Tableau4[SHORT TYPE],"",0,1)</f>
        <v/>
      </c>
      <c r="N13066" t="str">
        <f>IF(ISERR(FIND("DECOUPE",Tableau1[[#This Row],[DESIGNATION]])),"","NEED REF")</f>
        <v/>
      </c>
    </row>
    <row r="13067" spans="2:14">
      <c r="B13067">
        <v>34400938</v>
      </c>
      <c r="C13067" s="2">
        <v>38464</v>
      </c>
      <c r="D13067" t="s">
        <v>6880</v>
      </c>
      <c r="E13067" t="s">
        <v>10518</v>
      </c>
      <c r="F13067" t="s">
        <v>3158</v>
      </c>
      <c r="J13067" t="s">
        <v>1944</v>
      </c>
      <c r="L13067" t="str">
        <f>_xlfn.XLOOKUP(Tableau1[[#This Row],[TYPE DE PIECE]],Tableau4[MATIERE],Tableau4[SHORT TYPE],"",0,1)</f>
        <v/>
      </c>
      <c r="N13067" t="str">
        <f>IF(ISERR(FIND("DECOUPE",Tableau1[[#This Row],[DESIGNATION]])),"","NEED REF")</f>
        <v/>
      </c>
    </row>
    <row r="13068" spans="2:14">
      <c r="B13068">
        <v>34400937</v>
      </c>
      <c r="C13068" s="2">
        <v>38462</v>
      </c>
      <c r="D13068" t="s">
        <v>13</v>
      </c>
      <c r="E13068" t="s">
        <v>10519</v>
      </c>
      <c r="F13068" t="s">
        <v>10289</v>
      </c>
      <c r="J13068" t="s">
        <v>1944</v>
      </c>
      <c r="L13068" t="str">
        <f>_xlfn.XLOOKUP(Tableau1[[#This Row],[TYPE DE PIECE]],Tableau4[MATIERE],Tableau4[SHORT TYPE],"",0,1)</f>
        <v/>
      </c>
      <c r="N13068" t="str">
        <f>IF(ISERR(FIND("DECOUPE",Tableau1[[#This Row],[DESIGNATION]])),"","NEED REF")</f>
        <v/>
      </c>
    </row>
    <row r="13069" spans="2:14">
      <c r="B13069">
        <v>34400936</v>
      </c>
      <c r="C13069" s="2">
        <v>38460</v>
      </c>
      <c r="D13069" t="s">
        <v>9069</v>
      </c>
      <c r="E13069" t="s">
        <v>10520</v>
      </c>
      <c r="F13069" t="s">
        <v>10521</v>
      </c>
      <c r="J13069" t="s">
        <v>9274</v>
      </c>
      <c r="L13069" t="str">
        <f>_xlfn.XLOOKUP(Tableau1[[#This Row],[TYPE DE PIECE]],Tableau4[MATIERE],Tableau4[SHORT TYPE],"",0,1)</f>
        <v/>
      </c>
      <c r="N13069" t="str">
        <f>IF(ISERR(FIND("DECOUPE",Tableau1[[#This Row],[DESIGNATION]])),"","NEED REF")</f>
        <v/>
      </c>
    </row>
    <row r="13070" spans="2:14">
      <c r="B13070">
        <v>34400935</v>
      </c>
      <c r="C13070" s="2">
        <v>38455</v>
      </c>
      <c r="D13070" t="s">
        <v>13</v>
      </c>
      <c r="E13070" t="s">
        <v>10522</v>
      </c>
      <c r="F13070" t="s">
        <v>10523</v>
      </c>
      <c r="J13070" t="s">
        <v>9893</v>
      </c>
      <c r="L13070" t="str">
        <f>_xlfn.XLOOKUP(Tableau1[[#This Row],[TYPE DE PIECE]],Tableau4[MATIERE],Tableau4[SHORT TYPE],"",0,1)</f>
        <v/>
      </c>
      <c r="N13070" t="str">
        <f>IF(ISERR(FIND("DECOUPE",Tableau1[[#This Row],[DESIGNATION]])),"","NEED REF")</f>
        <v/>
      </c>
    </row>
    <row r="13071" spans="2:14">
      <c r="B13071">
        <v>34400934</v>
      </c>
      <c r="C13071" s="2">
        <v>38455</v>
      </c>
      <c r="D13071" t="s">
        <v>5523</v>
      </c>
      <c r="E13071" t="s">
        <v>10524</v>
      </c>
      <c r="F13071" t="s">
        <v>10523</v>
      </c>
      <c r="J13071" t="s">
        <v>9893</v>
      </c>
      <c r="L13071" t="str">
        <f>_xlfn.XLOOKUP(Tableau1[[#This Row],[TYPE DE PIECE]],Tableau4[MATIERE],Tableau4[SHORT TYPE],"",0,1)</f>
        <v/>
      </c>
      <c r="N13071" t="str">
        <f>IF(ISERR(FIND("DECOUPE",Tableau1[[#This Row],[DESIGNATION]])),"","NEED REF")</f>
        <v/>
      </c>
    </row>
    <row r="13072" spans="2:14">
      <c r="B13072">
        <v>34400933</v>
      </c>
      <c r="C13072" s="2">
        <v>38455</v>
      </c>
      <c r="D13072" t="s">
        <v>13</v>
      </c>
      <c r="E13072" t="s">
        <v>10525</v>
      </c>
      <c r="F13072" t="s">
        <v>9164</v>
      </c>
      <c r="J13072" t="s">
        <v>4048</v>
      </c>
      <c r="L13072" t="str">
        <f>_xlfn.XLOOKUP(Tableau1[[#This Row],[TYPE DE PIECE]],Tableau4[MATIERE],Tableau4[SHORT TYPE],"",0,1)</f>
        <v/>
      </c>
      <c r="N13072" t="str">
        <f>IF(ISERR(FIND("DECOUPE",Tableau1[[#This Row],[DESIGNATION]])),"","NEED REF")</f>
        <v/>
      </c>
    </row>
    <row r="13073" spans="2:14">
      <c r="B13073">
        <v>34400932</v>
      </c>
      <c r="C13073" s="2">
        <v>38454</v>
      </c>
      <c r="D13073" t="s">
        <v>10526</v>
      </c>
      <c r="E13073" t="s">
        <v>10527</v>
      </c>
      <c r="F13073" t="s">
        <v>10528</v>
      </c>
      <c r="J13073" t="s">
        <v>9274</v>
      </c>
      <c r="L13073" t="str">
        <f>_xlfn.XLOOKUP(Tableau1[[#This Row],[TYPE DE PIECE]],Tableau4[MATIERE],Tableau4[SHORT TYPE],"",0,1)</f>
        <v/>
      </c>
      <c r="N13073" t="str">
        <f>IF(ISERR(FIND("DECOUPE",Tableau1[[#This Row],[DESIGNATION]])),"","NEED REF")</f>
        <v/>
      </c>
    </row>
    <row r="13074" spans="2:14">
      <c r="B13074">
        <v>34400931</v>
      </c>
      <c r="C13074" s="2">
        <v>38454</v>
      </c>
      <c r="D13074" t="s">
        <v>745</v>
      </c>
      <c r="E13074" t="s">
        <v>10500</v>
      </c>
      <c r="F13074" t="s">
        <v>10529</v>
      </c>
      <c r="J13074" t="s">
        <v>4048</v>
      </c>
      <c r="L13074" t="str">
        <f>_xlfn.XLOOKUP(Tableau1[[#This Row],[TYPE DE PIECE]],Tableau4[MATIERE],Tableau4[SHORT TYPE],"",0,1)</f>
        <v/>
      </c>
      <c r="N13074" t="str">
        <f>IF(ISERR(FIND("DECOUPE",Tableau1[[#This Row],[DESIGNATION]])),"","NEED REF")</f>
        <v/>
      </c>
    </row>
    <row r="13075" spans="2:14">
      <c r="B13075">
        <v>34400930</v>
      </c>
      <c r="C13075" s="2">
        <v>38454</v>
      </c>
      <c r="D13075" t="s">
        <v>745</v>
      </c>
      <c r="E13075" t="s">
        <v>10500</v>
      </c>
      <c r="F13075" t="s">
        <v>10530</v>
      </c>
      <c r="J13075" t="s">
        <v>4048</v>
      </c>
      <c r="L13075" t="str">
        <f>_xlfn.XLOOKUP(Tableau1[[#This Row],[TYPE DE PIECE]],Tableau4[MATIERE],Tableau4[SHORT TYPE],"",0,1)</f>
        <v/>
      </c>
      <c r="N13075" t="str">
        <f>IF(ISERR(FIND("DECOUPE",Tableau1[[#This Row],[DESIGNATION]])),"","NEED REF")</f>
        <v/>
      </c>
    </row>
    <row r="13076" spans="2:14">
      <c r="B13076">
        <v>34400929</v>
      </c>
      <c r="C13076" s="2">
        <v>38454</v>
      </c>
      <c r="D13076" t="s">
        <v>13</v>
      </c>
      <c r="E13076" t="s">
        <v>10531</v>
      </c>
      <c r="F13076" t="s">
        <v>10529</v>
      </c>
      <c r="J13076" t="s">
        <v>4048</v>
      </c>
      <c r="L13076" t="str">
        <f>_xlfn.XLOOKUP(Tableau1[[#This Row],[TYPE DE PIECE]],Tableau4[MATIERE],Tableau4[SHORT TYPE],"",0,1)</f>
        <v/>
      </c>
      <c r="N13076" t="str">
        <f>IF(ISERR(FIND("DECOUPE",Tableau1[[#This Row],[DESIGNATION]])),"","NEED REF")</f>
        <v/>
      </c>
    </row>
    <row r="13077" spans="2:14">
      <c r="B13077">
        <v>34400928</v>
      </c>
      <c r="C13077" s="2">
        <v>38454</v>
      </c>
      <c r="D13077" t="s">
        <v>13</v>
      </c>
      <c r="E13077" t="s">
        <v>10531</v>
      </c>
      <c r="F13077" t="s">
        <v>10530</v>
      </c>
      <c r="J13077" t="s">
        <v>4048</v>
      </c>
      <c r="L13077" t="str">
        <f>_xlfn.XLOOKUP(Tableau1[[#This Row],[TYPE DE PIECE]],Tableau4[MATIERE],Tableau4[SHORT TYPE],"",0,1)</f>
        <v/>
      </c>
      <c r="N13077" t="str">
        <f>IF(ISERR(FIND("DECOUPE",Tableau1[[#This Row],[DESIGNATION]])),"","NEED REF")</f>
        <v/>
      </c>
    </row>
    <row r="13078" spans="2:14">
      <c r="B13078">
        <v>34400927</v>
      </c>
      <c r="C13078" s="2">
        <v>38453</v>
      </c>
      <c r="D13078" t="s">
        <v>745</v>
      </c>
      <c r="E13078" t="s">
        <v>10532</v>
      </c>
      <c r="F13078" t="s">
        <v>10533</v>
      </c>
      <c r="J13078" t="s">
        <v>1944</v>
      </c>
      <c r="L13078" t="str">
        <f>_xlfn.XLOOKUP(Tableau1[[#This Row],[TYPE DE PIECE]],Tableau4[MATIERE],Tableau4[SHORT TYPE],"",0,1)</f>
        <v/>
      </c>
      <c r="N13078" t="str">
        <f>IF(ISERR(FIND("DECOUPE",Tableau1[[#This Row],[DESIGNATION]])),"","NEED REF")</f>
        <v/>
      </c>
    </row>
    <row r="13079" spans="2:14">
      <c r="B13079">
        <v>34400926</v>
      </c>
      <c r="C13079" s="2">
        <v>38453</v>
      </c>
      <c r="D13079" t="s">
        <v>745</v>
      </c>
      <c r="E13079" t="s">
        <v>10534</v>
      </c>
      <c r="F13079" t="s">
        <v>10535</v>
      </c>
      <c r="J13079" t="s">
        <v>9893</v>
      </c>
      <c r="L13079" t="str">
        <f>_xlfn.XLOOKUP(Tableau1[[#This Row],[TYPE DE PIECE]],Tableau4[MATIERE],Tableau4[SHORT TYPE],"",0,1)</f>
        <v/>
      </c>
      <c r="N13079" t="str">
        <f>IF(ISERR(FIND("DECOUPE",Tableau1[[#This Row],[DESIGNATION]])),"","NEED REF")</f>
        <v/>
      </c>
    </row>
    <row r="13080" spans="2:14">
      <c r="B13080">
        <v>34400925</v>
      </c>
      <c r="C13080" s="2">
        <v>38450</v>
      </c>
      <c r="D13080" t="s">
        <v>6880</v>
      </c>
      <c r="E13080" t="s">
        <v>9629</v>
      </c>
      <c r="F13080" t="s">
        <v>10422</v>
      </c>
      <c r="J13080" t="s">
        <v>4048</v>
      </c>
      <c r="L13080" t="str">
        <f>_xlfn.XLOOKUP(Tableau1[[#This Row],[TYPE DE PIECE]],Tableau4[MATIERE],Tableau4[SHORT TYPE],"",0,1)</f>
        <v/>
      </c>
      <c r="N13080" t="str">
        <f>IF(ISERR(FIND("DECOUPE",Tableau1[[#This Row],[DESIGNATION]])),"","NEED REF")</f>
        <v/>
      </c>
    </row>
    <row r="13081" spans="2:14">
      <c r="B13081">
        <v>34400924</v>
      </c>
      <c r="C13081" s="2">
        <v>38447</v>
      </c>
      <c r="D13081" t="s">
        <v>6880</v>
      </c>
      <c r="E13081" t="s">
        <v>10536</v>
      </c>
      <c r="F13081" t="s">
        <v>10537</v>
      </c>
      <c r="J13081" t="s">
        <v>4048</v>
      </c>
      <c r="L13081" t="str">
        <f>_xlfn.XLOOKUP(Tableau1[[#This Row],[TYPE DE PIECE]],Tableau4[MATIERE],Tableau4[SHORT TYPE],"",0,1)</f>
        <v/>
      </c>
      <c r="N13081" t="str">
        <f>IF(ISERR(FIND("DECOUPE",Tableau1[[#This Row],[DESIGNATION]])),"","NEED REF")</f>
        <v/>
      </c>
    </row>
    <row r="13082" spans="2:14">
      <c r="B13082">
        <v>34400923</v>
      </c>
      <c r="C13082" s="2">
        <v>38446</v>
      </c>
      <c r="D13082" t="s">
        <v>745</v>
      </c>
      <c r="E13082" t="s">
        <v>10538</v>
      </c>
      <c r="F13082" t="s">
        <v>10539</v>
      </c>
      <c r="J13082" t="s">
        <v>1944</v>
      </c>
      <c r="L13082" t="str">
        <f>_xlfn.XLOOKUP(Tableau1[[#This Row],[TYPE DE PIECE]],Tableau4[MATIERE],Tableau4[SHORT TYPE],"",0,1)</f>
        <v/>
      </c>
      <c r="N13082" t="str">
        <f>IF(ISERR(FIND("DECOUPE",Tableau1[[#This Row],[DESIGNATION]])),"","NEED REF")</f>
        <v/>
      </c>
    </row>
    <row r="13083" spans="2:14">
      <c r="B13083">
        <v>34400922</v>
      </c>
      <c r="C13083" s="2">
        <v>38446</v>
      </c>
      <c r="D13083" t="s">
        <v>745</v>
      </c>
      <c r="E13083" t="s">
        <v>10540</v>
      </c>
      <c r="F13083" t="s">
        <v>10541</v>
      </c>
      <c r="J13083" t="s">
        <v>9274</v>
      </c>
      <c r="L13083" t="str">
        <f>_xlfn.XLOOKUP(Tableau1[[#This Row],[TYPE DE PIECE]],Tableau4[MATIERE],Tableau4[SHORT TYPE],"",0,1)</f>
        <v/>
      </c>
      <c r="N13083" t="str">
        <f>IF(ISERR(FIND("DECOUPE",Tableau1[[#This Row],[DESIGNATION]])),"","NEED REF")</f>
        <v/>
      </c>
    </row>
    <row r="13084" spans="2:14">
      <c r="B13084">
        <v>34400921</v>
      </c>
      <c r="C13084" s="2">
        <v>38446</v>
      </c>
      <c r="D13084" t="s">
        <v>745</v>
      </c>
      <c r="E13084" t="s">
        <v>10542</v>
      </c>
      <c r="F13084" t="s">
        <v>10543</v>
      </c>
      <c r="J13084" t="s">
        <v>1944</v>
      </c>
      <c r="L13084" t="str">
        <f>_xlfn.XLOOKUP(Tableau1[[#This Row],[TYPE DE PIECE]],Tableau4[MATIERE],Tableau4[SHORT TYPE],"",0,1)</f>
        <v/>
      </c>
      <c r="N13084" t="str">
        <f>IF(ISERR(FIND("DECOUPE",Tableau1[[#This Row],[DESIGNATION]])),"","NEED REF")</f>
        <v/>
      </c>
    </row>
    <row r="13085" spans="2:14">
      <c r="B13085">
        <v>34400920</v>
      </c>
      <c r="C13085" s="2">
        <v>38443</v>
      </c>
      <c r="E13085" t="s">
        <v>7062</v>
      </c>
      <c r="F13085" t="s">
        <v>10544</v>
      </c>
      <c r="J13085" t="s">
        <v>9893</v>
      </c>
      <c r="L13085" t="str">
        <f>_xlfn.XLOOKUP(Tableau1[[#This Row],[TYPE DE PIECE]],Tableau4[MATIERE],Tableau4[SHORT TYPE],"",0,1)</f>
        <v/>
      </c>
      <c r="N13085" t="str">
        <f>IF(ISERR(FIND("DECOUPE",Tableau1[[#This Row],[DESIGNATION]])),"","NEED REF")</f>
        <v/>
      </c>
    </row>
    <row r="13086" spans="2:14">
      <c r="B13086">
        <v>34400919</v>
      </c>
      <c r="C13086" s="2">
        <v>38443</v>
      </c>
      <c r="D13086" t="s">
        <v>745</v>
      </c>
      <c r="E13086" t="s">
        <v>10545</v>
      </c>
      <c r="F13086" t="s">
        <v>10546</v>
      </c>
      <c r="J13086" t="s">
        <v>9893</v>
      </c>
      <c r="L13086" t="str">
        <f>_xlfn.XLOOKUP(Tableau1[[#This Row],[TYPE DE PIECE]],Tableau4[MATIERE],Tableau4[SHORT TYPE],"",0,1)</f>
        <v/>
      </c>
      <c r="N13086" t="str">
        <f>IF(ISERR(FIND("DECOUPE",Tableau1[[#This Row],[DESIGNATION]])),"","NEED REF")</f>
        <v/>
      </c>
    </row>
    <row r="13087" spans="2:14">
      <c r="B13087">
        <v>34400918</v>
      </c>
      <c r="C13087" s="2">
        <v>38443</v>
      </c>
      <c r="D13087" t="s">
        <v>745</v>
      </c>
      <c r="E13087" t="s">
        <v>9699</v>
      </c>
      <c r="F13087" t="s">
        <v>10546</v>
      </c>
      <c r="J13087" t="s">
        <v>9893</v>
      </c>
      <c r="L13087" t="str">
        <f>_xlfn.XLOOKUP(Tableau1[[#This Row],[TYPE DE PIECE]],Tableau4[MATIERE],Tableau4[SHORT TYPE],"",0,1)</f>
        <v/>
      </c>
      <c r="N13087" t="str">
        <f>IF(ISERR(FIND("DECOUPE",Tableau1[[#This Row],[DESIGNATION]])),"","NEED REF")</f>
        <v/>
      </c>
    </row>
    <row r="13088" spans="2:14">
      <c r="B13088">
        <v>34400917</v>
      </c>
      <c r="C13088" s="2">
        <v>38443</v>
      </c>
      <c r="D13088" t="s">
        <v>13</v>
      </c>
      <c r="E13088" t="s">
        <v>10547</v>
      </c>
      <c r="F13088" t="s">
        <v>10546</v>
      </c>
      <c r="J13088" t="s">
        <v>9893</v>
      </c>
      <c r="L13088" t="str">
        <f>_xlfn.XLOOKUP(Tableau1[[#This Row],[TYPE DE PIECE]],Tableau4[MATIERE],Tableau4[SHORT TYPE],"",0,1)</f>
        <v/>
      </c>
      <c r="N13088" t="str">
        <f>IF(ISERR(FIND("DECOUPE",Tableau1[[#This Row],[DESIGNATION]])),"","NEED REF")</f>
        <v/>
      </c>
    </row>
    <row r="13089" spans="2:14">
      <c r="B13089">
        <v>34400916</v>
      </c>
      <c r="C13089" s="2">
        <v>38443</v>
      </c>
      <c r="D13089" t="s">
        <v>13</v>
      </c>
      <c r="E13089" t="s">
        <v>10548</v>
      </c>
      <c r="F13089" t="s">
        <v>10544</v>
      </c>
      <c r="J13089" t="s">
        <v>9893</v>
      </c>
      <c r="L13089" t="str">
        <f>_xlfn.XLOOKUP(Tableau1[[#This Row],[TYPE DE PIECE]],Tableau4[MATIERE],Tableau4[SHORT TYPE],"",0,1)</f>
        <v/>
      </c>
      <c r="N13089" t="str">
        <f>IF(ISERR(FIND("DECOUPE",Tableau1[[#This Row],[DESIGNATION]])),"","NEED REF")</f>
        <v/>
      </c>
    </row>
    <row r="13090" spans="2:14">
      <c r="B13090">
        <v>34400915</v>
      </c>
      <c r="C13090" s="2">
        <v>38440</v>
      </c>
      <c r="D13090" t="s">
        <v>6880</v>
      </c>
      <c r="E13090" t="s">
        <v>10549</v>
      </c>
      <c r="F13090" t="s">
        <v>1959</v>
      </c>
      <c r="J13090" t="s">
        <v>9893</v>
      </c>
      <c r="L13090" t="str">
        <f>_xlfn.XLOOKUP(Tableau1[[#This Row],[TYPE DE PIECE]],Tableau4[MATIERE],Tableau4[SHORT TYPE],"",0,1)</f>
        <v/>
      </c>
      <c r="N13090" t="str">
        <f>IF(ISERR(FIND("DECOUPE",Tableau1[[#This Row],[DESIGNATION]])),"","NEED REF")</f>
        <v/>
      </c>
    </row>
    <row r="13091" spans="2:14">
      <c r="B13091">
        <v>34400914</v>
      </c>
      <c r="C13091" s="2">
        <v>38440</v>
      </c>
      <c r="D13091" t="s">
        <v>745</v>
      </c>
      <c r="E13091" t="s">
        <v>10550</v>
      </c>
      <c r="F13091" t="s">
        <v>10551</v>
      </c>
      <c r="J13091" t="s">
        <v>2245</v>
      </c>
      <c r="L13091" t="str">
        <f>_xlfn.XLOOKUP(Tableau1[[#This Row],[TYPE DE PIECE]],Tableau4[MATIERE],Tableau4[SHORT TYPE],"",0,1)</f>
        <v/>
      </c>
      <c r="N13091" t="str">
        <f>IF(ISERR(FIND("DECOUPE",Tableau1[[#This Row],[DESIGNATION]])),"","NEED REF")</f>
        <v/>
      </c>
    </row>
    <row r="13092" spans="2:14">
      <c r="B13092">
        <v>34400913</v>
      </c>
      <c r="C13092" s="2">
        <v>38434</v>
      </c>
      <c r="D13092" t="s">
        <v>13</v>
      </c>
      <c r="E13092" t="s">
        <v>10552</v>
      </c>
      <c r="F13092" t="s">
        <v>10553</v>
      </c>
      <c r="J13092" t="s">
        <v>9893</v>
      </c>
      <c r="L13092" t="str">
        <f>_xlfn.XLOOKUP(Tableau1[[#This Row],[TYPE DE PIECE]],Tableau4[MATIERE],Tableau4[SHORT TYPE],"",0,1)</f>
        <v/>
      </c>
      <c r="N13092" t="str">
        <f>IF(ISERR(FIND("DECOUPE",Tableau1[[#This Row],[DESIGNATION]])),"","NEED REF")</f>
        <v/>
      </c>
    </row>
    <row r="13093" spans="2:14">
      <c r="B13093">
        <v>34400912</v>
      </c>
      <c r="C13093" s="2">
        <v>38433</v>
      </c>
      <c r="D13093" t="s">
        <v>13</v>
      </c>
      <c r="E13093" t="s">
        <v>10554</v>
      </c>
      <c r="F13093" t="s">
        <v>10555</v>
      </c>
      <c r="J13093" t="s">
        <v>9893</v>
      </c>
      <c r="L13093" t="str">
        <f>_xlfn.XLOOKUP(Tableau1[[#This Row],[TYPE DE PIECE]],Tableau4[MATIERE],Tableau4[SHORT TYPE],"",0,1)</f>
        <v/>
      </c>
      <c r="N13093" t="str">
        <f>IF(ISERR(FIND("DECOUPE",Tableau1[[#This Row],[DESIGNATION]])),"","NEED REF")</f>
        <v/>
      </c>
    </row>
    <row r="13094" spans="2:14">
      <c r="B13094">
        <v>34400911</v>
      </c>
      <c r="C13094" s="2">
        <v>38432</v>
      </c>
      <c r="D13094" t="s">
        <v>6880</v>
      </c>
      <c r="E13094" t="s">
        <v>10556</v>
      </c>
      <c r="F13094" t="s">
        <v>9637</v>
      </c>
      <c r="J13094" t="s">
        <v>1944</v>
      </c>
      <c r="L13094" t="str">
        <f>_xlfn.XLOOKUP(Tableau1[[#This Row],[TYPE DE PIECE]],Tableau4[MATIERE],Tableau4[SHORT TYPE],"",0,1)</f>
        <v/>
      </c>
      <c r="N13094" t="str">
        <f>IF(ISERR(FIND("DECOUPE",Tableau1[[#This Row],[DESIGNATION]])),"","NEED REF")</f>
        <v/>
      </c>
    </row>
    <row r="13095" spans="2:14">
      <c r="B13095">
        <v>34400910</v>
      </c>
      <c r="C13095" s="2">
        <v>38432</v>
      </c>
      <c r="D13095" t="s">
        <v>745</v>
      </c>
      <c r="E13095" t="s">
        <v>10557</v>
      </c>
      <c r="F13095" t="s">
        <v>10497</v>
      </c>
      <c r="J13095" t="s">
        <v>4048</v>
      </c>
      <c r="L13095" t="str">
        <f>_xlfn.XLOOKUP(Tableau1[[#This Row],[TYPE DE PIECE]],Tableau4[MATIERE],Tableau4[SHORT TYPE],"",0,1)</f>
        <v/>
      </c>
      <c r="N13095" t="str">
        <f>IF(ISERR(FIND("DECOUPE",Tableau1[[#This Row],[DESIGNATION]])),"","NEED REF")</f>
        <v/>
      </c>
    </row>
    <row r="13096" spans="2:14">
      <c r="B13096">
        <v>34400909</v>
      </c>
      <c r="C13096" s="2">
        <v>38432</v>
      </c>
      <c r="D13096" t="s">
        <v>745</v>
      </c>
      <c r="E13096" t="s">
        <v>10558</v>
      </c>
      <c r="F13096" t="s">
        <v>10559</v>
      </c>
      <c r="J13096" t="s">
        <v>4048</v>
      </c>
      <c r="L13096" t="str">
        <f>_xlfn.XLOOKUP(Tableau1[[#This Row],[TYPE DE PIECE]],Tableau4[MATIERE],Tableau4[SHORT TYPE],"",0,1)</f>
        <v/>
      </c>
      <c r="N13096" t="str">
        <f>IF(ISERR(FIND("DECOUPE",Tableau1[[#This Row],[DESIGNATION]])),"","NEED REF")</f>
        <v/>
      </c>
    </row>
    <row r="13097" spans="2:14">
      <c r="B13097">
        <v>34400908</v>
      </c>
      <c r="C13097" s="2">
        <v>38429</v>
      </c>
      <c r="D13097" t="s">
        <v>6880</v>
      </c>
      <c r="E13097" t="s">
        <v>10560</v>
      </c>
      <c r="F13097" t="s">
        <v>10537</v>
      </c>
      <c r="J13097" t="s">
        <v>4048</v>
      </c>
      <c r="L13097" t="str">
        <f>_xlfn.XLOOKUP(Tableau1[[#This Row],[TYPE DE PIECE]],Tableau4[MATIERE],Tableau4[SHORT TYPE],"",0,1)</f>
        <v/>
      </c>
      <c r="N13097" t="str">
        <f>IF(ISERR(FIND("DECOUPE",Tableau1[[#This Row],[DESIGNATION]])),"","NEED REF")</f>
        <v/>
      </c>
    </row>
    <row r="13098" spans="2:14">
      <c r="B13098">
        <v>34400907</v>
      </c>
      <c r="C13098" s="2">
        <v>38428</v>
      </c>
      <c r="D13098" t="s">
        <v>6880</v>
      </c>
      <c r="E13098" t="s">
        <v>10561</v>
      </c>
      <c r="F13098" t="s">
        <v>3158</v>
      </c>
      <c r="J13098" t="s">
        <v>1944</v>
      </c>
      <c r="L13098" t="str">
        <f>_xlfn.XLOOKUP(Tableau1[[#This Row],[TYPE DE PIECE]],Tableau4[MATIERE],Tableau4[SHORT TYPE],"",0,1)</f>
        <v/>
      </c>
      <c r="N13098" t="str">
        <f>IF(ISERR(FIND("DECOUPE",Tableau1[[#This Row],[DESIGNATION]])),"","NEED REF")</f>
        <v/>
      </c>
    </row>
    <row r="13099" spans="2:14">
      <c r="B13099">
        <v>34400906</v>
      </c>
      <c r="C13099" s="2">
        <v>38428</v>
      </c>
      <c r="D13099" t="s">
        <v>6880</v>
      </c>
      <c r="E13099" t="s">
        <v>10562</v>
      </c>
      <c r="F13099" t="s">
        <v>3158</v>
      </c>
      <c r="J13099" t="s">
        <v>1944</v>
      </c>
      <c r="L13099" t="str">
        <f>_xlfn.XLOOKUP(Tableau1[[#This Row],[TYPE DE PIECE]],Tableau4[MATIERE],Tableau4[SHORT TYPE],"",0,1)</f>
        <v/>
      </c>
      <c r="N13099" t="str">
        <f>IF(ISERR(FIND("DECOUPE",Tableau1[[#This Row],[DESIGNATION]])),"","NEED REF")</f>
        <v/>
      </c>
    </row>
    <row r="13100" spans="2:14">
      <c r="B13100">
        <v>34400905</v>
      </c>
      <c r="C13100" s="2">
        <v>38428</v>
      </c>
      <c r="D13100" t="s">
        <v>6880</v>
      </c>
      <c r="E13100" t="s">
        <v>10563</v>
      </c>
      <c r="F13100" t="s">
        <v>3158</v>
      </c>
      <c r="J13100" t="s">
        <v>1944</v>
      </c>
      <c r="L13100" t="str">
        <f>_xlfn.XLOOKUP(Tableau1[[#This Row],[TYPE DE PIECE]],Tableau4[MATIERE],Tableau4[SHORT TYPE],"",0,1)</f>
        <v/>
      </c>
      <c r="N13100" t="str">
        <f>IF(ISERR(FIND("DECOUPE",Tableau1[[#This Row],[DESIGNATION]])),"","NEED REF")</f>
        <v/>
      </c>
    </row>
    <row r="13101" spans="2:14">
      <c r="B13101">
        <v>34400904</v>
      </c>
      <c r="C13101" s="2">
        <v>38428</v>
      </c>
      <c r="D13101" t="s">
        <v>6880</v>
      </c>
      <c r="E13101" t="s">
        <v>10564</v>
      </c>
      <c r="F13101" t="s">
        <v>3158</v>
      </c>
      <c r="J13101" t="s">
        <v>1944</v>
      </c>
      <c r="L13101" t="str">
        <f>_xlfn.XLOOKUP(Tableau1[[#This Row],[TYPE DE PIECE]],Tableau4[MATIERE],Tableau4[SHORT TYPE],"",0,1)</f>
        <v/>
      </c>
      <c r="N13101" t="str">
        <f>IF(ISERR(FIND("DECOUPE",Tableau1[[#This Row],[DESIGNATION]])),"","NEED REF")</f>
        <v/>
      </c>
    </row>
    <row r="13102" spans="2:14">
      <c r="B13102">
        <v>34400903</v>
      </c>
      <c r="C13102" s="2">
        <v>38428</v>
      </c>
      <c r="D13102" t="s">
        <v>6880</v>
      </c>
      <c r="E13102" t="s">
        <v>10565</v>
      </c>
      <c r="F13102" t="s">
        <v>3158</v>
      </c>
      <c r="J13102" t="s">
        <v>1944</v>
      </c>
      <c r="L13102" t="str">
        <f>_xlfn.XLOOKUP(Tableau1[[#This Row],[TYPE DE PIECE]],Tableau4[MATIERE],Tableau4[SHORT TYPE],"",0,1)</f>
        <v/>
      </c>
      <c r="N13102" t="str">
        <f>IF(ISERR(FIND("DECOUPE",Tableau1[[#This Row],[DESIGNATION]])),"","NEED REF")</f>
        <v/>
      </c>
    </row>
    <row r="13103" spans="2:14">
      <c r="B13103">
        <v>34400902</v>
      </c>
      <c r="C13103" s="2">
        <v>38428</v>
      </c>
      <c r="D13103" t="s">
        <v>6880</v>
      </c>
      <c r="E13103" t="s">
        <v>10566</v>
      </c>
      <c r="F13103" t="s">
        <v>3158</v>
      </c>
      <c r="J13103" t="s">
        <v>1944</v>
      </c>
      <c r="L13103" t="str">
        <f>_xlfn.XLOOKUP(Tableau1[[#This Row],[TYPE DE PIECE]],Tableau4[MATIERE],Tableau4[SHORT TYPE],"",0,1)</f>
        <v/>
      </c>
      <c r="N13103" t="str">
        <f>IF(ISERR(FIND("DECOUPE",Tableau1[[#This Row],[DESIGNATION]])),"","NEED REF")</f>
        <v/>
      </c>
    </row>
    <row r="13104" spans="2:14">
      <c r="B13104">
        <v>34400901</v>
      </c>
      <c r="C13104" s="2">
        <v>38425</v>
      </c>
      <c r="D13104" t="s">
        <v>13</v>
      </c>
      <c r="E13104" t="s">
        <v>10567</v>
      </c>
      <c r="F13104" t="s">
        <v>10269</v>
      </c>
      <c r="J13104" t="s">
        <v>2245</v>
      </c>
      <c r="L13104" t="str">
        <f>_xlfn.XLOOKUP(Tableau1[[#This Row],[TYPE DE PIECE]],Tableau4[MATIERE],Tableau4[SHORT TYPE],"",0,1)</f>
        <v/>
      </c>
      <c r="N13104" t="str">
        <f>IF(ISERR(FIND("DECOUPE",Tableau1[[#This Row],[DESIGNATION]])),"","NEED REF")</f>
        <v/>
      </c>
    </row>
    <row r="13105" spans="2:14">
      <c r="B13105">
        <v>34400900</v>
      </c>
      <c r="C13105" s="2">
        <v>38425</v>
      </c>
      <c r="D13105" t="s">
        <v>745</v>
      </c>
      <c r="E13105" t="s">
        <v>10568</v>
      </c>
      <c r="F13105" t="s">
        <v>10269</v>
      </c>
      <c r="J13105" t="s">
        <v>2245</v>
      </c>
      <c r="L13105" t="str">
        <f>_xlfn.XLOOKUP(Tableau1[[#This Row],[TYPE DE PIECE]],Tableau4[MATIERE],Tableau4[SHORT TYPE],"",0,1)</f>
        <v/>
      </c>
      <c r="N13105" t="str">
        <f>IF(ISERR(FIND("DECOUPE",Tableau1[[#This Row],[DESIGNATION]])),"","NEED REF")</f>
        <v/>
      </c>
    </row>
    <row r="13106" spans="2:14">
      <c r="B13106">
        <v>34400899</v>
      </c>
      <c r="C13106" s="2">
        <v>38425</v>
      </c>
      <c r="D13106" t="s">
        <v>13</v>
      </c>
      <c r="E13106" t="s">
        <v>10569</v>
      </c>
      <c r="F13106" t="s">
        <v>10269</v>
      </c>
      <c r="J13106" t="s">
        <v>2245</v>
      </c>
      <c r="L13106" t="str">
        <f>_xlfn.XLOOKUP(Tableau1[[#This Row],[TYPE DE PIECE]],Tableau4[MATIERE],Tableau4[SHORT TYPE],"",0,1)</f>
        <v/>
      </c>
      <c r="N13106" t="str">
        <f>IF(ISERR(FIND("DECOUPE",Tableau1[[#This Row],[DESIGNATION]])),"","NEED REF")</f>
        <v/>
      </c>
    </row>
    <row r="13107" spans="2:14">
      <c r="B13107">
        <v>34400898</v>
      </c>
      <c r="C13107" s="2">
        <v>38425</v>
      </c>
      <c r="D13107" t="s">
        <v>745</v>
      </c>
      <c r="E13107" t="s">
        <v>10570</v>
      </c>
      <c r="F13107" t="s">
        <v>10269</v>
      </c>
      <c r="J13107" t="s">
        <v>2245</v>
      </c>
      <c r="L13107" t="str">
        <f>_xlfn.XLOOKUP(Tableau1[[#This Row],[TYPE DE PIECE]],Tableau4[MATIERE],Tableau4[SHORT TYPE],"",0,1)</f>
        <v/>
      </c>
      <c r="N13107" t="str">
        <f>IF(ISERR(FIND("DECOUPE",Tableau1[[#This Row],[DESIGNATION]])),"","NEED REF")</f>
        <v/>
      </c>
    </row>
    <row r="13108" spans="2:14">
      <c r="B13108">
        <v>34400897</v>
      </c>
      <c r="C13108" s="2">
        <v>38425</v>
      </c>
      <c r="D13108" t="s">
        <v>6880</v>
      </c>
      <c r="E13108" t="s">
        <v>10571</v>
      </c>
      <c r="F13108" t="s">
        <v>9164</v>
      </c>
      <c r="J13108" t="s">
        <v>1944</v>
      </c>
      <c r="L13108" t="str">
        <f>_xlfn.XLOOKUP(Tableau1[[#This Row],[TYPE DE PIECE]],Tableau4[MATIERE],Tableau4[SHORT TYPE],"",0,1)</f>
        <v/>
      </c>
      <c r="N13108" t="str">
        <f>IF(ISERR(FIND("DECOUPE",Tableau1[[#This Row],[DESIGNATION]])),"","NEED REF")</f>
        <v/>
      </c>
    </row>
    <row r="13109" spans="2:14">
      <c r="B13109">
        <v>34400896</v>
      </c>
      <c r="C13109" s="2">
        <v>38425</v>
      </c>
      <c r="D13109" t="s">
        <v>6880</v>
      </c>
      <c r="E13109" t="s">
        <v>10572</v>
      </c>
      <c r="F13109" t="s">
        <v>9164</v>
      </c>
      <c r="J13109" t="s">
        <v>1944</v>
      </c>
      <c r="L13109" t="str">
        <f>_xlfn.XLOOKUP(Tableau1[[#This Row],[TYPE DE PIECE]],Tableau4[MATIERE],Tableau4[SHORT TYPE],"",0,1)</f>
        <v/>
      </c>
      <c r="N13109" t="str">
        <f>IF(ISERR(FIND("DECOUPE",Tableau1[[#This Row],[DESIGNATION]])),"","NEED REF")</f>
        <v/>
      </c>
    </row>
    <row r="13110" spans="2:14">
      <c r="B13110">
        <v>34400895</v>
      </c>
      <c r="C13110" s="2">
        <v>38425</v>
      </c>
      <c r="D13110" t="s">
        <v>6880</v>
      </c>
      <c r="E13110" t="s">
        <v>10573</v>
      </c>
      <c r="F13110" t="s">
        <v>9164</v>
      </c>
      <c r="J13110" t="s">
        <v>1944</v>
      </c>
      <c r="L13110" t="str">
        <f>_xlfn.XLOOKUP(Tableau1[[#This Row],[TYPE DE PIECE]],Tableau4[MATIERE],Tableau4[SHORT TYPE],"",0,1)</f>
        <v/>
      </c>
      <c r="N13110" t="str">
        <f>IF(ISERR(FIND("DECOUPE",Tableau1[[#This Row],[DESIGNATION]])),"","NEED REF")</f>
        <v/>
      </c>
    </row>
    <row r="13111" spans="2:14">
      <c r="B13111">
        <v>34400894</v>
      </c>
      <c r="C13111" s="2">
        <v>38419</v>
      </c>
      <c r="D13111" t="s">
        <v>13</v>
      </c>
      <c r="E13111" t="s">
        <v>10574</v>
      </c>
      <c r="F13111" t="s">
        <v>10510</v>
      </c>
      <c r="J13111" t="s">
        <v>1944</v>
      </c>
      <c r="L13111" t="str">
        <f>_xlfn.XLOOKUP(Tableau1[[#This Row],[TYPE DE PIECE]],Tableau4[MATIERE],Tableau4[SHORT TYPE],"",0,1)</f>
        <v/>
      </c>
      <c r="N13111" t="str">
        <f>IF(ISERR(FIND("DECOUPE",Tableau1[[#This Row],[DESIGNATION]])),"","NEED REF")</f>
        <v/>
      </c>
    </row>
    <row r="13112" spans="2:14">
      <c r="B13112">
        <v>34400893</v>
      </c>
      <c r="C13112" s="2">
        <v>38419</v>
      </c>
      <c r="D13112" t="s">
        <v>745</v>
      </c>
      <c r="E13112" t="s">
        <v>10575</v>
      </c>
      <c r="F13112" t="s">
        <v>10576</v>
      </c>
      <c r="J13112" t="s">
        <v>4048</v>
      </c>
      <c r="L13112" t="str">
        <f>_xlfn.XLOOKUP(Tableau1[[#This Row],[TYPE DE PIECE]],Tableau4[MATIERE],Tableau4[SHORT TYPE],"",0,1)</f>
        <v/>
      </c>
      <c r="N13112" t="str">
        <f>IF(ISERR(FIND("DECOUPE",Tableau1[[#This Row],[DESIGNATION]])),"","NEED REF")</f>
        <v/>
      </c>
    </row>
    <row r="13113" spans="2:14">
      <c r="B13113">
        <v>34400892</v>
      </c>
      <c r="C13113" s="2">
        <v>38415</v>
      </c>
      <c r="D13113" t="s">
        <v>6880</v>
      </c>
      <c r="E13113" t="s">
        <v>10577</v>
      </c>
      <c r="F13113" t="s">
        <v>10578</v>
      </c>
      <c r="J13113" t="s">
        <v>4048</v>
      </c>
      <c r="L13113" t="str">
        <f>_xlfn.XLOOKUP(Tableau1[[#This Row],[TYPE DE PIECE]],Tableau4[MATIERE],Tableau4[SHORT TYPE],"",0,1)</f>
        <v/>
      </c>
      <c r="N13113" t="str">
        <f>IF(ISERR(FIND("DECOUPE",Tableau1[[#This Row],[DESIGNATION]])),"","NEED REF")</f>
        <v/>
      </c>
    </row>
    <row r="13114" spans="2:14">
      <c r="B13114">
        <v>34400891</v>
      </c>
      <c r="C13114" s="2">
        <v>38415</v>
      </c>
      <c r="D13114" t="s">
        <v>6880</v>
      </c>
      <c r="E13114" t="s">
        <v>10579</v>
      </c>
      <c r="F13114" t="s">
        <v>10578</v>
      </c>
      <c r="J13114" t="s">
        <v>4048</v>
      </c>
      <c r="L13114" t="str">
        <f>_xlfn.XLOOKUP(Tableau1[[#This Row],[TYPE DE PIECE]],Tableau4[MATIERE],Tableau4[SHORT TYPE],"",0,1)</f>
        <v/>
      </c>
      <c r="N13114" t="str">
        <f>IF(ISERR(FIND("DECOUPE",Tableau1[[#This Row],[DESIGNATION]])),"","NEED REF")</f>
        <v/>
      </c>
    </row>
    <row r="13115" spans="2:14">
      <c r="B13115">
        <v>34400890</v>
      </c>
      <c r="C13115" s="2">
        <v>38415</v>
      </c>
      <c r="D13115" t="s">
        <v>6880</v>
      </c>
      <c r="E13115" t="s">
        <v>10580</v>
      </c>
      <c r="F13115" t="s">
        <v>10581</v>
      </c>
      <c r="J13115" t="s">
        <v>1944</v>
      </c>
      <c r="L13115" t="str">
        <f>_xlfn.XLOOKUP(Tableau1[[#This Row],[TYPE DE PIECE]],Tableau4[MATIERE],Tableau4[SHORT TYPE],"",0,1)</f>
        <v/>
      </c>
      <c r="N13115" t="str">
        <f>IF(ISERR(FIND("DECOUPE",Tableau1[[#This Row],[DESIGNATION]])),"","NEED REF")</f>
        <v/>
      </c>
    </row>
    <row r="13116" spans="2:14">
      <c r="B13116">
        <v>34400889</v>
      </c>
      <c r="C13116" s="2">
        <v>38414</v>
      </c>
      <c r="D13116" t="s">
        <v>7068</v>
      </c>
      <c r="E13116" t="s">
        <v>10582</v>
      </c>
      <c r="F13116" t="s">
        <v>10583</v>
      </c>
      <c r="J13116" t="s">
        <v>9513</v>
      </c>
      <c r="L13116" t="str">
        <f>_xlfn.XLOOKUP(Tableau1[[#This Row],[TYPE DE PIECE]],Tableau4[MATIERE],Tableau4[SHORT TYPE],"",0,1)</f>
        <v/>
      </c>
      <c r="N13116" t="str">
        <f>IF(ISERR(FIND("DECOUPE",Tableau1[[#This Row],[DESIGNATION]])),"","NEED REF")</f>
        <v/>
      </c>
    </row>
    <row r="13117" spans="2:14">
      <c r="B13117">
        <v>34400888</v>
      </c>
      <c r="C13117" s="2">
        <v>38414</v>
      </c>
      <c r="D13117" t="s">
        <v>7068</v>
      </c>
      <c r="E13117" t="s">
        <v>10584</v>
      </c>
      <c r="F13117" t="s">
        <v>10583</v>
      </c>
      <c r="J13117" t="s">
        <v>9513</v>
      </c>
      <c r="L13117" t="str">
        <f>_xlfn.XLOOKUP(Tableau1[[#This Row],[TYPE DE PIECE]],Tableau4[MATIERE],Tableau4[SHORT TYPE],"",0,1)</f>
        <v/>
      </c>
      <c r="N13117" t="str">
        <f>IF(ISERR(FIND("DECOUPE",Tableau1[[#This Row],[DESIGNATION]])),"","NEED REF")</f>
        <v/>
      </c>
    </row>
    <row r="13118" spans="2:14">
      <c r="B13118">
        <v>34400887</v>
      </c>
      <c r="C13118" s="2">
        <v>38414</v>
      </c>
      <c r="D13118" t="s">
        <v>7068</v>
      </c>
      <c r="E13118" t="s">
        <v>10585</v>
      </c>
      <c r="F13118" t="s">
        <v>10583</v>
      </c>
      <c r="J13118" t="s">
        <v>9513</v>
      </c>
      <c r="L13118" t="str">
        <f>_xlfn.XLOOKUP(Tableau1[[#This Row],[TYPE DE PIECE]],Tableau4[MATIERE],Tableau4[SHORT TYPE],"",0,1)</f>
        <v/>
      </c>
      <c r="N13118" t="str">
        <f>IF(ISERR(FIND("DECOUPE",Tableau1[[#This Row],[DESIGNATION]])),"","NEED REF")</f>
        <v/>
      </c>
    </row>
    <row r="13119" spans="2:14">
      <c r="B13119">
        <v>34400886</v>
      </c>
      <c r="C13119" s="2">
        <v>38413</v>
      </c>
      <c r="D13119" t="s">
        <v>6880</v>
      </c>
      <c r="E13119" t="s">
        <v>10586</v>
      </c>
      <c r="F13119" t="s">
        <v>9164</v>
      </c>
      <c r="J13119" t="s">
        <v>9274</v>
      </c>
      <c r="L13119" t="str">
        <f>_xlfn.XLOOKUP(Tableau1[[#This Row],[TYPE DE PIECE]],Tableau4[MATIERE],Tableau4[SHORT TYPE],"",0,1)</f>
        <v/>
      </c>
      <c r="N13119" t="str">
        <f>IF(ISERR(FIND("DECOUPE",Tableau1[[#This Row],[DESIGNATION]])),"","NEED REF")</f>
        <v/>
      </c>
    </row>
    <row r="13120" spans="2:14">
      <c r="B13120">
        <v>34400885</v>
      </c>
      <c r="C13120" s="2">
        <v>38413</v>
      </c>
      <c r="D13120" t="s">
        <v>6880</v>
      </c>
      <c r="E13120" t="s">
        <v>10587</v>
      </c>
      <c r="F13120" t="s">
        <v>3158</v>
      </c>
      <c r="J13120" t="s">
        <v>9893</v>
      </c>
      <c r="L13120" t="str">
        <f>_xlfn.XLOOKUP(Tableau1[[#This Row],[TYPE DE PIECE]],Tableau4[MATIERE],Tableau4[SHORT TYPE],"",0,1)</f>
        <v/>
      </c>
      <c r="N13120" t="str">
        <f>IF(ISERR(FIND("DECOUPE",Tableau1[[#This Row],[DESIGNATION]])),"","NEED REF")</f>
        <v/>
      </c>
    </row>
    <row r="13121" spans="2:14">
      <c r="B13121">
        <v>34400884</v>
      </c>
      <c r="C13121" s="2">
        <v>38413</v>
      </c>
      <c r="D13121" t="s">
        <v>6880</v>
      </c>
      <c r="E13121" t="s">
        <v>10588</v>
      </c>
      <c r="F13121" t="s">
        <v>10289</v>
      </c>
      <c r="J13121" t="s">
        <v>1944</v>
      </c>
      <c r="L13121" t="str">
        <f>_xlfn.XLOOKUP(Tableau1[[#This Row],[TYPE DE PIECE]],Tableau4[MATIERE],Tableau4[SHORT TYPE],"",0,1)</f>
        <v/>
      </c>
      <c r="N13121" t="str">
        <f>IF(ISERR(FIND("DECOUPE",Tableau1[[#This Row],[DESIGNATION]])),"","NEED REF")</f>
        <v/>
      </c>
    </row>
    <row r="13122" spans="2:14">
      <c r="B13122">
        <v>34400883</v>
      </c>
      <c r="C13122" s="2">
        <v>38412</v>
      </c>
      <c r="D13122" t="s">
        <v>13</v>
      </c>
      <c r="E13122" t="s">
        <v>10589</v>
      </c>
      <c r="F13122" t="s">
        <v>9164</v>
      </c>
      <c r="J13122" t="s">
        <v>2245</v>
      </c>
      <c r="L13122" t="str">
        <f>_xlfn.XLOOKUP(Tableau1[[#This Row],[TYPE DE PIECE]],Tableau4[MATIERE],Tableau4[SHORT TYPE],"",0,1)</f>
        <v/>
      </c>
      <c r="N13122" t="str">
        <f>IF(ISERR(FIND("DECOUPE",Tableau1[[#This Row],[DESIGNATION]])),"","NEED REF")</f>
        <v/>
      </c>
    </row>
    <row r="13123" spans="2:14">
      <c r="B13123">
        <v>34400882</v>
      </c>
      <c r="C13123" s="2">
        <v>38411</v>
      </c>
      <c r="D13123" t="s">
        <v>6880</v>
      </c>
      <c r="E13123" t="s">
        <v>10536</v>
      </c>
      <c r="F13123" t="s">
        <v>10590</v>
      </c>
      <c r="J13123" t="s">
        <v>4048</v>
      </c>
      <c r="L13123" t="str">
        <f>_xlfn.XLOOKUP(Tableau1[[#This Row],[TYPE DE PIECE]],Tableau4[MATIERE],Tableau4[SHORT TYPE],"",0,1)</f>
        <v/>
      </c>
      <c r="N13123" t="str">
        <f>IF(ISERR(FIND("DECOUPE",Tableau1[[#This Row],[DESIGNATION]])),"","NEED REF")</f>
        <v/>
      </c>
    </row>
    <row r="13124" spans="2:14">
      <c r="B13124">
        <v>34400881</v>
      </c>
      <c r="C13124" s="2">
        <v>38411</v>
      </c>
      <c r="D13124" t="s">
        <v>6880</v>
      </c>
      <c r="E13124" t="s">
        <v>10591</v>
      </c>
      <c r="F13124" t="s">
        <v>10578</v>
      </c>
      <c r="J13124" t="s">
        <v>4048</v>
      </c>
      <c r="L13124" t="str">
        <f>_xlfn.XLOOKUP(Tableau1[[#This Row],[TYPE DE PIECE]],Tableau4[MATIERE],Tableau4[SHORT TYPE],"",0,1)</f>
        <v/>
      </c>
      <c r="N13124" t="str">
        <f>IF(ISERR(FIND("DECOUPE",Tableau1[[#This Row],[DESIGNATION]])),"","NEED REF")</f>
        <v/>
      </c>
    </row>
    <row r="13125" spans="2:14">
      <c r="B13125">
        <v>34400880</v>
      </c>
      <c r="C13125" s="2">
        <v>38411</v>
      </c>
      <c r="D13125" t="s">
        <v>6880</v>
      </c>
      <c r="E13125" t="s">
        <v>10592</v>
      </c>
      <c r="F13125" t="s">
        <v>10512</v>
      </c>
      <c r="J13125" t="s">
        <v>4048</v>
      </c>
      <c r="L13125" t="str">
        <f>_xlfn.XLOOKUP(Tableau1[[#This Row],[TYPE DE PIECE]],Tableau4[MATIERE],Tableau4[SHORT TYPE],"",0,1)</f>
        <v/>
      </c>
      <c r="N13125" t="str">
        <f>IF(ISERR(FIND("DECOUPE",Tableau1[[#This Row],[DESIGNATION]])),"","NEED REF")</f>
        <v/>
      </c>
    </row>
    <row r="13126" spans="2:14">
      <c r="B13126">
        <v>34400879</v>
      </c>
      <c r="C13126" s="2">
        <v>38408</v>
      </c>
      <c r="D13126" t="s">
        <v>745</v>
      </c>
      <c r="E13126" t="s">
        <v>10593</v>
      </c>
      <c r="F13126" t="s">
        <v>10594</v>
      </c>
      <c r="J13126" t="s">
        <v>9893</v>
      </c>
      <c r="L13126" t="str">
        <f>_xlfn.XLOOKUP(Tableau1[[#This Row],[TYPE DE PIECE]],Tableau4[MATIERE],Tableau4[SHORT TYPE],"",0,1)</f>
        <v/>
      </c>
      <c r="N13126" t="str">
        <f>IF(ISERR(FIND("DECOUPE",Tableau1[[#This Row],[DESIGNATION]])),"","NEED REF")</f>
        <v/>
      </c>
    </row>
    <row r="13127" spans="2:14">
      <c r="B13127">
        <v>34400878</v>
      </c>
      <c r="C13127" s="2">
        <v>38406</v>
      </c>
      <c r="D13127" t="s">
        <v>745</v>
      </c>
      <c r="E13127" t="s">
        <v>10595</v>
      </c>
      <c r="F13127" t="s">
        <v>8695</v>
      </c>
      <c r="J13127" t="s">
        <v>9893</v>
      </c>
      <c r="L13127" t="str">
        <f>_xlfn.XLOOKUP(Tableau1[[#This Row],[TYPE DE PIECE]],Tableau4[MATIERE],Tableau4[SHORT TYPE],"",0,1)</f>
        <v/>
      </c>
      <c r="N13127" t="str">
        <f>IF(ISERR(FIND("DECOUPE",Tableau1[[#This Row],[DESIGNATION]])),"","NEED REF")</f>
        <v/>
      </c>
    </row>
    <row r="13128" spans="2:14">
      <c r="B13128">
        <v>34400877</v>
      </c>
      <c r="C13128" s="2">
        <v>38400</v>
      </c>
      <c r="D13128" t="s">
        <v>6880</v>
      </c>
      <c r="E13128" t="s">
        <v>10596</v>
      </c>
      <c r="F13128" t="s">
        <v>10597</v>
      </c>
      <c r="J13128" t="s">
        <v>1944</v>
      </c>
      <c r="L13128" t="str">
        <f>_xlfn.XLOOKUP(Tableau1[[#This Row],[TYPE DE PIECE]],Tableau4[MATIERE],Tableau4[SHORT TYPE],"",0,1)</f>
        <v/>
      </c>
      <c r="N13128" t="str">
        <f>IF(ISERR(FIND("DECOUPE",Tableau1[[#This Row],[DESIGNATION]])),"","NEED REF")</f>
        <v/>
      </c>
    </row>
    <row r="13129" spans="2:14">
      <c r="B13129">
        <v>34400876</v>
      </c>
      <c r="C13129" s="2">
        <v>38399</v>
      </c>
      <c r="D13129" t="s">
        <v>7068</v>
      </c>
      <c r="E13129" t="s">
        <v>10598</v>
      </c>
      <c r="F13129" t="s">
        <v>10422</v>
      </c>
      <c r="J13129" t="s">
        <v>9893</v>
      </c>
      <c r="L13129" t="str">
        <f>_xlfn.XLOOKUP(Tableau1[[#This Row],[TYPE DE PIECE]],Tableau4[MATIERE],Tableau4[SHORT TYPE],"",0,1)</f>
        <v/>
      </c>
      <c r="N13129" t="str">
        <f>IF(ISERR(FIND("DECOUPE",Tableau1[[#This Row],[DESIGNATION]])),"","NEED REF")</f>
        <v/>
      </c>
    </row>
    <row r="13130" spans="2:14">
      <c r="B13130">
        <v>34400875</v>
      </c>
      <c r="C13130" s="2">
        <v>38392</v>
      </c>
      <c r="D13130" t="s">
        <v>6880</v>
      </c>
      <c r="E13130" t="s">
        <v>10599</v>
      </c>
      <c r="F13130" t="s">
        <v>10422</v>
      </c>
      <c r="J13130" t="s">
        <v>1944</v>
      </c>
      <c r="L13130" t="str">
        <f>_xlfn.XLOOKUP(Tableau1[[#This Row],[TYPE DE PIECE]],Tableau4[MATIERE],Tableau4[SHORT TYPE],"",0,1)</f>
        <v/>
      </c>
      <c r="N13130" t="str">
        <f>IF(ISERR(FIND("DECOUPE",Tableau1[[#This Row],[DESIGNATION]])),"","NEED REF")</f>
        <v/>
      </c>
    </row>
    <row r="13131" spans="2:14">
      <c r="B13131">
        <v>34400874</v>
      </c>
      <c r="C13131" s="2">
        <v>38391</v>
      </c>
      <c r="D13131" t="s">
        <v>745</v>
      </c>
      <c r="E13131" t="s">
        <v>10600</v>
      </c>
      <c r="F13131" t="s">
        <v>10422</v>
      </c>
      <c r="J13131" t="s">
        <v>9274</v>
      </c>
      <c r="L13131" t="str">
        <f>_xlfn.XLOOKUP(Tableau1[[#This Row],[TYPE DE PIECE]],Tableau4[MATIERE],Tableau4[SHORT TYPE],"",0,1)</f>
        <v/>
      </c>
      <c r="N13131" t="str">
        <f>IF(ISERR(FIND("DECOUPE",Tableau1[[#This Row],[DESIGNATION]])),"","NEED REF")</f>
        <v/>
      </c>
    </row>
    <row r="13132" spans="2:14">
      <c r="B13132">
        <v>34400873</v>
      </c>
      <c r="C13132" s="2">
        <v>38385</v>
      </c>
      <c r="D13132" t="s">
        <v>13</v>
      </c>
      <c r="E13132" t="s">
        <v>10601</v>
      </c>
      <c r="F13132" t="s">
        <v>10602</v>
      </c>
      <c r="J13132" t="s">
        <v>1944</v>
      </c>
      <c r="L13132" t="str">
        <f>_xlfn.XLOOKUP(Tableau1[[#This Row],[TYPE DE PIECE]],Tableau4[MATIERE],Tableau4[SHORT TYPE],"",0,1)</f>
        <v/>
      </c>
      <c r="N13132" t="str">
        <f>IF(ISERR(FIND("DECOUPE",Tableau1[[#This Row],[DESIGNATION]])),"","NEED REF")</f>
        <v/>
      </c>
    </row>
    <row r="13133" spans="2:14">
      <c r="B13133">
        <v>34400872</v>
      </c>
      <c r="C13133" s="2">
        <v>38379</v>
      </c>
      <c r="D13133" t="s">
        <v>6880</v>
      </c>
      <c r="E13133" t="s">
        <v>10603</v>
      </c>
      <c r="F13133" t="s">
        <v>10604</v>
      </c>
      <c r="J13133" t="s">
        <v>1944</v>
      </c>
      <c r="L13133" t="str">
        <f>_xlfn.XLOOKUP(Tableau1[[#This Row],[TYPE DE PIECE]],Tableau4[MATIERE],Tableau4[SHORT TYPE],"",0,1)</f>
        <v/>
      </c>
      <c r="N13133" t="str">
        <f>IF(ISERR(FIND("DECOUPE",Tableau1[[#This Row],[DESIGNATION]])),"","NEED REF")</f>
        <v/>
      </c>
    </row>
    <row r="13134" spans="2:14">
      <c r="B13134">
        <v>34400871</v>
      </c>
      <c r="C13134" s="2">
        <v>38378</v>
      </c>
      <c r="D13134" t="s">
        <v>13</v>
      </c>
      <c r="E13134" t="s">
        <v>10605</v>
      </c>
      <c r="F13134" t="s">
        <v>10606</v>
      </c>
      <c r="J13134" t="s">
        <v>1944</v>
      </c>
      <c r="L13134" t="str">
        <f>_xlfn.XLOOKUP(Tableau1[[#This Row],[TYPE DE PIECE]],Tableau4[MATIERE],Tableau4[SHORT TYPE],"",0,1)</f>
        <v/>
      </c>
      <c r="N13134" t="str">
        <f>IF(ISERR(FIND("DECOUPE",Tableau1[[#This Row],[DESIGNATION]])),"","NEED REF")</f>
        <v/>
      </c>
    </row>
    <row r="13135" spans="2:14">
      <c r="B13135">
        <v>34400870</v>
      </c>
      <c r="C13135" s="2">
        <v>38378</v>
      </c>
      <c r="D13135" t="s">
        <v>13</v>
      </c>
      <c r="E13135" t="s">
        <v>10607</v>
      </c>
      <c r="F13135" t="s">
        <v>10606</v>
      </c>
      <c r="J13135" t="s">
        <v>1944</v>
      </c>
      <c r="L13135" t="str">
        <f>_xlfn.XLOOKUP(Tableau1[[#This Row],[TYPE DE PIECE]],Tableau4[MATIERE],Tableau4[SHORT TYPE],"",0,1)</f>
        <v/>
      </c>
      <c r="N13135" t="str">
        <f>IF(ISERR(FIND("DECOUPE",Tableau1[[#This Row],[DESIGNATION]])),"","NEED REF")</f>
        <v/>
      </c>
    </row>
    <row r="13136" spans="2:14">
      <c r="B13136">
        <v>34400869</v>
      </c>
      <c r="C13136" s="2">
        <v>38376</v>
      </c>
      <c r="D13136" t="s">
        <v>7068</v>
      </c>
      <c r="E13136" t="s">
        <v>10608</v>
      </c>
      <c r="F13136" t="s">
        <v>10609</v>
      </c>
      <c r="J13136" t="s">
        <v>9893</v>
      </c>
      <c r="L13136" t="str">
        <f>_xlfn.XLOOKUP(Tableau1[[#This Row],[TYPE DE PIECE]],Tableau4[MATIERE],Tableau4[SHORT TYPE],"",0,1)</f>
        <v/>
      </c>
      <c r="N13136" t="str">
        <f>IF(ISERR(FIND("DECOUPE",Tableau1[[#This Row],[DESIGNATION]])),"","NEED REF")</f>
        <v/>
      </c>
    </row>
    <row r="13137" spans="2:14">
      <c r="B13137">
        <v>34400868</v>
      </c>
      <c r="C13137" s="2">
        <v>38372</v>
      </c>
      <c r="D13137" t="s">
        <v>5523</v>
      </c>
      <c r="E13137" t="s">
        <v>10610</v>
      </c>
      <c r="F13137" t="s">
        <v>10611</v>
      </c>
      <c r="J13137" t="s">
        <v>9893</v>
      </c>
      <c r="L13137" t="str">
        <f>_xlfn.XLOOKUP(Tableau1[[#This Row],[TYPE DE PIECE]],Tableau4[MATIERE],Tableau4[SHORT TYPE],"",0,1)</f>
        <v/>
      </c>
      <c r="N13137" t="str">
        <f>IF(ISERR(FIND("DECOUPE",Tableau1[[#This Row],[DESIGNATION]])),"","NEED REF")</f>
        <v/>
      </c>
    </row>
    <row r="13138" spans="2:14">
      <c r="B13138">
        <v>34400867</v>
      </c>
      <c r="C13138" s="2">
        <v>38386</v>
      </c>
      <c r="D13138" t="s">
        <v>13</v>
      </c>
      <c r="E13138" t="s">
        <v>10612</v>
      </c>
      <c r="F13138" t="s">
        <v>10602</v>
      </c>
      <c r="J13138" t="s">
        <v>1944</v>
      </c>
      <c r="L13138" t="str">
        <f>_xlfn.XLOOKUP(Tableau1[[#This Row],[TYPE DE PIECE]],Tableau4[MATIERE],Tableau4[SHORT TYPE],"",0,1)</f>
        <v/>
      </c>
      <c r="N13138" t="str">
        <f>IF(ISERR(FIND("DECOUPE",Tableau1[[#This Row],[DESIGNATION]])),"","NEED REF")</f>
        <v/>
      </c>
    </row>
    <row r="13139" spans="2:14">
      <c r="B13139">
        <v>34400866</v>
      </c>
      <c r="C13139" s="2">
        <v>38372</v>
      </c>
      <c r="D13139" t="s">
        <v>13</v>
      </c>
      <c r="E13139" t="s">
        <v>10613</v>
      </c>
      <c r="F13139" t="s">
        <v>10611</v>
      </c>
      <c r="J13139" t="s">
        <v>9893</v>
      </c>
      <c r="L13139" t="str">
        <f>_xlfn.XLOOKUP(Tableau1[[#This Row],[TYPE DE PIECE]],Tableau4[MATIERE],Tableau4[SHORT TYPE],"",0,1)</f>
        <v/>
      </c>
      <c r="N13139" t="str">
        <f>IF(ISERR(FIND("DECOUPE",Tableau1[[#This Row],[DESIGNATION]])),"","NEED REF")</f>
        <v/>
      </c>
    </row>
    <row r="13140" spans="2:14">
      <c r="B13140">
        <v>34400865</v>
      </c>
      <c r="C13140" s="2">
        <v>38372</v>
      </c>
      <c r="D13140" t="s">
        <v>6880</v>
      </c>
      <c r="E13140" t="s">
        <v>10614</v>
      </c>
      <c r="F13140" t="s">
        <v>10615</v>
      </c>
      <c r="J13140" t="s">
        <v>9893</v>
      </c>
      <c r="L13140" t="str">
        <f>_xlfn.XLOOKUP(Tableau1[[#This Row],[TYPE DE PIECE]],Tableau4[MATIERE],Tableau4[SHORT TYPE],"",0,1)</f>
        <v/>
      </c>
      <c r="N13140" t="str">
        <f>IF(ISERR(FIND("DECOUPE",Tableau1[[#This Row],[DESIGNATION]])),"","NEED REF")</f>
        <v/>
      </c>
    </row>
    <row r="13141" spans="2:14">
      <c r="B13141">
        <v>34400864</v>
      </c>
      <c r="C13141" s="2">
        <v>38372</v>
      </c>
      <c r="D13141" t="s">
        <v>13</v>
      </c>
      <c r="E13141" t="s">
        <v>10616</v>
      </c>
      <c r="F13141" t="s">
        <v>10617</v>
      </c>
      <c r="J13141" t="s">
        <v>9893</v>
      </c>
      <c r="L13141" t="str">
        <f>_xlfn.XLOOKUP(Tableau1[[#This Row],[TYPE DE PIECE]],Tableau4[MATIERE],Tableau4[SHORT TYPE],"",0,1)</f>
        <v/>
      </c>
      <c r="N13141" t="str">
        <f>IF(ISERR(FIND("DECOUPE",Tableau1[[#This Row],[DESIGNATION]])),"","NEED REF")</f>
        <v/>
      </c>
    </row>
    <row r="13142" spans="2:14">
      <c r="B13142">
        <v>34400863</v>
      </c>
      <c r="C13142" s="2">
        <v>38337</v>
      </c>
      <c r="D13142" t="s">
        <v>13</v>
      </c>
      <c r="E13142" t="s">
        <v>10618</v>
      </c>
      <c r="F13142" t="s">
        <v>10619</v>
      </c>
      <c r="J13142" t="s">
        <v>1944</v>
      </c>
      <c r="L13142" t="str">
        <f>_xlfn.XLOOKUP(Tableau1[[#This Row],[TYPE DE PIECE]],Tableau4[MATIERE],Tableau4[SHORT TYPE],"",0,1)</f>
        <v/>
      </c>
      <c r="N13142" t="str">
        <f>IF(ISERR(FIND("DECOUPE",Tableau1[[#This Row],[DESIGNATION]])),"","NEED REF")</f>
        <v/>
      </c>
    </row>
    <row r="13143" spans="2:14">
      <c r="B13143">
        <v>34400862</v>
      </c>
      <c r="C13143" s="2">
        <v>38341</v>
      </c>
      <c r="D13143" t="s">
        <v>13</v>
      </c>
      <c r="E13143" t="s">
        <v>10620</v>
      </c>
      <c r="F13143" t="s">
        <v>10619</v>
      </c>
      <c r="J13143" t="s">
        <v>1944</v>
      </c>
      <c r="L13143" t="str">
        <f>_xlfn.XLOOKUP(Tableau1[[#This Row],[TYPE DE PIECE]],Tableau4[MATIERE],Tableau4[SHORT TYPE],"",0,1)</f>
        <v/>
      </c>
      <c r="N13143" t="str">
        <f>IF(ISERR(FIND("DECOUPE",Tableau1[[#This Row],[DESIGNATION]])),"","NEED REF")</f>
        <v/>
      </c>
    </row>
    <row r="13144" spans="2:14">
      <c r="B13144">
        <v>34400861</v>
      </c>
      <c r="C13144" s="2">
        <v>38337</v>
      </c>
      <c r="D13144" t="s">
        <v>5523</v>
      </c>
      <c r="E13144" t="s">
        <v>10621</v>
      </c>
      <c r="F13144" t="s">
        <v>10622</v>
      </c>
      <c r="J13144" t="s">
        <v>1944</v>
      </c>
      <c r="L13144" t="str">
        <f>_xlfn.XLOOKUP(Tableau1[[#This Row],[TYPE DE PIECE]],Tableau4[MATIERE],Tableau4[SHORT TYPE],"",0,1)</f>
        <v/>
      </c>
      <c r="N13144" t="str">
        <f>IF(ISERR(FIND("DECOUPE",Tableau1[[#This Row],[DESIGNATION]])),"","NEED REF")</f>
        <v/>
      </c>
    </row>
    <row r="13145" spans="2:14">
      <c r="B13145">
        <v>34400860</v>
      </c>
      <c r="C13145" s="2">
        <v>38370</v>
      </c>
      <c r="D13145" t="s">
        <v>745</v>
      </c>
      <c r="E13145" t="s">
        <v>10623</v>
      </c>
      <c r="F13145" t="s">
        <v>10624</v>
      </c>
      <c r="J13145" t="s">
        <v>1944</v>
      </c>
      <c r="L13145" t="str">
        <f>_xlfn.XLOOKUP(Tableau1[[#This Row],[TYPE DE PIECE]],Tableau4[MATIERE],Tableau4[SHORT TYPE],"",0,1)</f>
        <v/>
      </c>
      <c r="N13145" t="str">
        <f>IF(ISERR(FIND("DECOUPE",Tableau1[[#This Row],[DESIGNATION]])),"","NEED REF")</f>
        <v/>
      </c>
    </row>
    <row r="13146" spans="2:14">
      <c r="B13146">
        <v>34400859</v>
      </c>
      <c r="C13146" s="2">
        <v>38362</v>
      </c>
      <c r="D13146" t="s">
        <v>745</v>
      </c>
      <c r="E13146" t="s">
        <v>10625</v>
      </c>
      <c r="F13146" t="s">
        <v>10626</v>
      </c>
      <c r="J13146" t="s">
        <v>1944</v>
      </c>
      <c r="L13146" t="str">
        <f>_xlfn.XLOOKUP(Tableau1[[#This Row],[TYPE DE PIECE]],Tableau4[MATIERE],Tableau4[SHORT TYPE],"",0,1)</f>
        <v/>
      </c>
      <c r="N13146" t="str">
        <f>IF(ISERR(FIND("DECOUPE",Tableau1[[#This Row],[DESIGNATION]])),"","NEED REF")</f>
        <v/>
      </c>
    </row>
    <row r="13147" spans="2:14">
      <c r="B13147">
        <v>34400858</v>
      </c>
      <c r="C13147" s="2">
        <v>38362</v>
      </c>
      <c r="D13147" t="s">
        <v>745</v>
      </c>
      <c r="E13147" t="s">
        <v>10283</v>
      </c>
      <c r="F13147" t="s">
        <v>10627</v>
      </c>
      <c r="J13147" t="s">
        <v>1944</v>
      </c>
      <c r="L13147" t="str">
        <f>_xlfn.XLOOKUP(Tableau1[[#This Row],[TYPE DE PIECE]],Tableau4[MATIERE],Tableau4[SHORT TYPE],"",0,1)</f>
        <v/>
      </c>
      <c r="N13147" t="str">
        <f>IF(ISERR(FIND("DECOUPE",Tableau1[[#This Row],[DESIGNATION]])),"","NEED REF")</f>
        <v/>
      </c>
    </row>
    <row r="13148" spans="2:14">
      <c r="B13148">
        <v>34400857</v>
      </c>
      <c r="C13148" s="2">
        <v>38362</v>
      </c>
      <c r="D13148" t="s">
        <v>6880</v>
      </c>
      <c r="E13148" t="s">
        <v>10628</v>
      </c>
      <c r="F13148" t="s">
        <v>3158</v>
      </c>
      <c r="J13148" t="s">
        <v>1944</v>
      </c>
      <c r="L13148" t="str">
        <f>_xlfn.XLOOKUP(Tableau1[[#This Row],[TYPE DE PIECE]],Tableau4[MATIERE],Tableau4[SHORT TYPE],"",0,1)</f>
        <v/>
      </c>
      <c r="N13148" t="str">
        <f>IF(ISERR(FIND("DECOUPE",Tableau1[[#This Row],[DESIGNATION]])),"","NEED REF")</f>
        <v/>
      </c>
    </row>
    <row r="13149" spans="2:14">
      <c r="B13149">
        <v>34400856</v>
      </c>
      <c r="C13149" s="2">
        <v>38358</v>
      </c>
      <c r="D13149" t="s">
        <v>745</v>
      </c>
      <c r="E13149" t="s">
        <v>10629</v>
      </c>
      <c r="F13149" t="s">
        <v>9496</v>
      </c>
      <c r="J13149" t="s">
        <v>1944</v>
      </c>
      <c r="L13149" t="str">
        <f>_xlfn.XLOOKUP(Tableau1[[#This Row],[TYPE DE PIECE]],Tableau4[MATIERE],Tableau4[SHORT TYPE],"",0,1)</f>
        <v/>
      </c>
      <c r="N13149" t="str">
        <f>IF(ISERR(FIND("DECOUPE",Tableau1[[#This Row],[DESIGNATION]])),"","NEED REF")</f>
        <v/>
      </c>
    </row>
    <row r="13150" spans="2:14">
      <c r="B13150">
        <v>34400855</v>
      </c>
      <c r="C13150" s="2">
        <v>38370</v>
      </c>
      <c r="D13150" t="s">
        <v>745</v>
      </c>
      <c r="E13150" t="s">
        <v>10630</v>
      </c>
      <c r="F13150" t="s">
        <v>10631</v>
      </c>
      <c r="J13150" t="s">
        <v>9274</v>
      </c>
      <c r="L13150" t="str">
        <f>_xlfn.XLOOKUP(Tableau1[[#This Row],[TYPE DE PIECE]],Tableau4[MATIERE],Tableau4[SHORT TYPE],"",0,1)</f>
        <v/>
      </c>
      <c r="N13150" t="str">
        <f>IF(ISERR(FIND("DECOUPE",Tableau1[[#This Row],[DESIGNATION]])),"","NEED REF")</f>
        <v/>
      </c>
    </row>
    <row r="13151" spans="2:14">
      <c r="B13151">
        <v>34400854</v>
      </c>
      <c r="C13151" s="2">
        <v>38370</v>
      </c>
      <c r="D13151" t="s">
        <v>745</v>
      </c>
      <c r="E13151" t="s">
        <v>10632</v>
      </c>
      <c r="F13151" t="s">
        <v>9164</v>
      </c>
      <c r="J13151" t="s">
        <v>4048</v>
      </c>
      <c r="L13151" t="str">
        <f>_xlfn.XLOOKUP(Tableau1[[#This Row],[TYPE DE PIECE]],Tableau4[MATIERE],Tableau4[SHORT TYPE],"",0,1)</f>
        <v/>
      </c>
      <c r="N13151" t="str">
        <f>IF(ISERR(FIND("DECOUPE",Tableau1[[#This Row],[DESIGNATION]])),"","NEED REF")</f>
        <v/>
      </c>
    </row>
    <row r="13152" spans="2:14">
      <c r="B13152">
        <v>34400853</v>
      </c>
      <c r="C13152" s="2">
        <v>38343</v>
      </c>
      <c r="D13152" t="s">
        <v>745</v>
      </c>
      <c r="E13152" t="s">
        <v>10633</v>
      </c>
      <c r="F13152" t="s">
        <v>10634</v>
      </c>
      <c r="J13152" t="s">
        <v>1944</v>
      </c>
      <c r="L13152" t="str">
        <f>_xlfn.XLOOKUP(Tableau1[[#This Row],[TYPE DE PIECE]],Tableau4[MATIERE],Tableau4[SHORT TYPE],"",0,1)</f>
        <v/>
      </c>
      <c r="N13152" t="str">
        <f>IF(ISERR(FIND("DECOUPE",Tableau1[[#This Row],[DESIGNATION]])),"","NEED REF")</f>
        <v/>
      </c>
    </row>
    <row r="13153" spans="2:14">
      <c r="B13153">
        <v>34400852</v>
      </c>
      <c r="C13153" s="2">
        <v>38342</v>
      </c>
      <c r="D13153" t="s">
        <v>745</v>
      </c>
      <c r="E13153" t="s">
        <v>10635</v>
      </c>
      <c r="F13153" t="s">
        <v>10636</v>
      </c>
      <c r="J13153" t="s">
        <v>1944</v>
      </c>
      <c r="L13153" t="str">
        <f>_xlfn.XLOOKUP(Tableau1[[#This Row],[TYPE DE PIECE]],Tableau4[MATIERE],Tableau4[SHORT TYPE],"",0,1)</f>
        <v/>
      </c>
      <c r="N13153" t="str">
        <f>IF(ISERR(FIND("DECOUPE",Tableau1[[#This Row],[DESIGNATION]])),"","NEED REF")</f>
        <v/>
      </c>
    </row>
    <row r="13154" spans="2:14">
      <c r="B13154">
        <v>34400851</v>
      </c>
      <c r="C13154" s="2">
        <v>38371</v>
      </c>
      <c r="D13154" t="s">
        <v>13</v>
      </c>
      <c r="E13154" t="s">
        <v>10637</v>
      </c>
      <c r="F13154" t="s">
        <v>10624</v>
      </c>
      <c r="J13154" t="s">
        <v>1944</v>
      </c>
      <c r="L13154" t="str">
        <f>_xlfn.XLOOKUP(Tableau1[[#This Row],[TYPE DE PIECE]],Tableau4[MATIERE],Tableau4[SHORT TYPE],"",0,1)</f>
        <v/>
      </c>
      <c r="N13154" t="str">
        <f>IF(ISERR(FIND("DECOUPE",Tableau1[[#This Row],[DESIGNATION]])),"","NEED REF")</f>
        <v/>
      </c>
    </row>
    <row r="13155" spans="2:14">
      <c r="B13155">
        <v>34400850</v>
      </c>
      <c r="C13155" s="2">
        <v>38364</v>
      </c>
      <c r="D13155" t="s">
        <v>745</v>
      </c>
      <c r="E13155" t="s">
        <v>10638</v>
      </c>
      <c r="F13155" t="s">
        <v>9164</v>
      </c>
      <c r="J13155" t="s">
        <v>4048</v>
      </c>
      <c r="L13155" t="str">
        <f>_xlfn.XLOOKUP(Tableau1[[#This Row],[TYPE DE PIECE]],Tableau4[MATIERE],Tableau4[SHORT TYPE],"",0,1)</f>
        <v/>
      </c>
      <c r="N13155" t="str">
        <f>IF(ISERR(FIND("DECOUPE",Tableau1[[#This Row],[DESIGNATION]])),"","NEED REF")</f>
        <v/>
      </c>
    </row>
    <row r="13156" spans="2:14">
      <c r="B13156">
        <v>34400849</v>
      </c>
      <c r="C13156" s="2">
        <v>38341</v>
      </c>
      <c r="D13156" t="s">
        <v>745</v>
      </c>
      <c r="E13156" t="s">
        <v>10639</v>
      </c>
      <c r="F13156" t="s">
        <v>9164</v>
      </c>
      <c r="J13156" t="s">
        <v>1944</v>
      </c>
      <c r="L13156" t="str">
        <f>_xlfn.XLOOKUP(Tableau1[[#This Row],[TYPE DE PIECE]],Tableau4[MATIERE],Tableau4[SHORT TYPE],"",0,1)</f>
        <v/>
      </c>
      <c r="N13156" t="str">
        <f>IF(ISERR(FIND("DECOUPE",Tableau1[[#This Row],[DESIGNATION]])),"","NEED REF")</f>
        <v/>
      </c>
    </row>
    <row r="13157" spans="2:14">
      <c r="B13157">
        <v>34400848</v>
      </c>
      <c r="C13157" s="2">
        <v>38341</v>
      </c>
      <c r="D13157" t="s">
        <v>5523</v>
      </c>
      <c r="E13157" t="s">
        <v>10640</v>
      </c>
      <c r="F13157" t="s">
        <v>10641</v>
      </c>
      <c r="J13157" t="s">
        <v>9893</v>
      </c>
      <c r="L13157" t="str">
        <f>_xlfn.XLOOKUP(Tableau1[[#This Row],[TYPE DE PIECE]],Tableau4[MATIERE],Tableau4[SHORT TYPE],"",0,1)</f>
        <v/>
      </c>
      <c r="N13157" t="str">
        <f>IF(ISERR(FIND("DECOUPE",Tableau1[[#This Row],[DESIGNATION]])),"","NEED REF")</f>
        <v/>
      </c>
    </row>
    <row r="13158" spans="2:14">
      <c r="B13158">
        <v>34400847</v>
      </c>
      <c r="C13158" s="2">
        <v>38341</v>
      </c>
      <c r="D13158" t="s">
        <v>5523</v>
      </c>
      <c r="E13158" t="s">
        <v>10642</v>
      </c>
      <c r="F13158" t="s">
        <v>6541</v>
      </c>
      <c r="J13158" t="s">
        <v>9274</v>
      </c>
      <c r="L13158" t="str">
        <f>_xlfn.XLOOKUP(Tableau1[[#This Row],[TYPE DE PIECE]],Tableau4[MATIERE],Tableau4[SHORT TYPE],"",0,1)</f>
        <v/>
      </c>
      <c r="N13158" t="str">
        <f>IF(ISERR(FIND("DECOUPE",Tableau1[[#This Row],[DESIGNATION]])),"","NEED REF")</f>
        <v/>
      </c>
    </row>
    <row r="13159" spans="2:14">
      <c r="B13159">
        <v>34400846</v>
      </c>
      <c r="C13159" s="2">
        <v>38335</v>
      </c>
      <c r="D13159" t="s">
        <v>6880</v>
      </c>
      <c r="E13159" t="s">
        <v>10643</v>
      </c>
      <c r="F13159" t="s">
        <v>10644</v>
      </c>
      <c r="J13159" t="s">
        <v>4048</v>
      </c>
      <c r="L13159" t="str">
        <f>_xlfn.XLOOKUP(Tableau1[[#This Row],[TYPE DE PIECE]],Tableau4[MATIERE],Tableau4[SHORT TYPE],"",0,1)</f>
        <v/>
      </c>
      <c r="N13159" t="str">
        <f>IF(ISERR(FIND("DECOUPE",Tableau1[[#This Row],[DESIGNATION]])),"","NEED REF")</f>
        <v/>
      </c>
    </row>
    <row r="13160" spans="2:14">
      <c r="B13160">
        <v>34400845</v>
      </c>
      <c r="C13160" s="2">
        <v>38327</v>
      </c>
      <c r="D13160" t="s">
        <v>6880</v>
      </c>
      <c r="E13160" t="s">
        <v>10645</v>
      </c>
      <c r="F13160" t="s">
        <v>10646</v>
      </c>
      <c r="J13160" t="s">
        <v>1944</v>
      </c>
      <c r="L13160" t="str">
        <f>_xlfn.XLOOKUP(Tableau1[[#This Row],[TYPE DE PIECE]],Tableau4[MATIERE],Tableau4[SHORT TYPE],"",0,1)</f>
        <v/>
      </c>
      <c r="N13160" t="str">
        <f>IF(ISERR(FIND("DECOUPE",Tableau1[[#This Row],[DESIGNATION]])),"","NEED REF")</f>
        <v/>
      </c>
    </row>
    <row r="13161" spans="2:14">
      <c r="B13161">
        <v>34400844</v>
      </c>
      <c r="C13161" s="2">
        <v>38324</v>
      </c>
      <c r="D13161" t="s">
        <v>13</v>
      </c>
      <c r="E13161" t="s">
        <v>10647</v>
      </c>
      <c r="F13161" t="s">
        <v>9730</v>
      </c>
      <c r="J13161" t="s">
        <v>1944</v>
      </c>
      <c r="L13161" t="str">
        <f>_xlfn.XLOOKUP(Tableau1[[#This Row],[TYPE DE PIECE]],Tableau4[MATIERE],Tableau4[SHORT TYPE],"",0,1)</f>
        <v/>
      </c>
      <c r="N13161" t="str">
        <f>IF(ISERR(FIND("DECOUPE",Tableau1[[#This Row],[DESIGNATION]])),"","NEED REF")</f>
        <v/>
      </c>
    </row>
    <row r="13162" spans="2:14">
      <c r="B13162">
        <v>34400843</v>
      </c>
      <c r="C13162" s="2">
        <v>38323</v>
      </c>
      <c r="D13162" t="s">
        <v>6880</v>
      </c>
      <c r="E13162" t="s">
        <v>10648</v>
      </c>
      <c r="F13162" t="s">
        <v>10649</v>
      </c>
      <c r="J13162" t="s">
        <v>9893</v>
      </c>
      <c r="L13162" t="str">
        <f>_xlfn.XLOOKUP(Tableau1[[#This Row],[TYPE DE PIECE]],Tableau4[MATIERE],Tableau4[SHORT TYPE],"",0,1)</f>
        <v/>
      </c>
      <c r="N13162" t="str">
        <f>IF(ISERR(FIND("DECOUPE",Tableau1[[#This Row],[DESIGNATION]])),"","NEED REF")</f>
        <v/>
      </c>
    </row>
    <row r="13163" spans="2:14">
      <c r="B13163">
        <v>34400842</v>
      </c>
      <c r="C13163" s="2">
        <v>38323</v>
      </c>
      <c r="D13163" t="s">
        <v>6880</v>
      </c>
      <c r="E13163" t="s">
        <v>10650</v>
      </c>
      <c r="F13163" t="s">
        <v>10649</v>
      </c>
      <c r="J13163" t="s">
        <v>9893</v>
      </c>
      <c r="L13163" t="str">
        <f>_xlfn.XLOOKUP(Tableau1[[#This Row],[TYPE DE PIECE]],Tableau4[MATIERE],Tableau4[SHORT TYPE],"",0,1)</f>
        <v/>
      </c>
      <c r="N13163" t="str">
        <f>IF(ISERR(FIND("DECOUPE",Tableau1[[#This Row],[DESIGNATION]])),"","NEED REF")</f>
        <v/>
      </c>
    </row>
    <row r="13164" spans="2:14">
      <c r="B13164">
        <v>34400841</v>
      </c>
      <c r="C13164" s="2">
        <v>38321</v>
      </c>
      <c r="D13164" t="s">
        <v>745</v>
      </c>
      <c r="E13164" t="s">
        <v>10651</v>
      </c>
      <c r="F13164" t="s">
        <v>10652</v>
      </c>
      <c r="J13164" t="s">
        <v>4048</v>
      </c>
      <c r="L13164" t="str">
        <f>_xlfn.XLOOKUP(Tableau1[[#This Row],[TYPE DE PIECE]],Tableau4[MATIERE],Tableau4[SHORT TYPE],"",0,1)</f>
        <v/>
      </c>
      <c r="N13164" t="str">
        <f>IF(ISERR(FIND("DECOUPE",Tableau1[[#This Row],[DESIGNATION]])),"","NEED REF")</f>
        <v/>
      </c>
    </row>
    <row r="13165" spans="2:14">
      <c r="B13165">
        <v>34400840</v>
      </c>
      <c r="C13165" s="2">
        <v>38317</v>
      </c>
      <c r="D13165" t="s">
        <v>5523</v>
      </c>
      <c r="E13165" t="s">
        <v>10653</v>
      </c>
      <c r="F13165" t="s">
        <v>10654</v>
      </c>
      <c r="J13165" t="s">
        <v>9893</v>
      </c>
      <c r="L13165" t="str">
        <f>_xlfn.XLOOKUP(Tableau1[[#This Row],[TYPE DE PIECE]],Tableau4[MATIERE],Tableau4[SHORT TYPE],"",0,1)</f>
        <v/>
      </c>
      <c r="N13165" t="str">
        <f>IF(ISERR(FIND("DECOUPE",Tableau1[[#This Row],[DESIGNATION]])),"","NEED REF")</f>
        <v/>
      </c>
    </row>
    <row r="13166" spans="2:14">
      <c r="B13166">
        <v>34400839</v>
      </c>
      <c r="C13166" s="2">
        <v>38315</v>
      </c>
      <c r="D13166" t="s">
        <v>5523</v>
      </c>
      <c r="E13166" t="s">
        <v>10655</v>
      </c>
      <c r="F13166" t="s">
        <v>10656</v>
      </c>
      <c r="J13166" t="s">
        <v>9893</v>
      </c>
      <c r="L13166" t="str">
        <f>_xlfn.XLOOKUP(Tableau1[[#This Row],[TYPE DE PIECE]],Tableau4[MATIERE],Tableau4[SHORT TYPE],"",0,1)</f>
        <v/>
      </c>
      <c r="N13166" t="str">
        <f>IF(ISERR(FIND("DECOUPE",Tableau1[[#This Row],[DESIGNATION]])),"","NEED REF")</f>
        <v/>
      </c>
    </row>
    <row r="13167" spans="2:14">
      <c r="B13167">
        <v>34400838</v>
      </c>
      <c r="C13167" s="2">
        <v>38314</v>
      </c>
      <c r="D13167" t="s">
        <v>13</v>
      </c>
      <c r="E13167" t="s">
        <v>10657</v>
      </c>
      <c r="F13167" t="s">
        <v>10658</v>
      </c>
      <c r="J13167" t="s">
        <v>4048</v>
      </c>
      <c r="L13167" t="str">
        <f>_xlfn.XLOOKUP(Tableau1[[#This Row],[TYPE DE PIECE]],Tableau4[MATIERE],Tableau4[SHORT TYPE],"",0,1)</f>
        <v/>
      </c>
      <c r="N13167" t="str">
        <f>IF(ISERR(FIND("DECOUPE",Tableau1[[#This Row],[DESIGNATION]])),"","NEED REF")</f>
        <v/>
      </c>
    </row>
    <row r="13168" spans="2:14">
      <c r="B13168">
        <v>34400837</v>
      </c>
      <c r="C13168" s="2">
        <v>38314</v>
      </c>
      <c r="D13168" t="s">
        <v>13</v>
      </c>
      <c r="E13168" t="s">
        <v>10659</v>
      </c>
      <c r="F13168" t="s">
        <v>10658</v>
      </c>
      <c r="J13168" t="s">
        <v>4048</v>
      </c>
      <c r="L13168" t="str">
        <f>_xlfn.XLOOKUP(Tableau1[[#This Row],[TYPE DE PIECE]],Tableau4[MATIERE],Tableau4[SHORT TYPE],"",0,1)</f>
        <v/>
      </c>
      <c r="N13168" t="str">
        <f>IF(ISERR(FIND("DECOUPE",Tableau1[[#This Row],[DESIGNATION]])),"","NEED REF")</f>
        <v/>
      </c>
    </row>
    <row r="13169" spans="2:14">
      <c r="B13169">
        <v>34400836</v>
      </c>
      <c r="C13169" s="2">
        <v>38314</v>
      </c>
      <c r="D13169" t="s">
        <v>6880</v>
      </c>
      <c r="E13169" t="s">
        <v>10660</v>
      </c>
      <c r="F13169" t="s">
        <v>10602</v>
      </c>
      <c r="J13169" t="s">
        <v>1944</v>
      </c>
      <c r="L13169" t="str">
        <f>_xlfn.XLOOKUP(Tableau1[[#This Row],[TYPE DE PIECE]],Tableau4[MATIERE],Tableau4[SHORT TYPE],"",0,1)</f>
        <v/>
      </c>
      <c r="N13169" t="str">
        <f>IF(ISERR(FIND("DECOUPE",Tableau1[[#This Row],[DESIGNATION]])),"","NEED REF")</f>
        <v/>
      </c>
    </row>
    <row r="13170" spans="2:14">
      <c r="B13170">
        <v>34400835</v>
      </c>
      <c r="C13170" s="2">
        <v>38313</v>
      </c>
      <c r="D13170" t="s">
        <v>745</v>
      </c>
      <c r="E13170" t="s">
        <v>10661</v>
      </c>
      <c r="F13170" t="s">
        <v>10602</v>
      </c>
      <c r="J13170" t="s">
        <v>1944</v>
      </c>
      <c r="L13170" t="str">
        <f>_xlfn.XLOOKUP(Tableau1[[#This Row],[TYPE DE PIECE]],Tableau4[MATIERE],Tableau4[SHORT TYPE],"",0,1)</f>
        <v/>
      </c>
      <c r="N13170" t="str">
        <f>IF(ISERR(FIND("DECOUPE",Tableau1[[#This Row],[DESIGNATION]])),"","NEED REF")</f>
        <v/>
      </c>
    </row>
    <row r="13171" spans="2:14">
      <c r="B13171">
        <v>34400834</v>
      </c>
      <c r="C13171" s="2">
        <v>38313</v>
      </c>
      <c r="D13171" t="s">
        <v>13</v>
      </c>
      <c r="E13171" t="s">
        <v>10662</v>
      </c>
      <c r="F13171" t="s">
        <v>10597</v>
      </c>
      <c r="J13171" t="s">
        <v>1944</v>
      </c>
      <c r="L13171" t="str">
        <f>_xlfn.XLOOKUP(Tableau1[[#This Row],[TYPE DE PIECE]],Tableau4[MATIERE],Tableau4[SHORT TYPE],"",0,1)</f>
        <v/>
      </c>
      <c r="N13171" t="str">
        <f>IF(ISERR(FIND("DECOUPE",Tableau1[[#This Row],[DESIGNATION]])),"","NEED REF")</f>
        <v/>
      </c>
    </row>
    <row r="13172" spans="2:14">
      <c r="B13172">
        <v>34400833</v>
      </c>
      <c r="C13172" s="2">
        <v>38310</v>
      </c>
      <c r="D13172" t="s">
        <v>13</v>
      </c>
      <c r="E13172" t="s">
        <v>10663</v>
      </c>
      <c r="F13172" t="s">
        <v>10597</v>
      </c>
      <c r="J13172" t="s">
        <v>1944</v>
      </c>
      <c r="L13172" t="str">
        <f>_xlfn.XLOOKUP(Tableau1[[#This Row],[TYPE DE PIECE]],Tableau4[MATIERE],Tableau4[SHORT TYPE],"",0,1)</f>
        <v/>
      </c>
      <c r="N13172" t="str">
        <f>IF(ISERR(FIND("DECOUPE",Tableau1[[#This Row],[DESIGNATION]])),"","NEED REF")</f>
        <v/>
      </c>
    </row>
    <row r="13173" spans="2:14">
      <c r="B13173">
        <v>34400832</v>
      </c>
      <c r="C13173" s="2">
        <v>38309</v>
      </c>
      <c r="D13173" t="s">
        <v>5523</v>
      </c>
      <c r="E13173" t="s">
        <v>10664</v>
      </c>
      <c r="F13173" t="s">
        <v>10665</v>
      </c>
      <c r="J13173" t="s">
        <v>9893</v>
      </c>
      <c r="L13173" t="str">
        <f>_xlfn.XLOOKUP(Tableau1[[#This Row],[TYPE DE PIECE]],Tableau4[MATIERE],Tableau4[SHORT TYPE],"",0,1)</f>
        <v/>
      </c>
      <c r="N13173" t="str">
        <f>IF(ISERR(FIND("DECOUPE",Tableau1[[#This Row],[DESIGNATION]])),"","NEED REF")</f>
        <v/>
      </c>
    </row>
    <row r="13174" spans="2:14">
      <c r="B13174">
        <v>34400831</v>
      </c>
      <c r="C13174" s="2">
        <v>38307</v>
      </c>
      <c r="D13174" t="s">
        <v>13</v>
      </c>
      <c r="E13174" t="s">
        <v>10666</v>
      </c>
      <c r="F13174" t="s">
        <v>8695</v>
      </c>
      <c r="J13174" t="s">
        <v>4048</v>
      </c>
      <c r="L13174" t="str">
        <f>_xlfn.XLOOKUP(Tableau1[[#This Row],[TYPE DE PIECE]],Tableau4[MATIERE],Tableau4[SHORT TYPE],"",0,1)</f>
        <v/>
      </c>
      <c r="N13174" t="str">
        <f>IF(ISERR(FIND("DECOUPE",Tableau1[[#This Row],[DESIGNATION]])),"","NEED REF")</f>
        <v/>
      </c>
    </row>
    <row r="13175" spans="2:14">
      <c r="B13175">
        <v>34400830</v>
      </c>
      <c r="C13175" s="2">
        <v>38301</v>
      </c>
      <c r="D13175" t="s">
        <v>13</v>
      </c>
      <c r="E13175" t="s">
        <v>10647</v>
      </c>
      <c r="F13175" t="s">
        <v>10667</v>
      </c>
      <c r="J13175" t="s">
        <v>1944</v>
      </c>
      <c r="L13175" t="str">
        <f>_xlfn.XLOOKUP(Tableau1[[#This Row],[TYPE DE PIECE]],Tableau4[MATIERE],Tableau4[SHORT TYPE],"",0,1)</f>
        <v/>
      </c>
      <c r="N13175" t="str">
        <f>IF(ISERR(FIND("DECOUPE",Tableau1[[#This Row],[DESIGNATION]])),"","NEED REF")</f>
        <v/>
      </c>
    </row>
    <row r="13176" spans="2:14">
      <c r="B13176">
        <v>34400829</v>
      </c>
      <c r="C13176" s="2">
        <v>38301</v>
      </c>
      <c r="D13176" t="s">
        <v>13</v>
      </c>
      <c r="E13176" t="s">
        <v>10668</v>
      </c>
      <c r="F13176" t="s">
        <v>10669</v>
      </c>
      <c r="J13176" t="s">
        <v>4048</v>
      </c>
      <c r="L13176" t="str">
        <f>_xlfn.XLOOKUP(Tableau1[[#This Row],[TYPE DE PIECE]],Tableau4[MATIERE],Tableau4[SHORT TYPE],"",0,1)</f>
        <v/>
      </c>
      <c r="N13176" t="str">
        <f>IF(ISERR(FIND("DECOUPE",Tableau1[[#This Row],[DESIGNATION]])),"","NEED REF")</f>
        <v/>
      </c>
    </row>
    <row r="13177" spans="2:14">
      <c r="B13177">
        <v>34400828</v>
      </c>
      <c r="C13177" s="2">
        <v>38301</v>
      </c>
      <c r="D13177" t="s">
        <v>5523</v>
      </c>
      <c r="E13177" t="s">
        <v>10670</v>
      </c>
      <c r="F13177" t="s">
        <v>10671</v>
      </c>
      <c r="J13177" t="s">
        <v>10672</v>
      </c>
      <c r="L13177" t="str">
        <f>_xlfn.XLOOKUP(Tableau1[[#This Row],[TYPE DE PIECE]],Tableau4[MATIERE],Tableau4[SHORT TYPE],"",0,1)</f>
        <v/>
      </c>
      <c r="N13177" t="str">
        <f>IF(ISERR(FIND("DECOUPE",Tableau1[[#This Row],[DESIGNATION]])),"","NEED REF")</f>
        <v/>
      </c>
    </row>
    <row r="13178" spans="2:14">
      <c r="B13178">
        <v>34400827</v>
      </c>
      <c r="C13178" s="2">
        <v>38300</v>
      </c>
      <c r="D13178" t="s">
        <v>13</v>
      </c>
      <c r="E13178" t="s">
        <v>10673</v>
      </c>
      <c r="F13178" t="s">
        <v>10674</v>
      </c>
      <c r="J13178" t="s">
        <v>4048</v>
      </c>
      <c r="L13178" t="str">
        <f>_xlfn.XLOOKUP(Tableau1[[#This Row],[TYPE DE PIECE]],Tableau4[MATIERE],Tableau4[SHORT TYPE],"",0,1)</f>
        <v/>
      </c>
      <c r="N13178" t="str">
        <f>IF(ISERR(FIND("DECOUPE",Tableau1[[#This Row],[DESIGNATION]])),"","NEED REF")</f>
        <v/>
      </c>
    </row>
    <row r="13179" spans="2:14">
      <c r="B13179">
        <v>34400826</v>
      </c>
      <c r="C13179" s="2">
        <v>38300</v>
      </c>
      <c r="D13179" t="s">
        <v>13</v>
      </c>
      <c r="E13179" t="s">
        <v>10675</v>
      </c>
      <c r="F13179" t="s">
        <v>10676</v>
      </c>
      <c r="J13179" t="s">
        <v>4048</v>
      </c>
      <c r="L13179" t="str">
        <f>_xlfn.XLOOKUP(Tableau1[[#This Row],[TYPE DE PIECE]],Tableau4[MATIERE],Tableau4[SHORT TYPE],"",0,1)</f>
        <v/>
      </c>
      <c r="N13179" t="str">
        <f>IF(ISERR(FIND("DECOUPE",Tableau1[[#This Row],[DESIGNATION]])),"","NEED REF")</f>
        <v/>
      </c>
    </row>
    <row r="13180" spans="2:14">
      <c r="B13180">
        <v>34400825</v>
      </c>
      <c r="C13180" s="2">
        <v>38296</v>
      </c>
      <c r="E13180" t="s">
        <v>10677</v>
      </c>
      <c r="J13180" t="s">
        <v>2245</v>
      </c>
      <c r="L13180" t="str">
        <f>_xlfn.XLOOKUP(Tableau1[[#This Row],[TYPE DE PIECE]],Tableau4[MATIERE],Tableau4[SHORT TYPE],"",0,1)</f>
        <v/>
      </c>
      <c r="N13180" t="str">
        <f>IF(ISERR(FIND("DECOUPE",Tableau1[[#This Row],[DESIGNATION]])),"","NEED REF")</f>
        <v/>
      </c>
    </row>
    <row r="13181" spans="2:14">
      <c r="B13181">
        <v>34400824</v>
      </c>
      <c r="C13181" s="2">
        <v>38296</v>
      </c>
      <c r="E13181" t="s">
        <v>10677</v>
      </c>
      <c r="J13181" t="s">
        <v>2245</v>
      </c>
      <c r="L13181" t="str">
        <f>_xlfn.XLOOKUP(Tableau1[[#This Row],[TYPE DE PIECE]],Tableau4[MATIERE],Tableau4[SHORT TYPE],"",0,1)</f>
        <v/>
      </c>
      <c r="N13181" t="str">
        <f>IF(ISERR(FIND("DECOUPE",Tableau1[[#This Row],[DESIGNATION]])),"","NEED REF")</f>
        <v/>
      </c>
    </row>
    <row r="13182" spans="2:14">
      <c r="B13182">
        <v>34400823</v>
      </c>
      <c r="C13182" s="2">
        <v>38296</v>
      </c>
      <c r="E13182" t="s">
        <v>10677</v>
      </c>
      <c r="F13182" t="s">
        <v>10678</v>
      </c>
      <c r="J13182" t="s">
        <v>2245</v>
      </c>
      <c r="L13182" t="str">
        <f>_xlfn.XLOOKUP(Tableau1[[#This Row],[TYPE DE PIECE]],Tableau4[MATIERE],Tableau4[SHORT TYPE],"",0,1)</f>
        <v/>
      </c>
      <c r="N13182" t="str">
        <f>IF(ISERR(FIND("DECOUPE",Tableau1[[#This Row],[DESIGNATION]])),"","NEED REF")</f>
        <v/>
      </c>
    </row>
    <row r="13183" spans="2:14">
      <c r="B13183">
        <v>34400822</v>
      </c>
      <c r="C13183" s="2">
        <v>38296</v>
      </c>
      <c r="D13183" t="s">
        <v>13</v>
      </c>
      <c r="E13183" t="s">
        <v>10679</v>
      </c>
      <c r="F13183" t="s">
        <v>239</v>
      </c>
      <c r="J13183" t="s">
        <v>2245</v>
      </c>
      <c r="L13183" t="str">
        <f>_xlfn.XLOOKUP(Tableau1[[#This Row],[TYPE DE PIECE]],Tableau4[MATIERE],Tableau4[SHORT TYPE],"",0,1)</f>
        <v/>
      </c>
      <c r="N13183" t="str">
        <f>IF(ISERR(FIND("DECOUPE",Tableau1[[#This Row],[DESIGNATION]])),"","NEED REF")</f>
        <v/>
      </c>
    </row>
    <row r="13184" spans="2:14">
      <c r="B13184">
        <v>34400821</v>
      </c>
      <c r="C13184" s="2">
        <v>38296</v>
      </c>
      <c r="D13184" t="s">
        <v>745</v>
      </c>
      <c r="E13184" t="s">
        <v>10680</v>
      </c>
      <c r="F13184" t="s">
        <v>10678</v>
      </c>
      <c r="J13184" t="s">
        <v>2245</v>
      </c>
      <c r="L13184" t="str">
        <f>_xlfn.XLOOKUP(Tableau1[[#This Row],[TYPE DE PIECE]],Tableau4[MATIERE],Tableau4[SHORT TYPE],"",0,1)</f>
        <v/>
      </c>
      <c r="N13184" t="str">
        <f>IF(ISERR(FIND("DECOUPE",Tableau1[[#This Row],[DESIGNATION]])),"","NEED REF")</f>
        <v>NEED REF</v>
      </c>
    </row>
    <row r="13185" spans="2:14">
      <c r="B13185">
        <v>34400820</v>
      </c>
      <c r="C13185" s="2">
        <v>38289</v>
      </c>
      <c r="D13185" t="s">
        <v>13</v>
      </c>
      <c r="E13185" t="s">
        <v>10681</v>
      </c>
      <c r="F13185" t="s">
        <v>10678</v>
      </c>
      <c r="J13185" t="s">
        <v>2245</v>
      </c>
      <c r="L13185" t="str">
        <f>_xlfn.XLOOKUP(Tableau1[[#This Row],[TYPE DE PIECE]],Tableau4[MATIERE],Tableau4[SHORT TYPE],"",0,1)</f>
        <v/>
      </c>
      <c r="N13185" t="str">
        <f>IF(ISERR(FIND("DECOUPE",Tableau1[[#This Row],[DESIGNATION]])),"","NEED REF")</f>
        <v/>
      </c>
    </row>
    <row r="13186" spans="2:14">
      <c r="B13186">
        <v>34400819</v>
      </c>
      <c r="C13186" s="2">
        <v>38289</v>
      </c>
      <c r="D13186" t="s">
        <v>13</v>
      </c>
      <c r="E13186" t="s">
        <v>10682</v>
      </c>
      <c r="F13186" t="s">
        <v>9164</v>
      </c>
      <c r="J13186" t="s">
        <v>2245</v>
      </c>
      <c r="L13186" t="str">
        <f>_xlfn.XLOOKUP(Tableau1[[#This Row],[TYPE DE PIECE]],Tableau4[MATIERE],Tableau4[SHORT TYPE],"",0,1)</f>
        <v/>
      </c>
      <c r="N13186" t="str">
        <f>IF(ISERR(FIND("DECOUPE",Tableau1[[#This Row],[DESIGNATION]])),"","NEED REF")</f>
        <v/>
      </c>
    </row>
    <row r="13187" spans="2:14">
      <c r="B13187">
        <v>34400818</v>
      </c>
      <c r="C13187" s="2">
        <v>38289</v>
      </c>
      <c r="D13187" t="s">
        <v>13</v>
      </c>
      <c r="E13187" t="s">
        <v>10683</v>
      </c>
      <c r="F13187" t="s">
        <v>9164</v>
      </c>
      <c r="J13187" t="s">
        <v>2245</v>
      </c>
      <c r="L13187" t="str">
        <f>_xlfn.XLOOKUP(Tableau1[[#This Row],[TYPE DE PIECE]],Tableau4[MATIERE],Tableau4[SHORT TYPE],"",0,1)</f>
        <v/>
      </c>
      <c r="N13187" t="str">
        <f>IF(ISERR(FIND("DECOUPE",Tableau1[[#This Row],[DESIGNATION]])),"","NEED REF")</f>
        <v/>
      </c>
    </row>
    <row r="13188" spans="2:14">
      <c r="B13188">
        <v>34400817</v>
      </c>
      <c r="C13188" s="2">
        <v>38289</v>
      </c>
      <c r="D13188" t="s">
        <v>6880</v>
      </c>
      <c r="E13188" t="s">
        <v>10684</v>
      </c>
      <c r="F13188" t="s">
        <v>10669</v>
      </c>
      <c r="J13188" t="s">
        <v>10672</v>
      </c>
      <c r="L13188" t="str">
        <f>_xlfn.XLOOKUP(Tableau1[[#This Row],[TYPE DE PIECE]],Tableau4[MATIERE],Tableau4[SHORT TYPE],"",0,1)</f>
        <v/>
      </c>
      <c r="N13188" t="str">
        <f>IF(ISERR(FIND("DECOUPE",Tableau1[[#This Row],[DESIGNATION]])),"","NEED REF")</f>
        <v/>
      </c>
    </row>
    <row r="13189" spans="2:14">
      <c r="B13189">
        <v>34400816</v>
      </c>
      <c r="C13189" s="2">
        <v>38288</v>
      </c>
      <c r="D13189" t="s">
        <v>6880</v>
      </c>
      <c r="E13189" t="s">
        <v>10684</v>
      </c>
      <c r="F13189" t="s">
        <v>10685</v>
      </c>
      <c r="J13189" t="s">
        <v>10672</v>
      </c>
      <c r="L13189" t="str">
        <f>_xlfn.XLOOKUP(Tableau1[[#This Row],[TYPE DE PIECE]],Tableau4[MATIERE],Tableau4[SHORT TYPE],"",0,1)</f>
        <v/>
      </c>
      <c r="N13189" t="str">
        <f>IF(ISERR(FIND("DECOUPE",Tableau1[[#This Row],[DESIGNATION]])),"","NEED REF")</f>
        <v/>
      </c>
    </row>
    <row r="13190" spans="2:14">
      <c r="B13190">
        <v>34400815</v>
      </c>
      <c r="C13190" s="2">
        <v>38287</v>
      </c>
      <c r="D13190" t="s">
        <v>6880</v>
      </c>
      <c r="E13190" t="s">
        <v>10686</v>
      </c>
      <c r="F13190" t="s">
        <v>10641</v>
      </c>
      <c r="J13190" t="s">
        <v>9893</v>
      </c>
      <c r="L13190" t="str">
        <f>_xlfn.XLOOKUP(Tableau1[[#This Row],[TYPE DE PIECE]],Tableau4[MATIERE],Tableau4[SHORT TYPE],"",0,1)</f>
        <v/>
      </c>
      <c r="N13190" t="str">
        <f>IF(ISERR(FIND("DECOUPE",Tableau1[[#This Row],[DESIGNATION]])),"","NEED REF")</f>
        <v/>
      </c>
    </row>
    <row r="13191" spans="2:14">
      <c r="B13191">
        <v>34400814</v>
      </c>
      <c r="C13191" s="2">
        <v>38287</v>
      </c>
      <c r="D13191" t="s">
        <v>6880</v>
      </c>
      <c r="E13191" t="s">
        <v>10687</v>
      </c>
      <c r="F13191" t="s">
        <v>10432</v>
      </c>
      <c r="J13191" t="s">
        <v>9893</v>
      </c>
      <c r="L13191" t="str">
        <f>_xlfn.XLOOKUP(Tableau1[[#This Row],[TYPE DE PIECE]],Tableau4[MATIERE],Tableau4[SHORT TYPE],"",0,1)</f>
        <v/>
      </c>
      <c r="N13191" t="str">
        <f>IF(ISERR(FIND("DECOUPE",Tableau1[[#This Row],[DESIGNATION]])),"","NEED REF")</f>
        <v/>
      </c>
    </row>
    <row r="13192" spans="2:14">
      <c r="B13192">
        <v>34400813</v>
      </c>
      <c r="C13192" s="2">
        <v>38286</v>
      </c>
      <c r="D13192" t="s">
        <v>745</v>
      </c>
      <c r="E13192" t="s">
        <v>10688</v>
      </c>
      <c r="F13192" t="s">
        <v>9922</v>
      </c>
      <c r="J13192" t="s">
        <v>9274</v>
      </c>
      <c r="L13192" t="str">
        <f>_xlfn.XLOOKUP(Tableau1[[#This Row],[TYPE DE PIECE]],Tableau4[MATIERE],Tableau4[SHORT TYPE],"",0,1)</f>
        <v/>
      </c>
      <c r="N13192" t="str">
        <f>IF(ISERR(FIND("DECOUPE",Tableau1[[#This Row],[DESIGNATION]])),"","NEED REF")</f>
        <v/>
      </c>
    </row>
    <row r="13193" spans="2:14">
      <c r="B13193">
        <v>34400812</v>
      </c>
      <c r="C13193" s="2">
        <v>38286</v>
      </c>
      <c r="D13193" t="s">
        <v>745</v>
      </c>
      <c r="E13193" t="s">
        <v>10689</v>
      </c>
      <c r="F13193" t="s">
        <v>10690</v>
      </c>
      <c r="J13193" t="s">
        <v>1944</v>
      </c>
      <c r="L13193" t="str">
        <f>_xlfn.XLOOKUP(Tableau1[[#This Row],[TYPE DE PIECE]],Tableau4[MATIERE],Tableau4[SHORT TYPE],"",0,1)</f>
        <v/>
      </c>
      <c r="N13193" t="str">
        <f>IF(ISERR(FIND("DECOUPE",Tableau1[[#This Row],[DESIGNATION]])),"","NEED REF")</f>
        <v/>
      </c>
    </row>
    <row r="13194" spans="2:14">
      <c r="B13194">
        <v>34400811</v>
      </c>
      <c r="C13194" s="2">
        <v>38280</v>
      </c>
      <c r="D13194" t="s">
        <v>6880</v>
      </c>
      <c r="E13194" t="s">
        <v>10687</v>
      </c>
      <c r="F13194" t="s">
        <v>10691</v>
      </c>
      <c r="J13194" t="s">
        <v>9893</v>
      </c>
      <c r="L13194" t="str">
        <f>_xlfn.XLOOKUP(Tableau1[[#This Row],[TYPE DE PIECE]],Tableau4[MATIERE],Tableau4[SHORT TYPE],"",0,1)</f>
        <v/>
      </c>
      <c r="N13194" t="str">
        <f>IF(ISERR(FIND("DECOUPE",Tableau1[[#This Row],[DESIGNATION]])),"","NEED REF")</f>
        <v/>
      </c>
    </row>
    <row r="13195" spans="2:14">
      <c r="B13195">
        <v>34400810</v>
      </c>
      <c r="C13195" s="2">
        <v>38280</v>
      </c>
      <c r="D13195" t="s">
        <v>13</v>
      </c>
      <c r="E13195" t="s">
        <v>10692</v>
      </c>
      <c r="F13195" t="s">
        <v>10230</v>
      </c>
      <c r="J13195" t="s">
        <v>2245</v>
      </c>
      <c r="L13195" t="str">
        <f>_xlfn.XLOOKUP(Tableau1[[#This Row],[TYPE DE PIECE]],Tableau4[MATIERE],Tableau4[SHORT TYPE],"",0,1)</f>
        <v/>
      </c>
      <c r="N13195" t="str">
        <f>IF(ISERR(FIND("DECOUPE",Tableau1[[#This Row],[DESIGNATION]])),"","NEED REF")</f>
        <v/>
      </c>
    </row>
    <row r="13196" spans="2:14">
      <c r="B13196">
        <v>34400809</v>
      </c>
      <c r="C13196" s="2">
        <v>38280</v>
      </c>
      <c r="D13196" t="s">
        <v>745</v>
      </c>
      <c r="E13196" t="s">
        <v>10693</v>
      </c>
      <c r="F13196" t="s">
        <v>10678</v>
      </c>
      <c r="J13196" t="s">
        <v>2245</v>
      </c>
      <c r="L13196" t="str">
        <f>_xlfn.XLOOKUP(Tableau1[[#This Row],[TYPE DE PIECE]],Tableau4[MATIERE],Tableau4[SHORT TYPE],"",0,1)</f>
        <v/>
      </c>
      <c r="N13196" t="str">
        <f>IF(ISERR(FIND("DECOUPE",Tableau1[[#This Row],[DESIGNATION]])),"","NEED REF")</f>
        <v/>
      </c>
    </row>
    <row r="13197" spans="2:14">
      <c r="B13197">
        <v>34400808</v>
      </c>
      <c r="C13197" s="2">
        <v>38280</v>
      </c>
      <c r="D13197" t="s">
        <v>745</v>
      </c>
      <c r="E13197" t="s">
        <v>10694</v>
      </c>
      <c r="F13197" t="s">
        <v>10678</v>
      </c>
      <c r="J13197" t="s">
        <v>2245</v>
      </c>
      <c r="L13197" t="str">
        <f>_xlfn.XLOOKUP(Tableau1[[#This Row],[TYPE DE PIECE]],Tableau4[MATIERE],Tableau4[SHORT TYPE],"",0,1)</f>
        <v/>
      </c>
      <c r="N13197" t="str">
        <f>IF(ISERR(FIND("DECOUPE",Tableau1[[#This Row],[DESIGNATION]])),"","NEED REF")</f>
        <v/>
      </c>
    </row>
    <row r="13198" spans="2:14">
      <c r="B13198">
        <v>34400807</v>
      </c>
      <c r="C13198" s="2">
        <v>38280</v>
      </c>
      <c r="D13198" t="s">
        <v>13</v>
      </c>
      <c r="E13198" t="s">
        <v>10695</v>
      </c>
      <c r="F13198" t="s">
        <v>10696</v>
      </c>
      <c r="J13198" t="s">
        <v>2245</v>
      </c>
      <c r="L13198" t="str">
        <f>_xlfn.XLOOKUP(Tableau1[[#This Row],[TYPE DE PIECE]],Tableau4[MATIERE],Tableau4[SHORT TYPE],"",0,1)</f>
        <v/>
      </c>
      <c r="N13198" t="str">
        <f>IF(ISERR(FIND("DECOUPE",Tableau1[[#This Row],[DESIGNATION]])),"","NEED REF")</f>
        <v/>
      </c>
    </row>
    <row r="13199" spans="2:14">
      <c r="B13199">
        <v>34400806</v>
      </c>
      <c r="C13199" s="2">
        <v>38280</v>
      </c>
      <c r="D13199" t="s">
        <v>13</v>
      </c>
      <c r="E13199" t="s">
        <v>10697</v>
      </c>
      <c r="F13199" t="s">
        <v>10696</v>
      </c>
      <c r="J13199" t="s">
        <v>2245</v>
      </c>
      <c r="L13199" t="str">
        <f>_xlfn.XLOOKUP(Tableau1[[#This Row],[TYPE DE PIECE]],Tableau4[MATIERE],Tableau4[SHORT TYPE],"",0,1)</f>
        <v/>
      </c>
      <c r="N13199" t="str">
        <f>IF(ISERR(FIND("DECOUPE",Tableau1[[#This Row],[DESIGNATION]])),"","NEED REF")</f>
        <v/>
      </c>
    </row>
    <row r="13200" spans="2:14">
      <c r="B13200">
        <v>34400805</v>
      </c>
      <c r="C13200" s="2">
        <v>38280</v>
      </c>
      <c r="D13200" t="s">
        <v>6880</v>
      </c>
      <c r="E13200" t="s">
        <v>10698</v>
      </c>
      <c r="F13200" t="s">
        <v>10699</v>
      </c>
      <c r="J13200" t="s">
        <v>2245</v>
      </c>
      <c r="L13200" t="str">
        <f>_xlfn.XLOOKUP(Tableau1[[#This Row],[TYPE DE PIECE]],Tableau4[MATIERE],Tableau4[SHORT TYPE],"",0,1)</f>
        <v/>
      </c>
      <c r="N13200" t="str">
        <f>IF(ISERR(FIND("DECOUPE",Tableau1[[#This Row],[DESIGNATION]])),"","NEED REF")</f>
        <v/>
      </c>
    </row>
    <row r="13201" spans="2:14">
      <c r="B13201">
        <v>34400804</v>
      </c>
      <c r="C13201" s="2">
        <v>38280</v>
      </c>
      <c r="D13201" t="s">
        <v>6880</v>
      </c>
      <c r="E13201" t="s">
        <v>10700</v>
      </c>
      <c r="F13201" t="s">
        <v>10678</v>
      </c>
      <c r="J13201" t="s">
        <v>2245</v>
      </c>
      <c r="L13201" t="str">
        <f>_xlfn.XLOOKUP(Tableau1[[#This Row],[TYPE DE PIECE]],Tableau4[MATIERE],Tableau4[SHORT TYPE],"",0,1)</f>
        <v/>
      </c>
      <c r="N13201" t="str">
        <f>IF(ISERR(FIND("DECOUPE",Tableau1[[#This Row],[DESIGNATION]])),"","NEED REF")</f>
        <v/>
      </c>
    </row>
    <row r="13202" spans="2:14">
      <c r="B13202">
        <v>34400803</v>
      </c>
      <c r="C13202" s="2">
        <v>38280</v>
      </c>
      <c r="D13202" t="s">
        <v>6880</v>
      </c>
      <c r="E13202" t="s">
        <v>10701</v>
      </c>
      <c r="F13202" t="s">
        <v>10413</v>
      </c>
      <c r="J13202" t="s">
        <v>1944</v>
      </c>
      <c r="L13202" t="str">
        <f>_xlfn.XLOOKUP(Tableau1[[#This Row],[TYPE DE PIECE]],Tableau4[MATIERE],Tableau4[SHORT TYPE],"",0,1)</f>
        <v/>
      </c>
      <c r="N13202" t="str">
        <f>IF(ISERR(FIND("DECOUPE",Tableau1[[#This Row],[DESIGNATION]])),"","NEED REF")</f>
        <v/>
      </c>
    </row>
    <row r="13203" spans="2:14">
      <c r="B13203">
        <v>34400802</v>
      </c>
      <c r="C13203" s="2">
        <v>38279</v>
      </c>
      <c r="D13203" t="s">
        <v>745</v>
      </c>
      <c r="E13203" t="s">
        <v>10702</v>
      </c>
      <c r="F13203" t="s">
        <v>10703</v>
      </c>
      <c r="J13203" t="s">
        <v>9274</v>
      </c>
      <c r="L13203" t="str">
        <f>_xlfn.XLOOKUP(Tableau1[[#This Row],[TYPE DE PIECE]],Tableau4[MATIERE],Tableau4[SHORT TYPE],"",0,1)</f>
        <v/>
      </c>
      <c r="N13203" t="str">
        <f>IF(ISERR(FIND("DECOUPE",Tableau1[[#This Row],[DESIGNATION]])),"","NEED REF")</f>
        <v/>
      </c>
    </row>
    <row r="13204" spans="2:14">
      <c r="B13204">
        <v>34400801</v>
      </c>
      <c r="C13204" s="2">
        <v>38278</v>
      </c>
      <c r="D13204" t="s">
        <v>745</v>
      </c>
      <c r="E13204" t="s">
        <v>10704</v>
      </c>
      <c r="F13204" t="s">
        <v>10705</v>
      </c>
      <c r="J13204" t="s">
        <v>9274</v>
      </c>
      <c r="L13204" t="str">
        <f>_xlfn.XLOOKUP(Tableau1[[#This Row],[TYPE DE PIECE]],Tableau4[MATIERE],Tableau4[SHORT TYPE],"",0,1)</f>
        <v/>
      </c>
      <c r="N13204" t="str">
        <f>IF(ISERR(FIND("DECOUPE",Tableau1[[#This Row],[DESIGNATION]])),"","NEED REF")</f>
        <v/>
      </c>
    </row>
    <row r="13205" spans="2:14">
      <c r="B13205">
        <v>34400800</v>
      </c>
      <c r="C13205" s="2">
        <v>38271</v>
      </c>
      <c r="D13205" t="s">
        <v>6880</v>
      </c>
      <c r="E13205" t="s">
        <v>9638</v>
      </c>
      <c r="F13205" t="s">
        <v>9639</v>
      </c>
      <c r="J13205" t="s">
        <v>9893</v>
      </c>
      <c r="L13205" t="str">
        <f>_xlfn.XLOOKUP(Tableau1[[#This Row],[TYPE DE PIECE]],Tableau4[MATIERE],Tableau4[SHORT TYPE],"",0,1)</f>
        <v/>
      </c>
      <c r="N13205" t="str">
        <f>IF(ISERR(FIND("DECOUPE",Tableau1[[#This Row],[DESIGNATION]])),"","NEED REF")</f>
        <v/>
      </c>
    </row>
    <row r="13206" spans="2:14">
      <c r="B13206">
        <v>34400799</v>
      </c>
      <c r="C13206" s="2">
        <v>38267</v>
      </c>
      <c r="D13206" t="s">
        <v>13</v>
      </c>
      <c r="E13206" t="s">
        <v>10706</v>
      </c>
      <c r="F13206" t="s">
        <v>10707</v>
      </c>
      <c r="J13206" t="s">
        <v>4048</v>
      </c>
      <c r="L13206" t="str">
        <f>_xlfn.XLOOKUP(Tableau1[[#This Row],[TYPE DE PIECE]],Tableau4[MATIERE],Tableau4[SHORT TYPE],"",0,1)</f>
        <v/>
      </c>
      <c r="N13206" t="str">
        <f>IF(ISERR(FIND("DECOUPE",Tableau1[[#This Row],[DESIGNATION]])),"","NEED REF")</f>
        <v/>
      </c>
    </row>
    <row r="13207" spans="2:14">
      <c r="B13207">
        <v>34400798</v>
      </c>
      <c r="C13207" s="2">
        <v>38265</v>
      </c>
      <c r="D13207" t="s">
        <v>745</v>
      </c>
      <c r="E13207" t="s">
        <v>10708</v>
      </c>
      <c r="F13207" t="s">
        <v>10709</v>
      </c>
      <c r="J13207" t="s">
        <v>1944</v>
      </c>
      <c r="L13207" t="str">
        <f>_xlfn.XLOOKUP(Tableau1[[#This Row],[TYPE DE PIECE]],Tableau4[MATIERE],Tableau4[SHORT TYPE],"",0,1)</f>
        <v/>
      </c>
      <c r="N13207" t="str">
        <f>IF(ISERR(FIND("DECOUPE",Tableau1[[#This Row],[DESIGNATION]])),"","NEED REF")</f>
        <v/>
      </c>
    </row>
    <row r="13208" spans="2:14">
      <c r="B13208">
        <v>34400797</v>
      </c>
      <c r="C13208" s="2">
        <v>38264</v>
      </c>
      <c r="D13208" t="s">
        <v>13</v>
      </c>
      <c r="E13208" t="s">
        <v>10710</v>
      </c>
      <c r="F13208" t="s">
        <v>10711</v>
      </c>
      <c r="J13208" t="s">
        <v>4048</v>
      </c>
      <c r="L13208" t="str">
        <f>_xlfn.XLOOKUP(Tableau1[[#This Row],[TYPE DE PIECE]],Tableau4[MATIERE],Tableau4[SHORT TYPE],"",0,1)</f>
        <v/>
      </c>
      <c r="N13208" t="str">
        <f>IF(ISERR(FIND("DECOUPE",Tableau1[[#This Row],[DESIGNATION]])),"","NEED REF")</f>
        <v/>
      </c>
    </row>
    <row r="13209" spans="2:14">
      <c r="B13209">
        <v>34400796</v>
      </c>
      <c r="C13209" s="2">
        <v>38265</v>
      </c>
      <c r="D13209" t="s">
        <v>745</v>
      </c>
      <c r="E13209" t="s">
        <v>10712</v>
      </c>
      <c r="F13209" t="s">
        <v>10713</v>
      </c>
      <c r="J13209" t="s">
        <v>9274</v>
      </c>
      <c r="L13209" t="str">
        <f>_xlfn.XLOOKUP(Tableau1[[#This Row],[TYPE DE PIECE]],Tableau4[MATIERE],Tableau4[SHORT TYPE],"",0,1)</f>
        <v/>
      </c>
      <c r="N13209" t="str">
        <f>IF(ISERR(FIND("DECOUPE",Tableau1[[#This Row],[DESIGNATION]])),"","NEED REF")</f>
        <v/>
      </c>
    </row>
    <row r="13210" spans="2:14">
      <c r="B13210">
        <v>34400795</v>
      </c>
      <c r="C13210" s="2">
        <v>38264</v>
      </c>
      <c r="D13210" t="s">
        <v>13</v>
      </c>
      <c r="E13210" t="s">
        <v>10714</v>
      </c>
      <c r="F13210" t="s">
        <v>10715</v>
      </c>
      <c r="J13210" t="s">
        <v>9893</v>
      </c>
      <c r="L13210" t="str">
        <f>_xlfn.XLOOKUP(Tableau1[[#This Row],[TYPE DE PIECE]],Tableau4[MATIERE],Tableau4[SHORT TYPE],"",0,1)</f>
        <v/>
      </c>
      <c r="N13210" t="str">
        <f>IF(ISERR(FIND("DECOUPE",Tableau1[[#This Row],[DESIGNATION]])),"","NEED REF")</f>
        <v/>
      </c>
    </row>
    <row r="13211" spans="2:14">
      <c r="B13211">
        <v>34400794</v>
      </c>
      <c r="C13211" s="2">
        <v>38261</v>
      </c>
      <c r="D13211" t="s">
        <v>745</v>
      </c>
      <c r="E13211" t="s">
        <v>10716</v>
      </c>
      <c r="F13211" t="s">
        <v>10678</v>
      </c>
      <c r="J13211" t="s">
        <v>2245</v>
      </c>
      <c r="L13211" t="str">
        <f>_xlfn.XLOOKUP(Tableau1[[#This Row],[TYPE DE PIECE]],Tableau4[MATIERE],Tableau4[SHORT TYPE],"",0,1)</f>
        <v/>
      </c>
      <c r="N13211" t="str">
        <f>IF(ISERR(FIND("DECOUPE",Tableau1[[#This Row],[DESIGNATION]])),"","NEED REF")</f>
        <v/>
      </c>
    </row>
    <row r="13212" spans="2:14">
      <c r="B13212">
        <v>34400793</v>
      </c>
      <c r="C13212" s="2">
        <v>38261</v>
      </c>
      <c r="D13212" t="s">
        <v>6880</v>
      </c>
      <c r="E13212" t="s">
        <v>10717</v>
      </c>
      <c r="F13212" t="s">
        <v>10718</v>
      </c>
      <c r="J13212" t="s">
        <v>1944</v>
      </c>
      <c r="L13212" t="str">
        <f>_xlfn.XLOOKUP(Tableau1[[#This Row],[TYPE DE PIECE]],Tableau4[MATIERE],Tableau4[SHORT TYPE],"",0,1)</f>
        <v/>
      </c>
      <c r="N13212" t="str">
        <f>IF(ISERR(FIND("DECOUPE",Tableau1[[#This Row],[DESIGNATION]])),"","NEED REF")</f>
        <v/>
      </c>
    </row>
    <row r="13213" spans="2:14">
      <c r="B13213">
        <v>34400792</v>
      </c>
      <c r="C13213" s="2">
        <v>38261</v>
      </c>
      <c r="D13213" t="s">
        <v>13</v>
      </c>
      <c r="E13213" t="s">
        <v>10719</v>
      </c>
      <c r="F13213" t="s">
        <v>10718</v>
      </c>
      <c r="J13213" t="s">
        <v>1944</v>
      </c>
      <c r="L13213" t="str">
        <f>_xlfn.XLOOKUP(Tableau1[[#This Row],[TYPE DE PIECE]],Tableau4[MATIERE],Tableau4[SHORT TYPE],"",0,1)</f>
        <v/>
      </c>
      <c r="N13213" t="str">
        <f>IF(ISERR(FIND("DECOUPE",Tableau1[[#This Row],[DESIGNATION]])),"","NEED REF")</f>
        <v/>
      </c>
    </row>
    <row r="13214" spans="2:14">
      <c r="B13214">
        <v>34400791</v>
      </c>
      <c r="C13214" s="2">
        <v>38260</v>
      </c>
      <c r="D13214" t="s">
        <v>6880</v>
      </c>
      <c r="E13214" t="s">
        <v>10720</v>
      </c>
      <c r="F13214" t="s">
        <v>10721</v>
      </c>
      <c r="J13214" t="s">
        <v>4048</v>
      </c>
      <c r="L13214" t="str">
        <f>_xlfn.XLOOKUP(Tableau1[[#This Row],[TYPE DE PIECE]],Tableau4[MATIERE],Tableau4[SHORT TYPE],"",0,1)</f>
        <v/>
      </c>
      <c r="N13214" t="str">
        <f>IF(ISERR(FIND("DECOUPE",Tableau1[[#This Row],[DESIGNATION]])),"","NEED REF")</f>
        <v/>
      </c>
    </row>
    <row r="13215" spans="2:14">
      <c r="B13215">
        <v>34400790</v>
      </c>
      <c r="C13215" s="2">
        <v>38259</v>
      </c>
      <c r="D13215" t="s">
        <v>13</v>
      </c>
      <c r="E13215" t="s">
        <v>10722</v>
      </c>
      <c r="F13215" t="s">
        <v>10678</v>
      </c>
      <c r="J13215" t="s">
        <v>2245</v>
      </c>
      <c r="L13215" t="str">
        <f>_xlfn.XLOOKUP(Tableau1[[#This Row],[TYPE DE PIECE]],Tableau4[MATIERE],Tableau4[SHORT TYPE],"",0,1)</f>
        <v/>
      </c>
      <c r="N13215" t="str">
        <f>IF(ISERR(FIND("DECOUPE",Tableau1[[#This Row],[DESIGNATION]])),"","NEED REF")</f>
        <v/>
      </c>
    </row>
    <row r="13216" spans="2:14">
      <c r="B13216">
        <v>34400789</v>
      </c>
      <c r="C13216" s="2">
        <v>38259</v>
      </c>
      <c r="D13216" t="s">
        <v>6880</v>
      </c>
      <c r="E13216" t="s">
        <v>10723</v>
      </c>
      <c r="F13216" t="s">
        <v>10724</v>
      </c>
      <c r="J13216" t="s">
        <v>1944</v>
      </c>
      <c r="L13216" t="str">
        <f>_xlfn.XLOOKUP(Tableau1[[#This Row],[TYPE DE PIECE]],Tableau4[MATIERE],Tableau4[SHORT TYPE],"",0,1)</f>
        <v/>
      </c>
      <c r="N13216" t="str">
        <f>IF(ISERR(FIND("DECOUPE",Tableau1[[#This Row],[DESIGNATION]])),"","NEED REF")</f>
        <v/>
      </c>
    </row>
    <row r="13217" spans="2:14">
      <c r="B13217">
        <v>34400788</v>
      </c>
      <c r="C13217" s="2">
        <v>38257</v>
      </c>
      <c r="D13217" t="s">
        <v>745</v>
      </c>
      <c r="E13217" t="s">
        <v>10725</v>
      </c>
      <c r="F13217" t="s">
        <v>10726</v>
      </c>
      <c r="J13217" t="s">
        <v>1944</v>
      </c>
      <c r="L13217" t="str">
        <f>_xlfn.XLOOKUP(Tableau1[[#This Row],[TYPE DE PIECE]],Tableau4[MATIERE],Tableau4[SHORT TYPE],"",0,1)</f>
        <v/>
      </c>
      <c r="N13217" t="str">
        <f>IF(ISERR(FIND("DECOUPE",Tableau1[[#This Row],[DESIGNATION]])),"","NEED REF")</f>
        <v/>
      </c>
    </row>
    <row r="13218" spans="2:14">
      <c r="B13218">
        <v>34400787</v>
      </c>
      <c r="C13218" s="2">
        <v>38254</v>
      </c>
      <c r="D13218" t="s">
        <v>6880</v>
      </c>
      <c r="E13218" t="s">
        <v>10536</v>
      </c>
      <c r="F13218" t="s">
        <v>10590</v>
      </c>
      <c r="J13218" t="s">
        <v>1944</v>
      </c>
      <c r="L13218" t="str">
        <f>_xlfn.XLOOKUP(Tableau1[[#This Row],[TYPE DE PIECE]],Tableau4[MATIERE],Tableau4[SHORT TYPE],"",0,1)</f>
        <v/>
      </c>
      <c r="N13218" t="str">
        <f>IF(ISERR(FIND("DECOUPE",Tableau1[[#This Row],[DESIGNATION]])),"","NEED REF")</f>
        <v/>
      </c>
    </row>
    <row r="13219" spans="2:14">
      <c r="B13219">
        <v>34400786</v>
      </c>
      <c r="C13219" s="2">
        <v>38253</v>
      </c>
      <c r="D13219" t="s">
        <v>9967</v>
      </c>
      <c r="E13219" t="s">
        <v>10727</v>
      </c>
      <c r="F13219" t="s">
        <v>10728</v>
      </c>
      <c r="J13219" t="s">
        <v>9893</v>
      </c>
      <c r="L13219" t="str">
        <f>_xlfn.XLOOKUP(Tableau1[[#This Row],[TYPE DE PIECE]],Tableau4[MATIERE],Tableau4[SHORT TYPE],"",0,1)</f>
        <v/>
      </c>
      <c r="N13219" t="str">
        <f>IF(ISERR(FIND("DECOUPE",Tableau1[[#This Row],[DESIGNATION]])),"","NEED REF")</f>
        <v/>
      </c>
    </row>
    <row r="13220" spans="2:14">
      <c r="B13220">
        <v>34400785</v>
      </c>
      <c r="C13220" s="2">
        <v>38252</v>
      </c>
      <c r="D13220" t="s">
        <v>6880</v>
      </c>
      <c r="E13220" t="s">
        <v>10592</v>
      </c>
      <c r="F13220" t="s">
        <v>10512</v>
      </c>
      <c r="J13220" t="s">
        <v>1944</v>
      </c>
      <c r="L13220" t="str">
        <f>_xlfn.XLOOKUP(Tableau1[[#This Row],[TYPE DE PIECE]],Tableau4[MATIERE],Tableau4[SHORT TYPE],"",0,1)</f>
        <v/>
      </c>
      <c r="N13220" t="str">
        <f>IF(ISERR(FIND("DECOUPE",Tableau1[[#This Row],[DESIGNATION]])),"","NEED REF")</f>
        <v/>
      </c>
    </row>
    <row r="13221" spans="2:14">
      <c r="B13221">
        <v>34400784</v>
      </c>
      <c r="C13221" s="2">
        <v>38250</v>
      </c>
      <c r="D13221" t="s">
        <v>745</v>
      </c>
      <c r="E13221" t="s">
        <v>10729</v>
      </c>
      <c r="F13221" t="s">
        <v>10730</v>
      </c>
      <c r="J13221" t="s">
        <v>1944</v>
      </c>
      <c r="L13221" t="str">
        <f>_xlfn.XLOOKUP(Tableau1[[#This Row],[TYPE DE PIECE]],Tableau4[MATIERE],Tableau4[SHORT TYPE],"",0,1)</f>
        <v/>
      </c>
      <c r="N13221" t="str">
        <f>IF(ISERR(FIND("DECOUPE",Tableau1[[#This Row],[DESIGNATION]])),"","NEED REF")</f>
        <v/>
      </c>
    </row>
    <row r="13222" spans="2:14">
      <c r="B13222">
        <v>34400783</v>
      </c>
      <c r="C13222" s="2">
        <v>38250</v>
      </c>
      <c r="D13222" t="s">
        <v>745</v>
      </c>
      <c r="E13222" t="s">
        <v>10731</v>
      </c>
      <c r="F13222" t="s">
        <v>8695</v>
      </c>
      <c r="J13222" t="s">
        <v>1944</v>
      </c>
      <c r="L13222" t="str">
        <f>_xlfn.XLOOKUP(Tableau1[[#This Row],[TYPE DE PIECE]],Tableau4[MATIERE],Tableau4[SHORT TYPE],"",0,1)</f>
        <v/>
      </c>
      <c r="N13222" t="str">
        <f>IF(ISERR(FIND("DECOUPE",Tableau1[[#This Row],[DESIGNATION]])),"","NEED REF")</f>
        <v/>
      </c>
    </row>
    <row r="13223" spans="2:14">
      <c r="B13223">
        <v>34400782</v>
      </c>
      <c r="C13223" s="2">
        <v>38247</v>
      </c>
      <c r="D13223" t="s">
        <v>745</v>
      </c>
      <c r="E13223" t="s">
        <v>10732</v>
      </c>
      <c r="F13223" t="s">
        <v>10733</v>
      </c>
      <c r="J13223" t="s">
        <v>1944</v>
      </c>
      <c r="L13223" t="str">
        <f>_xlfn.XLOOKUP(Tableau1[[#This Row],[TYPE DE PIECE]],Tableau4[MATIERE],Tableau4[SHORT TYPE],"",0,1)</f>
        <v/>
      </c>
      <c r="N13223" t="str">
        <f>IF(ISERR(FIND("DECOUPE",Tableau1[[#This Row],[DESIGNATION]])),"","NEED REF")</f>
        <v/>
      </c>
    </row>
    <row r="13224" spans="2:14">
      <c r="B13224">
        <v>34400781</v>
      </c>
      <c r="C13224" s="2">
        <v>38246</v>
      </c>
      <c r="D13224" t="s">
        <v>13</v>
      </c>
      <c r="E13224" t="s">
        <v>10710</v>
      </c>
      <c r="F13224" t="s">
        <v>10711</v>
      </c>
      <c r="J13224" t="s">
        <v>4048</v>
      </c>
      <c r="L13224" t="str">
        <f>_xlfn.XLOOKUP(Tableau1[[#This Row],[TYPE DE PIECE]],Tableau4[MATIERE],Tableau4[SHORT TYPE],"",0,1)</f>
        <v/>
      </c>
      <c r="N13224" t="str">
        <f>IF(ISERR(FIND("DECOUPE",Tableau1[[#This Row],[DESIGNATION]])),"","NEED REF")</f>
        <v/>
      </c>
    </row>
    <row r="13225" spans="2:14">
      <c r="B13225">
        <v>34400780</v>
      </c>
      <c r="C13225" s="2">
        <v>38246</v>
      </c>
      <c r="D13225" t="s">
        <v>745</v>
      </c>
      <c r="E13225" t="s">
        <v>10734</v>
      </c>
      <c r="F13225" t="s">
        <v>10735</v>
      </c>
      <c r="J13225" t="s">
        <v>10016</v>
      </c>
      <c r="L13225" t="str">
        <f>_xlfn.XLOOKUP(Tableau1[[#This Row],[TYPE DE PIECE]],Tableau4[MATIERE],Tableau4[SHORT TYPE],"",0,1)</f>
        <v/>
      </c>
      <c r="N13225" t="str">
        <f>IF(ISERR(FIND("DECOUPE",Tableau1[[#This Row],[DESIGNATION]])),"","NEED REF")</f>
        <v/>
      </c>
    </row>
    <row r="13226" spans="2:14">
      <c r="B13226">
        <v>34400779</v>
      </c>
      <c r="C13226" s="2">
        <v>38245</v>
      </c>
      <c r="D13226" t="s">
        <v>745</v>
      </c>
      <c r="E13226" t="s">
        <v>10736</v>
      </c>
      <c r="F13226" t="s">
        <v>10737</v>
      </c>
      <c r="J13226" t="s">
        <v>1944</v>
      </c>
      <c r="L13226" t="str">
        <f>_xlfn.XLOOKUP(Tableau1[[#This Row],[TYPE DE PIECE]],Tableau4[MATIERE],Tableau4[SHORT TYPE],"",0,1)</f>
        <v/>
      </c>
      <c r="N13226" t="str">
        <f>IF(ISERR(FIND("DECOUPE",Tableau1[[#This Row],[DESIGNATION]])),"","NEED REF")</f>
        <v/>
      </c>
    </row>
    <row r="13227" spans="2:14">
      <c r="B13227">
        <v>34400778</v>
      </c>
      <c r="C13227" s="2">
        <v>38245</v>
      </c>
      <c r="D13227" t="s">
        <v>745</v>
      </c>
      <c r="E13227" t="s">
        <v>10738</v>
      </c>
      <c r="F13227" t="s">
        <v>10737</v>
      </c>
      <c r="J13227" t="s">
        <v>1944</v>
      </c>
      <c r="L13227" t="str">
        <f>_xlfn.XLOOKUP(Tableau1[[#This Row],[TYPE DE PIECE]],Tableau4[MATIERE],Tableau4[SHORT TYPE],"",0,1)</f>
        <v/>
      </c>
      <c r="N13227" t="str">
        <f>IF(ISERR(FIND("DECOUPE",Tableau1[[#This Row],[DESIGNATION]])),"","NEED REF")</f>
        <v/>
      </c>
    </row>
    <row r="13228" spans="2:14">
      <c r="B13228">
        <v>34400777</v>
      </c>
      <c r="C13228" s="2">
        <v>38245</v>
      </c>
      <c r="D13228" t="s">
        <v>13</v>
      </c>
      <c r="E13228" t="s">
        <v>10739</v>
      </c>
      <c r="F13228" t="s">
        <v>10740</v>
      </c>
      <c r="J13228" t="s">
        <v>1944</v>
      </c>
      <c r="L13228" t="str">
        <f>_xlfn.XLOOKUP(Tableau1[[#This Row],[TYPE DE PIECE]],Tableau4[MATIERE],Tableau4[SHORT TYPE],"",0,1)</f>
        <v/>
      </c>
      <c r="N13228" t="str">
        <f>IF(ISERR(FIND("DECOUPE",Tableau1[[#This Row],[DESIGNATION]])),"","NEED REF")</f>
        <v/>
      </c>
    </row>
    <row r="13229" spans="2:14">
      <c r="B13229">
        <v>34400776</v>
      </c>
      <c r="C13229" s="2">
        <v>38245</v>
      </c>
      <c r="D13229" t="s">
        <v>13</v>
      </c>
      <c r="E13229" t="s">
        <v>10741</v>
      </c>
      <c r="F13229" t="s">
        <v>10740</v>
      </c>
      <c r="J13229" t="s">
        <v>1944</v>
      </c>
      <c r="L13229" t="str">
        <f>_xlfn.XLOOKUP(Tableau1[[#This Row],[TYPE DE PIECE]],Tableau4[MATIERE],Tableau4[SHORT TYPE],"",0,1)</f>
        <v/>
      </c>
      <c r="N13229" t="str">
        <f>IF(ISERR(FIND("DECOUPE",Tableau1[[#This Row],[DESIGNATION]])),"","NEED REF")</f>
        <v/>
      </c>
    </row>
    <row r="13230" spans="2:14">
      <c r="B13230">
        <v>34400775</v>
      </c>
      <c r="C13230" s="2">
        <v>38244</v>
      </c>
      <c r="D13230" t="s">
        <v>6880</v>
      </c>
      <c r="E13230" t="s">
        <v>10742</v>
      </c>
      <c r="F13230" t="s">
        <v>10031</v>
      </c>
      <c r="J13230" t="s">
        <v>1944</v>
      </c>
      <c r="L13230" t="str">
        <f>_xlfn.XLOOKUP(Tableau1[[#This Row],[TYPE DE PIECE]],Tableau4[MATIERE],Tableau4[SHORT TYPE],"",0,1)</f>
        <v/>
      </c>
      <c r="N13230" t="str">
        <f>IF(ISERR(FIND("DECOUPE",Tableau1[[#This Row],[DESIGNATION]])),"","NEED REF")</f>
        <v/>
      </c>
    </row>
    <row r="13231" spans="2:14">
      <c r="B13231">
        <v>34400774</v>
      </c>
      <c r="C13231" s="2">
        <v>38244</v>
      </c>
      <c r="D13231" t="s">
        <v>6880</v>
      </c>
      <c r="E13231" t="s">
        <v>10743</v>
      </c>
      <c r="F13231" t="s">
        <v>10744</v>
      </c>
      <c r="J13231" t="s">
        <v>1944</v>
      </c>
      <c r="L13231" t="str">
        <f>_xlfn.XLOOKUP(Tableau1[[#This Row],[TYPE DE PIECE]],Tableau4[MATIERE],Tableau4[SHORT TYPE],"",0,1)</f>
        <v/>
      </c>
      <c r="N13231" t="str">
        <f>IF(ISERR(FIND("DECOUPE",Tableau1[[#This Row],[DESIGNATION]])),"","NEED REF")</f>
        <v/>
      </c>
    </row>
    <row r="13232" spans="2:14">
      <c r="B13232">
        <v>34400773</v>
      </c>
      <c r="C13232" s="2">
        <v>38240</v>
      </c>
      <c r="D13232" t="s">
        <v>13</v>
      </c>
      <c r="E13232" t="s">
        <v>10710</v>
      </c>
      <c r="F13232" t="s">
        <v>10711</v>
      </c>
      <c r="J13232" t="s">
        <v>4048</v>
      </c>
      <c r="L13232" t="str">
        <f>_xlfn.XLOOKUP(Tableau1[[#This Row],[TYPE DE PIECE]],Tableau4[MATIERE],Tableau4[SHORT TYPE],"",0,1)</f>
        <v/>
      </c>
      <c r="N13232" t="str">
        <f>IF(ISERR(FIND("DECOUPE",Tableau1[[#This Row],[DESIGNATION]])),"","NEED REF")</f>
        <v/>
      </c>
    </row>
    <row r="13233" spans="2:14">
      <c r="B13233">
        <v>34400772</v>
      </c>
      <c r="C13233" s="2">
        <v>38240</v>
      </c>
      <c r="D13233" t="s">
        <v>6880</v>
      </c>
      <c r="E13233" t="s">
        <v>10745</v>
      </c>
      <c r="F13233" t="s">
        <v>10746</v>
      </c>
      <c r="J13233" t="s">
        <v>1944</v>
      </c>
      <c r="L13233" t="str">
        <f>_xlfn.XLOOKUP(Tableau1[[#This Row],[TYPE DE PIECE]],Tableau4[MATIERE],Tableau4[SHORT TYPE],"",0,1)</f>
        <v/>
      </c>
      <c r="N13233" t="str">
        <f>IF(ISERR(FIND("DECOUPE",Tableau1[[#This Row],[DESIGNATION]])),"","NEED REF")</f>
        <v/>
      </c>
    </row>
    <row r="13234" spans="2:14">
      <c r="B13234">
        <v>34400771</v>
      </c>
      <c r="C13234" s="2">
        <v>38237</v>
      </c>
      <c r="D13234" t="s">
        <v>13</v>
      </c>
      <c r="E13234" t="s">
        <v>10741</v>
      </c>
      <c r="F13234" t="s">
        <v>10747</v>
      </c>
      <c r="J13234" t="s">
        <v>1944</v>
      </c>
      <c r="L13234" t="str">
        <f>_xlfn.XLOOKUP(Tableau1[[#This Row],[TYPE DE PIECE]],Tableau4[MATIERE],Tableau4[SHORT TYPE],"",0,1)</f>
        <v/>
      </c>
      <c r="N13234" t="str">
        <f>IF(ISERR(FIND("DECOUPE",Tableau1[[#This Row],[DESIGNATION]])),"","NEED REF")</f>
        <v/>
      </c>
    </row>
    <row r="13235" spans="2:14">
      <c r="B13235">
        <v>34400770</v>
      </c>
      <c r="C13235" s="2">
        <v>38236</v>
      </c>
      <c r="D13235" t="s">
        <v>13</v>
      </c>
      <c r="E13235" t="s">
        <v>10748</v>
      </c>
      <c r="F13235" t="s">
        <v>10749</v>
      </c>
      <c r="J13235" t="s">
        <v>4048</v>
      </c>
      <c r="L13235" t="str">
        <f>_xlfn.XLOOKUP(Tableau1[[#This Row],[TYPE DE PIECE]],Tableau4[MATIERE],Tableau4[SHORT TYPE],"",0,1)</f>
        <v/>
      </c>
      <c r="N13235" t="str">
        <f>IF(ISERR(FIND("DECOUPE",Tableau1[[#This Row],[DESIGNATION]])),"","NEED REF")</f>
        <v/>
      </c>
    </row>
    <row r="13236" spans="2:14">
      <c r="B13236">
        <v>34400769</v>
      </c>
      <c r="C13236" s="2">
        <v>38232</v>
      </c>
      <c r="D13236" t="s">
        <v>5523</v>
      </c>
      <c r="E13236" t="s">
        <v>10282</v>
      </c>
      <c r="F13236" t="s">
        <v>9602</v>
      </c>
      <c r="J13236" t="s">
        <v>2245</v>
      </c>
      <c r="L13236" t="str">
        <f>_xlfn.XLOOKUP(Tableau1[[#This Row],[TYPE DE PIECE]],Tableau4[MATIERE],Tableau4[SHORT TYPE],"",0,1)</f>
        <v/>
      </c>
      <c r="N13236" t="str">
        <f>IF(ISERR(FIND("DECOUPE",Tableau1[[#This Row],[DESIGNATION]])),"","NEED REF")</f>
        <v/>
      </c>
    </row>
    <row r="13237" spans="2:14">
      <c r="B13237">
        <v>34400768</v>
      </c>
      <c r="C13237" s="2">
        <v>38230</v>
      </c>
      <c r="D13237" t="s">
        <v>13</v>
      </c>
      <c r="E13237" t="s">
        <v>10750</v>
      </c>
      <c r="F13237" t="s">
        <v>6541</v>
      </c>
      <c r="J13237" t="s">
        <v>9893</v>
      </c>
      <c r="L13237" t="str">
        <f>_xlfn.XLOOKUP(Tableau1[[#This Row],[TYPE DE PIECE]],Tableau4[MATIERE],Tableau4[SHORT TYPE],"",0,1)</f>
        <v/>
      </c>
      <c r="N13237" t="str">
        <f>IF(ISERR(FIND("DECOUPE",Tableau1[[#This Row],[DESIGNATION]])),"","NEED REF")</f>
        <v/>
      </c>
    </row>
    <row r="13238" spans="2:14">
      <c r="B13238">
        <v>34400767</v>
      </c>
      <c r="C13238" s="2">
        <v>38229</v>
      </c>
      <c r="D13238" t="s">
        <v>6880</v>
      </c>
      <c r="E13238" t="s">
        <v>10751</v>
      </c>
      <c r="F13238" t="s">
        <v>10752</v>
      </c>
      <c r="J13238" t="s">
        <v>4048</v>
      </c>
      <c r="L13238" t="str">
        <f>_xlfn.XLOOKUP(Tableau1[[#This Row],[TYPE DE PIECE]],Tableau4[MATIERE],Tableau4[SHORT TYPE],"",0,1)</f>
        <v/>
      </c>
      <c r="N13238" t="str">
        <f>IF(ISERR(FIND("DECOUPE",Tableau1[[#This Row],[DESIGNATION]])),"","NEED REF")</f>
        <v/>
      </c>
    </row>
    <row r="13239" spans="2:14">
      <c r="B13239">
        <v>34400766</v>
      </c>
      <c r="C13239" s="2">
        <v>38229</v>
      </c>
      <c r="D13239" t="s">
        <v>745</v>
      </c>
      <c r="E13239" t="s">
        <v>10753</v>
      </c>
      <c r="F13239" t="s">
        <v>10754</v>
      </c>
      <c r="J13239" t="s">
        <v>9893</v>
      </c>
      <c r="L13239" t="str">
        <f>_xlfn.XLOOKUP(Tableau1[[#This Row],[TYPE DE PIECE]],Tableau4[MATIERE],Tableau4[SHORT TYPE],"",0,1)</f>
        <v/>
      </c>
      <c r="N13239" t="str">
        <f>IF(ISERR(FIND("DECOUPE",Tableau1[[#This Row],[DESIGNATION]])),"","NEED REF")</f>
        <v/>
      </c>
    </row>
    <row r="13240" spans="2:14">
      <c r="B13240">
        <v>34400765</v>
      </c>
      <c r="C13240" s="2">
        <v>38225</v>
      </c>
      <c r="D13240" t="s">
        <v>6880</v>
      </c>
      <c r="E13240" t="s">
        <v>10755</v>
      </c>
      <c r="F13240" t="s">
        <v>10756</v>
      </c>
      <c r="J13240" t="s">
        <v>9893</v>
      </c>
      <c r="L13240" t="str">
        <f>_xlfn.XLOOKUP(Tableau1[[#This Row],[TYPE DE PIECE]],Tableau4[MATIERE],Tableau4[SHORT TYPE],"",0,1)</f>
        <v/>
      </c>
      <c r="N13240" t="str">
        <f>IF(ISERR(FIND("DECOUPE",Tableau1[[#This Row],[DESIGNATION]])),"","NEED REF")</f>
        <v/>
      </c>
    </row>
    <row r="13241" spans="2:14">
      <c r="B13241">
        <v>34400764</v>
      </c>
      <c r="C13241" s="2">
        <v>38212</v>
      </c>
      <c r="D13241" t="s">
        <v>6880</v>
      </c>
      <c r="E13241" t="s">
        <v>10577</v>
      </c>
      <c r="F13241" t="s">
        <v>10578</v>
      </c>
      <c r="J13241" t="s">
        <v>1944</v>
      </c>
      <c r="L13241" t="str">
        <f>_xlfn.XLOOKUP(Tableau1[[#This Row],[TYPE DE PIECE]],Tableau4[MATIERE],Tableau4[SHORT TYPE],"",0,1)</f>
        <v/>
      </c>
      <c r="N13241" t="str">
        <f>IF(ISERR(FIND("DECOUPE",Tableau1[[#This Row],[DESIGNATION]])),"","NEED REF")</f>
        <v/>
      </c>
    </row>
    <row r="13242" spans="2:14">
      <c r="B13242">
        <v>34400763</v>
      </c>
      <c r="C13242" s="2">
        <v>38209</v>
      </c>
      <c r="D13242" t="s">
        <v>6880</v>
      </c>
      <c r="E13242" t="s">
        <v>10757</v>
      </c>
      <c r="F13242" t="s">
        <v>3158</v>
      </c>
      <c r="J13242" t="s">
        <v>1944</v>
      </c>
      <c r="L13242" t="str">
        <f>_xlfn.XLOOKUP(Tableau1[[#This Row],[TYPE DE PIECE]],Tableau4[MATIERE],Tableau4[SHORT TYPE],"",0,1)</f>
        <v/>
      </c>
      <c r="N13242" t="str">
        <f>IF(ISERR(FIND("DECOUPE",Tableau1[[#This Row],[DESIGNATION]])),"","NEED REF")</f>
        <v/>
      </c>
    </row>
    <row r="13243" spans="2:14">
      <c r="B13243">
        <v>34400762</v>
      </c>
      <c r="C13243" s="2">
        <v>38203</v>
      </c>
      <c r="D13243" t="s">
        <v>6880</v>
      </c>
      <c r="E13243" t="s">
        <v>10758</v>
      </c>
      <c r="F13243" t="s">
        <v>10759</v>
      </c>
      <c r="J13243" t="s">
        <v>1944</v>
      </c>
      <c r="L13243" t="str">
        <f>_xlfn.XLOOKUP(Tableau1[[#This Row],[TYPE DE PIECE]],Tableau4[MATIERE],Tableau4[SHORT TYPE],"",0,1)</f>
        <v/>
      </c>
      <c r="N13243" t="str">
        <f>IF(ISERR(FIND("DECOUPE",Tableau1[[#This Row],[DESIGNATION]])),"","NEED REF")</f>
        <v/>
      </c>
    </row>
    <row r="13244" spans="2:14">
      <c r="B13244">
        <v>34400761</v>
      </c>
      <c r="C13244" s="2">
        <v>38198</v>
      </c>
      <c r="D13244" t="s">
        <v>745</v>
      </c>
      <c r="E13244" t="s">
        <v>10760</v>
      </c>
      <c r="F13244" t="s">
        <v>10103</v>
      </c>
      <c r="J13244" t="s">
        <v>1944</v>
      </c>
      <c r="L13244" t="str">
        <f>_xlfn.XLOOKUP(Tableau1[[#This Row],[TYPE DE PIECE]],Tableau4[MATIERE],Tableau4[SHORT TYPE],"",0,1)</f>
        <v/>
      </c>
      <c r="N13244" t="str">
        <f>IF(ISERR(FIND("DECOUPE",Tableau1[[#This Row],[DESIGNATION]])),"","NEED REF")</f>
        <v/>
      </c>
    </row>
    <row r="13245" spans="2:14">
      <c r="B13245">
        <v>34400760</v>
      </c>
      <c r="C13245" s="2">
        <v>38197</v>
      </c>
      <c r="D13245" t="s">
        <v>6880</v>
      </c>
      <c r="E13245" t="s">
        <v>10761</v>
      </c>
      <c r="F13245" t="s">
        <v>10730</v>
      </c>
      <c r="J13245" t="s">
        <v>1944</v>
      </c>
      <c r="L13245" t="str">
        <f>_xlfn.XLOOKUP(Tableau1[[#This Row],[TYPE DE PIECE]],Tableau4[MATIERE],Tableau4[SHORT TYPE],"",0,1)</f>
        <v/>
      </c>
      <c r="N13245" t="str">
        <f>IF(ISERR(FIND("DECOUPE",Tableau1[[#This Row],[DESIGNATION]])),"","NEED REF")</f>
        <v/>
      </c>
    </row>
    <row r="13246" spans="2:14">
      <c r="B13246">
        <v>34400759</v>
      </c>
      <c r="C13246" s="2">
        <v>38197</v>
      </c>
      <c r="D13246" t="s">
        <v>745</v>
      </c>
      <c r="E13246" t="s">
        <v>10762</v>
      </c>
      <c r="F13246" t="s">
        <v>10103</v>
      </c>
      <c r="J13246" t="s">
        <v>1944</v>
      </c>
      <c r="L13246" t="str">
        <f>_xlfn.XLOOKUP(Tableau1[[#This Row],[TYPE DE PIECE]],Tableau4[MATIERE],Tableau4[SHORT TYPE],"",0,1)</f>
        <v/>
      </c>
      <c r="N13246" t="str">
        <f>IF(ISERR(FIND("DECOUPE",Tableau1[[#This Row],[DESIGNATION]])),"","NEED REF")</f>
        <v/>
      </c>
    </row>
    <row r="13247" spans="2:14">
      <c r="B13247">
        <v>34400758</v>
      </c>
      <c r="C13247" s="2">
        <v>38196</v>
      </c>
      <c r="D13247" t="s">
        <v>6880</v>
      </c>
      <c r="E13247" t="s">
        <v>10763</v>
      </c>
      <c r="F13247" t="s">
        <v>10578</v>
      </c>
      <c r="J13247" t="s">
        <v>1944</v>
      </c>
      <c r="L13247" t="str">
        <f>_xlfn.XLOOKUP(Tableau1[[#This Row],[TYPE DE PIECE]],Tableau4[MATIERE],Tableau4[SHORT TYPE],"",0,1)</f>
        <v/>
      </c>
      <c r="N13247" t="str">
        <f>IF(ISERR(FIND("DECOUPE",Tableau1[[#This Row],[DESIGNATION]])),"","NEED REF")</f>
        <v/>
      </c>
    </row>
    <row r="13248" spans="2:14">
      <c r="B13248">
        <v>34400757</v>
      </c>
      <c r="C13248" s="2">
        <v>38196</v>
      </c>
      <c r="D13248" t="s">
        <v>6880</v>
      </c>
      <c r="E13248" t="s">
        <v>10579</v>
      </c>
      <c r="F13248" t="s">
        <v>10578</v>
      </c>
      <c r="J13248" t="s">
        <v>1944</v>
      </c>
      <c r="L13248" t="str">
        <f>_xlfn.XLOOKUP(Tableau1[[#This Row],[TYPE DE PIECE]],Tableau4[MATIERE],Tableau4[SHORT TYPE],"",0,1)</f>
        <v/>
      </c>
      <c r="N13248" t="str">
        <f>IF(ISERR(FIND("DECOUPE",Tableau1[[#This Row],[DESIGNATION]])),"","NEED REF")</f>
        <v/>
      </c>
    </row>
    <row r="13249" spans="2:14">
      <c r="B13249">
        <v>34400756</v>
      </c>
      <c r="C13249" s="2">
        <v>38191</v>
      </c>
      <c r="D13249" t="s">
        <v>6880</v>
      </c>
      <c r="E13249" t="s">
        <v>10751</v>
      </c>
      <c r="F13249" t="s">
        <v>10764</v>
      </c>
      <c r="J13249" t="s">
        <v>1944</v>
      </c>
      <c r="L13249" t="str">
        <f>_xlfn.XLOOKUP(Tableau1[[#This Row],[TYPE DE PIECE]],Tableau4[MATIERE],Tableau4[SHORT TYPE],"",0,1)</f>
        <v/>
      </c>
      <c r="N13249" t="str">
        <f>IF(ISERR(FIND("DECOUPE",Tableau1[[#This Row],[DESIGNATION]])),"","NEED REF")</f>
        <v/>
      </c>
    </row>
    <row r="13250" spans="2:14">
      <c r="B13250">
        <v>34400755</v>
      </c>
      <c r="C13250" s="2">
        <v>38189</v>
      </c>
      <c r="D13250" t="s">
        <v>13</v>
      </c>
      <c r="E13250" t="s">
        <v>10765</v>
      </c>
      <c r="F13250" t="s">
        <v>10766</v>
      </c>
      <c r="J13250" t="s">
        <v>1944</v>
      </c>
      <c r="L13250" t="str">
        <f>_xlfn.XLOOKUP(Tableau1[[#This Row],[TYPE DE PIECE]],Tableau4[MATIERE],Tableau4[SHORT TYPE],"",0,1)</f>
        <v/>
      </c>
      <c r="N13250" t="str">
        <f>IF(ISERR(FIND("DECOUPE",Tableau1[[#This Row],[DESIGNATION]])),"","NEED REF")</f>
        <v/>
      </c>
    </row>
    <row r="13251" spans="2:14">
      <c r="B13251">
        <v>34400754</v>
      </c>
      <c r="C13251" s="2">
        <v>38189</v>
      </c>
      <c r="D13251" t="s">
        <v>6880</v>
      </c>
      <c r="E13251" t="s">
        <v>10767</v>
      </c>
      <c r="F13251" t="s">
        <v>9637</v>
      </c>
      <c r="J13251" t="s">
        <v>1944</v>
      </c>
      <c r="L13251" t="str">
        <f>_xlfn.XLOOKUP(Tableau1[[#This Row],[TYPE DE PIECE]],Tableau4[MATIERE],Tableau4[SHORT TYPE],"",0,1)</f>
        <v/>
      </c>
      <c r="N13251" t="str">
        <f>IF(ISERR(FIND("DECOUPE",Tableau1[[#This Row],[DESIGNATION]])),"","NEED REF")</f>
        <v/>
      </c>
    </row>
    <row r="13252" spans="2:14">
      <c r="B13252">
        <v>34400753</v>
      </c>
      <c r="C13252" s="2">
        <v>38188</v>
      </c>
      <c r="D13252" t="s">
        <v>6880</v>
      </c>
      <c r="E13252" t="s">
        <v>10768</v>
      </c>
      <c r="F13252" t="s">
        <v>10769</v>
      </c>
      <c r="J13252" t="s">
        <v>1944</v>
      </c>
      <c r="L13252" t="str">
        <f>_xlfn.XLOOKUP(Tableau1[[#This Row],[TYPE DE PIECE]],Tableau4[MATIERE],Tableau4[SHORT TYPE],"",0,1)</f>
        <v/>
      </c>
      <c r="N13252" t="str">
        <f>IF(ISERR(FIND("DECOUPE",Tableau1[[#This Row],[DESIGNATION]])),"","NEED REF")</f>
        <v/>
      </c>
    </row>
    <row r="13253" spans="2:14">
      <c r="B13253">
        <v>34400752</v>
      </c>
      <c r="C13253" s="2">
        <v>38184</v>
      </c>
      <c r="D13253" t="s">
        <v>6880</v>
      </c>
      <c r="E13253" t="s">
        <v>10536</v>
      </c>
      <c r="F13253" t="s">
        <v>10537</v>
      </c>
      <c r="J13253" t="s">
        <v>1944</v>
      </c>
      <c r="L13253" t="str">
        <f>_xlfn.XLOOKUP(Tableau1[[#This Row],[TYPE DE PIECE]],Tableau4[MATIERE],Tableau4[SHORT TYPE],"",0,1)</f>
        <v/>
      </c>
      <c r="N13253" t="str">
        <f>IF(ISERR(FIND("DECOUPE",Tableau1[[#This Row],[DESIGNATION]])),"","NEED REF")</f>
        <v/>
      </c>
    </row>
    <row r="13254" spans="2:14">
      <c r="B13254">
        <v>34400751</v>
      </c>
      <c r="C13254" s="2">
        <v>38183</v>
      </c>
      <c r="D13254" t="s">
        <v>6880</v>
      </c>
      <c r="E13254" t="s">
        <v>10560</v>
      </c>
      <c r="F13254" t="s">
        <v>10537</v>
      </c>
      <c r="J13254" t="s">
        <v>1944</v>
      </c>
      <c r="L13254" t="str">
        <f>_xlfn.XLOOKUP(Tableau1[[#This Row],[TYPE DE PIECE]],Tableau4[MATIERE],Tableau4[SHORT TYPE],"",0,1)</f>
        <v/>
      </c>
      <c r="N13254" t="str">
        <f>IF(ISERR(FIND("DECOUPE",Tableau1[[#This Row],[DESIGNATION]])),"","NEED REF")</f>
        <v/>
      </c>
    </row>
    <row r="13255" spans="2:14">
      <c r="B13255">
        <v>34400750</v>
      </c>
      <c r="C13255" s="2">
        <v>38183</v>
      </c>
      <c r="D13255" t="s">
        <v>5523</v>
      </c>
      <c r="E13255" t="s">
        <v>10770</v>
      </c>
      <c r="F13255" t="s">
        <v>10771</v>
      </c>
      <c r="J13255" t="s">
        <v>9274</v>
      </c>
      <c r="L13255" t="str">
        <f>_xlfn.XLOOKUP(Tableau1[[#This Row],[TYPE DE PIECE]],Tableau4[MATIERE],Tableau4[SHORT TYPE],"",0,1)</f>
        <v/>
      </c>
      <c r="N13255" t="str">
        <f>IF(ISERR(FIND("DECOUPE",Tableau1[[#This Row],[DESIGNATION]])),"","NEED REF")</f>
        <v/>
      </c>
    </row>
    <row r="13256" spans="2:14">
      <c r="B13256">
        <v>34400749</v>
      </c>
      <c r="C13256" s="2">
        <v>38181</v>
      </c>
      <c r="D13256" t="s">
        <v>6880</v>
      </c>
      <c r="E13256" t="s">
        <v>10772</v>
      </c>
      <c r="F13256" t="s">
        <v>10031</v>
      </c>
      <c r="J13256" t="s">
        <v>1944</v>
      </c>
      <c r="L13256" t="str">
        <f>_xlfn.XLOOKUP(Tableau1[[#This Row],[TYPE DE PIECE]],Tableau4[MATIERE],Tableau4[SHORT TYPE],"",0,1)</f>
        <v/>
      </c>
      <c r="N13256" t="str">
        <f>IF(ISERR(FIND("DECOUPE",Tableau1[[#This Row],[DESIGNATION]])),"","NEED REF")</f>
        <v/>
      </c>
    </row>
    <row r="13257" spans="2:14">
      <c r="B13257">
        <v>34400748</v>
      </c>
      <c r="C13257" s="2">
        <v>38180</v>
      </c>
      <c r="D13257" t="s">
        <v>745</v>
      </c>
      <c r="E13257" t="s">
        <v>10773</v>
      </c>
      <c r="F13257" t="s">
        <v>10733</v>
      </c>
      <c r="J13257" t="s">
        <v>4048</v>
      </c>
      <c r="L13257" t="str">
        <f>_xlfn.XLOOKUP(Tableau1[[#This Row],[TYPE DE PIECE]],Tableau4[MATIERE],Tableau4[SHORT TYPE],"",0,1)</f>
        <v/>
      </c>
      <c r="N13257" t="str">
        <f>IF(ISERR(FIND("DECOUPE",Tableau1[[#This Row],[DESIGNATION]])),"","NEED REF")</f>
        <v/>
      </c>
    </row>
    <row r="13258" spans="2:14">
      <c r="B13258">
        <v>34400747</v>
      </c>
      <c r="C13258" s="2">
        <v>38176</v>
      </c>
      <c r="D13258" t="s">
        <v>13</v>
      </c>
      <c r="E13258" t="s">
        <v>10774</v>
      </c>
      <c r="F13258" t="s">
        <v>10775</v>
      </c>
      <c r="J13258" t="s">
        <v>4048</v>
      </c>
      <c r="L13258" t="str">
        <f>_xlfn.XLOOKUP(Tableau1[[#This Row],[TYPE DE PIECE]],Tableau4[MATIERE],Tableau4[SHORT TYPE],"",0,1)</f>
        <v/>
      </c>
      <c r="N13258" t="str">
        <f>IF(ISERR(FIND("DECOUPE",Tableau1[[#This Row],[DESIGNATION]])),"","NEED REF")</f>
        <v/>
      </c>
    </row>
    <row r="13259" spans="2:14">
      <c r="B13259">
        <v>34400746</v>
      </c>
      <c r="C13259" s="2">
        <v>38168</v>
      </c>
      <c r="D13259" t="s">
        <v>6880</v>
      </c>
      <c r="E13259" t="s">
        <v>10776</v>
      </c>
      <c r="F13259" t="s">
        <v>10777</v>
      </c>
      <c r="J13259" t="s">
        <v>1944</v>
      </c>
      <c r="L13259" t="str">
        <f>_xlfn.XLOOKUP(Tableau1[[#This Row],[TYPE DE PIECE]],Tableau4[MATIERE],Tableau4[SHORT TYPE],"",0,1)</f>
        <v/>
      </c>
      <c r="N13259" t="str">
        <f>IF(ISERR(FIND("DECOUPE",Tableau1[[#This Row],[DESIGNATION]])),"","NEED REF")</f>
        <v/>
      </c>
    </row>
    <row r="13260" spans="2:14">
      <c r="B13260">
        <v>34400745</v>
      </c>
      <c r="C13260" s="2">
        <v>38167</v>
      </c>
      <c r="D13260" t="s">
        <v>6880</v>
      </c>
      <c r="E13260" t="s">
        <v>10778</v>
      </c>
      <c r="F13260" t="s">
        <v>10779</v>
      </c>
      <c r="J13260" t="s">
        <v>1944</v>
      </c>
      <c r="L13260" t="str">
        <f>_xlfn.XLOOKUP(Tableau1[[#This Row],[TYPE DE PIECE]],Tableau4[MATIERE],Tableau4[SHORT TYPE],"",0,1)</f>
        <v/>
      </c>
      <c r="N13260" t="str">
        <f>IF(ISERR(FIND("DECOUPE",Tableau1[[#This Row],[DESIGNATION]])),"","NEED REF")</f>
        <v/>
      </c>
    </row>
    <row r="13261" spans="2:14">
      <c r="B13261">
        <v>34400744</v>
      </c>
      <c r="C13261" s="2">
        <v>38163</v>
      </c>
      <c r="D13261" t="s">
        <v>745</v>
      </c>
      <c r="E13261" t="s">
        <v>10780</v>
      </c>
      <c r="F13261" t="s">
        <v>10781</v>
      </c>
      <c r="J13261" t="s">
        <v>9274</v>
      </c>
      <c r="L13261" t="str">
        <f>_xlfn.XLOOKUP(Tableau1[[#This Row],[TYPE DE PIECE]],Tableau4[MATIERE],Tableau4[SHORT TYPE],"",0,1)</f>
        <v/>
      </c>
      <c r="N13261" t="str">
        <f>IF(ISERR(FIND("DECOUPE",Tableau1[[#This Row],[DESIGNATION]])),"","NEED REF")</f>
        <v/>
      </c>
    </row>
    <row r="13262" spans="2:14">
      <c r="B13262">
        <v>34400743</v>
      </c>
      <c r="C13262" s="2">
        <v>38160</v>
      </c>
      <c r="D13262" t="s">
        <v>6880</v>
      </c>
      <c r="E13262" t="s">
        <v>10757</v>
      </c>
      <c r="F13262" t="s">
        <v>3158</v>
      </c>
      <c r="J13262" t="s">
        <v>1944</v>
      </c>
      <c r="L13262" t="str">
        <f>_xlfn.XLOOKUP(Tableau1[[#This Row],[TYPE DE PIECE]],Tableau4[MATIERE],Tableau4[SHORT TYPE],"",0,1)</f>
        <v/>
      </c>
      <c r="N13262" t="str">
        <f>IF(ISERR(FIND("DECOUPE",Tableau1[[#This Row],[DESIGNATION]])),"","NEED REF")</f>
        <v/>
      </c>
    </row>
    <row r="13263" spans="2:14">
      <c r="B13263">
        <v>34400742</v>
      </c>
      <c r="C13263" s="2">
        <v>38160</v>
      </c>
      <c r="D13263" t="s">
        <v>6880</v>
      </c>
      <c r="E13263" t="s">
        <v>10757</v>
      </c>
      <c r="F13263" t="s">
        <v>3158</v>
      </c>
      <c r="J13263" t="s">
        <v>1944</v>
      </c>
      <c r="L13263" t="str">
        <f>_xlfn.XLOOKUP(Tableau1[[#This Row],[TYPE DE PIECE]],Tableau4[MATIERE],Tableau4[SHORT TYPE],"",0,1)</f>
        <v/>
      </c>
      <c r="N13263" t="str">
        <f>IF(ISERR(FIND("DECOUPE",Tableau1[[#This Row],[DESIGNATION]])),"","NEED REF")</f>
        <v/>
      </c>
    </row>
    <row r="13264" spans="2:14">
      <c r="B13264">
        <v>34400741</v>
      </c>
      <c r="C13264" s="2">
        <v>38160</v>
      </c>
      <c r="D13264" t="s">
        <v>6880</v>
      </c>
      <c r="E13264" t="s">
        <v>10757</v>
      </c>
      <c r="F13264" t="s">
        <v>3158</v>
      </c>
      <c r="J13264" t="s">
        <v>1944</v>
      </c>
      <c r="L13264" t="str">
        <f>_xlfn.XLOOKUP(Tableau1[[#This Row],[TYPE DE PIECE]],Tableau4[MATIERE],Tableau4[SHORT TYPE],"",0,1)</f>
        <v/>
      </c>
      <c r="N13264" t="str">
        <f>IF(ISERR(FIND("DECOUPE",Tableau1[[#This Row],[DESIGNATION]])),"","NEED REF")</f>
        <v/>
      </c>
    </row>
    <row r="13265" spans="2:14">
      <c r="B13265">
        <v>34400740</v>
      </c>
      <c r="C13265" s="2">
        <v>38160</v>
      </c>
      <c r="D13265" t="s">
        <v>745</v>
      </c>
      <c r="E13265" t="s">
        <v>10782</v>
      </c>
      <c r="F13265" t="s">
        <v>10783</v>
      </c>
      <c r="J13265" t="s">
        <v>9274</v>
      </c>
      <c r="L13265" t="str">
        <f>_xlfn.XLOOKUP(Tableau1[[#This Row],[TYPE DE PIECE]],Tableau4[MATIERE],Tableau4[SHORT TYPE],"",0,1)</f>
        <v/>
      </c>
      <c r="N13265" t="str">
        <f>IF(ISERR(FIND("DECOUPE",Tableau1[[#This Row],[DESIGNATION]])),"","NEED REF")</f>
        <v/>
      </c>
    </row>
    <row r="13266" spans="2:14">
      <c r="B13266">
        <v>34400739</v>
      </c>
      <c r="C13266" s="2">
        <v>38160</v>
      </c>
      <c r="D13266" t="s">
        <v>6880</v>
      </c>
      <c r="E13266" t="s">
        <v>10757</v>
      </c>
      <c r="F13266" t="s">
        <v>3158</v>
      </c>
      <c r="J13266" t="s">
        <v>1944</v>
      </c>
      <c r="L13266" t="str">
        <f>_xlfn.XLOOKUP(Tableau1[[#This Row],[TYPE DE PIECE]],Tableau4[MATIERE],Tableau4[SHORT TYPE],"",0,1)</f>
        <v/>
      </c>
      <c r="N13266" t="str">
        <f>IF(ISERR(FIND("DECOUPE",Tableau1[[#This Row],[DESIGNATION]])),"","NEED REF")</f>
        <v/>
      </c>
    </row>
    <row r="13267" spans="2:14">
      <c r="B13267">
        <v>34400738</v>
      </c>
      <c r="C13267" s="2">
        <v>38160</v>
      </c>
      <c r="D13267" t="s">
        <v>13</v>
      </c>
      <c r="E13267" t="s">
        <v>10784</v>
      </c>
      <c r="F13267" t="s">
        <v>10785</v>
      </c>
      <c r="J13267" t="s">
        <v>1944</v>
      </c>
      <c r="L13267" t="str">
        <f>_xlfn.XLOOKUP(Tableau1[[#This Row],[TYPE DE PIECE]],Tableau4[MATIERE],Tableau4[SHORT TYPE],"",0,1)</f>
        <v/>
      </c>
      <c r="N13267" t="str">
        <f>IF(ISERR(FIND("DECOUPE",Tableau1[[#This Row],[DESIGNATION]])),"","NEED REF")</f>
        <v/>
      </c>
    </row>
    <row r="13268" spans="2:14">
      <c r="B13268">
        <v>34400737</v>
      </c>
      <c r="C13268" s="2">
        <v>38160</v>
      </c>
      <c r="D13268" t="s">
        <v>745</v>
      </c>
      <c r="E13268" t="s">
        <v>10786</v>
      </c>
      <c r="F13268" t="s">
        <v>9920</v>
      </c>
      <c r="J13268" t="s">
        <v>1944</v>
      </c>
      <c r="L13268" t="str">
        <f>_xlfn.XLOOKUP(Tableau1[[#This Row],[TYPE DE PIECE]],Tableau4[MATIERE],Tableau4[SHORT TYPE],"",0,1)</f>
        <v/>
      </c>
      <c r="N13268" t="str">
        <f>IF(ISERR(FIND("DECOUPE",Tableau1[[#This Row],[DESIGNATION]])),"","NEED REF")</f>
        <v/>
      </c>
    </row>
    <row r="13269" spans="2:14">
      <c r="B13269">
        <v>34400736</v>
      </c>
      <c r="C13269" s="2">
        <v>38155</v>
      </c>
      <c r="D13269" t="s">
        <v>6880</v>
      </c>
      <c r="E13269" t="s">
        <v>10757</v>
      </c>
      <c r="F13269" t="s">
        <v>3158</v>
      </c>
      <c r="J13269" t="s">
        <v>1944</v>
      </c>
      <c r="L13269" t="str">
        <f>_xlfn.XLOOKUP(Tableau1[[#This Row],[TYPE DE PIECE]],Tableau4[MATIERE],Tableau4[SHORT TYPE],"",0,1)</f>
        <v/>
      </c>
      <c r="N13269" t="str">
        <f>IF(ISERR(FIND("DECOUPE",Tableau1[[#This Row],[DESIGNATION]])),"","NEED REF")</f>
        <v/>
      </c>
    </row>
    <row r="13270" spans="2:14">
      <c r="B13270">
        <v>34400735</v>
      </c>
      <c r="C13270" s="2">
        <v>38154</v>
      </c>
      <c r="D13270" t="s">
        <v>6880</v>
      </c>
      <c r="E13270" t="s">
        <v>10787</v>
      </c>
      <c r="F13270" t="s">
        <v>10779</v>
      </c>
      <c r="J13270" t="s">
        <v>1944</v>
      </c>
      <c r="L13270" t="str">
        <f>_xlfn.XLOOKUP(Tableau1[[#This Row],[TYPE DE PIECE]],Tableau4[MATIERE],Tableau4[SHORT TYPE],"",0,1)</f>
        <v/>
      </c>
      <c r="N13270" t="str">
        <f>IF(ISERR(FIND("DECOUPE",Tableau1[[#This Row],[DESIGNATION]])),"","NEED REF")</f>
        <v/>
      </c>
    </row>
    <row r="13271" spans="2:14">
      <c r="B13271">
        <v>34400734</v>
      </c>
      <c r="C13271" s="2">
        <v>38153</v>
      </c>
      <c r="D13271" t="s">
        <v>745</v>
      </c>
      <c r="E13271" t="s">
        <v>10788</v>
      </c>
      <c r="F13271" t="s">
        <v>10730</v>
      </c>
      <c r="J13271" t="s">
        <v>1944</v>
      </c>
      <c r="L13271" t="str">
        <f>_xlfn.XLOOKUP(Tableau1[[#This Row],[TYPE DE PIECE]],Tableau4[MATIERE],Tableau4[SHORT TYPE],"",0,1)</f>
        <v/>
      </c>
      <c r="N13271" t="str">
        <f>IF(ISERR(FIND("DECOUPE",Tableau1[[#This Row],[DESIGNATION]])),"","NEED REF")</f>
        <v/>
      </c>
    </row>
    <row r="13272" spans="2:14">
      <c r="B13272">
        <v>34400733</v>
      </c>
      <c r="C13272" s="2">
        <v>38153</v>
      </c>
      <c r="D13272" t="s">
        <v>745</v>
      </c>
      <c r="E13272" t="s">
        <v>10789</v>
      </c>
      <c r="F13272" t="s">
        <v>10790</v>
      </c>
      <c r="J13272" t="s">
        <v>1944</v>
      </c>
      <c r="L13272" t="str">
        <f>_xlfn.XLOOKUP(Tableau1[[#This Row],[TYPE DE PIECE]],Tableau4[MATIERE],Tableau4[SHORT TYPE],"",0,1)</f>
        <v/>
      </c>
      <c r="N13272" t="str">
        <f>IF(ISERR(FIND("DECOUPE",Tableau1[[#This Row],[DESIGNATION]])),"","NEED REF")</f>
        <v/>
      </c>
    </row>
    <row r="13273" spans="2:14">
      <c r="B13273">
        <v>34400732</v>
      </c>
      <c r="C13273" s="2">
        <v>38153</v>
      </c>
      <c r="D13273" t="s">
        <v>745</v>
      </c>
      <c r="E13273" t="s">
        <v>10789</v>
      </c>
      <c r="F13273" t="s">
        <v>10791</v>
      </c>
      <c r="J13273" t="s">
        <v>1944</v>
      </c>
      <c r="L13273" t="str">
        <f>_xlfn.XLOOKUP(Tableau1[[#This Row],[TYPE DE PIECE]],Tableau4[MATIERE],Tableau4[SHORT TYPE],"",0,1)</f>
        <v/>
      </c>
      <c r="N13273" t="str">
        <f>IF(ISERR(FIND("DECOUPE",Tableau1[[#This Row],[DESIGNATION]])),"","NEED REF")</f>
        <v/>
      </c>
    </row>
    <row r="13274" spans="2:14">
      <c r="B13274">
        <v>34400731</v>
      </c>
      <c r="C13274" s="2">
        <v>38153</v>
      </c>
      <c r="D13274" t="s">
        <v>13</v>
      </c>
      <c r="E13274" t="s">
        <v>10792</v>
      </c>
      <c r="F13274" t="s">
        <v>10669</v>
      </c>
      <c r="J13274" t="s">
        <v>4048</v>
      </c>
      <c r="L13274" t="str">
        <f>_xlfn.XLOOKUP(Tableau1[[#This Row],[TYPE DE PIECE]],Tableau4[MATIERE],Tableau4[SHORT TYPE],"",0,1)</f>
        <v/>
      </c>
      <c r="N13274" t="str">
        <f>IF(ISERR(FIND("DECOUPE",Tableau1[[#This Row],[DESIGNATION]])),"","NEED REF")</f>
        <v/>
      </c>
    </row>
    <row r="13275" spans="2:14">
      <c r="B13275">
        <v>34400730</v>
      </c>
      <c r="C13275" s="2">
        <v>38152</v>
      </c>
      <c r="E13275" t="s">
        <v>10793</v>
      </c>
      <c r="J13275" t="s">
        <v>9274</v>
      </c>
      <c r="L13275" t="str">
        <f>_xlfn.XLOOKUP(Tableau1[[#This Row],[TYPE DE PIECE]],Tableau4[MATIERE],Tableau4[SHORT TYPE],"",0,1)</f>
        <v/>
      </c>
      <c r="N13275" t="str">
        <f>IF(ISERR(FIND("DECOUPE",Tableau1[[#This Row],[DESIGNATION]])),"","NEED REF")</f>
        <v/>
      </c>
    </row>
    <row r="13276" spans="2:14">
      <c r="B13276">
        <v>34400729</v>
      </c>
      <c r="C13276" s="2">
        <v>38152</v>
      </c>
      <c r="E13276" t="s">
        <v>10793</v>
      </c>
      <c r="J13276" t="s">
        <v>9274</v>
      </c>
      <c r="L13276" t="str">
        <f>_xlfn.XLOOKUP(Tableau1[[#This Row],[TYPE DE PIECE]],Tableau4[MATIERE],Tableau4[SHORT TYPE],"",0,1)</f>
        <v/>
      </c>
      <c r="N13276" t="str">
        <f>IF(ISERR(FIND("DECOUPE",Tableau1[[#This Row],[DESIGNATION]])),"","NEED REF")</f>
        <v/>
      </c>
    </row>
    <row r="13277" spans="2:14">
      <c r="B13277">
        <v>34400728</v>
      </c>
      <c r="C13277" s="2">
        <v>38152</v>
      </c>
      <c r="E13277" t="s">
        <v>10793</v>
      </c>
      <c r="J13277" t="s">
        <v>9274</v>
      </c>
      <c r="L13277" t="str">
        <f>_xlfn.XLOOKUP(Tableau1[[#This Row],[TYPE DE PIECE]],Tableau4[MATIERE],Tableau4[SHORT TYPE],"",0,1)</f>
        <v/>
      </c>
      <c r="N13277" t="str">
        <f>IF(ISERR(FIND("DECOUPE",Tableau1[[#This Row],[DESIGNATION]])),"","NEED REF")</f>
        <v/>
      </c>
    </row>
    <row r="13278" spans="2:14">
      <c r="B13278">
        <v>34400727</v>
      </c>
      <c r="C13278" s="2">
        <v>38152</v>
      </c>
      <c r="E13278" t="s">
        <v>10793</v>
      </c>
      <c r="J13278" t="s">
        <v>9274</v>
      </c>
      <c r="L13278" t="str">
        <f>_xlfn.XLOOKUP(Tableau1[[#This Row],[TYPE DE PIECE]],Tableau4[MATIERE],Tableau4[SHORT TYPE],"",0,1)</f>
        <v/>
      </c>
      <c r="N13278" t="str">
        <f>IF(ISERR(FIND("DECOUPE",Tableau1[[#This Row],[DESIGNATION]])),"","NEED REF")</f>
        <v/>
      </c>
    </row>
    <row r="13279" spans="2:14">
      <c r="B13279">
        <v>34400726</v>
      </c>
      <c r="C13279" s="2">
        <v>38152</v>
      </c>
      <c r="E13279" t="s">
        <v>10793</v>
      </c>
      <c r="J13279" t="s">
        <v>9274</v>
      </c>
      <c r="L13279" t="str">
        <f>_xlfn.XLOOKUP(Tableau1[[#This Row],[TYPE DE PIECE]],Tableau4[MATIERE],Tableau4[SHORT TYPE],"",0,1)</f>
        <v/>
      </c>
      <c r="N13279" t="str">
        <f>IF(ISERR(FIND("DECOUPE",Tableau1[[#This Row],[DESIGNATION]])),"","NEED REF")</f>
        <v/>
      </c>
    </row>
    <row r="13280" spans="2:14">
      <c r="B13280">
        <v>34400725</v>
      </c>
      <c r="C13280" s="2">
        <v>38152</v>
      </c>
      <c r="E13280" t="s">
        <v>10793</v>
      </c>
      <c r="J13280" t="s">
        <v>9274</v>
      </c>
      <c r="L13280" t="str">
        <f>_xlfn.XLOOKUP(Tableau1[[#This Row],[TYPE DE PIECE]],Tableau4[MATIERE],Tableau4[SHORT TYPE],"",0,1)</f>
        <v/>
      </c>
      <c r="N13280" t="str">
        <f>IF(ISERR(FIND("DECOUPE",Tableau1[[#This Row],[DESIGNATION]])),"","NEED REF")</f>
        <v/>
      </c>
    </row>
    <row r="13281" spans="2:14">
      <c r="B13281">
        <v>34400724</v>
      </c>
      <c r="C13281" s="2">
        <v>38152</v>
      </c>
      <c r="E13281" t="s">
        <v>10793</v>
      </c>
      <c r="J13281" t="s">
        <v>9274</v>
      </c>
      <c r="L13281" t="str">
        <f>_xlfn.XLOOKUP(Tableau1[[#This Row],[TYPE DE PIECE]],Tableau4[MATIERE],Tableau4[SHORT TYPE],"",0,1)</f>
        <v/>
      </c>
      <c r="N13281" t="str">
        <f>IF(ISERR(FIND("DECOUPE",Tableau1[[#This Row],[DESIGNATION]])),"","NEED REF")</f>
        <v/>
      </c>
    </row>
    <row r="13282" spans="2:14">
      <c r="B13282">
        <v>34400723</v>
      </c>
      <c r="C13282" s="2">
        <v>38152</v>
      </c>
      <c r="E13282" t="s">
        <v>10793</v>
      </c>
      <c r="J13282" t="s">
        <v>9274</v>
      </c>
      <c r="L13282" t="str">
        <f>_xlfn.XLOOKUP(Tableau1[[#This Row],[TYPE DE PIECE]],Tableau4[MATIERE],Tableau4[SHORT TYPE],"",0,1)</f>
        <v/>
      </c>
      <c r="N13282" t="str">
        <f>IF(ISERR(FIND("DECOUPE",Tableau1[[#This Row],[DESIGNATION]])),"","NEED REF")</f>
        <v/>
      </c>
    </row>
    <row r="13283" spans="2:14">
      <c r="B13283">
        <v>34400722</v>
      </c>
      <c r="C13283" s="2">
        <v>38152</v>
      </c>
      <c r="E13283" t="s">
        <v>10793</v>
      </c>
      <c r="J13283" t="s">
        <v>9274</v>
      </c>
      <c r="L13283" t="str">
        <f>_xlfn.XLOOKUP(Tableau1[[#This Row],[TYPE DE PIECE]],Tableau4[MATIERE],Tableau4[SHORT TYPE],"",0,1)</f>
        <v/>
      </c>
      <c r="N13283" t="str">
        <f>IF(ISERR(FIND("DECOUPE",Tableau1[[#This Row],[DESIGNATION]])),"","NEED REF")</f>
        <v/>
      </c>
    </row>
    <row r="13284" spans="2:14">
      <c r="B13284">
        <v>34400721</v>
      </c>
      <c r="C13284" s="2">
        <v>38152</v>
      </c>
      <c r="E13284" t="s">
        <v>10793</v>
      </c>
      <c r="J13284" t="s">
        <v>9274</v>
      </c>
      <c r="L13284" t="str">
        <f>_xlfn.XLOOKUP(Tableau1[[#This Row],[TYPE DE PIECE]],Tableau4[MATIERE],Tableau4[SHORT TYPE],"",0,1)</f>
        <v/>
      </c>
      <c r="N13284" t="str">
        <f>IF(ISERR(FIND("DECOUPE",Tableau1[[#This Row],[DESIGNATION]])),"","NEED REF")</f>
        <v/>
      </c>
    </row>
    <row r="13285" spans="2:14">
      <c r="B13285">
        <v>34400720</v>
      </c>
      <c r="C13285" s="2">
        <v>38152</v>
      </c>
      <c r="E13285" t="s">
        <v>10793</v>
      </c>
      <c r="J13285" t="s">
        <v>9274</v>
      </c>
      <c r="L13285" t="str">
        <f>_xlfn.XLOOKUP(Tableau1[[#This Row],[TYPE DE PIECE]],Tableau4[MATIERE],Tableau4[SHORT TYPE],"",0,1)</f>
        <v/>
      </c>
      <c r="N13285" t="str">
        <f>IF(ISERR(FIND("DECOUPE",Tableau1[[#This Row],[DESIGNATION]])),"","NEED REF")</f>
        <v/>
      </c>
    </row>
    <row r="13286" spans="2:14">
      <c r="B13286">
        <v>34400719</v>
      </c>
      <c r="C13286" s="2">
        <v>38152</v>
      </c>
      <c r="E13286" t="s">
        <v>10793</v>
      </c>
      <c r="J13286" t="s">
        <v>9274</v>
      </c>
      <c r="L13286" t="str">
        <f>_xlfn.XLOOKUP(Tableau1[[#This Row],[TYPE DE PIECE]],Tableau4[MATIERE],Tableau4[SHORT TYPE],"",0,1)</f>
        <v/>
      </c>
      <c r="N13286" t="str">
        <f>IF(ISERR(FIND("DECOUPE",Tableau1[[#This Row],[DESIGNATION]])),"","NEED REF")</f>
        <v/>
      </c>
    </row>
    <row r="13287" spans="2:14">
      <c r="B13287">
        <v>34400718</v>
      </c>
      <c r="C13287" s="2">
        <v>38152</v>
      </c>
      <c r="E13287" t="s">
        <v>10793</v>
      </c>
      <c r="J13287" t="s">
        <v>9274</v>
      </c>
      <c r="L13287" t="str">
        <f>_xlfn.XLOOKUP(Tableau1[[#This Row],[TYPE DE PIECE]],Tableau4[MATIERE],Tableau4[SHORT TYPE],"",0,1)</f>
        <v/>
      </c>
      <c r="N13287" t="str">
        <f>IF(ISERR(FIND("DECOUPE",Tableau1[[#This Row],[DESIGNATION]])),"","NEED REF")</f>
        <v/>
      </c>
    </row>
    <row r="13288" spans="2:14">
      <c r="B13288">
        <v>34400717</v>
      </c>
      <c r="C13288" s="2">
        <v>38152</v>
      </c>
      <c r="E13288" t="s">
        <v>10793</v>
      </c>
      <c r="J13288" t="s">
        <v>9274</v>
      </c>
      <c r="L13288" t="str">
        <f>_xlfn.XLOOKUP(Tableau1[[#This Row],[TYPE DE PIECE]],Tableau4[MATIERE],Tableau4[SHORT TYPE],"",0,1)</f>
        <v/>
      </c>
      <c r="N13288" t="str">
        <f>IF(ISERR(FIND("DECOUPE",Tableau1[[#This Row],[DESIGNATION]])),"","NEED REF")</f>
        <v/>
      </c>
    </row>
    <row r="13289" spans="2:14">
      <c r="B13289">
        <v>34400716</v>
      </c>
      <c r="C13289" s="2">
        <v>38152</v>
      </c>
      <c r="D13289" t="s">
        <v>13</v>
      </c>
      <c r="E13289" t="s">
        <v>10794</v>
      </c>
      <c r="F13289" t="s">
        <v>5850</v>
      </c>
      <c r="J13289" t="s">
        <v>9274</v>
      </c>
      <c r="L13289" t="str">
        <f>_xlfn.XLOOKUP(Tableau1[[#This Row],[TYPE DE PIECE]],Tableau4[MATIERE],Tableau4[SHORT TYPE],"",0,1)</f>
        <v/>
      </c>
      <c r="N13289" t="str">
        <f>IF(ISERR(FIND("DECOUPE",Tableau1[[#This Row],[DESIGNATION]])),"","NEED REF")</f>
        <v/>
      </c>
    </row>
    <row r="13290" spans="2:14">
      <c r="B13290">
        <v>34400715</v>
      </c>
      <c r="C13290" s="2">
        <v>38152</v>
      </c>
      <c r="D13290" t="s">
        <v>13</v>
      </c>
      <c r="E13290" t="s">
        <v>10795</v>
      </c>
      <c r="F13290" t="s">
        <v>5850</v>
      </c>
      <c r="J13290" t="s">
        <v>9274</v>
      </c>
      <c r="L13290" t="str">
        <f>_xlfn.XLOOKUP(Tableau1[[#This Row],[TYPE DE PIECE]],Tableau4[MATIERE],Tableau4[SHORT TYPE],"",0,1)</f>
        <v/>
      </c>
      <c r="N13290" t="str">
        <f>IF(ISERR(FIND("DECOUPE",Tableau1[[#This Row],[DESIGNATION]])),"","NEED REF")</f>
        <v/>
      </c>
    </row>
    <row r="13291" spans="2:14">
      <c r="B13291">
        <v>34400714</v>
      </c>
      <c r="C13291" s="2">
        <v>38152</v>
      </c>
      <c r="D13291" t="s">
        <v>13</v>
      </c>
      <c r="E13291" t="s">
        <v>10796</v>
      </c>
      <c r="F13291" t="s">
        <v>5850</v>
      </c>
      <c r="J13291" t="s">
        <v>9274</v>
      </c>
      <c r="L13291" t="str">
        <f>_xlfn.XLOOKUP(Tableau1[[#This Row],[TYPE DE PIECE]],Tableau4[MATIERE],Tableau4[SHORT TYPE],"",0,1)</f>
        <v/>
      </c>
      <c r="N13291" t="str">
        <f>IF(ISERR(FIND("DECOUPE",Tableau1[[#This Row],[DESIGNATION]])),"","NEED REF")</f>
        <v/>
      </c>
    </row>
    <row r="13292" spans="2:14">
      <c r="B13292">
        <v>34400713</v>
      </c>
      <c r="C13292" s="2">
        <v>38152</v>
      </c>
      <c r="D13292" t="s">
        <v>13</v>
      </c>
      <c r="E13292" t="s">
        <v>10797</v>
      </c>
      <c r="F13292" t="s">
        <v>5850</v>
      </c>
      <c r="J13292" t="s">
        <v>9274</v>
      </c>
      <c r="L13292" t="str">
        <f>_xlfn.XLOOKUP(Tableau1[[#This Row],[TYPE DE PIECE]],Tableau4[MATIERE],Tableau4[SHORT TYPE],"",0,1)</f>
        <v/>
      </c>
      <c r="N13292" t="str">
        <f>IF(ISERR(FIND("DECOUPE",Tableau1[[#This Row],[DESIGNATION]])),"","NEED REF")</f>
        <v/>
      </c>
    </row>
    <row r="13293" spans="2:14">
      <c r="B13293">
        <v>34400712</v>
      </c>
      <c r="C13293" s="2">
        <v>38152</v>
      </c>
      <c r="D13293" t="s">
        <v>13</v>
      </c>
      <c r="E13293" t="s">
        <v>10798</v>
      </c>
      <c r="F13293" t="s">
        <v>5850</v>
      </c>
      <c r="J13293" t="s">
        <v>9274</v>
      </c>
      <c r="L13293" t="str">
        <f>_xlfn.XLOOKUP(Tableau1[[#This Row],[TYPE DE PIECE]],Tableau4[MATIERE],Tableau4[SHORT TYPE],"",0,1)</f>
        <v/>
      </c>
      <c r="N13293" t="str">
        <f>IF(ISERR(FIND("DECOUPE",Tableau1[[#This Row],[DESIGNATION]])),"","NEED REF")</f>
        <v/>
      </c>
    </row>
    <row r="13294" spans="2:14">
      <c r="B13294">
        <v>34400711</v>
      </c>
      <c r="C13294" s="2">
        <v>38152</v>
      </c>
      <c r="D13294" t="s">
        <v>13</v>
      </c>
      <c r="E13294" t="s">
        <v>10799</v>
      </c>
      <c r="F13294" t="s">
        <v>5850</v>
      </c>
      <c r="J13294" t="s">
        <v>9274</v>
      </c>
      <c r="L13294" t="str">
        <f>_xlfn.XLOOKUP(Tableau1[[#This Row],[TYPE DE PIECE]],Tableau4[MATIERE],Tableau4[SHORT TYPE],"",0,1)</f>
        <v/>
      </c>
      <c r="N13294" t="str">
        <f>IF(ISERR(FIND("DECOUPE",Tableau1[[#This Row],[DESIGNATION]])),"","NEED REF")</f>
        <v/>
      </c>
    </row>
    <row r="13295" spans="2:14">
      <c r="B13295">
        <v>34400710</v>
      </c>
      <c r="C13295" s="2">
        <v>38152</v>
      </c>
      <c r="D13295" t="s">
        <v>13</v>
      </c>
      <c r="E13295" t="s">
        <v>10800</v>
      </c>
      <c r="F13295" t="s">
        <v>5850</v>
      </c>
      <c r="J13295" t="s">
        <v>9274</v>
      </c>
      <c r="L13295" t="str">
        <f>_xlfn.XLOOKUP(Tableau1[[#This Row],[TYPE DE PIECE]],Tableau4[MATIERE],Tableau4[SHORT TYPE],"",0,1)</f>
        <v/>
      </c>
      <c r="N13295" t="str">
        <f>IF(ISERR(FIND("DECOUPE",Tableau1[[#This Row],[DESIGNATION]])),"","NEED REF")</f>
        <v/>
      </c>
    </row>
    <row r="13296" spans="2:14">
      <c r="B13296">
        <v>34400709</v>
      </c>
      <c r="C13296" s="2">
        <v>38152</v>
      </c>
      <c r="D13296" t="s">
        <v>13</v>
      </c>
      <c r="E13296" t="s">
        <v>10801</v>
      </c>
      <c r="F13296" t="s">
        <v>5850</v>
      </c>
      <c r="J13296" t="s">
        <v>9274</v>
      </c>
      <c r="L13296" t="str">
        <f>_xlfn.XLOOKUP(Tableau1[[#This Row],[TYPE DE PIECE]],Tableau4[MATIERE],Tableau4[SHORT TYPE],"",0,1)</f>
        <v/>
      </c>
      <c r="N13296" t="str">
        <f>IF(ISERR(FIND("DECOUPE",Tableau1[[#This Row],[DESIGNATION]])),"","NEED REF")</f>
        <v/>
      </c>
    </row>
    <row r="13297" spans="2:14">
      <c r="B13297">
        <v>34400708</v>
      </c>
      <c r="C13297" s="2">
        <v>38152</v>
      </c>
      <c r="D13297" t="s">
        <v>13</v>
      </c>
      <c r="E13297" t="s">
        <v>10802</v>
      </c>
      <c r="F13297" t="s">
        <v>5850</v>
      </c>
      <c r="J13297" t="s">
        <v>9274</v>
      </c>
      <c r="L13297" t="str">
        <f>_xlfn.XLOOKUP(Tableau1[[#This Row],[TYPE DE PIECE]],Tableau4[MATIERE],Tableau4[SHORT TYPE],"",0,1)</f>
        <v/>
      </c>
      <c r="N13297" t="str">
        <f>IF(ISERR(FIND("DECOUPE",Tableau1[[#This Row],[DESIGNATION]])),"","NEED REF")</f>
        <v/>
      </c>
    </row>
    <row r="13298" spans="2:14">
      <c r="B13298">
        <v>34400707</v>
      </c>
      <c r="C13298" s="2">
        <v>38152</v>
      </c>
      <c r="D13298" t="s">
        <v>13</v>
      </c>
      <c r="E13298" t="s">
        <v>10803</v>
      </c>
      <c r="F13298" t="s">
        <v>5850</v>
      </c>
      <c r="J13298" t="s">
        <v>9274</v>
      </c>
      <c r="L13298" t="str">
        <f>_xlfn.XLOOKUP(Tableau1[[#This Row],[TYPE DE PIECE]],Tableau4[MATIERE],Tableau4[SHORT TYPE],"",0,1)</f>
        <v/>
      </c>
      <c r="N13298" t="str">
        <f>IF(ISERR(FIND("DECOUPE",Tableau1[[#This Row],[DESIGNATION]])),"","NEED REF")</f>
        <v/>
      </c>
    </row>
    <row r="13299" spans="2:14">
      <c r="B13299">
        <v>34400706</v>
      </c>
      <c r="C13299" s="2">
        <v>38152</v>
      </c>
      <c r="D13299" t="s">
        <v>13</v>
      </c>
      <c r="E13299" t="s">
        <v>10804</v>
      </c>
      <c r="F13299" t="s">
        <v>5850</v>
      </c>
      <c r="J13299" t="s">
        <v>9274</v>
      </c>
      <c r="L13299" t="str">
        <f>_xlfn.XLOOKUP(Tableau1[[#This Row],[TYPE DE PIECE]],Tableau4[MATIERE],Tableau4[SHORT TYPE],"",0,1)</f>
        <v/>
      </c>
      <c r="N13299" t="str">
        <f>IF(ISERR(FIND("DECOUPE",Tableau1[[#This Row],[DESIGNATION]])),"","NEED REF")</f>
        <v/>
      </c>
    </row>
    <row r="13300" spans="2:14">
      <c r="B13300">
        <v>34400705</v>
      </c>
      <c r="C13300" s="2">
        <v>38152</v>
      </c>
      <c r="D13300" t="s">
        <v>745</v>
      </c>
      <c r="E13300" t="s">
        <v>10805</v>
      </c>
      <c r="F13300" t="s">
        <v>5850</v>
      </c>
      <c r="J13300" t="s">
        <v>9274</v>
      </c>
      <c r="L13300" t="str">
        <f>_xlfn.XLOOKUP(Tableau1[[#This Row],[TYPE DE PIECE]],Tableau4[MATIERE],Tableau4[SHORT TYPE],"",0,1)</f>
        <v/>
      </c>
      <c r="N13300" t="str">
        <f>IF(ISERR(FIND("DECOUPE",Tableau1[[#This Row],[DESIGNATION]])),"","NEED REF")</f>
        <v/>
      </c>
    </row>
    <row r="13301" spans="2:14">
      <c r="B13301">
        <v>34400704</v>
      </c>
      <c r="C13301" s="2">
        <v>38152</v>
      </c>
      <c r="D13301" t="s">
        <v>745</v>
      </c>
      <c r="E13301" t="s">
        <v>10806</v>
      </c>
      <c r="F13301" t="s">
        <v>5850</v>
      </c>
      <c r="J13301" t="s">
        <v>9274</v>
      </c>
      <c r="L13301" t="str">
        <f>_xlfn.XLOOKUP(Tableau1[[#This Row],[TYPE DE PIECE]],Tableau4[MATIERE],Tableau4[SHORT TYPE],"",0,1)</f>
        <v/>
      </c>
      <c r="N13301" t="str">
        <f>IF(ISERR(FIND("DECOUPE",Tableau1[[#This Row],[DESIGNATION]])),"","NEED REF")</f>
        <v/>
      </c>
    </row>
    <row r="13302" spans="2:14">
      <c r="B13302">
        <v>34400703</v>
      </c>
      <c r="C13302" s="2">
        <v>38152</v>
      </c>
      <c r="D13302" t="s">
        <v>745</v>
      </c>
      <c r="E13302" t="s">
        <v>10807</v>
      </c>
      <c r="F13302" t="s">
        <v>5850</v>
      </c>
      <c r="J13302" t="s">
        <v>9274</v>
      </c>
      <c r="L13302" t="str">
        <f>_xlfn.XLOOKUP(Tableau1[[#This Row],[TYPE DE PIECE]],Tableau4[MATIERE],Tableau4[SHORT TYPE],"",0,1)</f>
        <v/>
      </c>
      <c r="N13302" t="str">
        <f>IF(ISERR(FIND("DECOUPE",Tableau1[[#This Row],[DESIGNATION]])),"","NEED REF")</f>
        <v/>
      </c>
    </row>
    <row r="13303" spans="2:14">
      <c r="B13303">
        <v>34400702</v>
      </c>
      <c r="C13303" s="2">
        <v>38152</v>
      </c>
      <c r="D13303" t="s">
        <v>745</v>
      </c>
      <c r="E13303" t="s">
        <v>10808</v>
      </c>
      <c r="F13303" t="s">
        <v>5850</v>
      </c>
      <c r="J13303" t="s">
        <v>9274</v>
      </c>
      <c r="L13303" t="str">
        <f>_xlfn.XLOOKUP(Tableau1[[#This Row],[TYPE DE PIECE]],Tableau4[MATIERE],Tableau4[SHORT TYPE],"",0,1)</f>
        <v/>
      </c>
      <c r="N13303" t="str">
        <f>IF(ISERR(FIND("DECOUPE",Tableau1[[#This Row],[DESIGNATION]])),"","NEED REF")</f>
        <v/>
      </c>
    </row>
    <row r="13304" spans="2:14">
      <c r="B13304">
        <v>34400701</v>
      </c>
      <c r="C13304" s="2">
        <v>38152</v>
      </c>
      <c r="D13304" t="s">
        <v>745</v>
      </c>
      <c r="E13304" t="s">
        <v>10809</v>
      </c>
      <c r="F13304" t="s">
        <v>5850</v>
      </c>
      <c r="J13304" t="s">
        <v>9274</v>
      </c>
      <c r="L13304" t="str">
        <f>_xlfn.XLOOKUP(Tableau1[[#This Row],[TYPE DE PIECE]],Tableau4[MATIERE],Tableau4[SHORT TYPE],"",0,1)</f>
        <v/>
      </c>
      <c r="N13304" t="str">
        <f>IF(ISERR(FIND("DECOUPE",Tableau1[[#This Row],[DESIGNATION]])),"","NEED REF")</f>
        <v/>
      </c>
    </row>
    <row r="13305" spans="2:14">
      <c r="B13305">
        <v>34400700</v>
      </c>
      <c r="C13305" s="2">
        <v>38152</v>
      </c>
      <c r="D13305" t="s">
        <v>13</v>
      </c>
      <c r="E13305" t="s">
        <v>10810</v>
      </c>
      <c r="F13305" t="s">
        <v>10811</v>
      </c>
      <c r="J13305" t="s">
        <v>4048</v>
      </c>
      <c r="L13305" t="str">
        <f>_xlfn.XLOOKUP(Tableau1[[#This Row],[TYPE DE PIECE]],Tableau4[MATIERE],Tableau4[SHORT TYPE],"",0,1)</f>
        <v/>
      </c>
      <c r="N13305" t="str">
        <f>IF(ISERR(FIND("DECOUPE",Tableau1[[#This Row],[DESIGNATION]])),"","NEED REF")</f>
        <v/>
      </c>
    </row>
    <row r="13306" spans="2:14">
      <c r="B13306">
        <v>34400699</v>
      </c>
      <c r="C13306" s="2">
        <v>38149</v>
      </c>
      <c r="D13306" t="s">
        <v>6880</v>
      </c>
      <c r="E13306" t="s">
        <v>10812</v>
      </c>
      <c r="F13306" t="s">
        <v>10813</v>
      </c>
      <c r="J13306" t="s">
        <v>4048</v>
      </c>
      <c r="L13306" t="str">
        <f>_xlfn.XLOOKUP(Tableau1[[#This Row],[TYPE DE PIECE]],Tableau4[MATIERE],Tableau4[SHORT TYPE],"",0,1)</f>
        <v/>
      </c>
      <c r="N13306" t="str">
        <f>IF(ISERR(FIND("DECOUPE",Tableau1[[#This Row],[DESIGNATION]])),"","NEED REF")</f>
        <v/>
      </c>
    </row>
    <row r="13307" spans="2:14">
      <c r="B13307">
        <v>34400698</v>
      </c>
      <c r="C13307" s="2">
        <v>38148</v>
      </c>
      <c r="D13307" t="s">
        <v>13</v>
      </c>
      <c r="E13307" t="s">
        <v>10814</v>
      </c>
      <c r="F13307" t="s">
        <v>10815</v>
      </c>
      <c r="J13307" t="s">
        <v>2245</v>
      </c>
      <c r="L13307" t="str">
        <f>_xlfn.XLOOKUP(Tableau1[[#This Row],[TYPE DE PIECE]],Tableau4[MATIERE],Tableau4[SHORT TYPE],"",0,1)</f>
        <v/>
      </c>
      <c r="N13307" t="str">
        <f>IF(ISERR(FIND("DECOUPE",Tableau1[[#This Row],[DESIGNATION]])),"","NEED REF")</f>
        <v/>
      </c>
    </row>
    <row r="13308" spans="2:14">
      <c r="B13308">
        <v>34400697</v>
      </c>
      <c r="C13308" s="2">
        <v>38146</v>
      </c>
      <c r="D13308" t="s">
        <v>6880</v>
      </c>
      <c r="E13308" t="s">
        <v>10757</v>
      </c>
      <c r="F13308" t="s">
        <v>10816</v>
      </c>
      <c r="J13308" t="s">
        <v>1944</v>
      </c>
      <c r="L13308" t="str">
        <f>_xlfn.XLOOKUP(Tableau1[[#This Row],[TYPE DE PIECE]],Tableau4[MATIERE],Tableau4[SHORT TYPE],"",0,1)</f>
        <v/>
      </c>
      <c r="N13308" t="str">
        <f>IF(ISERR(FIND("DECOUPE",Tableau1[[#This Row],[DESIGNATION]])),"","NEED REF")</f>
        <v/>
      </c>
    </row>
    <row r="13309" spans="2:14">
      <c r="B13309">
        <v>34400696</v>
      </c>
      <c r="C13309" s="2">
        <v>38146</v>
      </c>
      <c r="D13309" t="s">
        <v>6880</v>
      </c>
      <c r="E13309" t="s">
        <v>10757</v>
      </c>
      <c r="F13309" t="s">
        <v>10816</v>
      </c>
      <c r="J13309" t="s">
        <v>1944</v>
      </c>
      <c r="L13309" t="str">
        <f>_xlfn.XLOOKUP(Tableau1[[#This Row],[TYPE DE PIECE]],Tableau4[MATIERE],Tableau4[SHORT TYPE],"",0,1)</f>
        <v/>
      </c>
      <c r="N13309" t="str">
        <f>IF(ISERR(FIND("DECOUPE",Tableau1[[#This Row],[DESIGNATION]])),"","NEED REF")</f>
        <v/>
      </c>
    </row>
    <row r="13310" spans="2:14">
      <c r="B13310">
        <v>34400695</v>
      </c>
      <c r="C13310" s="2">
        <v>38141</v>
      </c>
      <c r="D13310" t="s">
        <v>13</v>
      </c>
      <c r="E13310" t="s">
        <v>10817</v>
      </c>
      <c r="F13310" t="s">
        <v>10422</v>
      </c>
      <c r="J13310" t="s">
        <v>9893</v>
      </c>
      <c r="L13310" t="str">
        <f>_xlfn.XLOOKUP(Tableau1[[#This Row],[TYPE DE PIECE]],Tableau4[MATIERE],Tableau4[SHORT TYPE],"",0,1)</f>
        <v/>
      </c>
      <c r="N13310" t="str">
        <f>IF(ISERR(FIND("DECOUPE",Tableau1[[#This Row],[DESIGNATION]])),"","NEED REF")</f>
        <v/>
      </c>
    </row>
    <row r="13311" spans="2:14">
      <c r="B13311">
        <v>34400694</v>
      </c>
      <c r="C13311" s="2">
        <v>38133</v>
      </c>
      <c r="D13311" t="s">
        <v>745</v>
      </c>
      <c r="E13311" t="s">
        <v>5996</v>
      </c>
      <c r="F13311" t="s">
        <v>10818</v>
      </c>
      <c r="J13311" t="s">
        <v>9274</v>
      </c>
      <c r="L13311" t="str">
        <f>_xlfn.XLOOKUP(Tableau1[[#This Row],[TYPE DE PIECE]],Tableau4[MATIERE],Tableau4[SHORT TYPE],"",0,1)</f>
        <v/>
      </c>
      <c r="N13311" t="str">
        <f>IF(ISERR(FIND("DECOUPE",Tableau1[[#This Row],[DESIGNATION]])),"","NEED REF")</f>
        <v/>
      </c>
    </row>
    <row r="13312" spans="2:14">
      <c r="B13312">
        <v>34400693</v>
      </c>
      <c r="C13312" s="2">
        <v>38133</v>
      </c>
      <c r="D13312" t="s">
        <v>745</v>
      </c>
      <c r="E13312" t="s">
        <v>5996</v>
      </c>
      <c r="F13312" t="s">
        <v>5850</v>
      </c>
      <c r="J13312" t="s">
        <v>9274</v>
      </c>
      <c r="L13312" t="str">
        <f>_xlfn.XLOOKUP(Tableau1[[#This Row],[TYPE DE PIECE]],Tableau4[MATIERE],Tableau4[SHORT TYPE],"",0,1)</f>
        <v/>
      </c>
      <c r="N13312" t="str">
        <f>IF(ISERR(FIND("DECOUPE",Tableau1[[#This Row],[DESIGNATION]])),"","NEED REF")</f>
        <v/>
      </c>
    </row>
    <row r="13313" spans="2:14">
      <c r="B13313">
        <v>34400692</v>
      </c>
      <c r="C13313" s="2">
        <v>38125</v>
      </c>
      <c r="D13313" t="s">
        <v>13</v>
      </c>
      <c r="E13313" t="s">
        <v>10819</v>
      </c>
      <c r="F13313" t="s">
        <v>10820</v>
      </c>
      <c r="J13313" t="s">
        <v>9274</v>
      </c>
      <c r="L13313" t="str">
        <f>_xlfn.XLOOKUP(Tableau1[[#This Row],[TYPE DE PIECE]],Tableau4[MATIERE],Tableau4[SHORT TYPE],"",0,1)</f>
        <v/>
      </c>
      <c r="N13313" t="str">
        <f>IF(ISERR(FIND("DECOUPE",Tableau1[[#This Row],[DESIGNATION]])),"","NEED REF")</f>
        <v/>
      </c>
    </row>
    <row r="13314" spans="2:14">
      <c r="B13314">
        <v>34400691</v>
      </c>
      <c r="C13314" s="2">
        <v>38121</v>
      </c>
      <c r="D13314" t="s">
        <v>6880</v>
      </c>
      <c r="E13314" t="s">
        <v>10745</v>
      </c>
      <c r="F13314" t="s">
        <v>10462</v>
      </c>
      <c r="J13314" t="s">
        <v>1944</v>
      </c>
      <c r="L13314" t="str">
        <f>_xlfn.XLOOKUP(Tableau1[[#This Row],[TYPE DE PIECE]],Tableau4[MATIERE],Tableau4[SHORT TYPE],"",0,1)</f>
        <v/>
      </c>
      <c r="N13314" t="str">
        <f>IF(ISERR(FIND("DECOUPE",Tableau1[[#This Row],[DESIGNATION]])),"","NEED REF")</f>
        <v/>
      </c>
    </row>
    <row r="13315" spans="2:14">
      <c r="B13315">
        <v>34400690</v>
      </c>
      <c r="C13315" s="2">
        <v>38121</v>
      </c>
      <c r="D13315" t="s">
        <v>6880</v>
      </c>
      <c r="E13315" t="s">
        <v>10745</v>
      </c>
      <c r="F13315" t="s">
        <v>10746</v>
      </c>
      <c r="J13315" t="s">
        <v>1944</v>
      </c>
      <c r="L13315" t="str">
        <f>_xlfn.XLOOKUP(Tableau1[[#This Row],[TYPE DE PIECE]],Tableau4[MATIERE],Tableau4[SHORT TYPE],"",0,1)</f>
        <v/>
      </c>
      <c r="N13315" t="str">
        <f>IF(ISERR(FIND("DECOUPE",Tableau1[[#This Row],[DESIGNATION]])),"","NEED REF")</f>
        <v/>
      </c>
    </row>
    <row r="13316" spans="2:14">
      <c r="B13316">
        <v>34400689</v>
      </c>
      <c r="C13316" s="2">
        <v>38121</v>
      </c>
      <c r="D13316" t="s">
        <v>6880</v>
      </c>
      <c r="E13316" t="s">
        <v>10821</v>
      </c>
      <c r="F13316" t="s">
        <v>10606</v>
      </c>
      <c r="J13316" t="s">
        <v>1944</v>
      </c>
      <c r="L13316" t="str">
        <f>_xlfn.XLOOKUP(Tableau1[[#This Row],[TYPE DE PIECE]],Tableau4[MATIERE],Tableau4[SHORT TYPE],"",0,1)</f>
        <v/>
      </c>
      <c r="N13316" t="str">
        <f>IF(ISERR(FIND("DECOUPE",Tableau1[[#This Row],[DESIGNATION]])),"","NEED REF")</f>
        <v/>
      </c>
    </row>
    <row r="13317" spans="2:14">
      <c r="B13317">
        <v>34400688</v>
      </c>
      <c r="C13317" s="2">
        <v>38121</v>
      </c>
      <c r="D13317" t="s">
        <v>745</v>
      </c>
      <c r="E13317" t="s">
        <v>10822</v>
      </c>
      <c r="F13317" t="s">
        <v>10823</v>
      </c>
      <c r="J13317" t="s">
        <v>1944</v>
      </c>
      <c r="L13317" t="str">
        <f>_xlfn.XLOOKUP(Tableau1[[#This Row],[TYPE DE PIECE]],Tableau4[MATIERE],Tableau4[SHORT TYPE],"",0,1)</f>
        <v/>
      </c>
      <c r="N13317" t="str">
        <f>IF(ISERR(FIND("DECOUPE",Tableau1[[#This Row],[DESIGNATION]])),"","NEED REF")</f>
        <v/>
      </c>
    </row>
    <row r="13318" spans="2:14">
      <c r="B13318">
        <v>34400687</v>
      </c>
      <c r="C13318" s="2">
        <v>38120</v>
      </c>
      <c r="D13318" t="s">
        <v>13</v>
      </c>
      <c r="E13318" t="s">
        <v>10824</v>
      </c>
      <c r="F13318" t="s">
        <v>10825</v>
      </c>
      <c r="J13318" t="s">
        <v>9893</v>
      </c>
      <c r="L13318" t="str">
        <f>_xlfn.XLOOKUP(Tableau1[[#This Row],[TYPE DE PIECE]],Tableau4[MATIERE],Tableau4[SHORT TYPE],"",0,1)</f>
        <v/>
      </c>
      <c r="N13318" t="str">
        <f>IF(ISERR(FIND("DECOUPE",Tableau1[[#This Row],[DESIGNATION]])),"","NEED REF")</f>
        <v/>
      </c>
    </row>
    <row r="13319" spans="2:14">
      <c r="B13319">
        <v>34400686</v>
      </c>
      <c r="C13319" s="2">
        <v>38120</v>
      </c>
      <c r="D13319" t="s">
        <v>9967</v>
      </c>
      <c r="E13319" t="s">
        <v>10826</v>
      </c>
      <c r="F13319" t="s">
        <v>10825</v>
      </c>
      <c r="J13319" t="s">
        <v>9893</v>
      </c>
      <c r="L13319" t="str">
        <f>_xlfn.XLOOKUP(Tableau1[[#This Row],[TYPE DE PIECE]],Tableau4[MATIERE],Tableau4[SHORT TYPE],"",0,1)</f>
        <v/>
      </c>
      <c r="N13319" t="str">
        <f>IF(ISERR(FIND("DECOUPE",Tableau1[[#This Row],[DESIGNATION]])),"","NEED REF")</f>
        <v/>
      </c>
    </row>
    <row r="13320" spans="2:14">
      <c r="B13320">
        <v>34400685</v>
      </c>
      <c r="C13320" s="2">
        <v>38120</v>
      </c>
      <c r="D13320" t="s">
        <v>745</v>
      </c>
      <c r="E13320" t="s">
        <v>10827</v>
      </c>
      <c r="F13320" t="s">
        <v>10828</v>
      </c>
      <c r="J13320" t="s">
        <v>1944</v>
      </c>
      <c r="L13320" t="str">
        <f>_xlfn.XLOOKUP(Tableau1[[#This Row],[TYPE DE PIECE]],Tableau4[MATIERE],Tableau4[SHORT TYPE],"",0,1)</f>
        <v/>
      </c>
      <c r="N13320" t="str">
        <f>IF(ISERR(FIND("DECOUPE",Tableau1[[#This Row],[DESIGNATION]])),"","NEED REF")</f>
        <v/>
      </c>
    </row>
    <row r="13321" spans="2:14">
      <c r="B13321">
        <v>34400684</v>
      </c>
      <c r="C13321" s="2">
        <v>38120</v>
      </c>
      <c r="D13321" t="s">
        <v>745</v>
      </c>
      <c r="E13321" t="s">
        <v>10829</v>
      </c>
      <c r="F13321" t="s">
        <v>10737</v>
      </c>
      <c r="J13321" t="s">
        <v>1944</v>
      </c>
      <c r="L13321" t="str">
        <f>_xlfn.XLOOKUP(Tableau1[[#This Row],[TYPE DE PIECE]],Tableau4[MATIERE],Tableau4[SHORT TYPE],"",0,1)</f>
        <v/>
      </c>
      <c r="N13321" t="str">
        <f>IF(ISERR(FIND("DECOUPE",Tableau1[[#This Row],[DESIGNATION]])),"","NEED REF")</f>
        <v/>
      </c>
    </row>
    <row r="13322" spans="2:14">
      <c r="B13322">
        <v>34400683</v>
      </c>
      <c r="C13322" s="2">
        <v>38120</v>
      </c>
      <c r="D13322" t="s">
        <v>745</v>
      </c>
      <c r="E13322" t="s">
        <v>10830</v>
      </c>
      <c r="F13322" t="s">
        <v>10828</v>
      </c>
      <c r="J13322" t="s">
        <v>1944</v>
      </c>
      <c r="L13322" t="str">
        <f>_xlfn.XLOOKUP(Tableau1[[#This Row],[TYPE DE PIECE]],Tableau4[MATIERE],Tableau4[SHORT TYPE],"",0,1)</f>
        <v/>
      </c>
      <c r="N13322" t="str">
        <f>IF(ISERR(FIND("DECOUPE",Tableau1[[#This Row],[DESIGNATION]])),"","NEED REF")</f>
        <v/>
      </c>
    </row>
    <row r="13323" spans="2:14">
      <c r="B13323">
        <v>34400682</v>
      </c>
      <c r="C13323" s="2">
        <v>38120</v>
      </c>
      <c r="D13323" t="s">
        <v>745</v>
      </c>
      <c r="E13323" t="s">
        <v>10831</v>
      </c>
      <c r="F13323" t="s">
        <v>10832</v>
      </c>
      <c r="J13323" t="s">
        <v>1944</v>
      </c>
      <c r="L13323" t="str">
        <f>_xlfn.XLOOKUP(Tableau1[[#This Row],[TYPE DE PIECE]],Tableau4[MATIERE],Tableau4[SHORT TYPE],"",0,1)</f>
        <v/>
      </c>
      <c r="N13323" t="str">
        <f>IF(ISERR(FIND("DECOUPE",Tableau1[[#This Row],[DESIGNATION]])),"","NEED REF")</f>
        <v/>
      </c>
    </row>
    <row r="13324" spans="2:14">
      <c r="B13324">
        <v>34400681</v>
      </c>
      <c r="C13324" s="2">
        <v>38120</v>
      </c>
      <c r="D13324" t="s">
        <v>6880</v>
      </c>
      <c r="E13324" t="s">
        <v>10833</v>
      </c>
      <c r="F13324" t="s">
        <v>10606</v>
      </c>
      <c r="J13324" t="s">
        <v>1944</v>
      </c>
      <c r="L13324" t="str">
        <f>_xlfn.XLOOKUP(Tableau1[[#This Row],[TYPE DE PIECE]],Tableau4[MATIERE],Tableau4[SHORT TYPE],"",0,1)</f>
        <v/>
      </c>
      <c r="N13324" t="str">
        <f>IF(ISERR(FIND("DECOUPE",Tableau1[[#This Row],[DESIGNATION]])),"","NEED REF")</f>
        <v/>
      </c>
    </row>
    <row r="13325" spans="2:14">
      <c r="B13325">
        <v>34400680</v>
      </c>
      <c r="C13325" s="2">
        <v>38120</v>
      </c>
      <c r="D13325" t="s">
        <v>745</v>
      </c>
      <c r="E13325" t="s">
        <v>10834</v>
      </c>
      <c r="F13325" t="s">
        <v>10835</v>
      </c>
      <c r="J13325" t="s">
        <v>4048</v>
      </c>
      <c r="L13325" t="str">
        <f>_xlfn.XLOOKUP(Tableau1[[#This Row],[TYPE DE PIECE]],Tableau4[MATIERE],Tableau4[SHORT TYPE],"",0,1)</f>
        <v/>
      </c>
      <c r="N13325" t="str">
        <f>IF(ISERR(FIND("DECOUPE",Tableau1[[#This Row],[DESIGNATION]])),"","NEED REF")</f>
        <v/>
      </c>
    </row>
    <row r="13326" spans="2:14">
      <c r="B13326">
        <v>34400679</v>
      </c>
      <c r="C13326" s="2">
        <v>38119</v>
      </c>
      <c r="E13326" t="s">
        <v>10836</v>
      </c>
      <c r="F13326" t="s">
        <v>10837</v>
      </c>
      <c r="J13326" t="s">
        <v>9274</v>
      </c>
      <c r="L13326" t="str">
        <f>_xlfn.XLOOKUP(Tableau1[[#This Row],[TYPE DE PIECE]],Tableau4[MATIERE],Tableau4[SHORT TYPE],"",0,1)</f>
        <v/>
      </c>
      <c r="N13326" t="str">
        <f>IF(ISERR(FIND("DECOUPE",Tableau1[[#This Row],[DESIGNATION]])),"","NEED REF")</f>
        <v/>
      </c>
    </row>
    <row r="13327" spans="2:14">
      <c r="B13327">
        <v>34400678</v>
      </c>
      <c r="C13327" s="2">
        <v>38118</v>
      </c>
      <c r="D13327" t="s">
        <v>6880</v>
      </c>
      <c r="E13327" t="s">
        <v>10838</v>
      </c>
      <c r="F13327" t="s">
        <v>10839</v>
      </c>
      <c r="J13327" t="s">
        <v>1944</v>
      </c>
      <c r="L13327" t="str">
        <f>_xlfn.XLOOKUP(Tableau1[[#This Row],[TYPE DE PIECE]],Tableau4[MATIERE],Tableau4[SHORT TYPE],"",0,1)</f>
        <v/>
      </c>
      <c r="N13327" t="str">
        <f>IF(ISERR(FIND("DECOUPE",Tableau1[[#This Row],[DESIGNATION]])),"","NEED REF")</f>
        <v/>
      </c>
    </row>
    <row r="13328" spans="2:14">
      <c r="B13328">
        <v>34400677</v>
      </c>
      <c r="C13328" s="2">
        <v>38118</v>
      </c>
      <c r="D13328" t="s">
        <v>6880</v>
      </c>
      <c r="E13328" t="s">
        <v>10840</v>
      </c>
      <c r="F13328" t="s">
        <v>10841</v>
      </c>
      <c r="J13328" t="s">
        <v>4048</v>
      </c>
      <c r="L13328" t="str">
        <f>_xlfn.XLOOKUP(Tableau1[[#This Row],[TYPE DE PIECE]],Tableau4[MATIERE],Tableau4[SHORT TYPE],"",0,1)</f>
        <v/>
      </c>
      <c r="N13328" t="str">
        <f>IF(ISERR(FIND("DECOUPE",Tableau1[[#This Row],[DESIGNATION]])),"","NEED REF")</f>
        <v/>
      </c>
    </row>
    <row r="13329" spans="2:14">
      <c r="B13329">
        <v>34400676</v>
      </c>
      <c r="C13329" s="2">
        <v>38117</v>
      </c>
      <c r="D13329" t="s">
        <v>745</v>
      </c>
      <c r="E13329" t="s">
        <v>10842</v>
      </c>
      <c r="F13329" t="s">
        <v>10843</v>
      </c>
      <c r="J13329" t="s">
        <v>4048</v>
      </c>
      <c r="L13329" t="str">
        <f>_xlfn.XLOOKUP(Tableau1[[#This Row],[TYPE DE PIECE]],Tableau4[MATIERE],Tableau4[SHORT TYPE],"",0,1)</f>
        <v/>
      </c>
      <c r="N13329" t="str">
        <f>IF(ISERR(FIND("DECOUPE",Tableau1[[#This Row],[DESIGNATION]])),"","NEED REF")</f>
        <v/>
      </c>
    </row>
    <row r="13330" spans="2:14">
      <c r="B13330">
        <v>34400675</v>
      </c>
      <c r="C13330" s="2">
        <v>38114</v>
      </c>
      <c r="D13330" t="s">
        <v>13</v>
      </c>
      <c r="E13330" t="s">
        <v>10844</v>
      </c>
      <c r="F13330" t="s">
        <v>10539</v>
      </c>
      <c r="J13330" t="s">
        <v>1944</v>
      </c>
      <c r="L13330" t="str">
        <f>_xlfn.XLOOKUP(Tableau1[[#This Row],[TYPE DE PIECE]],Tableau4[MATIERE],Tableau4[SHORT TYPE],"",0,1)</f>
        <v/>
      </c>
      <c r="N13330" t="str">
        <f>IF(ISERR(FIND("DECOUPE",Tableau1[[#This Row],[DESIGNATION]])),"","NEED REF")</f>
        <v/>
      </c>
    </row>
    <row r="13331" spans="2:14">
      <c r="B13331">
        <v>34400674</v>
      </c>
      <c r="C13331" s="2">
        <v>38113</v>
      </c>
      <c r="D13331" t="s">
        <v>6880</v>
      </c>
      <c r="E13331" t="s">
        <v>10845</v>
      </c>
      <c r="F13331" t="s">
        <v>10846</v>
      </c>
      <c r="J13331" t="s">
        <v>9893</v>
      </c>
      <c r="L13331" t="str">
        <f>_xlfn.XLOOKUP(Tableau1[[#This Row],[TYPE DE PIECE]],Tableau4[MATIERE],Tableau4[SHORT TYPE],"",0,1)</f>
        <v/>
      </c>
      <c r="N13331" t="str">
        <f>IF(ISERR(FIND("DECOUPE",Tableau1[[#This Row],[DESIGNATION]])),"","NEED REF")</f>
        <v/>
      </c>
    </row>
    <row r="13332" spans="2:14">
      <c r="B13332">
        <v>34400673</v>
      </c>
      <c r="C13332" s="2">
        <v>38113</v>
      </c>
      <c r="D13332" t="s">
        <v>6880</v>
      </c>
      <c r="E13332" t="s">
        <v>10847</v>
      </c>
      <c r="F13332" t="s">
        <v>10846</v>
      </c>
      <c r="J13332" t="s">
        <v>9893</v>
      </c>
      <c r="L13332" t="str">
        <f>_xlfn.XLOOKUP(Tableau1[[#This Row],[TYPE DE PIECE]],Tableau4[MATIERE],Tableau4[SHORT TYPE],"",0,1)</f>
        <v/>
      </c>
      <c r="N13332" t="str">
        <f>IF(ISERR(FIND("DECOUPE",Tableau1[[#This Row],[DESIGNATION]])),"","NEED REF")</f>
        <v/>
      </c>
    </row>
    <row r="13333" spans="2:14">
      <c r="B13333">
        <v>34400672</v>
      </c>
      <c r="C13333" s="2">
        <v>38113</v>
      </c>
      <c r="D13333" t="s">
        <v>6880</v>
      </c>
      <c r="E13333" t="s">
        <v>10848</v>
      </c>
      <c r="F13333" t="s">
        <v>10846</v>
      </c>
      <c r="J13333" t="s">
        <v>9893</v>
      </c>
      <c r="L13333" t="str">
        <f>_xlfn.XLOOKUP(Tableau1[[#This Row],[TYPE DE PIECE]],Tableau4[MATIERE],Tableau4[SHORT TYPE],"",0,1)</f>
        <v/>
      </c>
      <c r="N13333" t="str">
        <f>IF(ISERR(FIND("DECOUPE",Tableau1[[#This Row],[DESIGNATION]])),"","NEED REF")</f>
        <v/>
      </c>
    </row>
    <row r="13334" spans="2:14">
      <c r="B13334">
        <v>34400671</v>
      </c>
      <c r="C13334" s="2">
        <v>38113</v>
      </c>
      <c r="D13334" t="s">
        <v>6880</v>
      </c>
      <c r="E13334" t="s">
        <v>10849</v>
      </c>
      <c r="F13334" t="s">
        <v>10846</v>
      </c>
      <c r="J13334" t="s">
        <v>9893</v>
      </c>
      <c r="L13334" t="str">
        <f>_xlfn.XLOOKUP(Tableau1[[#This Row],[TYPE DE PIECE]],Tableau4[MATIERE],Tableau4[SHORT TYPE],"",0,1)</f>
        <v/>
      </c>
      <c r="N13334" t="str">
        <f>IF(ISERR(FIND("DECOUPE",Tableau1[[#This Row],[DESIGNATION]])),"","NEED REF")</f>
        <v/>
      </c>
    </row>
    <row r="13335" spans="2:14">
      <c r="B13335">
        <v>34400670</v>
      </c>
      <c r="C13335" s="2">
        <v>38112</v>
      </c>
      <c r="D13335" t="s">
        <v>13</v>
      </c>
      <c r="E13335" t="s">
        <v>10850</v>
      </c>
      <c r="F13335" t="s">
        <v>10851</v>
      </c>
      <c r="J13335" t="s">
        <v>2245</v>
      </c>
      <c r="L13335" t="str">
        <f>_xlfn.XLOOKUP(Tableau1[[#This Row],[TYPE DE PIECE]],Tableau4[MATIERE],Tableau4[SHORT TYPE],"",0,1)</f>
        <v/>
      </c>
      <c r="N13335" t="str">
        <f>IF(ISERR(FIND("DECOUPE",Tableau1[[#This Row],[DESIGNATION]])),"","NEED REF")</f>
        <v/>
      </c>
    </row>
    <row r="13336" spans="2:14">
      <c r="B13336">
        <v>34400669</v>
      </c>
      <c r="C13336" s="2">
        <v>38107</v>
      </c>
      <c r="D13336" t="s">
        <v>6880</v>
      </c>
      <c r="E13336" t="s">
        <v>10852</v>
      </c>
      <c r="F13336" t="s">
        <v>10853</v>
      </c>
      <c r="J13336" t="s">
        <v>1944</v>
      </c>
      <c r="L13336" t="str">
        <f>_xlfn.XLOOKUP(Tableau1[[#This Row],[TYPE DE PIECE]],Tableau4[MATIERE],Tableau4[SHORT TYPE],"",0,1)</f>
        <v/>
      </c>
      <c r="N13336" t="str">
        <f>IF(ISERR(FIND("DECOUPE",Tableau1[[#This Row],[DESIGNATION]])),"","NEED REF")</f>
        <v/>
      </c>
    </row>
    <row r="13337" spans="2:14">
      <c r="B13337">
        <v>34400668</v>
      </c>
      <c r="C13337" s="2">
        <v>38107</v>
      </c>
      <c r="D13337" t="s">
        <v>6880</v>
      </c>
      <c r="E13337" t="s">
        <v>10854</v>
      </c>
      <c r="F13337" t="s">
        <v>10853</v>
      </c>
      <c r="J13337" t="s">
        <v>1944</v>
      </c>
      <c r="L13337" t="str">
        <f>_xlfn.XLOOKUP(Tableau1[[#This Row],[TYPE DE PIECE]],Tableau4[MATIERE],Tableau4[SHORT TYPE],"",0,1)</f>
        <v/>
      </c>
      <c r="N13337" t="str">
        <f>IF(ISERR(FIND("DECOUPE",Tableau1[[#This Row],[DESIGNATION]])),"","NEED REF")</f>
        <v/>
      </c>
    </row>
    <row r="13338" spans="2:14">
      <c r="B13338">
        <v>34400667</v>
      </c>
      <c r="C13338" s="2">
        <v>38107</v>
      </c>
      <c r="D13338" t="s">
        <v>6880</v>
      </c>
      <c r="E13338" t="s">
        <v>10855</v>
      </c>
      <c r="F13338" t="s">
        <v>10853</v>
      </c>
      <c r="J13338" t="s">
        <v>1944</v>
      </c>
      <c r="L13338" t="str">
        <f>_xlfn.XLOOKUP(Tableau1[[#This Row],[TYPE DE PIECE]],Tableau4[MATIERE],Tableau4[SHORT TYPE],"",0,1)</f>
        <v/>
      </c>
      <c r="N13338" t="str">
        <f>IF(ISERR(FIND("DECOUPE",Tableau1[[#This Row],[DESIGNATION]])),"","NEED REF")</f>
        <v/>
      </c>
    </row>
    <row r="13339" spans="2:14">
      <c r="B13339">
        <v>34400666</v>
      </c>
      <c r="C13339" s="2">
        <v>38107</v>
      </c>
      <c r="D13339" t="s">
        <v>6880</v>
      </c>
      <c r="E13339" t="s">
        <v>10856</v>
      </c>
      <c r="F13339" t="s">
        <v>10853</v>
      </c>
      <c r="J13339" t="s">
        <v>1944</v>
      </c>
      <c r="L13339" t="str">
        <f>_xlfn.XLOOKUP(Tableau1[[#This Row],[TYPE DE PIECE]],Tableau4[MATIERE],Tableau4[SHORT TYPE],"",0,1)</f>
        <v/>
      </c>
      <c r="N13339" t="str">
        <f>IF(ISERR(FIND("DECOUPE",Tableau1[[#This Row],[DESIGNATION]])),"","NEED REF")</f>
        <v/>
      </c>
    </row>
    <row r="13340" spans="2:14">
      <c r="B13340">
        <v>34400665</v>
      </c>
      <c r="C13340" s="2">
        <v>38104</v>
      </c>
      <c r="D13340" t="s">
        <v>6880</v>
      </c>
      <c r="E13340" t="s">
        <v>10857</v>
      </c>
      <c r="F13340" t="s">
        <v>10853</v>
      </c>
      <c r="J13340" t="s">
        <v>1944</v>
      </c>
      <c r="L13340" t="str">
        <f>_xlfn.XLOOKUP(Tableau1[[#This Row],[TYPE DE PIECE]],Tableau4[MATIERE],Tableau4[SHORT TYPE],"",0,1)</f>
        <v/>
      </c>
      <c r="N13340" t="str">
        <f>IF(ISERR(FIND("DECOUPE",Tableau1[[#This Row],[DESIGNATION]])),"","NEED REF")</f>
        <v/>
      </c>
    </row>
    <row r="13341" spans="2:14">
      <c r="B13341">
        <v>34400664</v>
      </c>
      <c r="C13341" s="2">
        <v>38104</v>
      </c>
      <c r="D13341" t="s">
        <v>6880</v>
      </c>
      <c r="E13341" t="s">
        <v>10858</v>
      </c>
      <c r="F13341" t="s">
        <v>10853</v>
      </c>
      <c r="J13341" t="s">
        <v>1944</v>
      </c>
      <c r="L13341" t="str">
        <f>_xlfn.XLOOKUP(Tableau1[[#This Row],[TYPE DE PIECE]],Tableau4[MATIERE],Tableau4[SHORT TYPE],"",0,1)</f>
        <v/>
      </c>
      <c r="N13341" t="str">
        <f>IF(ISERR(FIND("DECOUPE",Tableau1[[#This Row],[DESIGNATION]])),"","NEED REF")</f>
        <v/>
      </c>
    </row>
    <row r="13342" spans="2:14">
      <c r="B13342">
        <v>34400663</v>
      </c>
      <c r="C13342" s="2">
        <v>38104</v>
      </c>
      <c r="D13342" t="s">
        <v>13</v>
      </c>
      <c r="E13342" t="s">
        <v>10859</v>
      </c>
      <c r="F13342" t="s">
        <v>10851</v>
      </c>
      <c r="J13342" t="s">
        <v>2245</v>
      </c>
      <c r="L13342" t="str">
        <f>_xlfn.XLOOKUP(Tableau1[[#This Row],[TYPE DE PIECE]],Tableau4[MATIERE],Tableau4[SHORT TYPE],"",0,1)</f>
        <v/>
      </c>
      <c r="N13342" t="str">
        <f>IF(ISERR(FIND("DECOUPE",Tableau1[[#This Row],[DESIGNATION]])),"","NEED REF")</f>
        <v/>
      </c>
    </row>
    <row r="13343" spans="2:14">
      <c r="B13343">
        <v>34400662</v>
      </c>
      <c r="C13343" s="2">
        <v>38104</v>
      </c>
      <c r="D13343" t="s">
        <v>6880</v>
      </c>
      <c r="E13343" t="s">
        <v>10860</v>
      </c>
      <c r="F13343" t="s">
        <v>10853</v>
      </c>
      <c r="J13343" t="s">
        <v>1944</v>
      </c>
      <c r="L13343" t="str">
        <f>_xlfn.XLOOKUP(Tableau1[[#This Row],[TYPE DE PIECE]],Tableau4[MATIERE],Tableau4[SHORT TYPE],"",0,1)</f>
        <v/>
      </c>
      <c r="N13343" t="str">
        <f>IF(ISERR(FIND("DECOUPE",Tableau1[[#This Row],[DESIGNATION]])),"","NEED REF")</f>
        <v/>
      </c>
    </row>
    <row r="13344" spans="2:14">
      <c r="B13344">
        <v>34400661</v>
      </c>
      <c r="C13344" s="2">
        <v>38104</v>
      </c>
      <c r="D13344" t="s">
        <v>6880</v>
      </c>
      <c r="E13344" t="s">
        <v>10857</v>
      </c>
      <c r="F13344" t="s">
        <v>10853</v>
      </c>
      <c r="J13344" t="s">
        <v>1944</v>
      </c>
      <c r="L13344" t="str">
        <f>_xlfn.XLOOKUP(Tableau1[[#This Row],[TYPE DE PIECE]],Tableau4[MATIERE],Tableau4[SHORT TYPE],"",0,1)</f>
        <v/>
      </c>
      <c r="N13344" t="str">
        <f>IF(ISERR(FIND("DECOUPE",Tableau1[[#This Row],[DESIGNATION]])),"","NEED REF")</f>
        <v/>
      </c>
    </row>
    <row r="13345" spans="2:14">
      <c r="B13345">
        <v>34400660</v>
      </c>
      <c r="C13345" s="2">
        <v>38099</v>
      </c>
      <c r="D13345" t="s">
        <v>6880</v>
      </c>
      <c r="E13345" t="s">
        <v>10861</v>
      </c>
      <c r="F13345" t="s">
        <v>10862</v>
      </c>
      <c r="J13345" t="s">
        <v>4048</v>
      </c>
      <c r="L13345" t="str">
        <f>_xlfn.XLOOKUP(Tableau1[[#This Row],[TYPE DE PIECE]],Tableau4[MATIERE],Tableau4[SHORT TYPE],"",0,1)</f>
        <v/>
      </c>
      <c r="N13345" t="str">
        <f>IF(ISERR(FIND("DECOUPE",Tableau1[[#This Row],[DESIGNATION]])),"","NEED REF")</f>
        <v/>
      </c>
    </row>
    <row r="13346" spans="2:14">
      <c r="B13346">
        <v>34400659</v>
      </c>
      <c r="C13346" s="2">
        <v>38099</v>
      </c>
      <c r="D13346" t="s">
        <v>6880</v>
      </c>
      <c r="E13346" t="s">
        <v>10863</v>
      </c>
      <c r="F13346" t="s">
        <v>10862</v>
      </c>
      <c r="J13346" t="s">
        <v>4048</v>
      </c>
      <c r="L13346" t="str">
        <f>_xlfn.XLOOKUP(Tableau1[[#This Row],[TYPE DE PIECE]],Tableau4[MATIERE],Tableau4[SHORT TYPE],"",0,1)</f>
        <v/>
      </c>
      <c r="N13346" t="str">
        <f>IF(ISERR(FIND("DECOUPE",Tableau1[[#This Row],[DESIGNATION]])),"","NEED REF")</f>
        <v/>
      </c>
    </row>
    <row r="13347" spans="2:14">
      <c r="B13347">
        <v>34400658</v>
      </c>
      <c r="C13347" s="2">
        <v>38097</v>
      </c>
      <c r="D13347" t="s">
        <v>13</v>
      </c>
      <c r="E13347" t="s">
        <v>10864</v>
      </c>
      <c r="F13347" t="s">
        <v>10289</v>
      </c>
      <c r="J13347" t="s">
        <v>1944</v>
      </c>
      <c r="L13347" t="str">
        <f>_xlfn.XLOOKUP(Tableau1[[#This Row],[TYPE DE PIECE]],Tableau4[MATIERE],Tableau4[SHORT TYPE],"",0,1)</f>
        <v/>
      </c>
      <c r="N13347" t="str">
        <f>IF(ISERR(FIND("DECOUPE",Tableau1[[#This Row],[DESIGNATION]])),"","NEED REF")</f>
        <v/>
      </c>
    </row>
    <row r="13348" spans="2:14">
      <c r="B13348">
        <v>34400657</v>
      </c>
      <c r="C13348" s="2">
        <v>38097</v>
      </c>
      <c r="D13348" t="s">
        <v>6880</v>
      </c>
      <c r="E13348" t="s">
        <v>10865</v>
      </c>
      <c r="F13348" t="s">
        <v>10866</v>
      </c>
      <c r="J13348" t="s">
        <v>1944</v>
      </c>
      <c r="L13348" t="str">
        <f>_xlfn.XLOOKUP(Tableau1[[#This Row],[TYPE DE PIECE]],Tableau4[MATIERE],Tableau4[SHORT TYPE],"",0,1)</f>
        <v/>
      </c>
      <c r="N13348" t="str">
        <f>IF(ISERR(FIND("DECOUPE",Tableau1[[#This Row],[DESIGNATION]])),"","NEED REF")</f>
        <v/>
      </c>
    </row>
    <row r="13349" spans="2:14">
      <c r="B13349">
        <v>34400656</v>
      </c>
      <c r="C13349" s="2">
        <v>38096</v>
      </c>
      <c r="D13349" t="s">
        <v>745</v>
      </c>
      <c r="E13349" t="s">
        <v>10867</v>
      </c>
      <c r="F13349" t="s">
        <v>10868</v>
      </c>
      <c r="J13349" t="s">
        <v>1944</v>
      </c>
      <c r="L13349" t="str">
        <f>_xlfn.XLOOKUP(Tableau1[[#This Row],[TYPE DE PIECE]],Tableau4[MATIERE],Tableau4[SHORT TYPE],"",0,1)</f>
        <v/>
      </c>
      <c r="N13349" t="str">
        <f>IF(ISERR(FIND("DECOUPE",Tableau1[[#This Row],[DESIGNATION]])),"","NEED REF")</f>
        <v/>
      </c>
    </row>
    <row r="13350" spans="2:14">
      <c r="B13350">
        <v>34400655</v>
      </c>
      <c r="C13350" s="2">
        <v>38077</v>
      </c>
      <c r="D13350" t="s">
        <v>745</v>
      </c>
      <c r="E13350" t="s">
        <v>10869</v>
      </c>
      <c r="F13350" t="s">
        <v>10870</v>
      </c>
      <c r="J13350" t="s">
        <v>9274</v>
      </c>
      <c r="L13350" t="str">
        <f>_xlfn.XLOOKUP(Tableau1[[#This Row],[TYPE DE PIECE]],Tableau4[MATIERE],Tableau4[SHORT TYPE],"",0,1)</f>
        <v/>
      </c>
      <c r="N13350" t="str">
        <f>IF(ISERR(FIND("DECOUPE",Tableau1[[#This Row],[DESIGNATION]])),"","NEED REF")</f>
        <v/>
      </c>
    </row>
    <row r="13351" spans="2:14">
      <c r="B13351">
        <v>34400654</v>
      </c>
      <c r="C13351" s="2">
        <v>38072</v>
      </c>
      <c r="D13351" t="s">
        <v>745</v>
      </c>
      <c r="E13351" t="s">
        <v>10871</v>
      </c>
      <c r="F13351" t="s">
        <v>10872</v>
      </c>
      <c r="J13351" t="s">
        <v>2245</v>
      </c>
      <c r="L13351" t="str">
        <f>_xlfn.XLOOKUP(Tableau1[[#This Row],[TYPE DE PIECE]],Tableau4[MATIERE],Tableau4[SHORT TYPE],"",0,1)</f>
        <v/>
      </c>
      <c r="N13351" t="str">
        <f>IF(ISERR(FIND("DECOUPE",Tableau1[[#This Row],[DESIGNATION]])),"","NEED REF")</f>
        <v/>
      </c>
    </row>
    <row r="13352" spans="2:14">
      <c r="B13352">
        <v>34400653</v>
      </c>
      <c r="C13352" s="2">
        <v>38070</v>
      </c>
      <c r="D13352" t="s">
        <v>6880</v>
      </c>
      <c r="E13352" t="s">
        <v>10873</v>
      </c>
      <c r="F13352" t="s">
        <v>10590</v>
      </c>
      <c r="J13352" t="s">
        <v>1944</v>
      </c>
      <c r="L13352" t="str">
        <f>_xlfn.XLOOKUP(Tableau1[[#This Row],[TYPE DE PIECE]],Tableau4[MATIERE],Tableau4[SHORT TYPE],"",0,1)</f>
        <v/>
      </c>
      <c r="N13352" t="str">
        <f>IF(ISERR(FIND("DECOUPE",Tableau1[[#This Row],[DESIGNATION]])),"","NEED REF")</f>
        <v/>
      </c>
    </row>
    <row r="13353" spans="2:14">
      <c r="B13353">
        <v>34400652</v>
      </c>
      <c r="C13353" s="2">
        <v>38070</v>
      </c>
      <c r="D13353" t="s">
        <v>745</v>
      </c>
      <c r="E13353" t="s">
        <v>10874</v>
      </c>
      <c r="F13353" t="s">
        <v>10456</v>
      </c>
      <c r="J13353" t="s">
        <v>1944</v>
      </c>
      <c r="L13353" t="str">
        <f>_xlfn.XLOOKUP(Tableau1[[#This Row],[TYPE DE PIECE]],Tableau4[MATIERE],Tableau4[SHORT TYPE],"",0,1)</f>
        <v/>
      </c>
      <c r="N13353" t="str">
        <f>IF(ISERR(FIND("DECOUPE",Tableau1[[#This Row],[DESIGNATION]])),"","NEED REF")</f>
        <v/>
      </c>
    </row>
    <row r="13354" spans="2:14">
      <c r="B13354">
        <v>34400651</v>
      </c>
      <c r="C13354" s="2">
        <v>38275</v>
      </c>
      <c r="D13354" t="s">
        <v>745</v>
      </c>
      <c r="E13354" t="s">
        <v>9719</v>
      </c>
      <c r="F13354" t="s">
        <v>9719</v>
      </c>
      <c r="J13354" t="s">
        <v>9893</v>
      </c>
      <c r="L13354" t="str">
        <f>_xlfn.XLOOKUP(Tableau1[[#This Row],[TYPE DE PIECE]],Tableau4[MATIERE],Tableau4[SHORT TYPE],"",0,1)</f>
        <v/>
      </c>
      <c r="N13354" t="str">
        <f>IF(ISERR(FIND("DECOUPE",Tableau1[[#This Row],[DESIGNATION]])),"","NEED REF")</f>
        <v/>
      </c>
    </row>
    <row r="13355" spans="2:14">
      <c r="B13355">
        <v>34400650</v>
      </c>
      <c r="C13355" s="2">
        <v>38260</v>
      </c>
      <c r="D13355" t="s">
        <v>745</v>
      </c>
      <c r="E13355" t="s">
        <v>9719</v>
      </c>
      <c r="F13355" t="s">
        <v>9719</v>
      </c>
      <c r="J13355" t="s">
        <v>9893</v>
      </c>
      <c r="L13355" t="str">
        <f>_xlfn.XLOOKUP(Tableau1[[#This Row],[TYPE DE PIECE]],Tableau4[MATIERE],Tableau4[SHORT TYPE],"",0,1)</f>
        <v/>
      </c>
      <c r="N13355" t="str">
        <f>IF(ISERR(FIND("DECOUPE",Tableau1[[#This Row],[DESIGNATION]])),"","NEED REF")</f>
        <v/>
      </c>
    </row>
    <row r="13356" spans="2:14">
      <c r="B13356">
        <v>34400649</v>
      </c>
      <c r="C13356" s="2">
        <v>38260</v>
      </c>
      <c r="D13356" t="s">
        <v>745</v>
      </c>
      <c r="E13356" t="s">
        <v>9719</v>
      </c>
      <c r="F13356" t="s">
        <v>9719</v>
      </c>
      <c r="J13356" t="s">
        <v>9893</v>
      </c>
      <c r="L13356" t="str">
        <f>_xlfn.XLOOKUP(Tableau1[[#This Row],[TYPE DE PIECE]],Tableau4[MATIERE],Tableau4[SHORT TYPE],"",0,1)</f>
        <v/>
      </c>
      <c r="N13356" t="str">
        <f>IF(ISERR(FIND("DECOUPE",Tableau1[[#This Row],[DESIGNATION]])),"","NEED REF")</f>
        <v/>
      </c>
    </row>
    <row r="13357" spans="2:14">
      <c r="B13357">
        <v>34400648</v>
      </c>
      <c r="C13357" s="2">
        <v>38166</v>
      </c>
      <c r="D13357" t="s">
        <v>745</v>
      </c>
      <c r="E13357" t="s">
        <v>10875</v>
      </c>
      <c r="F13357" t="s">
        <v>10347</v>
      </c>
      <c r="J13357" t="s">
        <v>9893</v>
      </c>
      <c r="L13357" t="str">
        <f>_xlfn.XLOOKUP(Tableau1[[#This Row],[TYPE DE PIECE]],Tableau4[MATIERE],Tableau4[SHORT TYPE],"",0,1)</f>
        <v/>
      </c>
      <c r="N13357" t="str">
        <f>IF(ISERR(FIND("DECOUPE",Tableau1[[#This Row],[DESIGNATION]])),"","NEED REF")</f>
        <v/>
      </c>
    </row>
    <row r="13358" spans="2:14">
      <c r="B13358">
        <v>34400647</v>
      </c>
      <c r="C13358" s="2">
        <v>38068</v>
      </c>
      <c r="D13358" t="s">
        <v>13</v>
      </c>
      <c r="E13358" t="s">
        <v>10876</v>
      </c>
      <c r="F13358" t="s">
        <v>10347</v>
      </c>
      <c r="J13358" t="s">
        <v>9893</v>
      </c>
      <c r="L13358" t="str">
        <f>_xlfn.XLOOKUP(Tableau1[[#This Row],[TYPE DE PIECE]],Tableau4[MATIERE],Tableau4[SHORT TYPE],"",0,1)</f>
        <v/>
      </c>
      <c r="N13358" t="str">
        <f>IF(ISERR(FIND("DECOUPE",Tableau1[[#This Row],[DESIGNATION]])),"","NEED REF")</f>
        <v/>
      </c>
    </row>
    <row r="13359" spans="2:14">
      <c r="B13359">
        <v>34400646</v>
      </c>
      <c r="C13359" s="2">
        <v>38068</v>
      </c>
      <c r="D13359" t="s">
        <v>9967</v>
      </c>
      <c r="E13359" t="s">
        <v>10877</v>
      </c>
      <c r="F13359" t="s">
        <v>10347</v>
      </c>
      <c r="J13359" t="s">
        <v>9893</v>
      </c>
      <c r="L13359" t="str">
        <f>_xlfn.XLOOKUP(Tableau1[[#This Row],[TYPE DE PIECE]],Tableau4[MATIERE],Tableau4[SHORT TYPE],"",0,1)</f>
        <v/>
      </c>
      <c r="N13359" t="str">
        <f>IF(ISERR(FIND("DECOUPE",Tableau1[[#This Row],[DESIGNATION]])),"","NEED REF")</f>
        <v/>
      </c>
    </row>
    <row r="13360" spans="2:14">
      <c r="B13360">
        <v>34400645</v>
      </c>
      <c r="C13360" s="2">
        <v>38068</v>
      </c>
      <c r="D13360" t="s">
        <v>13</v>
      </c>
      <c r="E13360" t="s">
        <v>10878</v>
      </c>
      <c r="F13360" t="s">
        <v>10347</v>
      </c>
      <c r="J13360" t="s">
        <v>9893</v>
      </c>
      <c r="L13360" t="str">
        <f>_xlfn.XLOOKUP(Tableau1[[#This Row],[TYPE DE PIECE]],Tableau4[MATIERE],Tableau4[SHORT TYPE],"",0,1)</f>
        <v/>
      </c>
      <c r="N13360" t="str">
        <f>IF(ISERR(FIND("DECOUPE",Tableau1[[#This Row],[DESIGNATION]])),"","NEED REF")</f>
        <v/>
      </c>
    </row>
    <row r="13361" spans="2:14">
      <c r="B13361">
        <v>34400644</v>
      </c>
      <c r="C13361" s="2">
        <v>38068</v>
      </c>
      <c r="D13361" t="s">
        <v>9967</v>
      </c>
      <c r="E13361" t="s">
        <v>10879</v>
      </c>
      <c r="F13361" t="s">
        <v>10347</v>
      </c>
      <c r="J13361" t="s">
        <v>9893</v>
      </c>
      <c r="L13361" t="str">
        <f>_xlfn.XLOOKUP(Tableau1[[#This Row],[TYPE DE PIECE]],Tableau4[MATIERE],Tableau4[SHORT TYPE],"",0,1)</f>
        <v/>
      </c>
      <c r="N13361" t="str">
        <f>IF(ISERR(FIND("DECOUPE",Tableau1[[#This Row],[DESIGNATION]])),"","NEED REF")</f>
        <v/>
      </c>
    </row>
    <row r="13362" spans="2:14">
      <c r="B13362">
        <v>34400643</v>
      </c>
      <c r="C13362" s="2">
        <v>38068</v>
      </c>
      <c r="D13362" t="s">
        <v>13</v>
      </c>
      <c r="E13362" t="s">
        <v>10880</v>
      </c>
      <c r="F13362" t="s">
        <v>10347</v>
      </c>
      <c r="J13362" t="s">
        <v>9893</v>
      </c>
      <c r="L13362" t="str">
        <f>_xlfn.XLOOKUP(Tableau1[[#This Row],[TYPE DE PIECE]],Tableau4[MATIERE],Tableau4[SHORT TYPE],"",0,1)</f>
        <v/>
      </c>
      <c r="N13362" t="str">
        <f>IF(ISERR(FIND("DECOUPE",Tableau1[[#This Row],[DESIGNATION]])),"","NEED REF")</f>
        <v/>
      </c>
    </row>
    <row r="13363" spans="2:14">
      <c r="B13363">
        <v>34400642</v>
      </c>
      <c r="C13363" s="2">
        <v>38068</v>
      </c>
      <c r="D13363" t="s">
        <v>9967</v>
      </c>
      <c r="E13363" t="s">
        <v>10881</v>
      </c>
      <c r="F13363" t="s">
        <v>10347</v>
      </c>
      <c r="J13363" t="s">
        <v>9893</v>
      </c>
      <c r="L13363" t="str">
        <f>_xlfn.XLOOKUP(Tableau1[[#This Row],[TYPE DE PIECE]],Tableau4[MATIERE],Tableau4[SHORT TYPE],"",0,1)</f>
        <v/>
      </c>
      <c r="N13363" t="str">
        <f>IF(ISERR(FIND("DECOUPE",Tableau1[[#This Row],[DESIGNATION]])),"","NEED REF")</f>
        <v/>
      </c>
    </row>
    <row r="13364" spans="2:14">
      <c r="B13364">
        <v>34400641</v>
      </c>
      <c r="C13364" s="2">
        <v>38068</v>
      </c>
      <c r="D13364" t="s">
        <v>13</v>
      </c>
      <c r="E13364" t="s">
        <v>10882</v>
      </c>
      <c r="F13364" t="s">
        <v>10347</v>
      </c>
      <c r="J13364" t="s">
        <v>9893</v>
      </c>
      <c r="L13364" t="str">
        <f>_xlfn.XLOOKUP(Tableau1[[#This Row],[TYPE DE PIECE]],Tableau4[MATIERE],Tableau4[SHORT TYPE],"",0,1)</f>
        <v/>
      </c>
      <c r="N13364" t="str">
        <f>IF(ISERR(FIND("DECOUPE",Tableau1[[#This Row],[DESIGNATION]])),"","NEED REF")</f>
        <v/>
      </c>
    </row>
    <row r="13365" spans="2:14">
      <c r="B13365">
        <v>34400640</v>
      </c>
      <c r="C13365" s="2">
        <v>38068</v>
      </c>
      <c r="D13365" t="s">
        <v>9967</v>
      </c>
      <c r="E13365" t="s">
        <v>10883</v>
      </c>
      <c r="F13365" t="s">
        <v>10347</v>
      </c>
      <c r="J13365" t="s">
        <v>9893</v>
      </c>
      <c r="L13365" t="str">
        <f>_xlfn.XLOOKUP(Tableau1[[#This Row],[TYPE DE PIECE]],Tableau4[MATIERE],Tableau4[SHORT TYPE],"",0,1)</f>
        <v/>
      </c>
      <c r="N13365" t="str">
        <f>IF(ISERR(FIND("DECOUPE",Tableau1[[#This Row],[DESIGNATION]])),"","NEED REF")</f>
        <v/>
      </c>
    </row>
    <row r="13366" spans="2:14">
      <c r="B13366">
        <v>34400639</v>
      </c>
      <c r="C13366" s="2">
        <v>38068</v>
      </c>
      <c r="D13366" t="s">
        <v>13</v>
      </c>
      <c r="E13366" t="s">
        <v>10884</v>
      </c>
      <c r="F13366" t="s">
        <v>10347</v>
      </c>
      <c r="J13366" t="s">
        <v>9893</v>
      </c>
      <c r="L13366" t="str">
        <f>_xlfn.XLOOKUP(Tableau1[[#This Row],[TYPE DE PIECE]],Tableau4[MATIERE],Tableau4[SHORT TYPE],"",0,1)</f>
        <v/>
      </c>
      <c r="N13366" t="str">
        <f>IF(ISERR(FIND("DECOUPE",Tableau1[[#This Row],[DESIGNATION]])),"","NEED REF")</f>
        <v/>
      </c>
    </row>
    <row r="13367" spans="2:14">
      <c r="B13367">
        <v>34400638</v>
      </c>
      <c r="C13367" s="2">
        <v>38068</v>
      </c>
      <c r="D13367" t="s">
        <v>9967</v>
      </c>
      <c r="E13367" t="s">
        <v>10885</v>
      </c>
      <c r="F13367" t="s">
        <v>10347</v>
      </c>
      <c r="J13367" t="s">
        <v>9893</v>
      </c>
      <c r="L13367" t="str">
        <f>_xlfn.XLOOKUP(Tableau1[[#This Row],[TYPE DE PIECE]],Tableau4[MATIERE],Tableau4[SHORT TYPE],"",0,1)</f>
        <v/>
      </c>
      <c r="N13367" t="str">
        <f>IF(ISERR(FIND("DECOUPE",Tableau1[[#This Row],[DESIGNATION]])),"","NEED REF")</f>
        <v/>
      </c>
    </row>
    <row r="13368" spans="2:14">
      <c r="B13368">
        <v>34400637</v>
      </c>
      <c r="C13368" s="2">
        <v>38068</v>
      </c>
      <c r="D13368" t="s">
        <v>5523</v>
      </c>
      <c r="E13368" t="s">
        <v>10886</v>
      </c>
      <c r="F13368" t="s">
        <v>10887</v>
      </c>
      <c r="J13368" t="s">
        <v>9893</v>
      </c>
      <c r="L13368" t="str">
        <f>_xlfn.XLOOKUP(Tableau1[[#This Row],[TYPE DE PIECE]],Tableau4[MATIERE],Tableau4[SHORT TYPE],"",0,1)</f>
        <v/>
      </c>
      <c r="N13368" t="str">
        <f>IF(ISERR(FIND("DECOUPE",Tableau1[[#This Row],[DESIGNATION]])),"","NEED REF")</f>
        <v/>
      </c>
    </row>
    <row r="13369" spans="2:14">
      <c r="B13369">
        <v>34400636</v>
      </c>
      <c r="C13369" s="2">
        <v>38065</v>
      </c>
      <c r="D13369" t="s">
        <v>13</v>
      </c>
      <c r="E13369" t="s">
        <v>10888</v>
      </c>
      <c r="F13369" t="s">
        <v>10889</v>
      </c>
      <c r="J13369" t="s">
        <v>1944</v>
      </c>
      <c r="L13369" t="str">
        <f>_xlfn.XLOOKUP(Tableau1[[#This Row],[TYPE DE PIECE]],Tableau4[MATIERE],Tableau4[SHORT TYPE],"",0,1)</f>
        <v/>
      </c>
      <c r="N13369" t="str">
        <f>IF(ISERR(FIND("DECOUPE",Tableau1[[#This Row],[DESIGNATION]])),"","NEED REF")</f>
        <v/>
      </c>
    </row>
    <row r="13370" spans="2:14">
      <c r="B13370">
        <v>34400635</v>
      </c>
      <c r="C13370" s="2">
        <v>38065</v>
      </c>
      <c r="D13370" t="s">
        <v>13</v>
      </c>
      <c r="E13370" t="s">
        <v>10890</v>
      </c>
      <c r="F13370" t="s">
        <v>10887</v>
      </c>
      <c r="J13370" t="s">
        <v>9893</v>
      </c>
      <c r="L13370" t="str">
        <f>_xlfn.XLOOKUP(Tableau1[[#This Row],[TYPE DE PIECE]],Tableau4[MATIERE],Tableau4[SHORT TYPE],"",0,1)</f>
        <v/>
      </c>
      <c r="N13370" t="str">
        <f>IF(ISERR(FIND("DECOUPE",Tableau1[[#This Row],[DESIGNATION]])),"","NEED REF")</f>
        <v/>
      </c>
    </row>
    <row r="13371" spans="2:14">
      <c r="B13371">
        <v>34400634</v>
      </c>
      <c r="C13371" s="2">
        <v>38062</v>
      </c>
      <c r="D13371" t="s">
        <v>745</v>
      </c>
      <c r="E13371" t="s">
        <v>10891</v>
      </c>
      <c r="F13371" t="s">
        <v>10892</v>
      </c>
      <c r="J13371" t="s">
        <v>9893</v>
      </c>
      <c r="L13371" t="str">
        <f>_xlfn.XLOOKUP(Tableau1[[#This Row],[TYPE DE PIECE]],Tableau4[MATIERE],Tableau4[SHORT TYPE],"",0,1)</f>
        <v/>
      </c>
      <c r="N13371" t="str">
        <f>IF(ISERR(FIND("DECOUPE",Tableau1[[#This Row],[DESIGNATION]])),"","NEED REF")</f>
        <v/>
      </c>
    </row>
    <row r="13372" spans="2:14">
      <c r="B13372">
        <v>34400633</v>
      </c>
      <c r="C13372" s="2">
        <v>38061</v>
      </c>
      <c r="D13372" t="s">
        <v>6880</v>
      </c>
      <c r="E13372" t="s">
        <v>10893</v>
      </c>
      <c r="F13372" t="s">
        <v>10866</v>
      </c>
      <c r="J13372" t="s">
        <v>1944</v>
      </c>
      <c r="L13372" t="str">
        <f>_xlfn.XLOOKUP(Tableau1[[#This Row],[TYPE DE PIECE]],Tableau4[MATIERE],Tableau4[SHORT TYPE],"",0,1)</f>
        <v/>
      </c>
      <c r="N13372" t="str">
        <f>IF(ISERR(FIND("DECOUPE",Tableau1[[#This Row],[DESIGNATION]])),"","NEED REF")</f>
        <v/>
      </c>
    </row>
    <row r="13373" spans="2:14">
      <c r="B13373">
        <v>34400632</v>
      </c>
      <c r="C13373" s="2">
        <v>38057</v>
      </c>
      <c r="D13373" t="s">
        <v>13</v>
      </c>
      <c r="E13373" t="s">
        <v>10894</v>
      </c>
      <c r="F13373" t="s">
        <v>10895</v>
      </c>
      <c r="J13373" t="s">
        <v>9893</v>
      </c>
      <c r="L13373" t="str">
        <f>_xlfn.XLOOKUP(Tableau1[[#This Row],[TYPE DE PIECE]],Tableau4[MATIERE],Tableau4[SHORT TYPE],"",0,1)</f>
        <v/>
      </c>
      <c r="N13373" t="str">
        <f>IF(ISERR(FIND("DECOUPE",Tableau1[[#This Row],[DESIGNATION]])),"","NEED REF")</f>
        <v/>
      </c>
    </row>
    <row r="13374" spans="2:14">
      <c r="B13374">
        <v>34400631</v>
      </c>
      <c r="C13374" s="2">
        <v>38426</v>
      </c>
      <c r="D13374" t="s">
        <v>13</v>
      </c>
      <c r="E13374" t="s">
        <v>10896</v>
      </c>
      <c r="F13374" t="s">
        <v>10897</v>
      </c>
      <c r="J13374" t="s">
        <v>9893</v>
      </c>
      <c r="L13374" t="str">
        <f>_xlfn.XLOOKUP(Tableau1[[#This Row],[TYPE DE PIECE]],Tableau4[MATIERE],Tableau4[SHORT TYPE],"",0,1)</f>
        <v/>
      </c>
      <c r="N13374" t="str">
        <f>IF(ISERR(FIND("DECOUPE",Tableau1[[#This Row],[DESIGNATION]])),"","NEED REF")</f>
        <v/>
      </c>
    </row>
    <row r="13375" spans="2:14">
      <c r="B13375">
        <v>34400630</v>
      </c>
      <c r="C13375" s="2">
        <v>38426</v>
      </c>
      <c r="D13375" t="s">
        <v>6880</v>
      </c>
      <c r="E13375" t="s">
        <v>10898</v>
      </c>
      <c r="F13375" t="s">
        <v>10897</v>
      </c>
      <c r="J13375" t="s">
        <v>9893</v>
      </c>
      <c r="L13375" t="str">
        <f>_xlfn.XLOOKUP(Tableau1[[#This Row],[TYPE DE PIECE]],Tableau4[MATIERE],Tableau4[SHORT TYPE],"",0,1)</f>
        <v/>
      </c>
      <c r="N13375" t="str">
        <f>IF(ISERR(FIND("DECOUPE",Tableau1[[#This Row],[DESIGNATION]])),"","NEED REF")</f>
        <v/>
      </c>
    </row>
    <row r="13376" spans="2:14">
      <c r="B13376">
        <v>34400629</v>
      </c>
      <c r="C13376" s="2">
        <v>38120</v>
      </c>
      <c r="D13376" t="s">
        <v>13</v>
      </c>
      <c r="E13376" t="s">
        <v>10896</v>
      </c>
      <c r="F13376" t="s">
        <v>10344</v>
      </c>
      <c r="J13376" t="s">
        <v>9893</v>
      </c>
      <c r="L13376" t="str">
        <f>_xlfn.XLOOKUP(Tableau1[[#This Row],[TYPE DE PIECE]],Tableau4[MATIERE],Tableau4[SHORT TYPE],"",0,1)</f>
        <v/>
      </c>
      <c r="N13376" t="str">
        <f>IF(ISERR(FIND("DECOUPE",Tableau1[[#This Row],[DESIGNATION]])),"","NEED REF")</f>
        <v/>
      </c>
    </row>
    <row r="13377" spans="2:14">
      <c r="B13377">
        <v>34400628</v>
      </c>
      <c r="C13377" s="2">
        <v>38111</v>
      </c>
      <c r="D13377" t="s">
        <v>6880</v>
      </c>
      <c r="E13377" t="s">
        <v>10899</v>
      </c>
      <c r="F13377" t="s">
        <v>10344</v>
      </c>
      <c r="J13377" t="s">
        <v>9893</v>
      </c>
      <c r="L13377" t="str">
        <f>_xlfn.XLOOKUP(Tableau1[[#This Row],[TYPE DE PIECE]],Tableau4[MATIERE],Tableau4[SHORT TYPE],"",0,1)</f>
        <v/>
      </c>
      <c r="N13377" t="str">
        <f>IF(ISERR(FIND("DECOUPE",Tableau1[[#This Row],[DESIGNATION]])),"","NEED REF")</f>
        <v/>
      </c>
    </row>
    <row r="13378" spans="2:14">
      <c r="B13378">
        <v>34400627</v>
      </c>
      <c r="C13378" s="2">
        <v>38075</v>
      </c>
      <c r="D13378" t="s">
        <v>5523</v>
      </c>
      <c r="E13378" t="s">
        <v>10900</v>
      </c>
      <c r="F13378" t="s">
        <v>10901</v>
      </c>
      <c r="J13378" t="s">
        <v>9893</v>
      </c>
      <c r="L13378" t="str">
        <f>_xlfn.XLOOKUP(Tableau1[[#This Row],[TYPE DE PIECE]],Tableau4[MATIERE],Tableau4[SHORT TYPE],"",0,1)</f>
        <v/>
      </c>
      <c r="N13378" t="str">
        <f>IF(ISERR(FIND("DECOUPE",Tableau1[[#This Row],[DESIGNATION]])),"","NEED REF")</f>
        <v/>
      </c>
    </row>
    <row r="13379" spans="2:14">
      <c r="B13379">
        <v>34400626</v>
      </c>
      <c r="C13379" s="2">
        <v>38056</v>
      </c>
      <c r="D13379" t="s">
        <v>5523</v>
      </c>
      <c r="E13379" t="s">
        <v>10902</v>
      </c>
      <c r="F13379" t="s">
        <v>9719</v>
      </c>
      <c r="J13379" t="s">
        <v>9893</v>
      </c>
      <c r="L13379" t="str">
        <f>_xlfn.XLOOKUP(Tableau1[[#This Row],[TYPE DE PIECE]],Tableau4[MATIERE],Tableau4[SHORT TYPE],"",0,1)</f>
        <v/>
      </c>
      <c r="N13379" t="str">
        <f>IF(ISERR(FIND("DECOUPE",Tableau1[[#This Row],[DESIGNATION]])),"","NEED REF")</f>
        <v/>
      </c>
    </row>
    <row r="13380" spans="2:14">
      <c r="B13380">
        <v>34400625</v>
      </c>
      <c r="C13380" s="2">
        <v>38056</v>
      </c>
      <c r="D13380" t="s">
        <v>5523</v>
      </c>
      <c r="E13380" t="s">
        <v>10903</v>
      </c>
      <c r="F13380" t="s">
        <v>9719</v>
      </c>
      <c r="J13380" t="s">
        <v>9893</v>
      </c>
      <c r="L13380" t="str">
        <f>_xlfn.XLOOKUP(Tableau1[[#This Row],[TYPE DE PIECE]],Tableau4[MATIERE],Tableau4[SHORT TYPE],"",0,1)</f>
        <v/>
      </c>
      <c r="N13380" t="str">
        <f>IF(ISERR(FIND("DECOUPE",Tableau1[[#This Row],[DESIGNATION]])),"","NEED REF")</f>
        <v/>
      </c>
    </row>
    <row r="13381" spans="2:14">
      <c r="B13381">
        <v>34400624</v>
      </c>
      <c r="C13381" s="2">
        <v>38055</v>
      </c>
      <c r="D13381" t="s">
        <v>5523</v>
      </c>
      <c r="E13381" t="s">
        <v>10904</v>
      </c>
      <c r="F13381" t="s">
        <v>10347</v>
      </c>
      <c r="J13381" t="s">
        <v>9893</v>
      </c>
      <c r="L13381" t="str">
        <f>_xlfn.XLOOKUP(Tableau1[[#This Row],[TYPE DE PIECE]],Tableau4[MATIERE],Tableau4[SHORT TYPE],"",0,1)</f>
        <v/>
      </c>
      <c r="N13381" t="str">
        <f>IF(ISERR(FIND("DECOUPE",Tableau1[[#This Row],[DESIGNATION]])),"","NEED REF")</f>
        <v/>
      </c>
    </row>
    <row r="13382" spans="2:14">
      <c r="B13382">
        <v>34400623</v>
      </c>
      <c r="C13382" s="2">
        <v>38055</v>
      </c>
      <c r="D13382" t="s">
        <v>13</v>
      </c>
      <c r="E13382" t="s">
        <v>10905</v>
      </c>
      <c r="F13382" t="s">
        <v>10347</v>
      </c>
      <c r="J13382" t="s">
        <v>10906</v>
      </c>
      <c r="L13382" t="str">
        <f>_xlfn.XLOOKUP(Tableau1[[#This Row],[TYPE DE PIECE]],Tableau4[MATIERE],Tableau4[SHORT TYPE],"",0,1)</f>
        <v/>
      </c>
      <c r="N13382" t="str">
        <f>IF(ISERR(FIND("DECOUPE",Tableau1[[#This Row],[DESIGNATION]])),"","NEED REF")</f>
        <v/>
      </c>
    </row>
    <row r="13383" spans="2:14">
      <c r="B13383">
        <v>34400622</v>
      </c>
      <c r="C13383" s="2">
        <v>38037</v>
      </c>
      <c r="D13383" t="s">
        <v>13</v>
      </c>
      <c r="E13383" t="s">
        <v>10907</v>
      </c>
      <c r="F13383" t="s">
        <v>10347</v>
      </c>
      <c r="J13383" t="s">
        <v>9893</v>
      </c>
      <c r="L13383" t="str">
        <f>_xlfn.XLOOKUP(Tableau1[[#This Row],[TYPE DE PIECE]],Tableau4[MATIERE],Tableau4[SHORT TYPE],"",0,1)</f>
        <v/>
      </c>
      <c r="N13383" t="str">
        <f>IF(ISERR(FIND("DECOUPE",Tableau1[[#This Row],[DESIGNATION]])),"","NEED REF")</f>
        <v/>
      </c>
    </row>
    <row r="13384" spans="2:14">
      <c r="B13384">
        <v>34400621</v>
      </c>
      <c r="C13384" s="2">
        <v>38037</v>
      </c>
      <c r="D13384" t="s">
        <v>6880</v>
      </c>
      <c r="E13384" t="s">
        <v>10908</v>
      </c>
      <c r="F13384" t="s">
        <v>10590</v>
      </c>
      <c r="J13384" t="s">
        <v>10909</v>
      </c>
      <c r="L13384" t="str">
        <f>_xlfn.XLOOKUP(Tableau1[[#This Row],[TYPE DE PIECE]],Tableau4[MATIERE],Tableau4[SHORT TYPE],"",0,1)</f>
        <v/>
      </c>
      <c r="N13384" t="str">
        <f>IF(ISERR(FIND("DECOUPE",Tableau1[[#This Row],[DESIGNATION]])),"","NEED REF")</f>
        <v/>
      </c>
    </row>
    <row r="13385" spans="2:14">
      <c r="B13385">
        <v>34400620</v>
      </c>
      <c r="C13385" s="2">
        <v>38036</v>
      </c>
      <c r="D13385" t="s">
        <v>6880</v>
      </c>
      <c r="E13385" t="s">
        <v>10910</v>
      </c>
      <c r="F13385" t="s">
        <v>10911</v>
      </c>
      <c r="J13385" t="s">
        <v>9893</v>
      </c>
      <c r="L13385" t="str">
        <f>_xlfn.XLOOKUP(Tableau1[[#This Row],[TYPE DE PIECE]],Tableau4[MATIERE],Tableau4[SHORT TYPE],"",0,1)</f>
        <v/>
      </c>
      <c r="N13385" t="str">
        <f>IF(ISERR(FIND("DECOUPE",Tableau1[[#This Row],[DESIGNATION]])),"","NEED REF")</f>
        <v/>
      </c>
    </row>
    <row r="13386" spans="2:14">
      <c r="B13386">
        <v>34400619</v>
      </c>
      <c r="C13386" s="2">
        <v>38034</v>
      </c>
      <c r="E13386" t="s">
        <v>10912</v>
      </c>
      <c r="F13386" t="s">
        <v>10913</v>
      </c>
      <c r="J13386" t="s">
        <v>9274</v>
      </c>
      <c r="L13386" t="str">
        <f>_xlfn.XLOOKUP(Tableau1[[#This Row],[TYPE DE PIECE]],Tableau4[MATIERE],Tableau4[SHORT TYPE],"",0,1)</f>
        <v/>
      </c>
      <c r="N13386" t="str">
        <f>IF(ISERR(FIND("DECOUPE",Tableau1[[#This Row],[DESIGNATION]])),"","NEED REF")</f>
        <v/>
      </c>
    </row>
    <row r="13387" spans="2:14">
      <c r="B13387">
        <v>34400618</v>
      </c>
      <c r="C13387" s="2">
        <v>38034</v>
      </c>
      <c r="D13387" t="s">
        <v>13</v>
      </c>
      <c r="E13387" t="s">
        <v>10905</v>
      </c>
      <c r="F13387" t="s">
        <v>10347</v>
      </c>
      <c r="J13387" t="s">
        <v>10906</v>
      </c>
      <c r="L13387" t="str">
        <f>_xlfn.XLOOKUP(Tableau1[[#This Row],[TYPE DE PIECE]],Tableau4[MATIERE],Tableau4[SHORT TYPE],"",0,1)</f>
        <v/>
      </c>
      <c r="N13387" t="str">
        <f>IF(ISERR(FIND("DECOUPE",Tableau1[[#This Row],[DESIGNATION]])),"","NEED REF")</f>
        <v/>
      </c>
    </row>
    <row r="13388" spans="2:14">
      <c r="B13388">
        <v>34400617</v>
      </c>
      <c r="C13388" s="2">
        <v>38034</v>
      </c>
      <c r="D13388" t="s">
        <v>13</v>
      </c>
      <c r="E13388" t="s">
        <v>10905</v>
      </c>
      <c r="F13388" t="s">
        <v>10347</v>
      </c>
      <c r="J13388" t="s">
        <v>10906</v>
      </c>
      <c r="L13388" t="str">
        <f>_xlfn.XLOOKUP(Tableau1[[#This Row],[TYPE DE PIECE]],Tableau4[MATIERE],Tableau4[SHORT TYPE],"",0,1)</f>
        <v/>
      </c>
      <c r="N13388" t="str">
        <f>IF(ISERR(FIND("DECOUPE",Tableau1[[#This Row],[DESIGNATION]])),"","NEED REF")</f>
        <v/>
      </c>
    </row>
    <row r="13389" spans="2:14">
      <c r="B13389">
        <v>34400616</v>
      </c>
      <c r="C13389" s="2">
        <v>38034</v>
      </c>
      <c r="D13389" t="s">
        <v>13</v>
      </c>
      <c r="E13389" t="s">
        <v>10905</v>
      </c>
      <c r="F13389" t="s">
        <v>10347</v>
      </c>
      <c r="J13389" t="s">
        <v>10906</v>
      </c>
      <c r="L13389" t="str">
        <f>_xlfn.XLOOKUP(Tableau1[[#This Row],[TYPE DE PIECE]],Tableau4[MATIERE],Tableau4[SHORT TYPE],"",0,1)</f>
        <v/>
      </c>
      <c r="N13389" t="str">
        <f>IF(ISERR(FIND("DECOUPE",Tableau1[[#This Row],[DESIGNATION]])),"","NEED REF")</f>
        <v/>
      </c>
    </row>
    <row r="13390" spans="2:14">
      <c r="B13390">
        <v>34400615</v>
      </c>
      <c r="C13390" s="2">
        <v>38034</v>
      </c>
      <c r="D13390" t="s">
        <v>13</v>
      </c>
      <c r="E13390" t="s">
        <v>10905</v>
      </c>
      <c r="F13390" t="s">
        <v>10347</v>
      </c>
      <c r="J13390" t="s">
        <v>10906</v>
      </c>
      <c r="L13390" t="str">
        <f>_xlfn.XLOOKUP(Tableau1[[#This Row],[TYPE DE PIECE]],Tableau4[MATIERE],Tableau4[SHORT TYPE],"",0,1)</f>
        <v/>
      </c>
      <c r="N13390" t="str">
        <f>IF(ISERR(FIND("DECOUPE",Tableau1[[#This Row],[DESIGNATION]])),"","NEED REF")</f>
        <v/>
      </c>
    </row>
    <row r="13391" spans="2:14">
      <c r="B13391">
        <v>34400614</v>
      </c>
      <c r="C13391" s="2">
        <v>38034</v>
      </c>
      <c r="D13391" t="s">
        <v>13</v>
      </c>
      <c r="E13391" t="s">
        <v>10905</v>
      </c>
      <c r="F13391" t="s">
        <v>10347</v>
      </c>
      <c r="J13391" t="s">
        <v>10906</v>
      </c>
      <c r="L13391" t="str">
        <f>_xlfn.XLOOKUP(Tableau1[[#This Row],[TYPE DE PIECE]],Tableau4[MATIERE],Tableau4[SHORT TYPE],"",0,1)</f>
        <v/>
      </c>
      <c r="N13391" t="str">
        <f>IF(ISERR(FIND("DECOUPE",Tableau1[[#This Row],[DESIGNATION]])),"","NEED REF")</f>
        <v/>
      </c>
    </row>
    <row r="13392" spans="2:14">
      <c r="B13392">
        <v>34400613</v>
      </c>
      <c r="C13392" s="2">
        <v>38034</v>
      </c>
      <c r="D13392" t="s">
        <v>13</v>
      </c>
      <c r="E13392" t="s">
        <v>10905</v>
      </c>
      <c r="F13392" t="s">
        <v>10347</v>
      </c>
      <c r="J13392" t="s">
        <v>10906</v>
      </c>
      <c r="L13392" t="str">
        <f>_xlfn.XLOOKUP(Tableau1[[#This Row],[TYPE DE PIECE]],Tableau4[MATIERE],Tableau4[SHORT TYPE],"",0,1)</f>
        <v/>
      </c>
      <c r="N13392" t="str">
        <f>IF(ISERR(FIND("DECOUPE",Tableau1[[#This Row],[DESIGNATION]])),"","NEED REF")</f>
        <v/>
      </c>
    </row>
    <row r="13393" spans="2:14">
      <c r="B13393">
        <v>34400612</v>
      </c>
      <c r="C13393" s="2">
        <v>38034</v>
      </c>
      <c r="D13393" t="s">
        <v>13</v>
      </c>
      <c r="E13393" t="s">
        <v>10905</v>
      </c>
      <c r="F13393" t="s">
        <v>10347</v>
      </c>
      <c r="J13393" t="s">
        <v>10906</v>
      </c>
      <c r="L13393" t="str">
        <f>_xlfn.XLOOKUP(Tableau1[[#This Row],[TYPE DE PIECE]],Tableau4[MATIERE],Tableau4[SHORT TYPE],"",0,1)</f>
        <v/>
      </c>
      <c r="N13393" t="str">
        <f>IF(ISERR(FIND("DECOUPE",Tableau1[[#This Row],[DESIGNATION]])),"","NEED REF")</f>
        <v/>
      </c>
    </row>
    <row r="13394" spans="2:14">
      <c r="B13394">
        <v>34400611</v>
      </c>
      <c r="C13394" s="2">
        <v>38034</v>
      </c>
      <c r="D13394" t="s">
        <v>13</v>
      </c>
      <c r="E13394" t="s">
        <v>10905</v>
      </c>
      <c r="F13394" t="s">
        <v>10347</v>
      </c>
      <c r="J13394" t="s">
        <v>10906</v>
      </c>
      <c r="L13394" t="str">
        <f>_xlfn.XLOOKUP(Tableau1[[#This Row],[TYPE DE PIECE]],Tableau4[MATIERE],Tableau4[SHORT TYPE],"",0,1)</f>
        <v/>
      </c>
      <c r="N13394" t="str">
        <f>IF(ISERR(FIND("DECOUPE",Tableau1[[#This Row],[DESIGNATION]])),"","NEED REF")</f>
        <v/>
      </c>
    </row>
    <row r="13395" spans="2:14">
      <c r="B13395">
        <v>34400610</v>
      </c>
      <c r="C13395" s="2">
        <v>38034</v>
      </c>
      <c r="D13395" t="s">
        <v>13</v>
      </c>
      <c r="E13395" t="s">
        <v>10905</v>
      </c>
      <c r="F13395" t="s">
        <v>10347</v>
      </c>
      <c r="J13395" t="s">
        <v>10906</v>
      </c>
      <c r="L13395" t="str">
        <f>_xlfn.XLOOKUP(Tableau1[[#This Row],[TYPE DE PIECE]],Tableau4[MATIERE],Tableau4[SHORT TYPE],"",0,1)</f>
        <v/>
      </c>
      <c r="N13395" t="str">
        <f>IF(ISERR(FIND("DECOUPE",Tableau1[[#This Row],[DESIGNATION]])),"","NEED REF")</f>
        <v/>
      </c>
    </row>
    <row r="13396" spans="2:14">
      <c r="B13396">
        <v>34400609</v>
      </c>
      <c r="C13396" s="2">
        <v>38034</v>
      </c>
      <c r="D13396" t="s">
        <v>13</v>
      </c>
      <c r="E13396" t="s">
        <v>10905</v>
      </c>
      <c r="F13396" t="s">
        <v>10347</v>
      </c>
      <c r="J13396" t="s">
        <v>10906</v>
      </c>
      <c r="L13396" t="str">
        <f>_xlfn.XLOOKUP(Tableau1[[#This Row],[TYPE DE PIECE]],Tableau4[MATIERE],Tableau4[SHORT TYPE],"",0,1)</f>
        <v/>
      </c>
      <c r="N13396" t="str">
        <f>IF(ISERR(FIND("DECOUPE",Tableau1[[#This Row],[DESIGNATION]])),"","NEED REF")</f>
        <v/>
      </c>
    </row>
    <row r="13397" spans="2:14">
      <c r="B13397">
        <v>34400608</v>
      </c>
      <c r="C13397" s="2">
        <v>38029</v>
      </c>
      <c r="D13397" t="s">
        <v>6880</v>
      </c>
      <c r="E13397" t="s">
        <v>10914</v>
      </c>
      <c r="F13397" t="s">
        <v>10866</v>
      </c>
      <c r="J13397" t="s">
        <v>1944</v>
      </c>
      <c r="L13397" t="str">
        <f>_xlfn.XLOOKUP(Tableau1[[#This Row],[TYPE DE PIECE]],Tableau4[MATIERE],Tableau4[SHORT TYPE],"",0,1)</f>
        <v/>
      </c>
      <c r="N13397" t="str">
        <f>IF(ISERR(FIND("DECOUPE",Tableau1[[#This Row],[DESIGNATION]])),"","NEED REF")</f>
        <v/>
      </c>
    </row>
    <row r="13398" spans="2:14">
      <c r="B13398">
        <v>34400607</v>
      </c>
      <c r="C13398" s="2">
        <v>38028</v>
      </c>
      <c r="D13398" t="s">
        <v>745</v>
      </c>
      <c r="E13398" t="s">
        <v>10915</v>
      </c>
      <c r="F13398" t="s">
        <v>10721</v>
      </c>
      <c r="J13398" t="s">
        <v>9274</v>
      </c>
      <c r="L13398" t="str">
        <f>_xlfn.XLOOKUP(Tableau1[[#This Row],[TYPE DE PIECE]],Tableau4[MATIERE],Tableau4[SHORT TYPE],"",0,1)</f>
        <v/>
      </c>
      <c r="N13398" t="str">
        <f>IF(ISERR(FIND("DECOUPE",Tableau1[[#This Row],[DESIGNATION]])),"","NEED REF")</f>
        <v/>
      </c>
    </row>
    <row r="13399" spans="2:14">
      <c r="B13399">
        <v>34400606</v>
      </c>
      <c r="C13399" s="2">
        <v>38028</v>
      </c>
      <c r="D13399" t="s">
        <v>6880</v>
      </c>
      <c r="E13399" t="s">
        <v>10916</v>
      </c>
      <c r="F13399" t="s">
        <v>10917</v>
      </c>
      <c r="J13399" t="s">
        <v>1944</v>
      </c>
      <c r="L13399" t="str">
        <f>_xlfn.XLOOKUP(Tableau1[[#This Row],[TYPE DE PIECE]],Tableau4[MATIERE],Tableau4[SHORT TYPE],"",0,1)</f>
        <v/>
      </c>
      <c r="N13399" t="str">
        <f>IF(ISERR(FIND("DECOUPE",Tableau1[[#This Row],[DESIGNATION]])),"","NEED REF")</f>
        <v/>
      </c>
    </row>
    <row r="13400" spans="2:14">
      <c r="B13400">
        <v>34400605</v>
      </c>
      <c r="C13400" s="2">
        <v>38028</v>
      </c>
      <c r="D13400" t="s">
        <v>6880</v>
      </c>
      <c r="E13400" t="s">
        <v>10916</v>
      </c>
      <c r="F13400" t="s">
        <v>10917</v>
      </c>
      <c r="J13400" t="s">
        <v>1944</v>
      </c>
      <c r="L13400" t="str">
        <f>_xlfn.XLOOKUP(Tableau1[[#This Row],[TYPE DE PIECE]],Tableau4[MATIERE],Tableau4[SHORT TYPE],"",0,1)</f>
        <v/>
      </c>
      <c r="N13400" t="str">
        <f>IF(ISERR(FIND("DECOUPE",Tableau1[[#This Row],[DESIGNATION]])),"","NEED REF")</f>
        <v/>
      </c>
    </row>
    <row r="13401" spans="2:14">
      <c r="B13401">
        <v>34400604</v>
      </c>
      <c r="C13401" s="2">
        <v>38021</v>
      </c>
      <c r="D13401" t="s">
        <v>6880</v>
      </c>
      <c r="E13401" t="s">
        <v>10918</v>
      </c>
      <c r="F13401" t="s">
        <v>10919</v>
      </c>
      <c r="J13401" t="s">
        <v>1944</v>
      </c>
      <c r="L13401" t="str">
        <f>_xlfn.XLOOKUP(Tableau1[[#This Row],[TYPE DE PIECE]],Tableau4[MATIERE],Tableau4[SHORT TYPE],"",0,1)</f>
        <v/>
      </c>
      <c r="N13401" t="str">
        <f>IF(ISERR(FIND("DECOUPE",Tableau1[[#This Row],[DESIGNATION]])),"","NEED REF")</f>
        <v/>
      </c>
    </row>
    <row r="13402" spans="2:14">
      <c r="B13402">
        <v>34400603</v>
      </c>
      <c r="C13402" s="2">
        <v>38021</v>
      </c>
      <c r="D13402" t="s">
        <v>6880</v>
      </c>
      <c r="E13402" t="s">
        <v>10920</v>
      </c>
      <c r="F13402" t="s">
        <v>10921</v>
      </c>
      <c r="J13402" t="s">
        <v>1944</v>
      </c>
      <c r="L13402" t="str">
        <f>_xlfn.XLOOKUP(Tableau1[[#This Row],[TYPE DE PIECE]],Tableau4[MATIERE],Tableau4[SHORT TYPE],"",0,1)</f>
        <v/>
      </c>
      <c r="N13402" t="str">
        <f>IF(ISERR(FIND("DECOUPE",Tableau1[[#This Row],[DESIGNATION]])),"","NEED REF")</f>
        <v/>
      </c>
    </row>
    <row r="13403" spans="2:14">
      <c r="B13403">
        <v>34400602</v>
      </c>
      <c r="C13403" s="2">
        <v>38015</v>
      </c>
      <c r="D13403" t="s">
        <v>6880</v>
      </c>
      <c r="E13403" t="s">
        <v>10922</v>
      </c>
      <c r="F13403" t="s">
        <v>10923</v>
      </c>
      <c r="J13403" t="s">
        <v>2245</v>
      </c>
      <c r="L13403" t="str">
        <f>_xlfn.XLOOKUP(Tableau1[[#This Row],[TYPE DE PIECE]],Tableau4[MATIERE],Tableau4[SHORT TYPE],"",0,1)</f>
        <v/>
      </c>
      <c r="N13403" t="str">
        <f>IF(ISERR(FIND("DECOUPE",Tableau1[[#This Row],[DESIGNATION]])),"","NEED REF")</f>
        <v/>
      </c>
    </row>
    <row r="13404" spans="2:14">
      <c r="B13404">
        <v>34400601</v>
      </c>
      <c r="C13404" s="2">
        <v>38015</v>
      </c>
      <c r="D13404" t="s">
        <v>745</v>
      </c>
      <c r="E13404" t="s">
        <v>10924</v>
      </c>
      <c r="F13404" t="s">
        <v>10925</v>
      </c>
      <c r="J13404" t="s">
        <v>1944</v>
      </c>
      <c r="L13404" t="str">
        <f>_xlfn.XLOOKUP(Tableau1[[#This Row],[TYPE DE PIECE]],Tableau4[MATIERE],Tableau4[SHORT TYPE],"",0,1)</f>
        <v/>
      </c>
      <c r="N13404" t="str">
        <f>IF(ISERR(FIND("DECOUPE",Tableau1[[#This Row],[DESIGNATION]])),"","NEED REF")</f>
        <v/>
      </c>
    </row>
    <row r="13405" spans="2:14">
      <c r="B13405">
        <v>34400600</v>
      </c>
      <c r="C13405" s="2">
        <v>38012</v>
      </c>
      <c r="D13405" t="s">
        <v>5523</v>
      </c>
      <c r="E13405" t="s">
        <v>10926</v>
      </c>
      <c r="F13405" t="s">
        <v>10927</v>
      </c>
      <c r="J13405" t="s">
        <v>10928</v>
      </c>
      <c r="L13405" t="str">
        <f>_xlfn.XLOOKUP(Tableau1[[#This Row],[TYPE DE PIECE]],Tableau4[MATIERE],Tableau4[SHORT TYPE],"",0,1)</f>
        <v/>
      </c>
      <c r="N13405" t="str">
        <f>IF(ISERR(FIND("DECOUPE",Tableau1[[#This Row],[DESIGNATION]])),"","NEED REF")</f>
        <v/>
      </c>
    </row>
    <row r="13406" spans="2:14">
      <c r="B13406">
        <v>34400599</v>
      </c>
      <c r="C13406" s="2">
        <v>38009</v>
      </c>
      <c r="D13406" t="s">
        <v>5523</v>
      </c>
      <c r="E13406" t="s">
        <v>10929</v>
      </c>
      <c r="F13406" t="s">
        <v>10927</v>
      </c>
      <c r="J13406" t="s">
        <v>10928</v>
      </c>
      <c r="L13406" t="str">
        <f>_xlfn.XLOOKUP(Tableau1[[#This Row],[TYPE DE PIECE]],Tableau4[MATIERE],Tableau4[SHORT TYPE],"",0,1)</f>
        <v/>
      </c>
      <c r="N13406" t="str">
        <f>IF(ISERR(FIND("DECOUPE",Tableau1[[#This Row],[DESIGNATION]])),"","NEED REF")</f>
        <v/>
      </c>
    </row>
    <row r="13407" spans="2:14">
      <c r="B13407">
        <v>34400598</v>
      </c>
      <c r="C13407" s="2">
        <v>38009</v>
      </c>
      <c r="D13407" t="s">
        <v>5523</v>
      </c>
      <c r="E13407" t="s">
        <v>10929</v>
      </c>
      <c r="F13407" t="s">
        <v>10930</v>
      </c>
      <c r="J13407" t="s">
        <v>10928</v>
      </c>
      <c r="L13407" t="str">
        <f>_xlfn.XLOOKUP(Tableau1[[#This Row],[TYPE DE PIECE]],Tableau4[MATIERE],Tableau4[SHORT TYPE],"",0,1)</f>
        <v/>
      </c>
      <c r="N13407" t="str">
        <f>IF(ISERR(FIND("DECOUPE",Tableau1[[#This Row],[DESIGNATION]])),"","NEED REF")</f>
        <v/>
      </c>
    </row>
    <row r="13408" spans="2:14">
      <c r="B13408">
        <v>34400597</v>
      </c>
      <c r="C13408" s="2">
        <v>38008</v>
      </c>
      <c r="D13408" t="s">
        <v>745</v>
      </c>
      <c r="E13408" t="s">
        <v>10931</v>
      </c>
      <c r="F13408" t="s">
        <v>9644</v>
      </c>
      <c r="J13408" t="s">
        <v>1944</v>
      </c>
      <c r="L13408" t="str">
        <f>_xlfn.XLOOKUP(Tableau1[[#This Row],[TYPE DE PIECE]],Tableau4[MATIERE],Tableau4[SHORT TYPE],"",0,1)</f>
        <v/>
      </c>
      <c r="N13408" t="str">
        <f>IF(ISERR(FIND("DECOUPE",Tableau1[[#This Row],[DESIGNATION]])),"","NEED REF")</f>
        <v/>
      </c>
    </row>
    <row r="13409" spans="2:14">
      <c r="B13409">
        <v>34400596</v>
      </c>
      <c r="C13409" s="2">
        <v>38008</v>
      </c>
      <c r="D13409" t="s">
        <v>745</v>
      </c>
      <c r="E13409" t="s">
        <v>10932</v>
      </c>
      <c r="F13409" t="s">
        <v>10930</v>
      </c>
      <c r="J13409" t="s">
        <v>1944</v>
      </c>
      <c r="L13409" t="str">
        <f>_xlfn.XLOOKUP(Tableau1[[#This Row],[TYPE DE PIECE]],Tableau4[MATIERE],Tableau4[SHORT TYPE],"",0,1)</f>
        <v/>
      </c>
      <c r="N13409" t="str">
        <f>IF(ISERR(FIND("DECOUPE",Tableau1[[#This Row],[DESIGNATION]])),"","NEED REF")</f>
        <v/>
      </c>
    </row>
    <row r="13410" spans="2:14">
      <c r="B13410">
        <v>34400595</v>
      </c>
      <c r="C13410" s="2">
        <v>38006</v>
      </c>
      <c r="D13410" t="s">
        <v>6880</v>
      </c>
      <c r="E13410" t="s">
        <v>10933</v>
      </c>
      <c r="F13410" t="s">
        <v>10934</v>
      </c>
      <c r="J13410" t="s">
        <v>1944</v>
      </c>
      <c r="L13410" t="str">
        <f>_xlfn.XLOOKUP(Tableau1[[#This Row],[TYPE DE PIECE]],Tableau4[MATIERE],Tableau4[SHORT TYPE],"",0,1)</f>
        <v/>
      </c>
      <c r="N13410" t="str">
        <f>IF(ISERR(FIND("DECOUPE",Tableau1[[#This Row],[DESIGNATION]])),"","NEED REF")</f>
        <v/>
      </c>
    </row>
    <row r="13411" spans="2:14">
      <c r="B13411">
        <v>34400594</v>
      </c>
      <c r="C13411" s="2">
        <v>37999</v>
      </c>
      <c r="D13411" t="s">
        <v>6880</v>
      </c>
      <c r="E13411" t="s">
        <v>10935</v>
      </c>
      <c r="F13411" t="s">
        <v>10936</v>
      </c>
      <c r="J13411" t="s">
        <v>1944</v>
      </c>
      <c r="L13411" t="str">
        <f>_xlfn.XLOOKUP(Tableau1[[#This Row],[TYPE DE PIECE]],Tableau4[MATIERE],Tableau4[SHORT TYPE],"",0,1)</f>
        <v/>
      </c>
      <c r="N13411" t="str">
        <f>IF(ISERR(FIND("DECOUPE",Tableau1[[#This Row],[DESIGNATION]])),"","NEED REF")</f>
        <v/>
      </c>
    </row>
    <row r="13412" spans="2:14">
      <c r="B13412">
        <v>34400593</v>
      </c>
      <c r="C13412" s="2">
        <v>37998</v>
      </c>
      <c r="D13412" t="s">
        <v>6880</v>
      </c>
      <c r="E13412" t="s">
        <v>10937</v>
      </c>
      <c r="F13412" t="s">
        <v>10938</v>
      </c>
      <c r="J13412" t="s">
        <v>4048</v>
      </c>
      <c r="L13412" t="str">
        <f>_xlfn.XLOOKUP(Tableau1[[#This Row],[TYPE DE PIECE]],Tableau4[MATIERE],Tableau4[SHORT TYPE],"",0,1)</f>
        <v/>
      </c>
      <c r="N13412" t="str">
        <f>IF(ISERR(FIND("DECOUPE",Tableau1[[#This Row],[DESIGNATION]])),"","NEED REF")</f>
        <v/>
      </c>
    </row>
    <row r="13413" spans="2:14">
      <c r="B13413">
        <v>34400592</v>
      </c>
      <c r="C13413" s="2">
        <v>37995</v>
      </c>
      <c r="D13413" t="s">
        <v>6880</v>
      </c>
      <c r="E13413" t="s">
        <v>10939</v>
      </c>
      <c r="F13413" t="s">
        <v>2528</v>
      </c>
      <c r="J13413" t="s">
        <v>1944</v>
      </c>
      <c r="L13413" t="str">
        <f>_xlfn.XLOOKUP(Tableau1[[#This Row],[TYPE DE PIECE]],Tableau4[MATIERE],Tableau4[SHORT TYPE],"",0,1)</f>
        <v/>
      </c>
      <c r="N13413" t="str">
        <f>IF(ISERR(FIND("DECOUPE",Tableau1[[#This Row],[DESIGNATION]])),"","NEED REF")</f>
        <v/>
      </c>
    </row>
    <row r="13414" spans="2:14">
      <c r="B13414">
        <v>34400591</v>
      </c>
      <c r="C13414" s="2">
        <v>37995</v>
      </c>
      <c r="D13414" t="s">
        <v>6880</v>
      </c>
      <c r="E13414" t="s">
        <v>10940</v>
      </c>
      <c r="F13414" t="s">
        <v>2528</v>
      </c>
      <c r="J13414" t="s">
        <v>1944</v>
      </c>
      <c r="L13414" t="str">
        <f>_xlfn.XLOOKUP(Tableau1[[#This Row],[TYPE DE PIECE]],Tableau4[MATIERE],Tableau4[SHORT TYPE],"",0,1)</f>
        <v/>
      </c>
      <c r="N13414" t="str">
        <f>IF(ISERR(FIND("DECOUPE",Tableau1[[#This Row],[DESIGNATION]])),"","NEED REF")</f>
        <v/>
      </c>
    </row>
    <row r="13415" spans="2:14">
      <c r="B13415">
        <v>34400590</v>
      </c>
      <c r="C13415" s="2">
        <v>37994</v>
      </c>
      <c r="D13415" t="s">
        <v>6880</v>
      </c>
      <c r="E13415" t="s">
        <v>10941</v>
      </c>
      <c r="F13415" t="s">
        <v>8695</v>
      </c>
      <c r="J13415" t="s">
        <v>1944</v>
      </c>
      <c r="L13415" t="str">
        <f>_xlfn.XLOOKUP(Tableau1[[#This Row],[TYPE DE PIECE]],Tableau4[MATIERE],Tableau4[SHORT TYPE],"",0,1)</f>
        <v/>
      </c>
      <c r="N13415" t="str">
        <f>IF(ISERR(FIND("DECOUPE",Tableau1[[#This Row],[DESIGNATION]])),"","NEED REF")</f>
        <v/>
      </c>
    </row>
    <row r="13416" spans="2:14">
      <c r="B13416">
        <v>34400589</v>
      </c>
      <c r="C13416" s="2">
        <v>37994</v>
      </c>
      <c r="D13416" t="s">
        <v>6880</v>
      </c>
      <c r="E13416" t="s">
        <v>10942</v>
      </c>
      <c r="F13416" t="s">
        <v>9477</v>
      </c>
      <c r="J13416" t="s">
        <v>1944</v>
      </c>
      <c r="L13416" t="str">
        <f>_xlfn.XLOOKUP(Tableau1[[#This Row],[TYPE DE PIECE]],Tableau4[MATIERE],Tableau4[SHORT TYPE],"",0,1)</f>
        <v/>
      </c>
      <c r="N13416" t="str">
        <f>IF(ISERR(FIND("DECOUPE",Tableau1[[#This Row],[DESIGNATION]])),"","NEED REF")</f>
        <v/>
      </c>
    </row>
    <row r="13417" spans="2:14">
      <c r="B13417">
        <v>34400588</v>
      </c>
      <c r="C13417" s="2">
        <v>37994</v>
      </c>
      <c r="D13417" t="s">
        <v>6880</v>
      </c>
      <c r="E13417" t="s">
        <v>10943</v>
      </c>
      <c r="F13417" t="s">
        <v>10843</v>
      </c>
      <c r="J13417" t="s">
        <v>1944</v>
      </c>
      <c r="L13417" t="str">
        <f>_xlfn.XLOOKUP(Tableau1[[#This Row],[TYPE DE PIECE]],Tableau4[MATIERE],Tableau4[SHORT TYPE],"",0,1)</f>
        <v/>
      </c>
      <c r="N13417" t="str">
        <f>IF(ISERR(FIND("DECOUPE",Tableau1[[#This Row],[DESIGNATION]])),"","NEED REF")</f>
        <v/>
      </c>
    </row>
    <row r="13418" spans="2:14">
      <c r="B13418">
        <v>34400587</v>
      </c>
      <c r="C13418" s="2">
        <v>37993</v>
      </c>
      <c r="D13418" t="s">
        <v>13</v>
      </c>
      <c r="E13418" t="s">
        <v>10944</v>
      </c>
      <c r="F13418" t="s">
        <v>10945</v>
      </c>
      <c r="J13418" t="s">
        <v>1944</v>
      </c>
      <c r="L13418" t="str">
        <f>_xlfn.XLOOKUP(Tableau1[[#This Row],[TYPE DE PIECE]],Tableau4[MATIERE],Tableau4[SHORT TYPE],"",0,1)</f>
        <v/>
      </c>
      <c r="N13418" t="str">
        <f>IF(ISERR(FIND("DECOUPE",Tableau1[[#This Row],[DESIGNATION]])),"","NEED REF")</f>
        <v/>
      </c>
    </row>
    <row r="13419" spans="2:14">
      <c r="B13419">
        <v>34400586</v>
      </c>
      <c r="C13419" s="2">
        <v>37993</v>
      </c>
      <c r="D13419" t="s">
        <v>745</v>
      </c>
      <c r="E13419" t="s">
        <v>10946</v>
      </c>
      <c r="F13419" t="s">
        <v>10559</v>
      </c>
      <c r="J13419" t="s">
        <v>1944</v>
      </c>
      <c r="L13419" t="str">
        <f>_xlfn.XLOOKUP(Tableau1[[#This Row],[TYPE DE PIECE]],Tableau4[MATIERE],Tableau4[SHORT TYPE],"",0,1)</f>
        <v/>
      </c>
      <c r="N13419" t="str">
        <f>IF(ISERR(FIND("DECOUPE",Tableau1[[#This Row],[DESIGNATION]])),"","NEED REF")</f>
        <v/>
      </c>
    </row>
    <row r="13420" spans="2:14">
      <c r="B13420">
        <v>34400585</v>
      </c>
      <c r="C13420" s="2">
        <v>37993</v>
      </c>
      <c r="D13420" t="s">
        <v>13</v>
      </c>
      <c r="E13420" t="s">
        <v>10947</v>
      </c>
      <c r="F13420" t="s">
        <v>10559</v>
      </c>
      <c r="J13420" t="s">
        <v>1944</v>
      </c>
      <c r="L13420" t="str">
        <f>_xlfn.XLOOKUP(Tableau1[[#This Row],[TYPE DE PIECE]],Tableau4[MATIERE],Tableau4[SHORT TYPE],"",0,1)</f>
        <v/>
      </c>
      <c r="N13420" t="str">
        <f>IF(ISERR(FIND("DECOUPE",Tableau1[[#This Row],[DESIGNATION]])),"","NEED REF")</f>
        <v/>
      </c>
    </row>
    <row r="13421" spans="2:14">
      <c r="B13421">
        <v>34400584</v>
      </c>
      <c r="C13421" s="2">
        <v>37993</v>
      </c>
      <c r="D13421" t="s">
        <v>13</v>
      </c>
      <c r="E13421" t="s">
        <v>10948</v>
      </c>
      <c r="F13421" t="s">
        <v>10559</v>
      </c>
      <c r="J13421" t="s">
        <v>1944</v>
      </c>
      <c r="L13421" t="str">
        <f>_xlfn.XLOOKUP(Tableau1[[#This Row],[TYPE DE PIECE]],Tableau4[MATIERE],Tableau4[SHORT TYPE],"",0,1)</f>
        <v/>
      </c>
      <c r="N13421" t="str">
        <f>IF(ISERR(FIND("DECOUPE",Tableau1[[#This Row],[DESIGNATION]])),"","NEED REF")</f>
        <v/>
      </c>
    </row>
    <row r="13422" spans="2:14">
      <c r="B13422">
        <v>34400583</v>
      </c>
      <c r="C13422" s="2">
        <v>37992</v>
      </c>
      <c r="D13422" t="s">
        <v>745</v>
      </c>
      <c r="E13422" t="s">
        <v>10949</v>
      </c>
      <c r="F13422" t="s">
        <v>9477</v>
      </c>
      <c r="J13422" t="s">
        <v>1944</v>
      </c>
      <c r="L13422" t="str">
        <f>_xlfn.XLOOKUP(Tableau1[[#This Row],[TYPE DE PIECE]],Tableau4[MATIERE],Tableau4[SHORT TYPE],"",0,1)</f>
        <v/>
      </c>
      <c r="N13422" t="str">
        <f>IF(ISERR(FIND("DECOUPE",Tableau1[[#This Row],[DESIGNATION]])),"","NEED REF")</f>
        <v/>
      </c>
    </row>
    <row r="13423" spans="2:14">
      <c r="B13423">
        <v>34400582</v>
      </c>
      <c r="C13423" s="2">
        <v>37992</v>
      </c>
      <c r="D13423" t="s">
        <v>9861</v>
      </c>
      <c r="E13423" t="s">
        <v>10950</v>
      </c>
      <c r="F13423" t="s">
        <v>9477</v>
      </c>
      <c r="J13423" t="s">
        <v>1944</v>
      </c>
      <c r="L13423" t="str">
        <f>_xlfn.XLOOKUP(Tableau1[[#This Row],[TYPE DE PIECE]],Tableau4[MATIERE],Tableau4[SHORT TYPE],"",0,1)</f>
        <v/>
      </c>
      <c r="N13423" t="str">
        <f>IF(ISERR(FIND("DECOUPE",Tableau1[[#This Row],[DESIGNATION]])),"","NEED REF")</f>
        <v/>
      </c>
    </row>
    <row r="13424" spans="2:14">
      <c r="B13424">
        <v>34400581</v>
      </c>
      <c r="C13424" s="2">
        <v>37992</v>
      </c>
      <c r="D13424" t="s">
        <v>13</v>
      </c>
      <c r="E13424" t="s">
        <v>10951</v>
      </c>
      <c r="F13424" t="s">
        <v>9477</v>
      </c>
      <c r="J13424" t="s">
        <v>1944</v>
      </c>
      <c r="L13424" t="str">
        <f>_xlfn.XLOOKUP(Tableau1[[#This Row],[TYPE DE PIECE]],Tableau4[MATIERE],Tableau4[SHORT TYPE],"",0,1)</f>
        <v/>
      </c>
      <c r="N13424" t="str">
        <f>IF(ISERR(FIND("DECOUPE",Tableau1[[#This Row],[DESIGNATION]])),"","NEED REF")</f>
        <v/>
      </c>
    </row>
    <row r="13425" spans="2:14">
      <c r="B13425">
        <v>34400580</v>
      </c>
      <c r="C13425" s="2">
        <v>37988</v>
      </c>
      <c r="D13425" t="s">
        <v>7068</v>
      </c>
      <c r="E13425" t="s">
        <v>10952</v>
      </c>
      <c r="F13425" t="s">
        <v>10953</v>
      </c>
      <c r="J13425" t="s">
        <v>1944</v>
      </c>
      <c r="L13425" t="str">
        <f>_xlfn.XLOOKUP(Tableau1[[#This Row],[TYPE DE PIECE]],Tableau4[MATIERE],Tableau4[SHORT TYPE],"",0,1)</f>
        <v/>
      </c>
      <c r="N13425" t="str">
        <f>IF(ISERR(FIND("DECOUPE",Tableau1[[#This Row],[DESIGNATION]])),"","NEED REF")</f>
        <v/>
      </c>
    </row>
    <row r="13426" spans="2:14">
      <c r="B13426">
        <v>34400579</v>
      </c>
      <c r="C13426" s="2">
        <v>37986</v>
      </c>
      <c r="D13426" t="s">
        <v>13</v>
      </c>
      <c r="E13426" t="s">
        <v>10954</v>
      </c>
      <c r="F13426" t="s">
        <v>9477</v>
      </c>
      <c r="J13426" t="s">
        <v>4048</v>
      </c>
      <c r="L13426" t="str">
        <f>_xlfn.XLOOKUP(Tableau1[[#This Row],[TYPE DE PIECE]],Tableau4[MATIERE],Tableau4[SHORT TYPE],"",0,1)</f>
        <v/>
      </c>
      <c r="N13426" t="str">
        <f>IF(ISERR(FIND("DECOUPE",Tableau1[[#This Row],[DESIGNATION]])),"","NEED REF")</f>
        <v/>
      </c>
    </row>
    <row r="13427" spans="2:14">
      <c r="B13427">
        <v>34400578</v>
      </c>
      <c r="C13427" s="2">
        <v>37978</v>
      </c>
      <c r="D13427" t="s">
        <v>6880</v>
      </c>
      <c r="E13427" t="s">
        <v>10955</v>
      </c>
      <c r="F13427" t="s">
        <v>9678</v>
      </c>
      <c r="J13427" t="s">
        <v>10928</v>
      </c>
      <c r="L13427" t="str">
        <f>_xlfn.XLOOKUP(Tableau1[[#This Row],[TYPE DE PIECE]],Tableau4[MATIERE],Tableau4[SHORT TYPE],"",0,1)</f>
        <v/>
      </c>
      <c r="N13427" t="str">
        <f>IF(ISERR(FIND("DECOUPE",Tableau1[[#This Row],[DESIGNATION]])),"","NEED REF")</f>
        <v/>
      </c>
    </row>
    <row r="13428" spans="2:14">
      <c r="B13428">
        <v>34400577</v>
      </c>
      <c r="C13428" s="2">
        <v>37978</v>
      </c>
      <c r="D13428" t="s">
        <v>6880</v>
      </c>
      <c r="E13428" t="s">
        <v>10956</v>
      </c>
      <c r="F13428" t="s">
        <v>9678</v>
      </c>
      <c r="J13428" t="s">
        <v>10928</v>
      </c>
      <c r="L13428" t="str">
        <f>_xlfn.XLOOKUP(Tableau1[[#This Row],[TYPE DE PIECE]],Tableau4[MATIERE],Tableau4[SHORT TYPE],"",0,1)</f>
        <v/>
      </c>
      <c r="N13428" t="str">
        <f>IF(ISERR(FIND("DECOUPE",Tableau1[[#This Row],[DESIGNATION]])),"","NEED REF")</f>
        <v/>
      </c>
    </row>
    <row r="13429" spans="2:14">
      <c r="B13429">
        <v>34400576</v>
      </c>
      <c r="C13429" s="2">
        <v>37978</v>
      </c>
      <c r="D13429" t="s">
        <v>745</v>
      </c>
      <c r="E13429" t="s">
        <v>10957</v>
      </c>
      <c r="F13429" t="s">
        <v>10925</v>
      </c>
      <c r="J13429" t="s">
        <v>1944</v>
      </c>
      <c r="L13429" t="str">
        <f>_xlfn.XLOOKUP(Tableau1[[#This Row],[TYPE DE PIECE]],Tableau4[MATIERE],Tableau4[SHORT TYPE],"",0,1)</f>
        <v/>
      </c>
      <c r="N13429" t="str">
        <f>IF(ISERR(FIND("DECOUPE",Tableau1[[#This Row],[DESIGNATION]])),"","NEED REF")</f>
        <v/>
      </c>
    </row>
    <row r="13430" spans="2:14">
      <c r="B13430">
        <v>34400575</v>
      </c>
      <c r="C13430" s="2">
        <v>37977</v>
      </c>
      <c r="D13430" t="s">
        <v>7068</v>
      </c>
      <c r="E13430" t="s">
        <v>10958</v>
      </c>
      <c r="F13430" t="s">
        <v>10953</v>
      </c>
      <c r="J13430" t="s">
        <v>9893</v>
      </c>
      <c r="L13430" t="str">
        <f>_xlfn.XLOOKUP(Tableau1[[#This Row],[TYPE DE PIECE]],Tableau4[MATIERE],Tableau4[SHORT TYPE],"",0,1)</f>
        <v/>
      </c>
      <c r="N13430" t="str">
        <f>IF(ISERR(FIND("DECOUPE",Tableau1[[#This Row],[DESIGNATION]])),"","NEED REF")</f>
        <v/>
      </c>
    </row>
    <row r="13431" spans="2:14">
      <c r="B13431">
        <v>34400574</v>
      </c>
      <c r="C13431" s="2">
        <v>37977</v>
      </c>
      <c r="D13431" t="s">
        <v>5523</v>
      </c>
      <c r="E13431" t="s">
        <v>10959</v>
      </c>
      <c r="F13431" t="s">
        <v>10953</v>
      </c>
      <c r="J13431" t="s">
        <v>9893</v>
      </c>
      <c r="L13431" t="str">
        <f>_xlfn.XLOOKUP(Tableau1[[#This Row],[TYPE DE PIECE]],Tableau4[MATIERE],Tableau4[SHORT TYPE],"",0,1)</f>
        <v/>
      </c>
      <c r="N13431" t="str">
        <f>IF(ISERR(FIND("DECOUPE",Tableau1[[#This Row],[DESIGNATION]])),"","NEED REF")</f>
        <v/>
      </c>
    </row>
    <row r="13432" spans="2:14">
      <c r="B13432">
        <v>34400573</v>
      </c>
      <c r="C13432" s="2">
        <v>37977</v>
      </c>
      <c r="D13432" t="s">
        <v>7068</v>
      </c>
      <c r="E13432" t="s">
        <v>10960</v>
      </c>
      <c r="F13432" t="s">
        <v>10953</v>
      </c>
      <c r="J13432" t="s">
        <v>9893</v>
      </c>
      <c r="L13432" t="str">
        <f>_xlfn.XLOOKUP(Tableau1[[#This Row],[TYPE DE PIECE]],Tableau4[MATIERE],Tableau4[SHORT TYPE],"",0,1)</f>
        <v/>
      </c>
      <c r="N13432" t="str">
        <f>IF(ISERR(FIND("DECOUPE",Tableau1[[#This Row],[DESIGNATION]])),"","NEED REF")</f>
        <v/>
      </c>
    </row>
    <row r="13433" spans="2:14">
      <c r="B13433">
        <v>34400572</v>
      </c>
      <c r="C13433" s="2">
        <v>37977</v>
      </c>
      <c r="D13433" t="s">
        <v>7068</v>
      </c>
      <c r="E13433" t="s">
        <v>10961</v>
      </c>
      <c r="F13433" t="s">
        <v>10953</v>
      </c>
      <c r="J13433" t="s">
        <v>9893</v>
      </c>
      <c r="L13433" t="str">
        <f>_xlfn.XLOOKUP(Tableau1[[#This Row],[TYPE DE PIECE]],Tableau4[MATIERE],Tableau4[SHORT TYPE],"",0,1)</f>
        <v/>
      </c>
      <c r="N13433" t="str">
        <f>IF(ISERR(FIND("DECOUPE",Tableau1[[#This Row],[DESIGNATION]])),"","NEED REF")</f>
        <v/>
      </c>
    </row>
    <row r="13434" spans="2:14">
      <c r="B13434">
        <v>34400571</v>
      </c>
      <c r="C13434" s="2">
        <v>37977</v>
      </c>
      <c r="D13434" t="s">
        <v>5523</v>
      </c>
      <c r="E13434" t="s">
        <v>10962</v>
      </c>
      <c r="F13434" t="s">
        <v>10953</v>
      </c>
      <c r="J13434" t="s">
        <v>9893</v>
      </c>
      <c r="L13434" t="str">
        <f>_xlfn.XLOOKUP(Tableau1[[#This Row],[TYPE DE PIECE]],Tableau4[MATIERE],Tableau4[SHORT TYPE],"",0,1)</f>
        <v/>
      </c>
      <c r="N13434" t="str">
        <f>IF(ISERR(FIND("DECOUPE",Tableau1[[#This Row],[DESIGNATION]])),"","NEED REF")</f>
        <v/>
      </c>
    </row>
    <row r="13435" spans="2:14">
      <c r="B13435">
        <v>34400570</v>
      </c>
      <c r="C13435" s="2">
        <v>37977</v>
      </c>
      <c r="D13435" t="s">
        <v>7068</v>
      </c>
      <c r="E13435" t="s">
        <v>10963</v>
      </c>
      <c r="F13435" t="s">
        <v>10953</v>
      </c>
      <c r="J13435" t="s">
        <v>9893</v>
      </c>
      <c r="L13435" t="str">
        <f>_xlfn.XLOOKUP(Tableau1[[#This Row],[TYPE DE PIECE]],Tableau4[MATIERE],Tableau4[SHORT TYPE],"",0,1)</f>
        <v/>
      </c>
      <c r="N13435" t="str">
        <f>IF(ISERR(FIND("DECOUPE",Tableau1[[#This Row],[DESIGNATION]])),"","NEED REF")</f>
        <v/>
      </c>
    </row>
    <row r="13436" spans="2:14">
      <c r="B13436">
        <v>34400569</v>
      </c>
      <c r="C13436" s="2">
        <v>37977</v>
      </c>
      <c r="D13436" t="s">
        <v>7068</v>
      </c>
      <c r="E13436" t="s">
        <v>10964</v>
      </c>
      <c r="F13436" t="s">
        <v>10953</v>
      </c>
      <c r="J13436" t="s">
        <v>9893</v>
      </c>
      <c r="L13436" t="str">
        <f>_xlfn.XLOOKUP(Tableau1[[#This Row],[TYPE DE PIECE]],Tableau4[MATIERE],Tableau4[SHORT TYPE],"",0,1)</f>
        <v/>
      </c>
      <c r="N13436" t="str">
        <f>IF(ISERR(FIND("DECOUPE",Tableau1[[#This Row],[DESIGNATION]])),"","NEED REF")</f>
        <v/>
      </c>
    </row>
    <row r="13437" spans="2:14">
      <c r="B13437">
        <v>34400568</v>
      </c>
      <c r="C13437" s="2">
        <v>37977</v>
      </c>
      <c r="D13437" t="s">
        <v>5523</v>
      </c>
      <c r="E13437" t="s">
        <v>10965</v>
      </c>
      <c r="F13437" t="s">
        <v>10953</v>
      </c>
      <c r="J13437" t="s">
        <v>9893</v>
      </c>
      <c r="L13437" t="str">
        <f>_xlfn.XLOOKUP(Tableau1[[#This Row],[TYPE DE PIECE]],Tableau4[MATIERE],Tableau4[SHORT TYPE],"",0,1)</f>
        <v/>
      </c>
      <c r="N13437" t="str">
        <f>IF(ISERR(FIND("DECOUPE",Tableau1[[#This Row],[DESIGNATION]])),"","NEED REF")</f>
        <v/>
      </c>
    </row>
    <row r="13438" spans="2:14">
      <c r="B13438">
        <v>34400567</v>
      </c>
      <c r="C13438" s="2">
        <v>37977</v>
      </c>
      <c r="D13438" t="s">
        <v>13</v>
      </c>
      <c r="E13438" t="s">
        <v>10966</v>
      </c>
      <c r="F13438" t="s">
        <v>10967</v>
      </c>
      <c r="J13438" t="s">
        <v>1944</v>
      </c>
      <c r="L13438" t="str">
        <f>_xlfn.XLOOKUP(Tableau1[[#This Row],[TYPE DE PIECE]],Tableau4[MATIERE],Tableau4[SHORT TYPE],"",0,1)</f>
        <v/>
      </c>
      <c r="N13438" t="str">
        <f>IF(ISERR(FIND("DECOUPE",Tableau1[[#This Row],[DESIGNATION]])),"","NEED REF")</f>
        <v/>
      </c>
    </row>
    <row r="13439" spans="2:14">
      <c r="B13439">
        <v>34400566</v>
      </c>
      <c r="C13439" s="2">
        <v>37977</v>
      </c>
      <c r="D13439" t="s">
        <v>745</v>
      </c>
      <c r="E13439" t="s">
        <v>10968</v>
      </c>
      <c r="F13439" t="s">
        <v>691</v>
      </c>
      <c r="J13439" t="s">
        <v>1944</v>
      </c>
      <c r="L13439" t="str">
        <f>_xlfn.XLOOKUP(Tableau1[[#This Row],[TYPE DE PIECE]],Tableau4[MATIERE],Tableau4[SHORT TYPE],"",0,1)</f>
        <v/>
      </c>
      <c r="N13439" t="str">
        <f>IF(ISERR(FIND("DECOUPE",Tableau1[[#This Row],[DESIGNATION]])),"","NEED REF")</f>
        <v/>
      </c>
    </row>
    <row r="13440" spans="2:14">
      <c r="B13440">
        <v>34400565</v>
      </c>
      <c r="C13440" s="2">
        <v>37977</v>
      </c>
      <c r="D13440" t="s">
        <v>13</v>
      </c>
      <c r="E13440" t="s">
        <v>10969</v>
      </c>
      <c r="F13440" t="s">
        <v>10970</v>
      </c>
      <c r="J13440" t="s">
        <v>4048</v>
      </c>
      <c r="L13440" t="str">
        <f>_xlfn.XLOOKUP(Tableau1[[#This Row],[TYPE DE PIECE]],Tableau4[MATIERE],Tableau4[SHORT TYPE],"",0,1)</f>
        <v/>
      </c>
      <c r="N13440" t="str">
        <f>IF(ISERR(FIND("DECOUPE",Tableau1[[#This Row],[DESIGNATION]])),"","NEED REF")</f>
        <v/>
      </c>
    </row>
    <row r="13441" spans="2:14">
      <c r="B13441">
        <v>34400564</v>
      </c>
      <c r="C13441" s="2">
        <v>37974</v>
      </c>
      <c r="D13441" t="s">
        <v>745</v>
      </c>
      <c r="E13441" t="s">
        <v>10971</v>
      </c>
      <c r="F13441" t="s">
        <v>10972</v>
      </c>
      <c r="J13441" t="s">
        <v>1944</v>
      </c>
      <c r="L13441" t="str">
        <f>_xlfn.XLOOKUP(Tableau1[[#This Row],[TYPE DE PIECE]],Tableau4[MATIERE],Tableau4[SHORT TYPE],"",0,1)</f>
        <v/>
      </c>
      <c r="N13441" t="str">
        <f>IF(ISERR(FIND("DECOUPE",Tableau1[[#This Row],[DESIGNATION]])),"","NEED REF")</f>
        <v/>
      </c>
    </row>
    <row r="13442" spans="2:14">
      <c r="B13442">
        <v>34400563</v>
      </c>
      <c r="C13442" s="2">
        <v>37973</v>
      </c>
      <c r="D13442" t="s">
        <v>6880</v>
      </c>
      <c r="E13442" t="s">
        <v>10973</v>
      </c>
      <c r="F13442" t="s">
        <v>10974</v>
      </c>
      <c r="J13442" t="s">
        <v>4048</v>
      </c>
      <c r="L13442" t="str">
        <f>_xlfn.XLOOKUP(Tableau1[[#This Row],[TYPE DE PIECE]],Tableau4[MATIERE],Tableau4[SHORT TYPE],"",0,1)</f>
        <v/>
      </c>
      <c r="N13442" t="str">
        <f>IF(ISERR(FIND("DECOUPE",Tableau1[[#This Row],[DESIGNATION]])),"","NEED REF")</f>
        <v/>
      </c>
    </row>
    <row r="13443" spans="2:14">
      <c r="B13443">
        <v>34400562</v>
      </c>
      <c r="C13443" s="2">
        <v>37972</v>
      </c>
      <c r="D13443" t="s">
        <v>6880</v>
      </c>
      <c r="E13443" t="s">
        <v>10975</v>
      </c>
      <c r="F13443" t="s">
        <v>9678</v>
      </c>
      <c r="J13443" t="s">
        <v>10928</v>
      </c>
      <c r="L13443" t="str">
        <f>_xlfn.XLOOKUP(Tableau1[[#This Row],[TYPE DE PIECE]],Tableau4[MATIERE],Tableau4[SHORT TYPE],"",0,1)</f>
        <v/>
      </c>
      <c r="N13443" t="str">
        <f>IF(ISERR(FIND("DECOUPE",Tableau1[[#This Row],[DESIGNATION]])),"","NEED REF")</f>
        <v/>
      </c>
    </row>
    <row r="13444" spans="2:14">
      <c r="B13444">
        <v>34400561</v>
      </c>
      <c r="C13444" s="2">
        <v>37970</v>
      </c>
      <c r="D13444" t="s">
        <v>6880</v>
      </c>
      <c r="E13444" t="s">
        <v>10976</v>
      </c>
      <c r="F13444" t="s">
        <v>10411</v>
      </c>
      <c r="J13444" t="s">
        <v>2245</v>
      </c>
      <c r="L13444" t="str">
        <f>_xlfn.XLOOKUP(Tableau1[[#This Row],[TYPE DE PIECE]],Tableau4[MATIERE],Tableau4[SHORT TYPE],"",0,1)</f>
        <v/>
      </c>
      <c r="N13444" t="str">
        <f>IF(ISERR(FIND("DECOUPE",Tableau1[[#This Row],[DESIGNATION]])),"","NEED REF")</f>
        <v/>
      </c>
    </row>
    <row r="13445" spans="2:14">
      <c r="B13445">
        <v>34400560</v>
      </c>
      <c r="C13445" s="2">
        <v>37967</v>
      </c>
      <c r="D13445" t="s">
        <v>13</v>
      </c>
      <c r="E13445" t="s">
        <v>10977</v>
      </c>
      <c r="F13445" t="s">
        <v>10978</v>
      </c>
      <c r="J13445" t="s">
        <v>9274</v>
      </c>
      <c r="L13445" t="str">
        <f>_xlfn.XLOOKUP(Tableau1[[#This Row],[TYPE DE PIECE]],Tableau4[MATIERE],Tableau4[SHORT TYPE],"",0,1)</f>
        <v/>
      </c>
      <c r="N13445" t="str">
        <f>IF(ISERR(FIND("DECOUPE",Tableau1[[#This Row],[DESIGNATION]])),"","NEED REF")</f>
        <v/>
      </c>
    </row>
    <row r="13446" spans="2:14">
      <c r="B13446">
        <v>34400559</v>
      </c>
      <c r="C13446" s="2">
        <v>37965</v>
      </c>
      <c r="D13446" t="s">
        <v>745</v>
      </c>
      <c r="E13446" t="s">
        <v>10979</v>
      </c>
      <c r="F13446" t="s">
        <v>10843</v>
      </c>
      <c r="J13446" t="s">
        <v>9274</v>
      </c>
      <c r="L13446" t="str">
        <f>_xlfn.XLOOKUP(Tableau1[[#This Row],[TYPE DE PIECE]],Tableau4[MATIERE],Tableau4[SHORT TYPE],"",0,1)</f>
        <v/>
      </c>
      <c r="N13446" t="str">
        <f>IF(ISERR(FIND("DECOUPE",Tableau1[[#This Row],[DESIGNATION]])),"","NEED REF")</f>
        <v/>
      </c>
    </row>
    <row r="13447" spans="2:14">
      <c r="B13447">
        <v>34400558</v>
      </c>
      <c r="C13447" s="2">
        <v>37965</v>
      </c>
      <c r="D13447" t="s">
        <v>745</v>
      </c>
      <c r="E13447" t="s">
        <v>10980</v>
      </c>
      <c r="F13447" t="s">
        <v>8695</v>
      </c>
      <c r="J13447" t="s">
        <v>10928</v>
      </c>
      <c r="L13447" t="str">
        <f>_xlfn.XLOOKUP(Tableau1[[#This Row],[TYPE DE PIECE]],Tableau4[MATIERE],Tableau4[SHORT TYPE],"",0,1)</f>
        <v/>
      </c>
      <c r="N13447" t="str">
        <f>IF(ISERR(FIND("DECOUPE",Tableau1[[#This Row],[DESIGNATION]])),"","NEED REF")</f>
        <v/>
      </c>
    </row>
    <row r="13448" spans="2:14">
      <c r="B13448">
        <v>34400557</v>
      </c>
      <c r="C13448" s="2">
        <v>37965</v>
      </c>
      <c r="D13448" t="s">
        <v>13</v>
      </c>
      <c r="E13448" t="s">
        <v>10981</v>
      </c>
      <c r="F13448" t="s">
        <v>8695</v>
      </c>
      <c r="J13448" t="s">
        <v>10928</v>
      </c>
      <c r="L13448" t="str">
        <f>_xlfn.XLOOKUP(Tableau1[[#This Row],[TYPE DE PIECE]],Tableau4[MATIERE],Tableau4[SHORT TYPE],"",0,1)</f>
        <v/>
      </c>
      <c r="N13448" t="str">
        <f>IF(ISERR(FIND("DECOUPE",Tableau1[[#This Row],[DESIGNATION]])),"","NEED REF")</f>
        <v/>
      </c>
    </row>
    <row r="13449" spans="2:14">
      <c r="B13449">
        <v>34400556</v>
      </c>
      <c r="C13449" s="2">
        <v>37965</v>
      </c>
      <c r="D13449" t="s">
        <v>13</v>
      </c>
      <c r="E13449" t="s">
        <v>10982</v>
      </c>
      <c r="F13449" t="s">
        <v>8695</v>
      </c>
      <c r="J13449" t="s">
        <v>10928</v>
      </c>
      <c r="L13449" t="str">
        <f>_xlfn.XLOOKUP(Tableau1[[#This Row],[TYPE DE PIECE]],Tableau4[MATIERE],Tableau4[SHORT TYPE],"",0,1)</f>
        <v/>
      </c>
      <c r="N13449" t="str">
        <f>IF(ISERR(FIND("DECOUPE",Tableau1[[#This Row],[DESIGNATION]])),"","NEED REF")</f>
        <v/>
      </c>
    </row>
    <row r="13450" spans="2:14">
      <c r="B13450">
        <v>34400555</v>
      </c>
      <c r="C13450" s="2">
        <v>37965</v>
      </c>
      <c r="D13450" t="s">
        <v>745</v>
      </c>
      <c r="E13450" t="s">
        <v>10983</v>
      </c>
      <c r="F13450" t="s">
        <v>8695</v>
      </c>
      <c r="J13450" t="s">
        <v>10928</v>
      </c>
      <c r="L13450" t="str">
        <f>_xlfn.XLOOKUP(Tableau1[[#This Row],[TYPE DE PIECE]],Tableau4[MATIERE],Tableau4[SHORT TYPE],"",0,1)</f>
        <v/>
      </c>
      <c r="N13450" t="str">
        <f>IF(ISERR(FIND("DECOUPE",Tableau1[[#This Row],[DESIGNATION]])),"","NEED REF")</f>
        <v/>
      </c>
    </row>
    <row r="13451" spans="2:14">
      <c r="B13451">
        <v>34400554</v>
      </c>
      <c r="C13451" s="2">
        <v>36869</v>
      </c>
      <c r="D13451" t="s">
        <v>745</v>
      </c>
      <c r="E13451" t="s">
        <v>10984</v>
      </c>
      <c r="F13451" t="s">
        <v>10985</v>
      </c>
      <c r="J13451" t="s">
        <v>9274</v>
      </c>
      <c r="L13451" t="str">
        <f>_xlfn.XLOOKUP(Tableau1[[#This Row],[TYPE DE PIECE]],Tableau4[MATIERE],Tableau4[SHORT TYPE],"",0,1)</f>
        <v/>
      </c>
      <c r="N13451" t="str">
        <f>IF(ISERR(FIND("DECOUPE",Tableau1[[#This Row],[DESIGNATION]])),"","NEED REF")</f>
        <v/>
      </c>
    </row>
    <row r="13452" spans="2:14">
      <c r="B13452">
        <v>34400553</v>
      </c>
      <c r="C13452" s="2">
        <v>37964</v>
      </c>
      <c r="D13452" t="s">
        <v>6880</v>
      </c>
      <c r="E13452" t="s">
        <v>10986</v>
      </c>
      <c r="F13452" t="s">
        <v>10987</v>
      </c>
      <c r="J13452" t="s">
        <v>9893</v>
      </c>
      <c r="L13452" t="str">
        <f>_xlfn.XLOOKUP(Tableau1[[#This Row],[TYPE DE PIECE]],Tableau4[MATIERE],Tableau4[SHORT TYPE],"",0,1)</f>
        <v/>
      </c>
      <c r="N13452" t="str">
        <f>IF(ISERR(FIND("DECOUPE",Tableau1[[#This Row],[DESIGNATION]])),"","NEED REF")</f>
        <v/>
      </c>
    </row>
    <row r="13453" spans="2:14">
      <c r="B13453">
        <v>34400552</v>
      </c>
      <c r="C13453" s="2">
        <v>37963</v>
      </c>
      <c r="D13453" t="s">
        <v>13</v>
      </c>
      <c r="E13453" t="s">
        <v>10988</v>
      </c>
      <c r="F13453" t="s">
        <v>10989</v>
      </c>
      <c r="J13453" t="s">
        <v>9893</v>
      </c>
      <c r="L13453" t="str">
        <f>_xlfn.XLOOKUP(Tableau1[[#This Row],[TYPE DE PIECE]],Tableau4[MATIERE],Tableau4[SHORT TYPE],"",0,1)</f>
        <v/>
      </c>
      <c r="N13453" t="str">
        <f>IF(ISERR(FIND("DECOUPE",Tableau1[[#This Row],[DESIGNATION]])),"","NEED REF")</f>
        <v/>
      </c>
    </row>
    <row r="13454" spans="2:14">
      <c r="B13454">
        <v>34400551</v>
      </c>
      <c r="C13454" s="2">
        <v>37963</v>
      </c>
      <c r="D13454" t="s">
        <v>7068</v>
      </c>
      <c r="E13454" t="s">
        <v>10990</v>
      </c>
      <c r="F13454" t="s">
        <v>10991</v>
      </c>
      <c r="J13454" t="s">
        <v>9893</v>
      </c>
      <c r="L13454" t="str">
        <f>_xlfn.XLOOKUP(Tableau1[[#This Row],[TYPE DE PIECE]],Tableau4[MATIERE],Tableau4[SHORT TYPE],"",0,1)</f>
        <v/>
      </c>
      <c r="N13454" t="str">
        <f>IF(ISERR(FIND("DECOUPE",Tableau1[[#This Row],[DESIGNATION]])),"","NEED REF")</f>
        <v/>
      </c>
    </row>
    <row r="13455" spans="2:14">
      <c r="B13455">
        <v>34400550</v>
      </c>
      <c r="C13455" s="2">
        <v>37963</v>
      </c>
      <c r="D13455" t="s">
        <v>13</v>
      </c>
      <c r="E13455" t="s">
        <v>10992</v>
      </c>
      <c r="F13455" t="s">
        <v>10230</v>
      </c>
      <c r="J13455" t="s">
        <v>1944</v>
      </c>
      <c r="L13455" t="str">
        <f>_xlfn.XLOOKUP(Tableau1[[#This Row],[TYPE DE PIECE]],Tableau4[MATIERE],Tableau4[SHORT TYPE],"",0,1)</f>
        <v/>
      </c>
      <c r="N13455" t="str">
        <f>IF(ISERR(FIND("DECOUPE",Tableau1[[#This Row],[DESIGNATION]])),"","NEED REF")</f>
        <v/>
      </c>
    </row>
    <row r="13456" spans="2:14">
      <c r="B13456">
        <v>34400549</v>
      </c>
      <c r="C13456" s="2">
        <v>37963</v>
      </c>
      <c r="D13456" t="s">
        <v>13</v>
      </c>
      <c r="E13456" t="s">
        <v>10993</v>
      </c>
      <c r="F13456" t="s">
        <v>10230</v>
      </c>
      <c r="J13456" t="s">
        <v>1944</v>
      </c>
      <c r="L13456" t="str">
        <f>_xlfn.XLOOKUP(Tableau1[[#This Row],[TYPE DE PIECE]],Tableau4[MATIERE],Tableau4[SHORT TYPE],"",0,1)</f>
        <v/>
      </c>
      <c r="N13456" t="str">
        <f>IF(ISERR(FIND("DECOUPE",Tableau1[[#This Row],[DESIGNATION]])),"","NEED REF")</f>
        <v/>
      </c>
    </row>
    <row r="13457" spans="2:14">
      <c r="B13457">
        <v>34400548</v>
      </c>
      <c r="C13457" s="2">
        <v>37963</v>
      </c>
      <c r="D13457" t="s">
        <v>745</v>
      </c>
      <c r="E13457" t="s">
        <v>10994</v>
      </c>
      <c r="F13457" t="s">
        <v>10230</v>
      </c>
      <c r="J13457" t="s">
        <v>1944</v>
      </c>
      <c r="L13457" t="str">
        <f>_xlfn.XLOOKUP(Tableau1[[#This Row],[TYPE DE PIECE]],Tableau4[MATIERE],Tableau4[SHORT TYPE],"",0,1)</f>
        <v/>
      </c>
      <c r="N13457" t="str">
        <f>IF(ISERR(FIND("DECOUPE",Tableau1[[#This Row],[DESIGNATION]])),"","NEED REF")</f>
        <v/>
      </c>
    </row>
    <row r="13458" spans="2:14">
      <c r="B13458">
        <v>34400547</v>
      </c>
      <c r="C13458" s="2">
        <v>37960</v>
      </c>
      <c r="D13458" t="s">
        <v>6880</v>
      </c>
      <c r="E13458" t="s">
        <v>10995</v>
      </c>
      <c r="F13458" t="s">
        <v>10691</v>
      </c>
      <c r="J13458" t="s">
        <v>9893</v>
      </c>
      <c r="L13458" t="str">
        <f>_xlfn.XLOOKUP(Tableau1[[#This Row],[TYPE DE PIECE]],Tableau4[MATIERE],Tableau4[SHORT TYPE],"",0,1)</f>
        <v/>
      </c>
      <c r="N13458" t="str">
        <f>IF(ISERR(FIND("DECOUPE",Tableau1[[#This Row],[DESIGNATION]])),"","NEED REF")</f>
        <v/>
      </c>
    </row>
    <row r="13459" spans="2:14">
      <c r="B13459">
        <v>34400546</v>
      </c>
      <c r="C13459" s="2">
        <v>37958</v>
      </c>
      <c r="D13459" t="s">
        <v>745</v>
      </c>
      <c r="E13459" t="s">
        <v>10996</v>
      </c>
      <c r="F13459" t="s">
        <v>10997</v>
      </c>
      <c r="J13459" t="s">
        <v>4048</v>
      </c>
      <c r="L13459" t="str">
        <f>_xlfn.XLOOKUP(Tableau1[[#This Row],[TYPE DE PIECE]],Tableau4[MATIERE],Tableau4[SHORT TYPE],"",0,1)</f>
        <v/>
      </c>
      <c r="N13459" t="str">
        <f>IF(ISERR(FIND("DECOUPE",Tableau1[[#This Row],[DESIGNATION]])),"","NEED REF")</f>
        <v/>
      </c>
    </row>
    <row r="13460" spans="2:14">
      <c r="B13460">
        <v>34400545</v>
      </c>
      <c r="C13460" s="2">
        <v>37958</v>
      </c>
      <c r="D13460" t="s">
        <v>6880</v>
      </c>
      <c r="E13460" t="s">
        <v>10998</v>
      </c>
      <c r="F13460" t="s">
        <v>8695</v>
      </c>
      <c r="J13460" t="s">
        <v>1944</v>
      </c>
      <c r="L13460" t="str">
        <f>_xlfn.XLOOKUP(Tableau1[[#This Row],[TYPE DE PIECE]],Tableau4[MATIERE],Tableau4[SHORT TYPE],"",0,1)</f>
        <v/>
      </c>
      <c r="N13460" t="str">
        <f>IF(ISERR(FIND("DECOUPE",Tableau1[[#This Row],[DESIGNATION]])),"","NEED REF")</f>
        <v/>
      </c>
    </row>
    <row r="13461" spans="2:14">
      <c r="B13461">
        <v>34400544</v>
      </c>
      <c r="C13461" s="2">
        <v>37957</v>
      </c>
      <c r="D13461" t="s">
        <v>10999</v>
      </c>
      <c r="E13461" t="s">
        <v>11000</v>
      </c>
      <c r="F13461" t="s">
        <v>11001</v>
      </c>
      <c r="J13461" t="s">
        <v>9893</v>
      </c>
      <c r="L13461" t="str">
        <f>_xlfn.XLOOKUP(Tableau1[[#This Row],[TYPE DE PIECE]],Tableau4[MATIERE],Tableau4[SHORT TYPE],"",0,1)</f>
        <v/>
      </c>
      <c r="N13461" t="str">
        <f>IF(ISERR(FIND("DECOUPE",Tableau1[[#This Row],[DESIGNATION]])),"","NEED REF")</f>
        <v/>
      </c>
    </row>
    <row r="13462" spans="2:14">
      <c r="B13462">
        <v>34400543</v>
      </c>
      <c r="C13462" s="2">
        <v>37957</v>
      </c>
      <c r="D13462" t="s">
        <v>745</v>
      </c>
      <c r="E13462" t="s">
        <v>11002</v>
      </c>
      <c r="F13462" t="s">
        <v>11003</v>
      </c>
      <c r="J13462" t="s">
        <v>4048</v>
      </c>
      <c r="L13462" t="str">
        <f>_xlfn.XLOOKUP(Tableau1[[#This Row],[TYPE DE PIECE]],Tableau4[MATIERE],Tableau4[SHORT TYPE],"",0,1)</f>
        <v/>
      </c>
      <c r="N13462" t="str">
        <f>IF(ISERR(FIND("DECOUPE",Tableau1[[#This Row],[DESIGNATION]])),"","NEED REF")</f>
        <v/>
      </c>
    </row>
    <row r="13463" spans="2:14">
      <c r="B13463">
        <v>34400542</v>
      </c>
      <c r="C13463" s="2"/>
      <c r="D13463" t="s">
        <v>6880</v>
      </c>
      <c r="E13463" t="s">
        <v>11004</v>
      </c>
      <c r="F13463" t="s">
        <v>11005</v>
      </c>
      <c r="J13463" t="s">
        <v>1944</v>
      </c>
      <c r="L13463" t="str">
        <f>_xlfn.XLOOKUP(Tableau1[[#This Row],[TYPE DE PIECE]],Tableau4[MATIERE],Tableau4[SHORT TYPE],"",0,1)</f>
        <v/>
      </c>
      <c r="N13463" t="str">
        <f>IF(ISERR(FIND("DECOUPE",Tableau1[[#This Row],[DESIGNATION]])),"","NEED REF")</f>
        <v/>
      </c>
    </row>
    <row r="13464" spans="2:14">
      <c r="B13464">
        <v>34400541</v>
      </c>
      <c r="C13464" s="2"/>
      <c r="D13464" t="s">
        <v>745</v>
      </c>
      <c r="E13464" t="s">
        <v>11006</v>
      </c>
      <c r="F13464" t="s">
        <v>11007</v>
      </c>
      <c r="J13464" t="s">
        <v>9274</v>
      </c>
      <c r="L13464" t="str">
        <f>_xlfn.XLOOKUP(Tableau1[[#This Row],[TYPE DE PIECE]],Tableau4[MATIERE],Tableau4[SHORT TYPE],"",0,1)</f>
        <v/>
      </c>
      <c r="N13464" t="str">
        <f>IF(ISERR(FIND("DECOUPE",Tableau1[[#This Row],[DESIGNATION]])),"","NEED REF")</f>
        <v/>
      </c>
    </row>
    <row r="13465" spans="2:14">
      <c r="B13465">
        <v>34400540</v>
      </c>
      <c r="C13465" s="2"/>
      <c r="D13465" t="s">
        <v>745</v>
      </c>
      <c r="E13465" t="s">
        <v>11008</v>
      </c>
      <c r="F13465" t="s">
        <v>11007</v>
      </c>
      <c r="J13465" t="s">
        <v>9274</v>
      </c>
      <c r="L13465" t="str">
        <f>_xlfn.XLOOKUP(Tableau1[[#This Row],[TYPE DE PIECE]],Tableau4[MATIERE],Tableau4[SHORT TYPE],"",0,1)</f>
        <v/>
      </c>
      <c r="N13465" t="str">
        <f>IF(ISERR(FIND("DECOUPE",Tableau1[[#This Row],[DESIGNATION]])),"","NEED REF")</f>
        <v/>
      </c>
    </row>
    <row r="13466" spans="2:14">
      <c r="B13466">
        <v>34400539</v>
      </c>
      <c r="C13466" s="2"/>
      <c r="D13466" t="s">
        <v>13</v>
      </c>
      <c r="E13466" t="s">
        <v>11009</v>
      </c>
      <c r="F13466" t="s">
        <v>9477</v>
      </c>
      <c r="J13466" t="s">
        <v>1944</v>
      </c>
      <c r="L13466" t="str">
        <f>_xlfn.XLOOKUP(Tableau1[[#This Row],[TYPE DE PIECE]],Tableau4[MATIERE],Tableau4[SHORT TYPE],"",0,1)</f>
        <v/>
      </c>
      <c r="N13466" t="str">
        <f>IF(ISERR(FIND("DECOUPE",Tableau1[[#This Row],[DESIGNATION]])),"","NEED REF")</f>
        <v/>
      </c>
    </row>
    <row r="13467" spans="2:14">
      <c r="B13467">
        <v>34400538</v>
      </c>
      <c r="C13467" s="2"/>
      <c r="D13467" t="s">
        <v>6880</v>
      </c>
      <c r="E13467" t="s">
        <v>11010</v>
      </c>
      <c r="F13467" t="s">
        <v>11011</v>
      </c>
      <c r="J13467" t="s">
        <v>1944</v>
      </c>
      <c r="L13467" t="str">
        <f>_xlfn.XLOOKUP(Tableau1[[#This Row],[TYPE DE PIECE]],Tableau4[MATIERE],Tableau4[SHORT TYPE],"",0,1)</f>
        <v/>
      </c>
      <c r="N13467" t="str">
        <f>IF(ISERR(FIND("DECOUPE",Tableau1[[#This Row],[DESIGNATION]])),"","NEED REF")</f>
        <v/>
      </c>
    </row>
    <row r="13468" spans="2:14">
      <c r="B13468">
        <v>34400537</v>
      </c>
      <c r="C13468" s="2">
        <v>37938</v>
      </c>
      <c r="D13468" t="s">
        <v>7068</v>
      </c>
      <c r="E13468" t="s">
        <v>11012</v>
      </c>
      <c r="F13468" t="s">
        <v>10934</v>
      </c>
      <c r="J13468" t="s">
        <v>4048</v>
      </c>
      <c r="L13468" t="str">
        <f>_xlfn.XLOOKUP(Tableau1[[#This Row],[TYPE DE PIECE]],Tableau4[MATIERE],Tableau4[SHORT TYPE],"",0,1)</f>
        <v/>
      </c>
      <c r="N13468" t="str">
        <f>IF(ISERR(FIND("DECOUPE",Tableau1[[#This Row],[DESIGNATION]])),"","NEED REF")</f>
        <v/>
      </c>
    </row>
    <row r="13469" spans="2:14">
      <c r="B13469">
        <v>34400536</v>
      </c>
      <c r="C13469" s="2">
        <v>37932</v>
      </c>
      <c r="D13469" t="s">
        <v>13</v>
      </c>
      <c r="E13469" t="s">
        <v>11013</v>
      </c>
      <c r="F13469" t="s">
        <v>11014</v>
      </c>
      <c r="J13469" t="s">
        <v>1944</v>
      </c>
      <c r="L13469" t="str">
        <f>_xlfn.XLOOKUP(Tableau1[[#This Row],[TYPE DE PIECE]],Tableau4[MATIERE],Tableau4[SHORT TYPE],"",0,1)</f>
        <v/>
      </c>
      <c r="N13469" t="str">
        <f>IF(ISERR(FIND("DECOUPE",Tableau1[[#This Row],[DESIGNATION]])),"","NEED REF")</f>
        <v/>
      </c>
    </row>
    <row r="13470" spans="2:14">
      <c r="B13470">
        <v>34400535</v>
      </c>
      <c r="C13470" s="2">
        <v>37930</v>
      </c>
      <c r="D13470" t="s">
        <v>13</v>
      </c>
      <c r="E13470" t="s">
        <v>11015</v>
      </c>
      <c r="F13470" t="s">
        <v>11016</v>
      </c>
      <c r="J13470" t="s">
        <v>1944</v>
      </c>
      <c r="L13470" t="str">
        <f>_xlfn.XLOOKUP(Tableau1[[#This Row],[TYPE DE PIECE]],Tableau4[MATIERE],Tableau4[SHORT TYPE],"",0,1)</f>
        <v/>
      </c>
      <c r="N13470" t="str">
        <f>IF(ISERR(FIND("DECOUPE",Tableau1[[#This Row],[DESIGNATION]])),"","NEED REF")</f>
        <v/>
      </c>
    </row>
    <row r="13471" spans="2:14">
      <c r="B13471">
        <v>34400534</v>
      </c>
      <c r="C13471" s="2">
        <v>37928</v>
      </c>
      <c r="D13471" t="s">
        <v>6880</v>
      </c>
      <c r="E13471" t="s">
        <v>11017</v>
      </c>
      <c r="F13471" t="s">
        <v>9678</v>
      </c>
      <c r="J13471" t="s">
        <v>10928</v>
      </c>
      <c r="L13471" t="str">
        <f>_xlfn.XLOOKUP(Tableau1[[#This Row],[TYPE DE PIECE]],Tableau4[MATIERE],Tableau4[SHORT TYPE],"",0,1)</f>
        <v/>
      </c>
      <c r="N13471" t="str">
        <f>IF(ISERR(FIND("DECOUPE",Tableau1[[#This Row],[DESIGNATION]])),"","NEED REF")</f>
        <v/>
      </c>
    </row>
    <row r="13472" spans="2:14">
      <c r="B13472">
        <v>34400533</v>
      </c>
      <c r="C13472" s="2">
        <v>37925</v>
      </c>
      <c r="D13472" t="s">
        <v>13</v>
      </c>
      <c r="E13472" t="s">
        <v>11018</v>
      </c>
      <c r="F13472" t="s">
        <v>11019</v>
      </c>
      <c r="J13472" t="s">
        <v>9274</v>
      </c>
      <c r="L13472" t="str">
        <f>_xlfn.XLOOKUP(Tableau1[[#This Row],[TYPE DE PIECE]],Tableau4[MATIERE],Tableau4[SHORT TYPE],"",0,1)</f>
        <v/>
      </c>
      <c r="N13472" t="str">
        <f>IF(ISERR(FIND("DECOUPE",Tableau1[[#This Row],[DESIGNATION]])),"","NEED REF")</f>
        <v/>
      </c>
    </row>
    <row r="13473" spans="2:14">
      <c r="B13473">
        <v>34400532</v>
      </c>
      <c r="C13473" s="2">
        <v>37922</v>
      </c>
      <c r="D13473" t="s">
        <v>9861</v>
      </c>
      <c r="E13473" t="s">
        <v>11020</v>
      </c>
      <c r="F13473" t="s">
        <v>11021</v>
      </c>
      <c r="J13473" t="s">
        <v>9274</v>
      </c>
      <c r="L13473" t="str">
        <f>_xlfn.XLOOKUP(Tableau1[[#This Row],[TYPE DE PIECE]],Tableau4[MATIERE],Tableau4[SHORT TYPE],"",0,1)</f>
        <v/>
      </c>
      <c r="N13473" t="str">
        <f>IF(ISERR(FIND("DECOUPE",Tableau1[[#This Row],[DESIGNATION]])),"","NEED REF")</f>
        <v/>
      </c>
    </row>
    <row r="13474" spans="2:14">
      <c r="B13474">
        <v>34400531</v>
      </c>
      <c r="C13474" s="2">
        <v>37921</v>
      </c>
      <c r="D13474" t="s">
        <v>745</v>
      </c>
      <c r="E13474" t="s">
        <v>11022</v>
      </c>
      <c r="F13474" t="s">
        <v>9164</v>
      </c>
      <c r="J13474" t="s">
        <v>9274</v>
      </c>
      <c r="L13474" t="str">
        <f>_xlfn.XLOOKUP(Tableau1[[#This Row],[TYPE DE PIECE]],Tableau4[MATIERE],Tableau4[SHORT TYPE],"",0,1)</f>
        <v/>
      </c>
      <c r="N13474" t="str">
        <f>IF(ISERR(FIND("DECOUPE",Tableau1[[#This Row],[DESIGNATION]])),"","NEED REF")</f>
        <v/>
      </c>
    </row>
    <row r="13475" spans="2:14">
      <c r="B13475">
        <v>34400530</v>
      </c>
      <c r="C13475" s="2">
        <v>37918</v>
      </c>
      <c r="D13475" t="s">
        <v>13</v>
      </c>
      <c r="E13475" t="s">
        <v>11023</v>
      </c>
      <c r="F13475" t="s">
        <v>9164</v>
      </c>
      <c r="J13475" t="s">
        <v>9893</v>
      </c>
      <c r="L13475" t="str">
        <f>_xlfn.XLOOKUP(Tableau1[[#This Row],[TYPE DE PIECE]],Tableau4[MATIERE],Tableau4[SHORT TYPE],"",0,1)</f>
        <v/>
      </c>
      <c r="N13475" t="str">
        <f>IF(ISERR(FIND("DECOUPE",Tableau1[[#This Row],[DESIGNATION]])),"","NEED REF")</f>
        <v/>
      </c>
    </row>
    <row r="13476" spans="2:14">
      <c r="B13476">
        <v>34400529</v>
      </c>
      <c r="C13476" s="2">
        <v>37918</v>
      </c>
      <c r="D13476" t="s">
        <v>13</v>
      </c>
      <c r="E13476" t="s">
        <v>11024</v>
      </c>
      <c r="F13476" t="s">
        <v>9644</v>
      </c>
      <c r="J13476" t="s">
        <v>1944</v>
      </c>
      <c r="L13476" t="str">
        <f>_xlfn.XLOOKUP(Tableau1[[#This Row],[TYPE DE PIECE]],Tableau4[MATIERE],Tableau4[SHORT TYPE],"",0,1)</f>
        <v/>
      </c>
      <c r="N13476" t="str">
        <f>IF(ISERR(FIND("DECOUPE",Tableau1[[#This Row],[DESIGNATION]])),"","NEED REF")</f>
        <v/>
      </c>
    </row>
    <row r="13477" spans="2:14">
      <c r="B13477">
        <v>34400528</v>
      </c>
      <c r="C13477" s="2">
        <v>37918</v>
      </c>
      <c r="D13477" t="s">
        <v>13</v>
      </c>
      <c r="E13477" t="s">
        <v>11025</v>
      </c>
      <c r="F13477" t="s">
        <v>11026</v>
      </c>
      <c r="J13477" t="s">
        <v>2245</v>
      </c>
      <c r="L13477" t="str">
        <f>_xlfn.XLOOKUP(Tableau1[[#This Row],[TYPE DE PIECE]],Tableau4[MATIERE],Tableau4[SHORT TYPE],"",0,1)</f>
        <v/>
      </c>
      <c r="N13477" t="str">
        <f>IF(ISERR(FIND("DECOUPE",Tableau1[[#This Row],[DESIGNATION]])),"","NEED REF")</f>
        <v/>
      </c>
    </row>
    <row r="13478" spans="2:14">
      <c r="B13478">
        <v>34400527</v>
      </c>
      <c r="C13478" s="2">
        <v>37914</v>
      </c>
      <c r="D13478" t="s">
        <v>745</v>
      </c>
      <c r="E13478" t="s">
        <v>11027</v>
      </c>
      <c r="F13478" t="s">
        <v>10559</v>
      </c>
      <c r="J13478" t="s">
        <v>4048</v>
      </c>
      <c r="L13478" t="str">
        <f>_xlfn.XLOOKUP(Tableau1[[#This Row],[TYPE DE PIECE]],Tableau4[MATIERE],Tableau4[SHORT TYPE],"",0,1)</f>
        <v/>
      </c>
      <c r="N13478" t="str">
        <f>IF(ISERR(FIND("DECOUPE",Tableau1[[#This Row],[DESIGNATION]])),"","NEED REF")</f>
        <v/>
      </c>
    </row>
    <row r="13479" spans="2:14">
      <c r="B13479">
        <v>34400526</v>
      </c>
      <c r="C13479" s="2">
        <v>37911</v>
      </c>
      <c r="D13479" t="s">
        <v>745</v>
      </c>
      <c r="E13479" t="s">
        <v>11028</v>
      </c>
      <c r="F13479" t="s">
        <v>11029</v>
      </c>
      <c r="J13479" t="s">
        <v>1944</v>
      </c>
      <c r="L13479" t="str">
        <f>_xlfn.XLOOKUP(Tableau1[[#This Row],[TYPE DE PIECE]],Tableau4[MATIERE],Tableau4[SHORT TYPE],"",0,1)</f>
        <v/>
      </c>
      <c r="N13479" t="str">
        <f>IF(ISERR(FIND("DECOUPE",Tableau1[[#This Row],[DESIGNATION]])),"","NEED REF")</f>
        <v/>
      </c>
    </row>
    <row r="13480" spans="2:14">
      <c r="B13480">
        <v>34400525</v>
      </c>
      <c r="C13480" s="2">
        <v>37911</v>
      </c>
      <c r="D13480" t="s">
        <v>745</v>
      </c>
      <c r="E13480" t="s">
        <v>11030</v>
      </c>
      <c r="F13480" t="s">
        <v>11029</v>
      </c>
      <c r="J13480" t="s">
        <v>1944</v>
      </c>
      <c r="L13480" t="str">
        <f>_xlfn.XLOOKUP(Tableau1[[#This Row],[TYPE DE PIECE]],Tableau4[MATIERE],Tableau4[SHORT TYPE],"",0,1)</f>
        <v/>
      </c>
      <c r="N13480" t="str">
        <f>IF(ISERR(FIND("DECOUPE",Tableau1[[#This Row],[DESIGNATION]])),"","NEED REF")</f>
        <v/>
      </c>
    </row>
    <row r="13481" spans="2:14">
      <c r="B13481">
        <v>34400524</v>
      </c>
      <c r="C13481" s="2">
        <v>37911</v>
      </c>
      <c r="D13481" t="s">
        <v>13</v>
      </c>
      <c r="E13481" t="s">
        <v>11031</v>
      </c>
      <c r="F13481" t="s">
        <v>11029</v>
      </c>
      <c r="J13481" t="s">
        <v>1944</v>
      </c>
      <c r="L13481" t="str">
        <f>_xlfn.XLOOKUP(Tableau1[[#This Row],[TYPE DE PIECE]],Tableau4[MATIERE],Tableau4[SHORT TYPE],"",0,1)</f>
        <v/>
      </c>
      <c r="N13481" t="str">
        <f>IF(ISERR(FIND("DECOUPE",Tableau1[[#This Row],[DESIGNATION]])),"","NEED REF")</f>
        <v/>
      </c>
    </row>
    <row r="13482" spans="2:14">
      <c r="B13482">
        <v>34400523</v>
      </c>
      <c r="C13482" s="2">
        <v>37909</v>
      </c>
      <c r="D13482" t="s">
        <v>13</v>
      </c>
      <c r="E13482" t="s">
        <v>11032</v>
      </c>
      <c r="F13482" t="s">
        <v>11033</v>
      </c>
      <c r="J13482" t="s">
        <v>1944</v>
      </c>
      <c r="L13482" t="str">
        <f>_xlfn.XLOOKUP(Tableau1[[#This Row],[TYPE DE PIECE]],Tableau4[MATIERE],Tableau4[SHORT TYPE],"",0,1)</f>
        <v/>
      </c>
      <c r="N13482" t="str">
        <f>IF(ISERR(FIND("DECOUPE",Tableau1[[#This Row],[DESIGNATION]])),"","NEED REF")</f>
        <v/>
      </c>
    </row>
    <row r="13483" spans="2:14">
      <c r="B13483">
        <v>34400522</v>
      </c>
      <c r="C13483" s="2">
        <v>37909</v>
      </c>
      <c r="D13483" t="s">
        <v>13</v>
      </c>
      <c r="E13483" t="s">
        <v>11034</v>
      </c>
      <c r="F13483" t="s">
        <v>11035</v>
      </c>
      <c r="J13483" t="s">
        <v>1944</v>
      </c>
      <c r="L13483" t="str">
        <f>_xlfn.XLOOKUP(Tableau1[[#This Row],[TYPE DE PIECE]],Tableau4[MATIERE],Tableau4[SHORT TYPE],"",0,1)</f>
        <v/>
      </c>
      <c r="N13483" t="str">
        <f>IF(ISERR(FIND("DECOUPE",Tableau1[[#This Row],[DESIGNATION]])),"","NEED REF")</f>
        <v/>
      </c>
    </row>
    <row r="13484" spans="2:14">
      <c r="B13484">
        <v>34400521</v>
      </c>
      <c r="C13484" s="2">
        <v>37907</v>
      </c>
      <c r="D13484" t="s">
        <v>13</v>
      </c>
      <c r="E13484" t="s">
        <v>11036</v>
      </c>
      <c r="F13484" t="s">
        <v>11037</v>
      </c>
      <c r="J13484" t="s">
        <v>1944</v>
      </c>
      <c r="L13484" t="str">
        <f>_xlfn.XLOOKUP(Tableau1[[#This Row],[TYPE DE PIECE]],Tableau4[MATIERE],Tableau4[SHORT TYPE],"",0,1)</f>
        <v/>
      </c>
      <c r="N13484" t="str">
        <f>IF(ISERR(FIND("DECOUPE",Tableau1[[#This Row],[DESIGNATION]])),"","NEED REF")</f>
        <v/>
      </c>
    </row>
    <row r="13485" spans="2:14">
      <c r="B13485">
        <v>34400520</v>
      </c>
      <c r="C13485" s="2">
        <v>37907</v>
      </c>
      <c r="D13485" t="s">
        <v>13</v>
      </c>
      <c r="E13485" t="s">
        <v>11038</v>
      </c>
      <c r="F13485" t="s">
        <v>11037</v>
      </c>
      <c r="J13485" t="s">
        <v>1944</v>
      </c>
      <c r="L13485" t="str">
        <f>_xlfn.XLOOKUP(Tableau1[[#This Row],[TYPE DE PIECE]],Tableau4[MATIERE],Tableau4[SHORT TYPE],"",0,1)</f>
        <v/>
      </c>
      <c r="N13485" t="str">
        <f>IF(ISERR(FIND("DECOUPE",Tableau1[[#This Row],[DESIGNATION]])),"","NEED REF")</f>
        <v/>
      </c>
    </row>
    <row r="13486" spans="2:14">
      <c r="B13486">
        <v>34400519</v>
      </c>
      <c r="C13486" s="2">
        <v>37904</v>
      </c>
      <c r="D13486" t="s">
        <v>11039</v>
      </c>
      <c r="E13486" t="s">
        <v>11040</v>
      </c>
      <c r="F13486" t="s">
        <v>11041</v>
      </c>
      <c r="J13486" t="s">
        <v>9893</v>
      </c>
      <c r="L13486" t="str">
        <f>_xlfn.XLOOKUP(Tableau1[[#This Row],[TYPE DE PIECE]],Tableau4[MATIERE],Tableau4[SHORT TYPE],"",0,1)</f>
        <v/>
      </c>
      <c r="N13486" t="str">
        <f>IF(ISERR(FIND("DECOUPE",Tableau1[[#This Row],[DESIGNATION]])),"","NEED REF")</f>
        <v/>
      </c>
    </row>
    <row r="13487" spans="2:14">
      <c r="B13487">
        <v>34400518</v>
      </c>
      <c r="C13487" s="2">
        <v>37903</v>
      </c>
      <c r="D13487" t="s">
        <v>6880</v>
      </c>
      <c r="E13487" t="s">
        <v>11042</v>
      </c>
      <c r="F13487" t="s">
        <v>11043</v>
      </c>
      <c r="J13487" t="s">
        <v>4048</v>
      </c>
      <c r="L13487" t="str">
        <f>_xlfn.XLOOKUP(Tableau1[[#This Row],[TYPE DE PIECE]],Tableau4[MATIERE],Tableau4[SHORT TYPE],"",0,1)</f>
        <v/>
      </c>
      <c r="N13487" t="str">
        <f>IF(ISERR(FIND("DECOUPE",Tableau1[[#This Row],[DESIGNATION]])),"","NEED REF")</f>
        <v/>
      </c>
    </row>
    <row r="13488" spans="2:14">
      <c r="B13488">
        <v>34400517</v>
      </c>
      <c r="C13488" s="2">
        <v>37902</v>
      </c>
      <c r="D13488" t="s">
        <v>13</v>
      </c>
      <c r="E13488" t="s">
        <v>11044</v>
      </c>
      <c r="F13488" t="s">
        <v>11045</v>
      </c>
      <c r="J13488" t="s">
        <v>1944</v>
      </c>
      <c r="L13488" t="str">
        <f>_xlfn.XLOOKUP(Tableau1[[#This Row],[TYPE DE PIECE]],Tableau4[MATIERE],Tableau4[SHORT TYPE],"",0,1)</f>
        <v/>
      </c>
      <c r="N13488" t="str">
        <f>IF(ISERR(FIND("DECOUPE",Tableau1[[#This Row],[DESIGNATION]])),"","NEED REF")</f>
        <v/>
      </c>
    </row>
    <row r="13489" spans="2:14">
      <c r="B13489">
        <v>34400516</v>
      </c>
      <c r="C13489" s="2">
        <v>37901</v>
      </c>
      <c r="D13489" t="s">
        <v>6880</v>
      </c>
      <c r="E13489" t="s">
        <v>11046</v>
      </c>
      <c r="F13489" t="s">
        <v>11047</v>
      </c>
      <c r="J13489" t="s">
        <v>4048</v>
      </c>
      <c r="L13489" t="str">
        <f>_xlfn.XLOOKUP(Tableau1[[#This Row],[TYPE DE PIECE]],Tableau4[MATIERE],Tableau4[SHORT TYPE],"",0,1)</f>
        <v/>
      </c>
      <c r="N13489" t="str">
        <f>IF(ISERR(FIND("DECOUPE",Tableau1[[#This Row],[DESIGNATION]])),"","NEED REF")</f>
        <v/>
      </c>
    </row>
    <row r="13490" spans="2:14">
      <c r="B13490">
        <v>34400515</v>
      </c>
      <c r="C13490" s="2">
        <v>37967</v>
      </c>
      <c r="D13490" t="s">
        <v>13</v>
      </c>
      <c r="E13490" t="s">
        <v>11048</v>
      </c>
      <c r="F13490" t="s">
        <v>11049</v>
      </c>
      <c r="J13490" t="s">
        <v>9893</v>
      </c>
      <c r="L13490" t="str">
        <f>_xlfn.XLOOKUP(Tableau1[[#This Row],[TYPE DE PIECE]],Tableau4[MATIERE],Tableau4[SHORT TYPE],"",0,1)</f>
        <v/>
      </c>
      <c r="N13490" t="str">
        <f>IF(ISERR(FIND("DECOUPE",Tableau1[[#This Row],[DESIGNATION]])),"","NEED REF")</f>
        <v/>
      </c>
    </row>
    <row r="13491" spans="2:14">
      <c r="B13491">
        <v>34400514</v>
      </c>
      <c r="C13491" s="2">
        <v>37971</v>
      </c>
      <c r="D13491" t="s">
        <v>6880</v>
      </c>
      <c r="E13491" t="s">
        <v>11050</v>
      </c>
      <c r="F13491" t="s">
        <v>11051</v>
      </c>
      <c r="J13491" t="s">
        <v>9893</v>
      </c>
      <c r="L13491" t="str">
        <f>_xlfn.XLOOKUP(Tableau1[[#This Row],[TYPE DE PIECE]],Tableau4[MATIERE],Tableau4[SHORT TYPE],"",0,1)</f>
        <v/>
      </c>
      <c r="N13491" t="str">
        <f>IF(ISERR(FIND("DECOUPE",Tableau1[[#This Row],[DESIGNATION]])),"","NEED REF")</f>
        <v/>
      </c>
    </row>
    <row r="13492" spans="2:14">
      <c r="B13492">
        <v>34400513</v>
      </c>
      <c r="C13492" s="2">
        <v>37994</v>
      </c>
      <c r="D13492" t="s">
        <v>6880</v>
      </c>
      <c r="E13492" t="s">
        <v>11052</v>
      </c>
      <c r="F13492" t="s">
        <v>11053</v>
      </c>
      <c r="J13492" t="s">
        <v>9893</v>
      </c>
      <c r="L13492" t="str">
        <f>_xlfn.XLOOKUP(Tableau1[[#This Row],[TYPE DE PIECE]],Tableau4[MATIERE],Tableau4[SHORT TYPE],"",0,1)</f>
        <v/>
      </c>
      <c r="N13492" t="str">
        <f>IF(ISERR(FIND("DECOUPE",Tableau1[[#This Row],[DESIGNATION]])),"","NEED REF")</f>
        <v/>
      </c>
    </row>
    <row r="13493" spans="2:14">
      <c r="B13493">
        <v>34400512</v>
      </c>
      <c r="C13493" s="2">
        <v>38000</v>
      </c>
      <c r="D13493" t="s">
        <v>745</v>
      </c>
      <c r="E13493" t="s">
        <v>11054</v>
      </c>
      <c r="F13493" t="s">
        <v>11055</v>
      </c>
      <c r="J13493" t="s">
        <v>9893</v>
      </c>
      <c r="L13493" t="str">
        <f>_xlfn.XLOOKUP(Tableau1[[#This Row],[TYPE DE PIECE]],Tableau4[MATIERE],Tableau4[SHORT TYPE],"",0,1)</f>
        <v/>
      </c>
      <c r="N13493" t="str">
        <f>IF(ISERR(FIND("DECOUPE",Tableau1[[#This Row],[DESIGNATION]])),"","NEED REF")</f>
        <v/>
      </c>
    </row>
    <row r="13494" spans="2:14">
      <c r="B13494">
        <v>34400511</v>
      </c>
      <c r="C13494" s="2">
        <v>38001</v>
      </c>
      <c r="D13494" t="s">
        <v>7068</v>
      </c>
      <c r="E13494" t="s">
        <v>11056</v>
      </c>
      <c r="F13494" t="s">
        <v>11057</v>
      </c>
      <c r="J13494" t="s">
        <v>9893</v>
      </c>
      <c r="L13494" t="str">
        <f>_xlfn.XLOOKUP(Tableau1[[#This Row],[TYPE DE PIECE]],Tableau4[MATIERE],Tableau4[SHORT TYPE],"",0,1)</f>
        <v/>
      </c>
      <c r="N13494" t="str">
        <f>IF(ISERR(FIND("DECOUPE",Tableau1[[#This Row],[DESIGNATION]])),"","NEED REF")</f>
        <v/>
      </c>
    </row>
    <row r="13495" spans="2:14">
      <c r="B13495">
        <v>34400510</v>
      </c>
      <c r="C13495" s="2">
        <v>38702</v>
      </c>
      <c r="D13495" t="s">
        <v>745</v>
      </c>
      <c r="E13495" t="s">
        <v>11058</v>
      </c>
      <c r="F13495" t="s">
        <v>11059</v>
      </c>
      <c r="J13495" t="s">
        <v>9893</v>
      </c>
      <c r="L13495" t="str">
        <f>_xlfn.XLOOKUP(Tableau1[[#This Row],[TYPE DE PIECE]],Tableau4[MATIERE],Tableau4[SHORT TYPE],"",0,1)</f>
        <v/>
      </c>
      <c r="N13495" t="str">
        <f>IF(ISERR(FIND("DECOUPE",Tableau1[[#This Row],[DESIGNATION]])),"","NEED REF")</f>
        <v/>
      </c>
    </row>
    <row r="13496" spans="2:14">
      <c r="B13496">
        <v>34400509</v>
      </c>
      <c r="C13496" s="2">
        <v>38691</v>
      </c>
      <c r="E13496" t="s">
        <v>11060</v>
      </c>
      <c r="F13496" t="s">
        <v>11061</v>
      </c>
      <c r="J13496" t="s">
        <v>9893</v>
      </c>
      <c r="L13496" t="str">
        <f>_xlfn.XLOOKUP(Tableau1[[#This Row],[TYPE DE PIECE]],Tableau4[MATIERE],Tableau4[SHORT TYPE],"",0,1)</f>
        <v/>
      </c>
      <c r="N13496" t="str">
        <f>IF(ISERR(FIND("DECOUPE",Tableau1[[#This Row],[DESIGNATION]])),"","NEED REF")</f>
        <v/>
      </c>
    </row>
    <row r="13497" spans="2:14">
      <c r="B13497">
        <v>34400508</v>
      </c>
      <c r="C13497" s="2">
        <v>37909</v>
      </c>
      <c r="D13497" t="s">
        <v>13</v>
      </c>
      <c r="E13497" t="s">
        <v>11062</v>
      </c>
      <c r="F13497" t="s">
        <v>11061</v>
      </c>
      <c r="J13497" t="s">
        <v>9893</v>
      </c>
      <c r="L13497" t="str">
        <f>_xlfn.XLOOKUP(Tableau1[[#This Row],[TYPE DE PIECE]],Tableau4[MATIERE],Tableau4[SHORT TYPE],"",0,1)</f>
        <v/>
      </c>
      <c r="N13497" t="str">
        <f>IF(ISERR(FIND("DECOUPE",Tableau1[[#This Row],[DESIGNATION]])),"","NEED REF")</f>
        <v/>
      </c>
    </row>
    <row r="13498" spans="2:14">
      <c r="B13498">
        <v>34400507</v>
      </c>
      <c r="C13498" s="2">
        <v>37914</v>
      </c>
      <c r="E13498" t="s">
        <v>11063</v>
      </c>
      <c r="F13498" t="s">
        <v>11061</v>
      </c>
      <c r="J13498" t="s">
        <v>9893</v>
      </c>
      <c r="L13498" t="str">
        <f>_xlfn.XLOOKUP(Tableau1[[#This Row],[TYPE DE PIECE]],Tableau4[MATIERE],Tableau4[SHORT TYPE],"",0,1)</f>
        <v/>
      </c>
      <c r="N13498" t="str">
        <f>IF(ISERR(FIND("DECOUPE",Tableau1[[#This Row],[DESIGNATION]])),"","NEED REF")</f>
        <v/>
      </c>
    </row>
    <row r="13499" spans="2:14">
      <c r="B13499">
        <v>34400506</v>
      </c>
      <c r="C13499" s="2">
        <v>37914</v>
      </c>
      <c r="E13499" t="s">
        <v>11064</v>
      </c>
      <c r="F13499" t="s">
        <v>11059</v>
      </c>
      <c r="J13499" t="s">
        <v>9893</v>
      </c>
      <c r="L13499" t="str">
        <f>_xlfn.XLOOKUP(Tableau1[[#This Row],[TYPE DE PIECE]],Tableau4[MATIERE],Tableau4[SHORT TYPE],"",0,1)</f>
        <v/>
      </c>
      <c r="N13499" t="str">
        <f>IF(ISERR(FIND("DECOUPE",Tableau1[[#This Row],[DESIGNATION]])),"","NEED REF")</f>
        <v/>
      </c>
    </row>
    <row r="13500" spans="2:14">
      <c r="B13500">
        <v>34400505</v>
      </c>
      <c r="C13500" s="2">
        <v>37893</v>
      </c>
      <c r="D13500" t="s">
        <v>13</v>
      </c>
      <c r="E13500" t="s">
        <v>11065</v>
      </c>
      <c r="F13500" t="s">
        <v>11061</v>
      </c>
      <c r="J13500" t="s">
        <v>9893</v>
      </c>
      <c r="L13500" t="str">
        <f>_xlfn.XLOOKUP(Tableau1[[#This Row],[TYPE DE PIECE]],Tableau4[MATIERE],Tableau4[SHORT TYPE],"",0,1)</f>
        <v/>
      </c>
      <c r="N13500" t="str">
        <f>IF(ISERR(FIND("DECOUPE",Tableau1[[#This Row],[DESIGNATION]])),"","NEED REF")</f>
        <v/>
      </c>
    </row>
    <row r="13501" spans="2:14">
      <c r="B13501">
        <v>34400504</v>
      </c>
      <c r="C13501" s="2">
        <v>37890</v>
      </c>
      <c r="D13501" t="s">
        <v>13</v>
      </c>
      <c r="E13501" t="s">
        <v>11066</v>
      </c>
      <c r="F13501" t="s">
        <v>11061</v>
      </c>
      <c r="J13501" t="s">
        <v>9893</v>
      </c>
      <c r="L13501" t="str">
        <f>_xlfn.XLOOKUP(Tableau1[[#This Row],[TYPE DE PIECE]],Tableau4[MATIERE],Tableau4[SHORT TYPE],"",0,1)</f>
        <v/>
      </c>
      <c r="N13501" t="str">
        <f>IF(ISERR(FIND("DECOUPE",Tableau1[[#This Row],[DESIGNATION]])),"","NEED REF")</f>
        <v/>
      </c>
    </row>
    <row r="13502" spans="2:14">
      <c r="B13502">
        <v>34400503</v>
      </c>
      <c r="C13502" s="2">
        <v>37876</v>
      </c>
      <c r="D13502" t="s">
        <v>13</v>
      </c>
      <c r="E13502" t="s">
        <v>11067</v>
      </c>
      <c r="F13502" t="s">
        <v>11059</v>
      </c>
      <c r="J13502" t="s">
        <v>9893</v>
      </c>
      <c r="L13502" t="str">
        <f>_xlfn.XLOOKUP(Tableau1[[#This Row],[TYPE DE PIECE]],Tableau4[MATIERE],Tableau4[SHORT TYPE],"",0,1)</f>
        <v/>
      </c>
      <c r="N13502" t="str">
        <f>IF(ISERR(FIND("DECOUPE",Tableau1[[#This Row],[DESIGNATION]])),"","NEED REF")</f>
        <v/>
      </c>
    </row>
    <row r="13503" spans="2:14">
      <c r="B13503">
        <v>34400502</v>
      </c>
      <c r="C13503" s="2">
        <v>37876</v>
      </c>
      <c r="D13503" t="s">
        <v>13</v>
      </c>
      <c r="E13503" t="s">
        <v>11068</v>
      </c>
      <c r="F13503" t="s">
        <v>11059</v>
      </c>
      <c r="J13503" t="s">
        <v>9893</v>
      </c>
      <c r="L13503" t="str">
        <f>_xlfn.XLOOKUP(Tableau1[[#This Row],[TYPE DE PIECE]],Tableau4[MATIERE],Tableau4[SHORT TYPE],"",0,1)</f>
        <v/>
      </c>
      <c r="N13503" t="str">
        <f>IF(ISERR(FIND("DECOUPE",Tableau1[[#This Row],[DESIGNATION]])),"","NEED REF")</f>
        <v/>
      </c>
    </row>
    <row r="13504" spans="2:14">
      <c r="B13504">
        <v>34400501</v>
      </c>
      <c r="C13504" s="2">
        <v>37876</v>
      </c>
      <c r="D13504" t="s">
        <v>13</v>
      </c>
      <c r="E13504" t="s">
        <v>11069</v>
      </c>
      <c r="F13504" t="s">
        <v>11059</v>
      </c>
      <c r="J13504" t="s">
        <v>9893</v>
      </c>
      <c r="L13504" t="str">
        <f>_xlfn.XLOOKUP(Tableau1[[#This Row],[TYPE DE PIECE]],Tableau4[MATIERE],Tableau4[SHORT TYPE],"",0,1)</f>
        <v/>
      </c>
      <c r="N13504" t="str">
        <f>IF(ISERR(FIND("DECOUPE",Tableau1[[#This Row],[DESIGNATION]])),"","NEED REF")</f>
        <v/>
      </c>
    </row>
    <row r="13505" spans="2:14">
      <c r="B13505">
        <v>34400500</v>
      </c>
      <c r="C13505" s="2">
        <v>37876</v>
      </c>
      <c r="D13505" t="s">
        <v>13</v>
      </c>
      <c r="E13505" t="s">
        <v>11070</v>
      </c>
      <c r="F13505" t="s">
        <v>11059</v>
      </c>
      <c r="J13505" t="s">
        <v>9893</v>
      </c>
      <c r="L13505" t="str">
        <f>_xlfn.XLOOKUP(Tableau1[[#This Row],[TYPE DE PIECE]],Tableau4[MATIERE],Tableau4[SHORT TYPE],"",0,1)</f>
        <v/>
      </c>
      <c r="N13505" t="str">
        <f>IF(ISERR(FIND("DECOUPE",Tableau1[[#This Row],[DESIGNATION]])),"","NEED REF")</f>
        <v/>
      </c>
    </row>
    <row r="13506" spans="2:14">
      <c r="B13506">
        <v>34400499</v>
      </c>
      <c r="C13506" s="2">
        <v>37895</v>
      </c>
      <c r="D13506" t="s">
        <v>13</v>
      </c>
      <c r="E13506" t="s">
        <v>11071</v>
      </c>
      <c r="F13506" t="s">
        <v>9608</v>
      </c>
      <c r="J13506" t="s">
        <v>1944</v>
      </c>
      <c r="L13506" t="str">
        <f>_xlfn.XLOOKUP(Tableau1[[#This Row],[TYPE DE PIECE]],Tableau4[MATIERE],Tableau4[SHORT TYPE],"",0,1)</f>
        <v/>
      </c>
      <c r="N13506" t="str">
        <f>IF(ISERR(FIND("DECOUPE",Tableau1[[#This Row],[DESIGNATION]])),"","NEED REF")</f>
        <v/>
      </c>
    </row>
    <row r="13507" spans="2:14">
      <c r="B13507">
        <v>34400498</v>
      </c>
      <c r="C13507" s="2">
        <v>37894</v>
      </c>
      <c r="D13507" t="s">
        <v>13</v>
      </c>
      <c r="E13507" t="s">
        <v>11072</v>
      </c>
      <c r="F13507" t="s">
        <v>9164</v>
      </c>
      <c r="J13507" t="s">
        <v>1944</v>
      </c>
      <c r="L13507" t="str">
        <f>_xlfn.XLOOKUP(Tableau1[[#This Row],[TYPE DE PIECE]],Tableau4[MATIERE],Tableau4[SHORT TYPE],"",0,1)</f>
        <v/>
      </c>
      <c r="N13507" t="str">
        <f>IF(ISERR(FIND("DECOUPE",Tableau1[[#This Row],[DESIGNATION]])),"","NEED REF")</f>
        <v/>
      </c>
    </row>
    <row r="13508" spans="2:14">
      <c r="B13508">
        <v>34400497</v>
      </c>
      <c r="C13508" s="2">
        <v>37894</v>
      </c>
      <c r="D13508" t="s">
        <v>745</v>
      </c>
      <c r="E13508" t="s">
        <v>11073</v>
      </c>
      <c r="F13508" t="s">
        <v>10011</v>
      </c>
      <c r="J13508" t="s">
        <v>1944</v>
      </c>
      <c r="L13508" t="str">
        <f>_xlfn.XLOOKUP(Tableau1[[#This Row],[TYPE DE PIECE]],Tableau4[MATIERE],Tableau4[SHORT TYPE],"",0,1)</f>
        <v/>
      </c>
      <c r="N13508" t="str">
        <f>IF(ISERR(FIND("DECOUPE",Tableau1[[#This Row],[DESIGNATION]])),"","NEED REF")</f>
        <v/>
      </c>
    </row>
    <row r="13509" spans="2:14">
      <c r="B13509">
        <v>34400496</v>
      </c>
      <c r="C13509" s="2">
        <v>37894</v>
      </c>
      <c r="D13509" t="s">
        <v>5523</v>
      </c>
      <c r="E13509" t="s">
        <v>11074</v>
      </c>
      <c r="F13509" t="s">
        <v>11075</v>
      </c>
      <c r="J13509" t="s">
        <v>10909</v>
      </c>
      <c r="L13509" t="str">
        <f>_xlfn.XLOOKUP(Tableau1[[#This Row],[TYPE DE PIECE]],Tableau4[MATIERE],Tableau4[SHORT TYPE],"",0,1)</f>
        <v/>
      </c>
      <c r="N13509" t="str">
        <f>IF(ISERR(FIND("DECOUPE",Tableau1[[#This Row],[DESIGNATION]])),"","NEED REF")</f>
        <v/>
      </c>
    </row>
    <row r="13510" spans="2:14">
      <c r="B13510">
        <v>34400495</v>
      </c>
      <c r="C13510" s="2">
        <v>37881</v>
      </c>
      <c r="D13510" t="s">
        <v>5523</v>
      </c>
      <c r="E13510" t="s">
        <v>11076</v>
      </c>
      <c r="F13510" t="s">
        <v>11075</v>
      </c>
      <c r="J13510" t="s">
        <v>10928</v>
      </c>
      <c r="L13510" t="str">
        <f>_xlfn.XLOOKUP(Tableau1[[#This Row],[TYPE DE PIECE]],Tableau4[MATIERE],Tableau4[SHORT TYPE],"",0,1)</f>
        <v/>
      </c>
      <c r="N13510" t="str">
        <f>IF(ISERR(FIND("DECOUPE",Tableau1[[#This Row],[DESIGNATION]])),"","NEED REF")</f>
        <v/>
      </c>
    </row>
    <row r="13511" spans="2:14">
      <c r="B13511">
        <v>34400494</v>
      </c>
      <c r="C13511" s="2">
        <v>37881</v>
      </c>
      <c r="D13511" t="s">
        <v>745</v>
      </c>
      <c r="E13511" t="s">
        <v>11028</v>
      </c>
      <c r="F13511" t="s">
        <v>11077</v>
      </c>
      <c r="J13511" t="s">
        <v>1944</v>
      </c>
      <c r="L13511" t="str">
        <f>_xlfn.XLOOKUP(Tableau1[[#This Row],[TYPE DE PIECE]],Tableau4[MATIERE],Tableau4[SHORT TYPE],"",0,1)</f>
        <v/>
      </c>
      <c r="N13511" t="str">
        <f>IF(ISERR(FIND("DECOUPE",Tableau1[[#This Row],[DESIGNATION]])),"","NEED REF")</f>
        <v/>
      </c>
    </row>
    <row r="13512" spans="2:14">
      <c r="B13512">
        <v>34400493</v>
      </c>
      <c r="C13512" s="2">
        <v>37881</v>
      </c>
      <c r="D13512" t="s">
        <v>13</v>
      </c>
      <c r="E13512" t="s">
        <v>11078</v>
      </c>
      <c r="F13512" t="s">
        <v>9678</v>
      </c>
      <c r="J13512" t="s">
        <v>10928</v>
      </c>
      <c r="L13512" t="str">
        <f>_xlfn.XLOOKUP(Tableau1[[#This Row],[TYPE DE PIECE]],Tableau4[MATIERE],Tableau4[SHORT TYPE],"",0,1)</f>
        <v/>
      </c>
      <c r="N13512" t="str">
        <f>IF(ISERR(FIND("DECOUPE",Tableau1[[#This Row],[DESIGNATION]])),"","NEED REF")</f>
        <v/>
      </c>
    </row>
    <row r="13513" spans="2:14">
      <c r="B13513">
        <v>34400492</v>
      </c>
      <c r="C13513" s="2">
        <v>37881</v>
      </c>
      <c r="D13513" t="s">
        <v>13</v>
      </c>
      <c r="E13513" t="s">
        <v>11079</v>
      </c>
      <c r="F13513" t="s">
        <v>9678</v>
      </c>
      <c r="J13513" t="s">
        <v>10928</v>
      </c>
      <c r="L13513" t="str">
        <f>_xlfn.XLOOKUP(Tableau1[[#This Row],[TYPE DE PIECE]],Tableau4[MATIERE],Tableau4[SHORT TYPE],"",0,1)</f>
        <v/>
      </c>
      <c r="N13513" t="str">
        <f>IF(ISERR(FIND("DECOUPE",Tableau1[[#This Row],[DESIGNATION]])),"","NEED REF")</f>
        <v/>
      </c>
    </row>
    <row r="13514" spans="2:14">
      <c r="B13514">
        <v>34400491</v>
      </c>
      <c r="C13514" s="2">
        <v>37881</v>
      </c>
      <c r="D13514" t="s">
        <v>13</v>
      </c>
      <c r="E13514" t="s">
        <v>11080</v>
      </c>
      <c r="F13514" t="s">
        <v>9678</v>
      </c>
      <c r="J13514" t="s">
        <v>10928</v>
      </c>
      <c r="L13514" t="str">
        <f>_xlfn.XLOOKUP(Tableau1[[#This Row],[TYPE DE PIECE]],Tableau4[MATIERE],Tableau4[SHORT TYPE],"",0,1)</f>
        <v/>
      </c>
      <c r="N13514" t="str">
        <f>IF(ISERR(FIND("DECOUPE",Tableau1[[#This Row],[DESIGNATION]])),"","NEED REF")</f>
        <v/>
      </c>
    </row>
    <row r="13515" spans="2:14">
      <c r="B13515">
        <v>34400490</v>
      </c>
      <c r="C13515" s="2">
        <v>37879</v>
      </c>
      <c r="D13515" t="s">
        <v>6880</v>
      </c>
      <c r="E13515" t="s">
        <v>11081</v>
      </c>
      <c r="F13515" t="s">
        <v>9678</v>
      </c>
      <c r="J13515" t="s">
        <v>10928</v>
      </c>
      <c r="L13515" t="str">
        <f>_xlfn.XLOOKUP(Tableau1[[#This Row],[TYPE DE PIECE]],Tableau4[MATIERE],Tableau4[SHORT TYPE],"",0,1)</f>
        <v/>
      </c>
      <c r="N13515" t="str">
        <f>IF(ISERR(FIND("DECOUPE",Tableau1[[#This Row],[DESIGNATION]])),"","NEED REF")</f>
        <v/>
      </c>
    </row>
    <row r="13516" spans="2:14">
      <c r="B13516">
        <v>34400489</v>
      </c>
      <c r="C13516" s="2">
        <v>37879</v>
      </c>
      <c r="D13516" t="s">
        <v>745</v>
      </c>
      <c r="E13516" t="s">
        <v>11082</v>
      </c>
      <c r="F13516" t="s">
        <v>11083</v>
      </c>
      <c r="J13516" t="s">
        <v>1944</v>
      </c>
      <c r="L13516" t="str">
        <f>_xlfn.XLOOKUP(Tableau1[[#This Row],[TYPE DE PIECE]],Tableau4[MATIERE],Tableau4[SHORT TYPE],"",0,1)</f>
        <v/>
      </c>
      <c r="N13516" t="str">
        <f>IF(ISERR(FIND("DECOUPE",Tableau1[[#This Row],[DESIGNATION]])),"","NEED REF")</f>
        <v/>
      </c>
    </row>
    <row r="13517" spans="2:14">
      <c r="B13517">
        <v>34400488</v>
      </c>
      <c r="C13517" s="2">
        <v>37879</v>
      </c>
      <c r="D13517" t="s">
        <v>6880</v>
      </c>
      <c r="E13517" t="s">
        <v>11084</v>
      </c>
      <c r="F13517" t="s">
        <v>11085</v>
      </c>
      <c r="J13517" t="s">
        <v>9274</v>
      </c>
      <c r="L13517" t="str">
        <f>_xlfn.XLOOKUP(Tableau1[[#This Row],[TYPE DE PIECE]],Tableau4[MATIERE],Tableau4[SHORT TYPE],"",0,1)</f>
        <v/>
      </c>
      <c r="N13517" t="str">
        <f>IF(ISERR(FIND("DECOUPE",Tableau1[[#This Row],[DESIGNATION]])),"","NEED REF")</f>
        <v/>
      </c>
    </row>
    <row r="13518" spans="2:14">
      <c r="B13518">
        <v>34400487</v>
      </c>
      <c r="C13518" s="2">
        <v>37876</v>
      </c>
      <c r="D13518" t="s">
        <v>745</v>
      </c>
      <c r="E13518" t="s">
        <v>11086</v>
      </c>
      <c r="F13518" t="s">
        <v>11087</v>
      </c>
      <c r="J13518" t="s">
        <v>1944</v>
      </c>
      <c r="L13518" t="str">
        <f>_xlfn.XLOOKUP(Tableau1[[#This Row],[TYPE DE PIECE]],Tableau4[MATIERE],Tableau4[SHORT TYPE],"",0,1)</f>
        <v/>
      </c>
      <c r="N13518" t="str">
        <f>IF(ISERR(FIND("DECOUPE",Tableau1[[#This Row],[DESIGNATION]])),"","NEED REF")</f>
        <v/>
      </c>
    </row>
    <row r="13519" spans="2:14">
      <c r="B13519">
        <v>34400486</v>
      </c>
      <c r="C13519" s="2">
        <v>37876</v>
      </c>
      <c r="D13519" t="s">
        <v>745</v>
      </c>
      <c r="E13519" t="s">
        <v>11088</v>
      </c>
      <c r="F13519" t="s">
        <v>10289</v>
      </c>
      <c r="J13519" t="s">
        <v>1944</v>
      </c>
      <c r="L13519" t="str">
        <f>_xlfn.XLOOKUP(Tableau1[[#This Row],[TYPE DE PIECE]],Tableau4[MATIERE],Tableau4[SHORT TYPE],"",0,1)</f>
        <v/>
      </c>
      <c r="N13519" t="str">
        <f>IF(ISERR(FIND("DECOUPE",Tableau1[[#This Row],[DESIGNATION]])),"","NEED REF")</f>
        <v/>
      </c>
    </row>
    <row r="13520" spans="2:14">
      <c r="B13520">
        <v>34400485</v>
      </c>
      <c r="C13520" s="2">
        <v>37876</v>
      </c>
      <c r="D13520" t="s">
        <v>13</v>
      </c>
      <c r="E13520" t="s">
        <v>11034</v>
      </c>
      <c r="F13520" t="s">
        <v>10868</v>
      </c>
      <c r="J13520" t="s">
        <v>1944</v>
      </c>
      <c r="L13520" t="str">
        <f>_xlfn.XLOOKUP(Tableau1[[#This Row],[TYPE DE PIECE]],Tableau4[MATIERE],Tableau4[SHORT TYPE],"",0,1)</f>
        <v/>
      </c>
      <c r="N13520" t="str">
        <f>IF(ISERR(FIND("DECOUPE",Tableau1[[#This Row],[DESIGNATION]])),"","NEED REF")</f>
        <v/>
      </c>
    </row>
    <row r="13521" spans="2:14">
      <c r="B13521">
        <v>34400484</v>
      </c>
      <c r="C13521" s="2">
        <v>37876</v>
      </c>
      <c r="D13521" t="s">
        <v>13</v>
      </c>
      <c r="E13521" t="s">
        <v>11089</v>
      </c>
      <c r="F13521" t="s">
        <v>10868</v>
      </c>
      <c r="J13521" t="s">
        <v>1944</v>
      </c>
      <c r="L13521" t="str">
        <f>_xlfn.XLOOKUP(Tableau1[[#This Row],[TYPE DE PIECE]],Tableau4[MATIERE],Tableau4[SHORT TYPE],"",0,1)</f>
        <v/>
      </c>
      <c r="N13521" t="str">
        <f>IF(ISERR(FIND("DECOUPE",Tableau1[[#This Row],[DESIGNATION]])),"","NEED REF")</f>
        <v/>
      </c>
    </row>
    <row r="13522" spans="2:14">
      <c r="B13522">
        <v>34400483</v>
      </c>
      <c r="C13522" s="2">
        <v>37874</v>
      </c>
      <c r="D13522" t="s">
        <v>13</v>
      </c>
      <c r="E13522" t="s">
        <v>11090</v>
      </c>
      <c r="F13522" t="s">
        <v>9644</v>
      </c>
      <c r="J13522" t="s">
        <v>1944</v>
      </c>
      <c r="L13522" t="str">
        <f>_xlfn.XLOOKUP(Tableau1[[#This Row],[TYPE DE PIECE]],Tableau4[MATIERE],Tableau4[SHORT TYPE],"",0,1)</f>
        <v/>
      </c>
      <c r="N13522" t="str">
        <f>IF(ISERR(FIND("DECOUPE",Tableau1[[#This Row],[DESIGNATION]])),"","NEED REF")</f>
        <v/>
      </c>
    </row>
    <row r="13523" spans="2:14">
      <c r="B13523">
        <v>34400482</v>
      </c>
      <c r="C13523" s="2">
        <v>37874</v>
      </c>
      <c r="D13523" t="s">
        <v>13</v>
      </c>
      <c r="E13523" t="s">
        <v>11090</v>
      </c>
      <c r="F13523" t="s">
        <v>9644</v>
      </c>
      <c r="J13523" t="s">
        <v>1944</v>
      </c>
      <c r="L13523" t="str">
        <f>_xlfn.XLOOKUP(Tableau1[[#This Row],[TYPE DE PIECE]],Tableau4[MATIERE],Tableau4[SHORT TYPE],"",0,1)</f>
        <v/>
      </c>
      <c r="N13523" t="str">
        <f>IF(ISERR(FIND("DECOUPE",Tableau1[[#This Row],[DESIGNATION]])),"","NEED REF")</f>
        <v/>
      </c>
    </row>
    <row r="13524" spans="2:14">
      <c r="B13524">
        <v>34400481</v>
      </c>
      <c r="C13524" s="2">
        <v>37865</v>
      </c>
      <c r="D13524" t="s">
        <v>5523</v>
      </c>
      <c r="E13524" t="s">
        <v>11091</v>
      </c>
      <c r="F13524" t="s">
        <v>11092</v>
      </c>
      <c r="J13524" t="s">
        <v>9893</v>
      </c>
      <c r="L13524" t="str">
        <f>_xlfn.XLOOKUP(Tableau1[[#This Row],[TYPE DE PIECE]],Tableau4[MATIERE],Tableau4[SHORT TYPE],"",0,1)</f>
        <v/>
      </c>
      <c r="N13524" t="str">
        <f>IF(ISERR(FIND("DECOUPE",Tableau1[[#This Row],[DESIGNATION]])),"","NEED REF")</f>
        <v/>
      </c>
    </row>
    <row r="13525" spans="2:14">
      <c r="B13525">
        <v>34400480</v>
      </c>
      <c r="C13525" s="2">
        <v>37860</v>
      </c>
      <c r="D13525" t="s">
        <v>13</v>
      </c>
      <c r="E13525" t="s">
        <v>11093</v>
      </c>
      <c r="F13525" t="s">
        <v>9164</v>
      </c>
      <c r="J13525" t="s">
        <v>9893</v>
      </c>
      <c r="L13525" t="str">
        <f>_xlfn.XLOOKUP(Tableau1[[#This Row],[TYPE DE PIECE]],Tableau4[MATIERE],Tableau4[SHORT TYPE],"",0,1)</f>
        <v/>
      </c>
      <c r="N13525" t="str">
        <f>IF(ISERR(FIND("DECOUPE",Tableau1[[#This Row],[DESIGNATION]])),"","NEED REF")</f>
        <v/>
      </c>
    </row>
    <row r="13526" spans="2:14">
      <c r="B13526">
        <v>34400479</v>
      </c>
      <c r="C13526" s="2">
        <v>37860</v>
      </c>
      <c r="D13526" t="s">
        <v>745</v>
      </c>
      <c r="E13526" t="s">
        <v>11094</v>
      </c>
      <c r="F13526" t="s">
        <v>11095</v>
      </c>
      <c r="J13526" t="s">
        <v>10928</v>
      </c>
      <c r="L13526" t="str">
        <f>_xlfn.XLOOKUP(Tableau1[[#This Row],[TYPE DE PIECE]],Tableau4[MATIERE],Tableau4[SHORT TYPE],"",0,1)</f>
        <v/>
      </c>
      <c r="N13526" t="str">
        <f>IF(ISERR(FIND("DECOUPE",Tableau1[[#This Row],[DESIGNATION]])),"","NEED REF")</f>
        <v/>
      </c>
    </row>
    <row r="13527" spans="2:14">
      <c r="B13527">
        <v>34400478</v>
      </c>
      <c r="C13527" s="2">
        <v>37860</v>
      </c>
      <c r="D13527" t="s">
        <v>745</v>
      </c>
      <c r="E13527" t="s">
        <v>11096</v>
      </c>
      <c r="F13527" t="s">
        <v>11097</v>
      </c>
      <c r="J13527" t="s">
        <v>10928</v>
      </c>
      <c r="L13527" t="str">
        <f>_xlfn.XLOOKUP(Tableau1[[#This Row],[TYPE DE PIECE]],Tableau4[MATIERE],Tableau4[SHORT TYPE],"",0,1)</f>
        <v/>
      </c>
      <c r="N13527" t="str">
        <f>IF(ISERR(FIND("DECOUPE",Tableau1[[#This Row],[DESIGNATION]])),"","NEED REF")</f>
        <v/>
      </c>
    </row>
    <row r="13528" spans="2:14">
      <c r="B13528">
        <v>34400477</v>
      </c>
      <c r="C13528" s="2">
        <v>37860</v>
      </c>
      <c r="D13528" t="s">
        <v>745</v>
      </c>
      <c r="E13528" t="s">
        <v>11098</v>
      </c>
      <c r="F13528" t="s">
        <v>11099</v>
      </c>
      <c r="J13528" t="s">
        <v>10928</v>
      </c>
      <c r="L13528" t="str">
        <f>_xlfn.XLOOKUP(Tableau1[[#This Row],[TYPE DE PIECE]],Tableau4[MATIERE],Tableau4[SHORT TYPE],"",0,1)</f>
        <v/>
      </c>
      <c r="N13528" t="str">
        <f>IF(ISERR(FIND("DECOUPE",Tableau1[[#This Row],[DESIGNATION]])),"","NEED REF")</f>
        <v/>
      </c>
    </row>
    <row r="13529" spans="2:14">
      <c r="B13529">
        <v>34400476</v>
      </c>
      <c r="C13529" s="2">
        <v>37860</v>
      </c>
      <c r="D13529" t="s">
        <v>745</v>
      </c>
      <c r="E13529" t="s">
        <v>11100</v>
      </c>
      <c r="F13529" t="s">
        <v>11101</v>
      </c>
      <c r="J13529" t="s">
        <v>10928</v>
      </c>
      <c r="L13529" t="str">
        <f>_xlfn.XLOOKUP(Tableau1[[#This Row],[TYPE DE PIECE]],Tableau4[MATIERE],Tableau4[SHORT TYPE],"",0,1)</f>
        <v/>
      </c>
      <c r="N13529" t="str">
        <f>IF(ISERR(FIND("DECOUPE",Tableau1[[#This Row],[DESIGNATION]])),"","NEED REF")</f>
        <v/>
      </c>
    </row>
    <row r="13530" spans="2:14">
      <c r="B13530">
        <v>34400475</v>
      </c>
      <c r="C13530" s="2">
        <v>37847</v>
      </c>
      <c r="D13530" t="s">
        <v>6880</v>
      </c>
      <c r="E13530" t="s">
        <v>11102</v>
      </c>
      <c r="F13530" t="s">
        <v>11103</v>
      </c>
      <c r="J13530" t="s">
        <v>1944</v>
      </c>
      <c r="L13530" t="str">
        <f>_xlfn.XLOOKUP(Tableau1[[#This Row],[TYPE DE PIECE]],Tableau4[MATIERE],Tableau4[SHORT TYPE],"",0,1)</f>
        <v/>
      </c>
      <c r="N13530" t="str">
        <f>IF(ISERR(FIND("DECOUPE",Tableau1[[#This Row],[DESIGNATION]])),"","NEED REF")</f>
        <v/>
      </c>
    </row>
    <row r="13531" spans="2:14">
      <c r="B13531">
        <v>34400474</v>
      </c>
      <c r="C13531" s="2">
        <v>37846</v>
      </c>
      <c r="D13531" t="s">
        <v>745</v>
      </c>
      <c r="E13531" t="s">
        <v>11104</v>
      </c>
      <c r="F13531" t="s">
        <v>11103</v>
      </c>
      <c r="J13531" t="s">
        <v>1944</v>
      </c>
      <c r="L13531" t="str">
        <f>_xlfn.XLOOKUP(Tableau1[[#This Row],[TYPE DE PIECE]],Tableau4[MATIERE],Tableau4[SHORT TYPE],"",0,1)</f>
        <v/>
      </c>
      <c r="N13531" t="str">
        <f>IF(ISERR(FIND("DECOUPE",Tableau1[[#This Row],[DESIGNATION]])),"","NEED REF")</f>
        <v/>
      </c>
    </row>
    <row r="13532" spans="2:14">
      <c r="B13532">
        <v>34400473</v>
      </c>
      <c r="C13532" s="2">
        <v>37846</v>
      </c>
      <c r="D13532" t="s">
        <v>745</v>
      </c>
      <c r="E13532" t="s">
        <v>11105</v>
      </c>
      <c r="F13532" t="s">
        <v>10590</v>
      </c>
      <c r="J13532" t="s">
        <v>1944</v>
      </c>
      <c r="L13532" t="str">
        <f>_xlfn.XLOOKUP(Tableau1[[#This Row],[TYPE DE PIECE]],Tableau4[MATIERE],Tableau4[SHORT TYPE],"",0,1)</f>
        <v/>
      </c>
      <c r="N13532" t="str">
        <f>IF(ISERR(FIND("DECOUPE",Tableau1[[#This Row],[DESIGNATION]])),"","NEED REF")</f>
        <v/>
      </c>
    </row>
    <row r="13533" spans="2:14">
      <c r="B13533">
        <v>34400472</v>
      </c>
      <c r="C13533" s="2">
        <v>37845</v>
      </c>
      <c r="D13533" t="s">
        <v>745</v>
      </c>
      <c r="E13533" t="s">
        <v>11106</v>
      </c>
      <c r="F13533" t="s">
        <v>10385</v>
      </c>
      <c r="J13533" t="s">
        <v>9274</v>
      </c>
      <c r="L13533" t="str">
        <f>_xlfn.XLOOKUP(Tableau1[[#This Row],[TYPE DE PIECE]],Tableau4[MATIERE],Tableau4[SHORT TYPE],"",0,1)</f>
        <v/>
      </c>
      <c r="N13533" t="str">
        <f>IF(ISERR(FIND("DECOUPE",Tableau1[[#This Row],[DESIGNATION]])),"","NEED REF")</f>
        <v/>
      </c>
    </row>
    <row r="13534" spans="2:14">
      <c r="B13534">
        <v>34400471</v>
      </c>
      <c r="C13534" s="2">
        <v>37844</v>
      </c>
      <c r="D13534" t="s">
        <v>6880</v>
      </c>
      <c r="E13534" t="s">
        <v>11107</v>
      </c>
      <c r="F13534" t="s">
        <v>11108</v>
      </c>
      <c r="J13534" t="s">
        <v>1944</v>
      </c>
      <c r="L13534" t="str">
        <f>_xlfn.XLOOKUP(Tableau1[[#This Row],[TYPE DE PIECE]],Tableau4[MATIERE],Tableau4[SHORT TYPE],"",0,1)</f>
        <v/>
      </c>
      <c r="N13534" t="str">
        <f>IF(ISERR(FIND("DECOUPE",Tableau1[[#This Row],[DESIGNATION]])),"","NEED REF")</f>
        <v/>
      </c>
    </row>
    <row r="13535" spans="2:14">
      <c r="B13535">
        <v>34400470</v>
      </c>
      <c r="C13535" s="2">
        <v>37841</v>
      </c>
      <c r="D13535" t="s">
        <v>6880</v>
      </c>
      <c r="E13535" t="s">
        <v>11109</v>
      </c>
      <c r="F13535" t="s">
        <v>11110</v>
      </c>
      <c r="J13535" t="s">
        <v>1944</v>
      </c>
      <c r="L13535" t="str">
        <f>_xlfn.XLOOKUP(Tableau1[[#This Row],[TYPE DE PIECE]],Tableau4[MATIERE],Tableau4[SHORT TYPE],"",0,1)</f>
        <v/>
      </c>
      <c r="N13535" t="str">
        <f>IF(ISERR(FIND("DECOUPE",Tableau1[[#This Row],[DESIGNATION]])),"","NEED REF")</f>
        <v/>
      </c>
    </row>
    <row r="13536" spans="2:14">
      <c r="B13536">
        <v>34400469</v>
      </c>
      <c r="C13536" s="2">
        <v>37838</v>
      </c>
      <c r="D13536" t="s">
        <v>745</v>
      </c>
      <c r="E13536" t="s">
        <v>11111</v>
      </c>
      <c r="F13536" t="s">
        <v>10862</v>
      </c>
      <c r="J13536" t="s">
        <v>9274</v>
      </c>
      <c r="L13536" t="str">
        <f>_xlfn.XLOOKUP(Tableau1[[#This Row],[TYPE DE PIECE]],Tableau4[MATIERE],Tableau4[SHORT TYPE],"",0,1)</f>
        <v/>
      </c>
      <c r="N13536" t="str">
        <f>IF(ISERR(FIND("DECOUPE",Tableau1[[#This Row],[DESIGNATION]])),"","NEED REF")</f>
        <v/>
      </c>
    </row>
    <row r="13537" spans="2:14">
      <c r="B13537">
        <v>34400468</v>
      </c>
      <c r="C13537" s="2">
        <v>37838</v>
      </c>
      <c r="D13537" t="s">
        <v>6880</v>
      </c>
      <c r="E13537" t="s">
        <v>11112</v>
      </c>
      <c r="F13537" t="s">
        <v>10862</v>
      </c>
      <c r="J13537" t="s">
        <v>1944</v>
      </c>
      <c r="L13537" t="str">
        <f>_xlfn.XLOOKUP(Tableau1[[#This Row],[TYPE DE PIECE]],Tableau4[MATIERE],Tableau4[SHORT TYPE],"",0,1)</f>
        <v/>
      </c>
      <c r="N13537" t="str">
        <f>IF(ISERR(FIND("DECOUPE",Tableau1[[#This Row],[DESIGNATION]])),"","NEED REF")</f>
        <v/>
      </c>
    </row>
    <row r="13538" spans="2:14">
      <c r="B13538">
        <v>34400467</v>
      </c>
      <c r="C13538" s="2">
        <v>37838</v>
      </c>
      <c r="D13538" t="s">
        <v>745</v>
      </c>
      <c r="E13538" t="s">
        <v>11113</v>
      </c>
      <c r="F13538" t="s">
        <v>11114</v>
      </c>
      <c r="J13538" t="s">
        <v>9274</v>
      </c>
      <c r="L13538" t="str">
        <f>_xlfn.XLOOKUP(Tableau1[[#This Row],[TYPE DE PIECE]],Tableau4[MATIERE],Tableau4[SHORT TYPE],"",0,1)</f>
        <v/>
      </c>
      <c r="N13538" t="str">
        <f>IF(ISERR(FIND("DECOUPE",Tableau1[[#This Row],[DESIGNATION]])),"","NEED REF")</f>
        <v/>
      </c>
    </row>
    <row r="13539" spans="2:14">
      <c r="B13539">
        <v>34400466</v>
      </c>
      <c r="C13539" s="2">
        <v>37833</v>
      </c>
      <c r="D13539" t="s">
        <v>13</v>
      </c>
      <c r="E13539" t="s">
        <v>11115</v>
      </c>
      <c r="F13539" t="s">
        <v>11037</v>
      </c>
      <c r="J13539" t="s">
        <v>1944</v>
      </c>
      <c r="L13539" t="str">
        <f>_xlfn.XLOOKUP(Tableau1[[#This Row],[TYPE DE PIECE]],Tableau4[MATIERE],Tableau4[SHORT TYPE],"",0,1)</f>
        <v/>
      </c>
      <c r="N13539" t="str">
        <f>IF(ISERR(FIND("DECOUPE",Tableau1[[#This Row],[DESIGNATION]])),"","NEED REF")</f>
        <v/>
      </c>
    </row>
    <row r="13540" spans="2:14">
      <c r="B13540">
        <v>34400465</v>
      </c>
      <c r="C13540" s="2">
        <v>37833</v>
      </c>
      <c r="D13540" t="s">
        <v>6880</v>
      </c>
      <c r="E13540" t="s">
        <v>11116</v>
      </c>
      <c r="F13540" t="s">
        <v>11117</v>
      </c>
      <c r="J13540" t="s">
        <v>1944</v>
      </c>
      <c r="L13540" t="str">
        <f>_xlfn.XLOOKUP(Tableau1[[#This Row],[TYPE DE PIECE]],Tableau4[MATIERE],Tableau4[SHORT TYPE],"",0,1)</f>
        <v/>
      </c>
      <c r="N13540" t="str">
        <f>IF(ISERR(FIND("DECOUPE",Tableau1[[#This Row],[DESIGNATION]])),"","NEED REF")</f>
        <v/>
      </c>
    </row>
    <row r="13541" spans="2:14">
      <c r="B13541">
        <v>34400464</v>
      </c>
      <c r="C13541" s="2">
        <v>37833</v>
      </c>
      <c r="D13541" t="s">
        <v>13</v>
      </c>
      <c r="E13541" t="s">
        <v>11118</v>
      </c>
      <c r="F13541" t="s">
        <v>11119</v>
      </c>
      <c r="J13541" t="s">
        <v>2245</v>
      </c>
      <c r="L13541" t="str">
        <f>_xlfn.XLOOKUP(Tableau1[[#This Row],[TYPE DE PIECE]],Tableau4[MATIERE],Tableau4[SHORT TYPE],"",0,1)</f>
        <v/>
      </c>
      <c r="N13541" t="str">
        <f>IF(ISERR(FIND("DECOUPE",Tableau1[[#This Row],[DESIGNATION]])),"","NEED REF")</f>
        <v/>
      </c>
    </row>
    <row r="13542" spans="2:14">
      <c r="B13542">
        <v>34400463</v>
      </c>
      <c r="C13542" s="2">
        <v>37833</v>
      </c>
      <c r="D13542" t="s">
        <v>13</v>
      </c>
      <c r="E13542" t="s">
        <v>11120</v>
      </c>
      <c r="F13542" t="s">
        <v>11119</v>
      </c>
      <c r="J13542" t="s">
        <v>2245</v>
      </c>
      <c r="L13542" t="str">
        <f>_xlfn.XLOOKUP(Tableau1[[#This Row],[TYPE DE PIECE]],Tableau4[MATIERE],Tableau4[SHORT TYPE],"",0,1)</f>
        <v/>
      </c>
      <c r="N13542" t="str">
        <f>IF(ISERR(FIND("DECOUPE",Tableau1[[#This Row],[DESIGNATION]])),"","NEED REF")</f>
        <v/>
      </c>
    </row>
    <row r="13543" spans="2:14">
      <c r="B13543">
        <v>34400462</v>
      </c>
      <c r="C13543" s="2">
        <v>37833</v>
      </c>
      <c r="D13543" t="s">
        <v>13</v>
      </c>
      <c r="E13543" t="s">
        <v>11121</v>
      </c>
      <c r="F13543" t="s">
        <v>11119</v>
      </c>
      <c r="J13543" t="s">
        <v>2245</v>
      </c>
      <c r="L13543" t="str">
        <f>_xlfn.XLOOKUP(Tableau1[[#This Row],[TYPE DE PIECE]],Tableau4[MATIERE],Tableau4[SHORT TYPE],"",0,1)</f>
        <v/>
      </c>
      <c r="N13543" t="str">
        <f>IF(ISERR(FIND("DECOUPE",Tableau1[[#This Row],[DESIGNATION]])),"","NEED REF")</f>
        <v/>
      </c>
    </row>
    <row r="13544" spans="2:14">
      <c r="B13544">
        <v>34400461</v>
      </c>
      <c r="C13544" s="2">
        <v>37833</v>
      </c>
      <c r="D13544" t="s">
        <v>13</v>
      </c>
      <c r="E13544" t="s">
        <v>11122</v>
      </c>
      <c r="F13544" t="s">
        <v>11119</v>
      </c>
      <c r="J13544" t="s">
        <v>2245</v>
      </c>
      <c r="L13544" t="str">
        <f>_xlfn.XLOOKUP(Tableau1[[#This Row],[TYPE DE PIECE]],Tableau4[MATIERE],Tableau4[SHORT TYPE],"",0,1)</f>
        <v/>
      </c>
      <c r="N13544" t="str">
        <f>IF(ISERR(FIND("DECOUPE",Tableau1[[#This Row],[DESIGNATION]])),"","NEED REF")</f>
        <v/>
      </c>
    </row>
    <row r="13545" spans="2:14">
      <c r="B13545">
        <v>34400460</v>
      </c>
      <c r="C13545" s="2">
        <v>37833</v>
      </c>
      <c r="D13545" t="s">
        <v>13</v>
      </c>
      <c r="E13545" t="s">
        <v>11123</v>
      </c>
      <c r="F13545" t="s">
        <v>11119</v>
      </c>
      <c r="J13545" t="s">
        <v>2245</v>
      </c>
      <c r="L13545" t="str">
        <f>_xlfn.XLOOKUP(Tableau1[[#This Row],[TYPE DE PIECE]],Tableau4[MATIERE],Tableau4[SHORT TYPE],"",0,1)</f>
        <v/>
      </c>
      <c r="N13545" t="str">
        <f>IF(ISERR(FIND("DECOUPE",Tableau1[[#This Row],[DESIGNATION]])),"","NEED REF")</f>
        <v/>
      </c>
    </row>
    <row r="13546" spans="2:14">
      <c r="B13546">
        <v>34400459</v>
      </c>
      <c r="C13546" s="2">
        <v>37826</v>
      </c>
      <c r="D13546" t="s">
        <v>13</v>
      </c>
      <c r="E13546" t="s">
        <v>11124</v>
      </c>
      <c r="F13546" t="s">
        <v>11125</v>
      </c>
      <c r="J13546" t="s">
        <v>1944</v>
      </c>
      <c r="L13546" t="str">
        <f>_xlfn.XLOOKUP(Tableau1[[#This Row],[TYPE DE PIECE]],Tableau4[MATIERE],Tableau4[SHORT TYPE],"",0,1)</f>
        <v/>
      </c>
      <c r="N13546" t="str">
        <f>IF(ISERR(FIND("DECOUPE",Tableau1[[#This Row],[DESIGNATION]])),"","NEED REF")</f>
        <v/>
      </c>
    </row>
    <row r="13547" spans="2:14">
      <c r="B13547">
        <v>34400458</v>
      </c>
      <c r="C13547" s="2">
        <v>37826</v>
      </c>
      <c r="D13547" t="s">
        <v>13</v>
      </c>
      <c r="E13547" t="s">
        <v>11124</v>
      </c>
      <c r="F13547" t="s">
        <v>11125</v>
      </c>
      <c r="J13547" t="s">
        <v>1944</v>
      </c>
      <c r="L13547" t="str">
        <f>_xlfn.XLOOKUP(Tableau1[[#This Row],[TYPE DE PIECE]],Tableau4[MATIERE],Tableau4[SHORT TYPE],"",0,1)</f>
        <v/>
      </c>
      <c r="N13547" t="str">
        <f>IF(ISERR(FIND("DECOUPE",Tableau1[[#This Row],[DESIGNATION]])),"","NEED REF")</f>
        <v/>
      </c>
    </row>
    <row r="13548" spans="2:14">
      <c r="B13548">
        <v>34400457</v>
      </c>
      <c r="C13548" s="2">
        <v>37826</v>
      </c>
      <c r="D13548" t="s">
        <v>13</v>
      </c>
      <c r="E13548" t="s">
        <v>11126</v>
      </c>
      <c r="F13548" t="s">
        <v>11125</v>
      </c>
      <c r="J13548" t="s">
        <v>1944</v>
      </c>
      <c r="L13548" t="str">
        <f>_xlfn.XLOOKUP(Tableau1[[#This Row],[TYPE DE PIECE]],Tableau4[MATIERE],Tableau4[SHORT TYPE],"",0,1)</f>
        <v/>
      </c>
      <c r="N13548" t="str">
        <f>IF(ISERR(FIND("DECOUPE",Tableau1[[#This Row],[DESIGNATION]])),"","NEED REF")</f>
        <v/>
      </c>
    </row>
    <row r="13549" spans="2:14">
      <c r="B13549">
        <v>34400456</v>
      </c>
      <c r="C13549" s="2">
        <v>37826</v>
      </c>
      <c r="D13549" t="s">
        <v>13</v>
      </c>
      <c r="E13549" t="s">
        <v>11124</v>
      </c>
      <c r="F13549" t="s">
        <v>11125</v>
      </c>
      <c r="J13549" t="s">
        <v>1944</v>
      </c>
      <c r="L13549" t="str">
        <f>_xlfn.XLOOKUP(Tableau1[[#This Row],[TYPE DE PIECE]],Tableau4[MATIERE],Tableau4[SHORT TYPE],"",0,1)</f>
        <v/>
      </c>
      <c r="N13549" t="str">
        <f>IF(ISERR(FIND("DECOUPE",Tableau1[[#This Row],[DESIGNATION]])),"","NEED REF")</f>
        <v/>
      </c>
    </row>
    <row r="13550" spans="2:14">
      <c r="B13550">
        <v>34400455</v>
      </c>
      <c r="C13550" s="2">
        <v>37826</v>
      </c>
      <c r="D13550" t="s">
        <v>13</v>
      </c>
      <c r="E13550" t="s">
        <v>11127</v>
      </c>
      <c r="F13550" t="s">
        <v>11125</v>
      </c>
      <c r="J13550" t="s">
        <v>1944</v>
      </c>
      <c r="L13550" t="str">
        <f>_xlfn.XLOOKUP(Tableau1[[#This Row],[TYPE DE PIECE]],Tableau4[MATIERE],Tableau4[SHORT TYPE],"",0,1)</f>
        <v/>
      </c>
      <c r="N13550" t="str">
        <f>IF(ISERR(FIND("DECOUPE",Tableau1[[#This Row],[DESIGNATION]])),"","NEED REF")</f>
        <v/>
      </c>
    </row>
    <row r="13551" spans="2:14">
      <c r="B13551">
        <v>34400454</v>
      </c>
      <c r="C13551" s="2">
        <v>37826</v>
      </c>
      <c r="D13551" t="s">
        <v>13</v>
      </c>
      <c r="E13551" t="s">
        <v>11127</v>
      </c>
      <c r="F13551" t="s">
        <v>11128</v>
      </c>
      <c r="J13551" t="s">
        <v>1944</v>
      </c>
      <c r="L13551" t="str">
        <f>_xlfn.XLOOKUP(Tableau1[[#This Row],[TYPE DE PIECE]],Tableau4[MATIERE],Tableau4[SHORT TYPE],"",0,1)</f>
        <v/>
      </c>
      <c r="N13551" t="str">
        <f>IF(ISERR(FIND("DECOUPE",Tableau1[[#This Row],[DESIGNATION]])),"","NEED REF")</f>
        <v/>
      </c>
    </row>
    <row r="13552" spans="2:14">
      <c r="B13552">
        <v>34400453</v>
      </c>
      <c r="C13552" s="2">
        <v>37826</v>
      </c>
      <c r="D13552" t="s">
        <v>13</v>
      </c>
      <c r="E13552" t="s">
        <v>11127</v>
      </c>
      <c r="F13552" t="s">
        <v>11129</v>
      </c>
      <c r="J13552" t="s">
        <v>1944</v>
      </c>
      <c r="L13552" t="str">
        <f>_xlfn.XLOOKUP(Tableau1[[#This Row],[TYPE DE PIECE]],Tableau4[MATIERE],Tableau4[SHORT TYPE],"",0,1)</f>
        <v/>
      </c>
      <c r="N13552" t="str">
        <f>IF(ISERR(FIND("DECOUPE",Tableau1[[#This Row],[DESIGNATION]])),"","NEED REF")</f>
        <v/>
      </c>
    </row>
    <row r="13553" spans="2:14">
      <c r="B13553">
        <v>34400452</v>
      </c>
      <c r="C13553" s="2">
        <v>37825</v>
      </c>
      <c r="D13553" t="s">
        <v>6880</v>
      </c>
      <c r="E13553" t="s">
        <v>11130</v>
      </c>
      <c r="F13553" t="s">
        <v>11131</v>
      </c>
      <c r="J13553" t="s">
        <v>1944</v>
      </c>
      <c r="L13553" t="str">
        <f>_xlfn.XLOOKUP(Tableau1[[#This Row],[TYPE DE PIECE]],Tableau4[MATIERE],Tableau4[SHORT TYPE],"",0,1)</f>
        <v/>
      </c>
      <c r="N13553" t="str">
        <f>IF(ISERR(FIND("DECOUPE",Tableau1[[#This Row],[DESIGNATION]])),"","NEED REF")</f>
        <v/>
      </c>
    </row>
    <row r="13554" spans="2:14">
      <c r="B13554">
        <v>34400451</v>
      </c>
      <c r="C13554" s="2">
        <v>37824</v>
      </c>
      <c r="D13554" t="s">
        <v>745</v>
      </c>
      <c r="E13554" t="s">
        <v>11132</v>
      </c>
      <c r="F13554" t="s">
        <v>10289</v>
      </c>
      <c r="J13554" t="s">
        <v>1944</v>
      </c>
      <c r="L13554" t="str">
        <f>_xlfn.XLOOKUP(Tableau1[[#This Row],[TYPE DE PIECE]],Tableau4[MATIERE],Tableau4[SHORT TYPE],"",0,1)</f>
        <v/>
      </c>
      <c r="N13554" t="str">
        <f>IF(ISERR(FIND("DECOUPE",Tableau1[[#This Row],[DESIGNATION]])),"","NEED REF")</f>
        <v/>
      </c>
    </row>
    <row r="13555" spans="2:14">
      <c r="B13555">
        <v>34400450</v>
      </c>
      <c r="C13555" s="2">
        <v>37823</v>
      </c>
      <c r="D13555" t="s">
        <v>6880</v>
      </c>
      <c r="E13555" t="s">
        <v>11133</v>
      </c>
      <c r="F13555" t="s">
        <v>11134</v>
      </c>
      <c r="J13555" t="s">
        <v>1944</v>
      </c>
      <c r="L13555" t="str">
        <f>_xlfn.XLOOKUP(Tableau1[[#This Row],[TYPE DE PIECE]],Tableau4[MATIERE],Tableau4[SHORT TYPE],"",0,1)</f>
        <v/>
      </c>
      <c r="N13555" t="str">
        <f>IF(ISERR(FIND("DECOUPE",Tableau1[[#This Row],[DESIGNATION]])),"","NEED REF")</f>
        <v/>
      </c>
    </row>
    <row r="13556" spans="2:14">
      <c r="B13556">
        <v>34400449</v>
      </c>
      <c r="C13556" s="2">
        <v>37819</v>
      </c>
      <c r="D13556" t="s">
        <v>745</v>
      </c>
      <c r="E13556" t="s">
        <v>11135</v>
      </c>
      <c r="F13556" t="s">
        <v>11136</v>
      </c>
      <c r="J13556" t="s">
        <v>1944</v>
      </c>
      <c r="L13556" t="str">
        <f>_xlfn.XLOOKUP(Tableau1[[#This Row],[TYPE DE PIECE]],Tableau4[MATIERE],Tableau4[SHORT TYPE],"",0,1)</f>
        <v/>
      </c>
      <c r="N13556" t="str">
        <f>IF(ISERR(FIND("DECOUPE",Tableau1[[#This Row],[DESIGNATION]])),"","NEED REF")</f>
        <v/>
      </c>
    </row>
    <row r="13557" spans="2:14">
      <c r="B13557">
        <v>34400448</v>
      </c>
      <c r="C13557" s="2">
        <v>37819</v>
      </c>
      <c r="D13557" t="s">
        <v>745</v>
      </c>
      <c r="E13557" t="s">
        <v>11137</v>
      </c>
      <c r="F13557" t="s">
        <v>11138</v>
      </c>
      <c r="J13557" t="s">
        <v>9274</v>
      </c>
      <c r="L13557" t="str">
        <f>_xlfn.XLOOKUP(Tableau1[[#This Row],[TYPE DE PIECE]],Tableau4[MATIERE],Tableau4[SHORT TYPE],"",0,1)</f>
        <v/>
      </c>
      <c r="N13557" t="str">
        <f>IF(ISERR(FIND("DECOUPE",Tableau1[[#This Row],[DESIGNATION]])),"","NEED REF")</f>
        <v/>
      </c>
    </row>
    <row r="13558" spans="2:14">
      <c r="B13558">
        <v>34400447</v>
      </c>
      <c r="C13558" s="2">
        <v>37819</v>
      </c>
      <c r="D13558" t="s">
        <v>6880</v>
      </c>
      <c r="E13558" t="s">
        <v>11139</v>
      </c>
      <c r="F13558" t="s">
        <v>11140</v>
      </c>
      <c r="J13558" t="s">
        <v>1944</v>
      </c>
      <c r="L13558" t="str">
        <f>_xlfn.XLOOKUP(Tableau1[[#This Row],[TYPE DE PIECE]],Tableau4[MATIERE],Tableau4[SHORT TYPE],"",0,1)</f>
        <v/>
      </c>
      <c r="N13558" t="str">
        <f>IF(ISERR(FIND("DECOUPE",Tableau1[[#This Row],[DESIGNATION]])),"","NEED REF")</f>
        <v/>
      </c>
    </row>
    <row r="13559" spans="2:14">
      <c r="B13559">
        <v>34400446</v>
      </c>
      <c r="C13559" s="2">
        <v>37817</v>
      </c>
      <c r="D13559" t="s">
        <v>745</v>
      </c>
      <c r="E13559" t="s">
        <v>11141</v>
      </c>
      <c r="F13559" t="s">
        <v>11142</v>
      </c>
      <c r="J13559" t="s">
        <v>1944</v>
      </c>
      <c r="L13559" t="str">
        <f>_xlfn.XLOOKUP(Tableau1[[#This Row],[TYPE DE PIECE]],Tableau4[MATIERE],Tableau4[SHORT TYPE],"",0,1)</f>
        <v/>
      </c>
      <c r="N13559" t="str">
        <f>IF(ISERR(FIND("DECOUPE",Tableau1[[#This Row],[DESIGNATION]])),"","NEED REF")</f>
        <v/>
      </c>
    </row>
    <row r="13560" spans="2:14">
      <c r="B13560">
        <v>34400445</v>
      </c>
      <c r="C13560" s="2">
        <v>37813</v>
      </c>
      <c r="D13560" t="s">
        <v>6880</v>
      </c>
      <c r="E13560" t="s">
        <v>11143</v>
      </c>
      <c r="F13560" t="s">
        <v>8695</v>
      </c>
      <c r="J13560" t="s">
        <v>1944</v>
      </c>
      <c r="L13560" t="str">
        <f>_xlfn.XLOOKUP(Tableau1[[#This Row],[TYPE DE PIECE]],Tableau4[MATIERE],Tableau4[SHORT TYPE],"",0,1)</f>
        <v/>
      </c>
      <c r="N13560" t="str">
        <f>IF(ISERR(FIND("DECOUPE",Tableau1[[#This Row],[DESIGNATION]])),"","NEED REF")</f>
        <v/>
      </c>
    </row>
    <row r="13561" spans="2:14">
      <c r="B13561">
        <v>34400444</v>
      </c>
      <c r="C13561" s="2">
        <v>37813</v>
      </c>
      <c r="D13561" t="s">
        <v>6880</v>
      </c>
      <c r="E13561" t="s">
        <v>11144</v>
      </c>
      <c r="F13561" t="s">
        <v>8695</v>
      </c>
      <c r="J13561" t="s">
        <v>4048</v>
      </c>
      <c r="L13561" t="str">
        <f>_xlfn.XLOOKUP(Tableau1[[#This Row],[TYPE DE PIECE]],Tableau4[MATIERE],Tableau4[SHORT TYPE],"",0,1)</f>
        <v/>
      </c>
      <c r="N13561" t="str">
        <f>IF(ISERR(FIND("DECOUPE",Tableau1[[#This Row],[DESIGNATION]])),"","NEED REF")</f>
        <v/>
      </c>
    </row>
    <row r="13562" spans="2:14">
      <c r="B13562">
        <v>34400443</v>
      </c>
      <c r="C13562" s="2">
        <v>37811</v>
      </c>
      <c r="D13562" t="s">
        <v>13</v>
      </c>
      <c r="E13562" t="s">
        <v>11145</v>
      </c>
      <c r="F13562" t="s">
        <v>11146</v>
      </c>
      <c r="J13562" t="s">
        <v>9274</v>
      </c>
      <c r="L13562" t="str">
        <f>_xlfn.XLOOKUP(Tableau1[[#This Row],[TYPE DE PIECE]],Tableau4[MATIERE],Tableau4[SHORT TYPE],"",0,1)</f>
        <v/>
      </c>
      <c r="N13562" t="str">
        <f>IF(ISERR(FIND("DECOUPE",Tableau1[[#This Row],[DESIGNATION]])),"","NEED REF")</f>
        <v/>
      </c>
    </row>
    <row r="13563" spans="2:14">
      <c r="B13563">
        <v>34400442</v>
      </c>
      <c r="C13563" s="2">
        <v>37811</v>
      </c>
      <c r="D13563" t="s">
        <v>745</v>
      </c>
      <c r="E13563" t="s">
        <v>11147</v>
      </c>
      <c r="F13563" t="s">
        <v>11148</v>
      </c>
      <c r="J13563" t="s">
        <v>4048</v>
      </c>
      <c r="L13563" t="str">
        <f>_xlfn.XLOOKUP(Tableau1[[#This Row],[TYPE DE PIECE]],Tableau4[MATIERE],Tableau4[SHORT TYPE],"",0,1)</f>
        <v/>
      </c>
      <c r="N13563" t="str">
        <f>IF(ISERR(FIND("DECOUPE",Tableau1[[#This Row],[DESIGNATION]])),"","NEED REF")</f>
        <v/>
      </c>
    </row>
    <row r="13564" spans="2:14">
      <c r="B13564">
        <v>34400441</v>
      </c>
      <c r="C13564" s="2">
        <v>37811</v>
      </c>
      <c r="D13564" t="s">
        <v>6880</v>
      </c>
      <c r="E13564" t="s">
        <v>11149</v>
      </c>
      <c r="F13564" t="s">
        <v>3158</v>
      </c>
      <c r="J13564" t="s">
        <v>9893</v>
      </c>
      <c r="L13564" t="str">
        <f>_xlfn.XLOOKUP(Tableau1[[#This Row],[TYPE DE PIECE]],Tableau4[MATIERE],Tableau4[SHORT TYPE],"",0,1)</f>
        <v/>
      </c>
      <c r="N13564" t="str">
        <f>IF(ISERR(FIND("DECOUPE",Tableau1[[#This Row],[DESIGNATION]])),"","NEED REF")</f>
        <v/>
      </c>
    </row>
    <row r="13565" spans="2:14">
      <c r="B13565">
        <v>34400440</v>
      </c>
      <c r="C13565" s="2">
        <v>37810</v>
      </c>
      <c r="D13565" t="s">
        <v>13</v>
      </c>
      <c r="E13565" t="s">
        <v>11150</v>
      </c>
      <c r="F13565" t="s">
        <v>9920</v>
      </c>
      <c r="J13565" t="s">
        <v>1944</v>
      </c>
      <c r="L13565" t="str">
        <f>_xlfn.XLOOKUP(Tableau1[[#This Row],[TYPE DE PIECE]],Tableau4[MATIERE],Tableau4[SHORT TYPE],"",0,1)</f>
        <v/>
      </c>
      <c r="N13565" t="str">
        <f>IF(ISERR(FIND("DECOUPE",Tableau1[[#This Row],[DESIGNATION]])),"","NEED REF")</f>
        <v/>
      </c>
    </row>
    <row r="13566" spans="2:14">
      <c r="B13566">
        <v>34400439</v>
      </c>
      <c r="C13566" s="2">
        <v>37810</v>
      </c>
      <c r="D13566" t="s">
        <v>13</v>
      </c>
      <c r="E13566" t="s">
        <v>11151</v>
      </c>
      <c r="F13566" t="s">
        <v>8695</v>
      </c>
      <c r="J13566" t="s">
        <v>1944</v>
      </c>
      <c r="L13566" t="str">
        <f>_xlfn.XLOOKUP(Tableau1[[#This Row],[TYPE DE PIECE]],Tableau4[MATIERE],Tableau4[SHORT TYPE],"",0,1)</f>
        <v/>
      </c>
      <c r="N13566" t="str">
        <f>IF(ISERR(FIND("DECOUPE",Tableau1[[#This Row],[DESIGNATION]])),"","NEED REF")</f>
        <v/>
      </c>
    </row>
    <row r="13567" spans="2:14">
      <c r="B13567">
        <v>34400438</v>
      </c>
      <c r="C13567" s="2">
        <v>37809</v>
      </c>
      <c r="D13567" t="s">
        <v>6880</v>
      </c>
      <c r="E13567" t="s">
        <v>11152</v>
      </c>
      <c r="F13567" t="s">
        <v>9637</v>
      </c>
      <c r="J13567" t="s">
        <v>1944</v>
      </c>
      <c r="L13567" t="str">
        <f>_xlfn.XLOOKUP(Tableau1[[#This Row],[TYPE DE PIECE]],Tableau4[MATIERE],Tableau4[SHORT TYPE],"",0,1)</f>
        <v/>
      </c>
      <c r="N13567" t="str">
        <f>IF(ISERR(FIND("DECOUPE",Tableau1[[#This Row],[DESIGNATION]])),"","NEED REF")</f>
        <v/>
      </c>
    </row>
    <row r="13568" spans="2:14">
      <c r="B13568">
        <v>34400437</v>
      </c>
      <c r="C13568" s="2">
        <v>37809</v>
      </c>
      <c r="D13568" t="s">
        <v>745</v>
      </c>
      <c r="E13568" t="s">
        <v>11153</v>
      </c>
      <c r="F13568" t="s">
        <v>11154</v>
      </c>
      <c r="J13568" t="s">
        <v>4048</v>
      </c>
      <c r="L13568" t="str">
        <f>_xlfn.XLOOKUP(Tableau1[[#This Row],[TYPE DE PIECE]],Tableau4[MATIERE],Tableau4[SHORT TYPE],"",0,1)</f>
        <v/>
      </c>
      <c r="N13568" t="str">
        <f>IF(ISERR(FIND("DECOUPE",Tableau1[[#This Row],[DESIGNATION]])),"","NEED REF")</f>
        <v/>
      </c>
    </row>
    <row r="13569" spans="2:14">
      <c r="B13569">
        <v>34400436</v>
      </c>
      <c r="C13569" s="2">
        <v>37809</v>
      </c>
      <c r="D13569" t="s">
        <v>13</v>
      </c>
      <c r="E13569" t="s">
        <v>11155</v>
      </c>
      <c r="F13569" t="s">
        <v>11154</v>
      </c>
      <c r="J13569" t="s">
        <v>4048</v>
      </c>
      <c r="L13569" t="str">
        <f>_xlfn.XLOOKUP(Tableau1[[#This Row],[TYPE DE PIECE]],Tableau4[MATIERE],Tableau4[SHORT TYPE],"",0,1)</f>
        <v/>
      </c>
      <c r="N13569" t="str">
        <f>IF(ISERR(FIND("DECOUPE",Tableau1[[#This Row],[DESIGNATION]])),"","NEED REF")</f>
        <v/>
      </c>
    </row>
    <row r="13570" spans="2:14">
      <c r="B13570">
        <v>34400435</v>
      </c>
      <c r="C13570" s="2">
        <v>37806</v>
      </c>
      <c r="D13570" t="s">
        <v>13</v>
      </c>
      <c r="E13570" t="s">
        <v>11156</v>
      </c>
      <c r="F13570" t="s">
        <v>11154</v>
      </c>
      <c r="J13570" t="s">
        <v>4048</v>
      </c>
      <c r="L13570" t="str">
        <f>_xlfn.XLOOKUP(Tableau1[[#This Row],[TYPE DE PIECE]],Tableau4[MATIERE],Tableau4[SHORT TYPE],"",0,1)</f>
        <v/>
      </c>
      <c r="N13570" t="str">
        <f>IF(ISERR(FIND("DECOUPE",Tableau1[[#This Row],[DESIGNATION]])),"","NEED REF")</f>
        <v/>
      </c>
    </row>
    <row r="13571" spans="2:14">
      <c r="B13571">
        <v>34400434</v>
      </c>
      <c r="C13571" s="2">
        <v>37806</v>
      </c>
      <c r="D13571" t="s">
        <v>745</v>
      </c>
      <c r="E13571" t="s">
        <v>11147</v>
      </c>
      <c r="F13571" t="s">
        <v>11154</v>
      </c>
      <c r="J13571" t="s">
        <v>4048</v>
      </c>
      <c r="L13571" t="str">
        <f>_xlfn.XLOOKUP(Tableau1[[#This Row],[TYPE DE PIECE]],Tableau4[MATIERE],Tableau4[SHORT TYPE],"",0,1)</f>
        <v/>
      </c>
      <c r="N13571" t="str">
        <f>IF(ISERR(FIND("DECOUPE",Tableau1[[#This Row],[DESIGNATION]])),"","NEED REF")</f>
        <v/>
      </c>
    </row>
    <row r="13572" spans="2:14">
      <c r="B13572">
        <v>34400433</v>
      </c>
      <c r="C13572" s="2">
        <v>37806</v>
      </c>
      <c r="D13572" t="s">
        <v>13</v>
      </c>
      <c r="E13572" t="s">
        <v>11157</v>
      </c>
      <c r="F13572" t="s">
        <v>11154</v>
      </c>
      <c r="J13572" t="s">
        <v>4048</v>
      </c>
      <c r="L13572" t="str">
        <f>_xlfn.XLOOKUP(Tableau1[[#This Row],[TYPE DE PIECE]],Tableau4[MATIERE],Tableau4[SHORT TYPE],"",0,1)</f>
        <v/>
      </c>
      <c r="N13572" t="str">
        <f>IF(ISERR(FIND("DECOUPE",Tableau1[[#This Row],[DESIGNATION]])),"","NEED REF")</f>
        <v/>
      </c>
    </row>
    <row r="13573" spans="2:14">
      <c r="B13573">
        <v>34400432</v>
      </c>
      <c r="C13573" s="2">
        <v>37805</v>
      </c>
      <c r="D13573" t="s">
        <v>13</v>
      </c>
      <c r="E13573" t="s">
        <v>11133</v>
      </c>
      <c r="F13573" t="s">
        <v>11134</v>
      </c>
      <c r="J13573" t="s">
        <v>1944</v>
      </c>
      <c r="L13573" t="str">
        <f>_xlfn.XLOOKUP(Tableau1[[#This Row],[TYPE DE PIECE]],Tableau4[MATIERE],Tableau4[SHORT TYPE],"",0,1)</f>
        <v/>
      </c>
      <c r="N13573" t="str">
        <f>IF(ISERR(FIND("DECOUPE",Tableau1[[#This Row],[DESIGNATION]])),"","NEED REF")</f>
        <v/>
      </c>
    </row>
    <row r="13574" spans="2:14">
      <c r="B13574">
        <v>34400431</v>
      </c>
      <c r="C13574" s="2">
        <v>37803</v>
      </c>
      <c r="D13574" t="s">
        <v>745</v>
      </c>
      <c r="E13574" t="s">
        <v>11158</v>
      </c>
      <c r="F13574" t="s">
        <v>11159</v>
      </c>
      <c r="J13574" t="s">
        <v>9274</v>
      </c>
      <c r="L13574" t="str">
        <f>_xlfn.XLOOKUP(Tableau1[[#This Row],[TYPE DE PIECE]],Tableau4[MATIERE],Tableau4[SHORT TYPE],"",0,1)</f>
        <v/>
      </c>
      <c r="N13574" t="str">
        <f>IF(ISERR(FIND("DECOUPE",Tableau1[[#This Row],[DESIGNATION]])),"","NEED REF")</f>
        <v/>
      </c>
    </row>
    <row r="13575" spans="2:14">
      <c r="B13575">
        <v>34400430</v>
      </c>
      <c r="C13575" s="2"/>
      <c r="L13575" t="str">
        <f>_xlfn.XLOOKUP(Tableau1[[#This Row],[TYPE DE PIECE]],Tableau4[MATIERE],Tableau4[SHORT TYPE],"",0,1)</f>
        <v/>
      </c>
      <c r="N13575" t="str">
        <f>IF(ISERR(FIND("DECOUPE",Tableau1[[#This Row],[DESIGNATION]])),"","NEED REF")</f>
        <v/>
      </c>
    </row>
    <row r="13576" spans="2:14">
      <c r="B13576">
        <v>34400429</v>
      </c>
      <c r="C13576" s="2">
        <v>37803</v>
      </c>
      <c r="D13576" t="s">
        <v>6880</v>
      </c>
      <c r="E13576" t="s">
        <v>11160</v>
      </c>
      <c r="F13576" t="s">
        <v>3158</v>
      </c>
      <c r="J13576" t="s">
        <v>9893</v>
      </c>
      <c r="L13576" t="str">
        <f>_xlfn.XLOOKUP(Tableau1[[#This Row],[TYPE DE PIECE]],Tableau4[MATIERE],Tableau4[SHORT TYPE],"",0,1)</f>
        <v/>
      </c>
      <c r="N13576" t="str">
        <f>IF(ISERR(FIND("DECOUPE",Tableau1[[#This Row],[DESIGNATION]])),"","NEED REF")</f>
        <v/>
      </c>
    </row>
    <row r="13577" spans="2:14">
      <c r="B13577">
        <v>34400428</v>
      </c>
      <c r="C13577" s="2">
        <v>37803</v>
      </c>
      <c r="D13577" t="s">
        <v>6880</v>
      </c>
      <c r="E13577" t="s">
        <v>11161</v>
      </c>
      <c r="F13577" t="s">
        <v>11162</v>
      </c>
      <c r="J13577" t="s">
        <v>1944</v>
      </c>
      <c r="L13577" t="str">
        <f>_xlfn.XLOOKUP(Tableau1[[#This Row],[TYPE DE PIECE]],Tableau4[MATIERE],Tableau4[SHORT TYPE],"",0,1)</f>
        <v/>
      </c>
      <c r="N13577" t="str">
        <f>IF(ISERR(FIND("DECOUPE",Tableau1[[#This Row],[DESIGNATION]])),"","NEED REF")</f>
        <v/>
      </c>
    </row>
    <row r="13578" spans="2:14">
      <c r="B13578">
        <v>34400427</v>
      </c>
      <c r="C13578" s="2">
        <v>37802</v>
      </c>
      <c r="D13578" t="s">
        <v>745</v>
      </c>
      <c r="E13578" t="s">
        <v>11147</v>
      </c>
      <c r="F13578" t="s">
        <v>10627</v>
      </c>
      <c r="J13578" t="s">
        <v>4048</v>
      </c>
      <c r="L13578" t="str">
        <f>_xlfn.XLOOKUP(Tableau1[[#This Row],[TYPE DE PIECE]],Tableau4[MATIERE],Tableau4[SHORT TYPE],"",0,1)</f>
        <v/>
      </c>
      <c r="N13578" t="str">
        <f>IF(ISERR(FIND("DECOUPE",Tableau1[[#This Row],[DESIGNATION]])),"","NEED REF")</f>
        <v/>
      </c>
    </row>
    <row r="13579" spans="2:14">
      <c r="B13579">
        <v>34400426</v>
      </c>
      <c r="C13579" s="2">
        <v>37799</v>
      </c>
      <c r="D13579" t="s">
        <v>6880</v>
      </c>
      <c r="E13579" t="s">
        <v>11163</v>
      </c>
      <c r="F13579" t="s">
        <v>11164</v>
      </c>
      <c r="J13579" t="s">
        <v>1944</v>
      </c>
      <c r="L13579" t="str">
        <f>_xlfn.XLOOKUP(Tableau1[[#This Row],[TYPE DE PIECE]],Tableau4[MATIERE],Tableau4[SHORT TYPE],"",0,1)</f>
        <v/>
      </c>
      <c r="N13579" t="str">
        <f>IF(ISERR(FIND("DECOUPE",Tableau1[[#This Row],[DESIGNATION]])),"","NEED REF")</f>
        <v/>
      </c>
    </row>
    <row r="13580" spans="2:14">
      <c r="B13580">
        <v>34400425</v>
      </c>
      <c r="C13580" s="2">
        <v>37799</v>
      </c>
      <c r="D13580" t="s">
        <v>5523</v>
      </c>
      <c r="E13580" t="s">
        <v>11165</v>
      </c>
      <c r="F13580" t="s">
        <v>11166</v>
      </c>
      <c r="J13580" t="s">
        <v>9893</v>
      </c>
      <c r="L13580" t="str">
        <f>_xlfn.XLOOKUP(Tableau1[[#This Row],[TYPE DE PIECE]],Tableau4[MATIERE],Tableau4[SHORT TYPE],"",0,1)</f>
        <v/>
      </c>
      <c r="N13580" t="str">
        <f>IF(ISERR(FIND("DECOUPE",Tableau1[[#This Row],[DESIGNATION]])),"","NEED REF")</f>
        <v/>
      </c>
    </row>
    <row r="13581" spans="2:14">
      <c r="B13581">
        <v>34400424</v>
      </c>
      <c r="C13581" s="2">
        <v>37799</v>
      </c>
      <c r="D13581" t="s">
        <v>745</v>
      </c>
      <c r="E13581" t="s">
        <v>11167</v>
      </c>
      <c r="F13581" t="s">
        <v>11168</v>
      </c>
      <c r="J13581" t="s">
        <v>1944</v>
      </c>
      <c r="L13581" t="str">
        <f>_xlfn.XLOOKUP(Tableau1[[#This Row],[TYPE DE PIECE]],Tableau4[MATIERE],Tableau4[SHORT TYPE],"",0,1)</f>
        <v/>
      </c>
      <c r="N13581" t="str">
        <f>IF(ISERR(FIND("DECOUPE",Tableau1[[#This Row],[DESIGNATION]])),"","NEED REF")</f>
        <v/>
      </c>
    </row>
    <row r="13582" spans="2:14">
      <c r="B13582">
        <v>34400423</v>
      </c>
      <c r="C13582" s="2">
        <v>37799</v>
      </c>
      <c r="D13582" t="s">
        <v>13</v>
      </c>
      <c r="E13582" t="s">
        <v>11169</v>
      </c>
      <c r="F13582" t="s">
        <v>10919</v>
      </c>
      <c r="J13582" t="s">
        <v>1944</v>
      </c>
      <c r="L13582" t="str">
        <f>_xlfn.XLOOKUP(Tableau1[[#This Row],[TYPE DE PIECE]],Tableau4[MATIERE],Tableau4[SHORT TYPE],"",0,1)</f>
        <v/>
      </c>
      <c r="N13582" t="str">
        <f>IF(ISERR(FIND("DECOUPE",Tableau1[[#This Row],[DESIGNATION]])),"","NEED REF")</f>
        <v/>
      </c>
    </row>
    <row r="13583" spans="2:14">
      <c r="B13583">
        <v>34400422</v>
      </c>
      <c r="C13583" s="2">
        <v>37799</v>
      </c>
      <c r="D13583" t="s">
        <v>745</v>
      </c>
      <c r="E13583" t="s">
        <v>11170</v>
      </c>
      <c r="F13583" t="s">
        <v>10919</v>
      </c>
      <c r="J13583" t="s">
        <v>1944</v>
      </c>
      <c r="L13583" t="str">
        <f>_xlfn.XLOOKUP(Tableau1[[#This Row],[TYPE DE PIECE]],Tableau4[MATIERE],Tableau4[SHORT TYPE],"",0,1)</f>
        <v/>
      </c>
      <c r="N13583" t="str">
        <f>IF(ISERR(FIND("DECOUPE",Tableau1[[#This Row],[DESIGNATION]])),"","NEED REF")</f>
        <v/>
      </c>
    </row>
    <row r="13584" spans="2:14">
      <c r="B13584">
        <v>34400421</v>
      </c>
      <c r="C13584" s="2">
        <v>37798</v>
      </c>
      <c r="D13584" t="s">
        <v>13</v>
      </c>
      <c r="E13584" t="s">
        <v>11171</v>
      </c>
      <c r="F13584" t="s">
        <v>11172</v>
      </c>
      <c r="J13584" t="s">
        <v>4048</v>
      </c>
      <c r="L13584" t="str">
        <f>_xlfn.XLOOKUP(Tableau1[[#This Row],[TYPE DE PIECE]],Tableau4[MATIERE],Tableau4[SHORT TYPE],"",0,1)</f>
        <v/>
      </c>
      <c r="N13584" t="str">
        <f>IF(ISERR(FIND("DECOUPE",Tableau1[[#This Row],[DESIGNATION]])),"","NEED REF")</f>
        <v/>
      </c>
    </row>
    <row r="13585" spans="2:14">
      <c r="B13585">
        <v>34400420</v>
      </c>
      <c r="C13585" s="2">
        <v>37797</v>
      </c>
      <c r="D13585" t="s">
        <v>745</v>
      </c>
      <c r="E13585" t="s">
        <v>11173</v>
      </c>
      <c r="F13585" t="s">
        <v>11174</v>
      </c>
      <c r="J13585" t="s">
        <v>1944</v>
      </c>
      <c r="L13585" t="str">
        <f>_xlfn.XLOOKUP(Tableau1[[#This Row],[TYPE DE PIECE]],Tableau4[MATIERE],Tableau4[SHORT TYPE],"",0,1)</f>
        <v/>
      </c>
      <c r="N13585" t="str">
        <f>IF(ISERR(FIND("DECOUPE",Tableau1[[#This Row],[DESIGNATION]])),"","NEED REF")</f>
        <v/>
      </c>
    </row>
    <row r="13586" spans="2:14">
      <c r="B13586">
        <v>34400419</v>
      </c>
      <c r="C13586" s="2">
        <v>37795</v>
      </c>
      <c r="D13586" t="s">
        <v>6880</v>
      </c>
      <c r="E13586" t="s">
        <v>11109</v>
      </c>
      <c r="F13586" t="s">
        <v>11110</v>
      </c>
      <c r="J13586" t="s">
        <v>1944</v>
      </c>
      <c r="L13586" t="str">
        <f>_xlfn.XLOOKUP(Tableau1[[#This Row],[TYPE DE PIECE]],Tableau4[MATIERE],Tableau4[SHORT TYPE],"",0,1)</f>
        <v/>
      </c>
      <c r="N13586" t="str">
        <f>IF(ISERR(FIND("DECOUPE",Tableau1[[#This Row],[DESIGNATION]])),"","NEED REF")</f>
        <v/>
      </c>
    </row>
    <row r="13587" spans="2:14">
      <c r="B13587">
        <v>34400418</v>
      </c>
      <c r="C13587" s="2">
        <v>37788</v>
      </c>
      <c r="D13587" t="s">
        <v>6880</v>
      </c>
      <c r="E13587" t="s">
        <v>11175</v>
      </c>
      <c r="F13587" t="s">
        <v>11176</v>
      </c>
      <c r="J13587" t="s">
        <v>1944</v>
      </c>
      <c r="L13587" t="str">
        <f>_xlfn.XLOOKUP(Tableau1[[#This Row],[TYPE DE PIECE]],Tableau4[MATIERE],Tableau4[SHORT TYPE],"",0,1)</f>
        <v/>
      </c>
      <c r="N13587" t="str">
        <f>IF(ISERR(FIND("DECOUPE",Tableau1[[#This Row],[DESIGNATION]])),"","NEED REF")</f>
        <v/>
      </c>
    </row>
    <row r="13588" spans="2:14">
      <c r="B13588">
        <v>34400417</v>
      </c>
      <c r="C13588" s="2">
        <v>37785</v>
      </c>
      <c r="D13588" t="s">
        <v>13</v>
      </c>
      <c r="E13588" t="s">
        <v>11177</v>
      </c>
      <c r="F13588" t="s">
        <v>11168</v>
      </c>
      <c r="J13588" t="s">
        <v>1944</v>
      </c>
      <c r="L13588" t="str">
        <f>_xlfn.XLOOKUP(Tableau1[[#This Row],[TYPE DE PIECE]],Tableau4[MATIERE],Tableau4[SHORT TYPE],"",0,1)</f>
        <v/>
      </c>
      <c r="N13588" t="str">
        <f>IF(ISERR(FIND("DECOUPE",Tableau1[[#This Row],[DESIGNATION]])),"","NEED REF")</f>
        <v/>
      </c>
    </row>
    <row r="13589" spans="2:14">
      <c r="B13589">
        <v>34400416</v>
      </c>
      <c r="C13589" s="2">
        <v>37783</v>
      </c>
      <c r="D13589" t="s">
        <v>13</v>
      </c>
      <c r="E13589" t="s">
        <v>11178</v>
      </c>
      <c r="F13589" t="s">
        <v>11179</v>
      </c>
      <c r="J13589" t="s">
        <v>9893</v>
      </c>
      <c r="L13589" t="str">
        <f>_xlfn.XLOOKUP(Tableau1[[#This Row],[TYPE DE PIECE]],Tableau4[MATIERE],Tableau4[SHORT TYPE],"",0,1)</f>
        <v/>
      </c>
      <c r="N13589" t="str">
        <f>IF(ISERR(FIND("DECOUPE",Tableau1[[#This Row],[DESIGNATION]])),"","NEED REF")</f>
        <v/>
      </c>
    </row>
    <row r="13590" spans="2:14">
      <c r="B13590">
        <v>34400415</v>
      </c>
      <c r="C13590" s="2">
        <v>37783</v>
      </c>
      <c r="D13590" t="s">
        <v>13</v>
      </c>
      <c r="E13590" t="s">
        <v>11180</v>
      </c>
      <c r="F13590" t="s">
        <v>11179</v>
      </c>
      <c r="J13590" t="s">
        <v>9893</v>
      </c>
      <c r="L13590" t="str">
        <f>_xlfn.XLOOKUP(Tableau1[[#This Row],[TYPE DE PIECE]],Tableau4[MATIERE],Tableau4[SHORT TYPE],"",0,1)</f>
        <v/>
      </c>
      <c r="N13590" t="str">
        <f>IF(ISERR(FIND("DECOUPE",Tableau1[[#This Row],[DESIGNATION]])),"","NEED REF")</f>
        <v/>
      </c>
    </row>
    <row r="13591" spans="2:14">
      <c r="B13591">
        <v>34400414</v>
      </c>
      <c r="C13591" s="2">
        <v>37783</v>
      </c>
      <c r="D13591" t="s">
        <v>13</v>
      </c>
      <c r="E13591" t="s">
        <v>11181</v>
      </c>
      <c r="F13591" t="s">
        <v>11179</v>
      </c>
      <c r="J13591" t="s">
        <v>9893</v>
      </c>
      <c r="L13591" t="str">
        <f>_xlfn.XLOOKUP(Tableau1[[#This Row],[TYPE DE PIECE]],Tableau4[MATIERE],Tableau4[SHORT TYPE],"",0,1)</f>
        <v/>
      </c>
      <c r="N13591" t="str">
        <f>IF(ISERR(FIND("DECOUPE",Tableau1[[#This Row],[DESIGNATION]])),"","NEED REF")</f>
        <v/>
      </c>
    </row>
    <row r="13592" spans="2:14">
      <c r="B13592">
        <v>34400413</v>
      </c>
      <c r="C13592" s="2">
        <v>37783</v>
      </c>
      <c r="D13592" t="s">
        <v>13</v>
      </c>
      <c r="E13592" t="s">
        <v>11182</v>
      </c>
      <c r="F13592" t="s">
        <v>11179</v>
      </c>
      <c r="J13592" t="s">
        <v>9893</v>
      </c>
      <c r="L13592" t="str">
        <f>_xlfn.XLOOKUP(Tableau1[[#This Row],[TYPE DE PIECE]],Tableau4[MATIERE],Tableau4[SHORT TYPE],"",0,1)</f>
        <v/>
      </c>
      <c r="N13592" t="str">
        <f>IF(ISERR(FIND("DECOUPE",Tableau1[[#This Row],[DESIGNATION]])),"","NEED REF")</f>
        <v/>
      </c>
    </row>
    <row r="13593" spans="2:14">
      <c r="B13593">
        <v>34400412</v>
      </c>
      <c r="C13593" s="2">
        <v>37782</v>
      </c>
      <c r="D13593" t="s">
        <v>6880</v>
      </c>
      <c r="E13593" t="s">
        <v>11183</v>
      </c>
      <c r="F13593" t="s">
        <v>11184</v>
      </c>
      <c r="J13593" t="s">
        <v>1944</v>
      </c>
      <c r="L13593" t="str">
        <f>_xlfn.XLOOKUP(Tableau1[[#This Row],[TYPE DE PIECE]],Tableau4[MATIERE],Tableau4[SHORT TYPE],"",0,1)</f>
        <v/>
      </c>
      <c r="N13593" t="str">
        <f>IF(ISERR(FIND("DECOUPE",Tableau1[[#This Row],[DESIGNATION]])),"","NEED REF")</f>
        <v/>
      </c>
    </row>
    <row r="13594" spans="2:14">
      <c r="B13594">
        <v>34400411</v>
      </c>
      <c r="C13594" s="2">
        <v>37776</v>
      </c>
      <c r="D13594" t="s">
        <v>5523</v>
      </c>
      <c r="E13594" t="s">
        <v>11185</v>
      </c>
      <c r="F13594" t="s">
        <v>11186</v>
      </c>
      <c r="J13594" t="s">
        <v>9893</v>
      </c>
      <c r="L13594" t="str">
        <f>_xlfn.XLOOKUP(Tableau1[[#This Row],[TYPE DE PIECE]],Tableau4[MATIERE],Tableau4[SHORT TYPE],"",0,1)</f>
        <v/>
      </c>
      <c r="N13594" t="str">
        <f>IF(ISERR(FIND("DECOUPE",Tableau1[[#This Row],[DESIGNATION]])),"","NEED REF")</f>
        <v/>
      </c>
    </row>
    <row r="13595" spans="2:14">
      <c r="B13595">
        <v>34400410</v>
      </c>
      <c r="C13595" s="2">
        <v>37775</v>
      </c>
      <c r="D13595" t="s">
        <v>6880</v>
      </c>
      <c r="E13595" t="s">
        <v>11187</v>
      </c>
      <c r="F13595" t="s">
        <v>11188</v>
      </c>
      <c r="J13595" t="s">
        <v>1944</v>
      </c>
      <c r="L13595" t="str">
        <f>_xlfn.XLOOKUP(Tableau1[[#This Row],[TYPE DE PIECE]],Tableau4[MATIERE],Tableau4[SHORT TYPE],"",0,1)</f>
        <v/>
      </c>
      <c r="N13595" t="str">
        <f>IF(ISERR(FIND("DECOUPE",Tableau1[[#This Row],[DESIGNATION]])),"","NEED REF")</f>
        <v/>
      </c>
    </row>
    <row r="13596" spans="2:14">
      <c r="B13596">
        <v>34400409</v>
      </c>
      <c r="C13596" s="2">
        <v>37775</v>
      </c>
      <c r="D13596" t="s">
        <v>745</v>
      </c>
      <c r="E13596" t="s">
        <v>11189</v>
      </c>
      <c r="F13596" t="s">
        <v>11190</v>
      </c>
      <c r="J13596" t="s">
        <v>1944</v>
      </c>
      <c r="L13596" t="str">
        <f>_xlfn.XLOOKUP(Tableau1[[#This Row],[TYPE DE PIECE]],Tableau4[MATIERE],Tableau4[SHORT TYPE],"",0,1)</f>
        <v/>
      </c>
      <c r="N13596" t="str">
        <f>IF(ISERR(FIND("DECOUPE",Tableau1[[#This Row],[DESIGNATION]])),"","NEED REF")</f>
        <v/>
      </c>
    </row>
    <row r="13597" spans="2:14">
      <c r="B13597">
        <v>34400408</v>
      </c>
      <c r="C13597" s="2">
        <v>37774</v>
      </c>
      <c r="D13597" t="s">
        <v>13</v>
      </c>
      <c r="E13597" t="s">
        <v>11191</v>
      </c>
      <c r="F13597" t="s">
        <v>11192</v>
      </c>
      <c r="J13597" t="s">
        <v>9893</v>
      </c>
      <c r="L13597" t="str">
        <f>_xlfn.XLOOKUP(Tableau1[[#This Row],[TYPE DE PIECE]],Tableau4[MATIERE],Tableau4[SHORT TYPE],"",0,1)</f>
        <v/>
      </c>
      <c r="N13597" t="str">
        <f>IF(ISERR(FIND("DECOUPE",Tableau1[[#This Row],[DESIGNATION]])),"","NEED REF")</f>
        <v/>
      </c>
    </row>
    <row r="13598" spans="2:14">
      <c r="B13598">
        <v>34400407</v>
      </c>
      <c r="C13598" s="2">
        <v>37774</v>
      </c>
      <c r="D13598" t="s">
        <v>745</v>
      </c>
      <c r="E13598" t="s">
        <v>11189</v>
      </c>
      <c r="F13598" t="s">
        <v>11193</v>
      </c>
      <c r="J13598" t="s">
        <v>1944</v>
      </c>
      <c r="L13598" t="str">
        <f>_xlfn.XLOOKUP(Tableau1[[#This Row],[TYPE DE PIECE]],Tableau4[MATIERE],Tableau4[SHORT TYPE],"",0,1)</f>
        <v/>
      </c>
      <c r="N13598" t="str">
        <f>IF(ISERR(FIND("DECOUPE",Tableau1[[#This Row],[DESIGNATION]])),"","NEED REF")</f>
        <v/>
      </c>
    </row>
    <row r="13599" spans="2:14">
      <c r="B13599">
        <v>34400406</v>
      </c>
      <c r="C13599" s="2">
        <v>37767</v>
      </c>
      <c r="D13599" t="s">
        <v>6880</v>
      </c>
      <c r="E13599" t="s">
        <v>11194</v>
      </c>
      <c r="F13599" t="s">
        <v>11195</v>
      </c>
      <c r="J13599" t="s">
        <v>1944</v>
      </c>
      <c r="L13599" t="str">
        <f>_xlfn.XLOOKUP(Tableau1[[#This Row],[TYPE DE PIECE]],Tableau4[MATIERE],Tableau4[SHORT TYPE],"",0,1)</f>
        <v/>
      </c>
      <c r="N13599" t="str">
        <f>IF(ISERR(FIND("DECOUPE",Tableau1[[#This Row],[DESIGNATION]])),"","NEED REF")</f>
        <v/>
      </c>
    </row>
    <row r="13600" spans="2:14">
      <c r="B13600">
        <v>34400405</v>
      </c>
      <c r="C13600" s="2">
        <v>37764</v>
      </c>
      <c r="D13600" t="s">
        <v>745</v>
      </c>
      <c r="E13600" t="s">
        <v>11137</v>
      </c>
      <c r="F13600" t="s">
        <v>11196</v>
      </c>
      <c r="J13600" t="s">
        <v>9274</v>
      </c>
      <c r="L13600" t="str">
        <f>_xlfn.XLOOKUP(Tableau1[[#This Row],[TYPE DE PIECE]],Tableau4[MATIERE],Tableau4[SHORT TYPE],"",0,1)</f>
        <v/>
      </c>
      <c r="N13600" t="str">
        <f>IF(ISERR(FIND("DECOUPE",Tableau1[[#This Row],[DESIGNATION]])),"","NEED REF")</f>
        <v/>
      </c>
    </row>
    <row r="13601" spans="2:14">
      <c r="B13601">
        <v>34400404</v>
      </c>
      <c r="C13601" s="2">
        <v>37762</v>
      </c>
      <c r="D13601" t="s">
        <v>5523</v>
      </c>
      <c r="E13601" t="s">
        <v>11197</v>
      </c>
      <c r="F13601" t="s">
        <v>11198</v>
      </c>
      <c r="J13601" t="s">
        <v>9893</v>
      </c>
      <c r="L13601" t="str">
        <f>_xlfn.XLOOKUP(Tableau1[[#This Row],[TYPE DE PIECE]],Tableau4[MATIERE],Tableau4[SHORT TYPE],"",0,1)</f>
        <v/>
      </c>
      <c r="N13601" t="str">
        <f>IF(ISERR(FIND("DECOUPE",Tableau1[[#This Row],[DESIGNATION]])),"","NEED REF")</f>
        <v/>
      </c>
    </row>
    <row r="13602" spans="2:14">
      <c r="B13602">
        <v>34400403</v>
      </c>
      <c r="C13602" s="2">
        <v>37760</v>
      </c>
      <c r="D13602" t="s">
        <v>13</v>
      </c>
      <c r="E13602" t="s">
        <v>11199</v>
      </c>
      <c r="F13602" t="s">
        <v>10422</v>
      </c>
      <c r="J13602" t="s">
        <v>4048</v>
      </c>
      <c r="L13602" t="str">
        <f>_xlfn.XLOOKUP(Tableau1[[#This Row],[TYPE DE PIECE]],Tableau4[MATIERE],Tableau4[SHORT TYPE],"",0,1)</f>
        <v/>
      </c>
      <c r="N13602" t="str">
        <f>IF(ISERR(FIND("DECOUPE",Tableau1[[#This Row],[DESIGNATION]])),"","NEED REF")</f>
        <v/>
      </c>
    </row>
    <row r="13603" spans="2:14">
      <c r="B13603">
        <v>34400402</v>
      </c>
      <c r="C13603" s="2">
        <v>37788</v>
      </c>
      <c r="D13603" t="s">
        <v>745</v>
      </c>
      <c r="E13603" t="s">
        <v>11200</v>
      </c>
      <c r="F13603" t="s">
        <v>11201</v>
      </c>
      <c r="J13603" t="s">
        <v>2245</v>
      </c>
      <c r="L13603" t="str">
        <f>_xlfn.XLOOKUP(Tableau1[[#This Row],[TYPE DE PIECE]],Tableau4[MATIERE],Tableau4[SHORT TYPE],"",0,1)</f>
        <v/>
      </c>
      <c r="N13603" t="str">
        <f>IF(ISERR(FIND("DECOUPE",Tableau1[[#This Row],[DESIGNATION]])),"","NEED REF")</f>
        <v/>
      </c>
    </row>
    <row r="13604" spans="2:14">
      <c r="B13604">
        <v>34400401</v>
      </c>
      <c r="C13604" s="2">
        <v>37748</v>
      </c>
      <c r="D13604" t="s">
        <v>5523</v>
      </c>
      <c r="E13604" t="s">
        <v>11202</v>
      </c>
      <c r="F13604" t="s">
        <v>11203</v>
      </c>
      <c r="J13604" t="s">
        <v>9893</v>
      </c>
      <c r="L13604" t="str">
        <f>_xlfn.XLOOKUP(Tableau1[[#This Row],[TYPE DE PIECE]],Tableau4[MATIERE],Tableau4[SHORT TYPE],"",0,1)</f>
        <v/>
      </c>
      <c r="N13604" t="str">
        <f>IF(ISERR(FIND("DECOUPE",Tableau1[[#This Row],[DESIGNATION]])),"","NEED REF")</f>
        <v/>
      </c>
    </row>
    <row r="13605" spans="2:14">
      <c r="B13605">
        <v>34400400</v>
      </c>
      <c r="C13605" s="2">
        <v>37747</v>
      </c>
      <c r="D13605" t="s">
        <v>745</v>
      </c>
      <c r="E13605" t="s">
        <v>11204</v>
      </c>
      <c r="F13605" t="s">
        <v>11205</v>
      </c>
      <c r="J13605" t="s">
        <v>1944</v>
      </c>
      <c r="L13605" t="str">
        <f>_xlfn.XLOOKUP(Tableau1[[#This Row],[TYPE DE PIECE]],Tableau4[MATIERE],Tableau4[SHORT TYPE],"",0,1)</f>
        <v/>
      </c>
      <c r="N13605" t="str">
        <f>IF(ISERR(FIND("DECOUPE",Tableau1[[#This Row],[DESIGNATION]])),"","NEED REF")</f>
        <v/>
      </c>
    </row>
    <row r="13606" spans="2:14">
      <c r="B13606">
        <v>34400399</v>
      </c>
      <c r="C13606" s="2">
        <v>37747</v>
      </c>
      <c r="D13606" t="s">
        <v>13</v>
      </c>
      <c r="E13606" t="s">
        <v>11206</v>
      </c>
      <c r="J13606" t="s">
        <v>1944</v>
      </c>
      <c r="L13606" t="str">
        <f>_xlfn.XLOOKUP(Tableau1[[#This Row],[TYPE DE PIECE]],Tableau4[MATIERE],Tableau4[SHORT TYPE],"",0,1)</f>
        <v/>
      </c>
      <c r="N13606" t="str">
        <f>IF(ISERR(FIND("DECOUPE",Tableau1[[#This Row],[DESIGNATION]])),"","NEED REF")</f>
        <v/>
      </c>
    </row>
    <row r="13607" spans="2:14">
      <c r="B13607">
        <v>34400398</v>
      </c>
      <c r="C13607" s="2">
        <v>37729</v>
      </c>
      <c r="D13607" t="s">
        <v>13</v>
      </c>
      <c r="E13607" t="s">
        <v>11207</v>
      </c>
      <c r="F13607" t="s">
        <v>11047</v>
      </c>
      <c r="J13607" t="s">
        <v>1944</v>
      </c>
      <c r="L13607" t="str">
        <f>_xlfn.XLOOKUP(Tableau1[[#This Row],[TYPE DE PIECE]],Tableau4[MATIERE],Tableau4[SHORT TYPE],"",0,1)</f>
        <v/>
      </c>
      <c r="N13607" t="str">
        <f>IF(ISERR(FIND("DECOUPE",Tableau1[[#This Row],[DESIGNATION]])),"","NEED REF")</f>
        <v/>
      </c>
    </row>
    <row r="13608" spans="2:14">
      <c r="B13608">
        <v>34400397</v>
      </c>
      <c r="C13608" s="2">
        <v>37729</v>
      </c>
      <c r="D13608" t="s">
        <v>745</v>
      </c>
      <c r="E13608" t="s">
        <v>11208</v>
      </c>
      <c r="F13608" t="s">
        <v>11209</v>
      </c>
      <c r="J13608" t="s">
        <v>1944</v>
      </c>
      <c r="L13608" t="str">
        <f>_xlfn.XLOOKUP(Tableau1[[#This Row],[TYPE DE PIECE]],Tableau4[MATIERE],Tableau4[SHORT TYPE],"",0,1)</f>
        <v/>
      </c>
      <c r="N13608" t="str">
        <f>IF(ISERR(FIND("DECOUPE",Tableau1[[#This Row],[DESIGNATION]])),"","NEED REF")</f>
        <v/>
      </c>
    </row>
    <row r="13609" spans="2:14">
      <c r="B13609">
        <v>34400396</v>
      </c>
      <c r="C13609" s="2">
        <v>37729</v>
      </c>
      <c r="D13609" t="s">
        <v>13</v>
      </c>
      <c r="E13609" t="s">
        <v>11210</v>
      </c>
      <c r="F13609" t="s">
        <v>11211</v>
      </c>
      <c r="J13609" t="s">
        <v>1944</v>
      </c>
      <c r="L13609" t="str">
        <f>_xlfn.XLOOKUP(Tableau1[[#This Row],[TYPE DE PIECE]],Tableau4[MATIERE],Tableau4[SHORT TYPE],"",0,1)</f>
        <v/>
      </c>
      <c r="N13609" t="str">
        <f>IF(ISERR(FIND("DECOUPE",Tableau1[[#This Row],[DESIGNATION]])),"","NEED REF")</f>
        <v/>
      </c>
    </row>
    <row r="13610" spans="2:14">
      <c r="B13610">
        <v>34400395</v>
      </c>
      <c r="C13610" s="2">
        <v>37729</v>
      </c>
      <c r="D13610" t="s">
        <v>745</v>
      </c>
      <c r="E13610" t="s">
        <v>11030</v>
      </c>
      <c r="F13610" t="s">
        <v>10606</v>
      </c>
      <c r="J13610" t="s">
        <v>1944</v>
      </c>
      <c r="L13610" t="str">
        <f>_xlfn.XLOOKUP(Tableau1[[#This Row],[TYPE DE PIECE]],Tableau4[MATIERE],Tableau4[SHORT TYPE],"",0,1)</f>
        <v/>
      </c>
      <c r="N13610" t="str">
        <f>IF(ISERR(FIND("DECOUPE",Tableau1[[#This Row],[DESIGNATION]])),"","NEED REF")</f>
        <v/>
      </c>
    </row>
    <row r="13611" spans="2:14">
      <c r="B13611">
        <v>34400394</v>
      </c>
      <c r="C13611" s="2">
        <v>37729</v>
      </c>
      <c r="D13611" t="s">
        <v>13</v>
      </c>
      <c r="E13611" t="s">
        <v>11212</v>
      </c>
      <c r="F13611" t="s">
        <v>11047</v>
      </c>
      <c r="J13611" t="s">
        <v>1944</v>
      </c>
      <c r="L13611" t="str">
        <f>_xlfn.XLOOKUP(Tableau1[[#This Row],[TYPE DE PIECE]],Tableau4[MATIERE],Tableau4[SHORT TYPE],"",0,1)</f>
        <v/>
      </c>
      <c r="N13611" t="str">
        <f>IF(ISERR(FIND("DECOUPE",Tableau1[[#This Row],[DESIGNATION]])),"","NEED REF")</f>
        <v/>
      </c>
    </row>
    <row r="13612" spans="2:14">
      <c r="B13612">
        <v>34400393</v>
      </c>
      <c r="C13612" s="2">
        <v>37729</v>
      </c>
      <c r="D13612" t="s">
        <v>745</v>
      </c>
      <c r="E13612" t="s">
        <v>11208</v>
      </c>
      <c r="F13612" t="s">
        <v>11047</v>
      </c>
      <c r="J13612" t="s">
        <v>1944</v>
      </c>
      <c r="L13612" t="str">
        <f>_xlfn.XLOOKUP(Tableau1[[#This Row],[TYPE DE PIECE]],Tableau4[MATIERE],Tableau4[SHORT TYPE],"",0,1)</f>
        <v/>
      </c>
      <c r="N13612" t="str">
        <f>IF(ISERR(FIND("DECOUPE",Tableau1[[#This Row],[DESIGNATION]])),"","NEED REF")</f>
        <v/>
      </c>
    </row>
    <row r="13613" spans="2:14">
      <c r="B13613">
        <v>34400392</v>
      </c>
      <c r="C13613" s="2">
        <v>37727</v>
      </c>
      <c r="D13613" t="s">
        <v>13</v>
      </c>
      <c r="E13613" t="s">
        <v>11213</v>
      </c>
      <c r="F13613" t="s">
        <v>11214</v>
      </c>
      <c r="J13613" t="s">
        <v>4048</v>
      </c>
      <c r="L13613" t="str">
        <f>_xlfn.XLOOKUP(Tableau1[[#This Row],[TYPE DE PIECE]],Tableau4[MATIERE],Tableau4[SHORT TYPE],"",0,1)</f>
        <v/>
      </c>
      <c r="N13613" t="str">
        <f>IF(ISERR(FIND("DECOUPE",Tableau1[[#This Row],[DESIGNATION]])),"","NEED REF")</f>
        <v/>
      </c>
    </row>
    <row r="13614" spans="2:14">
      <c r="B13614">
        <v>34400391</v>
      </c>
      <c r="C13614" s="2">
        <v>37725</v>
      </c>
      <c r="D13614" t="s">
        <v>6880</v>
      </c>
      <c r="E13614" t="s">
        <v>11215</v>
      </c>
      <c r="F13614" t="s">
        <v>11216</v>
      </c>
      <c r="J13614" t="s">
        <v>1944</v>
      </c>
      <c r="L13614" t="str">
        <f>_xlfn.XLOOKUP(Tableau1[[#This Row],[TYPE DE PIECE]],Tableau4[MATIERE],Tableau4[SHORT TYPE],"",0,1)</f>
        <v/>
      </c>
      <c r="N13614" t="str">
        <f>IF(ISERR(FIND("DECOUPE",Tableau1[[#This Row],[DESIGNATION]])),"","NEED REF")</f>
        <v/>
      </c>
    </row>
    <row r="13615" spans="2:14">
      <c r="B13615">
        <v>34400390</v>
      </c>
      <c r="C13615" s="2">
        <v>37720</v>
      </c>
      <c r="D13615" t="s">
        <v>745</v>
      </c>
      <c r="E13615" t="s">
        <v>11217</v>
      </c>
      <c r="F13615" t="s">
        <v>11218</v>
      </c>
      <c r="J13615" t="s">
        <v>9893</v>
      </c>
      <c r="L13615" t="str">
        <f>_xlfn.XLOOKUP(Tableau1[[#This Row],[TYPE DE PIECE]],Tableau4[MATIERE],Tableau4[SHORT TYPE],"",0,1)</f>
        <v/>
      </c>
      <c r="N13615" t="str">
        <f>IF(ISERR(FIND("DECOUPE",Tableau1[[#This Row],[DESIGNATION]])),"","NEED REF")</f>
        <v/>
      </c>
    </row>
    <row r="13616" spans="2:14">
      <c r="B13616">
        <v>34400389</v>
      </c>
      <c r="C13616" s="2">
        <v>37719</v>
      </c>
      <c r="D13616" t="s">
        <v>745</v>
      </c>
      <c r="E13616" t="s">
        <v>11219</v>
      </c>
      <c r="F13616" t="s">
        <v>11193</v>
      </c>
      <c r="J13616" t="s">
        <v>1944</v>
      </c>
      <c r="L13616" t="str">
        <f>_xlfn.XLOOKUP(Tableau1[[#This Row],[TYPE DE PIECE]],Tableau4[MATIERE],Tableau4[SHORT TYPE],"",0,1)</f>
        <v/>
      </c>
      <c r="N13616" t="str">
        <f>IF(ISERR(FIND("DECOUPE",Tableau1[[#This Row],[DESIGNATION]])),"","NEED REF")</f>
        <v/>
      </c>
    </row>
    <row r="13617" spans="2:14">
      <c r="B13617">
        <v>34400388</v>
      </c>
      <c r="C13617" s="2">
        <v>37718</v>
      </c>
      <c r="D13617" t="s">
        <v>6880</v>
      </c>
      <c r="E13617" t="s">
        <v>11220</v>
      </c>
      <c r="F13617" t="s">
        <v>11221</v>
      </c>
      <c r="J13617" t="s">
        <v>1944</v>
      </c>
      <c r="L13617" t="str">
        <f>_xlfn.XLOOKUP(Tableau1[[#This Row],[TYPE DE PIECE]],Tableau4[MATIERE],Tableau4[SHORT TYPE],"",0,1)</f>
        <v/>
      </c>
      <c r="N13617" t="str">
        <f>IF(ISERR(FIND("DECOUPE",Tableau1[[#This Row],[DESIGNATION]])),"","NEED REF")</f>
        <v/>
      </c>
    </row>
    <row r="13618" spans="2:14">
      <c r="B13618">
        <v>34400387</v>
      </c>
      <c r="C13618" s="2">
        <v>37714</v>
      </c>
      <c r="D13618" t="s">
        <v>13</v>
      </c>
      <c r="E13618" t="s">
        <v>11222</v>
      </c>
      <c r="F13618" t="s">
        <v>11223</v>
      </c>
      <c r="J13618" t="s">
        <v>1944</v>
      </c>
      <c r="L13618" t="str">
        <f>_xlfn.XLOOKUP(Tableau1[[#This Row],[TYPE DE PIECE]],Tableau4[MATIERE],Tableau4[SHORT TYPE],"",0,1)</f>
        <v/>
      </c>
      <c r="N13618" t="str">
        <f>IF(ISERR(FIND("DECOUPE",Tableau1[[#This Row],[DESIGNATION]])),"","NEED REF")</f>
        <v/>
      </c>
    </row>
    <row r="13619" spans="2:14">
      <c r="B13619">
        <v>34400386</v>
      </c>
      <c r="C13619" s="2">
        <v>37714</v>
      </c>
      <c r="D13619" t="s">
        <v>13</v>
      </c>
      <c r="E13619" t="s">
        <v>11222</v>
      </c>
      <c r="F13619" t="s">
        <v>11224</v>
      </c>
      <c r="J13619" t="s">
        <v>1944</v>
      </c>
      <c r="L13619" t="str">
        <f>_xlfn.XLOOKUP(Tableau1[[#This Row],[TYPE DE PIECE]],Tableau4[MATIERE],Tableau4[SHORT TYPE],"",0,1)</f>
        <v/>
      </c>
      <c r="N13619" t="str">
        <f>IF(ISERR(FIND("DECOUPE",Tableau1[[#This Row],[DESIGNATION]])),"","NEED REF")</f>
        <v/>
      </c>
    </row>
    <row r="13620" spans="2:14">
      <c r="B13620">
        <v>34400385</v>
      </c>
      <c r="C13620" s="2">
        <v>37712</v>
      </c>
      <c r="D13620" t="s">
        <v>745</v>
      </c>
      <c r="E13620" t="s">
        <v>11225</v>
      </c>
      <c r="F13620" t="s">
        <v>11226</v>
      </c>
      <c r="J13620" t="s">
        <v>2245</v>
      </c>
      <c r="L13620" t="str">
        <f>_xlfn.XLOOKUP(Tableau1[[#This Row],[TYPE DE PIECE]],Tableau4[MATIERE],Tableau4[SHORT TYPE],"",0,1)</f>
        <v/>
      </c>
      <c r="N13620" t="str">
        <f>IF(ISERR(FIND("DECOUPE",Tableau1[[#This Row],[DESIGNATION]])),"","NEED REF")</f>
        <v/>
      </c>
    </row>
    <row r="13621" spans="2:14">
      <c r="B13621">
        <v>34400384</v>
      </c>
      <c r="C13621" s="2">
        <v>37712</v>
      </c>
      <c r="D13621" t="s">
        <v>745</v>
      </c>
      <c r="E13621" t="s">
        <v>11227</v>
      </c>
      <c r="F13621" t="s">
        <v>11228</v>
      </c>
      <c r="J13621" t="s">
        <v>2245</v>
      </c>
      <c r="L13621" t="str">
        <f>_xlfn.XLOOKUP(Tableau1[[#This Row],[TYPE DE PIECE]],Tableau4[MATIERE],Tableau4[SHORT TYPE],"",0,1)</f>
        <v/>
      </c>
      <c r="N13621" t="str">
        <f>IF(ISERR(FIND("DECOUPE",Tableau1[[#This Row],[DESIGNATION]])),"","NEED REF")</f>
        <v/>
      </c>
    </row>
    <row r="13622" spans="2:14">
      <c r="B13622">
        <v>34400383</v>
      </c>
      <c r="C13622" s="2">
        <v>37711</v>
      </c>
      <c r="D13622" t="s">
        <v>745</v>
      </c>
      <c r="E13622" t="s">
        <v>11229</v>
      </c>
      <c r="F13622" t="s">
        <v>8695</v>
      </c>
      <c r="J13622" t="s">
        <v>4048</v>
      </c>
      <c r="L13622" t="str">
        <f>_xlfn.XLOOKUP(Tableau1[[#This Row],[TYPE DE PIECE]],Tableau4[MATIERE],Tableau4[SHORT TYPE],"",0,1)</f>
        <v/>
      </c>
      <c r="N13622" t="str">
        <f>IF(ISERR(FIND("DECOUPE",Tableau1[[#This Row],[DESIGNATION]])),"","NEED REF")</f>
        <v/>
      </c>
    </row>
    <row r="13623" spans="2:14">
      <c r="B13623">
        <v>34400382</v>
      </c>
      <c r="C13623" s="2">
        <v>37707</v>
      </c>
      <c r="D13623" t="s">
        <v>5523</v>
      </c>
      <c r="E13623" t="s">
        <v>11230</v>
      </c>
      <c r="F13623" t="s">
        <v>11231</v>
      </c>
      <c r="J13623" t="s">
        <v>9893</v>
      </c>
      <c r="L13623" t="str">
        <f>_xlfn.XLOOKUP(Tableau1[[#This Row],[TYPE DE PIECE]],Tableau4[MATIERE],Tableau4[SHORT TYPE],"",0,1)</f>
        <v/>
      </c>
      <c r="N13623" t="str">
        <f>IF(ISERR(FIND("DECOUPE",Tableau1[[#This Row],[DESIGNATION]])),"","NEED REF")</f>
        <v/>
      </c>
    </row>
    <row r="13624" spans="2:14">
      <c r="B13624">
        <v>34400381</v>
      </c>
      <c r="C13624" s="2">
        <v>37707</v>
      </c>
      <c r="D13624" t="s">
        <v>13</v>
      </c>
      <c r="E13624" t="s">
        <v>11232</v>
      </c>
      <c r="F13624" t="s">
        <v>5624</v>
      </c>
      <c r="J13624" t="s">
        <v>1944</v>
      </c>
      <c r="L13624" t="str">
        <f>_xlfn.XLOOKUP(Tableau1[[#This Row],[TYPE DE PIECE]],Tableau4[MATIERE],Tableau4[SHORT TYPE],"",0,1)</f>
        <v/>
      </c>
      <c r="N13624" t="str">
        <f>IF(ISERR(FIND("DECOUPE",Tableau1[[#This Row],[DESIGNATION]])),"","NEED REF")</f>
        <v/>
      </c>
    </row>
    <row r="13625" spans="2:14">
      <c r="B13625">
        <v>34400380</v>
      </c>
      <c r="C13625" s="2">
        <v>37704</v>
      </c>
      <c r="D13625" t="s">
        <v>745</v>
      </c>
      <c r="E13625" t="s">
        <v>11233</v>
      </c>
      <c r="F13625" t="s">
        <v>11234</v>
      </c>
      <c r="J13625" t="s">
        <v>1944</v>
      </c>
      <c r="L13625" t="str">
        <f>_xlfn.XLOOKUP(Tableau1[[#This Row],[TYPE DE PIECE]],Tableau4[MATIERE],Tableau4[SHORT TYPE],"",0,1)</f>
        <v/>
      </c>
      <c r="N13625" t="str">
        <f>IF(ISERR(FIND("DECOUPE",Tableau1[[#This Row],[DESIGNATION]])),"","NEED REF")</f>
        <v/>
      </c>
    </row>
    <row r="13626" spans="2:14">
      <c r="B13626">
        <v>34400379</v>
      </c>
      <c r="C13626" s="2">
        <v>37699</v>
      </c>
      <c r="D13626" t="s">
        <v>7068</v>
      </c>
      <c r="E13626" t="s">
        <v>11235</v>
      </c>
      <c r="F13626" t="s">
        <v>11236</v>
      </c>
      <c r="J13626" t="s">
        <v>9893</v>
      </c>
      <c r="L13626" t="str">
        <f>_xlfn.XLOOKUP(Tableau1[[#This Row],[TYPE DE PIECE]],Tableau4[MATIERE],Tableau4[SHORT TYPE],"",0,1)</f>
        <v/>
      </c>
      <c r="N13626" t="str">
        <f>IF(ISERR(FIND("DECOUPE",Tableau1[[#This Row],[DESIGNATION]])),"","NEED REF")</f>
        <v/>
      </c>
    </row>
    <row r="13627" spans="2:14">
      <c r="B13627">
        <v>34400378</v>
      </c>
      <c r="C13627" s="2">
        <v>37698</v>
      </c>
      <c r="D13627" t="s">
        <v>5523</v>
      </c>
      <c r="E13627" t="s">
        <v>11237</v>
      </c>
      <c r="F13627" t="s">
        <v>11238</v>
      </c>
      <c r="J13627" t="s">
        <v>9893</v>
      </c>
      <c r="L13627" t="str">
        <f>_xlfn.XLOOKUP(Tableau1[[#This Row],[TYPE DE PIECE]],Tableau4[MATIERE],Tableau4[SHORT TYPE],"",0,1)</f>
        <v/>
      </c>
      <c r="N13627" t="str">
        <f>IF(ISERR(FIND("DECOUPE",Tableau1[[#This Row],[DESIGNATION]])),"","NEED REF")</f>
        <v/>
      </c>
    </row>
    <row r="13628" spans="2:14">
      <c r="B13628">
        <v>34400377</v>
      </c>
      <c r="C13628" s="2">
        <v>37697</v>
      </c>
      <c r="D13628" t="s">
        <v>745</v>
      </c>
      <c r="E13628" t="s">
        <v>11239</v>
      </c>
      <c r="F13628" t="s">
        <v>11240</v>
      </c>
      <c r="J13628" t="s">
        <v>1944</v>
      </c>
      <c r="L13628" t="str">
        <f>_xlfn.XLOOKUP(Tableau1[[#This Row],[TYPE DE PIECE]],Tableau4[MATIERE],Tableau4[SHORT TYPE],"",0,1)</f>
        <v/>
      </c>
      <c r="N13628" t="str">
        <f>IF(ISERR(FIND("DECOUPE",Tableau1[[#This Row],[DESIGNATION]])),"","NEED REF")</f>
        <v/>
      </c>
    </row>
    <row r="13629" spans="2:14">
      <c r="B13629">
        <v>34400376</v>
      </c>
      <c r="C13629" s="2">
        <v>37694</v>
      </c>
      <c r="D13629" t="s">
        <v>13</v>
      </c>
      <c r="E13629" t="s">
        <v>11241</v>
      </c>
      <c r="F13629" t="s">
        <v>11242</v>
      </c>
      <c r="J13629" t="s">
        <v>1944</v>
      </c>
      <c r="L13629" t="str">
        <f>_xlfn.XLOOKUP(Tableau1[[#This Row],[TYPE DE PIECE]],Tableau4[MATIERE],Tableau4[SHORT TYPE],"",0,1)</f>
        <v/>
      </c>
      <c r="N13629" t="str">
        <f>IF(ISERR(FIND("DECOUPE",Tableau1[[#This Row],[DESIGNATION]])),"","NEED REF")</f>
        <v/>
      </c>
    </row>
    <row r="13630" spans="2:14">
      <c r="B13630">
        <v>34400375</v>
      </c>
      <c r="C13630" s="2">
        <v>37692</v>
      </c>
      <c r="D13630" t="s">
        <v>6880</v>
      </c>
      <c r="E13630" t="s">
        <v>11243</v>
      </c>
      <c r="F13630" t="s">
        <v>11244</v>
      </c>
      <c r="J13630" t="s">
        <v>4048</v>
      </c>
      <c r="L13630" t="str">
        <f>_xlfn.XLOOKUP(Tableau1[[#This Row],[TYPE DE PIECE]],Tableau4[MATIERE],Tableau4[SHORT TYPE],"",0,1)</f>
        <v/>
      </c>
      <c r="N13630" t="str">
        <f>IF(ISERR(FIND("DECOUPE",Tableau1[[#This Row],[DESIGNATION]])),"","NEED REF")</f>
        <v/>
      </c>
    </row>
    <row r="13631" spans="2:14">
      <c r="B13631">
        <v>34400374</v>
      </c>
      <c r="C13631" s="2">
        <v>37691</v>
      </c>
      <c r="D13631" t="s">
        <v>5523</v>
      </c>
      <c r="E13631" t="s">
        <v>11245</v>
      </c>
      <c r="F13631" t="s">
        <v>11246</v>
      </c>
      <c r="J13631" t="s">
        <v>9893</v>
      </c>
      <c r="L13631" t="str">
        <f>_xlfn.XLOOKUP(Tableau1[[#This Row],[TYPE DE PIECE]],Tableau4[MATIERE],Tableau4[SHORT TYPE],"",0,1)</f>
        <v/>
      </c>
      <c r="N13631" t="str">
        <f>IF(ISERR(FIND("DECOUPE",Tableau1[[#This Row],[DESIGNATION]])),"","NEED REF")</f>
        <v/>
      </c>
    </row>
    <row r="13632" spans="2:14">
      <c r="B13632">
        <v>34400373</v>
      </c>
      <c r="C13632" s="2">
        <v>37691</v>
      </c>
      <c r="D13632" t="s">
        <v>5523</v>
      </c>
      <c r="E13632" t="s">
        <v>11247</v>
      </c>
      <c r="F13632" t="s">
        <v>11246</v>
      </c>
      <c r="J13632" t="s">
        <v>9893</v>
      </c>
      <c r="L13632" t="str">
        <f>_xlfn.XLOOKUP(Tableau1[[#This Row],[TYPE DE PIECE]],Tableau4[MATIERE],Tableau4[SHORT TYPE],"",0,1)</f>
        <v/>
      </c>
      <c r="N13632" t="str">
        <f>IF(ISERR(FIND("DECOUPE",Tableau1[[#This Row],[DESIGNATION]])),"","NEED REF")</f>
        <v/>
      </c>
    </row>
    <row r="13633" spans="2:14">
      <c r="B13633">
        <v>34400372</v>
      </c>
      <c r="C13633" s="2">
        <v>37684</v>
      </c>
      <c r="D13633" t="s">
        <v>6880</v>
      </c>
      <c r="E13633" t="s">
        <v>11248</v>
      </c>
      <c r="F13633" t="s">
        <v>9477</v>
      </c>
      <c r="J13633" t="s">
        <v>4048</v>
      </c>
      <c r="L13633" t="str">
        <f>_xlfn.XLOOKUP(Tableau1[[#This Row],[TYPE DE PIECE]],Tableau4[MATIERE],Tableau4[SHORT TYPE],"",0,1)</f>
        <v/>
      </c>
      <c r="N13633" t="str">
        <f>IF(ISERR(FIND("DECOUPE",Tableau1[[#This Row],[DESIGNATION]])),"","NEED REF")</f>
        <v/>
      </c>
    </row>
    <row r="13634" spans="2:14">
      <c r="B13634">
        <v>34400371</v>
      </c>
      <c r="C13634" s="2">
        <v>37318</v>
      </c>
      <c r="D13634" t="s">
        <v>13</v>
      </c>
      <c r="E13634" t="s">
        <v>11249</v>
      </c>
      <c r="F13634" t="s">
        <v>11250</v>
      </c>
      <c r="J13634" t="s">
        <v>9274</v>
      </c>
      <c r="L13634" t="str">
        <f>_xlfn.XLOOKUP(Tableau1[[#This Row],[TYPE DE PIECE]],Tableau4[MATIERE],Tableau4[SHORT TYPE],"",0,1)</f>
        <v/>
      </c>
      <c r="N13634" t="str">
        <f>IF(ISERR(FIND("DECOUPE",Tableau1[[#This Row],[DESIGNATION]])),"","NEED REF")</f>
        <v/>
      </c>
    </row>
    <row r="13635" spans="2:14">
      <c r="B13635">
        <v>34400370</v>
      </c>
      <c r="C13635" s="2">
        <v>37318</v>
      </c>
      <c r="D13635" t="s">
        <v>13</v>
      </c>
      <c r="E13635" t="s">
        <v>11251</v>
      </c>
      <c r="F13635" t="s">
        <v>11252</v>
      </c>
      <c r="J13635" t="s">
        <v>1944</v>
      </c>
      <c r="L13635" t="str">
        <f>_xlfn.XLOOKUP(Tableau1[[#This Row],[TYPE DE PIECE]],Tableau4[MATIERE],Tableau4[SHORT TYPE],"",0,1)</f>
        <v/>
      </c>
      <c r="N13635" t="str">
        <f>IF(ISERR(FIND("DECOUPE",Tableau1[[#This Row],[DESIGNATION]])),"","NEED REF")</f>
        <v/>
      </c>
    </row>
    <row r="13636" spans="2:14">
      <c r="B13636">
        <v>34400369</v>
      </c>
      <c r="C13636" s="2">
        <v>37673</v>
      </c>
      <c r="D13636" t="s">
        <v>13</v>
      </c>
      <c r="E13636" t="s">
        <v>11253</v>
      </c>
      <c r="F13636" t="s">
        <v>11254</v>
      </c>
      <c r="J13636" t="s">
        <v>9274</v>
      </c>
      <c r="L13636" t="str">
        <f>_xlfn.XLOOKUP(Tableau1[[#This Row],[TYPE DE PIECE]],Tableau4[MATIERE],Tableau4[SHORT TYPE],"",0,1)</f>
        <v/>
      </c>
      <c r="N13636" t="str">
        <f>IF(ISERR(FIND("DECOUPE",Tableau1[[#This Row],[DESIGNATION]])),"","NEED REF")</f>
        <v/>
      </c>
    </row>
    <row r="13637" spans="2:14">
      <c r="B13637">
        <v>34400368</v>
      </c>
      <c r="C13637" s="2">
        <v>37673</v>
      </c>
      <c r="D13637" t="s">
        <v>13</v>
      </c>
      <c r="E13637" t="s">
        <v>11255</v>
      </c>
      <c r="F13637" t="s">
        <v>11099</v>
      </c>
      <c r="J13637" t="s">
        <v>4048</v>
      </c>
      <c r="L13637" t="str">
        <f>_xlfn.XLOOKUP(Tableau1[[#This Row],[TYPE DE PIECE]],Tableau4[MATIERE],Tableau4[SHORT TYPE],"",0,1)</f>
        <v/>
      </c>
      <c r="N13637" t="str">
        <f>IF(ISERR(FIND("DECOUPE",Tableau1[[#This Row],[DESIGNATION]])),"","NEED REF")</f>
        <v/>
      </c>
    </row>
    <row r="13638" spans="2:14">
      <c r="B13638">
        <v>34400367</v>
      </c>
      <c r="C13638" s="2">
        <v>37673</v>
      </c>
      <c r="D13638" t="s">
        <v>6880</v>
      </c>
      <c r="E13638" t="s">
        <v>11256</v>
      </c>
      <c r="F13638" t="s">
        <v>11257</v>
      </c>
      <c r="J13638" t="s">
        <v>1944</v>
      </c>
      <c r="L13638" t="str">
        <f>_xlfn.XLOOKUP(Tableau1[[#This Row],[TYPE DE PIECE]],Tableau4[MATIERE],Tableau4[SHORT TYPE],"",0,1)</f>
        <v/>
      </c>
      <c r="N13638" t="str">
        <f>IF(ISERR(FIND("DECOUPE",Tableau1[[#This Row],[DESIGNATION]])),"","NEED REF")</f>
        <v/>
      </c>
    </row>
    <row r="13639" spans="2:14">
      <c r="B13639">
        <v>34400366</v>
      </c>
      <c r="C13639" s="2">
        <v>37671</v>
      </c>
      <c r="D13639" t="s">
        <v>745</v>
      </c>
      <c r="E13639" t="s">
        <v>11258</v>
      </c>
      <c r="F13639" t="s">
        <v>11259</v>
      </c>
      <c r="J13639" t="s">
        <v>1944</v>
      </c>
      <c r="L13639" t="str">
        <f>_xlfn.XLOOKUP(Tableau1[[#This Row],[TYPE DE PIECE]],Tableau4[MATIERE],Tableau4[SHORT TYPE],"",0,1)</f>
        <v/>
      </c>
      <c r="N13639" t="str">
        <f>IF(ISERR(FIND("DECOUPE",Tableau1[[#This Row],[DESIGNATION]])),"","NEED REF")</f>
        <v/>
      </c>
    </row>
    <row r="13640" spans="2:14">
      <c r="B13640">
        <v>34400365</v>
      </c>
      <c r="C13640" s="2">
        <v>37671</v>
      </c>
      <c r="D13640" t="s">
        <v>13</v>
      </c>
      <c r="E13640" t="s">
        <v>11260</v>
      </c>
      <c r="F13640" t="s">
        <v>11259</v>
      </c>
      <c r="J13640" t="s">
        <v>1944</v>
      </c>
      <c r="L13640" t="str">
        <f>_xlfn.XLOOKUP(Tableau1[[#This Row],[TYPE DE PIECE]],Tableau4[MATIERE],Tableau4[SHORT TYPE],"",0,1)</f>
        <v/>
      </c>
      <c r="N13640" t="str">
        <f>IF(ISERR(FIND("DECOUPE",Tableau1[[#This Row],[DESIGNATION]])),"","NEED REF")</f>
        <v/>
      </c>
    </row>
    <row r="13641" spans="2:14">
      <c r="B13641">
        <v>34400364</v>
      </c>
      <c r="C13641" s="2">
        <v>37669</v>
      </c>
      <c r="D13641" t="s">
        <v>745</v>
      </c>
      <c r="E13641" t="s">
        <v>11261</v>
      </c>
      <c r="F13641" t="s">
        <v>11262</v>
      </c>
      <c r="J13641" t="s">
        <v>1944</v>
      </c>
      <c r="L13641" t="str">
        <f>_xlfn.XLOOKUP(Tableau1[[#This Row],[TYPE DE PIECE]],Tableau4[MATIERE],Tableau4[SHORT TYPE],"",0,1)</f>
        <v/>
      </c>
      <c r="N13641" t="str">
        <f>IF(ISERR(FIND("DECOUPE",Tableau1[[#This Row],[DESIGNATION]])),"","NEED REF")</f>
        <v/>
      </c>
    </row>
    <row r="13642" spans="2:14">
      <c r="B13642">
        <v>34400363</v>
      </c>
      <c r="C13642" s="2">
        <v>37669</v>
      </c>
      <c r="D13642" t="s">
        <v>745</v>
      </c>
      <c r="E13642" t="s">
        <v>11261</v>
      </c>
      <c r="F13642" t="s">
        <v>10313</v>
      </c>
      <c r="J13642" t="s">
        <v>1944</v>
      </c>
      <c r="L13642" t="str">
        <f>_xlfn.XLOOKUP(Tableau1[[#This Row],[TYPE DE PIECE]],Tableau4[MATIERE],Tableau4[SHORT TYPE],"",0,1)</f>
        <v/>
      </c>
      <c r="N13642" t="str">
        <f>IF(ISERR(FIND("DECOUPE",Tableau1[[#This Row],[DESIGNATION]])),"","NEED REF")</f>
        <v/>
      </c>
    </row>
    <row r="13643" spans="2:14">
      <c r="B13643">
        <v>34400362</v>
      </c>
      <c r="C13643" s="2">
        <v>37669</v>
      </c>
      <c r="D13643" t="s">
        <v>13</v>
      </c>
      <c r="E13643" t="s">
        <v>11263</v>
      </c>
      <c r="F13643" t="s">
        <v>11264</v>
      </c>
      <c r="J13643" t="s">
        <v>4048</v>
      </c>
      <c r="L13643" t="str">
        <f>_xlfn.XLOOKUP(Tableau1[[#This Row],[TYPE DE PIECE]],Tableau4[MATIERE],Tableau4[SHORT TYPE],"",0,1)</f>
        <v/>
      </c>
      <c r="N13643" t="str">
        <f>IF(ISERR(FIND("DECOUPE",Tableau1[[#This Row],[DESIGNATION]])),"","NEED REF")</f>
        <v/>
      </c>
    </row>
    <row r="13644" spans="2:14">
      <c r="B13644">
        <v>34400361</v>
      </c>
      <c r="C13644" s="2">
        <v>37666</v>
      </c>
      <c r="D13644" t="s">
        <v>13</v>
      </c>
      <c r="E13644" t="s">
        <v>11265</v>
      </c>
      <c r="F13644" t="s">
        <v>9920</v>
      </c>
      <c r="J13644" t="s">
        <v>1944</v>
      </c>
      <c r="L13644" t="str">
        <f>_xlfn.XLOOKUP(Tableau1[[#This Row],[TYPE DE PIECE]],Tableau4[MATIERE],Tableau4[SHORT TYPE],"",0,1)</f>
        <v/>
      </c>
      <c r="N13644" t="str">
        <f>IF(ISERR(FIND("DECOUPE",Tableau1[[#This Row],[DESIGNATION]])),"","NEED REF")</f>
        <v/>
      </c>
    </row>
    <row r="13645" spans="2:14">
      <c r="B13645">
        <v>34400360</v>
      </c>
      <c r="C13645" s="2">
        <v>37664</v>
      </c>
      <c r="D13645" t="s">
        <v>13</v>
      </c>
      <c r="E13645" t="s">
        <v>11266</v>
      </c>
      <c r="F13645" t="s">
        <v>9164</v>
      </c>
      <c r="J13645" t="s">
        <v>1944</v>
      </c>
      <c r="L13645" t="str">
        <f>_xlfn.XLOOKUP(Tableau1[[#This Row],[TYPE DE PIECE]],Tableau4[MATIERE],Tableau4[SHORT TYPE],"",0,1)</f>
        <v/>
      </c>
      <c r="N13645" t="str">
        <f>IF(ISERR(FIND("DECOUPE",Tableau1[[#This Row],[DESIGNATION]])),"","NEED REF")</f>
        <v/>
      </c>
    </row>
    <row r="13646" spans="2:14">
      <c r="B13646">
        <v>34400359</v>
      </c>
      <c r="C13646" s="2">
        <v>37664</v>
      </c>
      <c r="D13646" t="s">
        <v>13</v>
      </c>
      <c r="E13646" t="s">
        <v>11267</v>
      </c>
      <c r="F13646" t="s">
        <v>9164</v>
      </c>
      <c r="J13646" t="s">
        <v>1944</v>
      </c>
      <c r="L13646" t="str">
        <f>_xlfn.XLOOKUP(Tableau1[[#This Row],[TYPE DE PIECE]],Tableau4[MATIERE],Tableau4[SHORT TYPE],"",0,1)</f>
        <v/>
      </c>
      <c r="N13646" t="str">
        <f>IF(ISERR(FIND("DECOUPE",Tableau1[[#This Row],[DESIGNATION]])),"","NEED REF")</f>
        <v/>
      </c>
    </row>
    <row r="13647" spans="2:14">
      <c r="B13647">
        <v>34400358</v>
      </c>
      <c r="C13647" s="2">
        <v>37658</v>
      </c>
      <c r="D13647" t="s">
        <v>6880</v>
      </c>
      <c r="E13647" t="s">
        <v>11268</v>
      </c>
      <c r="F13647" t="s">
        <v>11269</v>
      </c>
      <c r="J13647" t="s">
        <v>1944</v>
      </c>
      <c r="L13647" t="str">
        <f>_xlfn.XLOOKUP(Tableau1[[#This Row],[TYPE DE PIECE]],Tableau4[MATIERE],Tableau4[SHORT TYPE],"",0,1)</f>
        <v/>
      </c>
      <c r="N13647" t="str">
        <f>IF(ISERR(FIND("DECOUPE",Tableau1[[#This Row],[DESIGNATION]])),"","NEED REF")</f>
        <v/>
      </c>
    </row>
    <row r="13648" spans="2:14">
      <c r="B13648">
        <v>34400357</v>
      </c>
      <c r="C13648" s="2">
        <v>37657</v>
      </c>
      <c r="D13648" t="s">
        <v>745</v>
      </c>
      <c r="E13648" t="s">
        <v>11270</v>
      </c>
      <c r="F13648" t="s">
        <v>11271</v>
      </c>
      <c r="J13648" t="s">
        <v>9893</v>
      </c>
      <c r="L13648" t="str">
        <f>_xlfn.XLOOKUP(Tableau1[[#This Row],[TYPE DE PIECE]],Tableau4[MATIERE],Tableau4[SHORT TYPE],"",0,1)</f>
        <v/>
      </c>
      <c r="N13648" t="str">
        <f>IF(ISERR(FIND("DECOUPE",Tableau1[[#This Row],[DESIGNATION]])),"","NEED REF")</f>
        <v/>
      </c>
    </row>
    <row r="13649" spans="2:14">
      <c r="B13649">
        <v>34400356</v>
      </c>
      <c r="C13649" s="2">
        <v>37652</v>
      </c>
      <c r="D13649" t="s">
        <v>13</v>
      </c>
      <c r="E13649" t="s">
        <v>11272</v>
      </c>
      <c r="F13649" t="s">
        <v>11273</v>
      </c>
      <c r="J13649" t="s">
        <v>1944</v>
      </c>
      <c r="L13649" t="str">
        <f>_xlfn.XLOOKUP(Tableau1[[#This Row],[TYPE DE PIECE]],Tableau4[MATIERE],Tableau4[SHORT TYPE],"",0,1)</f>
        <v/>
      </c>
      <c r="N13649" t="str">
        <f>IF(ISERR(FIND("DECOUPE",Tableau1[[#This Row],[DESIGNATION]])),"","NEED REF")</f>
        <v/>
      </c>
    </row>
    <row r="13650" spans="2:14">
      <c r="B13650">
        <v>34400355</v>
      </c>
      <c r="C13650" s="2">
        <v>37651</v>
      </c>
      <c r="D13650" t="s">
        <v>5523</v>
      </c>
      <c r="E13650" t="s">
        <v>11274</v>
      </c>
      <c r="F13650" t="s">
        <v>11275</v>
      </c>
      <c r="J13650" t="s">
        <v>9893</v>
      </c>
      <c r="L13650" t="str">
        <f>_xlfn.XLOOKUP(Tableau1[[#This Row],[TYPE DE PIECE]],Tableau4[MATIERE],Tableau4[SHORT TYPE],"",0,1)</f>
        <v/>
      </c>
      <c r="N13650" t="str">
        <f>IF(ISERR(FIND("DECOUPE",Tableau1[[#This Row],[DESIGNATION]])),"","NEED REF")</f>
        <v/>
      </c>
    </row>
    <row r="13651" spans="2:14">
      <c r="B13651">
        <v>34400354</v>
      </c>
      <c r="C13651" s="2">
        <v>37651</v>
      </c>
      <c r="D13651" t="s">
        <v>6880</v>
      </c>
      <c r="E13651" t="s">
        <v>11276</v>
      </c>
      <c r="F13651" t="s">
        <v>11269</v>
      </c>
      <c r="J13651" t="s">
        <v>1944</v>
      </c>
      <c r="L13651" t="str">
        <f>_xlfn.XLOOKUP(Tableau1[[#This Row],[TYPE DE PIECE]],Tableau4[MATIERE],Tableau4[SHORT TYPE],"",0,1)</f>
        <v/>
      </c>
      <c r="N13651" t="str">
        <f>IF(ISERR(FIND("DECOUPE",Tableau1[[#This Row],[DESIGNATION]])),"","NEED REF")</f>
        <v/>
      </c>
    </row>
    <row r="13652" spans="2:14">
      <c r="B13652">
        <v>34400353</v>
      </c>
      <c r="C13652" s="2">
        <v>37651</v>
      </c>
      <c r="D13652" t="s">
        <v>745</v>
      </c>
      <c r="E13652" t="s">
        <v>11153</v>
      </c>
      <c r="F13652" t="s">
        <v>10627</v>
      </c>
      <c r="J13652" t="s">
        <v>4048</v>
      </c>
      <c r="L13652" t="str">
        <f>_xlfn.XLOOKUP(Tableau1[[#This Row],[TYPE DE PIECE]],Tableau4[MATIERE],Tableau4[SHORT TYPE],"",0,1)</f>
        <v/>
      </c>
      <c r="N13652" t="str">
        <f>IF(ISERR(FIND("DECOUPE",Tableau1[[#This Row],[DESIGNATION]])),"","NEED REF")</f>
        <v/>
      </c>
    </row>
    <row r="13653" spans="2:14">
      <c r="B13653">
        <v>34400352</v>
      </c>
      <c r="C13653" s="2">
        <v>37651</v>
      </c>
      <c r="D13653" t="s">
        <v>745</v>
      </c>
      <c r="E13653" t="s">
        <v>11153</v>
      </c>
      <c r="F13653" t="s">
        <v>11277</v>
      </c>
      <c r="J13653" t="s">
        <v>4048</v>
      </c>
      <c r="L13653" t="str">
        <f>_xlfn.XLOOKUP(Tableau1[[#This Row],[TYPE DE PIECE]],Tableau4[MATIERE],Tableau4[SHORT TYPE],"",0,1)</f>
        <v/>
      </c>
      <c r="N13653" t="str">
        <f>IF(ISERR(FIND("DECOUPE",Tableau1[[#This Row],[DESIGNATION]])),"","NEED REF")</f>
        <v/>
      </c>
    </row>
    <row r="13654" spans="2:14">
      <c r="B13654">
        <v>34400351</v>
      </c>
      <c r="C13654" s="2">
        <v>37651</v>
      </c>
      <c r="D13654" t="s">
        <v>5523</v>
      </c>
      <c r="E13654" t="s">
        <v>11278</v>
      </c>
      <c r="F13654" t="s">
        <v>11279</v>
      </c>
      <c r="J13654" t="s">
        <v>2245</v>
      </c>
      <c r="L13654" t="str">
        <f>_xlfn.XLOOKUP(Tableau1[[#This Row],[TYPE DE PIECE]],Tableau4[MATIERE],Tableau4[SHORT TYPE],"",0,1)</f>
        <v/>
      </c>
      <c r="N13654" t="str">
        <f>IF(ISERR(FIND("DECOUPE",Tableau1[[#This Row],[DESIGNATION]])),"","NEED REF")</f>
        <v/>
      </c>
    </row>
    <row r="13655" spans="2:14">
      <c r="B13655">
        <v>34400350</v>
      </c>
      <c r="C13655" s="2">
        <v>37650</v>
      </c>
      <c r="D13655" t="s">
        <v>13</v>
      </c>
      <c r="E13655" t="s">
        <v>11280</v>
      </c>
      <c r="F13655" t="s">
        <v>9164</v>
      </c>
      <c r="J13655" t="s">
        <v>1944</v>
      </c>
      <c r="L13655" t="str">
        <f>_xlfn.XLOOKUP(Tableau1[[#This Row],[TYPE DE PIECE]],Tableau4[MATIERE],Tableau4[SHORT TYPE],"",0,1)</f>
        <v/>
      </c>
      <c r="N13655" t="str">
        <f>IF(ISERR(FIND("DECOUPE",Tableau1[[#This Row],[DESIGNATION]])),"","NEED REF")</f>
        <v/>
      </c>
    </row>
    <row r="13656" spans="2:14">
      <c r="B13656">
        <v>34400349</v>
      </c>
      <c r="C13656" s="2">
        <v>37650</v>
      </c>
      <c r="D13656" t="s">
        <v>13</v>
      </c>
      <c r="E13656" t="s">
        <v>11281</v>
      </c>
      <c r="F13656" t="s">
        <v>9164</v>
      </c>
      <c r="J13656" t="s">
        <v>1944</v>
      </c>
      <c r="L13656" t="str">
        <f>_xlfn.XLOOKUP(Tableau1[[#This Row],[TYPE DE PIECE]],Tableau4[MATIERE],Tableau4[SHORT TYPE],"",0,1)</f>
        <v/>
      </c>
      <c r="N13656" t="str">
        <f>IF(ISERR(FIND("DECOUPE",Tableau1[[#This Row],[DESIGNATION]])),"","NEED REF")</f>
        <v/>
      </c>
    </row>
    <row r="13657" spans="2:14">
      <c r="B13657">
        <v>34400348</v>
      </c>
      <c r="C13657" s="2">
        <v>37650</v>
      </c>
      <c r="D13657" t="s">
        <v>13</v>
      </c>
      <c r="E13657" t="s">
        <v>11282</v>
      </c>
      <c r="F13657" t="s">
        <v>9164</v>
      </c>
      <c r="J13657" t="s">
        <v>1944</v>
      </c>
      <c r="L13657" t="str">
        <f>_xlfn.XLOOKUP(Tableau1[[#This Row],[TYPE DE PIECE]],Tableau4[MATIERE],Tableau4[SHORT TYPE],"",0,1)</f>
        <v/>
      </c>
      <c r="N13657" t="str">
        <f>IF(ISERR(FIND("DECOUPE",Tableau1[[#This Row],[DESIGNATION]])),"","NEED REF")</f>
        <v/>
      </c>
    </row>
    <row r="13658" spans="2:14">
      <c r="B13658">
        <v>34400347</v>
      </c>
      <c r="C13658" s="2">
        <v>37650</v>
      </c>
      <c r="D13658" t="s">
        <v>13</v>
      </c>
      <c r="E13658" t="s">
        <v>11283</v>
      </c>
      <c r="F13658" t="s">
        <v>9164</v>
      </c>
      <c r="J13658" t="s">
        <v>1944</v>
      </c>
      <c r="L13658" t="str">
        <f>_xlfn.XLOOKUP(Tableau1[[#This Row],[TYPE DE PIECE]],Tableau4[MATIERE],Tableau4[SHORT TYPE],"",0,1)</f>
        <v/>
      </c>
      <c r="N13658" t="str">
        <f>IF(ISERR(FIND("DECOUPE",Tableau1[[#This Row],[DESIGNATION]])),"","NEED REF")</f>
        <v/>
      </c>
    </row>
    <row r="13659" spans="2:14">
      <c r="B13659">
        <v>34400346</v>
      </c>
      <c r="C13659" s="2">
        <v>37650</v>
      </c>
      <c r="D13659" t="s">
        <v>13</v>
      </c>
      <c r="E13659" t="s">
        <v>11284</v>
      </c>
      <c r="F13659" t="s">
        <v>9164</v>
      </c>
      <c r="J13659" t="s">
        <v>1944</v>
      </c>
      <c r="L13659" t="str">
        <f>_xlfn.XLOOKUP(Tableau1[[#This Row],[TYPE DE PIECE]],Tableau4[MATIERE],Tableau4[SHORT TYPE],"",0,1)</f>
        <v/>
      </c>
      <c r="N13659" t="str">
        <f>IF(ISERR(FIND("DECOUPE",Tableau1[[#This Row],[DESIGNATION]])),"","NEED REF")</f>
        <v/>
      </c>
    </row>
    <row r="13660" spans="2:14">
      <c r="B13660">
        <v>34400345</v>
      </c>
      <c r="C13660" s="2">
        <v>37650</v>
      </c>
      <c r="D13660" t="s">
        <v>13</v>
      </c>
      <c r="E13660" t="s">
        <v>11285</v>
      </c>
      <c r="F13660" t="s">
        <v>9164</v>
      </c>
      <c r="J13660" t="s">
        <v>1944</v>
      </c>
      <c r="L13660" t="str">
        <f>_xlfn.XLOOKUP(Tableau1[[#This Row],[TYPE DE PIECE]],Tableau4[MATIERE],Tableau4[SHORT TYPE],"",0,1)</f>
        <v/>
      </c>
      <c r="N13660" t="str">
        <f>IF(ISERR(FIND("DECOUPE",Tableau1[[#This Row],[DESIGNATION]])),"","NEED REF")</f>
        <v/>
      </c>
    </row>
    <row r="13661" spans="2:14">
      <c r="B13661">
        <v>34400344</v>
      </c>
      <c r="C13661" s="2">
        <v>37649</v>
      </c>
      <c r="D13661" t="s">
        <v>13</v>
      </c>
      <c r="E13661" t="s">
        <v>11286</v>
      </c>
      <c r="F13661" t="s">
        <v>11287</v>
      </c>
      <c r="J13661" t="s">
        <v>9893</v>
      </c>
      <c r="L13661" t="str">
        <f>_xlfn.XLOOKUP(Tableau1[[#This Row],[TYPE DE PIECE]],Tableau4[MATIERE],Tableau4[SHORT TYPE],"",0,1)</f>
        <v/>
      </c>
      <c r="N13661" t="str">
        <f>IF(ISERR(FIND("DECOUPE",Tableau1[[#This Row],[DESIGNATION]])),"","NEED REF")</f>
        <v/>
      </c>
    </row>
    <row r="13662" spans="2:14">
      <c r="B13662">
        <v>34400343</v>
      </c>
      <c r="C13662" s="2">
        <v>37649</v>
      </c>
      <c r="D13662" t="s">
        <v>13</v>
      </c>
      <c r="E13662" t="s">
        <v>11288</v>
      </c>
      <c r="F13662" t="s">
        <v>9164</v>
      </c>
      <c r="J13662" t="s">
        <v>1944</v>
      </c>
      <c r="L13662" t="str">
        <f>_xlfn.XLOOKUP(Tableau1[[#This Row],[TYPE DE PIECE]],Tableau4[MATIERE],Tableau4[SHORT TYPE],"",0,1)</f>
        <v/>
      </c>
      <c r="N13662" t="str">
        <f>IF(ISERR(FIND("DECOUPE",Tableau1[[#This Row],[DESIGNATION]])),"","NEED REF")</f>
        <v/>
      </c>
    </row>
    <row r="13663" spans="2:14">
      <c r="B13663">
        <v>34400342</v>
      </c>
      <c r="C13663" s="2">
        <v>37649</v>
      </c>
      <c r="D13663" t="s">
        <v>13</v>
      </c>
      <c r="E13663" t="s">
        <v>11289</v>
      </c>
      <c r="F13663" t="s">
        <v>9164</v>
      </c>
      <c r="J13663" t="s">
        <v>1944</v>
      </c>
      <c r="L13663" t="str">
        <f>_xlfn.XLOOKUP(Tableau1[[#This Row],[TYPE DE PIECE]],Tableau4[MATIERE],Tableau4[SHORT TYPE],"",0,1)</f>
        <v/>
      </c>
      <c r="N13663" t="str">
        <f>IF(ISERR(FIND("DECOUPE",Tableau1[[#This Row],[DESIGNATION]])),"","NEED REF")</f>
        <v/>
      </c>
    </row>
    <row r="13664" spans="2:14">
      <c r="B13664">
        <v>34400341</v>
      </c>
      <c r="C13664" s="2">
        <v>37649</v>
      </c>
      <c r="D13664" t="s">
        <v>13</v>
      </c>
      <c r="E13664" t="s">
        <v>11290</v>
      </c>
      <c r="F13664" t="s">
        <v>9164</v>
      </c>
      <c r="J13664" t="s">
        <v>1944</v>
      </c>
      <c r="L13664" t="str">
        <f>_xlfn.XLOOKUP(Tableau1[[#This Row],[TYPE DE PIECE]],Tableau4[MATIERE],Tableau4[SHORT TYPE],"",0,1)</f>
        <v/>
      </c>
      <c r="N13664" t="str">
        <f>IF(ISERR(FIND("DECOUPE",Tableau1[[#This Row],[DESIGNATION]])),"","NEED REF")</f>
        <v/>
      </c>
    </row>
    <row r="13665" spans="2:14">
      <c r="B13665">
        <v>34400340</v>
      </c>
      <c r="C13665" s="2">
        <v>37649</v>
      </c>
      <c r="D13665" t="s">
        <v>13</v>
      </c>
      <c r="E13665" t="s">
        <v>11291</v>
      </c>
      <c r="F13665" t="s">
        <v>9164</v>
      </c>
      <c r="J13665" t="s">
        <v>1944</v>
      </c>
      <c r="L13665" t="str">
        <f>_xlfn.XLOOKUP(Tableau1[[#This Row],[TYPE DE PIECE]],Tableau4[MATIERE],Tableau4[SHORT TYPE],"",0,1)</f>
        <v/>
      </c>
      <c r="N13665" t="str">
        <f>IF(ISERR(FIND("DECOUPE",Tableau1[[#This Row],[DESIGNATION]])),"","NEED REF")</f>
        <v/>
      </c>
    </row>
    <row r="13666" spans="2:14">
      <c r="B13666">
        <v>34400339</v>
      </c>
      <c r="C13666" s="2">
        <v>37649</v>
      </c>
      <c r="D13666" t="s">
        <v>13</v>
      </c>
      <c r="E13666" t="s">
        <v>11292</v>
      </c>
      <c r="F13666" t="s">
        <v>9164</v>
      </c>
      <c r="J13666" t="s">
        <v>1944</v>
      </c>
      <c r="L13666" t="str">
        <f>_xlfn.XLOOKUP(Tableau1[[#This Row],[TYPE DE PIECE]],Tableau4[MATIERE],Tableau4[SHORT TYPE],"",0,1)</f>
        <v/>
      </c>
      <c r="N13666" t="str">
        <f>IF(ISERR(FIND("DECOUPE",Tableau1[[#This Row],[DESIGNATION]])),"","NEED REF")</f>
        <v/>
      </c>
    </row>
    <row r="13667" spans="2:14">
      <c r="B13667">
        <v>34400338</v>
      </c>
      <c r="C13667" s="2">
        <v>37649</v>
      </c>
      <c r="D13667" t="s">
        <v>13</v>
      </c>
      <c r="E13667" t="s">
        <v>11293</v>
      </c>
      <c r="F13667" t="s">
        <v>9164</v>
      </c>
      <c r="J13667" t="s">
        <v>1944</v>
      </c>
      <c r="L13667" t="str">
        <f>_xlfn.XLOOKUP(Tableau1[[#This Row],[TYPE DE PIECE]],Tableau4[MATIERE],Tableau4[SHORT TYPE],"",0,1)</f>
        <v/>
      </c>
      <c r="N13667" t="str">
        <f>IF(ISERR(FIND("DECOUPE",Tableau1[[#This Row],[DESIGNATION]])),"","NEED REF")</f>
        <v/>
      </c>
    </row>
    <row r="13668" spans="2:14">
      <c r="B13668">
        <v>34400337</v>
      </c>
      <c r="C13668" s="2">
        <v>37649</v>
      </c>
      <c r="D13668" t="s">
        <v>13</v>
      </c>
      <c r="E13668" t="s">
        <v>11294</v>
      </c>
      <c r="F13668" t="s">
        <v>9164</v>
      </c>
      <c r="J13668" t="s">
        <v>1944</v>
      </c>
      <c r="L13668" t="str">
        <f>_xlfn.XLOOKUP(Tableau1[[#This Row],[TYPE DE PIECE]],Tableau4[MATIERE],Tableau4[SHORT TYPE],"",0,1)</f>
        <v/>
      </c>
      <c r="N13668" t="str">
        <f>IF(ISERR(FIND("DECOUPE",Tableau1[[#This Row],[DESIGNATION]])),"","NEED REF")</f>
        <v/>
      </c>
    </row>
    <row r="13669" spans="2:14">
      <c r="B13669">
        <v>34400336</v>
      </c>
      <c r="C13669" s="2">
        <v>37645</v>
      </c>
      <c r="D13669" t="s">
        <v>6880</v>
      </c>
      <c r="E13669" t="s">
        <v>11295</v>
      </c>
      <c r="F13669" t="s">
        <v>8695</v>
      </c>
      <c r="J13669" t="s">
        <v>1944</v>
      </c>
      <c r="L13669" t="str">
        <f>_xlfn.XLOOKUP(Tableau1[[#This Row],[TYPE DE PIECE]],Tableau4[MATIERE],Tableau4[SHORT TYPE],"",0,1)</f>
        <v/>
      </c>
      <c r="N13669" t="str">
        <f>IF(ISERR(FIND("DECOUPE",Tableau1[[#This Row],[DESIGNATION]])),"","NEED REF")</f>
        <v/>
      </c>
    </row>
    <row r="13670" spans="2:14">
      <c r="B13670">
        <v>34400335</v>
      </c>
      <c r="C13670" s="2">
        <v>37644</v>
      </c>
      <c r="D13670" t="s">
        <v>6880</v>
      </c>
      <c r="E13670" t="s">
        <v>11296</v>
      </c>
      <c r="F13670" t="s">
        <v>9164</v>
      </c>
      <c r="J13670" t="s">
        <v>9893</v>
      </c>
      <c r="L13670" t="str">
        <f>_xlfn.XLOOKUP(Tableau1[[#This Row],[TYPE DE PIECE]],Tableau4[MATIERE],Tableau4[SHORT TYPE],"",0,1)</f>
        <v/>
      </c>
      <c r="N13670" t="str">
        <f>IF(ISERR(FIND("DECOUPE",Tableau1[[#This Row],[DESIGNATION]])),"","NEED REF")</f>
        <v/>
      </c>
    </row>
    <row r="13671" spans="2:14">
      <c r="B13671">
        <v>34400334</v>
      </c>
      <c r="C13671" s="2">
        <v>37643</v>
      </c>
      <c r="D13671" t="s">
        <v>745</v>
      </c>
      <c r="E13671" t="s">
        <v>11297</v>
      </c>
      <c r="F13671" t="s">
        <v>8695</v>
      </c>
      <c r="J13671" t="s">
        <v>1944</v>
      </c>
      <c r="L13671" t="str">
        <f>_xlfn.XLOOKUP(Tableau1[[#This Row],[TYPE DE PIECE]],Tableau4[MATIERE],Tableau4[SHORT TYPE],"",0,1)</f>
        <v/>
      </c>
      <c r="N13671" t="str">
        <f>IF(ISERR(FIND("DECOUPE",Tableau1[[#This Row],[DESIGNATION]])),"","NEED REF")</f>
        <v/>
      </c>
    </row>
    <row r="13672" spans="2:14">
      <c r="B13672">
        <v>34400333</v>
      </c>
      <c r="C13672" s="2">
        <v>37642</v>
      </c>
      <c r="D13672" t="s">
        <v>13</v>
      </c>
      <c r="E13672" t="s">
        <v>11298</v>
      </c>
      <c r="F13672" t="s">
        <v>11299</v>
      </c>
      <c r="J13672" t="s">
        <v>1944</v>
      </c>
      <c r="L13672" t="str">
        <f>_xlfn.XLOOKUP(Tableau1[[#This Row],[TYPE DE PIECE]],Tableau4[MATIERE],Tableau4[SHORT TYPE],"",0,1)</f>
        <v/>
      </c>
      <c r="N13672" t="str">
        <f>IF(ISERR(FIND("DECOUPE",Tableau1[[#This Row],[DESIGNATION]])),"","NEED REF")</f>
        <v/>
      </c>
    </row>
    <row r="13673" spans="2:14">
      <c r="B13673">
        <v>34400332</v>
      </c>
      <c r="C13673" s="2">
        <v>37642</v>
      </c>
      <c r="D13673" t="s">
        <v>6880</v>
      </c>
      <c r="E13673" t="s">
        <v>11300</v>
      </c>
      <c r="F13673" t="s">
        <v>11301</v>
      </c>
      <c r="J13673" t="s">
        <v>4048</v>
      </c>
      <c r="L13673" t="str">
        <f>_xlfn.XLOOKUP(Tableau1[[#This Row],[TYPE DE PIECE]],Tableau4[MATIERE],Tableau4[SHORT TYPE],"",0,1)</f>
        <v/>
      </c>
      <c r="N13673" t="str">
        <f>IF(ISERR(FIND("DECOUPE",Tableau1[[#This Row],[DESIGNATION]])),"","NEED REF")</f>
        <v/>
      </c>
    </row>
    <row r="13674" spans="2:14">
      <c r="B13674">
        <v>34400331</v>
      </c>
      <c r="C13674" s="2">
        <v>37638</v>
      </c>
      <c r="D13674" t="s">
        <v>13</v>
      </c>
      <c r="E13674" t="s">
        <v>11302</v>
      </c>
      <c r="F13674" t="s">
        <v>11303</v>
      </c>
      <c r="J13674" t="s">
        <v>1944</v>
      </c>
      <c r="L13674" t="str">
        <f>_xlfn.XLOOKUP(Tableau1[[#This Row],[TYPE DE PIECE]],Tableau4[MATIERE],Tableau4[SHORT TYPE],"",0,1)</f>
        <v/>
      </c>
      <c r="N13674" t="str">
        <f>IF(ISERR(FIND("DECOUPE",Tableau1[[#This Row],[DESIGNATION]])),"","NEED REF")</f>
        <v/>
      </c>
    </row>
    <row r="13675" spans="2:14">
      <c r="B13675">
        <v>34400330</v>
      </c>
      <c r="C13675" s="2">
        <v>37638</v>
      </c>
      <c r="D13675" t="s">
        <v>745</v>
      </c>
      <c r="E13675" t="s">
        <v>11304</v>
      </c>
      <c r="F13675" t="s">
        <v>11305</v>
      </c>
      <c r="J13675" t="s">
        <v>1944</v>
      </c>
      <c r="L13675" t="str">
        <f>_xlfn.XLOOKUP(Tableau1[[#This Row],[TYPE DE PIECE]],Tableau4[MATIERE],Tableau4[SHORT TYPE],"",0,1)</f>
        <v/>
      </c>
      <c r="N13675" t="str">
        <f>IF(ISERR(FIND("DECOUPE",Tableau1[[#This Row],[DESIGNATION]])),"","NEED REF")</f>
        <v/>
      </c>
    </row>
    <row r="13676" spans="2:14">
      <c r="B13676">
        <v>34400329</v>
      </c>
      <c r="C13676" s="2">
        <v>37635</v>
      </c>
      <c r="D13676" t="s">
        <v>5523</v>
      </c>
      <c r="E13676" t="s">
        <v>11306</v>
      </c>
      <c r="F13676" t="s">
        <v>10843</v>
      </c>
      <c r="J13676" t="s">
        <v>9893</v>
      </c>
      <c r="L13676" t="str">
        <f>_xlfn.XLOOKUP(Tableau1[[#This Row],[TYPE DE PIECE]],Tableau4[MATIERE],Tableau4[SHORT TYPE],"",0,1)</f>
        <v/>
      </c>
      <c r="N13676" t="str">
        <f>IF(ISERR(FIND("DECOUPE",Tableau1[[#This Row],[DESIGNATION]])),"","NEED REF")</f>
        <v/>
      </c>
    </row>
    <row r="13677" spans="2:14">
      <c r="B13677">
        <v>34400328</v>
      </c>
      <c r="C13677" s="2">
        <v>37631</v>
      </c>
      <c r="D13677" t="s">
        <v>13</v>
      </c>
      <c r="E13677" t="s">
        <v>11307</v>
      </c>
      <c r="F13677" t="s">
        <v>11279</v>
      </c>
      <c r="J13677" t="s">
        <v>2245</v>
      </c>
      <c r="L13677" t="str">
        <f>_xlfn.XLOOKUP(Tableau1[[#This Row],[TYPE DE PIECE]],Tableau4[MATIERE],Tableau4[SHORT TYPE],"",0,1)</f>
        <v/>
      </c>
      <c r="N13677" t="str">
        <f>IF(ISERR(FIND("DECOUPE",Tableau1[[#This Row],[DESIGNATION]])),"","NEED REF")</f>
        <v/>
      </c>
    </row>
    <row r="13678" spans="2:14">
      <c r="B13678">
        <v>34400327</v>
      </c>
      <c r="C13678" s="2">
        <v>37629</v>
      </c>
      <c r="D13678" t="s">
        <v>13</v>
      </c>
      <c r="E13678" t="s">
        <v>11308</v>
      </c>
      <c r="F13678" t="s">
        <v>11309</v>
      </c>
      <c r="J13678" t="s">
        <v>9893</v>
      </c>
      <c r="L13678" t="str">
        <f>_xlfn.XLOOKUP(Tableau1[[#This Row],[TYPE DE PIECE]],Tableau4[MATIERE],Tableau4[SHORT TYPE],"",0,1)</f>
        <v/>
      </c>
      <c r="N13678" t="str">
        <f>IF(ISERR(FIND("DECOUPE",Tableau1[[#This Row],[DESIGNATION]])),"","NEED REF")</f>
        <v/>
      </c>
    </row>
    <row r="13679" spans="2:14">
      <c r="B13679">
        <v>34400326</v>
      </c>
      <c r="C13679" s="2">
        <v>37629</v>
      </c>
      <c r="D13679" t="s">
        <v>13</v>
      </c>
      <c r="E13679" t="s">
        <v>11310</v>
      </c>
      <c r="F13679" t="s">
        <v>11311</v>
      </c>
      <c r="J13679" t="s">
        <v>1944</v>
      </c>
      <c r="L13679" t="str">
        <f>_xlfn.XLOOKUP(Tableau1[[#This Row],[TYPE DE PIECE]],Tableau4[MATIERE],Tableau4[SHORT TYPE],"",0,1)</f>
        <v/>
      </c>
      <c r="N13679" t="str">
        <f>IF(ISERR(FIND("DECOUPE",Tableau1[[#This Row],[DESIGNATION]])),"","NEED REF")</f>
        <v/>
      </c>
    </row>
    <row r="13680" spans="2:14">
      <c r="B13680">
        <v>34400325</v>
      </c>
      <c r="C13680" s="2">
        <v>37629</v>
      </c>
      <c r="D13680" t="s">
        <v>13</v>
      </c>
      <c r="E13680" t="s">
        <v>11312</v>
      </c>
      <c r="F13680" t="s">
        <v>11311</v>
      </c>
      <c r="J13680" t="s">
        <v>1944</v>
      </c>
      <c r="L13680" t="str">
        <f>_xlfn.XLOOKUP(Tableau1[[#This Row],[TYPE DE PIECE]],Tableau4[MATIERE],Tableau4[SHORT TYPE],"",0,1)</f>
        <v/>
      </c>
      <c r="N13680" t="str">
        <f>IF(ISERR(FIND("DECOUPE",Tableau1[[#This Row],[DESIGNATION]])),"","NEED REF")</f>
        <v/>
      </c>
    </row>
    <row r="13681" spans="2:14">
      <c r="B13681">
        <v>34400324</v>
      </c>
      <c r="C13681" s="2">
        <v>37628</v>
      </c>
      <c r="D13681" t="s">
        <v>745</v>
      </c>
      <c r="E13681" t="s">
        <v>11313</v>
      </c>
      <c r="F13681" t="s">
        <v>11314</v>
      </c>
      <c r="J13681" t="s">
        <v>9274</v>
      </c>
      <c r="L13681" t="str">
        <f>_xlfn.XLOOKUP(Tableau1[[#This Row],[TYPE DE PIECE]],Tableau4[MATIERE],Tableau4[SHORT TYPE],"",0,1)</f>
        <v/>
      </c>
      <c r="N13681" t="str">
        <f>IF(ISERR(FIND("DECOUPE",Tableau1[[#This Row],[DESIGNATION]])),"","NEED REF")</f>
        <v/>
      </c>
    </row>
    <row r="13682" spans="2:14">
      <c r="B13682">
        <v>34400323</v>
      </c>
      <c r="C13682" s="2">
        <v>37627</v>
      </c>
      <c r="D13682" t="s">
        <v>6880</v>
      </c>
      <c r="E13682" t="s">
        <v>10838</v>
      </c>
      <c r="F13682" t="s">
        <v>10512</v>
      </c>
      <c r="J13682" t="s">
        <v>1944</v>
      </c>
      <c r="L13682" t="str">
        <f>_xlfn.XLOOKUP(Tableau1[[#This Row],[TYPE DE PIECE]],Tableau4[MATIERE],Tableau4[SHORT TYPE],"",0,1)</f>
        <v/>
      </c>
      <c r="N13682" t="str">
        <f>IF(ISERR(FIND("DECOUPE",Tableau1[[#This Row],[DESIGNATION]])),"","NEED REF")</f>
        <v/>
      </c>
    </row>
    <row r="13683" spans="2:14">
      <c r="B13683">
        <v>34400322</v>
      </c>
      <c r="C13683" s="2">
        <v>37627</v>
      </c>
      <c r="D13683" t="s">
        <v>745</v>
      </c>
      <c r="E13683" t="s">
        <v>11315</v>
      </c>
      <c r="F13683" t="s">
        <v>11097</v>
      </c>
      <c r="J13683" t="s">
        <v>1944</v>
      </c>
      <c r="L13683" t="str">
        <f>_xlfn.XLOOKUP(Tableau1[[#This Row],[TYPE DE PIECE]],Tableau4[MATIERE],Tableau4[SHORT TYPE],"",0,1)</f>
        <v/>
      </c>
      <c r="N13683" t="str">
        <f>IF(ISERR(FIND("DECOUPE",Tableau1[[#This Row],[DESIGNATION]])),"","NEED REF")</f>
        <v/>
      </c>
    </row>
    <row r="13684" spans="2:14">
      <c r="B13684">
        <v>34400321</v>
      </c>
      <c r="C13684" s="2">
        <v>37624</v>
      </c>
      <c r="D13684" t="s">
        <v>745</v>
      </c>
      <c r="E13684" t="s">
        <v>11316</v>
      </c>
      <c r="F13684" t="s">
        <v>11317</v>
      </c>
      <c r="J13684" t="s">
        <v>1944</v>
      </c>
      <c r="L13684" t="str">
        <f>_xlfn.XLOOKUP(Tableau1[[#This Row],[TYPE DE PIECE]],Tableau4[MATIERE],Tableau4[SHORT TYPE],"",0,1)</f>
        <v/>
      </c>
      <c r="N13684" t="str">
        <f>IF(ISERR(FIND("DECOUPE",Tableau1[[#This Row],[DESIGNATION]])),"","NEED REF")</f>
        <v/>
      </c>
    </row>
    <row r="13685" spans="2:14">
      <c r="B13685">
        <v>34400320</v>
      </c>
      <c r="C13685" s="2">
        <v>37624</v>
      </c>
      <c r="D13685" t="s">
        <v>13</v>
      </c>
      <c r="E13685" t="s">
        <v>11318</v>
      </c>
      <c r="F13685" t="s">
        <v>11319</v>
      </c>
      <c r="J13685" t="s">
        <v>1944</v>
      </c>
      <c r="L13685" t="str">
        <f>_xlfn.XLOOKUP(Tableau1[[#This Row],[TYPE DE PIECE]],Tableau4[MATIERE],Tableau4[SHORT TYPE],"",0,1)</f>
        <v/>
      </c>
      <c r="N13685" t="str">
        <f>IF(ISERR(FIND("DECOUPE",Tableau1[[#This Row],[DESIGNATION]])),"","NEED REF")</f>
        <v/>
      </c>
    </row>
    <row r="13686" spans="2:14">
      <c r="B13686">
        <v>34400319</v>
      </c>
      <c r="C13686" s="2">
        <v>37624</v>
      </c>
      <c r="D13686" t="s">
        <v>745</v>
      </c>
      <c r="E13686" t="s">
        <v>11320</v>
      </c>
      <c r="F13686" t="s">
        <v>11319</v>
      </c>
      <c r="J13686" t="s">
        <v>1944</v>
      </c>
      <c r="L13686" t="str">
        <f>_xlfn.XLOOKUP(Tableau1[[#This Row],[TYPE DE PIECE]],Tableau4[MATIERE],Tableau4[SHORT TYPE],"",0,1)</f>
        <v/>
      </c>
      <c r="N13686" t="str">
        <f>IF(ISERR(FIND("DECOUPE",Tableau1[[#This Row],[DESIGNATION]])),"","NEED REF")</f>
        <v/>
      </c>
    </row>
    <row r="13687" spans="2:14">
      <c r="B13687">
        <v>34400318</v>
      </c>
      <c r="C13687" s="2">
        <v>37624</v>
      </c>
      <c r="D13687" t="s">
        <v>745</v>
      </c>
      <c r="E13687" t="s">
        <v>11315</v>
      </c>
      <c r="F13687" t="s">
        <v>11319</v>
      </c>
      <c r="J13687" t="s">
        <v>1944</v>
      </c>
      <c r="L13687" t="str">
        <f>_xlfn.XLOOKUP(Tableau1[[#This Row],[TYPE DE PIECE]],Tableau4[MATIERE],Tableau4[SHORT TYPE],"",0,1)</f>
        <v/>
      </c>
      <c r="N13687" t="str">
        <f>IF(ISERR(FIND("DECOUPE",Tableau1[[#This Row],[DESIGNATION]])),"","NEED REF")</f>
        <v/>
      </c>
    </row>
    <row r="13688" spans="2:14">
      <c r="B13688">
        <v>34400317</v>
      </c>
      <c r="C13688" s="2">
        <v>37624</v>
      </c>
      <c r="D13688" t="s">
        <v>745</v>
      </c>
      <c r="E13688" t="s">
        <v>11321</v>
      </c>
      <c r="F13688" t="s">
        <v>8695</v>
      </c>
      <c r="J13688" t="s">
        <v>1944</v>
      </c>
      <c r="L13688" t="str">
        <f>_xlfn.XLOOKUP(Tableau1[[#This Row],[TYPE DE PIECE]],Tableau4[MATIERE],Tableau4[SHORT TYPE],"",0,1)</f>
        <v/>
      </c>
      <c r="N13688" t="str">
        <f>IF(ISERR(FIND("DECOUPE",Tableau1[[#This Row],[DESIGNATION]])),"","NEED REF")</f>
        <v/>
      </c>
    </row>
    <row r="13689" spans="2:14">
      <c r="B13689">
        <v>34400316</v>
      </c>
      <c r="C13689" s="2">
        <v>37621</v>
      </c>
      <c r="E13689" t="s">
        <v>11322</v>
      </c>
      <c r="J13689" t="s">
        <v>2245</v>
      </c>
      <c r="L13689" t="str">
        <f>_xlfn.XLOOKUP(Tableau1[[#This Row],[TYPE DE PIECE]],Tableau4[MATIERE],Tableau4[SHORT TYPE],"",0,1)</f>
        <v/>
      </c>
      <c r="N13689" t="str">
        <f>IF(ISERR(FIND("DECOUPE",Tableau1[[#This Row],[DESIGNATION]])),"","NEED REF")</f>
        <v/>
      </c>
    </row>
    <row r="13690" spans="2:14">
      <c r="B13690">
        <v>34400315</v>
      </c>
      <c r="C13690" s="2">
        <v>37621</v>
      </c>
      <c r="E13690" t="s">
        <v>11322</v>
      </c>
      <c r="J13690" t="s">
        <v>2245</v>
      </c>
      <c r="L13690" t="str">
        <f>_xlfn.XLOOKUP(Tableau1[[#This Row],[TYPE DE PIECE]],Tableau4[MATIERE],Tableau4[SHORT TYPE],"",0,1)</f>
        <v/>
      </c>
      <c r="N13690" t="str">
        <f>IF(ISERR(FIND("DECOUPE",Tableau1[[#This Row],[DESIGNATION]])),"","NEED REF")</f>
        <v/>
      </c>
    </row>
    <row r="13691" spans="2:14">
      <c r="B13691">
        <v>34400314</v>
      </c>
      <c r="C13691" s="2">
        <v>37621</v>
      </c>
      <c r="D13691" t="s">
        <v>13</v>
      </c>
      <c r="E13691" t="s">
        <v>11323</v>
      </c>
      <c r="F13691" t="s">
        <v>11026</v>
      </c>
      <c r="J13691" t="s">
        <v>2245</v>
      </c>
      <c r="L13691" t="str">
        <f>_xlfn.XLOOKUP(Tableau1[[#This Row],[TYPE DE PIECE]],Tableau4[MATIERE],Tableau4[SHORT TYPE],"",0,1)</f>
        <v/>
      </c>
      <c r="N13691" t="str">
        <f>IF(ISERR(FIND("DECOUPE",Tableau1[[#This Row],[DESIGNATION]])),"","NEED REF")</f>
        <v/>
      </c>
    </row>
    <row r="13692" spans="2:14">
      <c r="B13692">
        <v>34400313</v>
      </c>
      <c r="C13692" s="2">
        <v>37621</v>
      </c>
      <c r="D13692" t="s">
        <v>13</v>
      </c>
      <c r="E13692" t="s">
        <v>11324</v>
      </c>
      <c r="F13692" t="s">
        <v>11026</v>
      </c>
      <c r="J13692" t="s">
        <v>2245</v>
      </c>
      <c r="L13692" t="str">
        <f>_xlfn.XLOOKUP(Tableau1[[#This Row],[TYPE DE PIECE]],Tableau4[MATIERE],Tableau4[SHORT TYPE],"",0,1)</f>
        <v/>
      </c>
      <c r="N13692" t="str">
        <f>IF(ISERR(FIND("DECOUPE",Tableau1[[#This Row],[DESIGNATION]])),"","NEED REF")</f>
        <v/>
      </c>
    </row>
    <row r="13693" spans="2:14">
      <c r="B13693">
        <v>34400312</v>
      </c>
      <c r="C13693" s="2">
        <v>37621</v>
      </c>
      <c r="D13693" t="s">
        <v>13</v>
      </c>
      <c r="E13693" t="s">
        <v>11325</v>
      </c>
      <c r="F13693" t="s">
        <v>11026</v>
      </c>
      <c r="J13693" t="s">
        <v>2245</v>
      </c>
      <c r="L13693" t="str">
        <f>_xlfn.XLOOKUP(Tableau1[[#This Row],[TYPE DE PIECE]],Tableau4[MATIERE],Tableau4[SHORT TYPE],"",0,1)</f>
        <v/>
      </c>
      <c r="N13693" t="str">
        <f>IF(ISERR(FIND("DECOUPE",Tableau1[[#This Row],[DESIGNATION]])),"","NEED REF")</f>
        <v/>
      </c>
    </row>
    <row r="13694" spans="2:14">
      <c r="B13694">
        <v>34400311</v>
      </c>
      <c r="C13694" s="2">
        <v>37617</v>
      </c>
      <c r="D13694" t="s">
        <v>6880</v>
      </c>
      <c r="E13694" t="s">
        <v>11322</v>
      </c>
      <c r="F13694" t="s">
        <v>11026</v>
      </c>
      <c r="J13694" t="s">
        <v>2245</v>
      </c>
      <c r="L13694" t="str">
        <f>_xlfn.XLOOKUP(Tableau1[[#This Row],[TYPE DE PIECE]],Tableau4[MATIERE],Tableau4[SHORT TYPE],"",0,1)</f>
        <v/>
      </c>
      <c r="N13694" t="str">
        <f>IF(ISERR(FIND("DECOUPE",Tableau1[[#This Row],[DESIGNATION]])),"","NEED REF")</f>
        <v/>
      </c>
    </row>
    <row r="13695" spans="2:14">
      <c r="B13695">
        <v>34400310</v>
      </c>
      <c r="C13695" s="2">
        <v>37610</v>
      </c>
      <c r="D13695" t="s">
        <v>13</v>
      </c>
      <c r="E13695" t="s">
        <v>11326</v>
      </c>
      <c r="F13695" t="s">
        <v>9922</v>
      </c>
      <c r="J13695" t="s">
        <v>4048</v>
      </c>
      <c r="L13695" t="str">
        <f>_xlfn.XLOOKUP(Tableau1[[#This Row],[TYPE DE PIECE]],Tableau4[MATIERE],Tableau4[SHORT TYPE],"",0,1)</f>
        <v/>
      </c>
      <c r="N13695" t="str">
        <f>IF(ISERR(FIND("DECOUPE",Tableau1[[#This Row],[DESIGNATION]])),"","NEED REF")</f>
        <v/>
      </c>
    </row>
    <row r="13696" spans="2:14">
      <c r="B13696">
        <v>34400309</v>
      </c>
      <c r="C13696" s="2">
        <v>37610</v>
      </c>
      <c r="D13696" t="s">
        <v>745</v>
      </c>
      <c r="E13696" t="s">
        <v>11327</v>
      </c>
      <c r="F13696" t="s">
        <v>11328</v>
      </c>
      <c r="J13696" t="s">
        <v>4048</v>
      </c>
      <c r="L13696" t="str">
        <f>_xlfn.XLOOKUP(Tableau1[[#This Row],[TYPE DE PIECE]],Tableau4[MATIERE],Tableau4[SHORT TYPE],"",0,1)</f>
        <v/>
      </c>
      <c r="N13696" t="str">
        <f>IF(ISERR(FIND("DECOUPE",Tableau1[[#This Row],[DESIGNATION]])),"","NEED REF")</f>
        <v/>
      </c>
    </row>
    <row r="13697" spans="2:14">
      <c r="B13697">
        <v>34400308</v>
      </c>
      <c r="C13697" s="2">
        <v>37610</v>
      </c>
      <c r="D13697" t="s">
        <v>6880</v>
      </c>
      <c r="E13697" t="s">
        <v>11329</v>
      </c>
      <c r="F13697" t="s">
        <v>10492</v>
      </c>
      <c r="J13697" t="s">
        <v>1944</v>
      </c>
      <c r="L13697" t="str">
        <f>_xlfn.XLOOKUP(Tableau1[[#This Row],[TYPE DE PIECE]],Tableau4[MATIERE],Tableau4[SHORT TYPE],"",0,1)</f>
        <v/>
      </c>
      <c r="N13697" t="str">
        <f>IF(ISERR(FIND("DECOUPE",Tableau1[[#This Row],[DESIGNATION]])),"","NEED REF")</f>
        <v/>
      </c>
    </row>
    <row r="13698" spans="2:14">
      <c r="B13698">
        <v>34400307</v>
      </c>
      <c r="C13698" s="2">
        <v>37609</v>
      </c>
      <c r="D13698" t="s">
        <v>6880</v>
      </c>
      <c r="E13698" t="s">
        <v>11330</v>
      </c>
      <c r="F13698" t="s">
        <v>11331</v>
      </c>
      <c r="J13698" t="s">
        <v>10909</v>
      </c>
      <c r="L13698" t="str">
        <f>_xlfn.XLOOKUP(Tableau1[[#This Row],[TYPE DE PIECE]],Tableau4[MATIERE],Tableau4[SHORT TYPE],"",0,1)</f>
        <v/>
      </c>
      <c r="N13698" t="str">
        <f>IF(ISERR(FIND("DECOUPE",Tableau1[[#This Row],[DESIGNATION]])),"","NEED REF")</f>
        <v/>
      </c>
    </row>
    <row r="13699" spans="2:14">
      <c r="B13699">
        <v>34400306</v>
      </c>
      <c r="C13699" s="2">
        <v>37608</v>
      </c>
      <c r="D13699" t="s">
        <v>6880</v>
      </c>
      <c r="E13699" t="s">
        <v>11332</v>
      </c>
      <c r="F13699" t="s">
        <v>11333</v>
      </c>
      <c r="J13699" t="s">
        <v>1944</v>
      </c>
      <c r="L13699" t="str">
        <f>_xlfn.XLOOKUP(Tableau1[[#This Row],[TYPE DE PIECE]],Tableau4[MATIERE],Tableau4[SHORT TYPE],"",0,1)</f>
        <v/>
      </c>
      <c r="N13699" t="str">
        <f>IF(ISERR(FIND("DECOUPE",Tableau1[[#This Row],[DESIGNATION]])),"","NEED REF")</f>
        <v/>
      </c>
    </row>
    <row r="13700" spans="2:14">
      <c r="B13700">
        <v>34400305</v>
      </c>
      <c r="C13700" s="2">
        <v>37608</v>
      </c>
      <c r="D13700" t="s">
        <v>745</v>
      </c>
      <c r="E13700" t="s">
        <v>11327</v>
      </c>
      <c r="F13700" t="s">
        <v>11334</v>
      </c>
      <c r="J13700" t="s">
        <v>1944</v>
      </c>
      <c r="L13700" t="str">
        <f>_xlfn.XLOOKUP(Tableau1[[#This Row],[TYPE DE PIECE]],Tableau4[MATIERE],Tableau4[SHORT TYPE],"",0,1)</f>
        <v/>
      </c>
      <c r="N13700" t="str">
        <f>IF(ISERR(FIND("DECOUPE",Tableau1[[#This Row],[DESIGNATION]])),"","NEED REF")</f>
        <v/>
      </c>
    </row>
    <row r="13701" spans="2:14">
      <c r="B13701">
        <v>34400304</v>
      </c>
      <c r="C13701" s="2">
        <v>37608</v>
      </c>
      <c r="D13701" t="s">
        <v>745</v>
      </c>
      <c r="E13701" t="s">
        <v>11327</v>
      </c>
      <c r="F13701" t="s">
        <v>11335</v>
      </c>
      <c r="J13701" t="s">
        <v>1944</v>
      </c>
      <c r="L13701" t="str">
        <f>_xlfn.XLOOKUP(Tableau1[[#This Row],[TYPE DE PIECE]],Tableau4[MATIERE],Tableau4[SHORT TYPE],"",0,1)</f>
        <v/>
      </c>
      <c r="N13701" t="str">
        <f>IF(ISERR(FIND("DECOUPE",Tableau1[[#This Row],[DESIGNATION]])),"","NEED REF")</f>
        <v/>
      </c>
    </row>
    <row r="13702" spans="2:14">
      <c r="B13702">
        <v>34400303</v>
      </c>
      <c r="C13702" s="2">
        <v>37607</v>
      </c>
      <c r="D13702" t="s">
        <v>745</v>
      </c>
      <c r="E13702" t="s">
        <v>11327</v>
      </c>
      <c r="F13702" t="s">
        <v>11336</v>
      </c>
      <c r="J13702" t="s">
        <v>4048</v>
      </c>
      <c r="L13702" t="str">
        <f>_xlfn.XLOOKUP(Tableau1[[#This Row],[TYPE DE PIECE]],Tableau4[MATIERE],Tableau4[SHORT TYPE],"",0,1)</f>
        <v/>
      </c>
      <c r="N13702" t="str">
        <f>IF(ISERR(FIND("DECOUPE",Tableau1[[#This Row],[DESIGNATION]])),"","NEED REF")</f>
        <v/>
      </c>
    </row>
    <row r="13703" spans="2:14">
      <c r="B13703">
        <v>34400302</v>
      </c>
      <c r="C13703" s="2">
        <v>37607</v>
      </c>
      <c r="D13703" t="s">
        <v>745</v>
      </c>
      <c r="E13703" t="s">
        <v>11327</v>
      </c>
      <c r="F13703" t="s">
        <v>11337</v>
      </c>
      <c r="J13703" t="s">
        <v>4048</v>
      </c>
      <c r="L13703" t="str">
        <f>_xlfn.XLOOKUP(Tableau1[[#This Row],[TYPE DE PIECE]],Tableau4[MATIERE],Tableau4[SHORT TYPE],"",0,1)</f>
        <v/>
      </c>
      <c r="N13703" t="str">
        <f>IF(ISERR(FIND("DECOUPE",Tableau1[[#This Row],[DESIGNATION]])),"","NEED REF")</f>
        <v/>
      </c>
    </row>
    <row r="13704" spans="2:14">
      <c r="B13704">
        <v>34400301</v>
      </c>
      <c r="C13704" s="2">
        <v>37601</v>
      </c>
      <c r="D13704" t="s">
        <v>13</v>
      </c>
      <c r="E13704" t="s">
        <v>11338</v>
      </c>
      <c r="F13704" t="s">
        <v>11339</v>
      </c>
      <c r="J13704" t="s">
        <v>9893</v>
      </c>
      <c r="L13704" t="str">
        <f>_xlfn.XLOOKUP(Tableau1[[#This Row],[TYPE DE PIECE]],Tableau4[MATIERE],Tableau4[SHORT TYPE],"",0,1)</f>
        <v/>
      </c>
      <c r="N13704" t="str">
        <f>IF(ISERR(FIND("DECOUPE",Tableau1[[#This Row],[DESIGNATION]])),"","NEED REF")</f>
        <v/>
      </c>
    </row>
    <row r="13705" spans="2:14">
      <c r="B13705">
        <v>34400300</v>
      </c>
      <c r="C13705" s="2">
        <v>37601</v>
      </c>
      <c r="D13705" t="s">
        <v>9861</v>
      </c>
      <c r="E13705" t="s">
        <v>11340</v>
      </c>
      <c r="F13705" t="s">
        <v>11341</v>
      </c>
      <c r="J13705" t="s">
        <v>1944</v>
      </c>
      <c r="L13705" t="str">
        <f>_xlfn.XLOOKUP(Tableau1[[#This Row],[TYPE DE PIECE]],Tableau4[MATIERE],Tableau4[SHORT TYPE],"",0,1)</f>
        <v/>
      </c>
      <c r="N13705" t="str">
        <f>IF(ISERR(FIND("DECOUPE",Tableau1[[#This Row],[DESIGNATION]])),"","NEED REF")</f>
        <v/>
      </c>
    </row>
    <row r="13706" spans="2:14">
      <c r="B13706">
        <v>34400299</v>
      </c>
      <c r="C13706" s="2">
        <v>37599</v>
      </c>
      <c r="D13706" t="s">
        <v>745</v>
      </c>
      <c r="E13706" t="s">
        <v>11342</v>
      </c>
      <c r="F13706" t="s">
        <v>11343</v>
      </c>
      <c r="J13706" t="s">
        <v>1944</v>
      </c>
      <c r="L13706" t="str">
        <f>_xlfn.XLOOKUP(Tableau1[[#This Row],[TYPE DE PIECE]],Tableau4[MATIERE],Tableau4[SHORT TYPE],"",0,1)</f>
        <v/>
      </c>
      <c r="N13706" t="str">
        <f>IF(ISERR(FIND("DECOUPE",Tableau1[[#This Row],[DESIGNATION]])),"","NEED REF")</f>
        <v/>
      </c>
    </row>
    <row r="13707" spans="2:14">
      <c r="B13707">
        <v>34400298</v>
      </c>
      <c r="C13707" s="2">
        <v>37599</v>
      </c>
      <c r="D13707" t="s">
        <v>13</v>
      </c>
      <c r="E13707" t="s">
        <v>11344</v>
      </c>
      <c r="F13707" t="s">
        <v>11345</v>
      </c>
      <c r="J13707" t="s">
        <v>1944</v>
      </c>
      <c r="L13707" t="str">
        <f>_xlfn.XLOOKUP(Tableau1[[#This Row],[TYPE DE PIECE]],Tableau4[MATIERE],Tableau4[SHORT TYPE],"",0,1)</f>
        <v/>
      </c>
      <c r="N13707" t="str">
        <f>IF(ISERR(FIND("DECOUPE",Tableau1[[#This Row],[DESIGNATION]])),"","NEED REF")</f>
        <v/>
      </c>
    </row>
    <row r="13708" spans="2:14">
      <c r="B13708">
        <v>34400297</v>
      </c>
      <c r="C13708" s="2">
        <v>37596</v>
      </c>
      <c r="D13708" t="s">
        <v>13</v>
      </c>
      <c r="E13708" t="s">
        <v>11346</v>
      </c>
      <c r="F13708" t="s">
        <v>11345</v>
      </c>
      <c r="J13708" t="s">
        <v>1944</v>
      </c>
      <c r="L13708" t="str">
        <f>_xlfn.XLOOKUP(Tableau1[[#This Row],[TYPE DE PIECE]],Tableau4[MATIERE],Tableau4[SHORT TYPE],"",0,1)</f>
        <v/>
      </c>
      <c r="N13708" t="str">
        <f>IF(ISERR(FIND("DECOUPE",Tableau1[[#This Row],[DESIGNATION]])),"","NEED REF")</f>
        <v/>
      </c>
    </row>
    <row r="13709" spans="2:14">
      <c r="B13709">
        <v>34400296</v>
      </c>
      <c r="C13709" s="2">
        <v>37596</v>
      </c>
      <c r="D13709" t="s">
        <v>13</v>
      </c>
      <c r="E13709" t="s">
        <v>11347</v>
      </c>
      <c r="F13709" t="s">
        <v>11345</v>
      </c>
      <c r="J13709" t="s">
        <v>1944</v>
      </c>
      <c r="L13709" t="str">
        <f>_xlfn.XLOOKUP(Tableau1[[#This Row],[TYPE DE PIECE]],Tableau4[MATIERE],Tableau4[SHORT TYPE],"",0,1)</f>
        <v/>
      </c>
      <c r="N13709" t="str">
        <f>IF(ISERR(FIND("DECOUPE",Tableau1[[#This Row],[DESIGNATION]])),"","NEED REF")</f>
        <v/>
      </c>
    </row>
    <row r="13710" spans="2:14">
      <c r="B13710">
        <v>34400295</v>
      </c>
      <c r="C13710" s="2">
        <v>37596</v>
      </c>
      <c r="D13710" t="s">
        <v>13</v>
      </c>
      <c r="E13710" t="s">
        <v>11348</v>
      </c>
      <c r="F13710" t="s">
        <v>11345</v>
      </c>
      <c r="J13710" t="s">
        <v>1944</v>
      </c>
      <c r="L13710" t="str">
        <f>_xlfn.XLOOKUP(Tableau1[[#This Row],[TYPE DE PIECE]],Tableau4[MATIERE],Tableau4[SHORT TYPE],"",0,1)</f>
        <v/>
      </c>
      <c r="N13710" t="str">
        <f>IF(ISERR(FIND("DECOUPE",Tableau1[[#This Row],[DESIGNATION]])),"","NEED REF")</f>
        <v/>
      </c>
    </row>
    <row r="13711" spans="2:14">
      <c r="B13711">
        <v>34400294</v>
      </c>
      <c r="C13711" s="2">
        <v>37595</v>
      </c>
      <c r="D13711" t="s">
        <v>6880</v>
      </c>
      <c r="E13711" t="s">
        <v>11349</v>
      </c>
      <c r="F13711" t="s">
        <v>8695</v>
      </c>
      <c r="J13711" t="s">
        <v>4048</v>
      </c>
      <c r="L13711" t="str">
        <f>_xlfn.XLOOKUP(Tableau1[[#This Row],[TYPE DE PIECE]],Tableau4[MATIERE],Tableau4[SHORT TYPE],"",0,1)</f>
        <v/>
      </c>
      <c r="N13711" t="str">
        <f>IF(ISERR(FIND("DECOUPE",Tableau1[[#This Row],[DESIGNATION]])),"","NEED REF")</f>
        <v/>
      </c>
    </row>
    <row r="13712" spans="2:14">
      <c r="B13712">
        <v>34400293</v>
      </c>
      <c r="C13712" s="2">
        <v>37594</v>
      </c>
      <c r="D13712" t="s">
        <v>13</v>
      </c>
      <c r="E13712" t="s">
        <v>11350</v>
      </c>
      <c r="F13712" t="s">
        <v>11351</v>
      </c>
      <c r="J13712" t="s">
        <v>9893</v>
      </c>
      <c r="L13712" t="str">
        <f>_xlfn.XLOOKUP(Tableau1[[#This Row],[TYPE DE PIECE]],Tableau4[MATIERE],Tableau4[SHORT TYPE],"",0,1)</f>
        <v/>
      </c>
      <c r="N13712" t="str">
        <f>IF(ISERR(FIND("DECOUPE",Tableau1[[#This Row],[DESIGNATION]])),"","NEED REF")</f>
        <v/>
      </c>
    </row>
    <row r="13713" spans="2:14">
      <c r="B13713">
        <v>34400292</v>
      </c>
      <c r="C13713" s="2">
        <v>38015</v>
      </c>
      <c r="D13713" t="s">
        <v>6880</v>
      </c>
      <c r="E13713" t="s">
        <v>11352</v>
      </c>
      <c r="F13713" t="s">
        <v>11353</v>
      </c>
      <c r="J13713" t="s">
        <v>9893</v>
      </c>
      <c r="L13713" t="str">
        <f>_xlfn.XLOOKUP(Tableau1[[#This Row],[TYPE DE PIECE]],Tableau4[MATIERE],Tableau4[SHORT TYPE],"",0,1)</f>
        <v/>
      </c>
      <c r="N13713" t="str">
        <f>IF(ISERR(FIND("DECOUPE",Tableau1[[#This Row],[DESIGNATION]])),"","NEED REF")</f>
        <v/>
      </c>
    </row>
    <row r="13714" spans="2:14">
      <c r="B13714">
        <v>34400291</v>
      </c>
      <c r="C13714" s="2">
        <v>38027</v>
      </c>
      <c r="D13714" t="s">
        <v>6880</v>
      </c>
      <c r="E13714" t="s">
        <v>11354</v>
      </c>
      <c r="F13714" t="s">
        <v>8695</v>
      </c>
      <c r="J13714" t="s">
        <v>9893</v>
      </c>
      <c r="L13714" t="str">
        <f>_xlfn.XLOOKUP(Tableau1[[#This Row],[TYPE DE PIECE]],Tableau4[MATIERE],Tableau4[SHORT TYPE],"",0,1)</f>
        <v/>
      </c>
      <c r="N13714" t="str">
        <f>IF(ISERR(FIND("DECOUPE",Tableau1[[#This Row],[DESIGNATION]])),"","NEED REF")</f>
        <v/>
      </c>
    </row>
    <row r="13715" spans="2:14">
      <c r="B13715">
        <v>34400290</v>
      </c>
      <c r="C13715" s="2">
        <v>38029</v>
      </c>
      <c r="D13715" t="s">
        <v>13</v>
      </c>
      <c r="E13715" t="s">
        <v>11355</v>
      </c>
      <c r="F13715" t="s">
        <v>11356</v>
      </c>
      <c r="J13715" t="s">
        <v>9893</v>
      </c>
      <c r="L13715" t="str">
        <f>_xlfn.XLOOKUP(Tableau1[[#This Row],[TYPE DE PIECE]],Tableau4[MATIERE],Tableau4[SHORT TYPE],"",0,1)</f>
        <v/>
      </c>
      <c r="N13715" t="str">
        <f>IF(ISERR(FIND("DECOUPE",Tableau1[[#This Row],[DESIGNATION]])),"","NEED REF")</f>
        <v/>
      </c>
    </row>
    <row r="13716" spans="2:14">
      <c r="B13716">
        <v>34400289</v>
      </c>
      <c r="C13716" s="2">
        <v>38029</v>
      </c>
      <c r="D13716" t="s">
        <v>13</v>
      </c>
      <c r="E13716" t="s">
        <v>11357</v>
      </c>
      <c r="F13716" t="s">
        <v>11356</v>
      </c>
      <c r="J13716" t="s">
        <v>9893</v>
      </c>
      <c r="L13716" t="str">
        <f>_xlfn.XLOOKUP(Tableau1[[#This Row],[TYPE DE PIECE]],Tableau4[MATIERE],Tableau4[SHORT TYPE],"",0,1)</f>
        <v/>
      </c>
      <c r="N13716" t="str">
        <f>IF(ISERR(FIND("DECOUPE",Tableau1[[#This Row],[DESIGNATION]])),"","NEED REF")</f>
        <v/>
      </c>
    </row>
    <row r="13717" spans="2:14">
      <c r="B13717">
        <v>34400288</v>
      </c>
      <c r="C13717" s="2"/>
      <c r="E13717" t="s">
        <v>11358</v>
      </c>
      <c r="L13717" t="str">
        <f>_xlfn.XLOOKUP(Tableau1[[#This Row],[TYPE DE PIECE]],Tableau4[MATIERE],Tableau4[SHORT TYPE],"",0,1)</f>
        <v/>
      </c>
      <c r="N13717" t="str">
        <f>IF(ISERR(FIND("DECOUPE",Tableau1[[#This Row],[DESIGNATION]])),"","NEED REF")</f>
        <v/>
      </c>
    </row>
    <row r="13718" spans="2:14">
      <c r="B13718">
        <v>34400287</v>
      </c>
      <c r="C13718" s="2"/>
      <c r="E13718" t="s">
        <v>11358</v>
      </c>
      <c r="L13718" t="str">
        <f>_xlfn.XLOOKUP(Tableau1[[#This Row],[TYPE DE PIECE]],Tableau4[MATIERE],Tableau4[SHORT TYPE],"",0,1)</f>
        <v/>
      </c>
      <c r="N13718" t="str">
        <f>IF(ISERR(FIND("DECOUPE",Tableau1[[#This Row],[DESIGNATION]])),"","NEED REF")</f>
        <v/>
      </c>
    </row>
    <row r="13719" spans="2:14">
      <c r="B13719">
        <v>34400286</v>
      </c>
      <c r="C13719" s="2"/>
      <c r="E13719" t="s">
        <v>11358</v>
      </c>
      <c r="L13719" t="str">
        <f>_xlfn.XLOOKUP(Tableau1[[#This Row],[TYPE DE PIECE]],Tableau4[MATIERE],Tableau4[SHORT TYPE],"",0,1)</f>
        <v/>
      </c>
      <c r="N13719" t="str">
        <f>IF(ISERR(FIND("DECOUPE",Tableau1[[#This Row],[DESIGNATION]])),"","NEED REF")</f>
        <v/>
      </c>
    </row>
    <row r="13720" spans="2:14">
      <c r="B13720">
        <v>34400285</v>
      </c>
      <c r="C13720" s="2">
        <v>37671</v>
      </c>
      <c r="D13720" t="s">
        <v>13</v>
      </c>
      <c r="E13720" t="s">
        <v>11359</v>
      </c>
      <c r="F13720" t="s">
        <v>9164</v>
      </c>
      <c r="J13720" t="s">
        <v>9893</v>
      </c>
      <c r="L13720" t="str">
        <f>_xlfn.XLOOKUP(Tableau1[[#This Row],[TYPE DE PIECE]],Tableau4[MATIERE],Tableau4[SHORT TYPE],"",0,1)</f>
        <v/>
      </c>
      <c r="N13720" t="str">
        <f>IF(ISERR(FIND("DECOUPE",Tableau1[[#This Row],[DESIGNATION]])),"","NEED REF")</f>
        <v/>
      </c>
    </row>
    <row r="13721" spans="2:14">
      <c r="B13721">
        <v>34400284</v>
      </c>
      <c r="C13721" s="2">
        <v>37663</v>
      </c>
      <c r="D13721" t="s">
        <v>5523</v>
      </c>
      <c r="E13721" t="s">
        <v>11360</v>
      </c>
      <c r="F13721" t="s">
        <v>11361</v>
      </c>
      <c r="J13721" t="s">
        <v>9893</v>
      </c>
      <c r="L13721" t="str">
        <f>_xlfn.XLOOKUP(Tableau1[[#This Row],[TYPE DE PIECE]],Tableau4[MATIERE],Tableau4[SHORT TYPE],"",0,1)</f>
        <v/>
      </c>
      <c r="N13721" t="str">
        <f>IF(ISERR(FIND("DECOUPE",Tableau1[[#This Row],[DESIGNATION]])),"","NEED REF")</f>
        <v/>
      </c>
    </row>
    <row r="13722" spans="2:14">
      <c r="B13722">
        <v>34400283</v>
      </c>
      <c r="C13722" s="2">
        <v>37649</v>
      </c>
      <c r="D13722" t="s">
        <v>13</v>
      </c>
      <c r="E13722" t="s">
        <v>11362</v>
      </c>
      <c r="F13722" t="s">
        <v>11363</v>
      </c>
      <c r="J13722" t="s">
        <v>9893</v>
      </c>
      <c r="L13722" t="str">
        <f>_xlfn.XLOOKUP(Tableau1[[#This Row],[TYPE DE PIECE]],Tableau4[MATIERE],Tableau4[SHORT TYPE],"",0,1)</f>
        <v/>
      </c>
      <c r="N13722" t="str">
        <f>IF(ISERR(FIND("DECOUPE",Tableau1[[#This Row],[DESIGNATION]])),"","NEED REF")</f>
        <v/>
      </c>
    </row>
    <row r="13723" spans="2:14">
      <c r="B13723">
        <v>34400282</v>
      </c>
      <c r="C13723" s="2">
        <v>37587</v>
      </c>
      <c r="D13723" t="s">
        <v>745</v>
      </c>
      <c r="E13723" t="s">
        <v>11342</v>
      </c>
      <c r="F13723" t="s">
        <v>11364</v>
      </c>
      <c r="J13723" t="s">
        <v>1944</v>
      </c>
      <c r="L13723" t="str">
        <f>_xlfn.XLOOKUP(Tableau1[[#This Row],[TYPE DE PIECE]],Tableau4[MATIERE],Tableau4[SHORT TYPE],"",0,1)</f>
        <v/>
      </c>
      <c r="N13723" t="str">
        <f>IF(ISERR(FIND("DECOUPE",Tableau1[[#This Row],[DESIGNATION]])),"","NEED REF")</f>
        <v/>
      </c>
    </row>
    <row r="13724" spans="2:14">
      <c r="B13724">
        <v>34400281</v>
      </c>
      <c r="C13724" s="2">
        <v>37587</v>
      </c>
      <c r="D13724" t="s">
        <v>13</v>
      </c>
      <c r="E13724" t="s">
        <v>11365</v>
      </c>
      <c r="F13724" t="s">
        <v>11366</v>
      </c>
      <c r="J13724" t="s">
        <v>4048</v>
      </c>
      <c r="L13724" t="str">
        <f>_xlfn.XLOOKUP(Tableau1[[#This Row],[TYPE DE PIECE]],Tableau4[MATIERE],Tableau4[SHORT TYPE],"",0,1)</f>
        <v/>
      </c>
      <c r="N13724" t="str">
        <f>IF(ISERR(FIND("DECOUPE",Tableau1[[#This Row],[DESIGNATION]])),"","NEED REF")</f>
        <v/>
      </c>
    </row>
    <row r="13725" spans="2:14">
      <c r="B13725">
        <v>34400280</v>
      </c>
      <c r="C13725" s="2">
        <v>37581</v>
      </c>
      <c r="D13725" t="s">
        <v>6880</v>
      </c>
      <c r="E13725" t="s">
        <v>11367</v>
      </c>
      <c r="F13725" t="s">
        <v>11368</v>
      </c>
      <c r="J13725" t="s">
        <v>1944</v>
      </c>
      <c r="L13725" t="str">
        <f>_xlfn.XLOOKUP(Tableau1[[#This Row],[TYPE DE PIECE]],Tableau4[MATIERE],Tableau4[SHORT TYPE],"",0,1)</f>
        <v/>
      </c>
      <c r="N13725" t="str">
        <f>IF(ISERR(FIND("DECOUPE",Tableau1[[#This Row],[DESIGNATION]])),"","NEED REF")</f>
        <v/>
      </c>
    </row>
    <row r="13726" spans="2:14">
      <c r="B13726">
        <v>34400279</v>
      </c>
      <c r="C13726" s="2">
        <v>37581</v>
      </c>
      <c r="D13726" t="s">
        <v>745</v>
      </c>
      <c r="E13726" t="s">
        <v>11327</v>
      </c>
      <c r="F13726" t="s">
        <v>11369</v>
      </c>
      <c r="J13726" t="s">
        <v>1944</v>
      </c>
      <c r="L13726" t="str">
        <f>_xlfn.XLOOKUP(Tableau1[[#This Row],[TYPE DE PIECE]],Tableau4[MATIERE],Tableau4[SHORT TYPE],"",0,1)</f>
        <v/>
      </c>
      <c r="N13726" t="str">
        <f>IF(ISERR(FIND("DECOUPE",Tableau1[[#This Row],[DESIGNATION]])),"","NEED REF")</f>
        <v/>
      </c>
    </row>
    <row r="13727" spans="2:14">
      <c r="B13727">
        <v>34400278</v>
      </c>
      <c r="C13727" s="2">
        <v>37581</v>
      </c>
      <c r="D13727" t="s">
        <v>6880</v>
      </c>
      <c r="E13727" t="s">
        <v>11370</v>
      </c>
      <c r="F13727" t="s">
        <v>11368</v>
      </c>
      <c r="J13727" t="s">
        <v>1944</v>
      </c>
      <c r="L13727" t="str">
        <f>_xlfn.XLOOKUP(Tableau1[[#This Row],[TYPE DE PIECE]],Tableau4[MATIERE],Tableau4[SHORT TYPE],"",0,1)</f>
        <v/>
      </c>
      <c r="N13727" t="str">
        <f>IF(ISERR(FIND("DECOUPE",Tableau1[[#This Row],[DESIGNATION]])),"","NEED REF")</f>
        <v/>
      </c>
    </row>
    <row r="13728" spans="2:14">
      <c r="B13728">
        <v>34400277</v>
      </c>
      <c r="C13728" s="2">
        <v>37580</v>
      </c>
      <c r="D13728" t="s">
        <v>6880</v>
      </c>
      <c r="E13728" t="s">
        <v>11371</v>
      </c>
      <c r="F13728" t="s">
        <v>11372</v>
      </c>
      <c r="J13728" t="s">
        <v>2245</v>
      </c>
      <c r="L13728" t="str">
        <f>_xlfn.XLOOKUP(Tableau1[[#This Row],[TYPE DE PIECE]],Tableau4[MATIERE],Tableau4[SHORT TYPE],"",0,1)</f>
        <v/>
      </c>
      <c r="N13728" t="str">
        <f>IF(ISERR(FIND("DECOUPE",Tableau1[[#This Row],[DESIGNATION]])),"","NEED REF")</f>
        <v/>
      </c>
    </row>
    <row r="13729" spans="2:14">
      <c r="B13729">
        <v>34400276</v>
      </c>
      <c r="C13729" s="2">
        <v>37572</v>
      </c>
      <c r="D13729" t="s">
        <v>13</v>
      </c>
      <c r="E13729" t="s">
        <v>11373</v>
      </c>
      <c r="F13729" t="s">
        <v>11374</v>
      </c>
      <c r="J13729" t="s">
        <v>1944</v>
      </c>
      <c r="L13729" t="str">
        <f>_xlfn.XLOOKUP(Tableau1[[#This Row],[TYPE DE PIECE]],Tableau4[MATIERE],Tableau4[SHORT TYPE],"",0,1)</f>
        <v/>
      </c>
      <c r="N13729" t="str">
        <f>IF(ISERR(FIND("DECOUPE",Tableau1[[#This Row],[DESIGNATION]])),"","NEED REF")</f>
        <v/>
      </c>
    </row>
    <row r="13730" spans="2:14">
      <c r="B13730">
        <v>34400275</v>
      </c>
      <c r="C13730" s="2">
        <v>37572</v>
      </c>
      <c r="D13730" t="s">
        <v>6880</v>
      </c>
      <c r="E13730" t="s">
        <v>11375</v>
      </c>
      <c r="F13730" t="s">
        <v>9164</v>
      </c>
      <c r="J13730" t="s">
        <v>1944</v>
      </c>
      <c r="L13730" t="str">
        <f>_xlfn.XLOOKUP(Tableau1[[#This Row],[TYPE DE PIECE]],Tableau4[MATIERE],Tableau4[SHORT TYPE],"",0,1)</f>
        <v/>
      </c>
      <c r="N13730" t="str">
        <f>IF(ISERR(FIND("DECOUPE",Tableau1[[#This Row],[DESIGNATION]])),"","NEED REF")</f>
        <v/>
      </c>
    </row>
    <row r="13731" spans="2:14">
      <c r="B13731">
        <v>34400274</v>
      </c>
      <c r="C13731" s="2">
        <v>37572</v>
      </c>
      <c r="D13731" t="s">
        <v>13</v>
      </c>
      <c r="E13731" t="s">
        <v>11376</v>
      </c>
      <c r="F13731" t="s">
        <v>11377</v>
      </c>
      <c r="J13731" t="s">
        <v>1944</v>
      </c>
      <c r="L13731" t="str">
        <f>_xlfn.XLOOKUP(Tableau1[[#This Row],[TYPE DE PIECE]],Tableau4[MATIERE],Tableau4[SHORT TYPE],"",0,1)</f>
        <v/>
      </c>
      <c r="N13731" t="str">
        <f>IF(ISERR(FIND("DECOUPE",Tableau1[[#This Row],[DESIGNATION]])),"","NEED REF")</f>
        <v/>
      </c>
    </row>
    <row r="13732" spans="2:14">
      <c r="B13732">
        <v>34400273</v>
      </c>
      <c r="C13732" s="2">
        <v>37568</v>
      </c>
      <c r="D13732" t="s">
        <v>745</v>
      </c>
      <c r="E13732" t="s">
        <v>11378</v>
      </c>
      <c r="F13732" t="s">
        <v>11379</v>
      </c>
      <c r="J13732" t="s">
        <v>1944</v>
      </c>
      <c r="L13732" t="str">
        <f>_xlfn.XLOOKUP(Tableau1[[#This Row],[TYPE DE PIECE]],Tableau4[MATIERE],Tableau4[SHORT TYPE],"",0,1)</f>
        <v/>
      </c>
      <c r="N13732" t="str">
        <f>IF(ISERR(FIND("DECOUPE",Tableau1[[#This Row],[DESIGNATION]])),"","NEED REF")</f>
        <v/>
      </c>
    </row>
    <row r="13733" spans="2:14">
      <c r="B13733">
        <v>34400272</v>
      </c>
      <c r="C13733" s="2">
        <v>37568</v>
      </c>
      <c r="D13733" t="s">
        <v>13</v>
      </c>
      <c r="E13733" t="s">
        <v>11380</v>
      </c>
      <c r="F13733" t="s">
        <v>11379</v>
      </c>
      <c r="J13733" t="s">
        <v>1944</v>
      </c>
      <c r="L13733" t="str">
        <f>_xlfn.XLOOKUP(Tableau1[[#This Row],[TYPE DE PIECE]],Tableau4[MATIERE],Tableau4[SHORT TYPE],"",0,1)</f>
        <v/>
      </c>
      <c r="N13733" t="str">
        <f>IF(ISERR(FIND("DECOUPE",Tableau1[[#This Row],[DESIGNATION]])),"","NEED REF")</f>
        <v/>
      </c>
    </row>
    <row r="13734" spans="2:14">
      <c r="B13734">
        <v>34400271</v>
      </c>
      <c r="C13734" s="2">
        <v>37568</v>
      </c>
      <c r="D13734" t="s">
        <v>745</v>
      </c>
      <c r="E13734" t="s">
        <v>11381</v>
      </c>
      <c r="F13734" t="s">
        <v>9164</v>
      </c>
      <c r="J13734" t="s">
        <v>1944</v>
      </c>
      <c r="L13734" t="str">
        <f>_xlfn.XLOOKUP(Tableau1[[#This Row],[TYPE DE PIECE]],Tableau4[MATIERE],Tableau4[SHORT TYPE],"",0,1)</f>
        <v/>
      </c>
      <c r="N13734" t="str">
        <f>IF(ISERR(FIND("DECOUPE",Tableau1[[#This Row],[DESIGNATION]])),"","NEED REF")</f>
        <v/>
      </c>
    </row>
    <row r="13735" spans="2:14">
      <c r="B13735">
        <v>34400270</v>
      </c>
      <c r="C13735" s="2">
        <v>37568</v>
      </c>
      <c r="D13735" t="s">
        <v>745</v>
      </c>
      <c r="E13735" t="s">
        <v>11382</v>
      </c>
      <c r="F13735" t="s">
        <v>9164</v>
      </c>
      <c r="J13735" t="s">
        <v>1944</v>
      </c>
      <c r="L13735" t="str">
        <f>_xlfn.XLOOKUP(Tableau1[[#This Row],[TYPE DE PIECE]],Tableau4[MATIERE],Tableau4[SHORT TYPE],"",0,1)</f>
        <v/>
      </c>
      <c r="N13735" t="str">
        <f>IF(ISERR(FIND("DECOUPE",Tableau1[[#This Row],[DESIGNATION]])),"","NEED REF")</f>
        <v/>
      </c>
    </row>
    <row r="13736" spans="2:14">
      <c r="B13736">
        <v>34400269</v>
      </c>
      <c r="C13736" s="2">
        <v>37568</v>
      </c>
      <c r="D13736" t="s">
        <v>745</v>
      </c>
      <c r="E13736" t="s">
        <v>11383</v>
      </c>
      <c r="F13736" t="s">
        <v>11384</v>
      </c>
      <c r="J13736" t="s">
        <v>1944</v>
      </c>
      <c r="L13736" t="str">
        <f>_xlfn.XLOOKUP(Tableau1[[#This Row],[TYPE DE PIECE]],Tableau4[MATIERE],Tableau4[SHORT TYPE],"",0,1)</f>
        <v/>
      </c>
      <c r="N13736" t="str">
        <f>IF(ISERR(FIND("DECOUPE",Tableau1[[#This Row],[DESIGNATION]])),"","NEED REF")</f>
        <v/>
      </c>
    </row>
    <row r="13737" spans="2:14">
      <c r="B13737">
        <v>34400268</v>
      </c>
      <c r="C13737" s="2">
        <v>37568</v>
      </c>
      <c r="D13737" t="s">
        <v>13</v>
      </c>
      <c r="E13737" t="s">
        <v>11380</v>
      </c>
      <c r="F13737" t="s">
        <v>9905</v>
      </c>
      <c r="J13737" t="s">
        <v>1944</v>
      </c>
      <c r="L13737" t="str">
        <f>_xlfn.XLOOKUP(Tableau1[[#This Row],[TYPE DE PIECE]],Tableau4[MATIERE],Tableau4[SHORT TYPE],"",0,1)</f>
        <v/>
      </c>
      <c r="N13737" t="str">
        <f>IF(ISERR(FIND("DECOUPE",Tableau1[[#This Row],[DESIGNATION]])),"","NEED REF")</f>
        <v/>
      </c>
    </row>
    <row r="13738" spans="2:14">
      <c r="B13738">
        <v>34400267</v>
      </c>
      <c r="C13738" s="2">
        <v>37567</v>
      </c>
      <c r="D13738" t="s">
        <v>13</v>
      </c>
      <c r="E13738" t="s">
        <v>11385</v>
      </c>
      <c r="F13738" t="s">
        <v>11386</v>
      </c>
      <c r="J13738" t="s">
        <v>1944</v>
      </c>
      <c r="L13738" t="str">
        <f>_xlfn.XLOOKUP(Tableau1[[#This Row],[TYPE DE PIECE]],Tableau4[MATIERE],Tableau4[SHORT TYPE],"",0,1)</f>
        <v/>
      </c>
      <c r="N13738" t="str">
        <f>IF(ISERR(FIND("DECOUPE",Tableau1[[#This Row],[DESIGNATION]])),"","NEED REF")</f>
        <v/>
      </c>
    </row>
    <row r="13739" spans="2:14">
      <c r="B13739">
        <v>34400266</v>
      </c>
      <c r="C13739" s="2">
        <v>37567</v>
      </c>
      <c r="D13739" t="s">
        <v>13</v>
      </c>
      <c r="E13739" t="s">
        <v>11387</v>
      </c>
      <c r="F13739" t="s">
        <v>11388</v>
      </c>
      <c r="J13739" t="s">
        <v>1944</v>
      </c>
      <c r="L13739" t="str">
        <f>_xlfn.XLOOKUP(Tableau1[[#This Row],[TYPE DE PIECE]],Tableau4[MATIERE],Tableau4[SHORT TYPE],"",0,1)</f>
        <v/>
      </c>
      <c r="N13739" t="str">
        <f>IF(ISERR(FIND("DECOUPE",Tableau1[[#This Row],[DESIGNATION]])),"","NEED REF")</f>
        <v/>
      </c>
    </row>
    <row r="13740" spans="2:14">
      <c r="B13740">
        <v>34400265</v>
      </c>
      <c r="C13740" s="2">
        <v>37566</v>
      </c>
      <c r="D13740" t="s">
        <v>745</v>
      </c>
      <c r="E13740" t="s">
        <v>11389</v>
      </c>
      <c r="F13740" t="s">
        <v>11390</v>
      </c>
      <c r="J13740" t="s">
        <v>1944</v>
      </c>
      <c r="L13740" t="str">
        <f>_xlfn.XLOOKUP(Tableau1[[#This Row],[TYPE DE PIECE]],Tableau4[MATIERE],Tableau4[SHORT TYPE],"",0,1)</f>
        <v/>
      </c>
      <c r="N13740" t="str">
        <f>IF(ISERR(FIND("DECOUPE",Tableau1[[#This Row],[DESIGNATION]])),"","NEED REF")</f>
        <v/>
      </c>
    </row>
    <row r="13741" spans="2:14">
      <c r="B13741">
        <v>34400264</v>
      </c>
      <c r="C13741" s="2">
        <v>37566</v>
      </c>
      <c r="D13741" t="s">
        <v>13</v>
      </c>
      <c r="E13741" t="s">
        <v>11391</v>
      </c>
      <c r="F13741" t="s">
        <v>11390</v>
      </c>
      <c r="J13741" t="s">
        <v>1944</v>
      </c>
      <c r="L13741" t="str">
        <f>_xlfn.XLOOKUP(Tableau1[[#This Row],[TYPE DE PIECE]],Tableau4[MATIERE],Tableau4[SHORT TYPE],"",0,1)</f>
        <v/>
      </c>
      <c r="N13741" t="str">
        <f>IF(ISERR(FIND("DECOUPE",Tableau1[[#This Row],[DESIGNATION]])),"","NEED REF")</f>
        <v/>
      </c>
    </row>
    <row r="13742" spans="2:14">
      <c r="B13742">
        <v>34400263</v>
      </c>
      <c r="C13742" s="2">
        <v>37566</v>
      </c>
      <c r="D13742" t="s">
        <v>13</v>
      </c>
      <c r="E13742" t="s">
        <v>11392</v>
      </c>
      <c r="F13742" t="s">
        <v>11390</v>
      </c>
      <c r="J13742" t="s">
        <v>1944</v>
      </c>
      <c r="L13742" t="str">
        <f>_xlfn.XLOOKUP(Tableau1[[#This Row],[TYPE DE PIECE]],Tableau4[MATIERE],Tableau4[SHORT TYPE],"",0,1)</f>
        <v/>
      </c>
      <c r="N13742" t="str">
        <f>IF(ISERR(FIND("DECOUPE",Tableau1[[#This Row],[DESIGNATION]])),"","NEED REF")</f>
        <v/>
      </c>
    </row>
    <row r="13743" spans="2:14">
      <c r="B13743">
        <v>34400262</v>
      </c>
      <c r="C13743" s="2">
        <v>37566</v>
      </c>
      <c r="D13743" t="s">
        <v>13</v>
      </c>
      <c r="E13743" t="s">
        <v>11393</v>
      </c>
      <c r="F13743" t="s">
        <v>11394</v>
      </c>
      <c r="J13743" t="s">
        <v>1944</v>
      </c>
      <c r="L13743" t="str">
        <f>_xlfn.XLOOKUP(Tableau1[[#This Row],[TYPE DE PIECE]],Tableau4[MATIERE],Tableau4[SHORT TYPE],"",0,1)</f>
        <v/>
      </c>
      <c r="N13743" t="str">
        <f>IF(ISERR(FIND("DECOUPE",Tableau1[[#This Row],[DESIGNATION]])),"","NEED REF")</f>
        <v/>
      </c>
    </row>
    <row r="13744" spans="2:14">
      <c r="B13744">
        <v>34400261</v>
      </c>
      <c r="C13744" s="2">
        <v>37566</v>
      </c>
      <c r="D13744" t="s">
        <v>13</v>
      </c>
      <c r="E13744" t="s">
        <v>11395</v>
      </c>
      <c r="F13744" t="s">
        <v>11394</v>
      </c>
      <c r="J13744" t="s">
        <v>1944</v>
      </c>
      <c r="L13744" t="str">
        <f>_xlfn.XLOOKUP(Tableau1[[#This Row],[TYPE DE PIECE]],Tableau4[MATIERE],Tableau4[SHORT TYPE],"",0,1)</f>
        <v/>
      </c>
      <c r="N13744" t="str">
        <f>IF(ISERR(FIND("DECOUPE",Tableau1[[#This Row],[DESIGNATION]])),"","NEED REF")</f>
        <v/>
      </c>
    </row>
    <row r="13745" spans="2:14">
      <c r="B13745">
        <v>34400260</v>
      </c>
      <c r="C13745" s="2">
        <v>37566</v>
      </c>
      <c r="D13745" t="s">
        <v>745</v>
      </c>
      <c r="E13745" t="s">
        <v>11396</v>
      </c>
      <c r="F13745" t="s">
        <v>11397</v>
      </c>
      <c r="J13745" t="s">
        <v>1944</v>
      </c>
      <c r="L13745" t="str">
        <f>_xlfn.XLOOKUP(Tableau1[[#This Row],[TYPE DE PIECE]],Tableau4[MATIERE],Tableau4[SHORT TYPE],"",0,1)</f>
        <v/>
      </c>
      <c r="N13745" t="str">
        <f>IF(ISERR(FIND("DECOUPE",Tableau1[[#This Row],[DESIGNATION]])),"","NEED REF")</f>
        <v/>
      </c>
    </row>
    <row r="13746" spans="2:14">
      <c r="B13746">
        <v>34400259</v>
      </c>
      <c r="C13746" s="2">
        <v>37565</v>
      </c>
      <c r="D13746" t="s">
        <v>13</v>
      </c>
      <c r="E13746" t="s">
        <v>11398</v>
      </c>
      <c r="F13746" t="s">
        <v>10095</v>
      </c>
      <c r="J13746" t="s">
        <v>4048</v>
      </c>
      <c r="L13746" t="str">
        <f>_xlfn.XLOOKUP(Tableau1[[#This Row],[TYPE DE PIECE]],Tableau4[MATIERE],Tableau4[SHORT TYPE],"",0,1)</f>
        <v/>
      </c>
      <c r="N13746" t="str">
        <f>IF(ISERR(FIND("DECOUPE",Tableau1[[#This Row],[DESIGNATION]])),"","NEED REF")</f>
        <v/>
      </c>
    </row>
    <row r="13747" spans="2:14">
      <c r="B13747">
        <v>34400258</v>
      </c>
      <c r="C13747" s="2">
        <v>37564</v>
      </c>
      <c r="D13747" t="s">
        <v>6880</v>
      </c>
      <c r="E13747" t="s">
        <v>11399</v>
      </c>
      <c r="F13747" t="s">
        <v>10669</v>
      </c>
      <c r="J13747" t="s">
        <v>4048</v>
      </c>
      <c r="L13747" t="str">
        <f>_xlfn.XLOOKUP(Tableau1[[#This Row],[TYPE DE PIECE]],Tableau4[MATIERE],Tableau4[SHORT TYPE],"",0,1)</f>
        <v/>
      </c>
      <c r="N13747" t="str">
        <f>IF(ISERR(FIND("DECOUPE",Tableau1[[#This Row],[DESIGNATION]])),"","NEED REF")</f>
        <v/>
      </c>
    </row>
    <row r="13748" spans="2:14">
      <c r="B13748">
        <v>34400257</v>
      </c>
      <c r="C13748" s="2">
        <v>37559</v>
      </c>
      <c r="D13748" t="s">
        <v>13</v>
      </c>
      <c r="E13748" t="s">
        <v>11400</v>
      </c>
      <c r="F13748" t="s">
        <v>11401</v>
      </c>
      <c r="J13748" t="s">
        <v>1944</v>
      </c>
      <c r="L13748" t="str">
        <f>_xlfn.XLOOKUP(Tableau1[[#This Row],[TYPE DE PIECE]],Tableau4[MATIERE],Tableau4[SHORT TYPE],"",0,1)</f>
        <v/>
      </c>
      <c r="N13748" t="str">
        <f>IF(ISERR(FIND("DECOUPE",Tableau1[[#This Row],[DESIGNATION]])),"","NEED REF")</f>
        <v/>
      </c>
    </row>
    <row r="13749" spans="2:14">
      <c r="B13749">
        <v>34400256</v>
      </c>
      <c r="C13749" s="2">
        <v>37558</v>
      </c>
      <c r="D13749" t="s">
        <v>5523</v>
      </c>
      <c r="E13749" t="s">
        <v>11402</v>
      </c>
      <c r="F13749" t="s">
        <v>9164</v>
      </c>
      <c r="J13749" t="s">
        <v>1944</v>
      </c>
      <c r="L13749" t="str">
        <f>_xlfn.XLOOKUP(Tableau1[[#This Row],[TYPE DE PIECE]],Tableau4[MATIERE],Tableau4[SHORT TYPE],"",0,1)</f>
        <v/>
      </c>
      <c r="N13749" t="str">
        <f>IF(ISERR(FIND("DECOUPE",Tableau1[[#This Row],[DESIGNATION]])),"","NEED REF")</f>
        <v/>
      </c>
    </row>
    <row r="13750" spans="2:14">
      <c r="B13750">
        <v>34400255</v>
      </c>
      <c r="C13750" s="2">
        <v>37558</v>
      </c>
      <c r="D13750" t="s">
        <v>13</v>
      </c>
      <c r="E13750" t="s">
        <v>11403</v>
      </c>
      <c r="F13750" t="s">
        <v>9164</v>
      </c>
      <c r="J13750" t="s">
        <v>4048</v>
      </c>
      <c r="L13750" t="str">
        <f>_xlfn.XLOOKUP(Tableau1[[#This Row],[TYPE DE PIECE]],Tableau4[MATIERE],Tableau4[SHORT TYPE],"",0,1)</f>
        <v/>
      </c>
      <c r="N13750" t="str">
        <f>IF(ISERR(FIND("DECOUPE",Tableau1[[#This Row],[DESIGNATION]])),"","NEED REF")</f>
        <v/>
      </c>
    </row>
    <row r="13751" spans="2:14">
      <c r="B13751">
        <v>34400254</v>
      </c>
      <c r="C13751" s="2">
        <v>37558</v>
      </c>
      <c r="D13751" t="s">
        <v>13</v>
      </c>
      <c r="E13751" t="s">
        <v>11404</v>
      </c>
      <c r="F13751" t="s">
        <v>9164</v>
      </c>
      <c r="J13751" t="s">
        <v>4048</v>
      </c>
      <c r="L13751" t="str">
        <f>_xlfn.XLOOKUP(Tableau1[[#This Row],[TYPE DE PIECE]],Tableau4[MATIERE],Tableau4[SHORT TYPE],"",0,1)</f>
        <v/>
      </c>
      <c r="N13751" t="str">
        <f>IF(ISERR(FIND("DECOUPE",Tableau1[[#This Row],[DESIGNATION]])),"","NEED REF")</f>
        <v/>
      </c>
    </row>
    <row r="13752" spans="2:14">
      <c r="B13752">
        <v>34400253</v>
      </c>
      <c r="C13752" s="2">
        <v>37552</v>
      </c>
      <c r="D13752" t="s">
        <v>5523</v>
      </c>
      <c r="E13752" t="s">
        <v>11405</v>
      </c>
      <c r="F13752" t="s">
        <v>11406</v>
      </c>
      <c r="J13752" t="s">
        <v>9893</v>
      </c>
      <c r="L13752" t="str">
        <f>_xlfn.XLOOKUP(Tableau1[[#This Row],[TYPE DE PIECE]],Tableau4[MATIERE],Tableau4[SHORT TYPE],"",0,1)</f>
        <v/>
      </c>
      <c r="N13752" t="str">
        <f>IF(ISERR(FIND("DECOUPE",Tableau1[[#This Row],[DESIGNATION]])),"","NEED REF")</f>
        <v/>
      </c>
    </row>
    <row r="13753" spans="2:14">
      <c r="B13753">
        <v>34400252</v>
      </c>
      <c r="C13753" s="2">
        <v>37550</v>
      </c>
      <c r="D13753" t="s">
        <v>13</v>
      </c>
      <c r="E13753" t="s">
        <v>11407</v>
      </c>
      <c r="F13753" t="s">
        <v>11408</v>
      </c>
      <c r="J13753" t="s">
        <v>2245</v>
      </c>
      <c r="L13753" t="str">
        <f>_xlfn.XLOOKUP(Tableau1[[#This Row],[TYPE DE PIECE]],Tableau4[MATIERE],Tableau4[SHORT TYPE],"",0,1)</f>
        <v/>
      </c>
      <c r="N13753" t="str">
        <f>IF(ISERR(FIND("DECOUPE",Tableau1[[#This Row],[DESIGNATION]])),"","NEED REF")</f>
        <v/>
      </c>
    </row>
    <row r="13754" spans="2:14">
      <c r="B13754">
        <v>34400251</v>
      </c>
      <c r="C13754" s="2">
        <v>37548</v>
      </c>
      <c r="D13754" t="s">
        <v>6880</v>
      </c>
      <c r="E13754" t="s">
        <v>11409</v>
      </c>
      <c r="F13754" t="s">
        <v>11410</v>
      </c>
      <c r="J13754" t="s">
        <v>1944</v>
      </c>
      <c r="L13754" t="str">
        <f>_xlfn.XLOOKUP(Tableau1[[#This Row],[TYPE DE PIECE]],Tableau4[MATIERE],Tableau4[SHORT TYPE],"",0,1)</f>
        <v/>
      </c>
      <c r="N13754" t="str">
        <f>IF(ISERR(FIND("DECOUPE",Tableau1[[#This Row],[DESIGNATION]])),"","NEED REF")</f>
        <v/>
      </c>
    </row>
    <row r="13755" spans="2:14">
      <c r="B13755">
        <v>34400250</v>
      </c>
      <c r="C13755" s="2">
        <v>37548</v>
      </c>
      <c r="D13755" t="s">
        <v>13</v>
      </c>
      <c r="E13755" t="s">
        <v>11411</v>
      </c>
      <c r="F13755" t="s">
        <v>11412</v>
      </c>
      <c r="J13755" t="s">
        <v>2245</v>
      </c>
      <c r="L13755" t="str">
        <f>_xlfn.XLOOKUP(Tableau1[[#This Row],[TYPE DE PIECE]],Tableau4[MATIERE],Tableau4[SHORT TYPE],"",0,1)</f>
        <v/>
      </c>
      <c r="N13755" t="str">
        <f>IF(ISERR(FIND("DECOUPE",Tableau1[[#This Row],[DESIGNATION]])),"","NEED REF")</f>
        <v/>
      </c>
    </row>
    <row r="13756" spans="2:14">
      <c r="B13756">
        <v>34400249</v>
      </c>
      <c r="C13756" s="2">
        <v>37548</v>
      </c>
      <c r="D13756" t="s">
        <v>6880</v>
      </c>
      <c r="E13756" t="s">
        <v>11413</v>
      </c>
      <c r="F13756" t="s">
        <v>11412</v>
      </c>
      <c r="J13756" t="s">
        <v>2245</v>
      </c>
      <c r="L13756" t="str">
        <f>_xlfn.XLOOKUP(Tableau1[[#This Row],[TYPE DE PIECE]],Tableau4[MATIERE],Tableau4[SHORT TYPE],"",0,1)</f>
        <v/>
      </c>
      <c r="N13756" t="str">
        <f>IF(ISERR(FIND("DECOUPE",Tableau1[[#This Row],[DESIGNATION]])),"","NEED REF")</f>
        <v/>
      </c>
    </row>
    <row r="13757" spans="2:14">
      <c r="B13757">
        <v>34400248</v>
      </c>
      <c r="C13757" s="2">
        <v>37545</v>
      </c>
      <c r="D13757" t="s">
        <v>13</v>
      </c>
      <c r="E13757" t="s">
        <v>9036</v>
      </c>
      <c r="F13757" t="s">
        <v>11414</v>
      </c>
      <c r="J13757" t="s">
        <v>9893</v>
      </c>
      <c r="L13757" t="str">
        <f>_xlfn.XLOOKUP(Tableau1[[#This Row],[TYPE DE PIECE]],Tableau4[MATIERE],Tableau4[SHORT TYPE],"",0,1)</f>
        <v/>
      </c>
      <c r="N13757" t="str">
        <f>IF(ISERR(FIND("DECOUPE",Tableau1[[#This Row],[DESIGNATION]])),"","NEED REF")</f>
        <v/>
      </c>
    </row>
    <row r="13758" spans="2:14">
      <c r="B13758">
        <v>34400247</v>
      </c>
      <c r="C13758" s="2">
        <v>37544</v>
      </c>
      <c r="D13758" t="s">
        <v>13</v>
      </c>
      <c r="E13758" t="s">
        <v>11415</v>
      </c>
      <c r="F13758" t="s">
        <v>11416</v>
      </c>
      <c r="J13758" t="s">
        <v>9893</v>
      </c>
      <c r="L13758" t="str">
        <f>_xlfn.XLOOKUP(Tableau1[[#This Row],[TYPE DE PIECE]],Tableau4[MATIERE],Tableau4[SHORT TYPE],"",0,1)</f>
        <v/>
      </c>
      <c r="N13758" t="str">
        <f>IF(ISERR(FIND("DECOUPE",Tableau1[[#This Row],[DESIGNATION]])),"","NEED REF")</f>
        <v/>
      </c>
    </row>
    <row r="13759" spans="2:14">
      <c r="B13759">
        <v>34400246</v>
      </c>
      <c r="C13759" s="2">
        <v>37543</v>
      </c>
      <c r="D13759" t="s">
        <v>13</v>
      </c>
      <c r="E13759" t="s">
        <v>11417</v>
      </c>
      <c r="F13759" t="s">
        <v>11418</v>
      </c>
      <c r="J13759" t="s">
        <v>9893</v>
      </c>
      <c r="L13759" t="str">
        <f>_xlfn.XLOOKUP(Tableau1[[#This Row],[TYPE DE PIECE]],Tableau4[MATIERE],Tableau4[SHORT TYPE],"",0,1)</f>
        <v/>
      </c>
      <c r="N13759" t="str">
        <f>IF(ISERR(FIND("DECOUPE",Tableau1[[#This Row],[DESIGNATION]])),"","NEED REF")</f>
        <v/>
      </c>
    </row>
    <row r="13760" spans="2:14">
      <c r="B13760">
        <v>34400245</v>
      </c>
      <c r="C13760" s="2">
        <v>37538</v>
      </c>
      <c r="D13760" t="s">
        <v>13</v>
      </c>
      <c r="E13760" t="s">
        <v>11419</v>
      </c>
      <c r="F13760" t="s">
        <v>10938</v>
      </c>
      <c r="J13760" t="s">
        <v>1944</v>
      </c>
      <c r="L13760" t="str">
        <f>_xlfn.XLOOKUP(Tableau1[[#This Row],[TYPE DE PIECE]],Tableau4[MATIERE],Tableau4[SHORT TYPE],"",0,1)</f>
        <v/>
      </c>
      <c r="N13760" t="str">
        <f>IF(ISERR(FIND("DECOUPE",Tableau1[[#This Row],[DESIGNATION]])),"","NEED REF")</f>
        <v/>
      </c>
    </row>
    <row r="13761" spans="2:14">
      <c r="B13761">
        <v>34400244</v>
      </c>
      <c r="C13761" s="2">
        <v>37537</v>
      </c>
      <c r="D13761" t="s">
        <v>6880</v>
      </c>
      <c r="E13761" t="s">
        <v>11420</v>
      </c>
      <c r="F13761" t="s">
        <v>10938</v>
      </c>
      <c r="J13761" t="s">
        <v>1944</v>
      </c>
      <c r="L13761" t="str">
        <f>_xlfn.XLOOKUP(Tableau1[[#This Row],[TYPE DE PIECE]],Tableau4[MATIERE],Tableau4[SHORT TYPE],"",0,1)</f>
        <v/>
      </c>
      <c r="N13761" t="str">
        <f>IF(ISERR(FIND("DECOUPE",Tableau1[[#This Row],[DESIGNATION]])),"","NEED REF")</f>
        <v/>
      </c>
    </row>
    <row r="13762" spans="2:14">
      <c r="B13762">
        <v>34400243</v>
      </c>
      <c r="C13762" s="2">
        <v>37533</v>
      </c>
      <c r="D13762" t="s">
        <v>745</v>
      </c>
      <c r="E13762" t="s">
        <v>11421</v>
      </c>
      <c r="F13762" t="s">
        <v>9164</v>
      </c>
      <c r="J13762" t="s">
        <v>4048</v>
      </c>
      <c r="L13762" t="str">
        <f>_xlfn.XLOOKUP(Tableau1[[#This Row],[TYPE DE PIECE]],Tableau4[MATIERE],Tableau4[SHORT TYPE],"",0,1)</f>
        <v/>
      </c>
      <c r="N13762" t="str">
        <f>IF(ISERR(FIND("DECOUPE",Tableau1[[#This Row],[DESIGNATION]])),"","NEED REF")</f>
        <v/>
      </c>
    </row>
    <row r="13763" spans="2:14">
      <c r="B13763">
        <v>34400242</v>
      </c>
      <c r="C13763" s="2">
        <v>37531</v>
      </c>
      <c r="D13763" t="s">
        <v>6880</v>
      </c>
      <c r="E13763" t="s">
        <v>11422</v>
      </c>
      <c r="F13763" t="s">
        <v>11423</v>
      </c>
      <c r="J13763" t="s">
        <v>1944</v>
      </c>
      <c r="L13763" t="str">
        <f>_xlfn.XLOOKUP(Tableau1[[#This Row],[TYPE DE PIECE]],Tableau4[MATIERE],Tableau4[SHORT TYPE],"",0,1)</f>
        <v/>
      </c>
      <c r="N13763" t="str">
        <f>IF(ISERR(FIND("DECOUPE",Tableau1[[#This Row],[DESIGNATION]])),"","NEED REF")</f>
        <v/>
      </c>
    </row>
    <row r="13764" spans="2:14">
      <c r="B13764">
        <v>34400241</v>
      </c>
      <c r="C13764" s="2">
        <v>37548</v>
      </c>
      <c r="D13764" t="s">
        <v>6880</v>
      </c>
      <c r="E13764" t="s">
        <v>11424</v>
      </c>
      <c r="F13764" t="s">
        <v>11425</v>
      </c>
      <c r="J13764" t="s">
        <v>1944</v>
      </c>
      <c r="L13764" t="str">
        <f>_xlfn.XLOOKUP(Tableau1[[#This Row],[TYPE DE PIECE]],Tableau4[MATIERE],Tableau4[SHORT TYPE],"",0,1)</f>
        <v/>
      </c>
      <c r="N13764" t="str">
        <f>IF(ISERR(FIND("DECOUPE",Tableau1[[#This Row],[DESIGNATION]])),"","NEED REF")</f>
        <v/>
      </c>
    </row>
    <row r="13765" spans="2:14">
      <c r="B13765">
        <v>34400240</v>
      </c>
      <c r="C13765" s="2">
        <v>37524</v>
      </c>
      <c r="D13765" t="s">
        <v>13</v>
      </c>
      <c r="E13765" t="s">
        <v>11426</v>
      </c>
      <c r="F13765" t="s">
        <v>11427</v>
      </c>
      <c r="J13765" t="s">
        <v>1944</v>
      </c>
      <c r="L13765" t="str">
        <f>_xlfn.XLOOKUP(Tableau1[[#This Row],[TYPE DE PIECE]],Tableau4[MATIERE],Tableau4[SHORT TYPE],"",0,1)</f>
        <v/>
      </c>
      <c r="N13765" t="str">
        <f>IF(ISERR(FIND("DECOUPE",Tableau1[[#This Row],[DESIGNATION]])),"","NEED REF")</f>
        <v/>
      </c>
    </row>
    <row r="13766" spans="2:14">
      <c r="B13766">
        <v>34400239</v>
      </c>
      <c r="C13766" s="2">
        <v>37524</v>
      </c>
      <c r="D13766" t="s">
        <v>745</v>
      </c>
      <c r="E13766" t="s">
        <v>11428</v>
      </c>
      <c r="F13766" t="s">
        <v>11429</v>
      </c>
      <c r="J13766" t="s">
        <v>1944</v>
      </c>
      <c r="L13766" t="str">
        <f>_xlfn.XLOOKUP(Tableau1[[#This Row],[TYPE DE PIECE]],Tableau4[MATIERE],Tableau4[SHORT TYPE],"",0,1)</f>
        <v/>
      </c>
      <c r="N13766" t="str">
        <f>IF(ISERR(FIND("DECOUPE",Tableau1[[#This Row],[DESIGNATION]])),"","NEED REF")</f>
        <v/>
      </c>
    </row>
    <row r="13767" spans="2:14">
      <c r="B13767">
        <v>34400238</v>
      </c>
      <c r="C13767" s="2">
        <v>37523</v>
      </c>
      <c r="D13767" t="s">
        <v>6880</v>
      </c>
      <c r="E13767" t="s">
        <v>11430</v>
      </c>
      <c r="F13767" t="s">
        <v>11364</v>
      </c>
      <c r="J13767" t="s">
        <v>1944</v>
      </c>
      <c r="L13767" t="str">
        <f>_xlfn.XLOOKUP(Tableau1[[#This Row],[TYPE DE PIECE]],Tableau4[MATIERE],Tableau4[SHORT TYPE],"",0,1)</f>
        <v/>
      </c>
      <c r="N13767" t="str">
        <f>IF(ISERR(FIND("DECOUPE",Tableau1[[#This Row],[DESIGNATION]])),"","NEED REF")</f>
        <v/>
      </c>
    </row>
    <row r="13768" spans="2:14">
      <c r="B13768">
        <v>34400237</v>
      </c>
      <c r="C13768" s="2">
        <v>37522</v>
      </c>
      <c r="D13768" t="s">
        <v>745</v>
      </c>
      <c r="E13768" t="s">
        <v>11431</v>
      </c>
      <c r="F13768" t="s">
        <v>11432</v>
      </c>
      <c r="J13768" t="s">
        <v>1944</v>
      </c>
      <c r="L13768" t="str">
        <f>_xlfn.XLOOKUP(Tableau1[[#This Row],[TYPE DE PIECE]],Tableau4[MATIERE],Tableau4[SHORT TYPE],"",0,1)</f>
        <v/>
      </c>
      <c r="N13768" t="str">
        <f>IF(ISERR(FIND("DECOUPE",Tableau1[[#This Row],[DESIGNATION]])),"","NEED REF")</f>
        <v/>
      </c>
    </row>
    <row r="13769" spans="2:14">
      <c r="B13769">
        <v>34400236</v>
      </c>
      <c r="C13769" s="2">
        <v>37522</v>
      </c>
      <c r="D13769" t="s">
        <v>6880</v>
      </c>
      <c r="E13769" t="s">
        <v>11433</v>
      </c>
      <c r="F13769" t="s">
        <v>11434</v>
      </c>
      <c r="J13769" t="s">
        <v>1944</v>
      </c>
      <c r="L13769" t="str">
        <f>_xlfn.XLOOKUP(Tableau1[[#This Row],[TYPE DE PIECE]],Tableau4[MATIERE],Tableau4[SHORT TYPE],"",0,1)</f>
        <v/>
      </c>
      <c r="N13769" t="str">
        <f>IF(ISERR(FIND("DECOUPE",Tableau1[[#This Row],[DESIGNATION]])),"","NEED REF")</f>
        <v/>
      </c>
    </row>
    <row r="13770" spans="2:14">
      <c r="B13770">
        <v>34400235</v>
      </c>
      <c r="C13770" s="2">
        <v>37517</v>
      </c>
      <c r="D13770" t="s">
        <v>6880</v>
      </c>
      <c r="E13770" t="s">
        <v>11435</v>
      </c>
      <c r="F13770" t="s">
        <v>11397</v>
      </c>
      <c r="J13770" t="s">
        <v>1944</v>
      </c>
      <c r="L13770" t="str">
        <f>_xlfn.XLOOKUP(Tableau1[[#This Row],[TYPE DE PIECE]],Tableau4[MATIERE],Tableau4[SHORT TYPE],"",0,1)</f>
        <v/>
      </c>
      <c r="N13770" t="str">
        <f>IF(ISERR(FIND("DECOUPE",Tableau1[[#This Row],[DESIGNATION]])),"","NEED REF")</f>
        <v/>
      </c>
    </row>
    <row r="13771" spans="2:14">
      <c r="B13771">
        <v>34400234</v>
      </c>
      <c r="C13771" s="2">
        <v>37510</v>
      </c>
      <c r="D13771" t="s">
        <v>745</v>
      </c>
      <c r="E13771" t="s">
        <v>11436</v>
      </c>
      <c r="F13771" t="s">
        <v>11437</v>
      </c>
      <c r="J13771" t="s">
        <v>1944</v>
      </c>
      <c r="L13771" t="str">
        <f>_xlfn.XLOOKUP(Tableau1[[#This Row],[TYPE DE PIECE]],Tableau4[MATIERE],Tableau4[SHORT TYPE],"",0,1)</f>
        <v/>
      </c>
      <c r="N13771" t="str">
        <f>IF(ISERR(FIND("DECOUPE",Tableau1[[#This Row],[DESIGNATION]])),"","NEED REF")</f>
        <v/>
      </c>
    </row>
    <row r="13772" spans="2:14">
      <c r="B13772">
        <v>34400233</v>
      </c>
      <c r="C13772" s="2">
        <v>37504</v>
      </c>
      <c r="D13772" t="s">
        <v>13</v>
      </c>
      <c r="E13772" t="s">
        <v>11438</v>
      </c>
      <c r="F13772" t="s">
        <v>11439</v>
      </c>
      <c r="J13772" t="s">
        <v>9893</v>
      </c>
      <c r="L13772" t="str">
        <f>_xlfn.XLOOKUP(Tableau1[[#This Row],[TYPE DE PIECE]],Tableau4[MATIERE],Tableau4[SHORT TYPE],"",0,1)</f>
        <v/>
      </c>
      <c r="N13772" t="str">
        <f>IF(ISERR(FIND("DECOUPE",Tableau1[[#This Row],[DESIGNATION]])),"","NEED REF")</f>
        <v/>
      </c>
    </row>
    <row r="13773" spans="2:14">
      <c r="B13773">
        <v>34400232</v>
      </c>
      <c r="C13773" s="2">
        <v>37504</v>
      </c>
      <c r="D13773" t="s">
        <v>13</v>
      </c>
      <c r="E13773" t="s">
        <v>11440</v>
      </c>
      <c r="F13773" t="s">
        <v>11439</v>
      </c>
      <c r="J13773" t="s">
        <v>9893</v>
      </c>
      <c r="L13773" t="str">
        <f>_xlfn.XLOOKUP(Tableau1[[#This Row],[TYPE DE PIECE]],Tableau4[MATIERE],Tableau4[SHORT TYPE],"",0,1)</f>
        <v/>
      </c>
      <c r="N13773" t="str">
        <f>IF(ISERR(FIND("DECOUPE",Tableau1[[#This Row],[DESIGNATION]])),"","NEED REF")</f>
        <v/>
      </c>
    </row>
    <row r="13774" spans="2:14">
      <c r="B13774">
        <v>34400231</v>
      </c>
      <c r="C13774" s="2">
        <v>37482</v>
      </c>
      <c r="D13774" t="s">
        <v>13</v>
      </c>
      <c r="E13774" t="s">
        <v>11441</v>
      </c>
      <c r="F13774" t="s">
        <v>11442</v>
      </c>
      <c r="J13774" t="s">
        <v>1944</v>
      </c>
      <c r="L13774" t="str">
        <f>_xlfn.XLOOKUP(Tableau1[[#This Row],[TYPE DE PIECE]],Tableau4[MATIERE],Tableau4[SHORT TYPE],"",0,1)</f>
        <v/>
      </c>
      <c r="N13774" t="str">
        <f>IF(ISERR(FIND("DECOUPE",Tableau1[[#This Row],[DESIGNATION]])),"","NEED REF")</f>
        <v/>
      </c>
    </row>
    <row r="13775" spans="2:14">
      <c r="B13775">
        <v>34400230</v>
      </c>
      <c r="C13775" s="2">
        <v>37482</v>
      </c>
      <c r="D13775" t="s">
        <v>13</v>
      </c>
      <c r="E13775" t="s">
        <v>11443</v>
      </c>
      <c r="F13775" t="s">
        <v>11442</v>
      </c>
      <c r="J13775" t="s">
        <v>1944</v>
      </c>
      <c r="L13775" t="str">
        <f>_xlfn.XLOOKUP(Tableau1[[#This Row],[TYPE DE PIECE]],Tableau4[MATIERE],Tableau4[SHORT TYPE],"",0,1)</f>
        <v/>
      </c>
      <c r="N13775" t="str">
        <f>IF(ISERR(FIND("DECOUPE",Tableau1[[#This Row],[DESIGNATION]])),"","NEED REF")</f>
        <v/>
      </c>
    </row>
    <row r="13776" spans="2:14">
      <c r="B13776">
        <v>34400229</v>
      </c>
      <c r="C13776" s="2">
        <v>37482</v>
      </c>
      <c r="D13776" t="s">
        <v>6880</v>
      </c>
      <c r="E13776" t="s">
        <v>11444</v>
      </c>
      <c r="F13776" t="s">
        <v>11445</v>
      </c>
      <c r="J13776" t="s">
        <v>1944</v>
      </c>
      <c r="L13776" t="str">
        <f>_xlfn.XLOOKUP(Tableau1[[#This Row],[TYPE DE PIECE]],Tableau4[MATIERE],Tableau4[SHORT TYPE],"",0,1)</f>
        <v/>
      </c>
      <c r="N13776" t="str">
        <f>IF(ISERR(FIND("DECOUPE",Tableau1[[#This Row],[DESIGNATION]])),"","NEED REF")</f>
        <v/>
      </c>
    </row>
    <row r="13777" spans="2:14">
      <c r="B13777">
        <v>34400228</v>
      </c>
      <c r="C13777" s="2">
        <v>37481</v>
      </c>
      <c r="D13777" t="s">
        <v>6880</v>
      </c>
      <c r="E13777" t="s">
        <v>11446</v>
      </c>
      <c r="F13777" t="s">
        <v>11447</v>
      </c>
      <c r="J13777" t="s">
        <v>1944</v>
      </c>
      <c r="L13777" t="str">
        <f>_xlfn.XLOOKUP(Tableau1[[#This Row],[TYPE DE PIECE]],Tableau4[MATIERE],Tableau4[SHORT TYPE],"",0,1)</f>
        <v/>
      </c>
      <c r="N13777" t="str">
        <f>IF(ISERR(FIND("DECOUPE",Tableau1[[#This Row],[DESIGNATION]])),"","NEED REF")</f>
        <v/>
      </c>
    </row>
    <row r="13778" spans="2:14">
      <c r="B13778">
        <v>34400227</v>
      </c>
      <c r="C13778" s="2">
        <v>37477</v>
      </c>
      <c r="D13778" t="s">
        <v>13</v>
      </c>
      <c r="E13778" t="s">
        <v>11448</v>
      </c>
      <c r="F13778" t="s">
        <v>11449</v>
      </c>
      <c r="J13778" t="s">
        <v>1944</v>
      </c>
      <c r="L13778" t="str">
        <f>_xlfn.XLOOKUP(Tableau1[[#This Row],[TYPE DE PIECE]],Tableau4[MATIERE],Tableau4[SHORT TYPE],"",0,1)</f>
        <v/>
      </c>
      <c r="N13778" t="str">
        <f>IF(ISERR(FIND("DECOUPE",Tableau1[[#This Row],[DESIGNATION]])),"","NEED REF")</f>
        <v/>
      </c>
    </row>
    <row r="13779" spans="2:14">
      <c r="B13779">
        <v>34400226</v>
      </c>
      <c r="C13779" s="2">
        <v>37477</v>
      </c>
      <c r="D13779" t="s">
        <v>13</v>
      </c>
      <c r="E13779" t="s">
        <v>11450</v>
      </c>
      <c r="F13779" t="s">
        <v>11449</v>
      </c>
      <c r="J13779" t="s">
        <v>1944</v>
      </c>
      <c r="L13779" t="str">
        <f>_xlfn.XLOOKUP(Tableau1[[#This Row],[TYPE DE PIECE]],Tableau4[MATIERE],Tableau4[SHORT TYPE],"",0,1)</f>
        <v/>
      </c>
      <c r="N13779" t="str">
        <f>IF(ISERR(FIND("DECOUPE",Tableau1[[#This Row],[DESIGNATION]])),"","NEED REF")</f>
        <v/>
      </c>
    </row>
    <row r="13780" spans="2:14">
      <c r="B13780">
        <v>34400225</v>
      </c>
      <c r="C13780" s="2">
        <v>37477</v>
      </c>
      <c r="D13780" t="s">
        <v>745</v>
      </c>
      <c r="E13780" t="s">
        <v>11451</v>
      </c>
      <c r="F13780" t="s">
        <v>9644</v>
      </c>
      <c r="J13780" t="s">
        <v>1944</v>
      </c>
      <c r="L13780" t="str">
        <f>_xlfn.XLOOKUP(Tableau1[[#This Row],[TYPE DE PIECE]],Tableau4[MATIERE],Tableau4[SHORT TYPE],"",0,1)</f>
        <v/>
      </c>
      <c r="N13780" t="str">
        <f>IF(ISERR(FIND("DECOUPE",Tableau1[[#This Row],[DESIGNATION]])),"","NEED REF")</f>
        <v/>
      </c>
    </row>
    <row r="13781" spans="2:14">
      <c r="B13781">
        <v>34400224</v>
      </c>
      <c r="C13781" s="2">
        <v>37477</v>
      </c>
      <c r="D13781" t="s">
        <v>13</v>
      </c>
      <c r="E13781" t="s">
        <v>11452</v>
      </c>
      <c r="F13781" t="s">
        <v>11437</v>
      </c>
      <c r="J13781" t="s">
        <v>1944</v>
      </c>
      <c r="L13781" t="str">
        <f>_xlfn.XLOOKUP(Tableau1[[#This Row],[TYPE DE PIECE]],Tableau4[MATIERE],Tableau4[SHORT TYPE],"",0,1)</f>
        <v/>
      </c>
      <c r="N13781" t="str">
        <f>IF(ISERR(FIND("DECOUPE",Tableau1[[#This Row],[DESIGNATION]])),"","NEED REF")</f>
        <v/>
      </c>
    </row>
    <row r="13782" spans="2:14">
      <c r="B13782">
        <v>34400223</v>
      </c>
      <c r="C13782" s="2">
        <v>37477</v>
      </c>
      <c r="D13782" t="s">
        <v>13</v>
      </c>
      <c r="E13782" t="s">
        <v>11448</v>
      </c>
      <c r="F13782" t="s">
        <v>11437</v>
      </c>
      <c r="J13782" t="s">
        <v>1944</v>
      </c>
      <c r="L13782" t="str">
        <f>_xlfn.XLOOKUP(Tableau1[[#This Row],[TYPE DE PIECE]],Tableau4[MATIERE],Tableau4[SHORT TYPE],"",0,1)</f>
        <v/>
      </c>
      <c r="N13782" t="str">
        <f>IF(ISERR(FIND("DECOUPE",Tableau1[[#This Row],[DESIGNATION]])),"","NEED REF")</f>
        <v/>
      </c>
    </row>
    <row r="13783" spans="2:14">
      <c r="B13783">
        <v>34400222</v>
      </c>
      <c r="C13783" s="2">
        <v>37477</v>
      </c>
      <c r="D13783" t="s">
        <v>13</v>
      </c>
      <c r="E13783" t="s">
        <v>11450</v>
      </c>
      <c r="F13783" t="s">
        <v>11437</v>
      </c>
      <c r="J13783" t="s">
        <v>1944</v>
      </c>
      <c r="L13783" t="str">
        <f>_xlfn.XLOOKUP(Tableau1[[#This Row],[TYPE DE PIECE]],Tableau4[MATIERE],Tableau4[SHORT TYPE],"",0,1)</f>
        <v/>
      </c>
      <c r="N13783" t="str">
        <f>IF(ISERR(FIND("DECOUPE",Tableau1[[#This Row],[DESIGNATION]])),"","NEED REF")</f>
        <v/>
      </c>
    </row>
    <row r="13784" spans="2:14">
      <c r="B13784">
        <v>34400221</v>
      </c>
      <c r="C13784" s="2">
        <v>37477</v>
      </c>
      <c r="D13784" t="s">
        <v>745</v>
      </c>
      <c r="E13784" t="s">
        <v>11453</v>
      </c>
      <c r="F13784" t="s">
        <v>11437</v>
      </c>
      <c r="J13784" t="s">
        <v>1944</v>
      </c>
      <c r="L13784" t="str">
        <f>_xlfn.XLOOKUP(Tableau1[[#This Row],[TYPE DE PIECE]],Tableau4[MATIERE],Tableau4[SHORT TYPE],"",0,1)</f>
        <v/>
      </c>
      <c r="N13784" t="str">
        <f>IF(ISERR(FIND("DECOUPE",Tableau1[[#This Row],[DESIGNATION]])),"","NEED REF")</f>
        <v/>
      </c>
    </row>
    <row r="13785" spans="2:14">
      <c r="B13785">
        <v>34400220</v>
      </c>
      <c r="C13785" s="2">
        <v>37475</v>
      </c>
      <c r="D13785" t="s">
        <v>745</v>
      </c>
      <c r="E13785" t="s">
        <v>11454</v>
      </c>
      <c r="F13785" t="s">
        <v>11455</v>
      </c>
      <c r="J13785" t="s">
        <v>1944</v>
      </c>
      <c r="L13785" t="str">
        <f>_xlfn.XLOOKUP(Tableau1[[#This Row],[TYPE DE PIECE]],Tableau4[MATIERE],Tableau4[SHORT TYPE],"",0,1)</f>
        <v/>
      </c>
      <c r="N13785" t="str">
        <f>IF(ISERR(FIND("DECOUPE",Tableau1[[#This Row],[DESIGNATION]])),"","NEED REF")</f>
        <v/>
      </c>
    </row>
    <row r="13786" spans="2:14">
      <c r="B13786">
        <v>34400219</v>
      </c>
      <c r="C13786" s="2">
        <v>37473</v>
      </c>
      <c r="D13786" t="s">
        <v>6880</v>
      </c>
      <c r="E13786" t="s">
        <v>11456</v>
      </c>
      <c r="F13786" t="s">
        <v>11457</v>
      </c>
      <c r="J13786" t="s">
        <v>1944</v>
      </c>
      <c r="L13786" t="str">
        <f>_xlfn.XLOOKUP(Tableau1[[#This Row],[TYPE DE PIECE]],Tableau4[MATIERE],Tableau4[SHORT TYPE],"",0,1)</f>
        <v/>
      </c>
      <c r="N13786" t="str">
        <f>IF(ISERR(FIND("DECOUPE",Tableau1[[#This Row],[DESIGNATION]])),"","NEED REF")</f>
        <v/>
      </c>
    </row>
    <row r="13787" spans="2:14">
      <c r="B13787">
        <v>34400218</v>
      </c>
      <c r="C13787" s="2">
        <v>37470</v>
      </c>
      <c r="D13787" t="s">
        <v>745</v>
      </c>
      <c r="E13787" t="s">
        <v>11458</v>
      </c>
      <c r="F13787" t="s">
        <v>11459</v>
      </c>
      <c r="J13787" t="s">
        <v>1944</v>
      </c>
      <c r="L13787" t="str">
        <f>_xlfn.XLOOKUP(Tableau1[[#This Row],[TYPE DE PIECE]],Tableau4[MATIERE],Tableau4[SHORT TYPE],"",0,1)</f>
        <v/>
      </c>
      <c r="N13787" t="str">
        <f>IF(ISERR(FIND("DECOUPE",Tableau1[[#This Row],[DESIGNATION]])),"","NEED REF")</f>
        <v/>
      </c>
    </row>
    <row r="13788" spans="2:14">
      <c r="B13788">
        <v>34400217</v>
      </c>
      <c r="C13788" s="2">
        <v>37469</v>
      </c>
      <c r="D13788" t="s">
        <v>745</v>
      </c>
      <c r="E13788" t="s">
        <v>11460</v>
      </c>
      <c r="F13788" t="s">
        <v>11461</v>
      </c>
      <c r="J13788" t="s">
        <v>1944</v>
      </c>
      <c r="L13788" t="str">
        <f>_xlfn.XLOOKUP(Tableau1[[#This Row],[TYPE DE PIECE]],Tableau4[MATIERE],Tableau4[SHORT TYPE],"",0,1)</f>
        <v/>
      </c>
      <c r="N13788" t="str">
        <f>IF(ISERR(FIND("DECOUPE",Tableau1[[#This Row],[DESIGNATION]])),"","NEED REF")</f>
        <v/>
      </c>
    </row>
    <row r="13789" spans="2:14">
      <c r="B13789">
        <v>34400216</v>
      </c>
      <c r="C13789" s="2">
        <v>37467</v>
      </c>
      <c r="D13789" t="s">
        <v>13</v>
      </c>
      <c r="E13789" t="s">
        <v>11462</v>
      </c>
      <c r="F13789" t="s">
        <v>11463</v>
      </c>
      <c r="J13789" t="s">
        <v>1944</v>
      </c>
      <c r="L13789" t="str">
        <f>_xlfn.XLOOKUP(Tableau1[[#This Row],[TYPE DE PIECE]],Tableau4[MATIERE],Tableau4[SHORT TYPE],"",0,1)</f>
        <v/>
      </c>
      <c r="N13789" t="str">
        <f>IF(ISERR(FIND("DECOUPE",Tableau1[[#This Row],[DESIGNATION]])),"","NEED REF")</f>
        <v/>
      </c>
    </row>
    <row r="13790" spans="2:14">
      <c r="B13790">
        <v>34400215</v>
      </c>
      <c r="C13790" s="2">
        <v>37467</v>
      </c>
      <c r="D13790" t="s">
        <v>13</v>
      </c>
      <c r="E13790" t="s">
        <v>11464</v>
      </c>
      <c r="F13790" t="s">
        <v>11463</v>
      </c>
      <c r="J13790" t="s">
        <v>1944</v>
      </c>
      <c r="L13790" t="str">
        <f>_xlfn.XLOOKUP(Tableau1[[#This Row],[TYPE DE PIECE]],Tableau4[MATIERE],Tableau4[SHORT TYPE],"",0,1)</f>
        <v/>
      </c>
      <c r="N13790" t="str">
        <f>IF(ISERR(FIND("DECOUPE",Tableau1[[#This Row],[DESIGNATION]])),"","NEED REF")</f>
        <v/>
      </c>
    </row>
    <row r="13791" spans="2:14">
      <c r="B13791">
        <v>34400214</v>
      </c>
      <c r="C13791" s="2">
        <v>37467</v>
      </c>
      <c r="D13791" t="s">
        <v>13</v>
      </c>
      <c r="E13791" t="s">
        <v>11465</v>
      </c>
      <c r="F13791" t="s">
        <v>11463</v>
      </c>
      <c r="J13791" t="s">
        <v>1944</v>
      </c>
      <c r="L13791" t="str">
        <f>_xlfn.XLOOKUP(Tableau1[[#This Row],[TYPE DE PIECE]],Tableau4[MATIERE],Tableau4[SHORT TYPE],"",0,1)</f>
        <v/>
      </c>
      <c r="N13791" t="str">
        <f>IF(ISERR(FIND("DECOUPE",Tableau1[[#This Row],[DESIGNATION]])),"","NEED REF")</f>
        <v/>
      </c>
    </row>
    <row r="13792" spans="2:14">
      <c r="B13792">
        <v>34400213</v>
      </c>
      <c r="C13792" s="2">
        <v>37467</v>
      </c>
      <c r="D13792" t="s">
        <v>13</v>
      </c>
      <c r="E13792" t="s">
        <v>11348</v>
      </c>
      <c r="F13792" t="s">
        <v>11463</v>
      </c>
      <c r="J13792" t="s">
        <v>1944</v>
      </c>
      <c r="L13792" t="str">
        <f>_xlfn.XLOOKUP(Tableau1[[#This Row],[TYPE DE PIECE]],Tableau4[MATIERE],Tableau4[SHORT TYPE],"",0,1)</f>
        <v/>
      </c>
      <c r="N13792" t="str">
        <f>IF(ISERR(FIND("DECOUPE",Tableau1[[#This Row],[DESIGNATION]])),"","NEED REF")</f>
        <v/>
      </c>
    </row>
    <row r="13793" spans="2:14">
      <c r="B13793">
        <v>34400212</v>
      </c>
      <c r="C13793" s="2">
        <v>37467</v>
      </c>
      <c r="D13793" t="s">
        <v>6880</v>
      </c>
      <c r="E13793" t="s">
        <v>11466</v>
      </c>
      <c r="J13793" t="s">
        <v>1944</v>
      </c>
      <c r="L13793" t="str">
        <f>_xlfn.XLOOKUP(Tableau1[[#This Row],[TYPE DE PIECE]],Tableau4[MATIERE],Tableau4[SHORT TYPE],"",0,1)</f>
        <v/>
      </c>
      <c r="N13793" t="str">
        <f>IF(ISERR(FIND("DECOUPE",Tableau1[[#This Row],[DESIGNATION]])),"","NEED REF")</f>
        <v/>
      </c>
    </row>
    <row r="13794" spans="2:14">
      <c r="B13794">
        <v>34400211</v>
      </c>
      <c r="C13794" s="2">
        <v>37463</v>
      </c>
      <c r="D13794" t="s">
        <v>13</v>
      </c>
      <c r="E13794" t="s">
        <v>11467</v>
      </c>
      <c r="F13794" t="s">
        <v>11468</v>
      </c>
      <c r="J13794" t="s">
        <v>1944</v>
      </c>
      <c r="L13794" t="str">
        <f>_xlfn.XLOOKUP(Tableau1[[#This Row],[TYPE DE PIECE]],Tableau4[MATIERE],Tableau4[SHORT TYPE],"",0,1)</f>
        <v/>
      </c>
      <c r="N13794" t="str">
        <f>IF(ISERR(FIND("DECOUPE",Tableau1[[#This Row],[DESIGNATION]])),"","NEED REF")</f>
        <v/>
      </c>
    </row>
    <row r="13795" spans="2:14">
      <c r="B13795">
        <v>34400210</v>
      </c>
      <c r="C13795" s="2">
        <v>37463</v>
      </c>
      <c r="D13795" t="s">
        <v>13</v>
      </c>
      <c r="E13795" t="s">
        <v>11469</v>
      </c>
      <c r="F13795" t="s">
        <v>11468</v>
      </c>
      <c r="J13795" t="s">
        <v>1944</v>
      </c>
      <c r="L13795" t="str">
        <f>_xlfn.XLOOKUP(Tableau1[[#This Row],[TYPE DE PIECE]],Tableau4[MATIERE],Tableau4[SHORT TYPE],"",0,1)</f>
        <v/>
      </c>
      <c r="N13795" t="str">
        <f>IF(ISERR(FIND("DECOUPE",Tableau1[[#This Row],[DESIGNATION]])),"","NEED REF")</f>
        <v/>
      </c>
    </row>
    <row r="13796" spans="2:14">
      <c r="B13796">
        <v>34400209</v>
      </c>
      <c r="C13796" s="2">
        <v>37462</v>
      </c>
      <c r="D13796" t="s">
        <v>745</v>
      </c>
      <c r="E13796" t="s">
        <v>11470</v>
      </c>
      <c r="F13796" t="s">
        <v>11471</v>
      </c>
      <c r="J13796" t="s">
        <v>1944</v>
      </c>
      <c r="L13796" t="str">
        <f>_xlfn.XLOOKUP(Tableau1[[#This Row],[TYPE DE PIECE]],Tableau4[MATIERE],Tableau4[SHORT TYPE],"",0,1)</f>
        <v/>
      </c>
      <c r="N13796" t="str">
        <f>IF(ISERR(FIND("DECOUPE",Tableau1[[#This Row],[DESIGNATION]])),"","NEED REF")</f>
        <v/>
      </c>
    </row>
    <row r="13797" spans="2:14">
      <c r="B13797">
        <v>34400208</v>
      </c>
      <c r="C13797" s="2">
        <v>37461</v>
      </c>
      <c r="D13797" t="s">
        <v>13</v>
      </c>
      <c r="E13797" t="s">
        <v>11472</v>
      </c>
      <c r="F13797" t="s">
        <v>11473</v>
      </c>
      <c r="J13797" t="s">
        <v>9274</v>
      </c>
      <c r="L13797" t="str">
        <f>_xlfn.XLOOKUP(Tableau1[[#This Row],[TYPE DE PIECE]],Tableau4[MATIERE],Tableau4[SHORT TYPE],"",0,1)</f>
        <v/>
      </c>
      <c r="N13797" t="str">
        <f>IF(ISERR(FIND("DECOUPE",Tableau1[[#This Row],[DESIGNATION]])),"","NEED REF")</f>
        <v/>
      </c>
    </row>
    <row r="13798" spans="2:14">
      <c r="B13798">
        <v>34400207</v>
      </c>
      <c r="C13798" s="2">
        <v>37460</v>
      </c>
      <c r="D13798" t="s">
        <v>13</v>
      </c>
      <c r="E13798" t="s">
        <v>11474</v>
      </c>
      <c r="F13798" t="s">
        <v>11475</v>
      </c>
      <c r="J13798" t="s">
        <v>9274</v>
      </c>
      <c r="L13798" t="str">
        <f>_xlfn.XLOOKUP(Tableau1[[#This Row],[TYPE DE PIECE]],Tableau4[MATIERE],Tableau4[SHORT TYPE],"",0,1)</f>
        <v/>
      </c>
      <c r="N13798" t="str">
        <f>IF(ISERR(FIND("DECOUPE",Tableau1[[#This Row],[DESIGNATION]])),"","NEED REF")</f>
        <v/>
      </c>
    </row>
    <row r="13799" spans="2:14">
      <c r="B13799">
        <v>34400206</v>
      </c>
      <c r="C13799" s="2">
        <v>37460</v>
      </c>
      <c r="D13799" t="s">
        <v>13</v>
      </c>
      <c r="E13799" t="s">
        <v>11476</v>
      </c>
      <c r="F13799" t="s">
        <v>11477</v>
      </c>
      <c r="J13799" t="s">
        <v>9274</v>
      </c>
      <c r="L13799" t="str">
        <f>_xlfn.XLOOKUP(Tableau1[[#This Row],[TYPE DE PIECE]],Tableau4[MATIERE],Tableau4[SHORT TYPE],"",0,1)</f>
        <v/>
      </c>
      <c r="N13799" t="str">
        <f>IF(ISERR(FIND("DECOUPE",Tableau1[[#This Row],[DESIGNATION]])),"","NEED REF")</f>
        <v/>
      </c>
    </row>
    <row r="13800" spans="2:14">
      <c r="B13800">
        <v>34400205</v>
      </c>
      <c r="C13800" s="2">
        <v>37460</v>
      </c>
      <c r="D13800" t="s">
        <v>13</v>
      </c>
      <c r="E13800" t="s">
        <v>11478</v>
      </c>
      <c r="F13800" t="s">
        <v>11184</v>
      </c>
      <c r="J13800" t="s">
        <v>1944</v>
      </c>
      <c r="L13800" t="str">
        <f>_xlfn.XLOOKUP(Tableau1[[#This Row],[TYPE DE PIECE]],Tableau4[MATIERE],Tableau4[SHORT TYPE],"",0,1)</f>
        <v/>
      </c>
      <c r="N13800" t="str">
        <f>IF(ISERR(FIND("DECOUPE",Tableau1[[#This Row],[DESIGNATION]])),"","NEED REF")</f>
        <v/>
      </c>
    </row>
    <row r="13801" spans="2:14">
      <c r="B13801">
        <v>34400204</v>
      </c>
      <c r="C13801" s="2">
        <v>37455</v>
      </c>
      <c r="D13801" t="s">
        <v>13</v>
      </c>
      <c r="E13801" t="s">
        <v>11479</v>
      </c>
      <c r="J13801" t="s">
        <v>4048</v>
      </c>
      <c r="L13801" t="str">
        <f>_xlfn.XLOOKUP(Tableau1[[#This Row],[TYPE DE PIECE]],Tableau4[MATIERE],Tableau4[SHORT TYPE],"",0,1)</f>
        <v/>
      </c>
      <c r="N13801" t="str">
        <f>IF(ISERR(FIND("DECOUPE",Tableau1[[#This Row],[DESIGNATION]])),"","NEED REF")</f>
        <v/>
      </c>
    </row>
    <row r="13802" spans="2:14">
      <c r="B13802">
        <v>34400203</v>
      </c>
      <c r="C13802" s="2">
        <v>37455</v>
      </c>
      <c r="D13802" t="s">
        <v>13</v>
      </c>
      <c r="E13802" t="s">
        <v>11479</v>
      </c>
      <c r="J13802" t="s">
        <v>4048</v>
      </c>
      <c r="L13802" t="str">
        <f>_xlfn.XLOOKUP(Tableau1[[#This Row],[TYPE DE PIECE]],Tableau4[MATIERE],Tableau4[SHORT TYPE],"",0,1)</f>
        <v/>
      </c>
      <c r="N13802" t="str">
        <f>IF(ISERR(FIND("DECOUPE",Tableau1[[#This Row],[DESIGNATION]])),"","NEED REF")</f>
        <v/>
      </c>
    </row>
    <row r="13803" spans="2:14">
      <c r="B13803">
        <v>34400202</v>
      </c>
      <c r="C13803" s="2">
        <v>37455</v>
      </c>
      <c r="D13803" t="s">
        <v>13</v>
      </c>
      <c r="E13803" t="s">
        <v>11479</v>
      </c>
      <c r="J13803" t="s">
        <v>4048</v>
      </c>
      <c r="L13803" t="str">
        <f>_xlfn.XLOOKUP(Tableau1[[#This Row],[TYPE DE PIECE]],Tableau4[MATIERE],Tableau4[SHORT TYPE],"",0,1)</f>
        <v/>
      </c>
      <c r="N13803" t="str">
        <f>IF(ISERR(FIND("DECOUPE",Tableau1[[#This Row],[DESIGNATION]])),"","NEED REF")</f>
        <v/>
      </c>
    </row>
    <row r="13804" spans="2:14">
      <c r="B13804">
        <v>34400201</v>
      </c>
      <c r="C13804" s="2">
        <v>37455</v>
      </c>
      <c r="D13804" t="s">
        <v>13</v>
      </c>
      <c r="E13804" t="s">
        <v>11479</v>
      </c>
      <c r="J13804" t="s">
        <v>4048</v>
      </c>
      <c r="L13804" t="str">
        <f>_xlfn.XLOOKUP(Tableau1[[#This Row],[TYPE DE PIECE]],Tableau4[MATIERE],Tableau4[SHORT TYPE],"",0,1)</f>
        <v/>
      </c>
      <c r="N13804" t="str">
        <f>IF(ISERR(FIND("DECOUPE",Tableau1[[#This Row],[DESIGNATION]])),"","NEED REF")</f>
        <v/>
      </c>
    </row>
    <row r="13805" spans="2:14">
      <c r="B13805">
        <v>34400200</v>
      </c>
      <c r="C13805" s="2">
        <v>37455</v>
      </c>
      <c r="D13805" t="s">
        <v>13</v>
      </c>
      <c r="E13805" t="s">
        <v>11479</v>
      </c>
      <c r="J13805" t="s">
        <v>4048</v>
      </c>
      <c r="L13805" t="str">
        <f>_xlfn.XLOOKUP(Tableau1[[#This Row],[TYPE DE PIECE]],Tableau4[MATIERE],Tableau4[SHORT TYPE],"",0,1)</f>
        <v/>
      </c>
      <c r="N13805" t="str">
        <f>IF(ISERR(FIND("DECOUPE",Tableau1[[#This Row],[DESIGNATION]])),"","NEED REF")</f>
        <v/>
      </c>
    </row>
    <row r="13806" spans="2:14">
      <c r="B13806">
        <v>34400199</v>
      </c>
      <c r="C13806" s="2">
        <v>37455</v>
      </c>
      <c r="D13806" t="s">
        <v>13</v>
      </c>
      <c r="E13806" t="s">
        <v>11479</v>
      </c>
      <c r="J13806" t="s">
        <v>4048</v>
      </c>
      <c r="L13806" t="str">
        <f>_xlfn.XLOOKUP(Tableau1[[#This Row],[TYPE DE PIECE]],Tableau4[MATIERE],Tableau4[SHORT TYPE],"",0,1)</f>
        <v/>
      </c>
      <c r="N13806" t="str">
        <f>IF(ISERR(FIND("DECOUPE",Tableau1[[#This Row],[DESIGNATION]])),"","NEED REF")</f>
        <v/>
      </c>
    </row>
    <row r="13807" spans="2:14">
      <c r="B13807">
        <v>34400198</v>
      </c>
      <c r="C13807" s="2">
        <v>37455</v>
      </c>
      <c r="D13807" t="s">
        <v>13</v>
      </c>
      <c r="E13807" t="s">
        <v>11479</v>
      </c>
      <c r="J13807" t="s">
        <v>4048</v>
      </c>
      <c r="L13807" t="str">
        <f>_xlfn.XLOOKUP(Tableau1[[#This Row],[TYPE DE PIECE]],Tableau4[MATIERE],Tableau4[SHORT TYPE],"",0,1)</f>
        <v/>
      </c>
      <c r="N13807" t="str">
        <f>IF(ISERR(FIND("DECOUPE",Tableau1[[#This Row],[DESIGNATION]])),"","NEED REF")</f>
        <v/>
      </c>
    </row>
    <row r="13808" spans="2:14">
      <c r="B13808">
        <v>34400197</v>
      </c>
      <c r="C13808" s="2">
        <v>37455</v>
      </c>
      <c r="D13808" t="s">
        <v>13</v>
      </c>
      <c r="E13808" t="s">
        <v>11479</v>
      </c>
      <c r="J13808" t="s">
        <v>4048</v>
      </c>
      <c r="L13808" t="str">
        <f>_xlfn.XLOOKUP(Tableau1[[#This Row],[TYPE DE PIECE]],Tableau4[MATIERE],Tableau4[SHORT TYPE],"",0,1)</f>
        <v/>
      </c>
      <c r="N13808" t="str">
        <f>IF(ISERR(FIND("DECOUPE",Tableau1[[#This Row],[DESIGNATION]])),"","NEED REF")</f>
        <v/>
      </c>
    </row>
    <row r="13809" spans="2:14">
      <c r="B13809">
        <v>34400196</v>
      </c>
      <c r="C13809" s="2">
        <v>37455</v>
      </c>
      <c r="D13809" t="s">
        <v>13</v>
      </c>
      <c r="E13809" t="s">
        <v>11479</v>
      </c>
      <c r="J13809" t="s">
        <v>4048</v>
      </c>
      <c r="L13809" t="str">
        <f>_xlfn.XLOOKUP(Tableau1[[#This Row],[TYPE DE PIECE]],Tableau4[MATIERE],Tableau4[SHORT TYPE],"",0,1)</f>
        <v/>
      </c>
      <c r="N13809" t="str">
        <f>IF(ISERR(FIND("DECOUPE",Tableau1[[#This Row],[DESIGNATION]])),"","NEED REF")</f>
        <v/>
      </c>
    </row>
    <row r="13810" spans="2:14">
      <c r="B13810">
        <v>34400195</v>
      </c>
      <c r="C13810" s="2">
        <v>37455</v>
      </c>
      <c r="D13810" t="s">
        <v>13</v>
      </c>
      <c r="E13810" t="s">
        <v>11479</v>
      </c>
      <c r="J13810" t="s">
        <v>4048</v>
      </c>
      <c r="L13810" t="str">
        <f>_xlfn.XLOOKUP(Tableau1[[#This Row],[TYPE DE PIECE]],Tableau4[MATIERE],Tableau4[SHORT TYPE],"",0,1)</f>
        <v/>
      </c>
      <c r="N13810" t="str">
        <f>IF(ISERR(FIND("DECOUPE",Tableau1[[#This Row],[DESIGNATION]])),"","NEED REF")</f>
        <v/>
      </c>
    </row>
    <row r="13811" spans="2:14">
      <c r="B13811">
        <v>34400194</v>
      </c>
      <c r="C13811" s="2">
        <v>37454</v>
      </c>
      <c r="D13811" t="s">
        <v>745</v>
      </c>
      <c r="E13811" t="s">
        <v>11470</v>
      </c>
      <c r="F13811" t="s">
        <v>11480</v>
      </c>
      <c r="J13811" t="s">
        <v>1944</v>
      </c>
      <c r="L13811" t="str">
        <f>_xlfn.XLOOKUP(Tableau1[[#This Row],[TYPE DE PIECE]],Tableau4[MATIERE],Tableau4[SHORT TYPE],"",0,1)</f>
        <v/>
      </c>
      <c r="N13811" t="str">
        <f>IF(ISERR(FIND("DECOUPE",Tableau1[[#This Row],[DESIGNATION]])),"","NEED REF")</f>
        <v/>
      </c>
    </row>
    <row r="13812" spans="2:14">
      <c r="B13812">
        <v>34400193</v>
      </c>
      <c r="C13812" s="2">
        <v>37453</v>
      </c>
      <c r="D13812" t="s">
        <v>745</v>
      </c>
      <c r="E13812" t="s">
        <v>11470</v>
      </c>
      <c r="F13812" t="s">
        <v>11216</v>
      </c>
      <c r="J13812" t="s">
        <v>1944</v>
      </c>
      <c r="L13812" t="str">
        <f>_xlfn.XLOOKUP(Tableau1[[#This Row],[TYPE DE PIECE]],Tableau4[MATIERE],Tableau4[SHORT TYPE],"",0,1)</f>
        <v/>
      </c>
      <c r="N13812" t="str">
        <f>IF(ISERR(FIND("DECOUPE",Tableau1[[#This Row],[DESIGNATION]])),"","NEED REF")</f>
        <v/>
      </c>
    </row>
    <row r="13813" spans="2:14">
      <c r="B13813">
        <v>34400192</v>
      </c>
      <c r="C13813" s="2">
        <v>37452</v>
      </c>
      <c r="D13813" t="s">
        <v>13</v>
      </c>
      <c r="E13813" t="s">
        <v>11481</v>
      </c>
      <c r="F13813" t="s">
        <v>11482</v>
      </c>
      <c r="J13813" t="s">
        <v>9274</v>
      </c>
      <c r="L13813" t="str">
        <f>_xlfn.XLOOKUP(Tableau1[[#This Row],[TYPE DE PIECE]],Tableau4[MATIERE],Tableau4[SHORT TYPE],"",0,1)</f>
        <v/>
      </c>
      <c r="N13813" t="str">
        <f>IF(ISERR(FIND("DECOUPE",Tableau1[[#This Row],[DESIGNATION]])),"","NEED REF")</f>
        <v/>
      </c>
    </row>
    <row r="13814" spans="2:14">
      <c r="B13814">
        <v>34400191</v>
      </c>
      <c r="C13814" s="2">
        <v>37452</v>
      </c>
      <c r="D13814" t="s">
        <v>13</v>
      </c>
      <c r="E13814" t="s">
        <v>11483</v>
      </c>
      <c r="F13814" t="s">
        <v>11482</v>
      </c>
      <c r="J13814" t="s">
        <v>9274</v>
      </c>
      <c r="L13814" t="str">
        <f>_xlfn.XLOOKUP(Tableau1[[#This Row],[TYPE DE PIECE]],Tableau4[MATIERE],Tableau4[SHORT TYPE],"",0,1)</f>
        <v/>
      </c>
      <c r="N13814" t="str">
        <f>IF(ISERR(FIND("DECOUPE",Tableau1[[#This Row],[DESIGNATION]])),"","NEED REF")</f>
        <v/>
      </c>
    </row>
    <row r="13815" spans="2:14">
      <c r="B13815">
        <v>34400190</v>
      </c>
      <c r="C13815" s="2">
        <v>37449</v>
      </c>
      <c r="D13815" t="s">
        <v>11484</v>
      </c>
      <c r="E13815" t="s">
        <v>11485</v>
      </c>
      <c r="F13815" t="s">
        <v>11486</v>
      </c>
      <c r="J13815" t="s">
        <v>9893</v>
      </c>
      <c r="L13815" t="str">
        <f>_xlfn.XLOOKUP(Tableau1[[#This Row],[TYPE DE PIECE]],Tableau4[MATIERE],Tableau4[SHORT TYPE],"",0,1)</f>
        <v/>
      </c>
      <c r="N13815" t="str">
        <f>IF(ISERR(FIND("DECOUPE",Tableau1[[#This Row],[DESIGNATION]])),"","NEED REF")</f>
        <v/>
      </c>
    </row>
    <row r="13816" spans="2:14">
      <c r="B13816">
        <v>34400189</v>
      </c>
      <c r="C13816" s="2">
        <v>37448</v>
      </c>
      <c r="D13816" t="s">
        <v>13</v>
      </c>
      <c r="E13816" t="s">
        <v>11487</v>
      </c>
      <c r="F13816" t="s">
        <v>11488</v>
      </c>
      <c r="J13816" t="s">
        <v>4048</v>
      </c>
      <c r="L13816" t="str">
        <f>_xlfn.XLOOKUP(Tableau1[[#This Row],[TYPE DE PIECE]],Tableau4[MATIERE],Tableau4[SHORT TYPE],"",0,1)</f>
        <v/>
      </c>
      <c r="N13816" t="str">
        <f>IF(ISERR(FIND("DECOUPE",Tableau1[[#This Row],[DESIGNATION]])),"","NEED REF")</f>
        <v/>
      </c>
    </row>
    <row r="13817" spans="2:14">
      <c r="B13817">
        <v>34400188</v>
      </c>
      <c r="C13817" s="2">
        <v>37447</v>
      </c>
      <c r="D13817" t="s">
        <v>6880</v>
      </c>
      <c r="E13817" t="s">
        <v>11489</v>
      </c>
      <c r="F13817" t="s">
        <v>11490</v>
      </c>
      <c r="J13817" t="s">
        <v>1944</v>
      </c>
      <c r="L13817" t="str">
        <f>_xlfn.XLOOKUP(Tableau1[[#This Row],[TYPE DE PIECE]],Tableau4[MATIERE],Tableau4[SHORT TYPE],"",0,1)</f>
        <v/>
      </c>
      <c r="N13817" t="str">
        <f>IF(ISERR(FIND("DECOUPE",Tableau1[[#This Row],[DESIGNATION]])),"","NEED REF")</f>
        <v/>
      </c>
    </row>
    <row r="13818" spans="2:14">
      <c r="B13818">
        <v>34400187</v>
      </c>
      <c r="C13818" s="2">
        <v>37445</v>
      </c>
      <c r="D13818" t="s">
        <v>5523</v>
      </c>
      <c r="E13818" t="s">
        <v>11491</v>
      </c>
      <c r="F13818" t="s">
        <v>11492</v>
      </c>
      <c r="J13818" t="s">
        <v>9893</v>
      </c>
      <c r="L13818" t="str">
        <f>_xlfn.XLOOKUP(Tableau1[[#This Row],[TYPE DE PIECE]],Tableau4[MATIERE],Tableau4[SHORT TYPE],"",0,1)</f>
        <v/>
      </c>
      <c r="N13818" t="str">
        <f>IF(ISERR(FIND("DECOUPE",Tableau1[[#This Row],[DESIGNATION]])),"","NEED REF")</f>
        <v/>
      </c>
    </row>
    <row r="13819" spans="2:14">
      <c r="B13819">
        <v>34400186</v>
      </c>
      <c r="C13819" s="2">
        <v>37442</v>
      </c>
      <c r="D13819" t="s">
        <v>13</v>
      </c>
      <c r="E13819" t="s">
        <v>11493</v>
      </c>
      <c r="F13819" t="s">
        <v>11494</v>
      </c>
      <c r="J13819" t="s">
        <v>9893</v>
      </c>
      <c r="L13819" t="str">
        <f>_xlfn.XLOOKUP(Tableau1[[#This Row],[TYPE DE PIECE]],Tableau4[MATIERE],Tableau4[SHORT TYPE],"",0,1)</f>
        <v/>
      </c>
      <c r="N13819" t="str">
        <f>IF(ISERR(FIND("DECOUPE",Tableau1[[#This Row],[DESIGNATION]])),"","NEED REF")</f>
        <v/>
      </c>
    </row>
    <row r="13820" spans="2:14">
      <c r="B13820">
        <v>34400185</v>
      </c>
      <c r="C13820" s="2">
        <v>37441</v>
      </c>
      <c r="D13820" t="s">
        <v>745</v>
      </c>
      <c r="E13820" t="s">
        <v>11495</v>
      </c>
      <c r="F13820" t="s">
        <v>11496</v>
      </c>
      <c r="J13820" t="s">
        <v>1944</v>
      </c>
      <c r="L13820" t="str">
        <f>_xlfn.XLOOKUP(Tableau1[[#This Row],[TYPE DE PIECE]],Tableau4[MATIERE],Tableau4[SHORT TYPE],"",0,1)</f>
        <v/>
      </c>
      <c r="N13820" t="str">
        <f>IF(ISERR(FIND("DECOUPE",Tableau1[[#This Row],[DESIGNATION]])),"","NEED REF")</f>
        <v/>
      </c>
    </row>
    <row r="13821" spans="2:14">
      <c r="B13821">
        <v>34400184</v>
      </c>
      <c r="C13821" s="2">
        <v>37441</v>
      </c>
      <c r="D13821" t="s">
        <v>6880</v>
      </c>
      <c r="E13821" t="s">
        <v>11497</v>
      </c>
      <c r="F13821" t="s">
        <v>11498</v>
      </c>
      <c r="J13821" t="s">
        <v>1944</v>
      </c>
      <c r="L13821" t="str">
        <f>_xlfn.XLOOKUP(Tableau1[[#This Row],[TYPE DE PIECE]],Tableau4[MATIERE],Tableau4[SHORT TYPE],"",0,1)</f>
        <v/>
      </c>
      <c r="N13821" t="str">
        <f>IF(ISERR(FIND("DECOUPE",Tableau1[[#This Row],[DESIGNATION]])),"","NEED REF")</f>
        <v/>
      </c>
    </row>
    <row r="13822" spans="2:14">
      <c r="B13822">
        <v>34400183</v>
      </c>
      <c r="C13822" s="2">
        <v>37438</v>
      </c>
      <c r="D13822" t="s">
        <v>6880</v>
      </c>
      <c r="E13822" t="s">
        <v>11499</v>
      </c>
      <c r="F13822" t="s">
        <v>11500</v>
      </c>
      <c r="J13822" t="s">
        <v>1944</v>
      </c>
      <c r="L13822" t="str">
        <f>_xlfn.XLOOKUP(Tableau1[[#This Row],[TYPE DE PIECE]],Tableau4[MATIERE],Tableau4[SHORT TYPE],"",0,1)</f>
        <v/>
      </c>
      <c r="N13822" t="str">
        <f>IF(ISERR(FIND("DECOUPE",Tableau1[[#This Row],[DESIGNATION]])),"","NEED REF")</f>
        <v/>
      </c>
    </row>
    <row r="13823" spans="2:14">
      <c r="B13823">
        <v>34400182</v>
      </c>
      <c r="C13823" s="2">
        <v>37435</v>
      </c>
      <c r="D13823" t="s">
        <v>745</v>
      </c>
      <c r="E13823" t="s">
        <v>11501</v>
      </c>
      <c r="F13823" t="s">
        <v>11193</v>
      </c>
      <c r="J13823" t="s">
        <v>1944</v>
      </c>
      <c r="L13823" t="str">
        <f>_xlfn.XLOOKUP(Tableau1[[#This Row],[TYPE DE PIECE]],Tableau4[MATIERE],Tableau4[SHORT TYPE],"",0,1)</f>
        <v/>
      </c>
      <c r="N13823" t="str">
        <f>IF(ISERR(FIND("DECOUPE",Tableau1[[#This Row],[DESIGNATION]])),"","NEED REF")</f>
        <v/>
      </c>
    </row>
    <row r="13824" spans="2:14">
      <c r="B13824">
        <v>34400181</v>
      </c>
      <c r="C13824" s="2">
        <v>37434</v>
      </c>
      <c r="D13824" t="s">
        <v>745</v>
      </c>
      <c r="E13824" t="s">
        <v>11501</v>
      </c>
      <c r="F13824" t="s">
        <v>11502</v>
      </c>
      <c r="J13824" t="s">
        <v>1944</v>
      </c>
      <c r="L13824" t="str">
        <f>_xlfn.XLOOKUP(Tableau1[[#This Row],[TYPE DE PIECE]],Tableau4[MATIERE],Tableau4[SHORT TYPE],"",0,1)</f>
        <v/>
      </c>
      <c r="N13824" t="str">
        <f>IF(ISERR(FIND("DECOUPE",Tableau1[[#This Row],[DESIGNATION]])),"","NEED REF")</f>
        <v/>
      </c>
    </row>
    <row r="13825" spans="2:14">
      <c r="B13825">
        <v>34400180</v>
      </c>
      <c r="C13825" s="2">
        <v>37432</v>
      </c>
      <c r="D13825" t="s">
        <v>745</v>
      </c>
      <c r="E13825" t="s">
        <v>11503</v>
      </c>
      <c r="F13825" t="s">
        <v>11504</v>
      </c>
      <c r="J13825" t="s">
        <v>1944</v>
      </c>
      <c r="L13825" t="str">
        <f>_xlfn.XLOOKUP(Tableau1[[#This Row],[TYPE DE PIECE]],Tableau4[MATIERE],Tableau4[SHORT TYPE],"",0,1)</f>
        <v/>
      </c>
      <c r="N13825" t="str">
        <f>IF(ISERR(FIND("DECOUPE",Tableau1[[#This Row],[DESIGNATION]])),"","NEED REF")</f>
        <v/>
      </c>
    </row>
    <row r="13826" spans="2:14">
      <c r="B13826">
        <v>34400179</v>
      </c>
      <c r="C13826" s="2">
        <v>37427</v>
      </c>
      <c r="D13826" t="s">
        <v>745</v>
      </c>
      <c r="E13826" t="s">
        <v>11505</v>
      </c>
      <c r="F13826" t="s">
        <v>11506</v>
      </c>
      <c r="J13826" t="s">
        <v>11507</v>
      </c>
      <c r="L13826" t="str">
        <f>_xlfn.XLOOKUP(Tableau1[[#This Row],[TYPE DE PIECE]],Tableau4[MATIERE],Tableau4[SHORT TYPE],"",0,1)</f>
        <v/>
      </c>
      <c r="N13826" t="str">
        <f>IF(ISERR(FIND("DECOUPE",Tableau1[[#This Row],[DESIGNATION]])),"","NEED REF")</f>
        <v/>
      </c>
    </row>
    <row r="13827" spans="2:14">
      <c r="B13827">
        <v>34400178</v>
      </c>
      <c r="C13827" s="2">
        <v>37425</v>
      </c>
      <c r="D13827" t="s">
        <v>6880</v>
      </c>
      <c r="E13827" t="s">
        <v>11508</v>
      </c>
      <c r="F13827" t="s">
        <v>11423</v>
      </c>
      <c r="J13827" t="s">
        <v>1944</v>
      </c>
      <c r="L13827" t="str">
        <f>_xlfn.XLOOKUP(Tableau1[[#This Row],[TYPE DE PIECE]],Tableau4[MATIERE],Tableau4[SHORT TYPE],"",0,1)</f>
        <v/>
      </c>
      <c r="N13827" t="str">
        <f>IF(ISERR(FIND("DECOUPE",Tableau1[[#This Row],[DESIGNATION]])),"","NEED REF")</f>
        <v/>
      </c>
    </row>
    <row r="13828" spans="2:14">
      <c r="B13828">
        <v>34400177</v>
      </c>
      <c r="C13828" s="2">
        <v>37420</v>
      </c>
      <c r="D13828" t="s">
        <v>6880</v>
      </c>
      <c r="E13828" t="s">
        <v>11509</v>
      </c>
      <c r="F13828" t="s">
        <v>11510</v>
      </c>
      <c r="J13828" t="s">
        <v>1944</v>
      </c>
      <c r="L13828" t="str">
        <f>_xlfn.XLOOKUP(Tableau1[[#This Row],[TYPE DE PIECE]],Tableau4[MATIERE],Tableau4[SHORT TYPE],"",0,1)</f>
        <v/>
      </c>
      <c r="N13828" t="str">
        <f>IF(ISERR(FIND("DECOUPE",Tableau1[[#This Row],[DESIGNATION]])),"","NEED REF")</f>
        <v/>
      </c>
    </row>
    <row r="13829" spans="2:14">
      <c r="B13829">
        <v>34400176</v>
      </c>
      <c r="C13829" s="2">
        <v>37418</v>
      </c>
      <c r="D13829" t="s">
        <v>6880</v>
      </c>
      <c r="E13829" t="s">
        <v>11511</v>
      </c>
      <c r="F13829" t="s">
        <v>11512</v>
      </c>
      <c r="J13829" t="s">
        <v>1944</v>
      </c>
      <c r="L13829" t="str">
        <f>_xlfn.XLOOKUP(Tableau1[[#This Row],[TYPE DE PIECE]],Tableau4[MATIERE],Tableau4[SHORT TYPE],"",0,1)</f>
        <v/>
      </c>
      <c r="N13829" t="str">
        <f>IF(ISERR(FIND("DECOUPE",Tableau1[[#This Row],[DESIGNATION]])),"","NEED REF")</f>
        <v/>
      </c>
    </row>
    <row r="13830" spans="2:14">
      <c r="B13830">
        <v>34400175</v>
      </c>
      <c r="C13830" s="2">
        <v>37413</v>
      </c>
      <c r="D13830" t="s">
        <v>745</v>
      </c>
      <c r="E13830" t="s">
        <v>11513</v>
      </c>
      <c r="F13830" t="s">
        <v>11514</v>
      </c>
      <c r="J13830" t="s">
        <v>1944</v>
      </c>
      <c r="L13830" t="str">
        <f>_xlfn.XLOOKUP(Tableau1[[#This Row],[TYPE DE PIECE]],Tableau4[MATIERE],Tableau4[SHORT TYPE],"",0,1)</f>
        <v/>
      </c>
      <c r="N13830" t="str">
        <f>IF(ISERR(FIND("DECOUPE",Tableau1[[#This Row],[DESIGNATION]])),"","NEED REF")</f>
        <v/>
      </c>
    </row>
    <row r="13831" spans="2:14">
      <c r="B13831">
        <v>34400174</v>
      </c>
      <c r="C13831" s="2">
        <v>37410</v>
      </c>
      <c r="D13831" t="s">
        <v>13</v>
      </c>
      <c r="E13831" t="s">
        <v>11515</v>
      </c>
      <c r="F13831" t="s">
        <v>6109</v>
      </c>
      <c r="J13831" t="s">
        <v>1944</v>
      </c>
      <c r="L13831" t="str">
        <f>_xlfn.XLOOKUP(Tableau1[[#This Row],[TYPE DE PIECE]],Tableau4[MATIERE],Tableau4[SHORT TYPE],"",0,1)</f>
        <v/>
      </c>
      <c r="N13831" t="str">
        <f>IF(ISERR(FIND("DECOUPE",Tableau1[[#This Row],[DESIGNATION]])),"","NEED REF")</f>
        <v/>
      </c>
    </row>
    <row r="13832" spans="2:14">
      <c r="B13832">
        <v>34400173</v>
      </c>
      <c r="C13832" s="2">
        <v>37406</v>
      </c>
      <c r="D13832" t="s">
        <v>13</v>
      </c>
      <c r="E13832" t="s">
        <v>11516</v>
      </c>
      <c r="F13832" t="s">
        <v>11517</v>
      </c>
      <c r="J13832" t="s">
        <v>1944</v>
      </c>
      <c r="L13832" t="str">
        <f>_xlfn.XLOOKUP(Tableau1[[#This Row],[TYPE DE PIECE]],Tableau4[MATIERE],Tableau4[SHORT TYPE],"",0,1)</f>
        <v/>
      </c>
      <c r="N13832" t="str">
        <f>IF(ISERR(FIND("DECOUPE",Tableau1[[#This Row],[DESIGNATION]])),"","NEED REF")</f>
        <v/>
      </c>
    </row>
    <row r="13833" spans="2:14">
      <c r="B13833">
        <v>34400172</v>
      </c>
      <c r="C13833" s="2">
        <v>37406</v>
      </c>
      <c r="D13833" t="s">
        <v>745</v>
      </c>
      <c r="E13833" t="s">
        <v>11501</v>
      </c>
      <c r="F13833" t="s">
        <v>11517</v>
      </c>
      <c r="J13833" t="s">
        <v>1944</v>
      </c>
      <c r="L13833" t="str">
        <f>_xlfn.XLOOKUP(Tableau1[[#This Row],[TYPE DE PIECE]],Tableau4[MATIERE],Tableau4[SHORT TYPE],"",0,1)</f>
        <v/>
      </c>
      <c r="N13833" t="str">
        <f>IF(ISERR(FIND("DECOUPE",Tableau1[[#This Row],[DESIGNATION]])),"","NEED REF")</f>
        <v/>
      </c>
    </row>
    <row r="13834" spans="2:14">
      <c r="B13834">
        <v>34400171</v>
      </c>
      <c r="C13834" s="2">
        <v>37405</v>
      </c>
      <c r="D13834" t="s">
        <v>11484</v>
      </c>
      <c r="E13834" t="s">
        <v>11485</v>
      </c>
      <c r="F13834" t="s">
        <v>11518</v>
      </c>
      <c r="J13834" t="s">
        <v>9893</v>
      </c>
      <c r="L13834" t="str">
        <f>_xlfn.XLOOKUP(Tableau1[[#This Row],[TYPE DE PIECE]],Tableau4[MATIERE],Tableau4[SHORT TYPE],"",0,1)</f>
        <v/>
      </c>
      <c r="N13834" t="str">
        <f>IF(ISERR(FIND("DECOUPE",Tableau1[[#This Row],[DESIGNATION]])),"","NEED REF")</f>
        <v/>
      </c>
    </row>
    <row r="13835" spans="2:14">
      <c r="B13835">
        <v>34400170</v>
      </c>
      <c r="C13835" s="2">
        <v>37405</v>
      </c>
      <c r="D13835" t="s">
        <v>11484</v>
      </c>
      <c r="E13835" t="s">
        <v>11519</v>
      </c>
      <c r="F13835" t="s">
        <v>11520</v>
      </c>
      <c r="J13835" t="s">
        <v>9893</v>
      </c>
      <c r="L13835" t="str">
        <f>_xlfn.XLOOKUP(Tableau1[[#This Row],[TYPE DE PIECE]],Tableau4[MATIERE],Tableau4[SHORT TYPE],"",0,1)</f>
        <v/>
      </c>
      <c r="N13835" t="str">
        <f>IF(ISERR(FIND("DECOUPE",Tableau1[[#This Row],[DESIGNATION]])),"","NEED REF")</f>
        <v/>
      </c>
    </row>
    <row r="13836" spans="2:14">
      <c r="B13836">
        <v>34400169</v>
      </c>
      <c r="C13836" s="2">
        <v>37403</v>
      </c>
      <c r="D13836" t="s">
        <v>13</v>
      </c>
      <c r="E13836" t="s">
        <v>11521</v>
      </c>
      <c r="F13836" t="s">
        <v>11522</v>
      </c>
      <c r="J13836" t="s">
        <v>9274</v>
      </c>
      <c r="L13836" t="str">
        <f>_xlfn.XLOOKUP(Tableau1[[#This Row],[TYPE DE PIECE]],Tableau4[MATIERE],Tableau4[SHORT TYPE],"",0,1)</f>
        <v/>
      </c>
      <c r="N13836" t="str">
        <f>IF(ISERR(FIND("DECOUPE",Tableau1[[#This Row],[DESIGNATION]])),"","NEED REF")</f>
        <v/>
      </c>
    </row>
    <row r="13837" spans="2:14">
      <c r="B13837">
        <v>34400168</v>
      </c>
      <c r="C13837" s="2">
        <v>37403</v>
      </c>
      <c r="D13837" t="s">
        <v>745</v>
      </c>
      <c r="E13837" t="s">
        <v>11523</v>
      </c>
      <c r="F13837" t="s">
        <v>11524</v>
      </c>
      <c r="J13837" t="s">
        <v>1944</v>
      </c>
      <c r="L13837" t="str">
        <f>_xlfn.XLOOKUP(Tableau1[[#This Row],[TYPE DE PIECE]],Tableau4[MATIERE],Tableau4[SHORT TYPE],"",0,1)</f>
        <v/>
      </c>
      <c r="N13837" t="str">
        <f>IF(ISERR(FIND("DECOUPE",Tableau1[[#This Row],[DESIGNATION]])),"","NEED REF")</f>
        <v/>
      </c>
    </row>
    <row r="13838" spans="2:14">
      <c r="B13838">
        <v>34400167</v>
      </c>
      <c r="C13838" s="2">
        <v>37399</v>
      </c>
      <c r="D13838" t="s">
        <v>6880</v>
      </c>
      <c r="E13838" t="s">
        <v>11525</v>
      </c>
      <c r="F13838" t="s">
        <v>11526</v>
      </c>
      <c r="J13838" t="s">
        <v>1944</v>
      </c>
      <c r="L13838" t="str">
        <f>_xlfn.XLOOKUP(Tableau1[[#This Row],[TYPE DE PIECE]],Tableau4[MATIERE],Tableau4[SHORT TYPE],"",0,1)</f>
        <v/>
      </c>
      <c r="N13838" t="str">
        <f>IF(ISERR(FIND("DECOUPE",Tableau1[[#This Row],[DESIGNATION]])),"","NEED REF")</f>
        <v/>
      </c>
    </row>
    <row r="13839" spans="2:14">
      <c r="B13839">
        <v>34400166</v>
      </c>
      <c r="C13839" s="2">
        <v>37398</v>
      </c>
      <c r="D13839" t="s">
        <v>745</v>
      </c>
      <c r="E13839" t="s">
        <v>11527</v>
      </c>
      <c r="F13839" t="s">
        <v>11528</v>
      </c>
      <c r="J13839" t="s">
        <v>1944</v>
      </c>
      <c r="L13839" t="str">
        <f>_xlfn.XLOOKUP(Tableau1[[#This Row],[TYPE DE PIECE]],Tableau4[MATIERE],Tableau4[SHORT TYPE],"",0,1)</f>
        <v/>
      </c>
      <c r="N13839" t="str">
        <f>IF(ISERR(FIND("DECOUPE",Tableau1[[#This Row],[DESIGNATION]])),"","NEED REF")</f>
        <v/>
      </c>
    </row>
    <row r="13840" spans="2:14">
      <c r="B13840">
        <v>34400165</v>
      </c>
      <c r="C13840" s="2">
        <v>37392</v>
      </c>
      <c r="D13840" t="s">
        <v>745</v>
      </c>
      <c r="E13840" t="s">
        <v>11529</v>
      </c>
      <c r="F13840" t="s">
        <v>11530</v>
      </c>
      <c r="J13840" t="s">
        <v>1944</v>
      </c>
      <c r="L13840" t="str">
        <f>_xlfn.XLOOKUP(Tableau1[[#This Row],[TYPE DE PIECE]],Tableau4[MATIERE],Tableau4[SHORT TYPE],"",0,1)</f>
        <v/>
      </c>
      <c r="N13840" t="str">
        <f>IF(ISERR(FIND("DECOUPE",Tableau1[[#This Row],[DESIGNATION]])),"","NEED REF")</f>
        <v/>
      </c>
    </row>
    <row r="13841" spans="2:14">
      <c r="B13841">
        <v>34400164</v>
      </c>
      <c r="C13841" s="2">
        <v>37392</v>
      </c>
      <c r="D13841" t="s">
        <v>745</v>
      </c>
      <c r="E13841" t="s">
        <v>11529</v>
      </c>
      <c r="F13841" t="s">
        <v>11531</v>
      </c>
      <c r="J13841" t="s">
        <v>1944</v>
      </c>
      <c r="L13841" t="str">
        <f>_xlfn.XLOOKUP(Tableau1[[#This Row],[TYPE DE PIECE]],Tableau4[MATIERE],Tableau4[SHORT TYPE],"",0,1)</f>
        <v/>
      </c>
      <c r="N13841" t="str">
        <f>IF(ISERR(FIND("DECOUPE",Tableau1[[#This Row],[DESIGNATION]])),"","NEED REF")</f>
        <v/>
      </c>
    </row>
    <row r="13842" spans="2:14">
      <c r="B13842">
        <v>34400163</v>
      </c>
      <c r="C13842" s="2">
        <v>37392</v>
      </c>
      <c r="D13842" t="s">
        <v>745</v>
      </c>
      <c r="E13842" t="s">
        <v>11529</v>
      </c>
      <c r="F13842" t="s">
        <v>11532</v>
      </c>
      <c r="J13842" t="s">
        <v>1944</v>
      </c>
      <c r="L13842" t="str">
        <f>_xlfn.XLOOKUP(Tableau1[[#This Row],[TYPE DE PIECE]],Tableau4[MATIERE],Tableau4[SHORT TYPE],"",0,1)</f>
        <v/>
      </c>
      <c r="N13842" t="str">
        <f>IF(ISERR(FIND("DECOUPE",Tableau1[[#This Row],[DESIGNATION]])),"","NEED REF")</f>
        <v/>
      </c>
    </row>
    <row r="13843" spans="2:14">
      <c r="B13843">
        <v>34400162</v>
      </c>
      <c r="C13843" s="2">
        <v>37392</v>
      </c>
      <c r="D13843" t="s">
        <v>745</v>
      </c>
      <c r="E13843" t="s">
        <v>11529</v>
      </c>
      <c r="F13843" t="s">
        <v>11533</v>
      </c>
      <c r="J13843" t="s">
        <v>1944</v>
      </c>
      <c r="L13843" t="str">
        <f>_xlfn.XLOOKUP(Tableau1[[#This Row],[TYPE DE PIECE]],Tableau4[MATIERE],Tableau4[SHORT TYPE],"",0,1)</f>
        <v/>
      </c>
      <c r="N13843" t="str">
        <f>IF(ISERR(FIND("DECOUPE",Tableau1[[#This Row],[DESIGNATION]])),"","NEED REF")</f>
        <v/>
      </c>
    </row>
    <row r="13844" spans="2:14">
      <c r="B13844">
        <v>34400161</v>
      </c>
      <c r="C13844" s="2">
        <v>37392</v>
      </c>
      <c r="D13844" t="s">
        <v>745</v>
      </c>
      <c r="E13844" t="s">
        <v>11534</v>
      </c>
      <c r="F13844" t="s">
        <v>11432</v>
      </c>
      <c r="J13844" t="s">
        <v>1944</v>
      </c>
      <c r="L13844" t="str">
        <f>_xlfn.XLOOKUP(Tableau1[[#This Row],[TYPE DE PIECE]],Tableau4[MATIERE],Tableau4[SHORT TYPE],"",0,1)</f>
        <v/>
      </c>
      <c r="N13844" t="str">
        <f>IF(ISERR(FIND("DECOUPE",Tableau1[[#This Row],[DESIGNATION]])),"","NEED REF")</f>
        <v/>
      </c>
    </row>
    <row r="13845" spans="2:14">
      <c r="B13845">
        <v>34400160</v>
      </c>
      <c r="C13845" s="2">
        <v>37392</v>
      </c>
      <c r="D13845" t="s">
        <v>13</v>
      </c>
      <c r="E13845" t="s">
        <v>11535</v>
      </c>
      <c r="F13845" t="s">
        <v>10289</v>
      </c>
      <c r="J13845" t="s">
        <v>1944</v>
      </c>
      <c r="L13845" t="str">
        <f>_xlfn.XLOOKUP(Tableau1[[#This Row],[TYPE DE PIECE]],Tableau4[MATIERE],Tableau4[SHORT TYPE],"",0,1)</f>
        <v/>
      </c>
      <c r="N13845" t="str">
        <f>IF(ISERR(FIND("DECOUPE",Tableau1[[#This Row],[DESIGNATION]])),"","NEED REF")</f>
        <v/>
      </c>
    </row>
    <row r="13846" spans="2:14">
      <c r="B13846">
        <v>34400159</v>
      </c>
      <c r="C13846" s="2">
        <v>37391</v>
      </c>
      <c r="D13846" t="s">
        <v>5523</v>
      </c>
      <c r="E13846" t="s">
        <v>11536</v>
      </c>
      <c r="F13846" t="s">
        <v>11537</v>
      </c>
      <c r="J13846" t="s">
        <v>1944</v>
      </c>
      <c r="L13846" t="str">
        <f>_xlfn.XLOOKUP(Tableau1[[#This Row],[TYPE DE PIECE]],Tableau4[MATIERE],Tableau4[SHORT TYPE],"",0,1)</f>
        <v/>
      </c>
      <c r="N13846" t="str">
        <f>IF(ISERR(FIND("DECOUPE",Tableau1[[#This Row],[DESIGNATION]])),"","NEED REF")</f>
        <v/>
      </c>
    </row>
    <row r="13847" spans="2:14">
      <c r="B13847">
        <v>34400158</v>
      </c>
      <c r="C13847" s="2">
        <v>37390</v>
      </c>
      <c r="D13847" t="s">
        <v>11484</v>
      </c>
      <c r="E13847" t="s">
        <v>11538</v>
      </c>
      <c r="F13847" t="s">
        <v>11539</v>
      </c>
      <c r="J13847" t="s">
        <v>9893</v>
      </c>
      <c r="L13847" t="str">
        <f>_xlfn.XLOOKUP(Tableau1[[#This Row],[TYPE DE PIECE]],Tableau4[MATIERE],Tableau4[SHORT TYPE],"",0,1)</f>
        <v/>
      </c>
      <c r="N13847" t="str">
        <f>IF(ISERR(FIND("DECOUPE",Tableau1[[#This Row],[DESIGNATION]])),"","NEED REF")</f>
        <v/>
      </c>
    </row>
    <row r="13848" spans="2:14">
      <c r="B13848">
        <v>34400157</v>
      </c>
      <c r="C13848" s="2">
        <v>37390</v>
      </c>
      <c r="D13848" t="s">
        <v>11484</v>
      </c>
      <c r="E13848" t="s">
        <v>11540</v>
      </c>
      <c r="F13848" t="s">
        <v>11539</v>
      </c>
      <c r="J13848" t="s">
        <v>9893</v>
      </c>
      <c r="L13848" t="str">
        <f>_xlfn.XLOOKUP(Tableau1[[#This Row],[TYPE DE PIECE]],Tableau4[MATIERE],Tableau4[SHORT TYPE],"",0,1)</f>
        <v/>
      </c>
      <c r="N13848" t="str">
        <f>IF(ISERR(FIND("DECOUPE",Tableau1[[#This Row],[DESIGNATION]])),"","NEED REF")</f>
        <v/>
      </c>
    </row>
    <row r="13849" spans="2:14">
      <c r="B13849">
        <v>34400156</v>
      </c>
      <c r="C13849" s="2">
        <v>37389</v>
      </c>
      <c r="D13849" t="s">
        <v>11484</v>
      </c>
      <c r="E13849" t="s">
        <v>11541</v>
      </c>
      <c r="F13849" t="s">
        <v>11539</v>
      </c>
      <c r="J13849" t="s">
        <v>9893</v>
      </c>
      <c r="L13849" t="str">
        <f>_xlfn.XLOOKUP(Tableau1[[#This Row],[TYPE DE PIECE]],Tableau4[MATIERE],Tableau4[SHORT TYPE],"",0,1)</f>
        <v/>
      </c>
      <c r="N13849" t="str">
        <f>IF(ISERR(FIND("DECOUPE",Tableau1[[#This Row],[DESIGNATION]])),"","NEED REF")</f>
        <v/>
      </c>
    </row>
    <row r="13850" spans="2:14">
      <c r="B13850">
        <v>34400155</v>
      </c>
      <c r="C13850" s="2">
        <v>37389</v>
      </c>
      <c r="D13850" t="s">
        <v>11542</v>
      </c>
      <c r="E13850" t="s">
        <v>11543</v>
      </c>
      <c r="F13850" t="s">
        <v>11544</v>
      </c>
      <c r="J13850" t="s">
        <v>11545</v>
      </c>
      <c r="L13850" t="str">
        <f>_xlfn.XLOOKUP(Tableau1[[#This Row],[TYPE DE PIECE]],Tableau4[MATIERE],Tableau4[SHORT TYPE],"",0,1)</f>
        <v/>
      </c>
      <c r="N13850" t="str">
        <f>IF(ISERR(FIND("DECOUPE",Tableau1[[#This Row],[DESIGNATION]])),"","NEED REF")</f>
        <v/>
      </c>
    </row>
    <row r="13851" spans="2:14">
      <c r="B13851">
        <v>34400154</v>
      </c>
      <c r="C13851" s="2">
        <v>37389</v>
      </c>
      <c r="D13851" t="s">
        <v>11542</v>
      </c>
      <c r="E13851" t="s">
        <v>11543</v>
      </c>
      <c r="F13851" t="s">
        <v>11546</v>
      </c>
      <c r="J13851" t="s">
        <v>11545</v>
      </c>
      <c r="L13851" t="str">
        <f>_xlfn.XLOOKUP(Tableau1[[#This Row],[TYPE DE PIECE]],Tableau4[MATIERE],Tableau4[SHORT TYPE],"",0,1)</f>
        <v/>
      </c>
      <c r="N13851" t="str">
        <f>IF(ISERR(FIND("DECOUPE",Tableau1[[#This Row],[DESIGNATION]])),"","NEED REF")</f>
        <v/>
      </c>
    </row>
    <row r="13852" spans="2:14">
      <c r="B13852">
        <v>34400153</v>
      </c>
      <c r="C13852" s="2">
        <v>37389</v>
      </c>
      <c r="D13852" t="s">
        <v>11542</v>
      </c>
      <c r="E13852" t="s">
        <v>11543</v>
      </c>
      <c r="F13852" t="s">
        <v>11547</v>
      </c>
      <c r="J13852" t="s">
        <v>11545</v>
      </c>
      <c r="L13852" t="str">
        <f>_xlfn.XLOOKUP(Tableau1[[#This Row],[TYPE DE PIECE]],Tableau4[MATIERE],Tableau4[SHORT TYPE],"",0,1)</f>
        <v/>
      </c>
      <c r="N13852" t="str">
        <f>IF(ISERR(FIND("DECOUPE",Tableau1[[#This Row],[DESIGNATION]])),"","NEED REF")</f>
        <v/>
      </c>
    </row>
    <row r="13853" spans="2:14">
      <c r="B13853">
        <v>34400152</v>
      </c>
      <c r="C13853" s="2">
        <v>37389</v>
      </c>
      <c r="D13853" t="s">
        <v>11542</v>
      </c>
      <c r="E13853" t="s">
        <v>11543</v>
      </c>
      <c r="F13853" t="s">
        <v>11548</v>
      </c>
      <c r="J13853" t="s">
        <v>11545</v>
      </c>
      <c r="L13853" t="str">
        <f>_xlfn.XLOOKUP(Tableau1[[#This Row],[TYPE DE PIECE]],Tableau4[MATIERE],Tableau4[SHORT TYPE],"",0,1)</f>
        <v/>
      </c>
      <c r="N13853" t="str">
        <f>IF(ISERR(FIND("DECOUPE",Tableau1[[#This Row],[DESIGNATION]])),"","NEED REF")</f>
        <v/>
      </c>
    </row>
    <row r="13854" spans="2:14">
      <c r="B13854">
        <v>34400151</v>
      </c>
      <c r="C13854" s="2">
        <v>37382</v>
      </c>
      <c r="D13854" t="s">
        <v>745</v>
      </c>
      <c r="E13854" t="s">
        <v>11113</v>
      </c>
      <c r="F13854" t="s">
        <v>9164</v>
      </c>
      <c r="J13854" t="s">
        <v>9274</v>
      </c>
      <c r="L13854" t="str">
        <f>_xlfn.XLOOKUP(Tableau1[[#This Row],[TYPE DE PIECE]],Tableau4[MATIERE],Tableau4[SHORT TYPE],"",0,1)</f>
        <v/>
      </c>
      <c r="N13854" t="str">
        <f>IF(ISERR(FIND("DECOUPE",Tableau1[[#This Row],[DESIGNATION]])),"","NEED REF")</f>
        <v/>
      </c>
    </row>
    <row r="13855" spans="2:14">
      <c r="B13855">
        <v>34400150</v>
      </c>
      <c r="C13855" s="2"/>
      <c r="E13855" t="s">
        <v>7062</v>
      </c>
      <c r="L13855" t="str">
        <f>_xlfn.XLOOKUP(Tableau1[[#This Row],[TYPE DE PIECE]],Tableau4[MATIERE],Tableau4[SHORT TYPE],"",0,1)</f>
        <v/>
      </c>
      <c r="N13855" t="str">
        <f>IF(ISERR(FIND("DECOUPE",Tableau1[[#This Row],[DESIGNATION]])),"","NEED REF")</f>
        <v/>
      </c>
    </row>
    <row r="13856" spans="2:14">
      <c r="B13856">
        <v>34400149</v>
      </c>
      <c r="C13856" s="2"/>
      <c r="E13856" t="s">
        <v>7062</v>
      </c>
      <c r="L13856" t="str">
        <f>_xlfn.XLOOKUP(Tableau1[[#This Row],[TYPE DE PIECE]],Tableau4[MATIERE],Tableau4[SHORT TYPE],"",0,1)</f>
        <v/>
      </c>
      <c r="N13856" t="str">
        <f>IF(ISERR(FIND("DECOUPE",Tableau1[[#This Row],[DESIGNATION]])),"","NEED REF")</f>
        <v/>
      </c>
    </row>
    <row r="13857" spans="2:14">
      <c r="B13857">
        <v>34400148</v>
      </c>
      <c r="C13857" s="2">
        <v>37937</v>
      </c>
      <c r="D13857" t="s">
        <v>11039</v>
      </c>
      <c r="E13857" t="s">
        <v>11549</v>
      </c>
      <c r="F13857" t="s">
        <v>11550</v>
      </c>
      <c r="J13857" t="s">
        <v>9893</v>
      </c>
      <c r="L13857" t="str">
        <f>_xlfn.XLOOKUP(Tableau1[[#This Row],[TYPE DE PIECE]],Tableau4[MATIERE],Tableau4[SHORT TYPE],"",0,1)</f>
        <v/>
      </c>
      <c r="N13857" t="str">
        <f>IF(ISERR(FIND("DECOUPE",Tableau1[[#This Row],[DESIGNATION]])),"","NEED REF")</f>
        <v/>
      </c>
    </row>
    <row r="13858" spans="2:14">
      <c r="B13858">
        <v>34400147</v>
      </c>
      <c r="C13858" s="2">
        <v>37867</v>
      </c>
      <c r="D13858" t="s">
        <v>11039</v>
      </c>
      <c r="E13858" t="s">
        <v>11551</v>
      </c>
      <c r="F13858" t="s">
        <v>11552</v>
      </c>
      <c r="J13858" t="s">
        <v>9893</v>
      </c>
      <c r="L13858" t="str">
        <f>_xlfn.XLOOKUP(Tableau1[[#This Row],[TYPE DE PIECE]],Tableau4[MATIERE],Tableau4[SHORT TYPE],"",0,1)</f>
        <v/>
      </c>
      <c r="N13858" t="str">
        <f>IF(ISERR(FIND("DECOUPE",Tableau1[[#This Row],[DESIGNATION]])),"","NEED REF")</f>
        <v/>
      </c>
    </row>
    <row r="13859" spans="2:14">
      <c r="B13859">
        <v>34400146</v>
      </c>
      <c r="C13859" s="2">
        <v>37746</v>
      </c>
      <c r="D13859" t="s">
        <v>11039</v>
      </c>
      <c r="E13859" t="s">
        <v>11040</v>
      </c>
      <c r="F13859" t="s">
        <v>9719</v>
      </c>
      <c r="J13859" t="s">
        <v>9893</v>
      </c>
      <c r="L13859" t="str">
        <f>_xlfn.XLOOKUP(Tableau1[[#This Row],[TYPE DE PIECE]],Tableau4[MATIERE],Tableau4[SHORT TYPE],"",0,1)</f>
        <v/>
      </c>
      <c r="N13859" t="str">
        <f>IF(ISERR(FIND("DECOUPE",Tableau1[[#This Row],[DESIGNATION]])),"","NEED REF")</f>
        <v/>
      </c>
    </row>
    <row r="13860" spans="2:14">
      <c r="B13860">
        <v>34400145</v>
      </c>
      <c r="C13860" s="2"/>
      <c r="D13860" t="s">
        <v>11039</v>
      </c>
      <c r="E13860" t="s">
        <v>11553</v>
      </c>
      <c r="F13860" t="s">
        <v>11554</v>
      </c>
      <c r="J13860" t="s">
        <v>9893</v>
      </c>
      <c r="L13860" t="str">
        <f>_xlfn.XLOOKUP(Tableau1[[#This Row],[TYPE DE PIECE]],Tableau4[MATIERE],Tableau4[SHORT TYPE],"",0,1)</f>
        <v/>
      </c>
      <c r="N13860" t="str">
        <f>IF(ISERR(FIND("DECOUPE",Tableau1[[#This Row],[DESIGNATION]])),"","NEED REF")</f>
        <v/>
      </c>
    </row>
    <row r="13861" spans="2:14">
      <c r="B13861">
        <v>34400144</v>
      </c>
      <c r="C13861" s="2">
        <v>37676</v>
      </c>
      <c r="D13861" t="s">
        <v>11039</v>
      </c>
      <c r="E13861" t="s">
        <v>11040</v>
      </c>
      <c r="F13861" t="s">
        <v>11555</v>
      </c>
      <c r="J13861" t="s">
        <v>9893</v>
      </c>
      <c r="L13861" t="str">
        <f>_xlfn.XLOOKUP(Tableau1[[#This Row],[TYPE DE PIECE]],Tableau4[MATIERE],Tableau4[SHORT TYPE],"",0,1)</f>
        <v/>
      </c>
      <c r="N13861" t="str">
        <f>IF(ISERR(FIND("DECOUPE",Tableau1[[#This Row],[DESIGNATION]])),"","NEED REF")</f>
        <v/>
      </c>
    </row>
    <row r="13862" spans="2:14">
      <c r="B13862">
        <v>34400143</v>
      </c>
      <c r="C13862" s="2">
        <v>37649</v>
      </c>
      <c r="D13862" t="s">
        <v>11039</v>
      </c>
      <c r="E13862" t="s">
        <v>11556</v>
      </c>
      <c r="F13862" t="s">
        <v>11557</v>
      </c>
      <c r="J13862" t="s">
        <v>9893</v>
      </c>
      <c r="L13862" t="str">
        <f>_xlfn.XLOOKUP(Tableau1[[#This Row],[TYPE DE PIECE]],Tableau4[MATIERE],Tableau4[SHORT TYPE],"",0,1)</f>
        <v/>
      </c>
      <c r="N13862" t="str">
        <f>IF(ISERR(FIND("DECOUPE",Tableau1[[#This Row],[DESIGNATION]])),"","NEED REF")</f>
        <v/>
      </c>
    </row>
    <row r="13863" spans="2:14">
      <c r="B13863">
        <v>34400142</v>
      </c>
      <c r="C13863" s="2">
        <v>37649</v>
      </c>
      <c r="D13863" t="s">
        <v>11039</v>
      </c>
      <c r="E13863" t="s">
        <v>11558</v>
      </c>
      <c r="F13863" t="s">
        <v>9719</v>
      </c>
      <c r="J13863" t="s">
        <v>9893</v>
      </c>
      <c r="L13863" t="str">
        <f>_xlfn.XLOOKUP(Tableau1[[#This Row],[TYPE DE PIECE]],Tableau4[MATIERE],Tableau4[SHORT TYPE],"",0,1)</f>
        <v/>
      </c>
      <c r="N13863" t="str">
        <f>IF(ISERR(FIND("DECOUPE",Tableau1[[#This Row],[DESIGNATION]])),"","NEED REF")</f>
        <v/>
      </c>
    </row>
    <row r="13864" spans="2:14">
      <c r="B13864">
        <v>34400141</v>
      </c>
      <c r="C13864" s="2">
        <v>37649</v>
      </c>
      <c r="D13864" t="s">
        <v>11039</v>
      </c>
      <c r="E13864" t="s">
        <v>11559</v>
      </c>
      <c r="F13864" t="s">
        <v>9719</v>
      </c>
      <c r="J13864" t="s">
        <v>9893</v>
      </c>
      <c r="L13864" t="str">
        <f>_xlfn.XLOOKUP(Tableau1[[#This Row],[TYPE DE PIECE]],Tableau4[MATIERE],Tableau4[SHORT TYPE],"",0,1)</f>
        <v/>
      </c>
      <c r="N13864" t="str">
        <f>IF(ISERR(FIND("DECOUPE",Tableau1[[#This Row],[DESIGNATION]])),"","NEED REF")</f>
        <v/>
      </c>
    </row>
    <row r="13865" spans="2:14">
      <c r="B13865">
        <v>34400140</v>
      </c>
      <c r="C13865" s="2">
        <v>37648</v>
      </c>
      <c r="D13865" t="s">
        <v>11039</v>
      </c>
      <c r="E13865" t="s">
        <v>11560</v>
      </c>
      <c r="F13865" t="s">
        <v>11557</v>
      </c>
      <c r="J13865" t="s">
        <v>9893</v>
      </c>
      <c r="L13865" t="str">
        <f>_xlfn.XLOOKUP(Tableau1[[#This Row],[TYPE DE PIECE]],Tableau4[MATIERE],Tableau4[SHORT TYPE],"",0,1)</f>
        <v/>
      </c>
      <c r="N13865" t="str">
        <f>IF(ISERR(FIND("DECOUPE",Tableau1[[#This Row],[DESIGNATION]])),"","NEED REF")</f>
        <v/>
      </c>
    </row>
    <row r="13866" spans="2:14">
      <c r="B13866">
        <v>34400139</v>
      </c>
      <c r="C13866" s="2">
        <v>37648</v>
      </c>
      <c r="D13866" t="s">
        <v>11039</v>
      </c>
      <c r="E13866" t="s">
        <v>11561</v>
      </c>
      <c r="F13866" t="s">
        <v>11557</v>
      </c>
      <c r="J13866" t="s">
        <v>9893</v>
      </c>
      <c r="L13866" t="str">
        <f>_xlfn.XLOOKUP(Tableau1[[#This Row],[TYPE DE PIECE]],Tableau4[MATIERE],Tableau4[SHORT TYPE],"",0,1)</f>
        <v/>
      </c>
      <c r="N13866" t="str">
        <f>IF(ISERR(FIND("DECOUPE",Tableau1[[#This Row],[DESIGNATION]])),"","NEED REF")</f>
        <v/>
      </c>
    </row>
    <row r="13867" spans="2:14">
      <c r="B13867">
        <v>34400138</v>
      </c>
      <c r="C13867" s="2">
        <v>37648</v>
      </c>
      <c r="D13867" t="s">
        <v>11039</v>
      </c>
      <c r="E13867" t="s">
        <v>11562</v>
      </c>
      <c r="F13867" t="s">
        <v>11557</v>
      </c>
      <c r="J13867" t="s">
        <v>9893</v>
      </c>
      <c r="L13867" t="str">
        <f>_xlfn.XLOOKUP(Tableau1[[#This Row],[TYPE DE PIECE]],Tableau4[MATIERE],Tableau4[SHORT TYPE],"",0,1)</f>
        <v/>
      </c>
      <c r="N13867" t="str">
        <f>IF(ISERR(FIND("DECOUPE",Tableau1[[#This Row],[DESIGNATION]])),"","NEED REF")</f>
        <v/>
      </c>
    </row>
    <row r="13868" spans="2:14">
      <c r="B13868">
        <v>34400137</v>
      </c>
      <c r="C13868" s="2">
        <v>37648</v>
      </c>
      <c r="D13868" t="s">
        <v>11039</v>
      </c>
      <c r="E13868" t="s">
        <v>11560</v>
      </c>
      <c r="F13868" t="s">
        <v>11563</v>
      </c>
      <c r="J13868" t="s">
        <v>9893</v>
      </c>
      <c r="L13868" t="str">
        <f>_xlfn.XLOOKUP(Tableau1[[#This Row],[TYPE DE PIECE]],Tableau4[MATIERE],Tableau4[SHORT TYPE],"",0,1)</f>
        <v/>
      </c>
      <c r="N13868" t="str">
        <f>IF(ISERR(FIND("DECOUPE",Tableau1[[#This Row],[DESIGNATION]])),"","NEED REF")</f>
        <v/>
      </c>
    </row>
    <row r="13869" spans="2:14">
      <c r="B13869">
        <v>34400136</v>
      </c>
      <c r="C13869" s="2">
        <v>37648</v>
      </c>
      <c r="D13869" t="s">
        <v>11039</v>
      </c>
      <c r="E13869" t="s">
        <v>11553</v>
      </c>
      <c r="F13869" t="s">
        <v>11563</v>
      </c>
      <c r="J13869" t="s">
        <v>9893</v>
      </c>
      <c r="L13869" t="str">
        <f>_xlfn.XLOOKUP(Tableau1[[#This Row],[TYPE DE PIECE]],Tableau4[MATIERE],Tableau4[SHORT TYPE],"",0,1)</f>
        <v/>
      </c>
      <c r="N13869" t="str">
        <f>IF(ISERR(FIND("DECOUPE",Tableau1[[#This Row],[DESIGNATION]])),"","NEED REF")</f>
        <v/>
      </c>
    </row>
    <row r="13870" spans="2:14">
      <c r="B13870">
        <v>34400135</v>
      </c>
      <c r="C13870" s="2">
        <v>37648</v>
      </c>
      <c r="D13870" t="s">
        <v>11039</v>
      </c>
      <c r="E13870" t="s">
        <v>11040</v>
      </c>
      <c r="F13870" t="s">
        <v>11564</v>
      </c>
      <c r="J13870" t="s">
        <v>9893</v>
      </c>
      <c r="L13870" t="str">
        <f>_xlfn.XLOOKUP(Tableau1[[#This Row],[TYPE DE PIECE]],Tableau4[MATIERE],Tableau4[SHORT TYPE],"",0,1)</f>
        <v/>
      </c>
      <c r="N13870" t="str">
        <f>IF(ISERR(FIND("DECOUPE",Tableau1[[#This Row],[DESIGNATION]])),"","NEED REF")</f>
        <v/>
      </c>
    </row>
    <row r="13871" spans="2:14">
      <c r="B13871">
        <v>34400134</v>
      </c>
      <c r="C13871" s="2">
        <v>37567</v>
      </c>
      <c r="D13871" t="s">
        <v>11039</v>
      </c>
      <c r="E13871" t="s">
        <v>11562</v>
      </c>
      <c r="F13871" t="s">
        <v>11565</v>
      </c>
      <c r="J13871" t="s">
        <v>9893</v>
      </c>
      <c r="L13871" t="str">
        <f>_xlfn.XLOOKUP(Tableau1[[#This Row],[TYPE DE PIECE]],Tableau4[MATIERE],Tableau4[SHORT TYPE],"",0,1)</f>
        <v/>
      </c>
      <c r="N13871" t="str">
        <f>IF(ISERR(FIND("DECOUPE",Tableau1[[#This Row],[DESIGNATION]])),"","NEED REF")</f>
        <v/>
      </c>
    </row>
    <row r="13872" spans="2:14">
      <c r="B13872">
        <v>34400133</v>
      </c>
      <c r="C13872" s="2">
        <v>37566</v>
      </c>
      <c r="D13872" t="s">
        <v>11039</v>
      </c>
      <c r="E13872" t="s">
        <v>11562</v>
      </c>
      <c r="F13872" t="s">
        <v>11566</v>
      </c>
      <c r="J13872" t="s">
        <v>9893</v>
      </c>
      <c r="L13872" t="str">
        <f>_xlfn.XLOOKUP(Tableau1[[#This Row],[TYPE DE PIECE]],Tableau4[MATIERE],Tableau4[SHORT TYPE],"",0,1)</f>
        <v/>
      </c>
      <c r="N13872" t="str">
        <f>IF(ISERR(FIND("DECOUPE",Tableau1[[#This Row],[DESIGNATION]])),"","NEED REF")</f>
        <v/>
      </c>
    </row>
    <row r="13873" spans="2:14">
      <c r="B13873">
        <v>34400132</v>
      </c>
      <c r="C13873" s="2">
        <v>37566</v>
      </c>
      <c r="D13873" t="s">
        <v>11039</v>
      </c>
      <c r="E13873" t="s">
        <v>11560</v>
      </c>
      <c r="F13873" t="s">
        <v>11554</v>
      </c>
      <c r="J13873" t="s">
        <v>9893</v>
      </c>
      <c r="L13873" t="str">
        <f>_xlfn.XLOOKUP(Tableau1[[#This Row],[TYPE DE PIECE]],Tableau4[MATIERE],Tableau4[SHORT TYPE],"",0,1)</f>
        <v/>
      </c>
      <c r="N13873" t="str">
        <f>IF(ISERR(FIND("DECOUPE",Tableau1[[#This Row],[DESIGNATION]])),"","NEED REF")</f>
        <v/>
      </c>
    </row>
    <row r="13874" spans="2:14">
      <c r="B13874">
        <v>34400131</v>
      </c>
      <c r="C13874" s="2">
        <v>37435</v>
      </c>
      <c r="D13874" t="s">
        <v>11039</v>
      </c>
      <c r="E13874" t="s">
        <v>11567</v>
      </c>
      <c r="F13874" t="s">
        <v>9719</v>
      </c>
      <c r="J13874" t="s">
        <v>9893</v>
      </c>
      <c r="L13874" t="str">
        <f>_xlfn.XLOOKUP(Tableau1[[#This Row],[TYPE DE PIECE]],Tableau4[MATIERE],Tableau4[SHORT TYPE],"",0,1)</f>
        <v/>
      </c>
      <c r="N13874" t="str">
        <f>IF(ISERR(FIND("DECOUPE",Tableau1[[#This Row],[DESIGNATION]])),"","NEED REF")</f>
        <v/>
      </c>
    </row>
    <row r="13875" spans="2:14">
      <c r="B13875">
        <v>34400130</v>
      </c>
      <c r="C13875" s="2">
        <v>37435</v>
      </c>
      <c r="D13875" t="s">
        <v>11039</v>
      </c>
      <c r="E13875" t="s">
        <v>11568</v>
      </c>
      <c r="F13875" t="s">
        <v>9719</v>
      </c>
      <c r="J13875" t="s">
        <v>9893</v>
      </c>
      <c r="L13875" t="str">
        <f>_xlfn.XLOOKUP(Tableau1[[#This Row],[TYPE DE PIECE]],Tableau4[MATIERE],Tableau4[SHORT TYPE],"",0,1)</f>
        <v/>
      </c>
      <c r="N13875" t="str">
        <f>IF(ISERR(FIND("DECOUPE",Tableau1[[#This Row],[DESIGNATION]])),"","NEED REF")</f>
        <v/>
      </c>
    </row>
    <row r="13876" spans="2:14">
      <c r="B13876">
        <v>34400129</v>
      </c>
      <c r="C13876" s="2">
        <v>37435</v>
      </c>
      <c r="D13876" t="s">
        <v>11039</v>
      </c>
      <c r="E13876" t="s">
        <v>11569</v>
      </c>
      <c r="F13876" t="s">
        <v>9719</v>
      </c>
      <c r="J13876" t="s">
        <v>9893</v>
      </c>
      <c r="L13876" t="str">
        <f>_xlfn.XLOOKUP(Tableau1[[#This Row],[TYPE DE PIECE]],Tableau4[MATIERE],Tableau4[SHORT TYPE],"",0,1)</f>
        <v/>
      </c>
      <c r="N13876" t="str">
        <f>IF(ISERR(FIND("DECOUPE",Tableau1[[#This Row],[DESIGNATION]])),"","NEED REF")</f>
        <v/>
      </c>
    </row>
    <row r="13877" spans="2:14">
      <c r="B13877">
        <v>34400128</v>
      </c>
      <c r="C13877" s="2">
        <v>37435</v>
      </c>
      <c r="D13877" t="s">
        <v>11039</v>
      </c>
      <c r="E13877" t="s">
        <v>11570</v>
      </c>
      <c r="F13877" t="s">
        <v>11552</v>
      </c>
      <c r="J13877" t="s">
        <v>9893</v>
      </c>
      <c r="L13877" t="str">
        <f>_xlfn.XLOOKUP(Tableau1[[#This Row],[TYPE DE PIECE]],Tableau4[MATIERE],Tableau4[SHORT TYPE],"",0,1)</f>
        <v/>
      </c>
      <c r="N13877" t="str">
        <f>IF(ISERR(FIND("DECOUPE",Tableau1[[#This Row],[DESIGNATION]])),"","NEED REF")</f>
        <v/>
      </c>
    </row>
    <row r="13878" spans="2:14">
      <c r="B13878">
        <v>34400127</v>
      </c>
      <c r="C13878" s="2">
        <v>37330</v>
      </c>
      <c r="D13878" t="s">
        <v>11039</v>
      </c>
      <c r="E13878" t="s">
        <v>11571</v>
      </c>
      <c r="F13878" t="s">
        <v>11552</v>
      </c>
      <c r="J13878" t="s">
        <v>9893</v>
      </c>
      <c r="L13878" t="str">
        <f>_xlfn.XLOOKUP(Tableau1[[#This Row],[TYPE DE PIECE]],Tableau4[MATIERE],Tableau4[SHORT TYPE],"",0,1)</f>
        <v/>
      </c>
      <c r="N13878" t="str">
        <f>IF(ISERR(FIND("DECOUPE",Tableau1[[#This Row],[DESIGNATION]])),"","NEED REF")</f>
        <v/>
      </c>
    </row>
    <row r="13879" spans="2:14">
      <c r="B13879">
        <v>34400126</v>
      </c>
      <c r="C13879" s="2">
        <v>37330</v>
      </c>
      <c r="D13879" t="s">
        <v>11039</v>
      </c>
      <c r="E13879" t="s">
        <v>11572</v>
      </c>
      <c r="F13879" t="s">
        <v>11552</v>
      </c>
      <c r="J13879" t="s">
        <v>9893</v>
      </c>
      <c r="L13879" t="str">
        <f>_xlfn.XLOOKUP(Tableau1[[#This Row],[TYPE DE PIECE]],Tableau4[MATIERE],Tableau4[SHORT TYPE],"",0,1)</f>
        <v/>
      </c>
      <c r="N13879" t="str">
        <f>IF(ISERR(FIND("DECOUPE",Tableau1[[#This Row],[DESIGNATION]])),"","NEED REF")</f>
        <v/>
      </c>
    </row>
    <row r="13880" spans="2:14">
      <c r="B13880">
        <v>34400125</v>
      </c>
      <c r="C13880" s="2">
        <v>37330</v>
      </c>
      <c r="D13880" t="s">
        <v>11039</v>
      </c>
      <c r="E13880" t="s">
        <v>11573</v>
      </c>
      <c r="F13880" t="s">
        <v>11552</v>
      </c>
      <c r="J13880" t="s">
        <v>9893</v>
      </c>
      <c r="L13880" t="str">
        <f>_xlfn.XLOOKUP(Tableau1[[#This Row],[TYPE DE PIECE]],Tableau4[MATIERE],Tableau4[SHORT TYPE],"",0,1)</f>
        <v/>
      </c>
      <c r="N13880" t="str">
        <f>IF(ISERR(FIND("DECOUPE",Tableau1[[#This Row],[DESIGNATION]])),"","NEED REF")</f>
        <v/>
      </c>
    </row>
    <row r="13881" spans="2:14">
      <c r="B13881">
        <v>34400124</v>
      </c>
      <c r="C13881" s="2">
        <v>37330</v>
      </c>
      <c r="D13881" t="s">
        <v>11039</v>
      </c>
      <c r="E13881" t="s">
        <v>11574</v>
      </c>
      <c r="F13881" t="s">
        <v>11552</v>
      </c>
      <c r="J13881" t="s">
        <v>9893</v>
      </c>
      <c r="L13881" t="str">
        <f>_xlfn.XLOOKUP(Tableau1[[#This Row],[TYPE DE PIECE]],Tableau4[MATIERE],Tableau4[SHORT TYPE],"",0,1)</f>
        <v/>
      </c>
      <c r="N13881" t="str">
        <f>IF(ISERR(FIND("DECOUPE",Tableau1[[#This Row],[DESIGNATION]])),"","NEED REF")</f>
        <v/>
      </c>
    </row>
    <row r="13882" spans="2:14">
      <c r="B13882">
        <v>34400123</v>
      </c>
      <c r="C13882" s="2">
        <v>37330</v>
      </c>
      <c r="D13882" t="s">
        <v>11039</v>
      </c>
      <c r="E13882" t="s">
        <v>11575</v>
      </c>
      <c r="F13882" t="s">
        <v>11552</v>
      </c>
      <c r="J13882" t="s">
        <v>9893</v>
      </c>
      <c r="L13882" t="str">
        <f>_xlfn.XLOOKUP(Tableau1[[#This Row],[TYPE DE PIECE]],Tableau4[MATIERE],Tableau4[SHORT TYPE],"",0,1)</f>
        <v/>
      </c>
      <c r="N13882" t="str">
        <f>IF(ISERR(FIND("DECOUPE",Tableau1[[#This Row],[DESIGNATION]])),"","NEED REF")</f>
        <v/>
      </c>
    </row>
    <row r="13883" spans="2:14">
      <c r="B13883">
        <v>34400122</v>
      </c>
      <c r="C13883" s="2">
        <v>37330</v>
      </c>
      <c r="D13883" t="s">
        <v>11039</v>
      </c>
      <c r="E13883" t="s">
        <v>11576</v>
      </c>
      <c r="F13883" t="s">
        <v>11552</v>
      </c>
      <c r="J13883" t="s">
        <v>9893</v>
      </c>
      <c r="L13883" t="str">
        <f>_xlfn.XLOOKUP(Tableau1[[#This Row],[TYPE DE PIECE]],Tableau4[MATIERE],Tableau4[SHORT TYPE],"",0,1)</f>
        <v/>
      </c>
      <c r="N13883" t="str">
        <f>IF(ISERR(FIND("DECOUPE",Tableau1[[#This Row],[DESIGNATION]])),"","NEED REF")</f>
        <v/>
      </c>
    </row>
    <row r="13884" spans="2:14">
      <c r="B13884">
        <v>34400121</v>
      </c>
      <c r="C13884" s="2">
        <v>37330</v>
      </c>
      <c r="D13884" t="s">
        <v>11039</v>
      </c>
      <c r="E13884" t="s">
        <v>11577</v>
      </c>
      <c r="F13884" t="s">
        <v>11552</v>
      </c>
      <c r="J13884" t="s">
        <v>9893</v>
      </c>
      <c r="L13884" t="str">
        <f>_xlfn.XLOOKUP(Tableau1[[#This Row],[TYPE DE PIECE]],Tableau4[MATIERE],Tableau4[SHORT TYPE],"",0,1)</f>
        <v/>
      </c>
      <c r="N13884" t="str">
        <f>IF(ISERR(FIND("DECOUPE",Tableau1[[#This Row],[DESIGNATION]])),"","NEED REF")</f>
        <v/>
      </c>
    </row>
    <row r="13885" spans="2:14">
      <c r="B13885">
        <v>34400120</v>
      </c>
      <c r="C13885" s="2">
        <v>37330</v>
      </c>
      <c r="D13885" t="s">
        <v>11039</v>
      </c>
      <c r="E13885" t="s">
        <v>11578</v>
      </c>
      <c r="F13885" t="s">
        <v>11552</v>
      </c>
      <c r="J13885" t="s">
        <v>9893</v>
      </c>
      <c r="L13885" t="str">
        <f>_xlfn.XLOOKUP(Tableau1[[#This Row],[TYPE DE PIECE]],Tableau4[MATIERE],Tableau4[SHORT TYPE],"",0,1)</f>
        <v/>
      </c>
      <c r="N13885" t="str">
        <f>IF(ISERR(FIND("DECOUPE",Tableau1[[#This Row],[DESIGNATION]])),"","NEED REF")</f>
        <v/>
      </c>
    </row>
    <row r="13886" spans="2:14">
      <c r="B13886">
        <v>34400119</v>
      </c>
      <c r="C13886" s="2">
        <v>37330</v>
      </c>
      <c r="D13886" t="s">
        <v>11039</v>
      </c>
      <c r="E13886" t="s">
        <v>11579</v>
      </c>
      <c r="F13886" t="s">
        <v>11552</v>
      </c>
      <c r="J13886" t="s">
        <v>9893</v>
      </c>
      <c r="L13886" t="str">
        <f>_xlfn.XLOOKUP(Tableau1[[#This Row],[TYPE DE PIECE]],Tableau4[MATIERE],Tableau4[SHORT TYPE],"",0,1)</f>
        <v/>
      </c>
      <c r="N13886" t="str">
        <f>IF(ISERR(FIND("DECOUPE",Tableau1[[#This Row],[DESIGNATION]])),"","NEED REF")</f>
        <v/>
      </c>
    </row>
    <row r="13887" spans="2:14">
      <c r="B13887">
        <v>34400118</v>
      </c>
      <c r="C13887" s="2">
        <v>37330</v>
      </c>
      <c r="D13887" t="s">
        <v>11039</v>
      </c>
      <c r="E13887" t="s">
        <v>11580</v>
      </c>
      <c r="F13887" t="s">
        <v>11552</v>
      </c>
      <c r="J13887" t="s">
        <v>9893</v>
      </c>
      <c r="L13887" t="str">
        <f>_xlfn.XLOOKUP(Tableau1[[#This Row],[TYPE DE PIECE]],Tableau4[MATIERE],Tableau4[SHORT TYPE],"",0,1)</f>
        <v/>
      </c>
      <c r="N13887" t="str">
        <f>IF(ISERR(FIND("DECOUPE",Tableau1[[#This Row],[DESIGNATION]])),"","NEED REF")</f>
        <v/>
      </c>
    </row>
    <row r="13888" spans="2:14">
      <c r="B13888">
        <v>34400117</v>
      </c>
      <c r="C13888" s="2">
        <v>37330</v>
      </c>
      <c r="D13888" t="s">
        <v>11039</v>
      </c>
      <c r="E13888" t="s">
        <v>11581</v>
      </c>
      <c r="F13888" t="s">
        <v>11552</v>
      </c>
      <c r="J13888" t="s">
        <v>9893</v>
      </c>
      <c r="L13888" t="str">
        <f>_xlfn.XLOOKUP(Tableau1[[#This Row],[TYPE DE PIECE]],Tableau4[MATIERE],Tableau4[SHORT TYPE],"",0,1)</f>
        <v/>
      </c>
      <c r="N13888" t="str">
        <f>IF(ISERR(FIND("DECOUPE",Tableau1[[#This Row],[DESIGNATION]])),"","NEED REF")</f>
        <v/>
      </c>
    </row>
    <row r="13889" spans="2:14">
      <c r="B13889">
        <v>34400116</v>
      </c>
      <c r="C13889" s="2">
        <v>37330</v>
      </c>
      <c r="D13889" t="s">
        <v>11039</v>
      </c>
      <c r="E13889" t="s">
        <v>11582</v>
      </c>
      <c r="F13889" t="s">
        <v>11552</v>
      </c>
      <c r="J13889" t="s">
        <v>9893</v>
      </c>
      <c r="L13889" t="str">
        <f>_xlfn.XLOOKUP(Tableau1[[#This Row],[TYPE DE PIECE]],Tableau4[MATIERE],Tableau4[SHORT TYPE],"",0,1)</f>
        <v/>
      </c>
      <c r="N13889" t="str">
        <f>IF(ISERR(FIND("DECOUPE",Tableau1[[#This Row],[DESIGNATION]])),"","NEED REF")</f>
        <v/>
      </c>
    </row>
    <row r="13890" spans="2:14">
      <c r="B13890">
        <v>34400115</v>
      </c>
      <c r="C13890" s="2">
        <v>37330</v>
      </c>
      <c r="D13890" t="s">
        <v>11039</v>
      </c>
      <c r="E13890" t="s">
        <v>11583</v>
      </c>
      <c r="F13890" t="s">
        <v>11552</v>
      </c>
      <c r="J13890" t="s">
        <v>9893</v>
      </c>
      <c r="L13890" t="str">
        <f>_xlfn.XLOOKUP(Tableau1[[#This Row],[TYPE DE PIECE]],Tableau4[MATIERE],Tableau4[SHORT TYPE],"",0,1)</f>
        <v/>
      </c>
      <c r="N13890" t="str">
        <f>IF(ISERR(FIND("DECOUPE",Tableau1[[#This Row],[DESIGNATION]])),"","NEED REF")</f>
        <v/>
      </c>
    </row>
    <row r="13891" spans="2:14">
      <c r="B13891">
        <v>34400114</v>
      </c>
      <c r="C13891" s="2">
        <v>37330</v>
      </c>
      <c r="D13891" t="s">
        <v>11039</v>
      </c>
      <c r="E13891" t="s">
        <v>11584</v>
      </c>
      <c r="F13891" t="s">
        <v>11585</v>
      </c>
      <c r="J13891" t="s">
        <v>9893</v>
      </c>
      <c r="L13891" t="str">
        <f>_xlfn.XLOOKUP(Tableau1[[#This Row],[TYPE DE PIECE]],Tableau4[MATIERE],Tableau4[SHORT TYPE],"",0,1)</f>
        <v/>
      </c>
      <c r="N13891" t="str">
        <f>IF(ISERR(FIND("DECOUPE",Tableau1[[#This Row],[DESIGNATION]])),"","NEED REF")</f>
        <v/>
      </c>
    </row>
    <row r="13892" spans="2:14">
      <c r="B13892">
        <v>34400113</v>
      </c>
      <c r="C13892" s="2">
        <v>37330</v>
      </c>
      <c r="D13892" t="s">
        <v>11039</v>
      </c>
      <c r="E13892" t="s">
        <v>11586</v>
      </c>
      <c r="F13892" t="s">
        <v>11552</v>
      </c>
      <c r="J13892" t="s">
        <v>9893</v>
      </c>
      <c r="L13892" t="str">
        <f>_xlfn.XLOOKUP(Tableau1[[#This Row],[TYPE DE PIECE]],Tableau4[MATIERE],Tableau4[SHORT TYPE],"",0,1)</f>
        <v/>
      </c>
      <c r="N13892" t="str">
        <f>IF(ISERR(FIND("DECOUPE",Tableau1[[#This Row],[DESIGNATION]])),"","NEED REF")</f>
        <v/>
      </c>
    </row>
    <row r="13893" spans="2:14">
      <c r="B13893">
        <v>34400112</v>
      </c>
      <c r="C13893" s="2">
        <v>37330</v>
      </c>
      <c r="D13893" t="s">
        <v>11039</v>
      </c>
      <c r="E13893" t="s">
        <v>11587</v>
      </c>
      <c r="F13893" t="s">
        <v>11552</v>
      </c>
      <c r="J13893" t="s">
        <v>9893</v>
      </c>
      <c r="L13893" t="str">
        <f>_xlfn.XLOOKUP(Tableau1[[#This Row],[TYPE DE PIECE]],Tableau4[MATIERE],Tableau4[SHORT TYPE],"",0,1)</f>
        <v/>
      </c>
      <c r="N13893" t="str">
        <f>IF(ISERR(FIND("DECOUPE",Tableau1[[#This Row],[DESIGNATION]])),"","NEED REF")</f>
        <v/>
      </c>
    </row>
    <row r="13894" spans="2:14">
      <c r="B13894">
        <v>34400111</v>
      </c>
      <c r="C13894" s="2">
        <v>37330</v>
      </c>
      <c r="D13894" t="s">
        <v>11039</v>
      </c>
      <c r="E13894" t="s">
        <v>11588</v>
      </c>
      <c r="F13894" t="s">
        <v>11589</v>
      </c>
      <c r="J13894" t="s">
        <v>9893</v>
      </c>
      <c r="L13894" t="str">
        <f>_xlfn.XLOOKUP(Tableau1[[#This Row],[TYPE DE PIECE]],Tableau4[MATIERE],Tableau4[SHORT TYPE],"",0,1)</f>
        <v/>
      </c>
      <c r="N13894" t="str">
        <f>IF(ISERR(FIND("DECOUPE",Tableau1[[#This Row],[DESIGNATION]])),"","NEED REF")</f>
        <v/>
      </c>
    </row>
    <row r="13895" spans="2:14">
      <c r="B13895">
        <v>34400110</v>
      </c>
      <c r="C13895" s="2">
        <v>37330</v>
      </c>
      <c r="D13895" t="s">
        <v>11039</v>
      </c>
      <c r="E13895" t="s">
        <v>11588</v>
      </c>
      <c r="F13895" t="s">
        <v>11590</v>
      </c>
      <c r="J13895" t="s">
        <v>9893</v>
      </c>
      <c r="L13895" t="str">
        <f>_xlfn.XLOOKUP(Tableau1[[#This Row],[TYPE DE PIECE]],Tableau4[MATIERE],Tableau4[SHORT TYPE],"",0,1)</f>
        <v/>
      </c>
      <c r="N13895" t="str">
        <f>IF(ISERR(FIND("DECOUPE",Tableau1[[#This Row],[DESIGNATION]])),"","NEED REF")</f>
        <v/>
      </c>
    </row>
    <row r="13896" spans="2:14">
      <c r="B13896">
        <v>34400109</v>
      </c>
      <c r="C13896" s="2">
        <v>37330</v>
      </c>
      <c r="D13896" t="s">
        <v>11039</v>
      </c>
      <c r="E13896" t="s">
        <v>11591</v>
      </c>
      <c r="F13896" t="s">
        <v>11589</v>
      </c>
      <c r="J13896" t="s">
        <v>9893</v>
      </c>
      <c r="L13896" t="str">
        <f>_xlfn.XLOOKUP(Tableau1[[#This Row],[TYPE DE PIECE]],Tableau4[MATIERE],Tableau4[SHORT TYPE],"",0,1)</f>
        <v/>
      </c>
      <c r="N13896" t="str">
        <f>IF(ISERR(FIND("DECOUPE",Tableau1[[#This Row],[DESIGNATION]])),"","NEED REF")</f>
        <v/>
      </c>
    </row>
    <row r="13897" spans="2:14">
      <c r="B13897">
        <v>34400108</v>
      </c>
      <c r="C13897" s="2">
        <v>37330</v>
      </c>
      <c r="D13897" t="s">
        <v>11039</v>
      </c>
      <c r="E13897" t="s">
        <v>11591</v>
      </c>
      <c r="F13897" t="s">
        <v>11590</v>
      </c>
      <c r="J13897" t="s">
        <v>9893</v>
      </c>
      <c r="L13897" t="str">
        <f>_xlfn.XLOOKUP(Tableau1[[#This Row],[TYPE DE PIECE]],Tableau4[MATIERE],Tableau4[SHORT TYPE],"",0,1)</f>
        <v/>
      </c>
      <c r="N13897" t="str">
        <f>IF(ISERR(FIND("DECOUPE",Tableau1[[#This Row],[DESIGNATION]])),"","NEED REF")</f>
        <v/>
      </c>
    </row>
    <row r="13898" spans="2:14">
      <c r="B13898">
        <v>34400107</v>
      </c>
      <c r="C13898" s="2">
        <v>37330</v>
      </c>
      <c r="D13898" t="s">
        <v>11039</v>
      </c>
      <c r="E13898" t="s">
        <v>11562</v>
      </c>
      <c r="F13898" t="s">
        <v>11041</v>
      </c>
      <c r="J13898" t="s">
        <v>9893</v>
      </c>
      <c r="L13898" t="str">
        <f>_xlfn.XLOOKUP(Tableau1[[#This Row],[TYPE DE PIECE]],Tableau4[MATIERE],Tableau4[SHORT TYPE],"",0,1)</f>
        <v/>
      </c>
      <c r="N13898" t="str">
        <f>IF(ISERR(FIND("DECOUPE",Tableau1[[#This Row],[DESIGNATION]])),"","NEED REF")</f>
        <v/>
      </c>
    </row>
    <row r="13899" spans="2:14">
      <c r="B13899">
        <v>34400106</v>
      </c>
      <c r="C13899" s="2">
        <v>37330</v>
      </c>
      <c r="D13899" t="s">
        <v>11039</v>
      </c>
      <c r="E13899" t="s">
        <v>11560</v>
      </c>
      <c r="F13899" t="s">
        <v>11550</v>
      </c>
      <c r="J13899" t="s">
        <v>9893</v>
      </c>
      <c r="L13899" t="str">
        <f>_xlfn.XLOOKUP(Tableau1[[#This Row],[TYPE DE PIECE]],Tableau4[MATIERE],Tableau4[SHORT TYPE],"",0,1)</f>
        <v/>
      </c>
      <c r="N13899" t="str">
        <f>IF(ISERR(FIND("DECOUPE",Tableau1[[#This Row],[DESIGNATION]])),"","NEED REF")</f>
        <v/>
      </c>
    </row>
    <row r="13900" spans="2:14">
      <c r="B13900">
        <v>34400105</v>
      </c>
      <c r="C13900" s="2">
        <v>37330</v>
      </c>
      <c r="D13900" t="s">
        <v>11039</v>
      </c>
      <c r="E13900" t="s">
        <v>11592</v>
      </c>
      <c r="F13900" t="s">
        <v>11550</v>
      </c>
      <c r="J13900" t="s">
        <v>9893</v>
      </c>
      <c r="L13900" t="str">
        <f>_xlfn.XLOOKUP(Tableau1[[#This Row],[TYPE DE PIECE]],Tableau4[MATIERE],Tableau4[SHORT TYPE],"",0,1)</f>
        <v/>
      </c>
      <c r="N13900" t="str">
        <f>IF(ISERR(FIND("DECOUPE",Tableau1[[#This Row],[DESIGNATION]])),"","NEED REF")</f>
        <v/>
      </c>
    </row>
    <row r="13901" spans="2:14">
      <c r="B13901">
        <v>34400104</v>
      </c>
      <c r="C13901" s="2">
        <v>37330</v>
      </c>
      <c r="D13901" t="s">
        <v>11039</v>
      </c>
      <c r="E13901" t="s">
        <v>11553</v>
      </c>
      <c r="F13901" t="s">
        <v>11550</v>
      </c>
      <c r="J13901" t="s">
        <v>9893</v>
      </c>
      <c r="L13901" t="str">
        <f>_xlfn.XLOOKUP(Tableau1[[#This Row],[TYPE DE PIECE]],Tableau4[MATIERE],Tableau4[SHORT TYPE],"",0,1)</f>
        <v/>
      </c>
      <c r="N13901" t="str">
        <f>IF(ISERR(FIND("DECOUPE",Tableau1[[#This Row],[DESIGNATION]])),"","NEED REF")</f>
        <v/>
      </c>
    </row>
    <row r="13902" spans="2:14">
      <c r="B13902">
        <v>34400103</v>
      </c>
      <c r="C13902" s="2">
        <v>37330</v>
      </c>
      <c r="D13902" t="s">
        <v>11039</v>
      </c>
      <c r="E13902" t="s">
        <v>11593</v>
      </c>
      <c r="F13902" t="s">
        <v>11550</v>
      </c>
      <c r="J13902" t="s">
        <v>9893</v>
      </c>
      <c r="L13902" t="str">
        <f>_xlfn.XLOOKUP(Tableau1[[#This Row],[TYPE DE PIECE]],Tableau4[MATIERE],Tableau4[SHORT TYPE],"",0,1)</f>
        <v/>
      </c>
      <c r="N13902" t="str">
        <f>IF(ISERR(FIND("DECOUPE",Tableau1[[#This Row],[DESIGNATION]])),"","NEED REF")</f>
        <v/>
      </c>
    </row>
    <row r="13903" spans="2:14">
      <c r="B13903">
        <v>34400102</v>
      </c>
      <c r="C13903" s="2">
        <v>37330</v>
      </c>
      <c r="D13903" t="s">
        <v>11039</v>
      </c>
      <c r="E13903" t="s">
        <v>11040</v>
      </c>
      <c r="F13903" t="s">
        <v>11594</v>
      </c>
      <c r="J13903" t="s">
        <v>9893</v>
      </c>
      <c r="L13903" t="str">
        <f>_xlfn.XLOOKUP(Tableau1[[#This Row],[TYPE DE PIECE]],Tableau4[MATIERE],Tableau4[SHORT TYPE],"",0,1)</f>
        <v/>
      </c>
      <c r="N13903" t="str">
        <f>IF(ISERR(FIND("DECOUPE",Tableau1[[#This Row],[DESIGNATION]])),"","NEED REF")</f>
        <v/>
      </c>
    </row>
    <row r="13904" spans="2:14">
      <c r="B13904">
        <v>34400101</v>
      </c>
      <c r="C13904" s="2">
        <v>37330</v>
      </c>
      <c r="D13904" t="s">
        <v>11039</v>
      </c>
      <c r="E13904" t="s">
        <v>11040</v>
      </c>
      <c r="F13904" t="s">
        <v>11041</v>
      </c>
      <c r="J13904" t="s">
        <v>9893</v>
      </c>
      <c r="L13904" t="str">
        <f>_xlfn.XLOOKUP(Tableau1[[#This Row],[TYPE DE PIECE]],Tableau4[MATIERE],Tableau4[SHORT TYPE],"",0,1)</f>
        <v/>
      </c>
      <c r="N13904" t="str">
        <f>IF(ISERR(FIND("DECOUPE",Tableau1[[#This Row],[DESIGNATION]])),"","NEED REF")</f>
        <v/>
      </c>
    </row>
    <row r="13905" spans="2:14">
      <c r="B13905">
        <v>34400100</v>
      </c>
      <c r="C13905" s="2">
        <v>37330</v>
      </c>
      <c r="D13905" t="s">
        <v>11039</v>
      </c>
      <c r="E13905" t="s">
        <v>11040</v>
      </c>
      <c r="F13905" t="s">
        <v>11565</v>
      </c>
      <c r="J13905" t="s">
        <v>9893</v>
      </c>
      <c r="L13905" t="str">
        <f>_xlfn.XLOOKUP(Tableau1[[#This Row],[TYPE DE PIECE]],Tableau4[MATIERE],Tableau4[SHORT TYPE],"",0,1)</f>
        <v/>
      </c>
      <c r="N13905" t="str">
        <f>IF(ISERR(FIND("DECOUPE",Tableau1[[#This Row],[DESIGNATION]])),"","NEED REF")</f>
        <v/>
      </c>
    </row>
    <row r="13906" spans="2:14">
      <c r="B13906">
        <v>34400099</v>
      </c>
      <c r="C13906" s="2">
        <v>37382</v>
      </c>
      <c r="D13906" t="s">
        <v>745</v>
      </c>
      <c r="E13906" t="s">
        <v>11595</v>
      </c>
      <c r="F13906" t="s">
        <v>9644</v>
      </c>
      <c r="J13906" t="s">
        <v>9274</v>
      </c>
      <c r="L13906" t="str">
        <f>_xlfn.XLOOKUP(Tableau1[[#This Row],[TYPE DE PIECE]],Tableau4[MATIERE],Tableau4[SHORT TYPE],"",0,1)</f>
        <v/>
      </c>
      <c r="N13906" t="str">
        <f>IF(ISERR(FIND("DECOUPE",Tableau1[[#This Row],[DESIGNATION]])),"","NEED REF")</f>
        <v/>
      </c>
    </row>
    <row r="13907" spans="2:14">
      <c r="B13907">
        <v>34400098</v>
      </c>
      <c r="C13907" s="2">
        <v>37382</v>
      </c>
      <c r="D13907" t="s">
        <v>745</v>
      </c>
      <c r="E13907" t="s">
        <v>11596</v>
      </c>
      <c r="F13907" t="s">
        <v>9164</v>
      </c>
      <c r="J13907" t="s">
        <v>9274</v>
      </c>
      <c r="L13907" t="str">
        <f>_xlfn.XLOOKUP(Tableau1[[#This Row],[TYPE DE PIECE]],Tableau4[MATIERE],Tableau4[SHORT TYPE],"",0,1)</f>
        <v/>
      </c>
      <c r="N13907" t="str">
        <f>IF(ISERR(FIND("DECOUPE",Tableau1[[#This Row],[DESIGNATION]])),"","NEED REF")</f>
        <v/>
      </c>
    </row>
    <row r="13908" spans="2:14">
      <c r="B13908">
        <v>34400097</v>
      </c>
      <c r="C13908" s="2">
        <v>37379</v>
      </c>
      <c r="D13908" t="s">
        <v>745</v>
      </c>
      <c r="E13908" t="s">
        <v>11597</v>
      </c>
      <c r="F13908" t="s">
        <v>9164</v>
      </c>
      <c r="J13908" t="s">
        <v>9274</v>
      </c>
      <c r="L13908" t="str">
        <f>_xlfn.XLOOKUP(Tableau1[[#This Row],[TYPE DE PIECE]],Tableau4[MATIERE],Tableau4[SHORT TYPE],"",0,1)</f>
        <v/>
      </c>
      <c r="N13908" t="str">
        <f>IF(ISERR(FIND("DECOUPE",Tableau1[[#This Row],[DESIGNATION]])),"","NEED REF")</f>
        <v/>
      </c>
    </row>
    <row r="13909" spans="2:14">
      <c r="B13909">
        <v>34400096</v>
      </c>
      <c r="C13909" s="2">
        <v>37379</v>
      </c>
      <c r="D13909" t="s">
        <v>6880</v>
      </c>
      <c r="E13909" t="s">
        <v>11598</v>
      </c>
      <c r="F13909" t="s">
        <v>9164</v>
      </c>
      <c r="J13909" t="s">
        <v>1944</v>
      </c>
      <c r="L13909" t="str">
        <f>_xlfn.XLOOKUP(Tableau1[[#This Row],[TYPE DE PIECE]],Tableau4[MATIERE],Tableau4[SHORT TYPE],"",0,1)</f>
        <v/>
      </c>
      <c r="N13909" t="str">
        <f>IF(ISERR(FIND("DECOUPE",Tableau1[[#This Row],[DESIGNATION]])),"","NEED REF")</f>
        <v/>
      </c>
    </row>
    <row r="13910" spans="2:14">
      <c r="B13910">
        <v>34400095</v>
      </c>
      <c r="C13910" s="2">
        <v>37379</v>
      </c>
      <c r="D13910" t="s">
        <v>13</v>
      </c>
      <c r="E13910" t="s">
        <v>11599</v>
      </c>
      <c r="F13910" t="s">
        <v>9164</v>
      </c>
      <c r="J13910" t="s">
        <v>9274</v>
      </c>
      <c r="L13910" t="str">
        <f>_xlfn.XLOOKUP(Tableau1[[#This Row],[TYPE DE PIECE]],Tableau4[MATIERE],Tableau4[SHORT TYPE],"",0,1)</f>
        <v/>
      </c>
      <c r="N13910" t="str">
        <f>IF(ISERR(FIND("DECOUPE",Tableau1[[#This Row],[DESIGNATION]])),"","NEED REF")</f>
        <v/>
      </c>
    </row>
    <row r="13911" spans="2:14">
      <c r="B13911">
        <v>34400094</v>
      </c>
      <c r="C13911" s="2">
        <v>37378</v>
      </c>
      <c r="D13911" t="s">
        <v>745</v>
      </c>
      <c r="E13911" t="s">
        <v>11600</v>
      </c>
      <c r="F13911" t="s">
        <v>11601</v>
      </c>
      <c r="J13911" t="s">
        <v>1944</v>
      </c>
      <c r="L13911" t="str">
        <f>_xlfn.XLOOKUP(Tableau1[[#This Row],[TYPE DE PIECE]],Tableau4[MATIERE],Tableau4[SHORT TYPE],"",0,1)</f>
        <v/>
      </c>
      <c r="N13911" t="str">
        <f>IF(ISERR(FIND("DECOUPE",Tableau1[[#This Row],[DESIGNATION]])),"","NEED REF")</f>
        <v/>
      </c>
    </row>
    <row r="13912" spans="2:14">
      <c r="B13912">
        <v>34400093</v>
      </c>
      <c r="C13912" s="2">
        <v>37378</v>
      </c>
      <c r="D13912" t="s">
        <v>745</v>
      </c>
      <c r="E13912" t="s">
        <v>11602</v>
      </c>
      <c r="F13912" t="s">
        <v>11603</v>
      </c>
      <c r="J13912" t="s">
        <v>1944</v>
      </c>
      <c r="L13912" t="str">
        <f>_xlfn.XLOOKUP(Tableau1[[#This Row],[TYPE DE PIECE]],Tableau4[MATIERE],Tableau4[SHORT TYPE],"",0,1)</f>
        <v/>
      </c>
      <c r="N13912" t="str">
        <f>IF(ISERR(FIND("DECOUPE",Tableau1[[#This Row],[DESIGNATION]])),"","NEED REF")</f>
        <v/>
      </c>
    </row>
    <row r="13913" spans="2:14">
      <c r="B13913">
        <v>34400092</v>
      </c>
      <c r="C13913" s="2">
        <v>37372</v>
      </c>
      <c r="D13913" t="s">
        <v>13</v>
      </c>
      <c r="E13913" t="s">
        <v>11604</v>
      </c>
      <c r="F13913" t="s">
        <v>8695</v>
      </c>
      <c r="J13913" t="s">
        <v>9893</v>
      </c>
      <c r="L13913" t="str">
        <f>_xlfn.XLOOKUP(Tableau1[[#This Row],[TYPE DE PIECE]],Tableau4[MATIERE],Tableau4[SHORT TYPE],"",0,1)</f>
        <v/>
      </c>
      <c r="N13913" t="str">
        <f>IF(ISERR(FIND("DECOUPE",Tableau1[[#This Row],[DESIGNATION]])),"","NEED REF")</f>
        <v/>
      </c>
    </row>
    <row r="13914" spans="2:14">
      <c r="B13914">
        <v>34400091</v>
      </c>
      <c r="C13914" s="2">
        <v>37365</v>
      </c>
      <c r="D13914" t="s">
        <v>5523</v>
      </c>
      <c r="E13914" t="s">
        <v>11519</v>
      </c>
      <c r="J13914" t="s">
        <v>9893</v>
      </c>
      <c r="L13914" t="str">
        <f>_xlfn.XLOOKUP(Tableau1[[#This Row],[TYPE DE PIECE]],Tableau4[MATIERE],Tableau4[SHORT TYPE],"",0,1)</f>
        <v/>
      </c>
      <c r="N13914" t="str">
        <f>IF(ISERR(FIND("DECOUPE",Tableau1[[#This Row],[DESIGNATION]])),"","NEED REF")</f>
        <v/>
      </c>
    </row>
    <row r="13915" spans="2:14">
      <c r="B13915">
        <v>34400090</v>
      </c>
      <c r="C13915" s="2">
        <v>37363</v>
      </c>
      <c r="D13915" t="s">
        <v>5523</v>
      </c>
      <c r="E13915" t="s">
        <v>11605</v>
      </c>
      <c r="F13915" t="s">
        <v>11606</v>
      </c>
      <c r="J13915" t="s">
        <v>9893</v>
      </c>
      <c r="L13915" t="str">
        <f>_xlfn.XLOOKUP(Tableau1[[#This Row],[TYPE DE PIECE]],Tableau4[MATIERE],Tableau4[SHORT TYPE],"",0,1)</f>
        <v/>
      </c>
      <c r="N13915" t="str">
        <f>IF(ISERR(FIND("DECOUPE",Tableau1[[#This Row],[DESIGNATION]])),"","NEED REF")</f>
        <v/>
      </c>
    </row>
    <row r="13916" spans="2:14">
      <c r="B13916">
        <v>34400089</v>
      </c>
      <c r="C13916" s="2">
        <v>37362</v>
      </c>
      <c r="D13916" t="s">
        <v>13</v>
      </c>
      <c r="E13916" t="s">
        <v>11607</v>
      </c>
      <c r="F13916" t="s">
        <v>11608</v>
      </c>
      <c r="J13916" t="s">
        <v>9893</v>
      </c>
      <c r="L13916" t="str">
        <f>_xlfn.XLOOKUP(Tableau1[[#This Row],[TYPE DE PIECE]],Tableau4[MATIERE],Tableau4[SHORT TYPE],"",0,1)</f>
        <v/>
      </c>
      <c r="N13916" t="str">
        <f>IF(ISERR(FIND("DECOUPE",Tableau1[[#This Row],[DESIGNATION]])),"","NEED REF")</f>
        <v/>
      </c>
    </row>
    <row r="13917" spans="2:14">
      <c r="B13917">
        <v>34400088</v>
      </c>
      <c r="C13917" s="2">
        <v>37361</v>
      </c>
      <c r="D13917" t="s">
        <v>13</v>
      </c>
      <c r="E13917" t="s">
        <v>11609</v>
      </c>
      <c r="F13917" t="s">
        <v>11608</v>
      </c>
      <c r="J13917" t="s">
        <v>9893</v>
      </c>
      <c r="L13917" t="str">
        <f>_xlfn.XLOOKUP(Tableau1[[#This Row],[TYPE DE PIECE]],Tableau4[MATIERE],Tableau4[SHORT TYPE],"",0,1)</f>
        <v/>
      </c>
      <c r="N13917" t="str">
        <f>IF(ISERR(FIND("DECOUPE",Tableau1[[#This Row],[DESIGNATION]])),"","NEED REF")</f>
        <v/>
      </c>
    </row>
    <row r="13918" spans="2:14">
      <c r="B13918">
        <v>34400087</v>
      </c>
      <c r="C13918" s="2">
        <v>37357</v>
      </c>
      <c r="D13918" t="s">
        <v>745</v>
      </c>
      <c r="E13918" t="s">
        <v>11610</v>
      </c>
      <c r="F13918" t="s">
        <v>11611</v>
      </c>
      <c r="J13918" t="s">
        <v>1944</v>
      </c>
      <c r="L13918" t="str">
        <f>_xlfn.XLOOKUP(Tableau1[[#This Row],[TYPE DE PIECE]],Tableau4[MATIERE],Tableau4[SHORT TYPE],"",0,1)</f>
        <v/>
      </c>
      <c r="N13918" t="str">
        <f>IF(ISERR(FIND("DECOUPE",Tableau1[[#This Row],[DESIGNATION]])),"","NEED REF")</f>
        <v/>
      </c>
    </row>
    <row r="13919" spans="2:14">
      <c r="B13919">
        <v>34400086</v>
      </c>
      <c r="C13919" s="2">
        <v>37351</v>
      </c>
      <c r="D13919" t="s">
        <v>13</v>
      </c>
      <c r="E13919" t="s">
        <v>11612</v>
      </c>
      <c r="F13919" t="s">
        <v>8695</v>
      </c>
      <c r="J13919" t="s">
        <v>9893</v>
      </c>
      <c r="L13919" t="str">
        <f>_xlfn.XLOOKUP(Tableau1[[#This Row],[TYPE DE PIECE]],Tableau4[MATIERE],Tableau4[SHORT TYPE],"",0,1)</f>
        <v/>
      </c>
      <c r="N13919" t="str">
        <f>IF(ISERR(FIND("DECOUPE",Tableau1[[#This Row],[DESIGNATION]])),"","NEED REF")</f>
        <v/>
      </c>
    </row>
    <row r="13920" spans="2:14">
      <c r="B13920">
        <v>34400085</v>
      </c>
      <c r="C13920" s="2">
        <v>37350</v>
      </c>
      <c r="D13920" t="s">
        <v>745</v>
      </c>
      <c r="E13920" t="s">
        <v>11613</v>
      </c>
      <c r="F13920" t="s">
        <v>9644</v>
      </c>
      <c r="J13920" t="s">
        <v>1944</v>
      </c>
      <c r="L13920" t="str">
        <f>_xlfn.XLOOKUP(Tableau1[[#This Row],[TYPE DE PIECE]],Tableau4[MATIERE],Tableau4[SHORT TYPE],"",0,1)</f>
        <v/>
      </c>
      <c r="N13920" t="str">
        <f>IF(ISERR(FIND("DECOUPE",Tableau1[[#This Row],[DESIGNATION]])),"","NEED REF")</f>
        <v/>
      </c>
    </row>
    <row r="13921" spans="2:14">
      <c r="B13921">
        <v>34400084</v>
      </c>
      <c r="C13921" s="2">
        <v>37350</v>
      </c>
      <c r="D13921" t="s">
        <v>745</v>
      </c>
      <c r="E13921" t="s">
        <v>11614</v>
      </c>
      <c r="F13921" t="s">
        <v>9644</v>
      </c>
      <c r="J13921" t="s">
        <v>1944</v>
      </c>
      <c r="L13921" t="str">
        <f>_xlfn.XLOOKUP(Tableau1[[#This Row],[TYPE DE PIECE]],Tableau4[MATIERE],Tableau4[SHORT TYPE],"",0,1)</f>
        <v/>
      </c>
      <c r="N13921" t="str">
        <f>IF(ISERR(FIND("DECOUPE",Tableau1[[#This Row],[DESIGNATION]])),"","NEED REF")</f>
        <v/>
      </c>
    </row>
    <row r="13922" spans="2:14">
      <c r="B13922">
        <v>34400083</v>
      </c>
      <c r="C13922" s="2">
        <v>37348</v>
      </c>
      <c r="D13922" t="s">
        <v>6880</v>
      </c>
      <c r="E13922" t="s">
        <v>11615</v>
      </c>
      <c r="F13922" t="s">
        <v>8695</v>
      </c>
      <c r="J13922" t="s">
        <v>1944</v>
      </c>
      <c r="L13922" t="str">
        <f>_xlfn.XLOOKUP(Tableau1[[#This Row],[TYPE DE PIECE]],Tableau4[MATIERE],Tableau4[SHORT TYPE],"",0,1)</f>
        <v/>
      </c>
      <c r="N13922" t="str">
        <f>IF(ISERR(FIND("DECOUPE",Tableau1[[#This Row],[DESIGNATION]])),"","NEED REF")</f>
        <v/>
      </c>
    </row>
    <row r="13923" spans="2:14">
      <c r="B13923">
        <v>34400082</v>
      </c>
      <c r="C13923" s="2">
        <v>37348</v>
      </c>
      <c r="D13923" t="s">
        <v>6880</v>
      </c>
      <c r="E13923" t="s">
        <v>11616</v>
      </c>
      <c r="F13923" t="s">
        <v>5295</v>
      </c>
      <c r="J13923" t="s">
        <v>1944</v>
      </c>
      <c r="L13923" t="str">
        <f>_xlfn.XLOOKUP(Tableau1[[#This Row],[TYPE DE PIECE]],Tableau4[MATIERE],Tableau4[SHORT TYPE],"",0,1)</f>
        <v/>
      </c>
      <c r="N13923" t="str">
        <f>IF(ISERR(FIND("DECOUPE",Tableau1[[#This Row],[DESIGNATION]])),"","NEED REF")</f>
        <v/>
      </c>
    </row>
    <row r="13924" spans="2:14">
      <c r="B13924">
        <v>34400081</v>
      </c>
      <c r="C13924" s="2">
        <v>37344</v>
      </c>
      <c r="D13924" t="s">
        <v>6880</v>
      </c>
      <c r="E13924" t="s">
        <v>11617</v>
      </c>
      <c r="F13924" t="s">
        <v>5295</v>
      </c>
      <c r="J13924" t="s">
        <v>1944</v>
      </c>
      <c r="L13924" t="str">
        <f>_xlfn.XLOOKUP(Tableau1[[#This Row],[TYPE DE PIECE]],Tableau4[MATIERE],Tableau4[SHORT TYPE],"",0,1)</f>
        <v/>
      </c>
      <c r="N13924" t="str">
        <f>IF(ISERR(FIND("DECOUPE",Tableau1[[#This Row],[DESIGNATION]])),"","NEED REF")</f>
        <v/>
      </c>
    </row>
    <row r="13925" spans="2:14">
      <c r="B13925">
        <v>34400080</v>
      </c>
      <c r="C13925" s="2">
        <v>37344</v>
      </c>
      <c r="D13925" t="s">
        <v>5523</v>
      </c>
      <c r="E13925" t="s">
        <v>11618</v>
      </c>
      <c r="F13925" t="s">
        <v>8695</v>
      </c>
      <c r="J13925" t="s">
        <v>4048</v>
      </c>
      <c r="L13925" t="str">
        <f>_xlfn.XLOOKUP(Tableau1[[#This Row],[TYPE DE PIECE]],Tableau4[MATIERE],Tableau4[SHORT TYPE],"",0,1)</f>
        <v/>
      </c>
      <c r="N13925" t="str">
        <f>IF(ISERR(FIND("DECOUPE",Tableau1[[#This Row],[DESIGNATION]])),"","NEED REF")</f>
        <v/>
      </c>
    </row>
    <row r="13926" spans="2:14">
      <c r="B13926">
        <v>34400079</v>
      </c>
      <c r="C13926" s="2">
        <v>37344</v>
      </c>
      <c r="D13926" t="s">
        <v>13</v>
      </c>
      <c r="E13926" t="s">
        <v>11619</v>
      </c>
      <c r="F13926" t="s">
        <v>8695</v>
      </c>
      <c r="J13926" t="s">
        <v>9893</v>
      </c>
      <c r="L13926" t="str">
        <f>_xlfn.XLOOKUP(Tableau1[[#This Row],[TYPE DE PIECE]],Tableau4[MATIERE],Tableau4[SHORT TYPE],"",0,1)</f>
        <v/>
      </c>
      <c r="N13926" t="str">
        <f>IF(ISERR(FIND("DECOUPE",Tableau1[[#This Row],[DESIGNATION]])),"","NEED REF")</f>
        <v/>
      </c>
    </row>
    <row r="13927" spans="2:14">
      <c r="B13927">
        <v>34400078</v>
      </c>
      <c r="C13927" s="2">
        <v>37344</v>
      </c>
      <c r="D13927" t="s">
        <v>13</v>
      </c>
      <c r="E13927" t="s">
        <v>11620</v>
      </c>
      <c r="F13927" t="s">
        <v>8695</v>
      </c>
      <c r="J13927" t="s">
        <v>9893</v>
      </c>
      <c r="L13927" t="str">
        <f>_xlfn.XLOOKUP(Tableau1[[#This Row],[TYPE DE PIECE]],Tableau4[MATIERE],Tableau4[SHORT TYPE],"",0,1)</f>
        <v/>
      </c>
      <c r="N13927" t="str">
        <f>IF(ISERR(FIND("DECOUPE",Tableau1[[#This Row],[DESIGNATION]])),"","NEED REF")</f>
        <v/>
      </c>
    </row>
    <row r="13928" spans="2:14">
      <c r="B13928">
        <v>34400077</v>
      </c>
      <c r="C13928" s="2">
        <v>37340</v>
      </c>
      <c r="D13928" t="s">
        <v>6880</v>
      </c>
      <c r="E13928" t="s">
        <v>11621</v>
      </c>
      <c r="F13928" t="s">
        <v>5295</v>
      </c>
      <c r="J13928" t="s">
        <v>1944</v>
      </c>
      <c r="L13928" t="str">
        <f>_xlfn.XLOOKUP(Tableau1[[#This Row],[TYPE DE PIECE]],Tableau4[MATIERE],Tableau4[SHORT TYPE],"",0,1)</f>
        <v/>
      </c>
      <c r="N13928" t="str">
        <f>IF(ISERR(FIND("DECOUPE",Tableau1[[#This Row],[DESIGNATION]])),"","NEED REF")</f>
        <v/>
      </c>
    </row>
    <row r="13929" spans="2:14">
      <c r="B13929">
        <v>34400076</v>
      </c>
      <c r="C13929" s="2">
        <v>37340</v>
      </c>
      <c r="D13929" t="s">
        <v>745</v>
      </c>
      <c r="E13929" t="s">
        <v>11622</v>
      </c>
      <c r="F13929" t="s">
        <v>11623</v>
      </c>
      <c r="J13929" t="s">
        <v>9274</v>
      </c>
      <c r="L13929" t="str">
        <f>_xlfn.XLOOKUP(Tableau1[[#This Row],[TYPE DE PIECE]],Tableau4[MATIERE],Tableau4[SHORT TYPE],"",0,1)</f>
        <v/>
      </c>
      <c r="N13929" t="str">
        <f>IF(ISERR(FIND("DECOUPE",Tableau1[[#This Row],[DESIGNATION]])),"","NEED REF")</f>
        <v/>
      </c>
    </row>
    <row r="13930" spans="2:14">
      <c r="B13930">
        <v>34400075</v>
      </c>
      <c r="C13930" s="2">
        <v>37336</v>
      </c>
      <c r="D13930" t="s">
        <v>745</v>
      </c>
      <c r="E13930" t="s">
        <v>11624</v>
      </c>
      <c r="F13930" t="s">
        <v>11623</v>
      </c>
      <c r="J13930" t="s">
        <v>1944</v>
      </c>
      <c r="L13930" t="str">
        <f>_xlfn.XLOOKUP(Tableau1[[#This Row],[TYPE DE PIECE]],Tableau4[MATIERE],Tableau4[SHORT TYPE],"",0,1)</f>
        <v/>
      </c>
      <c r="N13930" t="str">
        <f>IF(ISERR(FIND("DECOUPE",Tableau1[[#This Row],[DESIGNATION]])),"","NEED REF")</f>
        <v/>
      </c>
    </row>
    <row r="13931" spans="2:14">
      <c r="B13931">
        <v>34400074</v>
      </c>
      <c r="C13931" s="2">
        <v>37320</v>
      </c>
      <c r="D13931" t="s">
        <v>745</v>
      </c>
      <c r="E13931" t="s">
        <v>11625</v>
      </c>
      <c r="F13931" t="s">
        <v>11626</v>
      </c>
      <c r="J13931" t="s">
        <v>1944</v>
      </c>
      <c r="L13931" t="str">
        <f>_xlfn.XLOOKUP(Tableau1[[#This Row],[TYPE DE PIECE]],Tableau4[MATIERE],Tableau4[SHORT TYPE],"",0,1)</f>
        <v/>
      </c>
      <c r="N13931" t="str">
        <f>IF(ISERR(FIND("DECOUPE",Tableau1[[#This Row],[DESIGNATION]])),"","NEED REF")</f>
        <v/>
      </c>
    </row>
    <row r="13932" spans="2:14">
      <c r="B13932">
        <v>34400073</v>
      </c>
      <c r="C13932" s="2">
        <v>37320</v>
      </c>
      <c r="D13932" t="s">
        <v>13</v>
      </c>
      <c r="E13932" t="s">
        <v>11627</v>
      </c>
      <c r="F13932" t="s">
        <v>11628</v>
      </c>
      <c r="J13932" t="s">
        <v>1944</v>
      </c>
      <c r="L13932" t="str">
        <f>_xlfn.XLOOKUP(Tableau1[[#This Row],[TYPE DE PIECE]],Tableau4[MATIERE],Tableau4[SHORT TYPE],"",0,1)</f>
        <v/>
      </c>
      <c r="N13932" t="str">
        <f>IF(ISERR(FIND("DECOUPE",Tableau1[[#This Row],[DESIGNATION]])),"","NEED REF")</f>
        <v/>
      </c>
    </row>
    <row r="13933" spans="2:14">
      <c r="B13933">
        <v>34400072</v>
      </c>
      <c r="C13933" s="2">
        <v>37320</v>
      </c>
      <c r="D13933" t="s">
        <v>745</v>
      </c>
      <c r="E13933" t="s">
        <v>11629</v>
      </c>
      <c r="F13933" t="s">
        <v>10769</v>
      </c>
      <c r="J13933" t="s">
        <v>1944</v>
      </c>
      <c r="L13933" t="str">
        <f>_xlfn.XLOOKUP(Tableau1[[#This Row],[TYPE DE PIECE]],Tableau4[MATIERE],Tableau4[SHORT TYPE],"",0,1)</f>
        <v/>
      </c>
      <c r="N13933" t="str">
        <f>IF(ISERR(FIND("DECOUPE",Tableau1[[#This Row],[DESIGNATION]])),"","NEED REF")</f>
        <v/>
      </c>
    </row>
    <row r="13934" spans="2:14">
      <c r="B13934">
        <v>34400071</v>
      </c>
      <c r="C13934" s="2"/>
      <c r="D13934" t="s">
        <v>5523</v>
      </c>
      <c r="E13934" t="s">
        <v>11630</v>
      </c>
      <c r="F13934" t="s">
        <v>11631</v>
      </c>
      <c r="J13934" t="s">
        <v>9893</v>
      </c>
      <c r="L13934" t="str">
        <f>_xlfn.XLOOKUP(Tableau1[[#This Row],[TYPE DE PIECE]],Tableau4[MATIERE],Tableau4[SHORT TYPE],"",0,1)</f>
        <v/>
      </c>
      <c r="N13934" t="str">
        <f>IF(ISERR(FIND("DECOUPE",Tableau1[[#This Row],[DESIGNATION]])),"","NEED REF")</f>
        <v/>
      </c>
    </row>
    <row r="13935" spans="2:14">
      <c r="B13935">
        <v>34400070</v>
      </c>
      <c r="C13935" s="2"/>
      <c r="D13935" t="s">
        <v>13</v>
      </c>
      <c r="E13935" t="s">
        <v>11632</v>
      </c>
      <c r="F13935" t="s">
        <v>11633</v>
      </c>
      <c r="J13935" t="s">
        <v>9893</v>
      </c>
      <c r="L13935" t="str">
        <f>_xlfn.XLOOKUP(Tableau1[[#This Row],[TYPE DE PIECE]],Tableau4[MATIERE],Tableau4[SHORT TYPE],"",0,1)</f>
        <v/>
      </c>
      <c r="N13935" t="str">
        <f>IF(ISERR(FIND("DECOUPE",Tableau1[[#This Row],[DESIGNATION]])),"","NEED REF")</f>
        <v/>
      </c>
    </row>
    <row r="13936" spans="2:14">
      <c r="B13936">
        <v>34400069</v>
      </c>
      <c r="C13936" s="2">
        <v>37315</v>
      </c>
      <c r="D13936" t="s">
        <v>5523</v>
      </c>
      <c r="E13936" t="s">
        <v>11634</v>
      </c>
      <c r="F13936" t="s">
        <v>11633</v>
      </c>
      <c r="J13936" t="s">
        <v>9893</v>
      </c>
      <c r="L13936" t="str">
        <f>_xlfn.XLOOKUP(Tableau1[[#This Row],[TYPE DE PIECE]],Tableau4[MATIERE],Tableau4[SHORT TYPE],"",0,1)</f>
        <v/>
      </c>
      <c r="N13936" t="str">
        <f>IF(ISERR(FIND("DECOUPE",Tableau1[[#This Row],[DESIGNATION]])),"","NEED REF")</f>
        <v/>
      </c>
    </row>
    <row r="13937" spans="2:14">
      <c r="B13937">
        <v>34400068</v>
      </c>
      <c r="C13937" s="2">
        <v>37315</v>
      </c>
      <c r="D13937" t="s">
        <v>6880</v>
      </c>
      <c r="E13937" t="s">
        <v>11635</v>
      </c>
      <c r="F13937" t="s">
        <v>11636</v>
      </c>
      <c r="J13937" t="s">
        <v>1944</v>
      </c>
      <c r="L13937" t="str">
        <f>_xlfn.XLOOKUP(Tableau1[[#This Row],[TYPE DE PIECE]],Tableau4[MATIERE],Tableau4[SHORT TYPE],"",0,1)</f>
        <v/>
      </c>
      <c r="N13937" t="str">
        <f>IF(ISERR(FIND("DECOUPE",Tableau1[[#This Row],[DESIGNATION]])),"","NEED REF")</f>
        <v/>
      </c>
    </row>
    <row r="13938" spans="2:14">
      <c r="B13938">
        <v>34400067</v>
      </c>
      <c r="C13938" s="2">
        <v>37314</v>
      </c>
      <c r="D13938" t="s">
        <v>745</v>
      </c>
      <c r="E13938" t="s">
        <v>11637</v>
      </c>
      <c r="F13938" t="s">
        <v>11638</v>
      </c>
      <c r="J13938" t="s">
        <v>1944</v>
      </c>
      <c r="L13938" t="str">
        <f>_xlfn.XLOOKUP(Tableau1[[#This Row],[TYPE DE PIECE]],Tableau4[MATIERE],Tableau4[SHORT TYPE],"",0,1)</f>
        <v/>
      </c>
      <c r="N13938" t="str">
        <f>IF(ISERR(FIND("DECOUPE",Tableau1[[#This Row],[DESIGNATION]])),"","NEED REF")</f>
        <v/>
      </c>
    </row>
    <row r="13939" spans="2:14">
      <c r="B13939">
        <v>34400066</v>
      </c>
      <c r="C13939" s="2">
        <v>37314</v>
      </c>
      <c r="D13939" t="s">
        <v>5523</v>
      </c>
      <c r="E13939" t="s">
        <v>11639</v>
      </c>
      <c r="F13939" t="s">
        <v>11640</v>
      </c>
      <c r="J13939" t="s">
        <v>11641</v>
      </c>
      <c r="L13939" t="str">
        <f>_xlfn.XLOOKUP(Tableau1[[#This Row],[TYPE DE PIECE]],Tableau4[MATIERE],Tableau4[SHORT TYPE],"",0,1)</f>
        <v/>
      </c>
      <c r="N13939" t="str">
        <f>IF(ISERR(FIND("DECOUPE",Tableau1[[#This Row],[DESIGNATION]])),"","NEED REF")</f>
        <v/>
      </c>
    </row>
    <row r="13940" spans="2:14">
      <c r="B13940">
        <v>34400065</v>
      </c>
      <c r="C13940" s="2">
        <v>37302</v>
      </c>
      <c r="D13940" t="s">
        <v>5523</v>
      </c>
      <c r="E13940" t="s">
        <v>11642</v>
      </c>
      <c r="F13940" t="s">
        <v>11643</v>
      </c>
      <c r="J13940" t="s">
        <v>1944</v>
      </c>
      <c r="L13940" t="str">
        <f>_xlfn.XLOOKUP(Tableau1[[#This Row],[TYPE DE PIECE]],Tableau4[MATIERE],Tableau4[SHORT TYPE],"",0,1)</f>
        <v/>
      </c>
      <c r="N13940" t="str">
        <f>IF(ISERR(FIND("DECOUPE",Tableau1[[#This Row],[DESIGNATION]])),"","NEED REF")</f>
        <v/>
      </c>
    </row>
    <row r="13941" spans="2:14">
      <c r="B13941">
        <v>34400064</v>
      </c>
      <c r="C13941" s="2">
        <v>37301</v>
      </c>
      <c r="D13941" t="s">
        <v>6880</v>
      </c>
      <c r="E13941" t="s">
        <v>11644</v>
      </c>
      <c r="F13941" t="s">
        <v>10406</v>
      </c>
      <c r="J13941" t="s">
        <v>1944</v>
      </c>
      <c r="L13941" t="str">
        <f>_xlfn.XLOOKUP(Tableau1[[#This Row],[TYPE DE PIECE]],Tableau4[MATIERE],Tableau4[SHORT TYPE],"",0,1)</f>
        <v/>
      </c>
      <c r="N13941" t="str">
        <f>IF(ISERR(FIND("DECOUPE",Tableau1[[#This Row],[DESIGNATION]])),"","NEED REF")</f>
        <v/>
      </c>
    </row>
    <row r="13942" spans="2:14">
      <c r="B13942">
        <v>34400063</v>
      </c>
      <c r="C13942" s="2">
        <v>37301</v>
      </c>
      <c r="D13942" t="s">
        <v>13</v>
      </c>
      <c r="E13942" t="s">
        <v>11645</v>
      </c>
      <c r="F13942" t="s">
        <v>11646</v>
      </c>
      <c r="J13942" t="s">
        <v>1944</v>
      </c>
      <c r="L13942" t="str">
        <f>_xlfn.XLOOKUP(Tableau1[[#This Row],[TYPE DE PIECE]],Tableau4[MATIERE],Tableau4[SHORT TYPE],"",0,1)</f>
        <v/>
      </c>
      <c r="N13942" t="str">
        <f>IF(ISERR(FIND("DECOUPE",Tableau1[[#This Row],[DESIGNATION]])),"","NEED REF")</f>
        <v/>
      </c>
    </row>
    <row r="13943" spans="2:14">
      <c r="B13943">
        <v>34400062</v>
      </c>
      <c r="C13943" s="2">
        <v>37301</v>
      </c>
      <c r="D13943" t="s">
        <v>745</v>
      </c>
      <c r="E13943" t="s">
        <v>11647</v>
      </c>
      <c r="F13943" t="s">
        <v>11646</v>
      </c>
      <c r="J13943" t="s">
        <v>1944</v>
      </c>
      <c r="L13943" t="str">
        <f>_xlfn.XLOOKUP(Tableau1[[#This Row],[TYPE DE PIECE]],Tableau4[MATIERE],Tableau4[SHORT TYPE],"",0,1)</f>
        <v/>
      </c>
      <c r="N13943" t="str">
        <f>IF(ISERR(FIND("DECOUPE",Tableau1[[#This Row],[DESIGNATION]])),"","NEED REF")</f>
        <v/>
      </c>
    </row>
    <row r="13944" spans="2:14">
      <c r="B13944">
        <v>34400061</v>
      </c>
      <c r="C13944" s="2">
        <v>37301</v>
      </c>
      <c r="D13944" t="s">
        <v>745</v>
      </c>
      <c r="E13944" t="s">
        <v>11648</v>
      </c>
      <c r="F13944" t="s">
        <v>10458</v>
      </c>
      <c r="J13944" t="s">
        <v>1944</v>
      </c>
      <c r="L13944" t="str">
        <f>_xlfn.XLOOKUP(Tableau1[[#This Row],[TYPE DE PIECE]],Tableau4[MATIERE],Tableau4[SHORT TYPE],"",0,1)</f>
        <v/>
      </c>
      <c r="N13944" t="str">
        <f>IF(ISERR(FIND("DECOUPE",Tableau1[[#This Row],[DESIGNATION]])),"","NEED REF")</f>
        <v/>
      </c>
    </row>
    <row r="13945" spans="2:14">
      <c r="B13945">
        <v>34400060</v>
      </c>
      <c r="C13945" s="2">
        <v>37301</v>
      </c>
      <c r="D13945" t="s">
        <v>745</v>
      </c>
      <c r="E13945" t="s">
        <v>11647</v>
      </c>
      <c r="F13945" t="s">
        <v>11649</v>
      </c>
      <c r="J13945" t="s">
        <v>1944</v>
      </c>
      <c r="L13945" t="str">
        <f>_xlfn.XLOOKUP(Tableau1[[#This Row],[TYPE DE PIECE]],Tableau4[MATIERE],Tableau4[SHORT TYPE],"",0,1)</f>
        <v/>
      </c>
      <c r="N13945" t="str">
        <f>IF(ISERR(FIND("DECOUPE",Tableau1[[#This Row],[DESIGNATION]])),"","NEED REF")</f>
        <v/>
      </c>
    </row>
    <row r="13946" spans="2:14">
      <c r="B13946">
        <v>34400059</v>
      </c>
      <c r="C13946" s="2">
        <v>37301</v>
      </c>
      <c r="D13946" t="s">
        <v>13</v>
      </c>
      <c r="E13946" t="s">
        <v>11645</v>
      </c>
      <c r="F13946" t="s">
        <v>11649</v>
      </c>
      <c r="J13946" t="s">
        <v>1944</v>
      </c>
      <c r="L13946" t="str">
        <f>_xlfn.XLOOKUP(Tableau1[[#This Row],[TYPE DE PIECE]],Tableau4[MATIERE],Tableau4[SHORT TYPE],"",0,1)</f>
        <v/>
      </c>
      <c r="N13946" t="str">
        <f>IF(ISERR(FIND("DECOUPE",Tableau1[[#This Row],[DESIGNATION]])),"","NEED REF")</f>
        <v/>
      </c>
    </row>
    <row r="13947" spans="2:14">
      <c r="B13947">
        <v>34400058</v>
      </c>
      <c r="C13947" s="2">
        <v>37301</v>
      </c>
      <c r="D13947" t="s">
        <v>745</v>
      </c>
      <c r="E13947" t="s">
        <v>11650</v>
      </c>
      <c r="F13947" t="s">
        <v>11651</v>
      </c>
      <c r="J13947" t="s">
        <v>1944</v>
      </c>
      <c r="L13947" t="str">
        <f>_xlfn.XLOOKUP(Tableau1[[#This Row],[TYPE DE PIECE]],Tableau4[MATIERE],Tableau4[SHORT TYPE],"",0,1)</f>
        <v/>
      </c>
      <c r="N13947" t="str">
        <f>IF(ISERR(FIND("DECOUPE",Tableau1[[#This Row],[DESIGNATION]])),"","NEED REF")</f>
        <v/>
      </c>
    </row>
    <row r="13948" spans="2:14">
      <c r="B13948">
        <v>34400057</v>
      </c>
      <c r="C13948" s="2">
        <v>37294</v>
      </c>
      <c r="D13948" t="s">
        <v>745</v>
      </c>
      <c r="E13948" t="s">
        <v>11652</v>
      </c>
      <c r="F13948" t="s">
        <v>8695</v>
      </c>
      <c r="J13948" t="s">
        <v>1944</v>
      </c>
      <c r="L13948" t="str">
        <f>_xlfn.XLOOKUP(Tableau1[[#This Row],[TYPE DE PIECE]],Tableau4[MATIERE],Tableau4[SHORT TYPE],"",0,1)</f>
        <v/>
      </c>
      <c r="N13948" t="str">
        <f>IF(ISERR(FIND("DECOUPE",Tableau1[[#This Row],[DESIGNATION]])),"","NEED REF")</f>
        <v/>
      </c>
    </row>
    <row r="13949" spans="2:14">
      <c r="B13949">
        <v>34400056</v>
      </c>
      <c r="C13949" s="2">
        <v>37293</v>
      </c>
      <c r="D13949" t="s">
        <v>13</v>
      </c>
      <c r="E13949" t="s">
        <v>11653</v>
      </c>
      <c r="F13949" t="s">
        <v>11654</v>
      </c>
      <c r="J13949" t="s">
        <v>9274</v>
      </c>
      <c r="L13949" t="str">
        <f>_xlfn.XLOOKUP(Tableau1[[#This Row],[TYPE DE PIECE]],Tableau4[MATIERE],Tableau4[SHORT TYPE],"",0,1)</f>
        <v/>
      </c>
      <c r="N13949" t="str">
        <f>IF(ISERR(FIND("DECOUPE",Tableau1[[#This Row],[DESIGNATION]])),"","NEED REF")</f>
        <v/>
      </c>
    </row>
    <row r="13950" spans="2:14">
      <c r="B13950">
        <v>34400055</v>
      </c>
      <c r="C13950" s="2">
        <v>37292</v>
      </c>
      <c r="D13950" t="s">
        <v>5523</v>
      </c>
      <c r="E13950" t="s">
        <v>11655</v>
      </c>
      <c r="F13950" t="s">
        <v>11656</v>
      </c>
      <c r="J13950" t="s">
        <v>1944</v>
      </c>
      <c r="L13950" t="str">
        <f>_xlfn.XLOOKUP(Tableau1[[#This Row],[TYPE DE PIECE]],Tableau4[MATIERE],Tableau4[SHORT TYPE],"",0,1)</f>
        <v/>
      </c>
      <c r="N13950" t="str">
        <f>IF(ISERR(FIND("DECOUPE",Tableau1[[#This Row],[DESIGNATION]])),"","NEED REF")</f>
        <v/>
      </c>
    </row>
    <row r="13951" spans="2:14">
      <c r="B13951">
        <v>34400054</v>
      </c>
      <c r="C13951" s="2">
        <v>37288</v>
      </c>
      <c r="D13951" t="s">
        <v>13</v>
      </c>
      <c r="E13951" t="s">
        <v>11657</v>
      </c>
      <c r="F13951" t="s">
        <v>11658</v>
      </c>
      <c r="J13951" t="s">
        <v>1944</v>
      </c>
      <c r="L13951" t="str">
        <f>_xlfn.XLOOKUP(Tableau1[[#This Row],[TYPE DE PIECE]],Tableau4[MATIERE],Tableau4[SHORT TYPE],"",0,1)</f>
        <v/>
      </c>
      <c r="N13951" t="str">
        <f>IF(ISERR(FIND("DECOUPE",Tableau1[[#This Row],[DESIGNATION]])),"","NEED REF")</f>
        <v/>
      </c>
    </row>
    <row r="13952" spans="2:14">
      <c r="B13952">
        <v>34400053</v>
      </c>
      <c r="C13952" s="2">
        <v>37288</v>
      </c>
      <c r="D13952" t="s">
        <v>13</v>
      </c>
      <c r="E13952" t="s">
        <v>11659</v>
      </c>
      <c r="F13952" t="s">
        <v>11660</v>
      </c>
      <c r="J13952" t="s">
        <v>1944</v>
      </c>
      <c r="L13952" t="str">
        <f>_xlfn.XLOOKUP(Tableau1[[#This Row],[TYPE DE PIECE]],Tableau4[MATIERE],Tableau4[SHORT TYPE],"",0,1)</f>
        <v/>
      </c>
      <c r="N13952" t="str">
        <f>IF(ISERR(FIND("DECOUPE",Tableau1[[#This Row],[DESIGNATION]])),"","NEED REF")</f>
        <v/>
      </c>
    </row>
    <row r="13953" spans="2:14">
      <c r="B13953">
        <v>34400052</v>
      </c>
      <c r="C13953" s="2">
        <v>37288</v>
      </c>
      <c r="D13953" t="s">
        <v>13</v>
      </c>
      <c r="E13953" t="s">
        <v>11661</v>
      </c>
      <c r="F13953" t="s">
        <v>11643</v>
      </c>
      <c r="J13953" t="s">
        <v>1944</v>
      </c>
      <c r="L13953" t="str">
        <f>_xlfn.XLOOKUP(Tableau1[[#This Row],[TYPE DE PIECE]],Tableau4[MATIERE],Tableau4[SHORT TYPE],"",0,1)</f>
        <v/>
      </c>
      <c r="N13953" t="str">
        <f>IF(ISERR(FIND("DECOUPE",Tableau1[[#This Row],[DESIGNATION]])),"","NEED REF")</f>
        <v/>
      </c>
    </row>
    <row r="13954" spans="2:14">
      <c r="B13954">
        <v>34400051</v>
      </c>
      <c r="C13954" s="2">
        <v>37287</v>
      </c>
      <c r="D13954" t="s">
        <v>6880</v>
      </c>
      <c r="E13954" t="s">
        <v>11662</v>
      </c>
      <c r="F13954" t="s">
        <v>11663</v>
      </c>
      <c r="J13954" t="s">
        <v>1944</v>
      </c>
      <c r="L13954" t="str">
        <f>_xlfn.XLOOKUP(Tableau1[[#This Row],[TYPE DE PIECE]],Tableau4[MATIERE],Tableau4[SHORT TYPE],"",0,1)</f>
        <v/>
      </c>
      <c r="N13954" t="str">
        <f>IF(ISERR(FIND("DECOUPE",Tableau1[[#This Row],[DESIGNATION]])),"","NEED REF")</f>
        <v/>
      </c>
    </row>
    <row r="13955" spans="2:14">
      <c r="B13955">
        <v>34400050</v>
      </c>
      <c r="C13955" s="2">
        <v>37287</v>
      </c>
      <c r="D13955" t="s">
        <v>6880</v>
      </c>
      <c r="E13955" t="s">
        <v>11664</v>
      </c>
      <c r="F13955" t="s">
        <v>11663</v>
      </c>
      <c r="J13955" t="s">
        <v>1944</v>
      </c>
      <c r="L13955" t="str">
        <f>_xlfn.XLOOKUP(Tableau1[[#This Row],[TYPE DE PIECE]],Tableau4[MATIERE],Tableau4[SHORT TYPE],"",0,1)</f>
        <v/>
      </c>
      <c r="N13955" t="str">
        <f>IF(ISERR(FIND("DECOUPE",Tableau1[[#This Row],[DESIGNATION]])),"","NEED REF")</f>
        <v/>
      </c>
    </row>
    <row r="13956" spans="2:14">
      <c r="B13956">
        <v>34400049</v>
      </c>
      <c r="C13956" s="2">
        <v>37286</v>
      </c>
      <c r="D13956" t="s">
        <v>745</v>
      </c>
      <c r="E13956" t="s">
        <v>11629</v>
      </c>
      <c r="F13956" t="s">
        <v>11665</v>
      </c>
      <c r="J13956" t="s">
        <v>1944</v>
      </c>
      <c r="L13956" t="str">
        <f>_xlfn.XLOOKUP(Tableau1[[#This Row],[TYPE DE PIECE]],Tableau4[MATIERE],Tableau4[SHORT TYPE],"",0,1)</f>
        <v/>
      </c>
      <c r="N13956" t="str">
        <f>IF(ISERR(FIND("DECOUPE",Tableau1[[#This Row],[DESIGNATION]])),"","NEED REF")</f>
        <v/>
      </c>
    </row>
    <row r="13957" spans="2:14">
      <c r="B13957">
        <v>34400048</v>
      </c>
      <c r="C13957" s="2">
        <v>37286</v>
      </c>
      <c r="D13957" t="s">
        <v>745</v>
      </c>
      <c r="E13957" t="s">
        <v>11629</v>
      </c>
      <c r="F13957" t="s">
        <v>11649</v>
      </c>
      <c r="J13957" t="s">
        <v>1944</v>
      </c>
      <c r="L13957" t="str">
        <f>_xlfn.XLOOKUP(Tableau1[[#This Row],[TYPE DE PIECE]],Tableau4[MATIERE],Tableau4[SHORT TYPE],"",0,1)</f>
        <v/>
      </c>
      <c r="N13957" t="str">
        <f>IF(ISERR(FIND("DECOUPE",Tableau1[[#This Row],[DESIGNATION]])),"","NEED REF")</f>
        <v/>
      </c>
    </row>
    <row r="13958" spans="2:14">
      <c r="B13958">
        <v>34400047</v>
      </c>
      <c r="C13958" s="2">
        <v>37286</v>
      </c>
      <c r="D13958" t="s">
        <v>745</v>
      </c>
      <c r="E13958" t="s">
        <v>11629</v>
      </c>
      <c r="F13958" t="s">
        <v>10458</v>
      </c>
      <c r="J13958" t="s">
        <v>1944</v>
      </c>
      <c r="L13958" t="str">
        <f>_xlfn.XLOOKUP(Tableau1[[#This Row],[TYPE DE PIECE]],Tableau4[MATIERE],Tableau4[SHORT TYPE],"",0,1)</f>
        <v/>
      </c>
      <c r="N13958" t="str">
        <f>IF(ISERR(FIND("DECOUPE",Tableau1[[#This Row],[DESIGNATION]])),"","NEED REF")</f>
        <v/>
      </c>
    </row>
    <row r="13959" spans="2:14">
      <c r="B13959">
        <v>34400046</v>
      </c>
      <c r="C13959" s="2">
        <v>37284</v>
      </c>
      <c r="D13959" t="s">
        <v>5523</v>
      </c>
      <c r="E13959" t="s">
        <v>11666</v>
      </c>
      <c r="F13959" t="s">
        <v>11667</v>
      </c>
      <c r="J13959" t="s">
        <v>9893</v>
      </c>
      <c r="L13959" t="str">
        <f>_xlfn.XLOOKUP(Tableau1[[#This Row],[TYPE DE PIECE]],Tableau4[MATIERE],Tableau4[SHORT TYPE],"",0,1)</f>
        <v/>
      </c>
      <c r="N13959" t="str">
        <f>IF(ISERR(FIND("DECOUPE",Tableau1[[#This Row],[DESIGNATION]])),"","NEED REF")</f>
        <v/>
      </c>
    </row>
    <row r="13960" spans="2:14">
      <c r="B13960">
        <v>34400045</v>
      </c>
      <c r="C13960" s="2">
        <v>37284</v>
      </c>
      <c r="D13960" t="s">
        <v>6880</v>
      </c>
      <c r="E13960" t="s">
        <v>11668</v>
      </c>
      <c r="F13960" t="s">
        <v>11669</v>
      </c>
      <c r="J13960" t="s">
        <v>1944</v>
      </c>
      <c r="L13960" t="str">
        <f>_xlfn.XLOOKUP(Tableau1[[#This Row],[TYPE DE PIECE]],Tableau4[MATIERE],Tableau4[SHORT TYPE],"",0,1)</f>
        <v/>
      </c>
      <c r="N13960" t="str">
        <f>IF(ISERR(FIND("DECOUPE",Tableau1[[#This Row],[DESIGNATION]])),"","NEED REF")</f>
        <v/>
      </c>
    </row>
    <row r="13961" spans="2:14">
      <c r="B13961">
        <v>34400044</v>
      </c>
      <c r="C13961" s="2">
        <v>37281</v>
      </c>
      <c r="D13961" t="s">
        <v>745</v>
      </c>
      <c r="E13961" t="s">
        <v>11670</v>
      </c>
      <c r="F13961" t="s">
        <v>11671</v>
      </c>
      <c r="J13961" t="s">
        <v>9893</v>
      </c>
      <c r="L13961" t="str">
        <f>_xlfn.XLOOKUP(Tableau1[[#This Row],[TYPE DE PIECE]],Tableau4[MATIERE],Tableau4[SHORT TYPE],"",0,1)</f>
        <v/>
      </c>
      <c r="N13961" t="str">
        <f>IF(ISERR(FIND("DECOUPE",Tableau1[[#This Row],[DESIGNATION]])),"","NEED REF")</f>
        <v/>
      </c>
    </row>
    <row r="13962" spans="2:14">
      <c r="B13962">
        <v>34400043</v>
      </c>
      <c r="C13962" s="2">
        <v>37279</v>
      </c>
      <c r="D13962" t="s">
        <v>6880</v>
      </c>
      <c r="E13962" t="s">
        <v>11672</v>
      </c>
      <c r="F13962" t="s">
        <v>11673</v>
      </c>
      <c r="J13962" t="s">
        <v>9893</v>
      </c>
      <c r="L13962" t="str">
        <f>_xlfn.XLOOKUP(Tableau1[[#This Row],[TYPE DE PIECE]],Tableau4[MATIERE],Tableau4[SHORT TYPE],"",0,1)</f>
        <v/>
      </c>
      <c r="N13962" t="str">
        <f>IF(ISERR(FIND("DECOUPE",Tableau1[[#This Row],[DESIGNATION]])),"","NEED REF")</f>
        <v/>
      </c>
    </row>
    <row r="13963" spans="2:14">
      <c r="B13963">
        <v>34400042</v>
      </c>
      <c r="C13963" s="2">
        <v>37279</v>
      </c>
      <c r="D13963" t="s">
        <v>13</v>
      </c>
      <c r="E13963" t="s">
        <v>11674</v>
      </c>
      <c r="F13963" t="s">
        <v>11675</v>
      </c>
      <c r="J13963" t="s">
        <v>1944</v>
      </c>
      <c r="L13963" t="str">
        <f>_xlfn.XLOOKUP(Tableau1[[#This Row],[TYPE DE PIECE]],Tableau4[MATIERE],Tableau4[SHORT TYPE],"",0,1)</f>
        <v/>
      </c>
      <c r="N13963" t="str">
        <f>IF(ISERR(FIND("DECOUPE",Tableau1[[#This Row],[DESIGNATION]])),"","NEED REF")</f>
        <v/>
      </c>
    </row>
    <row r="13964" spans="2:14">
      <c r="B13964">
        <v>34400041</v>
      </c>
      <c r="C13964" s="2">
        <v>37279</v>
      </c>
      <c r="D13964" t="s">
        <v>13</v>
      </c>
      <c r="E13964" t="s">
        <v>11676</v>
      </c>
      <c r="F13964" t="s">
        <v>11675</v>
      </c>
      <c r="J13964" t="s">
        <v>1944</v>
      </c>
      <c r="L13964" t="str">
        <f>_xlfn.XLOOKUP(Tableau1[[#This Row],[TYPE DE PIECE]],Tableau4[MATIERE],Tableau4[SHORT TYPE],"",0,1)</f>
        <v/>
      </c>
      <c r="N13964" t="str">
        <f>IF(ISERR(FIND("DECOUPE",Tableau1[[#This Row],[DESIGNATION]])),"","NEED REF")</f>
        <v/>
      </c>
    </row>
    <row r="13965" spans="2:14">
      <c r="B13965">
        <v>34400040</v>
      </c>
      <c r="C13965" s="2">
        <v>37278</v>
      </c>
      <c r="D13965" t="s">
        <v>5523</v>
      </c>
      <c r="E13965" t="s">
        <v>11677</v>
      </c>
      <c r="F13965" t="s">
        <v>11678</v>
      </c>
      <c r="J13965" t="s">
        <v>1944</v>
      </c>
      <c r="L13965" t="str">
        <f>_xlfn.XLOOKUP(Tableau1[[#This Row],[TYPE DE PIECE]],Tableau4[MATIERE],Tableau4[SHORT TYPE],"",0,1)</f>
        <v/>
      </c>
      <c r="N13965" t="str">
        <f>IF(ISERR(FIND("DECOUPE",Tableau1[[#This Row],[DESIGNATION]])),"","NEED REF")</f>
        <v/>
      </c>
    </row>
    <row r="13966" spans="2:14">
      <c r="B13966">
        <v>34400039</v>
      </c>
      <c r="C13966" s="2">
        <v>37278</v>
      </c>
      <c r="D13966" t="s">
        <v>5523</v>
      </c>
      <c r="E13966" t="s">
        <v>11679</v>
      </c>
      <c r="F13966" t="s">
        <v>9644</v>
      </c>
      <c r="J13966" t="s">
        <v>1944</v>
      </c>
      <c r="L13966" t="str">
        <f>_xlfn.XLOOKUP(Tableau1[[#This Row],[TYPE DE PIECE]],Tableau4[MATIERE],Tableau4[SHORT TYPE],"",0,1)</f>
        <v/>
      </c>
      <c r="N13966" t="str">
        <f>IF(ISERR(FIND("DECOUPE",Tableau1[[#This Row],[DESIGNATION]])),"","NEED REF")</f>
        <v/>
      </c>
    </row>
    <row r="13967" spans="2:14">
      <c r="B13967">
        <v>34400038</v>
      </c>
      <c r="C13967" s="2">
        <v>37273</v>
      </c>
      <c r="D13967" t="s">
        <v>6880</v>
      </c>
      <c r="E13967" t="s">
        <v>11672</v>
      </c>
      <c r="F13967" t="s">
        <v>11680</v>
      </c>
      <c r="J13967" t="s">
        <v>1944</v>
      </c>
      <c r="L13967" t="str">
        <f>_xlfn.XLOOKUP(Tableau1[[#This Row],[TYPE DE PIECE]],Tableau4[MATIERE],Tableau4[SHORT TYPE],"",0,1)</f>
        <v/>
      </c>
      <c r="N13967" t="str">
        <f>IF(ISERR(FIND("DECOUPE",Tableau1[[#This Row],[DESIGNATION]])),"","NEED REF")</f>
        <v/>
      </c>
    </row>
    <row r="13968" spans="2:14">
      <c r="B13968">
        <v>34400037</v>
      </c>
      <c r="C13968" s="2">
        <v>37272</v>
      </c>
      <c r="D13968" t="s">
        <v>6880</v>
      </c>
      <c r="E13968" t="s">
        <v>11672</v>
      </c>
      <c r="F13968" t="s">
        <v>11675</v>
      </c>
      <c r="J13968" t="s">
        <v>1944</v>
      </c>
      <c r="L13968" t="str">
        <f>_xlfn.XLOOKUP(Tableau1[[#This Row],[TYPE DE PIECE]],Tableau4[MATIERE],Tableau4[SHORT TYPE],"",0,1)</f>
        <v/>
      </c>
      <c r="N13968" t="str">
        <f>IF(ISERR(FIND("DECOUPE",Tableau1[[#This Row],[DESIGNATION]])),"","NEED REF")</f>
        <v/>
      </c>
    </row>
    <row r="13969" spans="2:14">
      <c r="B13969">
        <v>34400036</v>
      </c>
      <c r="C13969" s="2">
        <v>37271</v>
      </c>
      <c r="D13969" t="s">
        <v>745</v>
      </c>
      <c r="E13969" t="s">
        <v>11629</v>
      </c>
      <c r="F13969" t="s">
        <v>11681</v>
      </c>
      <c r="J13969" t="s">
        <v>1944</v>
      </c>
      <c r="L13969" t="str">
        <f>_xlfn.XLOOKUP(Tableau1[[#This Row],[TYPE DE PIECE]],Tableau4[MATIERE],Tableau4[SHORT TYPE],"",0,1)</f>
        <v/>
      </c>
      <c r="N13969" t="str">
        <f>IF(ISERR(FIND("DECOUPE",Tableau1[[#This Row],[DESIGNATION]])),"","NEED REF")</f>
        <v/>
      </c>
    </row>
    <row r="13970" spans="2:14">
      <c r="B13970">
        <v>34400035</v>
      </c>
      <c r="C13970" s="2">
        <v>37271</v>
      </c>
      <c r="D13970" t="s">
        <v>745</v>
      </c>
      <c r="E13970" t="s">
        <v>11629</v>
      </c>
      <c r="F13970" t="s">
        <v>11682</v>
      </c>
      <c r="J13970" t="s">
        <v>1944</v>
      </c>
      <c r="L13970" t="str">
        <f>_xlfn.XLOOKUP(Tableau1[[#This Row],[TYPE DE PIECE]],Tableau4[MATIERE],Tableau4[SHORT TYPE],"",0,1)</f>
        <v/>
      </c>
      <c r="N13970" t="str">
        <f>IF(ISERR(FIND("DECOUPE",Tableau1[[#This Row],[DESIGNATION]])),"","NEED REF")</f>
        <v/>
      </c>
    </row>
    <row r="13971" spans="2:14">
      <c r="B13971">
        <v>34400034</v>
      </c>
      <c r="C13971" s="2">
        <v>37271</v>
      </c>
      <c r="D13971" t="s">
        <v>745</v>
      </c>
      <c r="E13971" t="s">
        <v>11629</v>
      </c>
      <c r="F13971" t="s">
        <v>11683</v>
      </c>
      <c r="J13971" t="s">
        <v>1944</v>
      </c>
      <c r="L13971" t="str">
        <f>_xlfn.XLOOKUP(Tableau1[[#This Row],[TYPE DE PIECE]],Tableau4[MATIERE],Tableau4[SHORT TYPE],"",0,1)</f>
        <v/>
      </c>
      <c r="N13971" t="str">
        <f>IF(ISERR(FIND("DECOUPE",Tableau1[[#This Row],[DESIGNATION]])),"","NEED REF")</f>
        <v/>
      </c>
    </row>
    <row r="13972" spans="2:14">
      <c r="B13972">
        <v>34400033</v>
      </c>
      <c r="C13972" s="2">
        <v>37270</v>
      </c>
      <c r="D13972" t="s">
        <v>745</v>
      </c>
      <c r="E13972" t="s">
        <v>11629</v>
      </c>
      <c r="F13972" t="s">
        <v>11684</v>
      </c>
      <c r="J13972" t="s">
        <v>1944</v>
      </c>
      <c r="L13972" t="str">
        <f>_xlfn.XLOOKUP(Tableau1[[#This Row],[TYPE DE PIECE]],Tableau4[MATIERE],Tableau4[SHORT TYPE],"",0,1)</f>
        <v/>
      </c>
      <c r="N13972" t="str">
        <f>IF(ISERR(FIND("DECOUPE",Tableau1[[#This Row],[DESIGNATION]])),"","NEED REF")</f>
        <v/>
      </c>
    </row>
    <row r="13973" spans="2:14">
      <c r="B13973">
        <v>34400032</v>
      </c>
      <c r="C13973" s="2">
        <v>37270</v>
      </c>
      <c r="D13973" t="s">
        <v>745</v>
      </c>
      <c r="E13973" t="s">
        <v>11629</v>
      </c>
      <c r="F13973" t="s">
        <v>11685</v>
      </c>
      <c r="J13973" t="s">
        <v>1944</v>
      </c>
      <c r="L13973" t="str">
        <f>_xlfn.XLOOKUP(Tableau1[[#This Row],[TYPE DE PIECE]],Tableau4[MATIERE],Tableau4[SHORT TYPE],"",0,1)</f>
        <v/>
      </c>
      <c r="N13973" t="str">
        <f>IF(ISERR(FIND("DECOUPE",Tableau1[[#This Row],[DESIGNATION]])),"","NEED REF")</f>
        <v/>
      </c>
    </row>
    <row r="13974" spans="2:14">
      <c r="B13974">
        <v>34400031</v>
      </c>
      <c r="C13974" s="2">
        <v>37264</v>
      </c>
      <c r="D13974" t="s">
        <v>10177</v>
      </c>
      <c r="E13974" t="s">
        <v>11686</v>
      </c>
      <c r="F13974" t="s">
        <v>11687</v>
      </c>
      <c r="J13974" t="s">
        <v>1944</v>
      </c>
      <c r="L13974" t="str">
        <f>_xlfn.XLOOKUP(Tableau1[[#This Row],[TYPE DE PIECE]],Tableau4[MATIERE],Tableau4[SHORT TYPE],"",0,1)</f>
        <v/>
      </c>
      <c r="N13974" t="str">
        <f>IF(ISERR(FIND("DECOUPE",Tableau1[[#This Row],[DESIGNATION]])),"","NEED REF")</f>
        <v/>
      </c>
    </row>
    <row r="13975" spans="2:14">
      <c r="B13975">
        <v>34400030</v>
      </c>
      <c r="C13975" s="2">
        <v>37252</v>
      </c>
      <c r="D13975" t="s">
        <v>745</v>
      </c>
      <c r="E13975" t="s">
        <v>11688</v>
      </c>
      <c r="F13975" t="s">
        <v>11689</v>
      </c>
      <c r="J13975" t="s">
        <v>1944</v>
      </c>
      <c r="L13975" t="str">
        <f>_xlfn.XLOOKUP(Tableau1[[#This Row],[TYPE DE PIECE]],Tableau4[MATIERE],Tableau4[SHORT TYPE],"",0,1)</f>
        <v/>
      </c>
      <c r="N13975" t="str">
        <f>IF(ISERR(FIND("DECOUPE",Tableau1[[#This Row],[DESIGNATION]])),"","NEED REF")</f>
        <v/>
      </c>
    </row>
    <row r="13976" spans="2:14">
      <c r="B13976">
        <v>34400029</v>
      </c>
      <c r="C13976" s="2">
        <v>37251</v>
      </c>
      <c r="D13976" t="s">
        <v>9861</v>
      </c>
      <c r="E13976" t="s">
        <v>11690</v>
      </c>
      <c r="F13976" t="s">
        <v>9644</v>
      </c>
      <c r="J13976" t="s">
        <v>1944</v>
      </c>
      <c r="L13976" t="str">
        <f>_xlfn.XLOOKUP(Tableau1[[#This Row],[TYPE DE PIECE]],Tableau4[MATIERE],Tableau4[SHORT TYPE],"",0,1)</f>
        <v/>
      </c>
      <c r="N13976" t="str">
        <f>IF(ISERR(FIND("DECOUPE",Tableau1[[#This Row],[DESIGNATION]])),"","NEED REF")</f>
        <v/>
      </c>
    </row>
    <row r="13977" spans="2:14">
      <c r="B13977">
        <v>34400028</v>
      </c>
      <c r="C13977" s="2">
        <v>37251</v>
      </c>
      <c r="D13977" t="s">
        <v>10177</v>
      </c>
      <c r="E13977" t="s">
        <v>11691</v>
      </c>
      <c r="F13977" t="s">
        <v>11692</v>
      </c>
      <c r="J13977" t="s">
        <v>2245</v>
      </c>
      <c r="L13977" t="str">
        <f>_xlfn.XLOOKUP(Tableau1[[#This Row],[TYPE DE PIECE]],Tableau4[MATIERE],Tableau4[SHORT TYPE],"",0,1)</f>
        <v/>
      </c>
      <c r="N13977" t="str">
        <f>IF(ISERR(FIND("DECOUPE",Tableau1[[#This Row],[DESIGNATION]])),"","NEED REF")</f>
        <v/>
      </c>
    </row>
    <row r="13978" spans="2:14">
      <c r="B13978">
        <v>34400027</v>
      </c>
      <c r="C13978" s="2">
        <v>37251</v>
      </c>
      <c r="D13978" t="s">
        <v>13</v>
      </c>
      <c r="E13978" t="s">
        <v>11693</v>
      </c>
      <c r="F13978" t="s">
        <v>11694</v>
      </c>
      <c r="J13978" t="s">
        <v>1944</v>
      </c>
      <c r="L13978" t="str">
        <f>_xlfn.XLOOKUP(Tableau1[[#This Row],[TYPE DE PIECE]],Tableau4[MATIERE],Tableau4[SHORT TYPE],"",0,1)</f>
        <v/>
      </c>
      <c r="N13978" t="str">
        <f>IF(ISERR(FIND("DECOUPE",Tableau1[[#This Row],[DESIGNATION]])),"","NEED REF")</f>
        <v/>
      </c>
    </row>
    <row r="13979" spans="2:14">
      <c r="B13979">
        <v>34400026</v>
      </c>
      <c r="C13979" s="2">
        <v>37251</v>
      </c>
      <c r="D13979" t="s">
        <v>13</v>
      </c>
      <c r="E13979" t="s">
        <v>11695</v>
      </c>
      <c r="F13979" t="s">
        <v>11694</v>
      </c>
      <c r="J13979" t="s">
        <v>1944</v>
      </c>
      <c r="L13979" t="str">
        <f>_xlfn.XLOOKUP(Tableau1[[#This Row],[TYPE DE PIECE]],Tableau4[MATIERE],Tableau4[SHORT TYPE],"",0,1)</f>
        <v/>
      </c>
      <c r="N13979" t="str">
        <f>IF(ISERR(FIND("DECOUPE",Tableau1[[#This Row],[DESIGNATION]])),"","NEED REF")</f>
        <v/>
      </c>
    </row>
    <row r="13980" spans="2:14">
      <c r="B13980">
        <v>34400025</v>
      </c>
      <c r="C13980" s="2">
        <v>37251</v>
      </c>
      <c r="D13980" t="s">
        <v>13</v>
      </c>
      <c r="E13980" t="s">
        <v>11696</v>
      </c>
      <c r="F13980" t="s">
        <v>11694</v>
      </c>
      <c r="J13980" t="s">
        <v>1944</v>
      </c>
      <c r="L13980" t="str">
        <f>_xlfn.XLOOKUP(Tableau1[[#This Row],[TYPE DE PIECE]],Tableau4[MATIERE],Tableau4[SHORT TYPE],"",0,1)</f>
        <v/>
      </c>
      <c r="N13980" t="str">
        <f>IF(ISERR(FIND("DECOUPE",Tableau1[[#This Row],[DESIGNATION]])),"","NEED REF")</f>
        <v/>
      </c>
    </row>
    <row r="13981" spans="2:14">
      <c r="B13981">
        <v>34400024</v>
      </c>
      <c r="C13981" s="2">
        <v>37215</v>
      </c>
      <c r="D13981" t="s">
        <v>745</v>
      </c>
      <c r="E13981" t="s">
        <v>11697</v>
      </c>
      <c r="F13981" t="s">
        <v>10406</v>
      </c>
      <c r="J13981" t="s">
        <v>9893</v>
      </c>
      <c r="L13981" t="str">
        <f>_xlfn.XLOOKUP(Tableau1[[#This Row],[TYPE DE PIECE]],Tableau4[MATIERE],Tableau4[SHORT TYPE],"",0,1)</f>
        <v/>
      </c>
      <c r="N13981" t="str">
        <f>IF(ISERR(FIND("DECOUPE",Tableau1[[#This Row],[DESIGNATION]])),"","NEED REF")</f>
        <v/>
      </c>
    </row>
    <row r="13982" spans="2:14">
      <c r="B13982">
        <v>34400023</v>
      </c>
      <c r="C13982" s="2"/>
      <c r="D13982" t="s">
        <v>13</v>
      </c>
      <c r="E13982" t="s">
        <v>11698</v>
      </c>
      <c r="F13982" t="s">
        <v>11699</v>
      </c>
      <c r="J13982" t="s">
        <v>9274</v>
      </c>
      <c r="L13982" t="str">
        <f>_xlfn.XLOOKUP(Tableau1[[#This Row],[TYPE DE PIECE]],Tableau4[MATIERE],Tableau4[SHORT TYPE],"",0,1)</f>
        <v/>
      </c>
      <c r="N13982" t="str">
        <f>IF(ISERR(FIND("DECOUPE",Tableau1[[#This Row],[DESIGNATION]])),"","NEED REF")</f>
        <v/>
      </c>
    </row>
    <row r="13983" spans="2:14">
      <c r="B13983">
        <v>34400022</v>
      </c>
      <c r="C13983" s="2"/>
      <c r="D13983" t="s">
        <v>745</v>
      </c>
      <c r="E13983" t="s">
        <v>11700</v>
      </c>
      <c r="F13983" t="s">
        <v>10289</v>
      </c>
      <c r="J13983" t="s">
        <v>9274</v>
      </c>
      <c r="L13983" t="str">
        <f>_xlfn.XLOOKUP(Tableau1[[#This Row],[TYPE DE PIECE]],Tableau4[MATIERE],Tableau4[SHORT TYPE],"",0,1)</f>
        <v/>
      </c>
      <c r="N13983" t="str">
        <f>IF(ISERR(FIND("DECOUPE",Tableau1[[#This Row],[DESIGNATION]])),"","NEED REF")</f>
        <v/>
      </c>
    </row>
    <row r="13984" spans="2:14">
      <c r="B13984">
        <v>34400021</v>
      </c>
      <c r="C13984" s="2"/>
      <c r="D13984" t="s">
        <v>745</v>
      </c>
      <c r="E13984" t="s">
        <v>11701</v>
      </c>
      <c r="F13984" t="s">
        <v>11702</v>
      </c>
      <c r="J13984" t="s">
        <v>9274</v>
      </c>
      <c r="L13984" t="str">
        <f>_xlfn.XLOOKUP(Tableau1[[#This Row],[TYPE DE PIECE]],Tableau4[MATIERE],Tableau4[SHORT TYPE],"",0,1)</f>
        <v/>
      </c>
      <c r="N13984" t="str">
        <f>IF(ISERR(FIND("DECOUPE",Tableau1[[#This Row],[DESIGNATION]])),"","NEED REF")</f>
        <v/>
      </c>
    </row>
    <row r="13985" spans="2:14">
      <c r="B13985">
        <v>34400020</v>
      </c>
      <c r="C13985" s="2"/>
      <c r="D13985" t="s">
        <v>745</v>
      </c>
      <c r="E13985" t="s">
        <v>11703</v>
      </c>
      <c r="F13985" t="s">
        <v>11702</v>
      </c>
      <c r="J13985" t="s">
        <v>9274</v>
      </c>
      <c r="L13985" t="str">
        <f>_xlfn.XLOOKUP(Tableau1[[#This Row],[TYPE DE PIECE]],Tableau4[MATIERE],Tableau4[SHORT TYPE],"",0,1)</f>
        <v/>
      </c>
      <c r="N13985" t="str">
        <f>IF(ISERR(FIND("DECOUPE",Tableau1[[#This Row],[DESIGNATION]])),"","NEED REF")</f>
        <v/>
      </c>
    </row>
    <row r="13986" spans="2:14">
      <c r="B13986">
        <v>34400019</v>
      </c>
      <c r="C13986" s="2"/>
      <c r="D13986" t="s">
        <v>13</v>
      </c>
      <c r="E13986" t="s">
        <v>11704</v>
      </c>
      <c r="J13986" t="s">
        <v>9893</v>
      </c>
      <c r="L13986" t="str">
        <f>_xlfn.XLOOKUP(Tableau1[[#This Row],[TYPE DE PIECE]],Tableau4[MATIERE],Tableau4[SHORT TYPE],"",0,1)</f>
        <v/>
      </c>
      <c r="N13986" t="str">
        <f>IF(ISERR(FIND("DECOUPE",Tableau1[[#This Row],[DESIGNATION]])),"","NEED REF")</f>
        <v/>
      </c>
    </row>
    <row r="13987" spans="2:14">
      <c r="B13987">
        <v>34400018</v>
      </c>
      <c r="C13987" s="2"/>
      <c r="D13987" t="s">
        <v>745</v>
      </c>
      <c r="E13987" t="s">
        <v>11705</v>
      </c>
      <c r="F13987" t="s">
        <v>10289</v>
      </c>
      <c r="J13987" t="s">
        <v>9274</v>
      </c>
      <c r="L13987" t="str">
        <f>_xlfn.XLOOKUP(Tableau1[[#This Row],[TYPE DE PIECE]],Tableau4[MATIERE],Tableau4[SHORT TYPE],"",0,1)</f>
        <v/>
      </c>
      <c r="N13987" t="str">
        <f>IF(ISERR(FIND("DECOUPE",Tableau1[[#This Row],[DESIGNATION]])),"","NEED REF")</f>
        <v/>
      </c>
    </row>
    <row r="13988" spans="2:14">
      <c r="B13988">
        <v>34400017</v>
      </c>
      <c r="C13988" s="2"/>
      <c r="D13988" t="s">
        <v>13</v>
      </c>
      <c r="E13988" t="s">
        <v>11706</v>
      </c>
      <c r="F13988" t="s">
        <v>11707</v>
      </c>
      <c r="J13988" t="s">
        <v>1944</v>
      </c>
      <c r="L13988" t="str">
        <f>_xlfn.XLOOKUP(Tableau1[[#This Row],[TYPE DE PIECE]],Tableau4[MATIERE],Tableau4[SHORT TYPE],"",0,1)</f>
        <v/>
      </c>
      <c r="N13988" t="str">
        <f>IF(ISERR(FIND("DECOUPE",Tableau1[[#This Row],[DESIGNATION]])),"","NEED REF")</f>
        <v/>
      </c>
    </row>
    <row r="13989" spans="2:14">
      <c r="B13989">
        <v>34400016</v>
      </c>
      <c r="C13989" s="2"/>
      <c r="D13989" t="s">
        <v>9775</v>
      </c>
      <c r="E13989" t="s">
        <v>11708</v>
      </c>
      <c r="F13989" t="s">
        <v>11707</v>
      </c>
      <c r="J13989" t="s">
        <v>1944</v>
      </c>
      <c r="L13989" t="str">
        <f>_xlfn.XLOOKUP(Tableau1[[#This Row],[TYPE DE PIECE]],Tableau4[MATIERE],Tableau4[SHORT TYPE],"",0,1)</f>
        <v/>
      </c>
      <c r="N13989" t="str">
        <f>IF(ISERR(FIND("DECOUPE",Tableau1[[#This Row],[DESIGNATION]])),"","NEED REF")</f>
        <v/>
      </c>
    </row>
    <row r="13990" spans="2:14">
      <c r="B13990">
        <v>34400015</v>
      </c>
      <c r="C13990" s="2"/>
      <c r="D13990" t="s">
        <v>9775</v>
      </c>
      <c r="E13990" t="s">
        <v>11709</v>
      </c>
      <c r="F13990" t="s">
        <v>11710</v>
      </c>
      <c r="J13990" t="s">
        <v>1944</v>
      </c>
      <c r="L13990" t="str">
        <f>_xlfn.XLOOKUP(Tableau1[[#This Row],[TYPE DE PIECE]],Tableau4[MATIERE],Tableau4[SHORT TYPE],"",0,1)</f>
        <v/>
      </c>
      <c r="N13990" t="str">
        <f>IF(ISERR(FIND("DECOUPE",Tableau1[[#This Row],[DESIGNATION]])),"","NEED REF")</f>
        <v/>
      </c>
    </row>
    <row r="13991" spans="2:14">
      <c r="B13991">
        <v>34400014</v>
      </c>
      <c r="C13991" s="2"/>
      <c r="E13991" t="s">
        <v>11711</v>
      </c>
      <c r="F13991" t="s">
        <v>11712</v>
      </c>
      <c r="J13991" t="s">
        <v>9274</v>
      </c>
      <c r="L13991" t="str">
        <f>_xlfn.XLOOKUP(Tableau1[[#This Row],[TYPE DE PIECE]],Tableau4[MATIERE],Tableau4[SHORT TYPE],"",0,1)</f>
        <v/>
      </c>
      <c r="N13991" t="str">
        <f>IF(ISERR(FIND("DECOUPE",Tableau1[[#This Row],[DESIGNATION]])),"","NEED REF")</f>
        <v/>
      </c>
    </row>
    <row r="13992" spans="2:14">
      <c r="B13992">
        <v>34400013</v>
      </c>
      <c r="C13992" s="2"/>
      <c r="D13992" t="s">
        <v>745</v>
      </c>
      <c r="E13992" t="s">
        <v>11713</v>
      </c>
      <c r="F13992" t="s">
        <v>9644</v>
      </c>
      <c r="J13992" t="s">
        <v>9274</v>
      </c>
      <c r="L13992" t="str">
        <f>_xlfn.XLOOKUP(Tableau1[[#This Row],[TYPE DE PIECE]],Tableau4[MATIERE],Tableau4[SHORT TYPE],"",0,1)</f>
        <v/>
      </c>
      <c r="N13992" t="str">
        <f>IF(ISERR(FIND("DECOUPE",Tableau1[[#This Row],[DESIGNATION]])),"","NEED REF")</f>
        <v/>
      </c>
    </row>
    <row r="13993" spans="2:14">
      <c r="B13993">
        <v>34400012</v>
      </c>
      <c r="C13993" s="2"/>
      <c r="D13993" t="s">
        <v>13</v>
      </c>
      <c r="E13993" t="s">
        <v>11714</v>
      </c>
      <c r="F13993" t="s">
        <v>11715</v>
      </c>
      <c r="J13993" t="s">
        <v>1944</v>
      </c>
      <c r="L13993" t="str">
        <f>_xlfn.XLOOKUP(Tableau1[[#This Row],[TYPE DE PIECE]],Tableau4[MATIERE],Tableau4[SHORT TYPE],"",0,1)</f>
        <v/>
      </c>
      <c r="N13993" t="str">
        <f>IF(ISERR(FIND("DECOUPE",Tableau1[[#This Row],[DESIGNATION]])),"","NEED REF")</f>
        <v/>
      </c>
    </row>
    <row r="13994" spans="2:14">
      <c r="B13994">
        <v>34400011</v>
      </c>
      <c r="C13994" s="2"/>
      <c r="D13994" t="s">
        <v>13</v>
      </c>
      <c r="E13994" t="s">
        <v>11714</v>
      </c>
      <c r="F13994" t="s">
        <v>10785</v>
      </c>
      <c r="J13994" t="s">
        <v>1944</v>
      </c>
      <c r="L13994" t="str">
        <f>_xlfn.XLOOKUP(Tableau1[[#This Row],[TYPE DE PIECE]],Tableau4[MATIERE],Tableau4[SHORT TYPE],"",0,1)</f>
        <v/>
      </c>
      <c r="N13994" t="str">
        <f>IF(ISERR(FIND("DECOUPE",Tableau1[[#This Row],[DESIGNATION]])),"","NEED REF")</f>
        <v/>
      </c>
    </row>
    <row r="13995" spans="2:14">
      <c r="B13995">
        <v>34400010</v>
      </c>
      <c r="C13995" s="2"/>
      <c r="D13995" t="s">
        <v>745</v>
      </c>
      <c r="E13995" t="s">
        <v>11716</v>
      </c>
      <c r="F13995" t="s">
        <v>11715</v>
      </c>
      <c r="J13995" t="s">
        <v>1944</v>
      </c>
      <c r="L13995" t="str">
        <f>_xlfn.XLOOKUP(Tableau1[[#This Row],[TYPE DE PIECE]],Tableau4[MATIERE],Tableau4[SHORT TYPE],"",0,1)</f>
        <v/>
      </c>
      <c r="N13995" t="str">
        <f>IF(ISERR(FIND("DECOUPE",Tableau1[[#This Row],[DESIGNATION]])),"","NEED REF")</f>
        <v/>
      </c>
    </row>
    <row r="13996" spans="2:14">
      <c r="B13996">
        <v>34400009</v>
      </c>
      <c r="C13996" s="2"/>
      <c r="D13996" t="s">
        <v>745</v>
      </c>
      <c r="E13996" t="s">
        <v>11716</v>
      </c>
      <c r="F13996" t="s">
        <v>10785</v>
      </c>
      <c r="J13996" t="s">
        <v>1944</v>
      </c>
      <c r="L13996" t="str">
        <f>_xlfn.XLOOKUP(Tableau1[[#This Row],[TYPE DE PIECE]],Tableau4[MATIERE],Tableau4[SHORT TYPE],"",0,1)</f>
        <v/>
      </c>
      <c r="N13996" t="str">
        <f>IF(ISERR(FIND("DECOUPE",Tableau1[[#This Row],[DESIGNATION]])),"","NEED REF")</f>
        <v/>
      </c>
    </row>
    <row r="13997" spans="2:14">
      <c r="B13997">
        <v>34400008</v>
      </c>
      <c r="C13997" s="2"/>
      <c r="D13997" t="s">
        <v>13</v>
      </c>
      <c r="E13997" t="s">
        <v>11717</v>
      </c>
      <c r="F13997" t="s">
        <v>11712</v>
      </c>
      <c r="J13997" t="s">
        <v>9274</v>
      </c>
      <c r="L13997" t="str">
        <f>_xlfn.XLOOKUP(Tableau1[[#This Row],[TYPE DE PIECE]],Tableau4[MATIERE],Tableau4[SHORT TYPE],"",0,1)</f>
        <v/>
      </c>
      <c r="N13997" t="str">
        <f>IF(ISERR(FIND("DECOUPE",Tableau1[[#This Row],[DESIGNATION]])),"","NEED REF")</f>
        <v/>
      </c>
    </row>
    <row r="13998" spans="2:14">
      <c r="B13998">
        <v>34400007</v>
      </c>
      <c r="C13998" s="2"/>
      <c r="D13998" t="s">
        <v>10177</v>
      </c>
      <c r="E13998" t="s">
        <v>11718</v>
      </c>
      <c r="F13998" t="s">
        <v>11710</v>
      </c>
      <c r="J13998" t="s">
        <v>1944</v>
      </c>
      <c r="L13998" t="str">
        <f>_xlfn.XLOOKUP(Tableau1[[#This Row],[TYPE DE PIECE]],Tableau4[MATIERE],Tableau4[SHORT TYPE],"",0,1)</f>
        <v/>
      </c>
      <c r="N13998" t="str">
        <f>IF(ISERR(FIND("DECOUPE",Tableau1[[#This Row],[DESIGNATION]])),"","NEED REF")</f>
        <v/>
      </c>
    </row>
    <row r="13999" spans="2:14">
      <c r="B13999">
        <v>34400006</v>
      </c>
      <c r="C13999" s="2"/>
      <c r="D13999" t="s">
        <v>10177</v>
      </c>
      <c r="E13999" t="s">
        <v>11719</v>
      </c>
      <c r="F13999" t="s">
        <v>11710</v>
      </c>
      <c r="J13999" t="s">
        <v>1944</v>
      </c>
      <c r="L13999" t="str">
        <f>_xlfn.XLOOKUP(Tableau1[[#This Row],[TYPE DE PIECE]],Tableau4[MATIERE],Tableau4[SHORT TYPE],"",0,1)</f>
        <v/>
      </c>
      <c r="N13999" t="str">
        <f>IF(ISERR(FIND("DECOUPE",Tableau1[[#This Row],[DESIGNATION]])),"","NEED REF")</f>
        <v/>
      </c>
    </row>
    <row r="14000" spans="2:14">
      <c r="B14000">
        <v>34400005</v>
      </c>
      <c r="C14000" s="2"/>
      <c r="D14000" t="s">
        <v>13</v>
      </c>
      <c r="E14000" t="s">
        <v>11720</v>
      </c>
      <c r="F14000" t="s">
        <v>11721</v>
      </c>
      <c r="J14000" t="s">
        <v>1944</v>
      </c>
      <c r="L14000" t="str">
        <f>_xlfn.XLOOKUP(Tableau1[[#This Row],[TYPE DE PIECE]],Tableau4[MATIERE],Tableau4[SHORT TYPE],"",0,1)</f>
        <v/>
      </c>
      <c r="N14000" t="str">
        <f>IF(ISERR(FIND("DECOUPE",Tableau1[[#This Row],[DESIGNATION]])),"","NEED REF")</f>
        <v/>
      </c>
    </row>
    <row r="14001" spans="2:14">
      <c r="B14001">
        <v>34400004</v>
      </c>
      <c r="C14001" s="2"/>
      <c r="D14001" t="s">
        <v>745</v>
      </c>
      <c r="E14001" t="s">
        <v>11722</v>
      </c>
      <c r="F14001" t="s">
        <v>11723</v>
      </c>
      <c r="J14001" t="s">
        <v>9274</v>
      </c>
      <c r="L14001" t="str">
        <f>_xlfn.XLOOKUP(Tableau1[[#This Row],[TYPE DE PIECE]],Tableau4[MATIERE],Tableau4[SHORT TYPE],"",0,1)</f>
        <v/>
      </c>
      <c r="N14001" t="str">
        <f>IF(ISERR(FIND("DECOUPE",Tableau1[[#This Row],[DESIGNATION]])),"","NEED REF")</f>
        <v/>
      </c>
    </row>
    <row r="14002" spans="2:14">
      <c r="B14002">
        <v>34400003</v>
      </c>
      <c r="C14002" s="2"/>
      <c r="D14002" t="s">
        <v>745</v>
      </c>
      <c r="E14002" t="s">
        <v>11724</v>
      </c>
      <c r="F14002" t="s">
        <v>11675</v>
      </c>
      <c r="J14002" t="s">
        <v>9274</v>
      </c>
      <c r="L14002" t="str">
        <f>_xlfn.XLOOKUP(Tableau1[[#This Row],[TYPE DE PIECE]],Tableau4[MATIERE],Tableau4[SHORT TYPE],"",0,1)</f>
        <v/>
      </c>
      <c r="N14002" t="str">
        <f>IF(ISERR(FIND("DECOUPE",Tableau1[[#This Row],[DESIGNATION]])),"","NEED REF")</f>
        <v/>
      </c>
    </row>
    <row r="14003" spans="2:14">
      <c r="B14003">
        <v>34400002</v>
      </c>
      <c r="C14003" s="2"/>
      <c r="D14003" t="s">
        <v>745</v>
      </c>
      <c r="E14003" t="s">
        <v>11725</v>
      </c>
      <c r="F14003" t="s">
        <v>11680</v>
      </c>
      <c r="J14003" t="s">
        <v>9274</v>
      </c>
      <c r="L14003" t="str">
        <f>_xlfn.XLOOKUP(Tableau1[[#This Row],[TYPE DE PIECE]],Tableau4[MATIERE],Tableau4[SHORT TYPE],"",0,1)</f>
        <v/>
      </c>
      <c r="N14003" t="str">
        <f>IF(ISERR(FIND("DECOUPE",Tableau1[[#This Row],[DESIGNATION]])),"","NEED REF")</f>
        <v/>
      </c>
    </row>
    <row r="14004" spans="2:14">
      <c r="B14004">
        <v>34400001</v>
      </c>
      <c r="C14004" s="2"/>
      <c r="D14004" t="s">
        <v>745</v>
      </c>
      <c r="E14004" t="s">
        <v>11726</v>
      </c>
      <c r="F14004" t="s">
        <v>11727</v>
      </c>
      <c r="J14004" t="s">
        <v>9274</v>
      </c>
      <c r="L14004" t="str">
        <f>_xlfn.XLOOKUP(Tableau1[[#This Row],[TYPE DE PIECE]],Tableau4[MATIERE],Tableau4[SHORT TYPE],"",0,1)</f>
        <v/>
      </c>
      <c r="N14004" t="str">
        <f>IF(ISERR(FIND("DECOUPE",Tableau1[[#This Row],[DESIGNATION]])),"","NEED REF")</f>
        <v/>
      </c>
    </row>
    <row r="14005" spans="2:14">
      <c r="B14005">
        <v>34400000</v>
      </c>
      <c r="C14005" s="2"/>
      <c r="D14005" t="s">
        <v>13</v>
      </c>
      <c r="E14005" t="s">
        <v>11728</v>
      </c>
      <c r="F14005" t="s">
        <v>11729</v>
      </c>
      <c r="J14005" t="s">
        <v>1944</v>
      </c>
      <c r="L14005" t="str">
        <f>_xlfn.XLOOKUP(Tableau1[[#This Row],[TYPE DE PIECE]],Tableau4[MATIERE],Tableau4[SHORT TYPE],"",0,1)</f>
        <v/>
      </c>
      <c r="N14005" t="str">
        <f>IF(ISERR(FIND("DECOUPE",Tableau1[[#This Row],[DESIGNATION]])),"","NEED REF")</f>
        <v/>
      </c>
    </row>
    <row r="14006" spans="2:14">
      <c r="C14006" s="2"/>
      <c r="N14006" t="str">
        <f>IF(ISERR(FIND("DECOUPE",Tableau1[[#This Row],[DESIGNATION]])),"","NEED REF")</f>
        <v/>
      </c>
    </row>
  </sheetData>
  <phoneticPr fontId="8" type="noConversion"/>
  <dataValidations disablePrompts="1" count="4">
    <dataValidation type="list" allowBlank="1" showInputMessage="1" showErrorMessage="1" sqref="G2410:G2411 G4706:G4721 G4669 G4617 G4599:G4612 G4570 G4537:G4540 G4524:G4527 G4516 G4503:G4511 G4495 G4472:G4480 G4407 G4397 G4378 G4297 G4239 G4801:G14006" xr:uid="{6FAEFA4E-8694-416C-8B01-BB1B3F5CE9CA}">
      <formula1>"GVE,GVX,GVS,E3L,E3S,G7K,G5K,EAC"</formula1>
    </dataValidation>
    <dataValidation type="list" allowBlank="1" showInputMessage="1" showErrorMessage="1" sqref="G4797:G4800 G4787:G4793" xr:uid="{92314994-7970-4E00-9615-E71EE2FAB1D3}">
      <formula1>"GVX,GVL,GVS,E3L,E3S,G7K,G5K,EAC"</formula1>
    </dataValidation>
    <dataValidation type="list" allowBlank="1" showInputMessage="1" showErrorMessage="1" sqref="H2410:H2412 H2443 H2440 H2436:H2438 H2431:H2434 H2422:H2424 H2417:H2419 H2334:H2335 H2445:H3285 H3289:H3341 H3348:H3451 H3453:H3461 H3465:H3645 H3647:H4077 H4079:H4092 H4094:H4098 H4101:H4103 H4107:H4130 H4132:H4141 H4143:H4149 H4151:H4173 H4176:H4182 H4185:H4186 H4188:H4189 H4191:H4192 H4196 H4203:H4208 H4211 H4215:H5144 H5148:H14006 H1457:H1459 H1445 H1071:H1072" xr:uid="{D3DAEC6C-B6CD-41B0-9C87-37DE2349865B}">
      <formula1>"UPS,IO,BYPASS,AUX,PMM,BATTERY,STS,REGEN,BACKFEED,AUTRE"</formula1>
    </dataValidation>
    <dataValidation type="list" allowBlank="1" showInputMessage="1" showErrorMessage="1" sqref="D1045:D1056 D1058:D14006" xr:uid="{2E32D462-A735-4219-990B-CCD31B3E0B0D}">
      <formula1>"SPEC,NOM,CDC,-"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7DC6-3A87-499C-AF38-D8164EA30778}">
  <sheetPr codeName="Sheet1"/>
  <dimension ref="A1:D628"/>
  <sheetViews>
    <sheetView workbookViewId="0"/>
  </sheetViews>
  <sheetFormatPr defaultColWidth="11.42578125" defaultRowHeight="15"/>
  <cols>
    <col min="1" max="1" width="33.5703125" bestFit="1" customWidth="1"/>
    <col min="2" max="2" width="33.5703125" customWidth="1"/>
    <col min="3" max="3" width="71.140625" bestFit="1" customWidth="1"/>
  </cols>
  <sheetData>
    <row r="1" spans="1:4">
      <c r="A1" s="136" t="s">
        <v>11730</v>
      </c>
      <c r="B1" s="136" t="s">
        <v>11731</v>
      </c>
      <c r="C1" s="136" t="s">
        <v>11732</v>
      </c>
      <c r="D1" s="136" t="s">
        <v>11733</v>
      </c>
    </row>
    <row r="2" spans="1:4">
      <c r="A2" s="136" t="s">
        <v>11734</v>
      </c>
      <c r="B2" s="137" t="str">
        <f>LEFT(Tableau2[[#This Row],[n]],8)</f>
        <v>34412738</v>
      </c>
      <c r="C2" s="136" t="s">
        <v>11735</v>
      </c>
      <c r="D2" s="136" t="e">
        <f>VLOOKUP(Tableau2[[#This Row],[Ref]],Tableau1[],4,FALSE)</f>
        <v>#N/A</v>
      </c>
    </row>
    <row r="3" spans="1:4">
      <c r="A3" s="136" t="s">
        <v>11736</v>
      </c>
      <c r="B3" s="137" t="str">
        <f>LEFT(Tableau2[[#This Row],[n]],8)</f>
        <v>34412737</v>
      </c>
      <c r="C3" s="136" t="s">
        <v>11737</v>
      </c>
      <c r="D3" s="136" t="e">
        <f>VLOOKUP(Tableau2[[#This Row],[Ref]],Tableau1[],4,FALSE)</f>
        <v>#N/A</v>
      </c>
    </row>
    <row r="4" spans="1:4">
      <c r="A4" s="136" t="s">
        <v>11738</v>
      </c>
      <c r="B4" s="137" t="str">
        <f>LEFT(Tableau2[[#This Row],[n]],8)</f>
        <v>34412730</v>
      </c>
      <c r="C4" s="136" t="s">
        <v>462</v>
      </c>
      <c r="D4" s="136" t="e">
        <f>VLOOKUP(Tableau2[[#This Row],[Ref]],Tableau1[],4,FALSE)</f>
        <v>#N/A</v>
      </c>
    </row>
    <row r="5" spans="1:4">
      <c r="A5" s="136" t="s">
        <v>11739</v>
      </c>
      <c r="B5" s="137" t="str">
        <f>LEFT(Tableau2[[#This Row],[n]],8)</f>
        <v>34412718</v>
      </c>
      <c r="C5" s="136" t="s">
        <v>476</v>
      </c>
      <c r="D5" s="136" t="e">
        <f>VLOOKUP(Tableau2[[#This Row],[Ref]],Tableau1[],4,FALSE)</f>
        <v>#N/A</v>
      </c>
    </row>
    <row r="6" spans="1:4">
      <c r="A6" s="136" t="s">
        <v>11740</v>
      </c>
      <c r="B6" s="137" t="str">
        <f>LEFT(Tableau2[[#This Row],[n]],8)</f>
        <v>34412717</v>
      </c>
      <c r="C6" s="136" t="s">
        <v>477</v>
      </c>
      <c r="D6" s="136" t="e">
        <f>VLOOKUP(Tableau2[[#This Row],[Ref]],Tableau1[],4,FALSE)</f>
        <v>#N/A</v>
      </c>
    </row>
    <row r="7" spans="1:4">
      <c r="A7" s="136" t="s">
        <v>11741</v>
      </c>
      <c r="B7" s="137" t="str">
        <f>LEFT(Tableau2[[#This Row],[n]],8)</f>
        <v>34412716</v>
      </c>
      <c r="C7" s="136" t="s">
        <v>478</v>
      </c>
      <c r="D7" s="136" t="e">
        <f>VLOOKUP(Tableau2[[#This Row],[Ref]],Tableau1[],4,FALSE)</f>
        <v>#N/A</v>
      </c>
    </row>
    <row r="8" spans="1:4">
      <c r="A8" s="136" t="s">
        <v>11742</v>
      </c>
      <c r="B8" s="137" t="str">
        <f>LEFT(Tableau2[[#This Row],[n]],8)</f>
        <v>34412715</v>
      </c>
      <c r="C8" s="136" t="s">
        <v>479</v>
      </c>
      <c r="D8" s="136" t="e">
        <f>VLOOKUP(Tableau2[[#This Row],[Ref]],Tableau1[],4,FALSE)</f>
        <v>#N/A</v>
      </c>
    </row>
    <row r="9" spans="1:4">
      <c r="A9" s="136" t="s">
        <v>11743</v>
      </c>
      <c r="B9" s="137" t="str">
        <f>LEFT(Tableau2[[#This Row],[n]],8)</f>
        <v>34412714</v>
      </c>
      <c r="C9" s="136" t="s">
        <v>483</v>
      </c>
      <c r="D9" s="136" t="e">
        <f>VLOOKUP(Tableau2[[#This Row],[Ref]],Tableau1[],4,FALSE)</f>
        <v>#N/A</v>
      </c>
    </row>
    <row r="10" spans="1:4">
      <c r="A10" s="136" t="s">
        <v>11744</v>
      </c>
      <c r="B10" s="137" t="str">
        <f>LEFT(Tableau2[[#This Row],[n]],8)</f>
        <v>34412713</v>
      </c>
      <c r="C10" s="136" t="s">
        <v>11745</v>
      </c>
      <c r="D10" s="136" t="e">
        <f>VLOOKUP(Tableau2[[#This Row],[Ref]],Tableau1[],4,FALSE)</f>
        <v>#N/A</v>
      </c>
    </row>
    <row r="11" spans="1:4">
      <c r="A11" s="136" t="s">
        <v>11746</v>
      </c>
      <c r="B11" s="137" t="str">
        <f>LEFT(Tableau2[[#This Row],[n]],8)</f>
        <v>34412712</v>
      </c>
      <c r="C11" s="136" t="s">
        <v>486</v>
      </c>
      <c r="D11" s="136" t="e">
        <f>VLOOKUP(Tableau2[[#This Row],[Ref]],Tableau1[],4,FALSE)</f>
        <v>#N/A</v>
      </c>
    </row>
    <row r="12" spans="1:4">
      <c r="A12" s="136" t="s">
        <v>11747</v>
      </c>
      <c r="B12" s="137" t="str">
        <f>LEFT(Tableau2[[#This Row],[n]],8)</f>
        <v>34412711</v>
      </c>
      <c r="C12" s="136" t="s">
        <v>487</v>
      </c>
      <c r="D12" s="136" t="e">
        <f>VLOOKUP(Tableau2[[#This Row],[Ref]],Tableau1[],4,FALSE)</f>
        <v>#N/A</v>
      </c>
    </row>
    <row r="13" spans="1:4">
      <c r="A13" s="136" t="s">
        <v>11748</v>
      </c>
      <c r="B13" s="137" t="str">
        <f>LEFT(Tableau2[[#This Row],[n]],8)</f>
        <v>34412710</v>
      </c>
      <c r="C13" s="136" t="s">
        <v>11749</v>
      </c>
      <c r="D13" s="136" t="e">
        <f>VLOOKUP(Tableau2[[#This Row],[Ref]],Tableau1[],4,FALSE)</f>
        <v>#N/A</v>
      </c>
    </row>
    <row r="14" spans="1:4">
      <c r="A14" s="136" t="s">
        <v>11750</v>
      </c>
      <c r="B14" s="137" t="str">
        <f>LEFT(Tableau2[[#This Row],[n]],8)</f>
        <v>34412709</v>
      </c>
      <c r="C14" s="136" t="s">
        <v>11751</v>
      </c>
      <c r="D14" s="136" t="e">
        <f>VLOOKUP(Tableau2[[#This Row],[Ref]],Tableau1[],4,FALSE)</f>
        <v>#N/A</v>
      </c>
    </row>
    <row r="15" spans="1:4">
      <c r="A15" s="136" t="s">
        <v>11752</v>
      </c>
      <c r="B15" s="137" t="str">
        <f>LEFT(Tableau2[[#This Row],[n]],8)</f>
        <v>34412708</v>
      </c>
      <c r="C15" s="136" t="s">
        <v>11753</v>
      </c>
      <c r="D15" s="136" t="e">
        <f>VLOOKUP(Tableau2[[#This Row],[Ref]],Tableau1[],4,FALSE)</f>
        <v>#N/A</v>
      </c>
    </row>
    <row r="16" spans="1:4">
      <c r="A16" s="136" t="s">
        <v>11754</v>
      </c>
      <c r="B16" s="137" t="str">
        <f>LEFT(Tableau2[[#This Row],[n]],8)</f>
        <v>34412707</v>
      </c>
      <c r="C16" s="136" t="s">
        <v>494</v>
      </c>
      <c r="D16" s="136" t="e">
        <f>VLOOKUP(Tableau2[[#This Row],[Ref]],Tableau1[],4,FALSE)</f>
        <v>#N/A</v>
      </c>
    </row>
    <row r="17" spans="1:4">
      <c r="A17" s="136" t="s">
        <v>11755</v>
      </c>
      <c r="B17" s="137" t="str">
        <f>LEFT(Tableau2[[#This Row],[n]],8)</f>
        <v>34412706</v>
      </c>
      <c r="C17" s="136" t="s">
        <v>495</v>
      </c>
      <c r="D17" s="136" t="e">
        <f>VLOOKUP(Tableau2[[#This Row],[Ref]],Tableau1[],4,FALSE)</f>
        <v>#N/A</v>
      </c>
    </row>
    <row r="18" spans="1:4">
      <c r="A18" s="136" t="s">
        <v>11756</v>
      </c>
      <c r="B18" s="137" t="str">
        <f>LEFT(Tableau2[[#This Row],[n]],8)</f>
        <v>34412705</v>
      </c>
      <c r="C18" s="136" t="s">
        <v>496</v>
      </c>
      <c r="D18" s="136" t="e">
        <f>VLOOKUP(Tableau2[[#This Row],[Ref]],Tableau1[],4,FALSE)</f>
        <v>#N/A</v>
      </c>
    </row>
    <row r="19" spans="1:4">
      <c r="A19" s="136" t="s">
        <v>11757</v>
      </c>
      <c r="B19" s="137" t="str">
        <f>LEFT(Tableau2[[#This Row],[n]],8)</f>
        <v>34412703</v>
      </c>
      <c r="C19" s="136" t="s">
        <v>497</v>
      </c>
      <c r="D19" s="136" t="e">
        <f>VLOOKUP(Tableau2[[#This Row],[Ref]],Tableau1[],4,FALSE)</f>
        <v>#N/A</v>
      </c>
    </row>
    <row r="20" spans="1:4">
      <c r="A20" s="136" t="s">
        <v>11758</v>
      </c>
      <c r="B20" s="137" t="str">
        <f>LEFT(Tableau2[[#This Row],[n]],8)</f>
        <v>34412702</v>
      </c>
      <c r="C20" s="136" t="s">
        <v>11759</v>
      </c>
      <c r="D20" s="136" t="e">
        <f>VLOOKUP(Tableau2[[#This Row],[Ref]],Tableau1[],4,FALSE)</f>
        <v>#N/A</v>
      </c>
    </row>
    <row r="21" spans="1:4">
      <c r="A21" s="136" t="s">
        <v>11760</v>
      </c>
      <c r="B21" s="137" t="str">
        <f>LEFT(Tableau2[[#This Row],[n]],8)</f>
        <v>34412701</v>
      </c>
      <c r="C21" s="136" t="s">
        <v>11761</v>
      </c>
      <c r="D21" s="136" t="e">
        <f>VLOOKUP(Tableau2[[#This Row],[Ref]],Tableau1[],4,FALSE)</f>
        <v>#N/A</v>
      </c>
    </row>
    <row r="22" spans="1:4">
      <c r="A22" s="136" t="s">
        <v>11762</v>
      </c>
      <c r="B22" s="137" t="str">
        <f>LEFT(Tableau2[[#This Row],[n]],8)</f>
        <v>34412700</v>
      </c>
      <c r="C22" s="136" t="s">
        <v>11763</v>
      </c>
      <c r="D22" s="136" t="e">
        <f>VLOOKUP(Tableau2[[#This Row],[Ref]],Tableau1[],4,FALSE)</f>
        <v>#N/A</v>
      </c>
    </row>
    <row r="23" spans="1:4">
      <c r="A23" s="136" t="s">
        <v>11764</v>
      </c>
      <c r="B23" s="137" t="str">
        <f>LEFT(Tableau2[[#This Row],[n]],8)</f>
        <v>34412699</v>
      </c>
      <c r="C23" s="136" t="s">
        <v>11765</v>
      </c>
      <c r="D23" s="136" t="e">
        <f>VLOOKUP(Tableau2[[#This Row],[Ref]],Tableau1[],4,FALSE)</f>
        <v>#N/A</v>
      </c>
    </row>
    <row r="24" spans="1:4">
      <c r="A24" s="136" t="s">
        <v>11766</v>
      </c>
      <c r="B24" s="137" t="str">
        <f>LEFT(Tableau2[[#This Row],[n]],8)</f>
        <v>34412698</v>
      </c>
      <c r="C24" s="136" t="s">
        <v>11767</v>
      </c>
      <c r="D24" s="136" t="e">
        <f>VLOOKUP(Tableau2[[#This Row],[Ref]],Tableau1[],4,FALSE)</f>
        <v>#N/A</v>
      </c>
    </row>
    <row r="25" spans="1:4">
      <c r="A25" s="136" t="s">
        <v>11768</v>
      </c>
      <c r="B25" s="137" t="str">
        <f>LEFT(Tableau2[[#This Row],[n]],8)</f>
        <v>34412697</v>
      </c>
      <c r="C25" s="136" t="s">
        <v>499</v>
      </c>
      <c r="D25" s="136" t="e">
        <f>VLOOKUP(Tableau2[[#This Row],[Ref]],Tableau1[],4,FALSE)</f>
        <v>#N/A</v>
      </c>
    </row>
    <row r="26" spans="1:4">
      <c r="A26" s="136" t="s">
        <v>11769</v>
      </c>
      <c r="B26" s="137" t="str">
        <f>LEFT(Tableau2[[#This Row],[n]],8)</f>
        <v>34412696</v>
      </c>
      <c r="C26" s="136" t="s">
        <v>501</v>
      </c>
      <c r="D26" s="136" t="e">
        <f>VLOOKUP(Tableau2[[#This Row],[Ref]],Tableau1[],4,FALSE)</f>
        <v>#N/A</v>
      </c>
    </row>
    <row r="27" spans="1:4">
      <c r="A27" s="136" t="s">
        <v>11770</v>
      </c>
      <c r="B27" s="137" t="str">
        <f>LEFT(Tableau2[[#This Row],[n]],8)</f>
        <v>34412695</v>
      </c>
      <c r="C27" s="136" t="s">
        <v>11771</v>
      </c>
      <c r="D27" s="136" t="e">
        <f>VLOOKUP(Tableau2[[#This Row],[Ref]],Tableau1[],4,FALSE)</f>
        <v>#N/A</v>
      </c>
    </row>
    <row r="28" spans="1:4">
      <c r="A28" s="136" t="s">
        <v>11772</v>
      </c>
      <c r="B28" s="137" t="str">
        <f>LEFT(Tableau2[[#This Row],[n]],8)</f>
        <v>34412694</v>
      </c>
      <c r="C28" s="136" t="s">
        <v>11773</v>
      </c>
      <c r="D28" s="136" t="e">
        <f>VLOOKUP(Tableau2[[#This Row],[Ref]],Tableau1[],4,FALSE)</f>
        <v>#N/A</v>
      </c>
    </row>
    <row r="29" spans="1:4">
      <c r="A29" s="136" t="s">
        <v>11774</v>
      </c>
      <c r="B29" s="137" t="str">
        <f>LEFT(Tableau2[[#This Row],[n]],8)</f>
        <v>34412693</v>
      </c>
      <c r="C29" s="136" t="s">
        <v>11775</v>
      </c>
      <c r="D29" s="136" t="e">
        <f>VLOOKUP(Tableau2[[#This Row],[Ref]],Tableau1[],4,FALSE)</f>
        <v>#N/A</v>
      </c>
    </row>
    <row r="30" spans="1:4">
      <c r="A30" s="136" t="s">
        <v>11776</v>
      </c>
      <c r="B30" s="137" t="str">
        <f>LEFT(Tableau2[[#This Row],[n]],8)</f>
        <v>34412692</v>
      </c>
      <c r="C30" s="136" t="s">
        <v>11777</v>
      </c>
      <c r="D30" s="136" t="e">
        <f>VLOOKUP(Tableau2[[#This Row],[Ref]],Tableau1[],4,FALSE)</f>
        <v>#N/A</v>
      </c>
    </row>
    <row r="31" spans="1:4">
      <c r="A31" s="136" t="s">
        <v>11778</v>
      </c>
      <c r="B31" s="137" t="str">
        <f>LEFT(Tableau2[[#This Row],[n]],8)</f>
        <v>34412691</v>
      </c>
      <c r="C31" s="136" t="s">
        <v>11779</v>
      </c>
      <c r="D31" s="136" t="e">
        <f>VLOOKUP(Tableau2[[#This Row],[Ref]],Tableau1[],4,FALSE)</f>
        <v>#N/A</v>
      </c>
    </row>
    <row r="32" spans="1:4">
      <c r="A32" s="136" t="s">
        <v>11780</v>
      </c>
      <c r="B32" s="137" t="str">
        <f>LEFT(Tableau2[[#This Row],[n]],8)</f>
        <v>34412690</v>
      </c>
      <c r="C32" s="136" t="s">
        <v>11781</v>
      </c>
      <c r="D32" s="136" t="e">
        <f>VLOOKUP(Tableau2[[#This Row],[Ref]],Tableau1[],4,FALSE)</f>
        <v>#N/A</v>
      </c>
    </row>
    <row r="33" spans="1:4">
      <c r="A33" s="136" t="s">
        <v>11782</v>
      </c>
      <c r="B33" s="137" t="str">
        <f>LEFT(Tableau2[[#This Row],[n]],8)</f>
        <v>34412689</v>
      </c>
      <c r="C33" s="136" t="s">
        <v>11783</v>
      </c>
      <c r="D33" s="136" t="e">
        <f>VLOOKUP(Tableau2[[#This Row],[Ref]],Tableau1[],4,FALSE)</f>
        <v>#N/A</v>
      </c>
    </row>
    <row r="34" spans="1:4">
      <c r="A34" s="136" t="s">
        <v>11784</v>
      </c>
      <c r="B34" s="137" t="str">
        <f>LEFT(Tableau2[[#This Row],[n]],8)</f>
        <v>34412688</v>
      </c>
      <c r="C34" s="136" t="s">
        <v>11785</v>
      </c>
      <c r="D34" s="136" t="e">
        <f>VLOOKUP(Tableau2[[#This Row],[Ref]],Tableau1[],4,FALSE)</f>
        <v>#N/A</v>
      </c>
    </row>
    <row r="35" spans="1:4">
      <c r="A35" s="136" t="s">
        <v>11786</v>
      </c>
      <c r="B35" s="137" t="str">
        <f>LEFT(Tableau2[[#This Row],[n]],8)</f>
        <v>34412687</v>
      </c>
      <c r="C35" s="136" t="s">
        <v>11787</v>
      </c>
      <c r="D35" s="136" t="e">
        <f>VLOOKUP(Tableau2[[#This Row],[Ref]],Tableau1[],4,FALSE)</f>
        <v>#N/A</v>
      </c>
    </row>
    <row r="36" spans="1:4">
      <c r="A36" s="136" t="s">
        <v>11788</v>
      </c>
      <c r="B36" s="137" t="str">
        <f>LEFT(Tableau2[[#This Row],[n]],8)</f>
        <v>34412686</v>
      </c>
      <c r="C36" s="136" t="s">
        <v>11789</v>
      </c>
      <c r="D36" s="136" t="e">
        <f>VLOOKUP(Tableau2[[#This Row],[Ref]],Tableau1[],4,FALSE)</f>
        <v>#N/A</v>
      </c>
    </row>
    <row r="37" spans="1:4">
      <c r="A37" s="136" t="s">
        <v>11790</v>
      </c>
      <c r="B37" s="137" t="str">
        <f>LEFT(Tableau2[[#This Row],[n]],8)</f>
        <v>34412685</v>
      </c>
      <c r="C37" s="136" t="s">
        <v>11791</v>
      </c>
      <c r="D37" s="136" t="e">
        <f>VLOOKUP(Tableau2[[#This Row],[Ref]],Tableau1[],4,FALSE)</f>
        <v>#N/A</v>
      </c>
    </row>
    <row r="38" spans="1:4">
      <c r="A38" s="136" t="s">
        <v>11792</v>
      </c>
      <c r="B38" s="137" t="str">
        <f>LEFT(Tableau2[[#This Row],[n]],8)</f>
        <v>34412684</v>
      </c>
      <c r="C38" s="136" t="s">
        <v>11793</v>
      </c>
      <c r="D38" s="136" t="e">
        <f>VLOOKUP(Tableau2[[#This Row],[Ref]],Tableau1[],4,FALSE)</f>
        <v>#N/A</v>
      </c>
    </row>
    <row r="39" spans="1:4">
      <c r="A39" s="136" t="s">
        <v>11794</v>
      </c>
      <c r="B39" s="137" t="str">
        <f>LEFT(Tableau2[[#This Row],[n]],8)</f>
        <v>34412682</v>
      </c>
      <c r="C39" s="136" t="s">
        <v>11795</v>
      </c>
      <c r="D39" s="136" t="e">
        <f>VLOOKUP(Tableau2[[#This Row],[Ref]],Tableau1[],4,FALSE)</f>
        <v>#N/A</v>
      </c>
    </row>
    <row r="40" spans="1:4">
      <c r="A40" s="136" t="s">
        <v>11796</v>
      </c>
      <c r="B40" s="137" t="str">
        <f>LEFT(Tableau2[[#This Row],[n]],8)</f>
        <v>34412678</v>
      </c>
      <c r="C40" s="136" t="s">
        <v>501</v>
      </c>
      <c r="D40" s="136" t="e">
        <f>VLOOKUP(Tableau2[[#This Row],[Ref]],Tableau1[],4,FALSE)</f>
        <v>#N/A</v>
      </c>
    </row>
    <row r="41" spans="1:4">
      <c r="A41" s="136" t="s">
        <v>11797</v>
      </c>
      <c r="B41" s="137" t="str">
        <f>LEFT(Tableau2[[#This Row],[n]],8)</f>
        <v>34412677</v>
      </c>
      <c r="C41" s="136" t="s">
        <v>11798</v>
      </c>
      <c r="D41" s="136" t="e">
        <f>VLOOKUP(Tableau2[[#This Row],[Ref]],Tableau1[],4,FALSE)</f>
        <v>#N/A</v>
      </c>
    </row>
    <row r="42" spans="1:4">
      <c r="A42" s="136" t="s">
        <v>11799</v>
      </c>
      <c r="B42" s="137" t="str">
        <f>LEFT(Tableau2[[#This Row],[n]],8)</f>
        <v>34412676</v>
      </c>
      <c r="C42" s="136" t="s">
        <v>11800</v>
      </c>
      <c r="D42" s="136" t="e">
        <f>VLOOKUP(Tableau2[[#This Row],[Ref]],Tableau1[],4,FALSE)</f>
        <v>#N/A</v>
      </c>
    </row>
    <row r="43" spans="1:4">
      <c r="A43" s="136" t="s">
        <v>11801</v>
      </c>
      <c r="B43" s="137" t="str">
        <f>LEFT(Tableau2[[#This Row],[n]],8)</f>
        <v>34412675</v>
      </c>
      <c r="C43" s="136" t="s">
        <v>11802</v>
      </c>
      <c r="D43" s="136" t="e">
        <f>VLOOKUP(Tableau2[[#This Row],[Ref]],Tableau1[],4,FALSE)</f>
        <v>#N/A</v>
      </c>
    </row>
    <row r="44" spans="1:4">
      <c r="A44" s="136" t="s">
        <v>11803</v>
      </c>
      <c r="B44" s="137" t="str">
        <f>LEFT(Tableau2[[#This Row],[n]],8)</f>
        <v>34412674</v>
      </c>
      <c r="C44" s="136" t="s">
        <v>505</v>
      </c>
      <c r="D44" s="136" t="e">
        <f>VLOOKUP(Tableau2[[#This Row],[Ref]],Tableau1[],4,FALSE)</f>
        <v>#N/A</v>
      </c>
    </row>
    <row r="45" spans="1:4">
      <c r="A45" s="136" t="s">
        <v>11804</v>
      </c>
      <c r="B45" s="137" t="str">
        <f>LEFT(Tableau2[[#This Row],[n]],8)</f>
        <v>34412673</v>
      </c>
      <c r="C45" s="136" t="s">
        <v>501</v>
      </c>
      <c r="D45" s="136" t="e">
        <f>VLOOKUP(Tableau2[[#This Row],[Ref]],Tableau1[],4,FALSE)</f>
        <v>#N/A</v>
      </c>
    </row>
    <row r="46" spans="1:4">
      <c r="A46" s="136" t="s">
        <v>11805</v>
      </c>
      <c r="B46" s="137" t="str">
        <f>LEFT(Tableau2[[#This Row],[n]],8)</f>
        <v>34412672</v>
      </c>
      <c r="C46" s="136" t="s">
        <v>506</v>
      </c>
      <c r="D46" s="136" t="e">
        <f>VLOOKUP(Tableau2[[#This Row],[Ref]],Tableau1[],4,FALSE)</f>
        <v>#N/A</v>
      </c>
    </row>
    <row r="47" spans="1:4">
      <c r="A47" s="136" t="s">
        <v>11806</v>
      </c>
      <c r="B47" s="137" t="str">
        <f>LEFT(Tableau2[[#This Row],[n]],8)</f>
        <v>34412671</v>
      </c>
      <c r="C47" s="136" t="s">
        <v>506</v>
      </c>
      <c r="D47" s="136" t="e">
        <f>VLOOKUP(Tableau2[[#This Row],[Ref]],Tableau1[],4,FALSE)</f>
        <v>#N/A</v>
      </c>
    </row>
    <row r="48" spans="1:4">
      <c r="A48" s="136" t="s">
        <v>11807</v>
      </c>
      <c r="B48" s="137" t="str">
        <f>LEFT(Tableau2[[#This Row],[n]],8)</f>
        <v>34412669</v>
      </c>
      <c r="C48" s="136" t="s">
        <v>436</v>
      </c>
      <c r="D48" s="136" t="e">
        <f>VLOOKUP(Tableau2[[#This Row],[Ref]],Tableau1[],4,FALSE)</f>
        <v>#N/A</v>
      </c>
    </row>
    <row r="49" spans="1:4">
      <c r="A49" s="136" t="s">
        <v>11808</v>
      </c>
      <c r="B49" s="137" t="str">
        <f>LEFT(Tableau2[[#This Row],[n]],8)</f>
        <v>34412668</v>
      </c>
      <c r="C49" s="136" t="s">
        <v>437</v>
      </c>
      <c r="D49" s="136" t="e">
        <f>VLOOKUP(Tableau2[[#This Row],[Ref]],Tableau1[],4,FALSE)</f>
        <v>#N/A</v>
      </c>
    </row>
    <row r="50" spans="1:4">
      <c r="A50" s="136" t="s">
        <v>11809</v>
      </c>
      <c r="B50" s="137" t="str">
        <f>LEFT(Tableau2[[#This Row],[n]],8)</f>
        <v>34412667</v>
      </c>
      <c r="C50" s="136" t="s">
        <v>507</v>
      </c>
      <c r="D50" s="136" t="e">
        <f>VLOOKUP(Tableau2[[#This Row],[Ref]],Tableau1[],4,FALSE)</f>
        <v>#N/A</v>
      </c>
    </row>
    <row r="51" spans="1:4">
      <c r="A51" s="136" t="s">
        <v>11810</v>
      </c>
      <c r="B51" s="137" t="str">
        <f>LEFT(Tableau2[[#This Row],[n]],8)</f>
        <v>34412666</v>
      </c>
      <c r="C51" s="136" t="s">
        <v>508</v>
      </c>
      <c r="D51" s="136" t="e">
        <f>VLOOKUP(Tableau2[[#This Row],[Ref]],Tableau1[],4,FALSE)</f>
        <v>#N/A</v>
      </c>
    </row>
    <row r="52" spans="1:4">
      <c r="A52" s="136" t="s">
        <v>11811</v>
      </c>
      <c r="B52" s="137" t="str">
        <f>LEFT(Tableau2[[#This Row],[n]],8)</f>
        <v>34412665</v>
      </c>
      <c r="C52" s="136" t="s">
        <v>509</v>
      </c>
      <c r="D52" s="136" t="e">
        <f>VLOOKUP(Tableau2[[#This Row],[Ref]],Tableau1[],4,FALSE)</f>
        <v>#N/A</v>
      </c>
    </row>
    <row r="53" spans="1:4">
      <c r="A53" s="136" t="s">
        <v>11812</v>
      </c>
      <c r="B53" s="137" t="str">
        <f>LEFT(Tableau2[[#This Row],[n]],8)</f>
        <v>34412664</v>
      </c>
      <c r="C53" s="136" t="s">
        <v>510</v>
      </c>
      <c r="D53" s="136" t="e">
        <f>VLOOKUP(Tableau2[[#This Row],[Ref]],Tableau1[],4,FALSE)</f>
        <v>#N/A</v>
      </c>
    </row>
    <row r="54" spans="1:4">
      <c r="A54" s="136" t="s">
        <v>11813</v>
      </c>
      <c r="B54" s="137" t="str">
        <f>LEFT(Tableau2[[#This Row],[n]],8)</f>
        <v>34412663</v>
      </c>
      <c r="C54" s="136" t="s">
        <v>511</v>
      </c>
      <c r="D54" s="136" t="e">
        <f>VLOOKUP(Tableau2[[#This Row],[Ref]],Tableau1[],4,FALSE)</f>
        <v>#N/A</v>
      </c>
    </row>
    <row r="55" spans="1:4">
      <c r="A55" s="136" t="s">
        <v>11814</v>
      </c>
      <c r="B55" s="137" t="str">
        <f>LEFT(Tableau2[[#This Row],[n]],8)</f>
        <v>34412662</v>
      </c>
      <c r="C55" s="136" t="s">
        <v>513</v>
      </c>
      <c r="D55" s="136" t="e">
        <f>VLOOKUP(Tableau2[[#This Row],[Ref]],Tableau1[],4,FALSE)</f>
        <v>#N/A</v>
      </c>
    </row>
    <row r="56" spans="1:4">
      <c r="A56" s="136" t="s">
        <v>11815</v>
      </c>
      <c r="B56" s="137" t="str">
        <f>LEFT(Tableau2[[#This Row],[n]],8)</f>
        <v>34412661</v>
      </c>
      <c r="C56" s="136" t="s">
        <v>11816</v>
      </c>
      <c r="D56" s="136" t="e">
        <f>VLOOKUP(Tableau2[[#This Row],[Ref]],Tableau1[],4,FALSE)</f>
        <v>#N/A</v>
      </c>
    </row>
    <row r="57" spans="1:4">
      <c r="A57" s="136" t="s">
        <v>11817</v>
      </c>
      <c r="B57" s="137" t="str">
        <f>LEFT(Tableau2[[#This Row],[n]],8)</f>
        <v>34412654</v>
      </c>
      <c r="C57" s="136" t="s">
        <v>523</v>
      </c>
      <c r="D57" s="136" t="e">
        <f>VLOOKUP(Tableau2[[#This Row],[Ref]],Tableau1[],4,FALSE)</f>
        <v>#N/A</v>
      </c>
    </row>
    <row r="58" spans="1:4">
      <c r="A58" s="136" t="s">
        <v>11818</v>
      </c>
      <c r="B58" s="137" t="str">
        <f>LEFT(Tableau2[[#This Row],[n]],8)</f>
        <v>34412653</v>
      </c>
      <c r="C58" s="136" t="s">
        <v>11819</v>
      </c>
      <c r="D58" s="136" t="e">
        <f>VLOOKUP(Tableau2[[#This Row],[Ref]],Tableau1[],4,FALSE)</f>
        <v>#N/A</v>
      </c>
    </row>
    <row r="59" spans="1:4">
      <c r="A59" s="136" t="s">
        <v>11820</v>
      </c>
      <c r="B59" s="137" t="str">
        <f>LEFT(Tableau2[[#This Row],[n]],8)</f>
        <v>34412652</v>
      </c>
      <c r="C59" s="136" t="s">
        <v>525</v>
      </c>
      <c r="D59" s="136" t="e">
        <f>VLOOKUP(Tableau2[[#This Row],[Ref]],Tableau1[],4,FALSE)</f>
        <v>#N/A</v>
      </c>
    </row>
    <row r="60" spans="1:4">
      <c r="A60" s="136" t="s">
        <v>11821</v>
      </c>
      <c r="B60" s="137" t="str">
        <f>LEFT(Tableau2[[#This Row],[n]],8)</f>
        <v>34412651</v>
      </c>
      <c r="C60" s="136" t="s">
        <v>11822</v>
      </c>
      <c r="D60" s="136" t="e">
        <f>VLOOKUP(Tableau2[[#This Row],[Ref]],Tableau1[],4,FALSE)</f>
        <v>#N/A</v>
      </c>
    </row>
    <row r="61" spans="1:4">
      <c r="A61" s="136" t="s">
        <v>11823</v>
      </c>
      <c r="B61" s="137" t="str">
        <f>LEFT(Tableau2[[#This Row],[n]],8)</f>
        <v>34412650</v>
      </c>
      <c r="C61" s="136" t="s">
        <v>527</v>
      </c>
      <c r="D61" s="136" t="e">
        <f>VLOOKUP(Tableau2[[#This Row],[Ref]],Tableau1[],4,FALSE)</f>
        <v>#N/A</v>
      </c>
    </row>
    <row r="62" spans="1:4">
      <c r="A62" s="136" t="s">
        <v>11824</v>
      </c>
      <c r="B62" s="137" t="str">
        <f>LEFT(Tableau2[[#This Row],[n]],8)</f>
        <v>34412649</v>
      </c>
      <c r="C62" s="136" t="s">
        <v>528</v>
      </c>
      <c r="D62" s="136" t="e">
        <f>VLOOKUP(Tableau2[[#This Row],[Ref]],Tableau1[],4,FALSE)</f>
        <v>#N/A</v>
      </c>
    </row>
    <row r="63" spans="1:4">
      <c r="A63" s="136" t="s">
        <v>11825</v>
      </c>
      <c r="B63" s="137" t="str">
        <f>LEFT(Tableau2[[#This Row],[n]],8)</f>
        <v>34412648</v>
      </c>
      <c r="C63" s="136" t="s">
        <v>11826</v>
      </c>
      <c r="D63" s="136" t="e">
        <f>VLOOKUP(Tableau2[[#This Row],[Ref]],Tableau1[],4,FALSE)</f>
        <v>#N/A</v>
      </c>
    </row>
    <row r="64" spans="1:4">
      <c r="A64" s="136" t="s">
        <v>11827</v>
      </c>
      <c r="B64" s="137" t="str">
        <f>LEFT(Tableau2[[#This Row],[n]],8)</f>
        <v>34412647</v>
      </c>
      <c r="C64" s="136" t="s">
        <v>501</v>
      </c>
      <c r="D64" s="136" t="e">
        <f>VLOOKUP(Tableau2[[#This Row],[Ref]],Tableau1[],4,FALSE)</f>
        <v>#N/A</v>
      </c>
    </row>
    <row r="65" spans="1:4">
      <c r="A65" s="136" t="s">
        <v>11828</v>
      </c>
      <c r="B65" s="137" t="str">
        <f>LEFT(Tableau2[[#This Row],[n]],8)</f>
        <v>34412646</v>
      </c>
      <c r="C65" s="136" t="s">
        <v>11829</v>
      </c>
      <c r="D65" s="136" t="e">
        <f>VLOOKUP(Tableau2[[#This Row],[Ref]],Tableau1[],4,FALSE)</f>
        <v>#N/A</v>
      </c>
    </row>
    <row r="66" spans="1:4">
      <c r="A66" s="136" t="s">
        <v>11830</v>
      </c>
      <c r="B66" s="137" t="str">
        <f>LEFT(Tableau2[[#This Row],[n]],8)</f>
        <v>34412645</v>
      </c>
      <c r="C66" s="136" t="s">
        <v>11831</v>
      </c>
      <c r="D66" s="136" t="e">
        <f>VLOOKUP(Tableau2[[#This Row],[Ref]],Tableau1[],4,FALSE)</f>
        <v>#N/A</v>
      </c>
    </row>
    <row r="67" spans="1:4">
      <c r="A67" s="136" t="s">
        <v>11832</v>
      </c>
      <c r="B67" s="137" t="str">
        <f>LEFT(Tableau2[[#This Row],[n]],8)</f>
        <v>34412644</v>
      </c>
      <c r="C67" s="136" t="s">
        <v>11833</v>
      </c>
      <c r="D67" s="136" t="e">
        <f>VLOOKUP(Tableau2[[#This Row],[Ref]],Tableau1[],4,FALSE)</f>
        <v>#N/A</v>
      </c>
    </row>
    <row r="68" spans="1:4">
      <c r="A68" s="136" t="s">
        <v>11834</v>
      </c>
      <c r="B68" s="137" t="str">
        <f>LEFT(Tableau2[[#This Row],[n]],8)</f>
        <v>34412643</v>
      </c>
      <c r="C68" s="136" t="s">
        <v>11835</v>
      </c>
      <c r="D68" s="136" t="e">
        <f>VLOOKUP(Tableau2[[#This Row],[Ref]],Tableau1[],4,FALSE)</f>
        <v>#N/A</v>
      </c>
    </row>
    <row r="69" spans="1:4">
      <c r="A69" s="136" t="s">
        <v>11836</v>
      </c>
      <c r="B69" s="137" t="str">
        <f>LEFT(Tableau2[[#This Row],[n]],8)</f>
        <v>34412642</v>
      </c>
      <c r="C69" s="136" t="s">
        <v>11837</v>
      </c>
      <c r="D69" s="136" t="e">
        <f>VLOOKUP(Tableau2[[#This Row],[Ref]],Tableau1[],4,FALSE)</f>
        <v>#N/A</v>
      </c>
    </row>
    <row r="70" spans="1:4">
      <c r="A70" s="136" t="s">
        <v>11838</v>
      </c>
      <c r="B70" s="137" t="str">
        <f>LEFT(Tableau2[[#This Row],[n]],8)</f>
        <v>34412641</v>
      </c>
      <c r="C70" s="136" t="s">
        <v>11839</v>
      </c>
      <c r="D70" s="136" t="e">
        <f>VLOOKUP(Tableau2[[#This Row],[Ref]],Tableau1[],4,FALSE)</f>
        <v>#N/A</v>
      </c>
    </row>
    <row r="71" spans="1:4">
      <c r="A71" s="136" t="s">
        <v>11840</v>
      </c>
      <c r="B71" s="137" t="str">
        <f>LEFT(Tableau2[[#This Row],[n]],8)</f>
        <v>34412640</v>
      </c>
      <c r="C71" s="136" t="s">
        <v>11841</v>
      </c>
      <c r="D71" s="136" t="e">
        <f>VLOOKUP(Tableau2[[#This Row],[Ref]],Tableau1[],4,FALSE)</f>
        <v>#N/A</v>
      </c>
    </row>
    <row r="72" spans="1:4">
      <c r="A72" s="136" t="s">
        <v>11842</v>
      </c>
      <c r="B72" s="137" t="str">
        <f>LEFT(Tableau2[[#This Row],[n]],8)</f>
        <v>34412639</v>
      </c>
      <c r="C72" s="136" t="s">
        <v>532</v>
      </c>
      <c r="D72" s="136" t="e">
        <f>VLOOKUP(Tableau2[[#This Row],[Ref]],Tableau1[],4,FALSE)</f>
        <v>#N/A</v>
      </c>
    </row>
    <row r="73" spans="1:4">
      <c r="A73" s="136" t="s">
        <v>11843</v>
      </c>
      <c r="B73" s="137" t="str">
        <f>LEFT(Tableau2[[#This Row],[n]],8)</f>
        <v>34412638</v>
      </c>
      <c r="C73" s="136" t="s">
        <v>11844</v>
      </c>
      <c r="D73" s="136" t="e">
        <f>VLOOKUP(Tableau2[[#This Row],[Ref]],Tableau1[],4,FALSE)</f>
        <v>#N/A</v>
      </c>
    </row>
    <row r="74" spans="1:4">
      <c r="A74" s="136" t="s">
        <v>11845</v>
      </c>
      <c r="B74" s="137" t="str">
        <f>LEFT(Tableau2[[#This Row],[n]],8)</f>
        <v>34412637</v>
      </c>
      <c r="C74" s="136" t="s">
        <v>11846</v>
      </c>
      <c r="D74" s="136" t="e">
        <f>VLOOKUP(Tableau2[[#This Row],[Ref]],Tableau1[],4,FALSE)</f>
        <v>#N/A</v>
      </c>
    </row>
    <row r="75" spans="1:4">
      <c r="A75" s="136" t="s">
        <v>11847</v>
      </c>
      <c r="B75" s="137" t="str">
        <f>LEFT(Tableau2[[#This Row],[n]],8)</f>
        <v>34412636</v>
      </c>
      <c r="C75" s="136" t="s">
        <v>11848</v>
      </c>
      <c r="D75" s="136" t="e">
        <f>VLOOKUP(Tableau2[[#This Row],[Ref]],Tableau1[],4,FALSE)</f>
        <v>#N/A</v>
      </c>
    </row>
    <row r="76" spans="1:4">
      <c r="A76" s="136" t="s">
        <v>11849</v>
      </c>
      <c r="B76" s="137" t="str">
        <f>LEFT(Tableau2[[#This Row],[n]],8)</f>
        <v>34412635</v>
      </c>
      <c r="C76" s="136" t="s">
        <v>11850</v>
      </c>
      <c r="D76" s="136" t="e">
        <f>VLOOKUP(Tableau2[[#This Row],[Ref]],Tableau1[],4,FALSE)</f>
        <v>#N/A</v>
      </c>
    </row>
    <row r="77" spans="1:4">
      <c r="A77" s="136" t="s">
        <v>11851</v>
      </c>
      <c r="B77" s="137" t="str">
        <f>LEFT(Tableau2[[#This Row],[n]],8)</f>
        <v>34412634</v>
      </c>
      <c r="C77" s="136" t="s">
        <v>11852</v>
      </c>
      <c r="D77" s="136" t="e">
        <f>VLOOKUP(Tableau2[[#This Row],[Ref]],Tableau1[],4,FALSE)</f>
        <v>#N/A</v>
      </c>
    </row>
    <row r="78" spans="1:4">
      <c r="A78" s="136" t="s">
        <v>11853</v>
      </c>
      <c r="B78" s="137" t="str">
        <f>LEFT(Tableau2[[#This Row],[n]],8)</f>
        <v>34412633</v>
      </c>
      <c r="C78" s="136" t="s">
        <v>11854</v>
      </c>
      <c r="D78" s="136" t="e">
        <f>VLOOKUP(Tableau2[[#This Row],[Ref]],Tableau1[],4,FALSE)</f>
        <v>#N/A</v>
      </c>
    </row>
    <row r="79" spans="1:4">
      <c r="A79" s="136" t="s">
        <v>11855</v>
      </c>
      <c r="B79" s="137" t="str">
        <f>LEFT(Tableau2[[#This Row],[n]],8)</f>
        <v>34412632</v>
      </c>
      <c r="C79" s="136" t="s">
        <v>11856</v>
      </c>
      <c r="D79" s="136" t="e">
        <f>VLOOKUP(Tableau2[[#This Row],[Ref]],Tableau1[],4,FALSE)</f>
        <v>#N/A</v>
      </c>
    </row>
    <row r="80" spans="1:4">
      <c r="A80" s="136" t="s">
        <v>11857</v>
      </c>
      <c r="B80" s="137" t="str">
        <f>LEFT(Tableau2[[#This Row],[n]],8)</f>
        <v>34412631</v>
      </c>
      <c r="C80" s="136" t="s">
        <v>11858</v>
      </c>
      <c r="D80" s="136" t="e">
        <f>VLOOKUP(Tableau2[[#This Row],[Ref]],Tableau1[],4,FALSE)</f>
        <v>#N/A</v>
      </c>
    </row>
    <row r="81" spans="1:4">
      <c r="A81" s="136" t="s">
        <v>11859</v>
      </c>
      <c r="B81" s="137" t="str">
        <f>LEFT(Tableau2[[#This Row],[n]],8)</f>
        <v>34412630</v>
      </c>
      <c r="C81" s="136" t="s">
        <v>501</v>
      </c>
      <c r="D81" s="136" t="e">
        <f>VLOOKUP(Tableau2[[#This Row],[Ref]],Tableau1[],4,FALSE)</f>
        <v>#N/A</v>
      </c>
    </row>
    <row r="82" spans="1:4">
      <c r="A82" s="136" t="s">
        <v>11860</v>
      </c>
      <c r="B82" s="137" t="str">
        <f>LEFT(Tableau2[[#This Row],[n]],8)</f>
        <v>34412629</v>
      </c>
      <c r="C82" s="136" t="s">
        <v>501</v>
      </c>
      <c r="D82" s="136" t="e">
        <f>VLOOKUP(Tableau2[[#This Row],[Ref]],Tableau1[],4,FALSE)</f>
        <v>#N/A</v>
      </c>
    </row>
    <row r="83" spans="1:4">
      <c r="A83" s="136" t="s">
        <v>11861</v>
      </c>
      <c r="B83" s="137" t="str">
        <f>LEFT(Tableau2[[#This Row],[n]],8)</f>
        <v>34412628</v>
      </c>
      <c r="C83" s="136" t="s">
        <v>501</v>
      </c>
      <c r="D83" s="136" t="e">
        <f>VLOOKUP(Tableau2[[#This Row],[Ref]],Tableau1[],4,FALSE)</f>
        <v>#N/A</v>
      </c>
    </row>
    <row r="84" spans="1:4">
      <c r="A84" s="136" t="s">
        <v>11862</v>
      </c>
      <c r="B84" s="137" t="str">
        <f>LEFT(Tableau2[[#This Row],[n]],8)</f>
        <v>34412627</v>
      </c>
      <c r="C84" s="136" t="s">
        <v>501</v>
      </c>
      <c r="D84" s="136" t="e">
        <f>VLOOKUP(Tableau2[[#This Row],[Ref]],Tableau1[],4,FALSE)</f>
        <v>#N/A</v>
      </c>
    </row>
    <row r="85" spans="1:4">
      <c r="A85" s="136" t="s">
        <v>11863</v>
      </c>
      <c r="B85" s="137" t="str">
        <f>LEFT(Tableau2[[#This Row],[n]],8)</f>
        <v>34412626</v>
      </c>
      <c r="C85" s="136" t="s">
        <v>501</v>
      </c>
      <c r="D85" s="136" t="e">
        <f>VLOOKUP(Tableau2[[#This Row],[Ref]],Tableau1[],4,FALSE)</f>
        <v>#N/A</v>
      </c>
    </row>
    <row r="86" spans="1:4">
      <c r="A86" s="136" t="s">
        <v>11864</v>
      </c>
      <c r="B86" s="137" t="str">
        <f>LEFT(Tableau2[[#This Row],[n]],8)</f>
        <v>34412625</v>
      </c>
      <c r="C86" s="136" t="s">
        <v>501</v>
      </c>
      <c r="D86" s="136" t="e">
        <f>VLOOKUP(Tableau2[[#This Row],[Ref]],Tableau1[],4,FALSE)</f>
        <v>#N/A</v>
      </c>
    </row>
    <row r="87" spans="1:4">
      <c r="A87" s="136" t="s">
        <v>11865</v>
      </c>
      <c r="B87" s="137" t="str">
        <f>LEFT(Tableau2[[#This Row],[n]],8)</f>
        <v>34412624</v>
      </c>
      <c r="C87" s="136" t="s">
        <v>501</v>
      </c>
      <c r="D87" s="136" t="e">
        <f>VLOOKUP(Tableau2[[#This Row],[Ref]],Tableau1[],4,FALSE)</f>
        <v>#N/A</v>
      </c>
    </row>
    <row r="88" spans="1:4">
      <c r="A88" s="136" t="s">
        <v>11866</v>
      </c>
      <c r="B88" s="137" t="str">
        <f>LEFT(Tableau2[[#This Row],[n]],8)</f>
        <v>34412623</v>
      </c>
      <c r="C88" s="136" t="s">
        <v>501</v>
      </c>
      <c r="D88" s="136" t="e">
        <f>VLOOKUP(Tableau2[[#This Row],[Ref]],Tableau1[],4,FALSE)</f>
        <v>#N/A</v>
      </c>
    </row>
    <row r="89" spans="1:4">
      <c r="A89" s="136" t="s">
        <v>11867</v>
      </c>
      <c r="B89" s="137" t="str">
        <f>LEFT(Tableau2[[#This Row],[n]],8)</f>
        <v>34412622</v>
      </c>
      <c r="C89" s="136" t="s">
        <v>11868</v>
      </c>
      <c r="D89" s="136" t="e">
        <f>VLOOKUP(Tableau2[[#This Row],[Ref]],Tableau1[],4,FALSE)</f>
        <v>#N/A</v>
      </c>
    </row>
    <row r="90" spans="1:4">
      <c r="A90" s="136" t="s">
        <v>11869</v>
      </c>
      <c r="B90" s="137" t="str">
        <f>LEFT(Tableau2[[#This Row],[n]],8)</f>
        <v>34412620</v>
      </c>
      <c r="C90" s="136" t="s">
        <v>536</v>
      </c>
      <c r="D90" s="136" t="e">
        <f>VLOOKUP(Tableau2[[#This Row],[Ref]],Tableau1[],4,FALSE)</f>
        <v>#N/A</v>
      </c>
    </row>
    <row r="91" spans="1:4">
      <c r="A91" s="136" t="s">
        <v>11870</v>
      </c>
      <c r="B91" s="137" t="str">
        <f>LEFT(Tableau2[[#This Row],[n]],8)</f>
        <v>34412619</v>
      </c>
      <c r="C91" s="136" t="s">
        <v>11871</v>
      </c>
      <c r="D91" s="136" t="e">
        <f>VLOOKUP(Tableau2[[#This Row],[Ref]],Tableau1[],4,FALSE)</f>
        <v>#N/A</v>
      </c>
    </row>
    <row r="92" spans="1:4">
      <c r="A92" s="136" t="s">
        <v>11872</v>
      </c>
      <c r="B92" s="137" t="str">
        <f>LEFT(Tableau2[[#This Row],[n]],8)</f>
        <v>34412618</v>
      </c>
      <c r="C92" s="136" t="s">
        <v>11873</v>
      </c>
      <c r="D92" s="136" t="e">
        <f>VLOOKUP(Tableau2[[#This Row],[Ref]],Tableau1[],4,FALSE)</f>
        <v>#N/A</v>
      </c>
    </row>
    <row r="93" spans="1:4">
      <c r="A93" s="136" t="s">
        <v>11874</v>
      </c>
      <c r="B93" s="137" t="str">
        <f>LEFT(Tableau2[[#This Row],[n]],8)</f>
        <v>34412617</v>
      </c>
      <c r="C93" s="136" t="s">
        <v>11875</v>
      </c>
      <c r="D93" s="136" t="e">
        <f>VLOOKUP(Tableau2[[#This Row],[Ref]],Tableau1[],4,FALSE)</f>
        <v>#N/A</v>
      </c>
    </row>
    <row r="94" spans="1:4">
      <c r="A94" s="136" t="s">
        <v>11876</v>
      </c>
      <c r="B94" s="137" t="str">
        <f>LEFT(Tableau2[[#This Row],[n]],8)</f>
        <v>34412616</v>
      </c>
      <c r="C94" s="136" t="s">
        <v>11877</v>
      </c>
      <c r="D94" s="136" t="e">
        <f>VLOOKUP(Tableau2[[#This Row],[Ref]],Tableau1[],4,FALSE)</f>
        <v>#N/A</v>
      </c>
    </row>
    <row r="95" spans="1:4">
      <c r="A95" s="136" t="s">
        <v>11878</v>
      </c>
      <c r="B95" s="137" t="str">
        <f>LEFT(Tableau2[[#This Row],[n]],8)</f>
        <v>34412615</v>
      </c>
      <c r="C95" s="136" t="s">
        <v>11879</v>
      </c>
      <c r="D95" s="136" t="e">
        <f>VLOOKUP(Tableau2[[#This Row],[Ref]],Tableau1[],4,FALSE)</f>
        <v>#N/A</v>
      </c>
    </row>
    <row r="96" spans="1:4">
      <c r="A96" s="136" t="s">
        <v>11880</v>
      </c>
      <c r="B96" s="137" t="str">
        <f>LEFT(Tableau2[[#This Row],[n]],8)</f>
        <v>34412614</v>
      </c>
      <c r="C96" s="136" t="s">
        <v>11881</v>
      </c>
      <c r="D96" s="136" t="e">
        <f>VLOOKUP(Tableau2[[#This Row],[Ref]],Tableau1[],4,FALSE)</f>
        <v>#N/A</v>
      </c>
    </row>
    <row r="97" spans="1:4">
      <c r="A97" s="136" t="s">
        <v>11882</v>
      </c>
      <c r="B97" s="137" t="str">
        <f>LEFT(Tableau2[[#This Row],[n]],8)</f>
        <v>34412613</v>
      </c>
      <c r="C97" s="136" t="s">
        <v>11883</v>
      </c>
      <c r="D97" s="136" t="e">
        <f>VLOOKUP(Tableau2[[#This Row],[Ref]],Tableau1[],4,FALSE)</f>
        <v>#N/A</v>
      </c>
    </row>
    <row r="98" spans="1:4">
      <c r="A98" s="136" t="s">
        <v>11884</v>
      </c>
      <c r="B98" s="137" t="str">
        <f>LEFT(Tableau2[[#This Row],[n]],8)</f>
        <v>34412612</v>
      </c>
      <c r="C98" s="136" t="s">
        <v>11885</v>
      </c>
      <c r="D98" s="136" t="e">
        <f>VLOOKUP(Tableau2[[#This Row],[Ref]],Tableau1[],4,FALSE)</f>
        <v>#N/A</v>
      </c>
    </row>
    <row r="99" spans="1:4">
      <c r="A99" s="136" t="s">
        <v>11886</v>
      </c>
      <c r="B99" s="137" t="str">
        <f>LEFT(Tableau2[[#This Row],[n]],8)</f>
        <v>34412611</v>
      </c>
      <c r="C99" s="136" t="s">
        <v>11887</v>
      </c>
      <c r="D99" s="136" t="e">
        <f>VLOOKUP(Tableau2[[#This Row],[Ref]],Tableau1[],4,FALSE)</f>
        <v>#N/A</v>
      </c>
    </row>
    <row r="100" spans="1:4">
      <c r="A100" s="136" t="s">
        <v>11888</v>
      </c>
      <c r="B100" s="137" t="str">
        <f>LEFT(Tableau2[[#This Row],[n]],8)</f>
        <v>34412610</v>
      </c>
      <c r="C100" s="136" t="s">
        <v>11889</v>
      </c>
      <c r="D100" s="136" t="e">
        <f>VLOOKUP(Tableau2[[#This Row],[Ref]],Tableau1[],4,FALSE)</f>
        <v>#N/A</v>
      </c>
    </row>
    <row r="101" spans="1:4">
      <c r="A101" s="136" t="s">
        <v>11890</v>
      </c>
      <c r="B101" s="137" t="str">
        <f>LEFT(Tableau2[[#This Row],[n]],8)</f>
        <v>34412609</v>
      </c>
      <c r="C101" s="136" t="s">
        <v>11891</v>
      </c>
      <c r="D101" s="136" t="e">
        <f>VLOOKUP(Tableau2[[#This Row],[Ref]],Tableau1[],4,FALSE)</f>
        <v>#N/A</v>
      </c>
    </row>
    <row r="102" spans="1:4">
      <c r="A102" s="136" t="s">
        <v>11892</v>
      </c>
      <c r="B102" s="137" t="str">
        <f>LEFT(Tableau2[[#This Row],[n]],8)</f>
        <v>34412608</v>
      </c>
      <c r="C102" s="136" t="s">
        <v>11893</v>
      </c>
      <c r="D102" s="136" t="e">
        <f>VLOOKUP(Tableau2[[#This Row],[Ref]],Tableau1[],4,FALSE)</f>
        <v>#N/A</v>
      </c>
    </row>
    <row r="103" spans="1:4">
      <c r="A103" s="136" t="s">
        <v>11894</v>
      </c>
      <c r="B103" s="137" t="str">
        <f>LEFT(Tableau2[[#This Row],[n]],8)</f>
        <v>34412607</v>
      </c>
      <c r="C103" s="136" t="s">
        <v>11895</v>
      </c>
      <c r="D103" s="136" t="e">
        <f>VLOOKUP(Tableau2[[#This Row],[Ref]],Tableau1[],4,FALSE)</f>
        <v>#N/A</v>
      </c>
    </row>
    <row r="104" spans="1:4">
      <c r="A104" s="136" t="s">
        <v>11896</v>
      </c>
      <c r="B104" s="137" t="str">
        <f>LEFT(Tableau2[[#This Row],[n]],8)</f>
        <v>34412606</v>
      </c>
      <c r="C104" s="136" t="s">
        <v>11897</v>
      </c>
      <c r="D104" s="136" t="e">
        <f>VLOOKUP(Tableau2[[#This Row],[Ref]],Tableau1[],4,FALSE)</f>
        <v>#N/A</v>
      </c>
    </row>
    <row r="105" spans="1:4">
      <c r="A105" s="136" t="s">
        <v>11898</v>
      </c>
      <c r="B105" s="137" t="str">
        <f>LEFT(Tableau2[[#This Row],[n]],8)</f>
        <v>34412605</v>
      </c>
      <c r="C105" s="136" t="s">
        <v>11899</v>
      </c>
      <c r="D105" s="136" t="e">
        <f>VLOOKUP(Tableau2[[#This Row],[Ref]],Tableau1[],4,FALSE)</f>
        <v>#N/A</v>
      </c>
    </row>
    <row r="106" spans="1:4">
      <c r="A106" s="136" t="s">
        <v>11900</v>
      </c>
      <c r="B106" s="137" t="str">
        <f>LEFT(Tableau2[[#This Row],[n]],8)</f>
        <v>34412604</v>
      </c>
      <c r="C106" s="136" t="s">
        <v>11901</v>
      </c>
      <c r="D106" s="136" t="e">
        <f>VLOOKUP(Tableau2[[#This Row],[Ref]],Tableau1[],4,FALSE)</f>
        <v>#N/A</v>
      </c>
    </row>
    <row r="107" spans="1:4">
      <c r="A107" s="136" t="s">
        <v>11902</v>
      </c>
      <c r="B107" s="137" t="str">
        <f>LEFT(Tableau2[[#This Row],[n]],8)</f>
        <v>34412603</v>
      </c>
      <c r="C107" s="136" t="s">
        <v>11899</v>
      </c>
      <c r="D107" s="136" t="e">
        <f>VLOOKUP(Tableau2[[#This Row],[Ref]],Tableau1[],4,FALSE)</f>
        <v>#N/A</v>
      </c>
    </row>
    <row r="108" spans="1:4">
      <c r="A108" s="136" t="s">
        <v>11903</v>
      </c>
      <c r="B108" s="137" t="str">
        <f>LEFT(Tableau2[[#This Row],[n]],8)</f>
        <v>34412602</v>
      </c>
      <c r="C108" s="136" t="s">
        <v>488</v>
      </c>
      <c r="D108" s="136" t="e">
        <f>VLOOKUP(Tableau2[[#This Row],[Ref]],Tableau1[],4,FALSE)</f>
        <v>#N/A</v>
      </c>
    </row>
    <row r="109" spans="1:4">
      <c r="A109" s="136" t="s">
        <v>11904</v>
      </c>
      <c r="B109" s="137" t="str">
        <f>LEFT(Tableau2[[#This Row],[n]],8)</f>
        <v>34412601</v>
      </c>
      <c r="C109" s="136" t="s">
        <v>542</v>
      </c>
      <c r="D109" s="136" t="e">
        <f>VLOOKUP(Tableau2[[#This Row],[Ref]],Tableau1[],4,FALSE)</f>
        <v>#N/A</v>
      </c>
    </row>
    <row r="110" spans="1:4">
      <c r="A110" s="136" t="s">
        <v>11905</v>
      </c>
      <c r="B110" s="137" t="str">
        <f>LEFT(Tableau2[[#This Row],[n]],8)</f>
        <v>34412600</v>
      </c>
      <c r="C110" s="136" t="s">
        <v>378</v>
      </c>
      <c r="D110" s="136" t="e">
        <f>VLOOKUP(Tableau2[[#This Row],[Ref]],Tableau1[],4,FALSE)</f>
        <v>#N/A</v>
      </c>
    </row>
    <row r="111" spans="1:4">
      <c r="A111" s="136" t="s">
        <v>11906</v>
      </c>
      <c r="B111" s="137" t="str">
        <f>LEFT(Tableau2[[#This Row],[n]],8)</f>
        <v>34412599</v>
      </c>
      <c r="C111" s="136" t="s">
        <v>543</v>
      </c>
      <c r="D111" s="136" t="e">
        <f>VLOOKUP(Tableau2[[#This Row],[Ref]],Tableau1[],4,FALSE)</f>
        <v>#N/A</v>
      </c>
    </row>
    <row r="112" spans="1:4">
      <c r="A112" s="136" t="s">
        <v>11907</v>
      </c>
      <c r="B112" s="137" t="str">
        <f>LEFT(Tableau2[[#This Row],[n]],8)</f>
        <v>34412598</v>
      </c>
      <c r="C112" s="136" t="s">
        <v>544</v>
      </c>
      <c r="D112" s="136" t="e">
        <f>VLOOKUP(Tableau2[[#This Row],[Ref]],Tableau1[],4,FALSE)</f>
        <v>#N/A</v>
      </c>
    </row>
    <row r="113" spans="1:4">
      <c r="A113" s="136" t="s">
        <v>11908</v>
      </c>
      <c r="B113" s="137" t="str">
        <f>LEFT(Tableau2[[#This Row],[n]],8)</f>
        <v>34412597</v>
      </c>
      <c r="C113" s="136" t="s">
        <v>545</v>
      </c>
      <c r="D113" s="136" t="e">
        <f>VLOOKUP(Tableau2[[#This Row],[Ref]],Tableau1[],4,FALSE)</f>
        <v>#N/A</v>
      </c>
    </row>
    <row r="114" spans="1:4">
      <c r="A114" s="136" t="s">
        <v>11909</v>
      </c>
      <c r="B114" s="137" t="str">
        <f>LEFT(Tableau2[[#This Row],[n]],8)</f>
        <v>34412596</v>
      </c>
      <c r="C114" s="136" t="s">
        <v>546</v>
      </c>
      <c r="D114" s="136" t="e">
        <f>VLOOKUP(Tableau2[[#This Row],[Ref]],Tableau1[],4,FALSE)</f>
        <v>#N/A</v>
      </c>
    </row>
    <row r="115" spans="1:4">
      <c r="A115" s="136" t="s">
        <v>11910</v>
      </c>
      <c r="B115" s="137" t="str">
        <f>LEFT(Tableau2[[#This Row],[n]],8)</f>
        <v>34412595</v>
      </c>
      <c r="C115" s="136" t="s">
        <v>547</v>
      </c>
      <c r="D115" s="136" t="e">
        <f>VLOOKUP(Tableau2[[#This Row],[Ref]],Tableau1[],4,FALSE)</f>
        <v>#N/A</v>
      </c>
    </row>
    <row r="116" spans="1:4">
      <c r="A116" s="136" t="s">
        <v>11911</v>
      </c>
      <c r="B116" s="137" t="str">
        <f>LEFT(Tableau2[[#This Row],[n]],8)</f>
        <v>34412594</v>
      </c>
      <c r="C116" s="136" t="s">
        <v>488</v>
      </c>
      <c r="D116" s="136" t="e">
        <f>VLOOKUP(Tableau2[[#This Row],[Ref]],Tableau1[],4,FALSE)</f>
        <v>#N/A</v>
      </c>
    </row>
    <row r="117" spans="1:4">
      <c r="A117" s="136" t="s">
        <v>11912</v>
      </c>
      <c r="B117" s="137" t="str">
        <f>LEFT(Tableau2[[#This Row],[n]],8)</f>
        <v>34412593</v>
      </c>
      <c r="C117" s="136" t="s">
        <v>11913</v>
      </c>
      <c r="D117" s="136" t="e">
        <f>VLOOKUP(Tableau2[[#This Row],[Ref]],Tableau1[],4,FALSE)</f>
        <v>#N/A</v>
      </c>
    </row>
    <row r="118" spans="1:4">
      <c r="A118" s="136" t="s">
        <v>11914</v>
      </c>
      <c r="B118" s="137" t="str">
        <f>LEFT(Tableau2[[#This Row],[n]],8)</f>
        <v>34412592</v>
      </c>
      <c r="C118" s="136" t="s">
        <v>550</v>
      </c>
      <c r="D118" s="136" t="e">
        <f>VLOOKUP(Tableau2[[#This Row],[Ref]],Tableau1[],4,FALSE)</f>
        <v>#N/A</v>
      </c>
    </row>
    <row r="119" spans="1:4">
      <c r="A119" s="136" t="s">
        <v>11915</v>
      </c>
      <c r="B119" s="137" t="str">
        <f>LEFT(Tableau2[[#This Row],[n]],8)</f>
        <v>34412591</v>
      </c>
      <c r="C119" s="136" t="s">
        <v>551</v>
      </c>
      <c r="D119" s="136" t="e">
        <f>VLOOKUP(Tableau2[[#This Row],[Ref]],Tableau1[],4,FALSE)</f>
        <v>#N/A</v>
      </c>
    </row>
    <row r="120" spans="1:4">
      <c r="A120" s="136" t="s">
        <v>11916</v>
      </c>
      <c r="B120" s="137" t="str">
        <f>LEFT(Tableau2[[#This Row],[n]],8)</f>
        <v>34412590</v>
      </c>
      <c r="C120" s="136" t="s">
        <v>552</v>
      </c>
      <c r="D120" s="136" t="e">
        <f>VLOOKUP(Tableau2[[#This Row],[Ref]],Tableau1[],4,FALSE)</f>
        <v>#N/A</v>
      </c>
    </row>
    <row r="121" spans="1:4">
      <c r="A121" s="136" t="s">
        <v>11917</v>
      </c>
      <c r="B121" s="137" t="str">
        <f>LEFT(Tableau2[[#This Row],[n]],8)</f>
        <v>34412589</v>
      </c>
      <c r="C121" s="136" t="s">
        <v>11918</v>
      </c>
      <c r="D121" s="136" t="e">
        <f>VLOOKUP(Tableau2[[#This Row],[Ref]],Tableau1[],4,FALSE)</f>
        <v>#N/A</v>
      </c>
    </row>
    <row r="122" spans="1:4">
      <c r="A122" s="136" t="s">
        <v>11919</v>
      </c>
      <c r="B122" s="137" t="str">
        <f>LEFT(Tableau2[[#This Row],[n]],8)</f>
        <v>34412588</v>
      </c>
      <c r="C122" s="136" t="s">
        <v>554</v>
      </c>
      <c r="D122" s="136" t="e">
        <f>VLOOKUP(Tableau2[[#This Row],[Ref]],Tableau1[],4,FALSE)</f>
        <v>#N/A</v>
      </c>
    </row>
    <row r="123" spans="1:4">
      <c r="A123" s="136" t="s">
        <v>11920</v>
      </c>
      <c r="B123" s="137" t="str">
        <f>LEFT(Tableau2[[#This Row],[n]],8)</f>
        <v>34412587</v>
      </c>
      <c r="C123" s="136" t="s">
        <v>555</v>
      </c>
      <c r="D123" s="136" t="e">
        <f>VLOOKUP(Tableau2[[#This Row],[Ref]],Tableau1[],4,FALSE)</f>
        <v>#N/A</v>
      </c>
    </row>
    <row r="124" spans="1:4">
      <c r="A124" s="136" t="s">
        <v>11921</v>
      </c>
      <c r="B124" s="137" t="str">
        <f>LEFT(Tableau2[[#This Row],[n]],8)</f>
        <v>34412586</v>
      </c>
      <c r="C124" s="136" t="s">
        <v>556</v>
      </c>
      <c r="D124" s="136" t="e">
        <f>VLOOKUP(Tableau2[[#This Row],[Ref]],Tableau1[],4,FALSE)</f>
        <v>#N/A</v>
      </c>
    </row>
    <row r="125" spans="1:4">
      <c r="A125" s="136" t="s">
        <v>11922</v>
      </c>
      <c r="B125" s="137" t="str">
        <f>LEFT(Tableau2[[#This Row],[n]],8)</f>
        <v>34412585</v>
      </c>
      <c r="C125" s="136" t="s">
        <v>548</v>
      </c>
      <c r="D125" s="136" t="e">
        <f>VLOOKUP(Tableau2[[#This Row],[Ref]],Tableau1[],4,FALSE)</f>
        <v>#N/A</v>
      </c>
    </row>
    <row r="126" spans="1:4">
      <c r="A126" s="136" t="s">
        <v>11923</v>
      </c>
      <c r="B126" s="137" t="str">
        <f>LEFT(Tableau2[[#This Row],[n]],8)</f>
        <v>34412584</v>
      </c>
      <c r="C126" s="136" t="s">
        <v>556</v>
      </c>
      <c r="D126" s="136" t="e">
        <f>VLOOKUP(Tableau2[[#This Row],[Ref]],Tableau1[],4,FALSE)</f>
        <v>#N/A</v>
      </c>
    </row>
    <row r="127" spans="1:4">
      <c r="A127" s="136" t="s">
        <v>11924</v>
      </c>
      <c r="B127" s="137" t="str">
        <f>LEFT(Tableau2[[#This Row],[n]],8)</f>
        <v>34412581</v>
      </c>
      <c r="C127" s="136" t="s">
        <v>562</v>
      </c>
      <c r="D127" s="136" t="e">
        <f>VLOOKUP(Tableau2[[#This Row],[Ref]],Tableau1[],4,FALSE)</f>
        <v>#N/A</v>
      </c>
    </row>
    <row r="128" spans="1:4">
      <c r="A128" s="136" t="s">
        <v>11925</v>
      </c>
      <c r="B128" s="137" t="str">
        <f>LEFT(Tableau2[[#This Row],[n]],8)</f>
        <v>34412580</v>
      </c>
      <c r="C128" s="136" t="s">
        <v>563</v>
      </c>
      <c r="D128" s="136" t="e">
        <f>VLOOKUP(Tableau2[[#This Row],[Ref]],Tableau1[],4,FALSE)</f>
        <v>#N/A</v>
      </c>
    </row>
    <row r="129" spans="1:4">
      <c r="A129" s="136" t="s">
        <v>11926</v>
      </c>
      <c r="B129" s="137" t="str">
        <f>LEFT(Tableau2[[#This Row],[n]],8)</f>
        <v>34412578</v>
      </c>
      <c r="C129" s="136" t="s">
        <v>11927</v>
      </c>
      <c r="D129" s="136" t="e">
        <f>VLOOKUP(Tableau2[[#This Row],[Ref]],Tableau1[],4,FALSE)</f>
        <v>#N/A</v>
      </c>
    </row>
    <row r="130" spans="1:4">
      <c r="A130" s="136" t="s">
        <v>11928</v>
      </c>
      <c r="B130" s="137" t="str">
        <f>LEFT(Tableau2[[#This Row],[n]],8)</f>
        <v>34412574</v>
      </c>
      <c r="C130" s="136" t="s">
        <v>570</v>
      </c>
      <c r="D130" s="136" t="e">
        <f>VLOOKUP(Tableau2[[#This Row],[Ref]],Tableau1[],4,FALSE)</f>
        <v>#N/A</v>
      </c>
    </row>
    <row r="131" spans="1:4">
      <c r="A131" s="136" t="s">
        <v>11929</v>
      </c>
      <c r="B131" s="137" t="str">
        <f>LEFT(Tableau2[[#This Row],[n]],8)</f>
        <v>34412573</v>
      </c>
      <c r="C131" s="136" t="s">
        <v>571</v>
      </c>
      <c r="D131" s="136" t="e">
        <f>VLOOKUP(Tableau2[[#This Row],[Ref]],Tableau1[],4,FALSE)</f>
        <v>#N/A</v>
      </c>
    </row>
    <row r="132" spans="1:4">
      <c r="A132" s="136" t="s">
        <v>11930</v>
      </c>
      <c r="B132" s="137" t="str">
        <f>LEFT(Tableau2[[#This Row],[n]],8)</f>
        <v>34412569</v>
      </c>
      <c r="C132" s="136" t="s">
        <v>579</v>
      </c>
      <c r="D132" s="136" t="e">
        <f>VLOOKUP(Tableau2[[#This Row],[Ref]],Tableau1[],4,FALSE)</f>
        <v>#N/A</v>
      </c>
    </row>
    <row r="133" spans="1:4">
      <c r="A133" s="136" t="s">
        <v>11931</v>
      </c>
      <c r="B133" s="137" t="str">
        <f>LEFT(Tableau2[[#This Row],[n]],8)</f>
        <v>34412568</v>
      </c>
      <c r="C133" s="136" t="s">
        <v>11932</v>
      </c>
      <c r="D133" s="136" t="e">
        <f>VLOOKUP(Tableau2[[#This Row],[Ref]],Tableau1[],4,FALSE)</f>
        <v>#N/A</v>
      </c>
    </row>
    <row r="134" spans="1:4">
      <c r="A134" s="136" t="s">
        <v>11933</v>
      </c>
      <c r="B134" s="137" t="str">
        <f>LEFT(Tableau2[[#This Row],[n]],8)</f>
        <v>34412567</v>
      </c>
      <c r="C134" s="136" t="s">
        <v>11934</v>
      </c>
      <c r="D134" s="136" t="e">
        <f>VLOOKUP(Tableau2[[#This Row],[Ref]],Tableau1[],4,FALSE)</f>
        <v>#N/A</v>
      </c>
    </row>
    <row r="135" spans="1:4">
      <c r="A135" s="136" t="s">
        <v>11935</v>
      </c>
      <c r="B135" s="137" t="str">
        <f>LEFT(Tableau2[[#This Row],[n]],8)</f>
        <v>34412566</v>
      </c>
      <c r="C135" s="136" t="s">
        <v>582</v>
      </c>
      <c r="D135" s="136" t="e">
        <f>VLOOKUP(Tableau2[[#This Row],[Ref]],Tableau1[],4,FALSE)</f>
        <v>#N/A</v>
      </c>
    </row>
    <row r="136" spans="1:4">
      <c r="A136" s="136" t="s">
        <v>11936</v>
      </c>
      <c r="B136" s="137" t="str">
        <f>LEFT(Tableau2[[#This Row],[n]],8)</f>
        <v>34412565</v>
      </c>
      <c r="C136" s="136" t="s">
        <v>584</v>
      </c>
      <c r="D136" s="136" t="e">
        <f>VLOOKUP(Tableau2[[#This Row],[Ref]],Tableau1[],4,FALSE)</f>
        <v>#N/A</v>
      </c>
    </row>
    <row r="137" spans="1:4">
      <c r="A137" s="136" t="s">
        <v>11937</v>
      </c>
      <c r="B137" s="137" t="str">
        <f>LEFT(Tableau2[[#This Row],[n]],8)</f>
        <v>34412564</v>
      </c>
      <c r="C137" s="136" t="s">
        <v>585</v>
      </c>
      <c r="D137" s="136" t="e">
        <f>VLOOKUP(Tableau2[[#This Row],[Ref]],Tableau1[],4,FALSE)</f>
        <v>#N/A</v>
      </c>
    </row>
    <row r="138" spans="1:4">
      <c r="A138" s="136" t="s">
        <v>11938</v>
      </c>
      <c r="B138" s="137" t="str">
        <f>LEFT(Tableau2[[#This Row],[n]],8)</f>
        <v>34412562</v>
      </c>
      <c r="C138" s="136" t="s">
        <v>589</v>
      </c>
      <c r="D138" s="136" t="e">
        <f>VLOOKUP(Tableau2[[#This Row],[Ref]],Tableau1[],4,FALSE)</f>
        <v>#N/A</v>
      </c>
    </row>
    <row r="139" spans="1:4">
      <c r="A139" s="136" t="s">
        <v>11939</v>
      </c>
      <c r="B139" s="137" t="str">
        <f>LEFT(Tableau2[[#This Row],[n]],8)</f>
        <v>34412561</v>
      </c>
      <c r="C139" s="136" t="s">
        <v>590</v>
      </c>
      <c r="D139" s="136" t="e">
        <f>VLOOKUP(Tableau2[[#This Row],[Ref]],Tableau1[],4,FALSE)</f>
        <v>#N/A</v>
      </c>
    </row>
    <row r="140" spans="1:4">
      <c r="A140" s="136" t="s">
        <v>11940</v>
      </c>
      <c r="B140" s="137" t="str">
        <f>LEFT(Tableau2[[#This Row],[n]],8)</f>
        <v>34412560</v>
      </c>
      <c r="C140" s="136" t="s">
        <v>592</v>
      </c>
      <c r="D140" s="136" t="e">
        <f>VLOOKUP(Tableau2[[#This Row],[Ref]],Tableau1[],4,FALSE)</f>
        <v>#N/A</v>
      </c>
    </row>
    <row r="141" spans="1:4">
      <c r="A141" s="136" t="s">
        <v>11941</v>
      </c>
      <c r="B141" s="137" t="str">
        <f>LEFT(Tableau2[[#This Row],[n]],8)</f>
        <v>34412559</v>
      </c>
      <c r="C141" s="136" t="s">
        <v>11942</v>
      </c>
      <c r="D141" s="136" t="e">
        <f>VLOOKUP(Tableau2[[#This Row],[Ref]],Tableau1[],4,FALSE)</f>
        <v>#N/A</v>
      </c>
    </row>
    <row r="142" spans="1:4">
      <c r="A142" s="136" t="s">
        <v>11943</v>
      </c>
      <c r="B142" s="137" t="str">
        <f>LEFT(Tableau2[[#This Row],[n]],8)</f>
        <v>34412558</v>
      </c>
      <c r="C142" s="136" t="s">
        <v>11944</v>
      </c>
      <c r="D142" s="136" t="e">
        <f>VLOOKUP(Tableau2[[#This Row],[Ref]],Tableau1[],4,FALSE)</f>
        <v>#N/A</v>
      </c>
    </row>
    <row r="143" spans="1:4">
      <c r="A143" s="136" t="s">
        <v>11945</v>
      </c>
      <c r="B143" s="137" t="str">
        <f>LEFT(Tableau2[[#This Row],[n]],8)</f>
        <v>34412557</v>
      </c>
      <c r="C143" s="136" t="s">
        <v>594</v>
      </c>
      <c r="D143" s="136" t="e">
        <f>VLOOKUP(Tableau2[[#This Row],[Ref]],Tableau1[],4,FALSE)</f>
        <v>#N/A</v>
      </c>
    </row>
    <row r="144" spans="1:4">
      <c r="A144" s="136" t="s">
        <v>11946</v>
      </c>
      <c r="B144" s="137" t="str">
        <f>LEFT(Tableau2[[#This Row],[n]],8)</f>
        <v>34412556</v>
      </c>
      <c r="C144" s="136" t="s">
        <v>596</v>
      </c>
      <c r="D144" s="136" t="e">
        <f>VLOOKUP(Tableau2[[#This Row],[Ref]],Tableau1[],4,FALSE)</f>
        <v>#N/A</v>
      </c>
    </row>
    <row r="145" spans="1:4">
      <c r="A145" s="136" t="s">
        <v>11947</v>
      </c>
      <c r="B145" s="137" t="str">
        <f>LEFT(Tableau2[[#This Row],[n]],8)</f>
        <v>34412555</v>
      </c>
      <c r="C145" s="136" t="s">
        <v>598</v>
      </c>
      <c r="D145" s="136" t="e">
        <f>VLOOKUP(Tableau2[[#This Row],[Ref]],Tableau1[],4,FALSE)</f>
        <v>#N/A</v>
      </c>
    </row>
    <row r="146" spans="1:4">
      <c r="A146" s="136" t="s">
        <v>11948</v>
      </c>
      <c r="B146" s="137" t="str">
        <f>LEFT(Tableau2[[#This Row],[n]],8)</f>
        <v>34412554</v>
      </c>
      <c r="C146" s="136" t="s">
        <v>599</v>
      </c>
      <c r="D146" s="136" t="e">
        <f>VLOOKUP(Tableau2[[#This Row],[Ref]],Tableau1[],4,FALSE)</f>
        <v>#N/A</v>
      </c>
    </row>
    <row r="147" spans="1:4">
      <c r="A147" s="136" t="s">
        <v>11949</v>
      </c>
      <c r="B147" s="137" t="str">
        <f>LEFT(Tableau2[[#This Row],[n]],8)</f>
        <v>34412553</v>
      </c>
      <c r="C147" s="136" t="s">
        <v>596</v>
      </c>
      <c r="D147" s="136" t="e">
        <f>VLOOKUP(Tableau2[[#This Row],[Ref]],Tableau1[],4,FALSE)</f>
        <v>#N/A</v>
      </c>
    </row>
    <row r="148" spans="1:4">
      <c r="A148" s="136" t="s">
        <v>11950</v>
      </c>
      <c r="B148" s="137" t="str">
        <f>LEFT(Tableau2[[#This Row],[n]],8)</f>
        <v>34412552</v>
      </c>
      <c r="C148" s="136" t="s">
        <v>600</v>
      </c>
      <c r="D148" s="136" t="e">
        <f>VLOOKUP(Tableau2[[#This Row],[Ref]],Tableau1[],4,FALSE)</f>
        <v>#N/A</v>
      </c>
    </row>
    <row r="149" spans="1:4">
      <c r="A149" s="136" t="s">
        <v>11951</v>
      </c>
      <c r="B149" s="137" t="str">
        <f>LEFT(Tableau2[[#This Row],[n]],8)</f>
        <v>34412551</v>
      </c>
      <c r="C149" s="136" t="s">
        <v>598</v>
      </c>
      <c r="D149" s="136" t="e">
        <f>VLOOKUP(Tableau2[[#This Row],[Ref]],Tableau1[],4,FALSE)</f>
        <v>#N/A</v>
      </c>
    </row>
    <row r="150" spans="1:4">
      <c r="A150" s="136" t="s">
        <v>11952</v>
      </c>
      <c r="B150" s="137" t="str">
        <f>LEFT(Tableau2[[#This Row],[n]],8)</f>
        <v>34412550</v>
      </c>
      <c r="C150" s="136" t="s">
        <v>602</v>
      </c>
      <c r="D150" s="136" t="e">
        <f>VLOOKUP(Tableau2[[#This Row],[Ref]],Tableau1[],4,FALSE)</f>
        <v>#N/A</v>
      </c>
    </row>
    <row r="151" spans="1:4">
      <c r="A151" s="136" t="s">
        <v>11953</v>
      </c>
      <c r="B151" s="137" t="str">
        <f>LEFT(Tableau2[[#This Row],[n]],8)</f>
        <v>34412549</v>
      </c>
      <c r="C151" s="136" t="s">
        <v>603</v>
      </c>
      <c r="D151" s="136" t="e">
        <f>VLOOKUP(Tableau2[[#This Row],[Ref]],Tableau1[],4,FALSE)</f>
        <v>#N/A</v>
      </c>
    </row>
    <row r="152" spans="1:4">
      <c r="A152" s="136" t="s">
        <v>11954</v>
      </c>
      <c r="B152" s="137" t="str">
        <f>LEFT(Tableau2[[#This Row],[n]],8)</f>
        <v>34412548</v>
      </c>
      <c r="C152" s="136" t="s">
        <v>604</v>
      </c>
      <c r="D152" s="136" t="e">
        <f>VLOOKUP(Tableau2[[#This Row],[Ref]],Tableau1[],4,FALSE)</f>
        <v>#N/A</v>
      </c>
    </row>
    <row r="153" spans="1:4">
      <c r="A153" s="136" t="s">
        <v>11955</v>
      </c>
      <c r="B153" s="137" t="str">
        <f>LEFT(Tableau2[[#This Row],[n]],8)</f>
        <v>34412547</v>
      </c>
      <c r="C153" s="136" t="s">
        <v>605</v>
      </c>
      <c r="D153" s="136" t="e">
        <f>VLOOKUP(Tableau2[[#This Row],[Ref]],Tableau1[],4,FALSE)</f>
        <v>#N/A</v>
      </c>
    </row>
    <row r="154" spans="1:4">
      <c r="A154" s="136" t="s">
        <v>11956</v>
      </c>
      <c r="B154" s="137" t="str">
        <f>LEFT(Tableau2[[#This Row],[n]],8)</f>
        <v>34412546</v>
      </c>
      <c r="C154" s="136" t="s">
        <v>510</v>
      </c>
      <c r="D154" s="136" t="e">
        <f>VLOOKUP(Tableau2[[#This Row],[Ref]],Tableau1[],4,FALSE)</f>
        <v>#N/A</v>
      </c>
    </row>
    <row r="155" spans="1:4">
      <c r="A155" s="136" t="s">
        <v>11957</v>
      </c>
      <c r="B155" s="137" t="str">
        <f>LEFT(Tableau2[[#This Row],[n]],8)</f>
        <v>34412545</v>
      </c>
      <c r="C155" s="136" t="s">
        <v>606</v>
      </c>
      <c r="D155" s="136" t="e">
        <f>VLOOKUP(Tableau2[[#This Row],[Ref]],Tableau1[],4,FALSE)</f>
        <v>#N/A</v>
      </c>
    </row>
    <row r="156" spans="1:4">
      <c r="A156" s="136" t="s">
        <v>11958</v>
      </c>
      <c r="B156" s="137" t="str">
        <f>LEFT(Tableau2[[#This Row],[n]],8)</f>
        <v>34412544</v>
      </c>
      <c r="C156" s="136" t="s">
        <v>607</v>
      </c>
      <c r="D156" s="136" t="e">
        <f>VLOOKUP(Tableau2[[#This Row],[Ref]],Tableau1[],4,FALSE)</f>
        <v>#N/A</v>
      </c>
    </row>
    <row r="157" spans="1:4">
      <c r="A157" s="136" t="s">
        <v>11959</v>
      </c>
      <c r="B157" s="137" t="str">
        <f>LEFT(Tableau2[[#This Row],[n]],8)</f>
        <v>34412543</v>
      </c>
      <c r="C157" s="136" t="s">
        <v>608</v>
      </c>
      <c r="D157" s="136" t="e">
        <f>VLOOKUP(Tableau2[[#This Row],[Ref]],Tableau1[],4,FALSE)</f>
        <v>#N/A</v>
      </c>
    </row>
    <row r="158" spans="1:4">
      <c r="A158" s="136" t="s">
        <v>11960</v>
      </c>
      <c r="B158" s="137" t="str">
        <f>LEFT(Tableau2[[#This Row],[n]],8)</f>
        <v>34412542</v>
      </c>
      <c r="C158" s="136" t="s">
        <v>609</v>
      </c>
      <c r="D158" s="136" t="e">
        <f>VLOOKUP(Tableau2[[#This Row],[Ref]],Tableau1[],4,FALSE)</f>
        <v>#N/A</v>
      </c>
    </row>
    <row r="159" spans="1:4">
      <c r="A159" s="136" t="s">
        <v>11961</v>
      </c>
      <c r="B159" s="137" t="str">
        <f>LEFT(Tableau2[[#This Row],[n]],8)</f>
        <v>34412541</v>
      </c>
      <c r="C159" s="136" t="s">
        <v>610</v>
      </c>
      <c r="D159" s="136" t="e">
        <f>VLOOKUP(Tableau2[[#This Row],[Ref]],Tableau1[],4,FALSE)</f>
        <v>#N/A</v>
      </c>
    </row>
    <row r="160" spans="1:4">
      <c r="A160" s="136" t="s">
        <v>11962</v>
      </c>
      <c r="B160" s="137" t="str">
        <f>LEFT(Tableau2[[#This Row],[n]],8)</f>
        <v>34412540</v>
      </c>
      <c r="C160" s="136" t="s">
        <v>611</v>
      </c>
      <c r="D160" s="136" t="e">
        <f>VLOOKUP(Tableau2[[#This Row],[Ref]],Tableau1[],4,FALSE)</f>
        <v>#N/A</v>
      </c>
    </row>
    <row r="161" spans="1:4">
      <c r="A161" s="136" t="s">
        <v>11963</v>
      </c>
      <c r="B161" s="137" t="str">
        <f>LEFT(Tableau2[[#This Row],[n]],8)</f>
        <v>34412539</v>
      </c>
      <c r="C161" s="136" t="s">
        <v>605</v>
      </c>
      <c r="D161" s="136" t="e">
        <f>VLOOKUP(Tableau2[[#This Row],[Ref]],Tableau1[],4,FALSE)</f>
        <v>#N/A</v>
      </c>
    </row>
    <row r="162" spans="1:4">
      <c r="A162" s="136" t="s">
        <v>11964</v>
      </c>
      <c r="B162" s="137" t="str">
        <f>LEFT(Tableau2[[#This Row],[n]],8)</f>
        <v>34412538</v>
      </c>
      <c r="C162" s="136" t="s">
        <v>510</v>
      </c>
      <c r="D162" s="136" t="e">
        <f>VLOOKUP(Tableau2[[#This Row],[Ref]],Tableau1[],4,FALSE)</f>
        <v>#N/A</v>
      </c>
    </row>
    <row r="163" spans="1:4">
      <c r="A163" s="136" t="s">
        <v>11965</v>
      </c>
      <c r="B163" s="137" t="str">
        <f>LEFT(Tableau2[[#This Row],[n]],8)</f>
        <v>34412537</v>
      </c>
      <c r="C163" s="136" t="s">
        <v>613</v>
      </c>
      <c r="D163" s="136" t="e">
        <f>VLOOKUP(Tableau2[[#This Row],[Ref]],Tableau1[],4,FALSE)</f>
        <v>#N/A</v>
      </c>
    </row>
    <row r="164" spans="1:4">
      <c r="A164" s="136" t="s">
        <v>11966</v>
      </c>
      <c r="B164" s="137" t="str">
        <f>LEFT(Tableau2[[#This Row],[n]],8)</f>
        <v>34412536</v>
      </c>
      <c r="C164" s="136" t="s">
        <v>614</v>
      </c>
      <c r="D164" s="136" t="e">
        <f>VLOOKUP(Tableau2[[#This Row],[Ref]],Tableau1[],4,FALSE)</f>
        <v>#N/A</v>
      </c>
    </row>
    <row r="165" spans="1:4">
      <c r="A165" s="136" t="s">
        <v>11967</v>
      </c>
      <c r="B165" s="137" t="str">
        <f>LEFT(Tableau2[[#This Row],[n]],8)</f>
        <v>34412535</v>
      </c>
      <c r="C165" s="136" t="s">
        <v>615</v>
      </c>
      <c r="D165" s="136" t="e">
        <f>VLOOKUP(Tableau2[[#This Row],[Ref]],Tableau1[],4,FALSE)</f>
        <v>#N/A</v>
      </c>
    </row>
    <row r="166" spans="1:4">
      <c r="A166" s="136" t="s">
        <v>11968</v>
      </c>
      <c r="B166" s="137" t="str">
        <f>LEFT(Tableau2[[#This Row],[n]],8)</f>
        <v>34412534</v>
      </c>
      <c r="C166" s="136" t="s">
        <v>616</v>
      </c>
      <c r="D166" s="136" t="e">
        <f>VLOOKUP(Tableau2[[#This Row],[Ref]],Tableau1[],4,FALSE)</f>
        <v>#N/A</v>
      </c>
    </row>
    <row r="167" spans="1:4">
      <c r="A167" s="136" t="s">
        <v>11969</v>
      </c>
      <c r="B167" s="137" t="str">
        <f>LEFT(Tableau2[[#This Row],[n]],8)</f>
        <v>34412533</v>
      </c>
      <c r="C167" s="136" t="s">
        <v>617</v>
      </c>
      <c r="D167" s="136" t="e">
        <f>VLOOKUP(Tableau2[[#This Row],[Ref]],Tableau1[],4,FALSE)</f>
        <v>#N/A</v>
      </c>
    </row>
    <row r="168" spans="1:4">
      <c r="A168" s="136" t="s">
        <v>11970</v>
      </c>
      <c r="B168" s="137" t="str">
        <f>LEFT(Tableau2[[#This Row],[n]],8)</f>
        <v>34412531</v>
      </c>
      <c r="C168" s="136" t="s">
        <v>619</v>
      </c>
      <c r="D168" s="136" t="e">
        <f>VLOOKUP(Tableau2[[#This Row],[Ref]],Tableau1[],4,FALSE)</f>
        <v>#N/A</v>
      </c>
    </row>
    <row r="169" spans="1:4">
      <c r="A169" s="136" t="s">
        <v>11971</v>
      </c>
      <c r="B169" s="137" t="str">
        <f>LEFT(Tableau2[[#This Row],[n]],8)</f>
        <v>34412530</v>
      </c>
      <c r="C169" s="136" t="s">
        <v>620</v>
      </c>
      <c r="D169" s="136" t="e">
        <f>VLOOKUP(Tableau2[[#This Row],[Ref]],Tableau1[],4,FALSE)</f>
        <v>#N/A</v>
      </c>
    </row>
    <row r="170" spans="1:4">
      <c r="A170" s="136" t="s">
        <v>11972</v>
      </c>
      <c r="B170" s="137" t="str">
        <f>LEFT(Tableau2[[#This Row],[n]],8)</f>
        <v>34412529</v>
      </c>
      <c r="C170" s="136" t="s">
        <v>11973</v>
      </c>
      <c r="D170" s="136" t="e">
        <f>VLOOKUP(Tableau2[[#This Row],[Ref]],Tableau1[],4,FALSE)</f>
        <v>#N/A</v>
      </c>
    </row>
    <row r="171" spans="1:4">
      <c r="A171" s="136" t="s">
        <v>11974</v>
      </c>
      <c r="B171" s="137" t="str">
        <f>LEFT(Tableau2[[#This Row],[n]],8)</f>
        <v>34412526</v>
      </c>
      <c r="C171" s="136" t="s">
        <v>624</v>
      </c>
      <c r="D171" s="136" t="e">
        <f>VLOOKUP(Tableau2[[#This Row],[Ref]],Tableau1[],4,FALSE)</f>
        <v>#N/A</v>
      </c>
    </row>
    <row r="172" spans="1:4">
      <c r="A172" s="136" t="s">
        <v>11975</v>
      </c>
      <c r="B172" s="137" t="str">
        <f>LEFT(Tableau2[[#This Row],[n]],8)</f>
        <v>34412525</v>
      </c>
      <c r="C172" s="136" t="s">
        <v>625</v>
      </c>
      <c r="D172" s="136" t="e">
        <f>VLOOKUP(Tableau2[[#This Row],[Ref]],Tableau1[],4,FALSE)</f>
        <v>#N/A</v>
      </c>
    </row>
    <row r="173" spans="1:4">
      <c r="A173" s="136" t="s">
        <v>11976</v>
      </c>
      <c r="B173" s="137" t="str">
        <f>LEFT(Tableau2[[#This Row],[n]],8)</f>
        <v>34412523</v>
      </c>
      <c r="C173" s="136" t="s">
        <v>627</v>
      </c>
      <c r="D173" s="136" t="e">
        <f>VLOOKUP(Tableau2[[#This Row],[Ref]],Tableau1[],4,FALSE)</f>
        <v>#N/A</v>
      </c>
    </row>
    <row r="174" spans="1:4">
      <c r="A174" s="136" t="s">
        <v>11977</v>
      </c>
      <c r="B174" s="137" t="str">
        <f>LEFT(Tableau2[[#This Row],[n]],8)</f>
        <v>34412522</v>
      </c>
      <c r="C174" s="136" t="s">
        <v>628</v>
      </c>
      <c r="D174" s="136" t="e">
        <f>VLOOKUP(Tableau2[[#This Row],[Ref]],Tableau1[],4,FALSE)</f>
        <v>#N/A</v>
      </c>
    </row>
    <row r="175" spans="1:4">
      <c r="A175" s="136" t="s">
        <v>11978</v>
      </c>
      <c r="B175" s="137" t="str">
        <f>LEFT(Tableau2[[#This Row],[n]],8)</f>
        <v>34412521</v>
      </c>
      <c r="C175" s="136" t="s">
        <v>629</v>
      </c>
      <c r="D175" s="136" t="e">
        <f>VLOOKUP(Tableau2[[#This Row],[Ref]],Tableau1[],4,FALSE)</f>
        <v>#N/A</v>
      </c>
    </row>
    <row r="176" spans="1:4">
      <c r="A176" s="136" t="s">
        <v>11979</v>
      </c>
      <c r="B176" s="137" t="str">
        <f>LEFT(Tableau2[[#This Row],[n]],8)</f>
        <v>34412520</v>
      </c>
      <c r="C176" s="136" t="s">
        <v>11980</v>
      </c>
      <c r="D176" s="136" t="e">
        <f>VLOOKUP(Tableau2[[#This Row],[Ref]],Tableau1[],4,FALSE)</f>
        <v>#N/A</v>
      </c>
    </row>
    <row r="177" spans="1:4">
      <c r="A177" s="136" t="s">
        <v>11981</v>
      </c>
      <c r="B177" s="137" t="str">
        <f>LEFT(Tableau2[[#This Row],[n]],8)</f>
        <v>34412519</v>
      </c>
      <c r="C177" s="136" t="s">
        <v>631</v>
      </c>
      <c r="D177" s="136" t="e">
        <f>VLOOKUP(Tableau2[[#This Row],[Ref]],Tableau1[],4,FALSE)</f>
        <v>#N/A</v>
      </c>
    </row>
    <row r="178" spans="1:4">
      <c r="A178" s="136" t="s">
        <v>11982</v>
      </c>
      <c r="B178" s="137" t="str">
        <f>LEFT(Tableau2[[#This Row],[n]],8)</f>
        <v>34412518</v>
      </c>
      <c r="C178" s="136" t="s">
        <v>632</v>
      </c>
      <c r="D178" s="136" t="e">
        <f>VLOOKUP(Tableau2[[#This Row],[Ref]],Tableau1[],4,FALSE)</f>
        <v>#N/A</v>
      </c>
    </row>
    <row r="179" spans="1:4">
      <c r="A179" s="136" t="s">
        <v>11983</v>
      </c>
      <c r="B179" s="137" t="str">
        <f>LEFT(Tableau2[[#This Row],[n]],8)</f>
        <v>34412517</v>
      </c>
      <c r="C179" s="136" t="s">
        <v>11984</v>
      </c>
      <c r="D179" s="136" t="e">
        <f>VLOOKUP(Tableau2[[#This Row],[Ref]],Tableau1[],4,FALSE)</f>
        <v>#N/A</v>
      </c>
    </row>
    <row r="180" spans="1:4">
      <c r="A180" s="136" t="s">
        <v>11985</v>
      </c>
      <c r="B180" s="137" t="str">
        <f>LEFT(Tableau2[[#This Row],[n]],8)</f>
        <v>34412516</v>
      </c>
      <c r="C180" s="136" t="s">
        <v>11986</v>
      </c>
      <c r="D180" s="136" t="e">
        <f>VLOOKUP(Tableau2[[#This Row],[Ref]],Tableau1[],4,FALSE)</f>
        <v>#N/A</v>
      </c>
    </row>
    <row r="181" spans="1:4">
      <c r="A181" s="136" t="s">
        <v>11987</v>
      </c>
      <c r="B181" s="137" t="str">
        <f>LEFT(Tableau2[[#This Row],[n]],8)</f>
        <v>34412515</v>
      </c>
      <c r="C181" s="136" t="s">
        <v>11988</v>
      </c>
      <c r="D181" s="136" t="e">
        <f>VLOOKUP(Tableau2[[#This Row],[Ref]],Tableau1[],4,FALSE)</f>
        <v>#N/A</v>
      </c>
    </row>
    <row r="182" spans="1:4">
      <c r="A182" s="136" t="s">
        <v>11989</v>
      </c>
      <c r="B182" s="137" t="str">
        <f>LEFT(Tableau2[[#This Row],[n]],8)</f>
        <v>34412513</v>
      </c>
      <c r="C182" s="136" t="s">
        <v>637</v>
      </c>
      <c r="D182" s="136" t="e">
        <f>VLOOKUP(Tableau2[[#This Row],[Ref]],Tableau1[],4,FALSE)</f>
        <v>#N/A</v>
      </c>
    </row>
    <row r="183" spans="1:4">
      <c r="A183" s="136" t="s">
        <v>11990</v>
      </c>
      <c r="B183" s="137" t="str">
        <f>LEFT(Tableau2[[#This Row],[n]],8)</f>
        <v>34412512</v>
      </c>
      <c r="C183" s="136" t="s">
        <v>11991</v>
      </c>
      <c r="D183" s="136" t="e">
        <f>VLOOKUP(Tableau2[[#This Row],[Ref]],Tableau1[],4,FALSE)</f>
        <v>#N/A</v>
      </c>
    </row>
    <row r="184" spans="1:4">
      <c r="A184" s="136" t="s">
        <v>11992</v>
      </c>
      <c r="B184" s="137" t="str">
        <f>LEFT(Tableau2[[#This Row],[n]],8)</f>
        <v>34412510</v>
      </c>
      <c r="C184" s="136" t="s">
        <v>640</v>
      </c>
      <c r="D184" s="136" t="e">
        <f>VLOOKUP(Tableau2[[#This Row],[Ref]],Tableau1[],4,FALSE)</f>
        <v>#N/A</v>
      </c>
    </row>
    <row r="185" spans="1:4">
      <c r="A185" s="136" t="s">
        <v>11993</v>
      </c>
      <c r="B185" s="137" t="str">
        <f>LEFT(Tableau2[[#This Row],[n]],8)</f>
        <v>34412509</v>
      </c>
      <c r="C185" s="136" t="s">
        <v>641</v>
      </c>
      <c r="D185" s="136" t="e">
        <f>VLOOKUP(Tableau2[[#This Row],[Ref]],Tableau1[],4,FALSE)</f>
        <v>#N/A</v>
      </c>
    </row>
    <row r="186" spans="1:4">
      <c r="A186" s="136" t="s">
        <v>11994</v>
      </c>
      <c r="B186" s="137" t="str">
        <f>LEFT(Tableau2[[#This Row],[n]],8)</f>
        <v>34412508</v>
      </c>
      <c r="C186" s="136" t="s">
        <v>11995</v>
      </c>
      <c r="D186" s="136" t="e">
        <f>VLOOKUP(Tableau2[[#This Row],[Ref]],Tableau1[],4,FALSE)</f>
        <v>#N/A</v>
      </c>
    </row>
    <row r="187" spans="1:4">
      <c r="A187" s="136" t="s">
        <v>11996</v>
      </c>
      <c r="B187" s="137" t="str">
        <f>LEFT(Tableau2[[#This Row],[n]],8)</f>
        <v>34412507</v>
      </c>
      <c r="C187" s="136" t="s">
        <v>644</v>
      </c>
      <c r="D187" s="136" t="e">
        <f>VLOOKUP(Tableau2[[#This Row],[Ref]],Tableau1[],4,FALSE)</f>
        <v>#N/A</v>
      </c>
    </row>
    <row r="188" spans="1:4">
      <c r="A188" s="136" t="s">
        <v>11997</v>
      </c>
      <c r="B188" s="137" t="str">
        <f>LEFT(Tableau2[[#This Row],[n]],8)</f>
        <v>34412506</v>
      </c>
      <c r="C188" s="136" t="s">
        <v>645</v>
      </c>
      <c r="D188" s="136" t="e">
        <f>VLOOKUP(Tableau2[[#This Row],[Ref]],Tableau1[],4,FALSE)</f>
        <v>#N/A</v>
      </c>
    </row>
    <row r="189" spans="1:4">
      <c r="A189" s="136" t="s">
        <v>11998</v>
      </c>
      <c r="B189" s="137" t="str">
        <f>LEFT(Tableau2[[#This Row],[n]],8)</f>
        <v>34412505</v>
      </c>
      <c r="C189" s="136" t="s">
        <v>646</v>
      </c>
      <c r="D189" s="136" t="e">
        <f>VLOOKUP(Tableau2[[#This Row],[Ref]],Tableau1[],4,FALSE)</f>
        <v>#N/A</v>
      </c>
    </row>
    <row r="190" spans="1:4">
      <c r="A190" s="136" t="s">
        <v>11999</v>
      </c>
      <c r="B190" s="137" t="str">
        <f>LEFT(Tableau2[[#This Row],[n]],8)</f>
        <v>34412504</v>
      </c>
      <c r="C190" s="136" t="s">
        <v>647</v>
      </c>
      <c r="D190" s="136" t="e">
        <f>VLOOKUP(Tableau2[[#This Row],[Ref]],Tableau1[],4,FALSE)</f>
        <v>#N/A</v>
      </c>
    </row>
    <row r="191" spans="1:4">
      <c r="A191" s="136" t="s">
        <v>12000</v>
      </c>
      <c r="B191" s="137" t="str">
        <f>LEFT(Tableau2[[#This Row],[n]],8)</f>
        <v>34412502</v>
      </c>
      <c r="C191" s="136" t="s">
        <v>649</v>
      </c>
      <c r="D191" s="136" t="e">
        <f>VLOOKUP(Tableau2[[#This Row],[Ref]],Tableau1[],4,FALSE)</f>
        <v>#N/A</v>
      </c>
    </row>
    <row r="192" spans="1:4">
      <c r="A192" s="136" t="s">
        <v>12001</v>
      </c>
      <c r="B192" s="137" t="str">
        <f>LEFT(Tableau2[[#This Row],[n]],8)</f>
        <v>34412501</v>
      </c>
      <c r="C192" s="136" t="s">
        <v>650</v>
      </c>
      <c r="D192" s="136" t="e">
        <f>VLOOKUP(Tableau2[[#This Row],[Ref]],Tableau1[],4,FALSE)</f>
        <v>#N/A</v>
      </c>
    </row>
    <row r="193" spans="1:4">
      <c r="A193" s="136" t="s">
        <v>12002</v>
      </c>
      <c r="B193" s="137" t="str">
        <f>LEFT(Tableau2[[#This Row],[n]],8)</f>
        <v>34412500</v>
      </c>
      <c r="C193" s="136" t="s">
        <v>653</v>
      </c>
      <c r="D193" s="136" t="e">
        <f>VLOOKUP(Tableau2[[#This Row],[Ref]],Tableau1[],4,FALSE)</f>
        <v>#N/A</v>
      </c>
    </row>
    <row r="194" spans="1:4">
      <c r="A194" s="136" t="s">
        <v>12003</v>
      </c>
      <c r="B194" s="137" t="str">
        <f>LEFT(Tableau2[[#This Row],[n]],8)</f>
        <v>34412499</v>
      </c>
      <c r="C194" s="136" t="s">
        <v>654</v>
      </c>
      <c r="D194" s="136" t="e">
        <f>VLOOKUP(Tableau2[[#This Row],[Ref]],Tableau1[],4,FALSE)</f>
        <v>#N/A</v>
      </c>
    </row>
    <row r="195" spans="1:4">
      <c r="A195" s="136" t="s">
        <v>12004</v>
      </c>
      <c r="B195" s="137" t="str">
        <f>LEFT(Tableau2[[#This Row],[n]],8)</f>
        <v>34412498</v>
      </c>
      <c r="C195" s="136" t="s">
        <v>655</v>
      </c>
      <c r="D195" s="136" t="e">
        <f>VLOOKUP(Tableau2[[#This Row],[Ref]],Tableau1[],4,FALSE)</f>
        <v>#N/A</v>
      </c>
    </row>
    <row r="196" spans="1:4">
      <c r="A196" s="136" t="s">
        <v>12005</v>
      </c>
      <c r="B196" s="137" t="str">
        <f>LEFT(Tableau2[[#This Row],[n]],8)</f>
        <v>34412497</v>
      </c>
      <c r="C196" s="136" t="s">
        <v>656</v>
      </c>
      <c r="D196" s="136" t="e">
        <f>VLOOKUP(Tableau2[[#This Row],[Ref]],Tableau1[],4,FALSE)</f>
        <v>#N/A</v>
      </c>
    </row>
    <row r="197" spans="1:4">
      <c r="A197" s="136" t="s">
        <v>12006</v>
      </c>
      <c r="B197" s="137" t="str">
        <f>LEFT(Tableau2[[#This Row],[n]],8)</f>
        <v>34412496</v>
      </c>
      <c r="C197" s="136" t="s">
        <v>658</v>
      </c>
      <c r="D197" s="136" t="e">
        <f>VLOOKUP(Tableau2[[#This Row],[Ref]],Tableau1[],4,FALSE)</f>
        <v>#N/A</v>
      </c>
    </row>
    <row r="198" spans="1:4">
      <c r="A198" s="136" t="s">
        <v>12007</v>
      </c>
      <c r="B198" s="137" t="str">
        <f>LEFT(Tableau2[[#This Row],[n]],8)</f>
        <v>34412495</v>
      </c>
      <c r="C198" s="136" t="s">
        <v>659</v>
      </c>
      <c r="D198" s="136" t="e">
        <f>VLOOKUP(Tableau2[[#This Row],[Ref]],Tableau1[],4,FALSE)</f>
        <v>#N/A</v>
      </c>
    </row>
    <row r="199" spans="1:4">
      <c r="A199" s="136" t="s">
        <v>12008</v>
      </c>
      <c r="B199" s="137" t="str">
        <f>LEFT(Tableau2[[#This Row],[n]],8)</f>
        <v>34412494</v>
      </c>
      <c r="C199" s="136" t="s">
        <v>660</v>
      </c>
      <c r="D199" s="136" t="e">
        <f>VLOOKUP(Tableau2[[#This Row],[Ref]],Tableau1[],4,FALSE)</f>
        <v>#N/A</v>
      </c>
    </row>
    <row r="200" spans="1:4">
      <c r="A200" s="136" t="s">
        <v>12009</v>
      </c>
      <c r="B200" s="137" t="str">
        <f>LEFT(Tableau2[[#This Row],[n]],8)</f>
        <v>34412493</v>
      </c>
      <c r="C200" s="136" t="s">
        <v>661</v>
      </c>
      <c r="D200" s="136" t="e">
        <f>VLOOKUP(Tableau2[[#This Row],[Ref]],Tableau1[],4,FALSE)</f>
        <v>#N/A</v>
      </c>
    </row>
    <row r="201" spans="1:4">
      <c r="A201" s="136" t="s">
        <v>12010</v>
      </c>
      <c r="B201" s="137" t="str">
        <f>LEFT(Tableau2[[#This Row],[n]],8)</f>
        <v>34412490</v>
      </c>
      <c r="C201" s="136" t="s">
        <v>665</v>
      </c>
      <c r="D201" s="136" t="e">
        <f>VLOOKUP(Tableau2[[#This Row],[Ref]],Tableau1[],4,FALSE)</f>
        <v>#N/A</v>
      </c>
    </row>
    <row r="202" spans="1:4">
      <c r="A202" s="136" t="s">
        <v>12011</v>
      </c>
      <c r="B202" s="137" t="str">
        <f>LEFT(Tableau2[[#This Row],[n]],8)</f>
        <v>34412489</v>
      </c>
      <c r="C202" s="136" t="s">
        <v>666</v>
      </c>
      <c r="D202" s="136" t="e">
        <f>VLOOKUP(Tableau2[[#This Row],[Ref]],Tableau1[],4,FALSE)</f>
        <v>#N/A</v>
      </c>
    </row>
    <row r="203" spans="1:4">
      <c r="A203" s="136" t="s">
        <v>12012</v>
      </c>
      <c r="B203" s="137" t="str">
        <f>LEFT(Tableau2[[#This Row],[n]],8)</f>
        <v>34412488</v>
      </c>
      <c r="C203" s="136" t="s">
        <v>667</v>
      </c>
      <c r="D203" s="136" t="e">
        <f>VLOOKUP(Tableau2[[#This Row],[Ref]],Tableau1[],4,FALSE)</f>
        <v>#N/A</v>
      </c>
    </row>
    <row r="204" spans="1:4">
      <c r="A204" s="136" t="s">
        <v>12013</v>
      </c>
      <c r="B204" s="137" t="str">
        <f>LEFT(Tableau2[[#This Row],[n]],8)</f>
        <v>34412487</v>
      </c>
      <c r="C204" s="136" t="s">
        <v>668</v>
      </c>
      <c r="D204" s="136" t="e">
        <f>VLOOKUP(Tableau2[[#This Row],[Ref]],Tableau1[],4,FALSE)</f>
        <v>#N/A</v>
      </c>
    </row>
    <row r="205" spans="1:4">
      <c r="A205" s="136" t="s">
        <v>12014</v>
      </c>
      <c r="B205" s="137" t="str">
        <f>LEFT(Tableau2[[#This Row],[n]],8)</f>
        <v>34412486</v>
      </c>
      <c r="C205" s="136" t="s">
        <v>669</v>
      </c>
      <c r="D205" s="136" t="e">
        <f>VLOOKUP(Tableau2[[#This Row],[Ref]],Tableau1[],4,FALSE)</f>
        <v>#N/A</v>
      </c>
    </row>
    <row r="206" spans="1:4">
      <c r="A206" s="136" t="s">
        <v>12015</v>
      </c>
      <c r="B206" s="137" t="str">
        <f>LEFT(Tableau2[[#This Row],[n]],8)</f>
        <v>34412485</v>
      </c>
      <c r="C206" s="136" t="s">
        <v>670</v>
      </c>
      <c r="D206" s="136" t="e">
        <f>VLOOKUP(Tableau2[[#This Row],[Ref]],Tableau1[],4,FALSE)</f>
        <v>#N/A</v>
      </c>
    </row>
    <row r="207" spans="1:4">
      <c r="A207" s="136" t="s">
        <v>12016</v>
      </c>
      <c r="B207" s="137" t="str">
        <f>LEFT(Tableau2[[#This Row],[n]],8)</f>
        <v>34412484</v>
      </c>
      <c r="C207" s="136" t="s">
        <v>668</v>
      </c>
      <c r="D207" s="136" t="e">
        <f>VLOOKUP(Tableau2[[#This Row],[Ref]],Tableau1[],4,FALSE)</f>
        <v>#N/A</v>
      </c>
    </row>
    <row r="208" spans="1:4">
      <c r="A208" s="136" t="s">
        <v>12017</v>
      </c>
      <c r="B208" s="137" t="str">
        <f>LEFT(Tableau2[[#This Row],[n]],8)</f>
        <v>34412483</v>
      </c>
      <c r="C208" s="136" t="s">
        <v>12018</v>
      </c>
      <c r="D208" s="136" t="e">
        <f>VLOOKUP(Tableau2[[#This Row],[Ref]],Tableau1[],4,FALSE)</f>
        <v>#N/A</v>
      </c>
    </row>
    <row r="209" spans="1:4">
      <c r="A209" s="136" t="s">
        <v>12019</v>
      </c>
      <c r="B209" s="137" t="str">
        <f>LEFT(Tableau2[[#This Row],[n]],8)</f>
        <v>34412482</v>
      </c>
      <c r="C209" s="136" t="s">
        <v>12020</v>
      </c>
      <c r="D209" s="136" t="e">
        <f>VLOOKUP(Tableau2[[#This Row],[Ref]],Tableau1[],4,FALSE)</f>
        <v>#N/A</v>
      </c>
    </row>
    <row r="210" spans="1:4">
      <c r="A210" s="136" t="s">
        <v>12021</v>
      </c>
      <c r="B210" s="137" t="str">
        <f>LEFT(Tableau2[[#This Row],[n]],8)</f>
        <v>34412481</v>
      </c>
      <c r="C210" s="136" t="s">
        <v>12022</v>
      </c>
      <c r="D210" s="136" t="e">
        <f>VLOOKUP(Tableau2[[#This Row],[Ref]],Tableau1[],4,FALSE)</f>
        <v>#N/A</v>
      </c>
    </row>
    <row r="211" spans="1:4">
      <c r="A211" s="136" t="s">
        <v>12023</v>
      </c>
      <c r="B211" s="137" t="str">
        <f>LEFT(Tableau2[[#This Row],[n]],8)</f>
        <v>34412480</v>
      </c>
      <c r="C211" s="136" t="s">
        <v>669</v>
      </c>
      <c r="D211" s="136" t="e">
        <f>VLOOKUP(Tableau2[[#This Row],[Ref]],Tableau1[],4,FALSE)</f>
        <v>#N/A</v>
      </c>
    </row>
    <row r="212" spans="1:4">
      <c r="A212" s="136" t="s">
        <v>12024</v>
      </c>
      <c r="B212" s="137" t="str">
        <f>LEFT(Tableau2[[#This Row],[n]],8)</f>
        <v>34412479</v>
      </c>
      <c r="C212" s="136" t="s">
        <v>12025</v>
      </c>
      <c r="D212" s="136" t="e">
        <f>VLOOKUP(Tableau2[[#This Row],[Ref]],Tableau1[],4,FALSE)</f>
        <v>#N/A</v>
      </c>
    </row>
    <row r="213" spans="1:4">
      <c r="A213" s="136" t="s">
        <v>12026</v>
      </c>
      <c r="B213" s="137" t="str">
        <f>LEFT(Tableau2[[#This Row],[n]],8)</f>
        <v>34412478</v>
      </c>
      <c r="C213" s="136" t="s">
        <v>12027</v>
      </c>
      <c r="D213" s="136" t="e">
        <f>VLOOKUP(Tableau2[[#This Row],[Ref]],Tableau1[],4,FALSE)</f>
        <v>#N/A</v>
      </c>
    </row>
    <row r="214" spans="1:4">
      <c r="A214" s="136" t="s">
        <v>12028</v>
      </c>
      <c r="B214" s="137" t="str">
        <f>LEFT(Tableau2[[#This Row],[n]],8)</f>
        <v>34412477</v>
      </c>
      <c r="C214" s="136" t="s">
        <v>12029</v>
      </c>
      <c r="D214" s="136" t="e">
        <f>VLOOKUP(Tableau2[[#This Row],[Ref]],Tableau1[],4,FALSE)</f>
        <v>#N/A</v>
      </c>
    </row>
    <row r="215" spans="1:4">
      <c r="A215" s="136" t="s">
        <v>12030</v>
      </c>
      <c r="B215" s="137" t="str">
        <f>LEFT(Tableau2[[#This Row],[n]],8)</f>
        <v>34412476</v>
      </c>
      <c r="C215" s="136" t="s">
        <v>671</v>
      </c>
      <c r="D215" s="136" t="e">
        <f>VLOOKUP(Tableau2[[#This Row],[Ref]],Tableau1[],4,FALSE)</f>
        <v>#N/A</v>
      </c>
    </row>
    <row r="216" spans="1:4">
      <c r="A216" s="136" t="s">
        <v>12031</v>
      </c>
      <c r="B216" s="137" t="str">
        <f>LEFT(Tableau2[[#This Row],[n]],8)</f>
        <v>34412475</v>
      </c>
      <c r="C216" s="136" t="s">
        <v>672</v>
      </c>
      <c r="D216" s="136" t="e">
        <f>VLOOKUP(Tableau2[[#This Row],[Ref]],Tableau1[],4,FALSE)</f>
        <v>#N/A</v>
      </c>
    </row>
    <row r="217" spans="1:4">
      <c r="A217" s="136" t="s">
        <v>12032</v>
      </c>
      <c r="B217" s="137" t="str">
        <f>LEFT(Tableau2[[#This Row],[n]],8)</f>
        <v>34412474</v>
      </c>
      <c r="C217" s="136" t="s">
        <v>673</v>
      </c>
      <c r="D217" s="136" t="e">
        <f>VLOOKUP(Tableau2[[#This Row],[Ref]],Tableau1[],4,FALSE)</f>
        <v>#N/A</v>
      </c>
    </row>
    <row r="218" spans="1:4">
      <c r="A218" s="136" t="s">
        <v>12033</v>
      </c>
      <c r="B218" s="137" t="str">
        <f>LEFT(Tableau2[[#This Row],[n]],8)</f>
        <v>34412473</v>
      </c>
      <c r="C218" s="136" t="s">
        <v>676</v>
      </c>
      <c r="D218" s="136" t="e">
        <f>VLOOKUP(Tableau2[[#This Row],[Ref]],Tableau1[],4,FALSE)</f>
        <v>#N/A</v>
      </c>
    </row>
    <row r="219" spans="1:4">
      <c r="A219" s="136" t="s">
        <v>12034</v>
      </c>
      <c r="B219" s="137" t="str">
        <f>LEFT(Tableau2[[#This Row],[n]],8)</f>
        <v>34412472</v>
      </c>
      <c r="C219" s="136" t="s">
        <v>677</v>
      </c>
      <c r="D219" s="136" t="e">
        <f>VLOOKUP(Tableau2[[#This Row],[Ref]],Tableau1[],4,FALSE)</f>
        <v>#N/A</v>
      </c>
    </row>
    <row r="220" spans="1:4">
      <c r="A220" s="136" t="s">
        <v>12035</v>
      </c>
      <c r="B220" s="137" t="str">
        <f>LEFT(Tableau2[[#This Row],[n]],8)</f>
        <v>34412471</v>
      </c>
      <c r="C220" s="136" t="s">
        <v>678</v>
      </c>
      <c r="D220" s="136" t="e">
        <f>VLOOKUP(Tableau2[[#This Row],[Ref]],Tableau1[],4,FALSE)</f>
        <v>#N/A</v>
      </c>
    </row>
    <row r="221" spans="1:4">
      <c r="A221" s="136" t="s">
        <v>12036</v>
      </c>
      <c r="B221" s="137" t="str">
        <f>LEFT(Tableau2[[#This Row],[n]],8)</f>
        <v>34412470</v>
      </c>
      <c r="C221" s="136" t="s">
        <v>12037</v>
      </c>
      <c r="D221" s="136" t="e">
        <f>VLOOKUP(Tableau2[[#This Row],[Ref]],Tableau1[],4,FALSE)</f>
        <v>#N/A</v>
      </c>
    </row>
    <row r="222" spans="1:4">
      <c r="A222" s="136" t="s">
        <v>12038</v>
      </c>
      <c r="B222" s="137" t="str">
        <f>LEFT(Tableau2[[#This Row],[n]],8)</f>
        <v>34412469</v>
      </c>
      <c r="C222" s="136" t="s">
        <v>12039</v>
      </c>
      <c r="D222" s="136" t="e">
        <f>VLOOKUP(Tableau2[[#This Row],[Ref]],Tableau1[],4,FALSE)</f>
        <v>#N/A</v>
      </c>
    </row>
    <row r="223" spans="1:4">
      <c r="A223" s="136" t="s">
        <v>12040</v>
      </c>
      <c r="B223" s="137" t="str">
        <f>LEFT(Tableau2[[#This Row],[n]],8)</f>
        <v>34412468</v>
      </c>
      <c r="C223" s="136" t="s">
        <v>12041</v>
      </c>
      <c r="D223" s="136" t="e">
        <f>VLOOKUP(Tableau2[[#This Row],[Ref]],Tableau1[],4,FALSE)</f>
        <v>#N/A</v>
      </c>
    </row>
    <row r="224" spans="1:4">
      <c r="A224" s="136" t="s">
        <v>12042</v>
      </c>
      <c r="B224" s="137" t="str">
        <f>LEFT(Tableau2[[#This Row],[n]],8)</f>
        <v>34412467</v>
      </c>
      <c r="C224" s="136" t="s">
        <v>12043</v>
      </c>
      <c r="D224" s="136" t="e">
        <f>VLOOKUP(Tableau2[[#This Row],[Ref]],Tableau1[],4,FALSE)</f>
        <v>#N/A</v>
      </c>
    </row>
    <row r="225" spans="1:4">
      <c r="A225" s="136" t="s">
        <v>12044</v>
      </c>
      <c r="B225" s="137" t="str">
        <f>LEFT(Tableau2[[#This Row],[n]],8)</f>
        <v>34412466</v>
      </c>
      <c r="C225" s="136" t="s">
        <v>680</v>
      </c>
      <c r="D225" s="136" t="e">
        <f>VLOOKUP(Tableau2[[#This Row],[Ref]],Tableau1[],4,FALSE)</f>
        <v>#N/A</v>
      </c>
    </row>
    <row r="226" spans="1:4">
      <c r="A226" s="136" t="s">
        <v>12045</v>
      </c>
      <c r="B226" s="137" t="str">
        <f>LEFT(Tableau2[[#This Row],[n]],8)</f>
        <v>34412465</v>
      </c>
      <c r="C226" s="136" t="s">
        <v>647</v>
      </c>
      <c r="D226" s="136" t="e">
        <f>VLOOKUP(Tableau2[[#This Row],[Ref]],Tableau1[],4,FALSE)</f>
        <v>#N/A</v>
      </c>
    </row>
    <row r="227" spans="1:4">
      <c r="A227" s="136" t="s">
        <v>12046</v>
      </c>
      <c r="B227" s="137" t="str">
        <f>LEFT(Tableau2[[#This Row],[n]],8)</f>
        <v>34412464</v>
      </c>
      <c r="C227" s="136" t="s">
        <v>681</v>
      </c>
      <c r="D227" s="136" t="e">
        <f>VLOOKUP(Tableau2[[#This Row],[Ref]],Tableau1[],4,FALSE)</f>
        <v>#N/A</v>
      </c>
    </row>
    <row r="228" spans="1:4">
      <c r="A228" s="136" t="s">
        <v>12047</v>
      </c>
      <c r="B228" s="137" t="str">
        <f>LEFT(Tableau2[[#This Row],[n]],8)</f>
        <v>34412463</v>
      </c>
      <c r="C228" s="136" t="s">
        <v>682</v>
      </c>
      <c r="D228" s="136" t="e">
        <f>VLOOKUP(Tableau2[[#This Row],[Ref]],Tableau1[],4,FALSE)</f>
        <v>#N/A</v>
      </c>
    </row>
    <row r="229" spans="1:4">
      <c r="A229" s="136" t="s">
        <v>12048</v>
      </c>
      <c r="B229" s="137" t="str">
        <f>LEFT(Tableau2[[#This Row],[n]],8)</f>
        <v>34412462</v>
      </c>
      <c r="C229" s="136" t="s">
        <v>683</v>
      </c>
      <c r="D229" s="136" t="e">
        <f>VLOOKUP(Tableau2[[#This Row],[Ref]],Tableau1[],4,FALSE)</f>
        <v>#N/A</v>
      </c>
    </row>
    <row r="230" spans="1:4">
      <c r="A230" s="136" t="s">
        <v>12049</v>
      </c>
      <c r="B230" s="137" t="str">
        <f>LEFT(Tableau2[[#This Row],[n]],8)</f>
        <v>34412461</v>
      </c>
      <c r="C230" s="136" t="s">
        <v>684</v>
      </c>
      <c r="D230" s="136" t="e">
        <f>VLOOKUP(Tableau2[[#This Row],[Ref]],Tableau1[],4,FALSE)</f>
        <v>#N/A</v>
      </c>
    </row>
    <row r="231" spans="1:4">
      <c r="A231" s="136" t="s">
        <v>12050</v>
      </c>
      <c r="B231" s="137" t="str">
        <f>LEFT(Tableau2[[#This Row],[n]],8)</f>
        <v>34412460</v>
      </c>
      <c r="C231" s="136" t="s">
        <v>685</v>
      </c>
      <c r="D231" s="136" t="e">
        <f>VLOOKUP(Tableau2[[#This Row],[Ref]],Tableau1[],4,FALSE)</f>
        <v>#N/A</v>
      </c>
    </row>
    <row r="232" spans="1:4">
      <c r="A232" s="136" t="s">
        <v>12051</v>
      </c>
      <c r="B232" s="137" t="str">
        <f>LEFT(Tableau2[[#This Row],[n]],8)</f>
        <v>34412459</v>
      </c>
      <c r="C232" s="136" t="s">
        <v>685</v>
      </c>
      <c r="D232" s="136" t="e">
        <f>VLOOKUP(Tableau2[[#This Row],[Ref]],Tableau1[],4,FALSE)</f>
        <v>#N/A</v>
      </c>
    </row>
    <row r="233" spans="1:4">
      <c r="A233" s="136" t="s">
        <v>12052</v>
      </c>
      <c r="B233" s="137" t="str">
        <f>LEFT(Tableau2[[#This Row],[n]],8)</f>
        <v>34412458</v>
      </c>
      <c r="C233" s="136" t="s">
        <v>686</v>
      </c>
      <c r="D233" s="136" t="e">
        <f>VLOOKUP(Tableau2[[#This Row],[Ref]],Tableau1[],4,FALSE)</f>
        <v>#N/A</v>
      </c>
    </row>
    <row r="234" spans="1:4">
      <c r="A234" s="136" t="s">
        <v>12053</v>
      </c>
      <c r="B234" s="137" t="str">
        <f>LEFT(Tableau2[[#This Row],[n]],8)</f>
        <v>34412456</v>
      </c>
      <c r="C234" s="136" t="s">
        <v>689</v>
      </c>
      <c r="D234" s="136" t="e">
        <f>VLOOKUP(Tableau2[[#This Row],[Ref]],Tableau1[],4,FALSE)</f>
        <v>#N/A</v>
      </c>
    </row>
    <row r="235" spans="1:4">
      <c r="A235" s="136" t="s">
        <v>12054</v>
      </c>
      <c r="B235" s="137" t="str">
        <f>LEFT(Tableau2[[#This Row],[n]],8)</f>
        <v>34412455</v>
      </c>
      <c r="C235" s="136" t="s">
        <v>12055</v>
      </c>
      <c r="D235" s="136" t="e">
        <f>VLOOKUP(Tableau2[[#This Row],[Ref]],Tableau1[],4,FALSE)</f>
        <v>#N/A</v>
      </c>
    </row>
    <row r="236" spans="1:4">
      <c r="A236" s="136" t="s">
        <v>12056</v>
      </c>
      <c r="B236" s="137" t="str">
        <f>LEFT(Tableau2[[#This Row],[n]],8)</f>
        <v>34412454</v>
      </c>
      <c r="C236" s="136" t="s">
        <v>692</v>
      </c>
      <c r="D236" s="136" t="e">
        <f>VLOOKUP(Tableau2[[#This Row],[Ref]],Tableau1[],4,FALSE)</f>
        <v>#N/A</v>
      </c>
    </row>
    <row r="237" spans="1:4">
      <c r="A237" s="136" t="s">
        <v>12057</v>
      </c>
      <c r="B237" s="137" t="str">
        <f>LEFT(Tableau2[[#This Row],[n]],8)</f>
        <v>34412453</v>
      </c>
      <c r="C237" s="136" t="s">
        <v>692</v>
      </c>
      <c r="D237" s="136" t="e">
        <f>VLOOKUP(Tableau2[[#This Row],[Ref]],Tableau1[],4,FALSE)</f>
        <v>#N/A</v>
      </c>
    </row>
    <row r="238" spans="1:4">
      <c r="A238" s="136" t="s">
        <v>12058</v>
      </c>
      <c r="B238" s="137" t="str">
        <f>LEFT(Tableau2[[#This Row],[n]],8)</f>
        <v>34412452</v>
      </c>
      <c r="C238" s="136" t="s">
        <v>693</v>
      </c>
      <c r="D238" s="136" t="e">
        <f>VLOOKUP(Tableau2[[#This Row],[Ref]],Tableau1[],4,FALSE)</f>
        <v>#N/A</v>
      </c>
    </row>
    <row r="239" spans="1:4">
      <c r="A239" s="136" t="s">
        <v>12059</v>
      </c>
      <c r="B239" s="137" t="str">
        <f>LEFT(Tableau2[[#This Row],[n]],8)</f>
        <v>34412451</v>
      </c>
      <c r="C239" s="136" t="s">
        <v>692</v>
      </c>
      <c r="D239" s="136" t="e">
        <f>VLOOKUP(Tableau2[[#This Row],[Ref]],Tableau1[],4,FALSE)</f>
        <v>#N/A</v>
      </c>
    </row>
    <row r="240" spans="1:4">
      <c r="A240" s="136" t="s">
        <v>12060</v>
      </c>
      <c r="B240" s="137" t="str">
        <f>LEFT(Tableau2[[#This Row],[n]],8)</f>
        <v>34412450</v>
      </c>
      <c r="C240" s="136" t="s">
        <v>694</v>
      </c>
      <c r="D240" s="136" t="e">
        <f>VLOOKUP(Tableau2[[#This Row],[Ref]],Tableau1[],4,FALSE)</f>
        <v>#N/A</v>
      </c>
    </row>
    <row r="241" spans="1:4">
      <c r="A241" s="136" t="s">
        <v>12061</v>
      </c>
      <c r="B241" s="137" t="str">
        <f>LEFT(Tableau2[[#This Row],[n]],8)</f>
        <v>34412449</v>
      </c>
      <c r="C241" s="136" t="s">
        <v>12062</v>
      </c>
      <c r="D241" s="136" t="e">
        <f>VLOOKUP(Tableau2[[#This Row],[Ref]],Tableau1[],4,FALSE)</f>
        <v>#N/A</v>
      </c>
    </row>
    <row r="242" spans="1:4">
      <c r="A242" s="136" t="s">
        <v>12063</v>
      </c>
      <c r="B242" s="137" t="str">
        <f>LEFT(Tableau2[[#This Row],[n]],8)</f>
        <v>34412448</v>
      </c>
      <c r="C242" s="136" t="s">
        <v>12064</v>
      </c>
      <c r="D242" s="136" t="e">
        <f>VLOOKUP(Tableau2[[#This Row],[Ref]],Tableau1[],4,FALSE)</f>
        <v>#N/A</v>
      </c>
    </row>
    <row r="243" spans="1:4">
      <c r="A243" s="136" t="s">
        <v>12065</v>
      </c>
      <c r="B243" s="137" t="str">
        <f>LEFT(Tableau2[[#This Row],[n]],8)</f>
        <v>34412447</v>
      </c>
      <c r="C243" s="136" t="s">
        <v>697</v>
      </c>
      <c r="D243" s="136" t="e">
        <f>VLOOKUP(Tableau2[[#This Row],[Ref]],Tableau1[],4,FALSE)</f>
        <v>#N/A</v>
      </c>
    </row>
    <row r="244" spans="1:4">
      <c r="A244" s="136" t="s">
        <v>12066</v>
      </c>
      <c r="B244" s="137" t="str">
        <f>LEFT(Tableau2[[#This Row],[n]],8)</f>
        <v>34412446</v>
      </c>
      <c r="C244" s="136" t="s">
        <v>12067</v>
      </c>
      <c r="D244" s="136" t="e">
        <f>VLOOKUP(Tableau2[[#This Row],[Ref]],Tableau1[],4,FALSE)</f>
        <v>#N/A</v>
      </c>
    </row>
    <row r="245" spans="1:4">
      <c r="A245" s="136" t="s">
        <v>12068</v>
      </c>
      <c r="B245" s="137" t="str">
        <f>LEFT(Tableau2[[#This Row],[n]],8)</f>
        <v>34412445</v>
      </c>
      <c r="C245" s="136" t="s">
        <v>699</v>
      </c>
      <c r="D245" s="136" t="e">
        <f>VLOOKUP(Tableau2[[#This Row],[Ref]],Tableau1[],4,FALSE)</f>
        <v>#N/A</v>
      </c>
    </row>
    <row r="246" spans="1:4">
      <c r="A246" s="136" t="s">
        <v>12069</v>
      </c>
      <c r="B246" s="137" t="str">
        <f>LEFT(Tableau2[[#This Row],[n]],8)</f>
        <v>34412444</v>
      </c>
      <c r="C246" s="136" t="s">
        <v>12070</v>
      </c>
      <c r="D246" s="136" t="e">
        <f>VLOOKUP(Tableau2[[#This Row],[Ref]],Tableau1[],4,FALSE)</f>
        <v>#N/A</v>
      </c>
    </row>
    <row r="247" spans="1:4">
      <c r="A247" s="136" t="s">
        <v>12071</v>
      </c>
      <c r="B247" s="137" t="str">
        <f>LEFT(Tableau2[[#This Row],[n]],8)</f>
        <v>34412443</v>
      </c>
      <c r="C247" s="136" t="s">
        <v>12072</v>
      </c>
      <c r="D247" s="136" t="e">
        <f>VLOOKUP(Tableau2[[#This Row],[Ref]],Tableau1[],4,FALSE)</f>
        <v>#N/A</v>
      </c>
    </row>
    <row r="248" spans="1:4">
      <c r="A248" s="136" t="s">
        <v>12073</v>
      </c>
      <c r="B248" s="137" t="str">
        <f>LEFT(Tableau2[[#This Row],[n]],8)</f>
        <v>34412442</v>
      </c>
      <c r="C248" s="136" t="s">
        <v>12074</v>
      </c>
      <c r="D248" s="136" t="e">
        <f>VLOOKUP(Tableau2[[#This Row],[Ref]],Tableau1[],4,FALSE)</f>
        <v>#N/A</v>
      </c>
    </row>
    <row r="249" spans="1:4">
      <c r="A249" s="136" t="s">
        <v>12075</v>
      </c>
      <c r="B249" s="137" t="str">
        <f>LEFT(Tableau2[[#This Row],[n]],8)</f>
        <v>34412441</v>
      </c>
      <c r="C249" s="136" t="s">
        <v>12076</v>
      </c>
      <c r="D249" s="136" t="e">
        <f>VLOOKUP(Tableau2[[#This Row],[Ref]],Tableau1[],4,FALSE)</f>
        <v>#N/A</v>
      </c>
    </row>
    <row r="250" spans="1:4">
      <c r="A250" s="136" t="s">
        <v>12077</v>
      </c>
      <c r="B250" s="137" t="str">
        <f>LEFT(Tableau2[[#This Row],[n]],8)</f>
        <v>34412438</v>
      </c>
      <c r="C250" s="136" t="s">
        <v>700</v>
      </c>
      <c r="D250" s="136" t="e">
        <f>VLOOKUP(Tableau2[[#This Row],[Ref]],Tableau1[],4,FALSE)</f>
        <v>#N/A</v>
      </c>
    </row>
    <row r="251" spans="1:4">
      <c r="A251" s="136" t="s">
        <v>12078</v>
      </c>
      <c r="B251" s="137" t="str">
        <f>LEFT(Tableau2[[#This Row],[n]],8)</f>
        <v>34412437</v>
      </c>
      <c r="C251" s="136" t="s">
        <v>12079</v>
      </c>
      <c r="D251" s="136" t="e">
        <f>VLOOKUP(Tableau2[[#This Row],[Ref]],Tableau1[],4,FALSE)</f>
        <v>#N/A</v>
      </c>
    </row>
    <row r="252" spans="1:4">
      <c r="A252" s="136" t="s">
        <v>12080</v>
      </c>
      <c r="B252" s="137" t="str">
        <f>LEFT(Tableau2[[#This Row],[n]],8)</f>
        <v>34412436</v>
      </c>
      <c r="C252" s="136" t="s">
        <v>12081</v>
      </c>
      <c r="D252" s="136" t="e">
        <f>VLOOKUP(Tableau2[[#This Row],[Ref]],Tableau1[],4,FALSE)</f>
        <v>#N/A</v>
      </c>
    </row>
    <row r="253" spans="1:4">
      <c r="A253" s="136" t="s">
        <v>12082</v>
      </c>
      <c r="B253" s="137" t="str">
        <f>LEFT(Tableau2[[#This Row],[n]],8)</f>
        <v>34412435</v>
      </c>
      <c r="C253" s="136" t="s">
        <v>12083</v>
      </c>
      <c r="D253" s="136" t="e">
        <f>VLOOKUP(Tableau2[[#This Row],[Ref]],Tableau1[],4,FALSE)</f>
        <v>#N/A</v>
      </c>
    </row>
    <row r="254" spans="1:4">
      <c r="A254" s="136" t="s">
        <v>12084</v>
      </c>
      <c r="B254" s="137" t="str">
        <f>LEFT(Tableau2[[#This Row],[n]],8)</f>
        <v>34412433</v>
      </c>
      <c r="C254" s="136" t="s">
        <v>12085</v>
      </c>
      <c r="D254" s="136" t="e">
        <f>VLOOKUP(Tableau2[[#This Row],[Ref]],Tableau1[],4,FALSE)</f>
        <v>#N/A</v>
      </c>
    </row>
    <row r="255" spans="1:4">
      <c r="A255" s="136" t="s">
        <v>12086</v>
      </c>
      <c r="B255" s="137" t="str">
        <f>LEFT(Tableau2[[#This Row],[n]],8)</f>
        <v>34412432</v>
      </c>
      <c r="C255" s="136" t="s">
        <v>12087</v>
      </c>
      <c r="D255" s="136" t="e">
        <f>VLOOKUP(Tableau2[[#This Row],[Ref]],Tableau1[],4,FALSE)</f>
        <v>#N/A</v>
      </c>
    </row>
    <row r="256" spans="1:4">
      <c r="A256" s="136" t="s">
        <v>12088</v>
      </c>
      <c r="B256" s="137" t="str">
        <f>LEFT(Tableau2[[#This Row],[n]],8)</f>
        <v>34412431</v>
      </c>
      <c r="C256" s="136" t="s">
        <v>12089</v>
      </c>
      <c r="D256" s="136" t="e">
        <f>VLOOKUP(Tableau2[[#This Row],[Ref]],Tableau1[],4,FALSE)</f>
        <v>#N/A</v>
      </c>
    </row>
    <row r="257" spans="1:4">
      <c r="A257" s="136" t="s">
        <v>12090</v>
      </c>
      <c r="B257" s="137" t="str">
        <f>LEFT(Tableau2[[#This Row],[n]],8)</f>
        <v>34412430</v>
      </c>
      <c r="C257" s="136" t="s">
        <v>12091</v>
      </c>
      <c r="D257" s="136" t="e">
        <f>VLOOKUP(Tableau2[[#This Row],[Ref]],Tableau1[],4,FALSE)</f>
        <v>#N/A</v>
      </c>
    </row>
    <row r="258" spans="1:4">
      <c r="A258" s="136" t="s">
        <v>12092</v>
      </c>
      <c r="B258" s="137" t="str">
        <f>LEFT(Tableau2[[#This Row],[n]],8)</f>
        <v>34412429</v>
      </c>
      <c r="C258" s="136" t="s">
        <v>12093</v>
      </c>
      <c r="D258" s="136" t="e">
        <f>VLOOKUP(Tableau2[[#This Row],[Ref]],Tableau1[],4,FALSE)</f>
        <v>#N/A</v>
      </c>
    </row>
    <row r="259" spans="1:4">
      <c r="A259" s="136" t="s">
        <v>12094</v>
      </c>
      <c r="B259" s="137" t="str">
        <f>LEFT(Tableau2[[#This Row],[n]],8)</f>
        <v>34412428</v>
      </c>
      <c r="C259" s="136" t="s">
        <v>12095</v>
      </c>
      <c r="D259" s="136" t="e">
        <f>VLOOKUP(Tableau2[[#This Row],[Ref]],Tableau1[],4,FALSE)</f>
        <v>#N/A</v>
      </c>
    </row>
    <row r="260" spans="1:4">
      <c r="A260" s="136" t="s">
        <v>12096</v>
      </c>
      <c r="B260" s="137" t="str">
        <f>LEFT(Tableau2[[#This Row],[n]],8)</f>
        <v>34412427</v>
      </c>
      <c r="C260" s="136" t="s">
        <v>12097</v>
      </c>
      <c r="D260" s="136" t="e">
        <f>VLOOKUP(Tableau2[[#This Row],[Ref]],Tableau1[],4,FALSE)</f>
        <v>#N/A</v>
      </c>
    </row>
    <row r="261" spans="1:4">
      <c r="A261" s="136" t="s">
        <v>12098</v>
      </c>
      <c r="B261" s="137" t="str">
        <f>LEFT(Tableau2[[#This Row],[n]],8)</f>
        <v>34412426</v>
      </c>
      <c r="C261" s="136" t="s">
        <v>12099</v>
      </c>
      <c r="D261" s="136" t="e">
        <f>VLOOKUP(Tableau2[[#This Row],[Ref]],Tableau1[],4,FALSE)</f>
        <v>#N/A</v>
      </c>
    </row>
    <row r="262" spans="1:4">
      <c r="A262" s="136" t="s">
        <v>12100</v>
      </c>
      <c r="B262" s="137" t="str">
        <f>LEFT(Tableau2[[#This Row],[n]],8)</f>
        <v>34412425</v>
      </c>
      <c r="C262" s="136" t="s">
        <v>12101</v>
      </c>
      <c r="D262" s="136" t="e">
        <f>VLOOKUP(Tableau2[[#This Row],[Ref]],Tableau1[],4,FALSE)</f>
        <v>#N/A</v>
      </c>
    </row>
    <row r="263" spans="1:4">
      <c r="A263" s="136" t="s">
        <v>12102</v>
      </c>
      <c r="B263" s="137" t="str">
        <f>LEFT(Tableau2[[#This Row],[n]],8)</f>
        <v>34412424</v>
      </c>
      <c r="C263" s="136" t="s">
        <v>12103</v>
      </c>
      <c r="D263" s="136" t="e">
        <f>VLOOKUP(Tableau2[[#This Row],[Ref]],Tableau1[],4,FALSE)</f>
        <v>#N/A</v>
      </c>
    </row>
    <row r="264" spans="1:4">
      <c r="A264" s="136" t="s">
        <v>12104</v>
      </c>
      <c r="B264" s="137" t="str">
        <f>LEFT(Tableau2[[#This Row],[n]],8)</f>
        <v>34412423</v>
      </c>
      <c r="C264" s="136" t="s">
        <v>12103</v>
      </c>
      <c r="D264" s="136" t="e">
        <f>VLOOKUP(Tableau2[[#This Row],[Ref]],Tableau1[],4,FALSE)</f>
        <v>#N/A</v>
      </c>
    </row>
    <row r="265" spans="1:4">
      <c r="A265" s="136" t="s">
        <v>12105</v>
      </c>
      <c r="B265" s="137" t="str">
        <f>LEFT(Tableau2[[#This Row],[n]],8)</f>
        <v>34412422</v>
      </c>
      <c r="C265" s="136" t="s">
        <v>12106</v>
      </c>
      <c r="D265" s="136" t="e">
        <f>VLOOKUP(Tableau2[[#This Row],[Ref]],Tableau1[],4,FALSE)</f>
        <v>#N/A</v>
      </c>
    </row>
    <row r="266" spans="1:4">
      <c r="A266" s="136" t="s">
        <v>12107</v>
      </c>
      <c r="B266" s="137" t="str">
        <f>LEFT(Tableau2[[#This Row],[n]],8)</f>
        <v>34412421</v>
      </c>
      <c r="C266" s="136" t="s">
        <v>12108</v>
      </c>
      <c r="D266" s="136" t="e">
        <f>VLOOKUP(Tableau2[[#This Row],[Ref]],Tableau1[],4,FALSE)</f>
        <v>#N/A</v>
      </c>
    </row>
    <row r="267" spans="1:4">
      <c r="A267" s="136" t="s">
        <v>12109</v>
      </c>
      <c r="B267" s="137" t="str">
        <f>LEFT(Tableau2[[#This Row],[n]],8)</f>
        <v>34412420</v>
      </c>
      <c r="C267" s="136" t="s">
        <v>12110</v>
      </c>
      <c r="D267" s="136" t="e">
        <f>VLOOKUP(Tableau2[[#This Row],[Ref]],Tableau1[],4,FALSE)</f>
        <v>#N/A</v>
      </c>
    </row>
    <row r="268" spans="1:4">
      <c r="A268" s="136" t="s">
        <v>12111</v>
      </c>
      <c r="B268" s="137" t="str">
        <f>LEFT(Tableau2[[#This Row],[n]],8)</f>
        <v>34412419</v>
      </c>
      <c r="C268" s="136" t="s">
        <v>12112</v>
      </c>
      <c r="D268" s="136" t="e">
        <f>VLOOKUP(Tableau2[[#This Row],[Ref]],Tableau1[],4,FALSE)</f>
        <v>#N/A</v>
      </c>
    </row>
    <row r="269" spans="1:4">
      <c r="A269" s="136" t="s">
        <v>12113</v>
      </c>
      <c r="B269" s="137" t="str">
        <f>LEFT(Tableau2[[#This Row],[n]],8)</f>
        <v>34412418</v>
      </c>
      <c r="C269" s="136" t="s">
        <v>12114</v>
      </c>
      <c r="D269" s="136" t="e">
        <f>VLOOKUP(Tableau2[[#This Row],[Ref]],Tableau1[],4,FALSE)</f>
        <v>#N/A</v>
      </c>
    </row>
    <row r="270" spans="1:4">
      <c r="A270" s="136" t="s">
        <v>12115</v>
      </c>
      <c r="B270" s="137" t="str">
        <f>LEFT(Tableau2[[#This Row],[n]],8)</f>
        <v>34412417</v>
      </c>
      <c r="C270" s="136" t="s">
        <v>12116</v>
      </c>
      <c r="D270" s="136" t="e">
        <f>VLOOKUP(Tableau2[[#This Row],[Ref]],Tableau1[],4,FALSE)</f>
        <v>#N/A</v>
      </c>
    </row>
    <row r="271" spans="1:4">
      <c r="A271" s="136" t="s">
        <v>12117</v>
      </c>
      <c r="B271" s="137" t="str">
        <f>LEFT(Tableau2[[#This Row],[n]],8)</f>
        <v>34412416</v>
      </c>
      <c r="C271" s="136" t="s">
        <v>12118</v>
      </c>
      <c r="D271" s="136" t="e">
        <f>VLOOKUP(Tableau2[[#This Row],[Ref]],Tableau1[],4,FALSE)</f>
        <v>#N/A</v>
      </c>
    </row>
    <row r="272" spans="1:4">
      <c r="A272" s="136" t="s">
        <v>12119</v>
      </c>
      <c r="B272" s="137" t="str">
        <f>LEFT(Tableau2[[#This Row],[n]],8)</f>
        <v>34412415</v>
      </c>
      <c r="C272" s="136" t="s">
        <v>12120</v>
      </c>
      <c r="D272" s="136" t="e">
        <f>VLOOKUP(Tableau2[[#This Row],[Ref]],Tableau1[],4,FALSE)</f>
        <v>#N/A</v>
      </c>
    </row>
    <row r="273" spans="1:4">
      <c r="A273" s="136" t="s">
        <v>12121</v>
      </c>
      <c r="B273" s="137" t="str">
        <f>LEFT(Tableau2[[#This Row],[n]],8)</f>
        <v>34412414</v>
      </c>
      <c r="C273" s="136" t="s">
        <v>12122</v>
      </c>
      <c r="D273" s="136" t="e">
        <f>VLOOKUP(Tableau2[[#This Row],[Ref]],Tableau1[],4,FALSE)</f>
        <v>#N/A</v>
      </c>
    </row>
    <row r="274" spans="1:4">
      <c r="A274" s="136" t="s">
        <v>12123</v>
      </c>
      <c r="B274" s="137" t="str">
        <f>LEFT(Tableau2[[#This Row],[n]],8)</f>
        <v>34412413</v>
      </c>
      <c r="C274" s="136" t="s">
        <v>12124</v>
      </c>
      <c r="D274" s="136" t="e">
        <f>VLOOKUP(Tableau2[[#This Row],[Ref]],Tableau1[],4,FALSE)</f>
        <v>#N/A</v>
      </c>
    </row>
    <row r="275" spans="1:4">
      <c r="A275" s="136" t="s">
        <v>12125</v>
      </c>
      <c r="B275" s="137" t="str">
        <f>LEFT(Tableau2[[#This Row],[n]],8)</f>
        <v>34412412</v>
      </c>
      <c r="C275" s="136" t="s">
        <v>12126</v>
      </c>
      <c r="D275" s="136" t="e">
        <f>VLOOKUP(Tableau2[[#This Row],[Ref]],Tableau1[],4,FALSE)</f>
        <v>#N/A</v>
      </c>
    </row>
    <row r="276" spans="1:4">
      <c r="A276" s="136" t="s">
        <v>12127</v>
      </c>
      <c r="B276" s="137" t="str">
        <f>LEFT(Tableau2[[#This Row],[n]],8)</f>
        <v>34412411</v>
      </c>
      <c r="C276" s="136" t="s">
        <v>12128</v>
      </c>
      <c r="D276" s="136" t="e">
        <f>VLOOKUP(Tableau2[[#This Row],[Ref]],Tableau1[],4,FALSE)</f>
        <v>#N/A</v>
      </c>
    </row>
    <row r="277" spans="1:4">
      <c r="A277" s="136" t="s">
        <v>12129</v>
      </c>
      <c r="B277" s="137" t="str">
        <f>LEFT(Tableau2[[#This Row],[n]],8)</f>
        <v>34412410</v>
      </c>
      <c r="C277" s="136" t="s">
        <v>704</v>
      </c>
      <c r="D277" s="136" t="e">
        <f>VLOOKUP(Tableau2[[#This Row],[Ref]],Tableau1[],4,FALSE)</f>
        <v>#N/A</v>
      </c>
    </row>
    <row r="278" spans="1:4">
      <c r="A278" s="136" t="s">
        <v>12130</v>
      </c>
      <c r="B278" s="137" t="str">
        <f>LEFT(Tableau2[[#This Row],[n]],8)</f>
        <v>34412409</v>
      </c>
      <c r="C278" s="136" t="s">
        <v>705</v>
      </c>
      <c r="D278" s="136" t="e">
        <f>VLOOKUP(Tableau2[[#This Row],[Ref]],Tableau1[],4,FALSE)</f>
        <v>#N/A</v>
      </c>
    </row>
    <row r="279" spans="1:4">
      <c r="A279" s="136" t="s">
        <v>12131</v>
      </c>
      <c r="B279" s="137" t="str">
        <f>LEFT(Tableau2[[#This Row],[n]],8)</f>
        <v>34412408</v>
      </c>
      <c r="C279" s="136" t="s">
        <v>12132</v>
      </c>
      <c r="D279" s="136" t="e">
        <f>VLOOKUP(Tableau2[[#This Row],[Ref]],Tableau1[],4,FALSE)</f>
        <v>#N/A</v>
      </c>
    </row>
    <row r="280" spans="1:4">
      <c r="A280" s="136" t="s">
        <v>12133</v>
      </c>
      <c r="B280" s="137" t="str">
        <f>LEFT(Tableau2[[#This Row],[n]],8)</f>
        <v>34412407</v>
      </c>
      <c r="C280" s="136" t="s">
        <v>706</v>
      </c>
      <c r="D280" s="136" t="e">
        <f>VLOOKUP(Tableau2[[#This Row],[Ref]],Tableau1[],4,FALSE)</f>
        <v>#N/A</v>
      </c>
    </row>
    <row r="281" spans="1:4">
      <c r="A281" s="136" t="s">
        <v>12134</v>
      </c>
      <c r="B281" s="137" t="str">
        <f>LEFT(Tableau2[[#This Row],[n]],8)</f>
        <v>34412406</v>
      </c>
      <c r="C281" s="136" t="s">
        <v>12135</v>
      </c>
      <c r="D281" s="136" t="e">
        <f>VLOOKUP(Tableau2[[#This Row],[Ref]],Tableau1[],4,FALSE)</f>
        <v>#N/A</v>
      </c>
    </row>
    <row r="282" spans="1:4">
      <c r="A282" s="136" t="s">
        <v>12136</v>
      </c>
      <c r="B282" s="137" t="str">
        <f>LEFT(Tableau2[[#This Row],[n]],8)</f>
        <v>34412405</v>
      </c>
      <c r="C282" s="136" t="s">
        <v>12137</v>
      </c>
      <c r="D282" s="136" t="e">
        <f>VLOOKUP(Tableau2[[#This Row],[Ref]],Tableau1[],4,FALSE)</f>
        <v>#N/A</v>
      </c>
    </row>
    <row r="283" spans="1:4">
      <c r="A283" s="136" t="s">
        <v>12138</v>
      </c>
      <c r="B283" s="137" t="str">
        <f>LEFT(Tableau2[[#This Row],[n]],8)</f>
        <v>34412404</v>
      </c>
      <c r="C283" s="136" t="s">
        <v>12139</v>
      </c>
      <c r="D283" s="136" t="e">
        <f>VLOOKUP(Tableau2[[#This Row],[Ref]],Tableau1[],4,FALSE)</f>
        <v>#N/A</v>
      </c>
    </row>
    <row r="284" spans="1:4">
      <c r="A284" s="136" t="s">
        <v>12140</v>
      </c>
      <c r="B284" s="137" t="str">
        <f>LEFT(Tableau2[[#This Row],[n]],8)</f>
        <v>34412403</v>
      </c>
      <c r="C284" s="136" t="s">
        <v>12141</v>
      </c>
      <c r="D284" s="136" t="e">
        <f>VLOOKUP(Tableau2[[#This Row],[Ref]],Tableau1[],4,FALSE)</f>
        <v>#N/A</v>
      </c>
    </row>
    <row r="285" spans="1:4">
      <c r="A285" s="136" t="s">
        <v>12142</v>
      </c>
      <c r="B285" s="137" t="str">
        <f>LEFT(Tableau2[[#This Row],[n]],8)</f>
        <v>34412402</v>
      </c>
      <c r="C285" s="136" t="s">
        <v>12143</v>
      </c>
      <c r="D285" s="136" t="e">
        <f>VLOOKUP(Tableau2[[#This Row],[Ref]],Tableau1[],4,FALSE)</f>
        <v>#N/A</v>
      </c>
    </row>
    <row r="286" spans="1:4">
      <c r="A286" s="136" t="s">
        <v>12144</v>
      </c>
      <c r="B286" s="137" t="str">
        <f>LEFT(Tableau2[[#This Row],[n]],8)</f>
        <v>34412401</v>
      </c>
      <c r="C286" s="136" t="s">
        <v>12145</v>
      </c>
      <c r="D286" s="136" t="e">
        <f>VLOOKUP(Tableau2[[#This Row],[Ref]],Tableau1[],4,FALSE)</f>
        <v>#N/A</v>
      </c>
    </row>
    <row r="287" spans="1:4">
      <c r="A287" s="136" t="s">
        <v>12146</v>
      </c>
      <c r="B287" s="137" t="str">
        <f>LEFT(Tableau2[[#This Row],[n]],8)</f>
        <v>34412400</v>
      </c>
      <c r="C287" s="136" t="s">
        <v>707</v>
      </c>
      <c r="D287" s="136" t="e">
        <f>VLOOKUP(Tableau2[[#This Row],[Ref]],Tableau1[],4,FALSE)</f>
        <v>#N/A</v>
      </c>
    </row>
    <row r="288" spans="1:4">
      <c r="A288" s="136" t="s">
        <v>12147</v>
      </c>
      <c r="B288" s="137" t="str">
        <f>LEFT(Tableau2[[#This Row],[n]],8)</f>
        <v>34412399</v>
      </c>
      <c r="C288" s="136" t="s">
        <v>708</v>
      </c>
      <c r="D288" s="136" t="e">
        <f>VLOOKUP(Tableau2[[#This Row],[Ref]],Tableau1[],4,FALSE)</f>
        <v>#N/A</v>
      </c>
    </row>
    <row r="289" spans="1:4">
      <c r="A289" s="136" t="s">
        <v>12148</v>
      </c>
      <c r="B289" s="137" t="str">
        <f>LEFT(Tableau2[[#This Row],[n]],8)</f>
        <v>34412398</v>
      </c>
      <c r="C289" s="136" t="s">
        <v>709</v>
      </c>
      <c r="D289" s="136" t="e">
        <f>VLOOKUP(Tableau2[[#This Row],[Ref]],Tableau1[],4,FALSE)</f>
        <v>#N/A</v>
      </c>
    </row>
    <row r="290" spans="1:4">
      <c r="A290" s="136" t="s">
        <v>12149</v>
      </c>
      <c r="B290" s="137" t="str">
        <f>LEFT(Tableau2[[#This Row],[n]],8)</f>
        <v>34412396</v>
      </c>
      <c r="C290" s="136" t="s">
        <v>12150</v>
      </c>
      <c r="D290" s="136" t="e">
        <f>VLOOKUP(Tableau2[[#This Row],[Ref]],Tableau1[],4,FALSE)</f>
        <v>#N/A</v>
      </c>
    </row>
    <row r="291" spans="1:4">
      <c r="A291" s="136" t="s">
        <v>12151</v>
      </c>
      <c r="B291" s="137" t="str">
        <f>LEFT(Tableau2[[#This Row],[n]],8)</f>
        <v>34412395</v>
      </c>
      <c r="C291" s="136" t="s">
        <v>712</v>
      </c>
      <c r="D291" s="136" t="e">
        <f>VLOOKUP(Tableau2[[#This Row],[Ref]],Tableau1[],4,FALSE)</f>
        <v>#N/A</v>
      </c>
    </row>
    <row r="292" spans="1:4">
      <c r="A292" s="136" t="s">
        <v>12152</v>
      </c>
      <c r="B292" s="137" t="str">
        <f>LEFT(Tableau2[[#This Row],[n]],8)</f>
        <v>34412394</v>
      </c>
      <c r="C292" s="136" t="s">
        <v>12153</v>
      </c>
      <c r="D292" s="136" t="e">
        <f>VLOOKUP(Tableau2[[#This Row],[Ref]],Tableau1[],4,FALSE)</f>
        <v>#N/A</v>
      </c>
    </row>
    <row r="293" spans="1:4">
      <c r="A293" s="136" t="s">
        <v>12154</v>
      </c>
      <c r="B293" s="137" t="str">
        <f>LEFT(Tableau2[[#This Row],[n]],8)</f>
        <v>34412393</v>
      </c>
      <c r="C293" s="136" t="s">
        <v>715</v>
      </c>
      <c r="D293" s="136" t="e">
        <f>VLOOKUP(Tableau2[[#This Row],[Ref]],Tableau1[],4,FALSE)</f>
        <v>#N/A</v>
      </c>
    </row>
    <row r="294" spans="1:4">
      <c r="A294" s="136" t="s">
        <v>12155</v>
      </c>
      <c r="B294" s="137" t="str">
        <f>LEFT(Tableau2[[#This Row],[n]],8)</f>
        <v>34412392</v>
      </c>
      <c r="C294" s="136" t="s">
        <v>716</v>
      </c>
      <c r="D294" s="136" t="e">
        <f>VLOOKUP(Tableau2[[#This Row],[Ref]],Tableau1[],4,FALSE)</f>
        <v>#N/A</v>
      </c>
    </row>
    <row r="295" spans="1:4">
      <c r="A295" s="136" t="s">
        <v>12156</v>
      </c>
      <c r="B295" s="137" t="str">
        <f>LEFT(Tableau2[[#This Row],[n]],8)</f>
        <v>34412391</v>
      </c>
      <c r="C295" s="136" t="s">
        <v>12157</v>
      </c>
      <c r="D295" s="136" t="e">
        <f>VLOOKUP(Tableau2[[#This Row],[Ref]],Tableau1[],4,FALSE)</f>
        <v>#N/A</v>
      </c>
    </row>
    <row r="296" spans="1:4">
      <c r="A296" s="136" t="s">
        <v>12158</v>
      </c>
      <c r="B296" s="137" t="str">
        <f>LEFT(Tableau2[[#This Row],[n]],8)</f>
        <v>34412390</v>
      </c>
      <c r="C296" s="136" t="s">
        <v>12159</v>
      </c>
      <c r="D296" s="136" t="e">
        <f>VLOOKUP(Tableau2[[#This Row],[Ref]],Tableau1[],4,FALSE)</f>
        <v>#N/A</v>
      </c>
    </row>
    <row r="297" spans="1:4">
      <c r="A297" s="136" t="s">
        <v>12160</v>
      </c>
      <c r="B297" s="137" t="str">
        <f>LEFT(Tableau2[[#This Row],[n]],8)</f>
        <v>34412389</v>
      </c>
      <c r="C297" s="136" t="s">
        <v>12161</v>
      </c>
      <c r="D297" s="136" t="e">
        <f>VLOOKUP(Tableau2[[#This Row],[Ref]],Tableau1[],4,FALSE)</f>
        <v>#N/A</v>
      </c>
    </row>
    <row r="298" spans="1:4">
      <c r="A298" s="136" t="s">
        <v>12162</v>
      </c>
      <c r="B298" s="137" t="str">
        <f>LEFT(Tableau2[[#This Row],[n]],8)</f>
        <v>34412388</v>
      </c>
      <c r="C298" s="136" t="s">
        <v>12163</v>
      </c>
      <c r="D298" s="136" t="e">
        <f>VLOOKUP(Tableau2[[#This Row],[Ref]],Tableau1[],4,FALSE)</f>
        <v>#N/A</v>
      </c>
    </row>
    <row r="299" spans="1:4">
      <c r="A299" s="136" t="s">
        <v>12164</v>
      </c>
      <c r="B299" s="137" t="str">
        <f>LEFT(Tableau2[[#This Row],[n]],8)</f>
        <v>34412387</v>
      </c>
      <c r="C299" s="136" t="s">
        <v>12165</v>
      </c>
      <c r="D299" s="136" t="e">
        <f>VLOOKUP(Tableau2[[#This Row],[Ref]],Tableau1[],4,FALSE)</f>
        <v>#N/A</v>
      </c>
    </row>
    <row r="300" spans="1:4">
      <c r="A300" s="136" t="s">
        <v>12166</v>
      </c>
      <c r="B300" s="137" t="str">
        <f>LEFT(Tableau2[[#This Row],[n]],8)</f>
        <v>34412386</v>
      </c>
      <c r="C300" s="136" t="s">
        <v>12167</v>
      </c>
      <c r="D300" s="136" t="e">
        <f>VLOOKUP(Tableau2[[#This Row],[Ref]],Tableau1[],4,FALSE)</f>
        <v>#N/A</v>
      </c>
    </row>
    <row r="301" spans="1:4">
      <c r="A301" s="136" t="s">
        <v>12168</v>
      </c>
      <c r="B301" s="137" t="str">
        <f>LEFT(Tableau2[[#This Row],[n]],8)</f>
        <v>34412385</v>
      </c>
      <c r="C301" s="136" t="s">
        <v>12169</v>
      </c>
      <c r="D301" s="136" t="e">
        <f>VLOOKUP(Tableau2[[#This Row],[Ref]],Tableau1[],4,FALSE)</f>
        <v>#N/A</v>
      </c>
    </row>
    <row r="302" spans="1:4">
      <c r="A302" s="136" t="s">
        <v>12170</v>
      </c>
      <c r="B302" s="137" t="str">
        <f>LEFT(Tableau2[[#This Row],[n]],8)</f>
        <v>34412384</v>
      </c>
      <c r="C302" s="136" t="s">
        <v>12171</v>
      </c>
      <c r="D302" s="136" t="e">
        <f>VLOOKUP(Tableau2[[#This Row],[Ref]],Tableau1[],4,FALSE)</f>
        <v>#N/A</v>
      </c>
    </row>
    <row r="303" spans="1:4">
      <c r="A303" s="136" t="s">
        <v>12172</v>
      </c>
      <c r="B303" s="137" t="str">
        <f>LEFT(Tableau2[[#This Row],[n]],8)</f>
        <v>34412383</v>
      </c>
      <c r="C303" s="136" t="s">
        <v>12173</v>
      </c>
      <c r="D303" s="136" t="e">
        <f>VLOOKUP(Tableau2[[#This Row],[Ref]],Tableau1[],4,FALSE)</f>
        <v>#N/A</v>
      </c>
    </row>
    <row r="304" spans="1:4">
      <c r="A304" s="136" t="s">
        <v>12174</v>
      </c>
      <c r="B304" s="137" t="str">
        <f>LEFT(Tableau2[[#This Row],[n]],8)</f>
        <v>34412382</v>
      </c>
      <c r="C304" s="136" t="s">
        <v>12175</v>
      </c>
      <c r="D304" s="136" t="e">
        <f>VLOOKUP(Tableau2[[#This Row],[Ref]],Tableau1[],4,FALSE)</f>
        <v>#N/A</v>
      </c>
    </row>
    <row r="305" spans="1:4">
      <c r="A305" s="136" t="s">
        <v>12176</v>
      </c>
      <c r="B305" s="137" t="str">
        <f>LEFT(Tableau2[[#This Row],[n]],8)</f>
        <v>34412381</v>
      </c>
      <c r="C305" s="136" t="s">
        <v>12177</v>
      </c>
      <c r="D305" s="136" t="e">
        <f>VLOOKUP(Tableau2[[#This Row],[Ref]],Tableau1[],4,FALSE)</f>
        <v>#N/A</v>
      </c>
    </row>
    <row r="306" spans="1:4">
      <c r="A306" s="136" t="s">
        <v>12178</v>
      </c>
      <c r="B306" s="137" t="str">
        <f>LEFT(Tableau2[[#This Row],[n]],8)</f>
        <v>34412380</v>
      </c>
      <c r="C306" s="136" t="s">
        <v>12179</v>
      </c>
      <c r="D306" s="136" t="e">
        <f>VLOOKUP(Tableau2[[#This Row],[Ref]],Tableau1[],4,FALSE)</f>
        <v>#N/A</v>
      </c>
    </row>
    <row r="307" spans="1:4">
      <c r="A307" s="136" t="s">
        <v>12180</v>
      </c>
      <c r="B307" s="137" t="str">
        <f>LEFT(Tableau2[[#This Row],[n]],8)</f>
        <v>34412379</v>
      </c>
      <c r="C307" s="136" t="s">
        <v>12181</v>
      </c>
      <c r="D307" s="136" t="e">
        <f>VLOOKUP(Tableau2[[#This Row],[Ref]],Tableau1[],4,FALSE)</f>
        <v>#N/A</v>
      </c>
    </row>
    <row r="308" spans="1:4">
      <c r="A308" s="136" t="s">
        <v>12182</v>
      </c>
      <c r="B308" s="137" t="str">
        <f>LEFT(Tableau2[[#This Row],[n]],8)</f>
        <v>34412378</v>
      </c>
      <c r="C308" s="136" t="s">
        <v>12183</v>
      </c>
      <c r="D308" s="136" t="e">
        <f>VLOOKUP(Tableau2[[#This Row],[Ref]],Tableau1[],4,FALSE)</f>
        <v>#N/A</v>
      </c>
    </row>
    <row r="309" spans="1:4">
      <c r="A309" s="136" t="s">
        <v>12184</v>
      </c>
      <c r="B309" s="137" t="str">
        <f>LEFT(Tableau2[[#This Row],[n]],8)</f>
        <v>34412377</v>
      </c>
      <c r="C309" s="136" t="s">
        <v>12185</v>
      </c>
      <c r="D309" s="136" t="e">
        <f>VLOOKUP(Tableau2[[#This Row],[Ref]],Tableau1[],4,FALSE)</f>
        <v>#N/A</v>
      </c>
    </row>
    <row r="310" spans="1:4">
      <c r="A310" s="136" t="s">
        <v>12186</v>
      </c>
      <c r="B310" s="137" t="str">
        <f>LEFT(Tableau2[[#This Row],[n]],8)</f>
        <v>34412376</v>
      </c>
      <c r="C310" s="136" t="s">
        <v>12187</v>
      </c>
      <c r="D310" s="136" t="e">
        <f>VLOOKUP(Tableau2[[#This Row],[Ref]],Tableau1[],4,FALSE)</f>
        <v>#N/A</v>
      </c>
    </row>
    <row r="311" spans="1:4">
      <c r="A311" s="136" t="s">
        <v>12188</v>
      </c>
      <c r="B311" s="137" t="str">
        <f>LEFT(Tableau2[[#This Row],[n]],8)</f>
        <v>34412375</v>
      </c>
      <c r="C311" s="136" t="s">
        <v>12189</v>
      </c>
      <c r="D311" s="136" t="e">
        <f>VLOOKUP(Tableau2[[#This Row],[Ref]],Tableau1[],4,FALSE)</f>
        <v>#N/A</v>
      </c>
    </row>
    <row r="312" spans="1:4">
      <c r="A312" s="136" t="s">
        <v>12190</v>
      </c>
      <c r="B312" s="137" t="str">
        <f>LEFT(Tableau2[[#This Row],[n]],8)</f>
        <v>34412374</v>
      </c>
      <c r="C312" s="136" t="s">
        <v>12191</v>
      </c>
      <c r="D312" s="136" t="e">
        <f>VLOOKUP(Tableau2[[#This Row],[Ref]],Tableau1[],4,FALSE)</f>
        <v>#N/A</v>
      </c>
    </row>
    <row r="313" spans="1:4">
      <c r="A313" s="136" t="s">
        <v>12192</v>
      </c>
      <c r="B313" s="137" t="str">
        <f>LEFT(Tableau2[[#This Row],[n]],8)</f>
        <v>34412373</v>
      </c>
      <c r="C313" s="136" t="s">
        <v>12193</v>
      </c>
      <c r="D313" s="136" t="e">
        <f>VLOOKUP(Tableau2[[#This Row],[Ref]],Tableau1[],4,FALSE)</f>
        <v>#N/A</v>
      </c>
    </row>
    <row r="314" spans="1:4">
      <c r="A314" s="136" t="s">
        <v>12194</v>
      </c>
      <c r="B314" s="137" t="str">
        <f>LEFT(Tableau2[[#This Row],[n]],8)</f>
        <v>34412372</v>
      </c>
      <c r="C314" s="136" t="s">
        <v>12195</v>
      </c>
      <c r="D314" s="136" t="e">
        <f>VLOOKUP(Tableau2[[#This Row],[Ref]],Tableau1[],4,FALSE)</f>
        <v>#N/A</v>
      </c>
    </row>
    <row r="315" spans="1:4">
      <c r="A315" s="136" t="s">
        <v>12196</v>
      </c>
      <c r="B315" s="137" t="str">
        <f>LEFT(Tableau2[[#This Row],[n]],8)</f>
        <v>34412371</v>
      </c>
      <c r="C315" s="136" t="s">
        <v>12197</v>
      </c>
      <c r="D315" s="136" t="e">
        <f>VLOOKUP(Tableau2[[#This Row],[Ref]],Tableau1[],4,FALSE)</f>
        <v>#N/A</v>
      </c>
    </row>
    <row r="316" spans="1:4">
      <c r="A316" s="136" t="s">
        <v>12198</v>
      </c>
      <c r="B316" s="137" t="str">
        <f>LEFT(Tableau2[[#This Row],[n]],8)</f>
        <v>34412370</v>
      </c>
      <c r="C316" s="136" t="s">
        <v>12199</v>
      </c>
      <c r="D316" s="136" t="e">
        <f>VLOOKUP(Tableau2[[#This Row],[Ref]],Tableau1[],4,FALSE)</f>
        <v>#N/A</v>
      </c>
    </row>
    <row r="317" spans="1:4">
      <c r="A317" s="136" t="s">
        <v>12200</v>
      </c>
      <c r="B317" s="137" t="str">
        <f>LEFT(Tableau2[[#This Row],[n]],8)</f>
        <v>34412369</v>
      </c>
      <c r="C317" s="136" t="s">
        <v>12201</v>
      </c>
      <c r="D317" s="136" t="e">
        <f>VLOOKUP(Tableau2[[#This Row],[Ref]],Tableau1[],4,FALSE)</f>
        <v>#N/A</v>
      </c>
    </row>
    <row r="318" spans="1:4">
      <c r="A318" s="136" t="s">
        <v>12202</v>
      </c>
      <c r="B318" s="137" t="str">
        <f>LEFT(Tableau2[[#This Row],[n]],8)</f>
        <v>34412368</v>
      </c>
      <c r="C318" s="136" t="s">
        <v>12203</v>
      </c>
      <c r="D318" s="136" t="e">
        <f>VLOOKUP(Tableau2[[#This Row],[Ref]],Tableau1[],4,FALSE)</f>
        <v>#N/A</v>
      </c>
    </row>
    <row r="319" spans="1:4">
      <c r="A319" s="136" t="s">
        <v>12204</v>
      </c>
      <c r="B319" s="137" t="str">
        <f>LEFT(Tableau2[[#This Row],[n]],8)</f>
        <v>34412367</v>
      </c>
      <c r="C319" s="136" t="s">
        <v>12205</v>
      </c>
      <c r="D319" s="136" t="e">
        <f>VLOOKUP(Tableau2[[#This Row],[Ref]],Tableau1[],4,FALSE)</f>
        <v>#N/A</v>
      </c>
    </row>
    <row r="320" spans="1:4">
      <c r="A320" s="136" t="s">
        <v>12206</v>
      </c>
      <c r="B320" s="137" t="str">
        <f>LEFT(Tableau2[[#This Row],[n]],8)</f>
        <v>34412366</v>
      </c>
      <c r="C320" s="136" t="s">
        <v>12207</v>
      </c>
      <c r="D320" s="136" t="e">
        <f>VLOOKUP(Tableau2[[#This Row],[Ref]],Tableau1[],4,FALSE)</f>
        <v>#N/A</v>
      </c>
    </row>
    <row r="321" spans="1:4">
      <c r="A321" s="136" t="s">
        <v>12208</v>
      </c>
      <c r="B321" s="137" t="str">
        <f>LEFT(Tableau2[[#This Row],[n]],8)</f>
        <v>34412365</v>
      </c>
      <c r="C321" s="136" t="s">
        <v>12209</v>
      </c>
      <c r="D321" s="136" t="e">
        <f>VLOOKUP(Tableau2[[#This Row],[Ref]],Tableau1[],4,FALSE)</f>
        <v>#N/A</v>
      </c>
    </row>
    <row r="322" spans="1:4">
      <c r="A322" s="136" t="s">
        <v>12210</v>
      </c>
      <c r="B322" s="137" t="str">
        <f>LEFT(Tableau2[[#This Row],[n]],8)</f>
        <v>34412364</v>
      </c>
      <c r="C322" s="136" t="s">
        <v>12211</v>
      </c>
      <c r="D322" s="136" t="e">
        <f>VLOOKUP(Tableau2[[#This Row],[Ref]],Tableau1[],4,FALSE)</f>
        <v>#N/A</v>
      </c>
    </row>
    <row r="323" spans="1:4">
      <c r="A323" s="136" t="s">
        <v>12212</v>
      </c>
      <c r="B323" s="137" t="str">
        <f>LEFT(Tableau2[[#This Row],[n]],8)</f>
        <v>34412363</v>
      </c>
      <c r="C323" s="136" t="s">
        <v>12213</v>
      </c>
      <c r="D323" s="136" t="e">
        <f>VLOOKUP(Tableau2[[#This Row],[Ref]],Tableau1[],4,FALSE)</f>
        <v>#N/A</v>
      </c>
    </row>
    <row r="324" spans="1:4">
      <c r="A324" s="136" t="s">
        <v>12214</v>
      </c>
      <c r="B324" s="137" t="str">
        <f>LEFT(Tableau2[[#This Row],[n]],8)</f>
        <v>34412362</v>
      </c>
      <c r="C324" s="136" t="s">
        <v>12215</v>
      </c>
      <c r="D324" s="136" t="e">
        <f>VLOOKUP(Tableau2[[#This Row],[Ref]],Tableau1[],4,FALSE)</f>
        <v>#N/A</v>
      </c>
    </row>
    <row r="325" spans="1:4">
      <c r="A325" s="136" t="s">
        <v>12216</v>
      </c>
      <c r="B325" s="137" t="str">
        <f>LEFT(Tableau2[[#This Row],[n]],8)</f>
        <v>34412361</v>
      </c>
      <c r="C325" s="136" t="s">
        <v>719</v>
      </c>
      <c r="D325" s="136" t="e">
        <f>VLOOKUP(Tableau2[[#This Row],[Ref]],Tableau1[],4,FALSE)</f>
        <v>#N/A</v>
      </c>
    </row>
    <row r="326" spans="1:4">
      <c r="A326" s="136" t="s">
        <v>12217</v>
      </c>
      <c r="B326" s="137" t="str">
        <f>LEFT(Tableau2[[#This Row],[n]],8)</f>
        <v>34412360</v>
      </c>
      <c r="C326" s="136" t="s">
        <v>720</v>
      </c>
      <c r="D326" s="136" t="e">
        <f>VLOOKUP(Tableau2[[#This Row],[Ref]],Tableau1[],4,FALSE)</f>
        <v>#N/A</v>
      </c>
    </row>
    <row r="327" spans="1:4">
      <c r="A327" s="136" t="s">
        <v>12218</v>
      </c>
      <c r="B327" s="137" t="str">
        <f>LEFT(Tableau2[[#This Row],[n]],8)</f>
        <v>34412359</v>
      </c>
      <c r="C327" s="136" t="s">
        <v>12219</v>
      </c>
      <c r="D327" s="136" t="e">
        <f>VLOOKUP(Tableau2[[#This Row],[Ref]],Tableau1[],4,FALSE)</f>
        <v>#N/A</v>
      </c>
    </row>
    <row r="328" spans="1:4">
      <c r="A328" s="136" t="s">
        <v>12220</v>
      </c>
      <c r="B328" s="137" t="str">
        <f>LEFT(Tableau2[[#This Row],[n]],8)</f>
        <v>34412358</v>
      </c>
      <c r="C328" s="136" t="s">
        <v>12221</v>
      </c>
      <c r="D328" s="136" t="e">
        <f>VLOOKUP(Tableau2[[#This Row],[Ref]],Tableau1[],4,FALSE)</f>
        <v>#N/A</v>
      </c>
    </row>
    <row r="329" spans="1:4">
      <c r="A329" s="136" t="s">
        <v>12222</v>
      </c>
      <c r="B329" s="137" t="str">
        <f>LEFT(Tableau2[[#This Row],[n]],8)</f>
        <v>34412357</v>
      </c>
      <c r="C329" s="136" t="s">
        <v>721</v>
      </c>
      <c r="D329" s="136" t="e">
        <f>VLOOKUP(Tableau2[[#This Row],[Ref]],Tableau1[],4,FALSE)</f>
        <v>#N/A</v>
      </c>
    </row>
    <row r="330" spans="1:4">
      <c r="A330" s="136" t="s">
        <v>12223</v>
      </c>
      <c r="B330" s="137" t="str">
        <f>LEFT(Tableau2[[#This Row],[n]],8)</f>
        <v>34412356</v>
      </c>
      <c r="C330" s="136" t="s">
        <v>722</v>
      </c>
      <c r="D330" s="136" t="e">
        <f>VLOOKUP(Tableau2[[#This Row],[Ref]],Tableau1[],4,FALSE)</f>
        <v>#N/A</v>
      </c>
    </row>
    <row r="331" spans="1:4">
      <c r="A331" s="136" t="s">
        <v>12224</v>
      </c>
      <c r="B331" s="137" t="str">
        <f>LEFT(Tableau2[[#This Row],[n]],8)</f>
        <v>34412355</v>
      </c>
      <c r="C331" s="136" t="s">
        <v>723</v>
      </c>
      <c r="D331" s="136" t="e">
        <f>VLOOKUP(Tableau2[[#This Row],[Ref]],Tableau1[],4,FALSE)</f>
        <v>#N/A</v>
      </c>
    </row>
    <row r="332" spans="1:4">
      <c r="A332" s="136" t="s">
        <v>12225</v>
      </c>
      <c r="B332" s="137" t="str">
        <f>LEFT(Tableau2[[#This Row],[n]],8)</f>
        <v>34412354</v>
      </c>
      <c r="C332" s="136" t="s">
        <v>724</v>
      </c>
      <c r="D332" s="136" t="e">
        <f>VLOOKUP(Tableau2[[#This Row],[Ref]],Tableau1[],4,FALSE)</f>
        <v>#N/A</v>
      </c>
    </row>
    <row r="333" spans="1:4">
      <c r="A333" s="136" t="s">
        <v>12226</v>
      </c>
      <c r="B333" s="137" t="str">
        <f>LEFT(Tableau2[[#This Row],[n]],8)</f>
        <v>34412353</v>
      </c>
      <c r="C333" s="136" t="s">
        <v>725</v>
      </c>
      <c r="D333" s="136" t="e">
        <f>VLOOKUP(Tableau2[[#This Row],[Ref]],Tableau1[],4,FALSE)</f>
        <v>#N/A</v>
      </c>
    </row>
    <row r="334" spans="1:4">
      <c r="A334" s="136" t="s">
        <v>12227</v>
      </c>
      <c r="B334" s="137" t="str">
        <f>LEFT(Tableau2[[#This Row],[n]],8)</f>
        <v>34412352</v>
      </c>
      <c r="C334" s="136" t="s">
        <v>12228</v>
      </c>
      <c r="D334" s="136" t="e">
        <f>VLOOKUP(Tableau2[[#This Row],[Ref]],Tableau1[],4,FALSE)</f>
        <v>#N/A</v>
      </c>
    </row>
    <row r="335" spans="1:4">
      <c r="A335" s="136" t="s">
        <v>12229</v>
      </c>
      <c r="B335" s="137" t="str">
        <f>LEFT(Tableau2[[#This Row],[n]],8)</f>
        <v>34412351</v>
      </c>
      <c r="C335" s="136" t="s">
        <v>727</v>
      </c>
      <c r="D335" s="136" t="e">
        <f>VLOOKUP(Tableau2[[#This Row],[Ref]],Tableau1[],4,FALSE)</f>
        <v>#N/A</v>
      </c>
    </row>
    <row r="336" spans="1:4">
      <c r="A336" s="136" t="s">
        <v>12230</v>
      </c>
      <c r="B336" s="137" t="str">
        <f>LEFT(Tableau2[[#This Row],[n]],8)</f>
        <v>34412350</v>
      </c>
      <c r="C336" s="136" t="s">
        <v>728</v>
      </c>
      <c r="D336" s="136" t="e">
        <f>VLOOKUP(Tableau2[[#This Row],[Ref]],Tableau1[],4,FALSE)</f>
        <v>#N/A</v>
      </c>
    </row>
    <row r="337" spans="1:4">
      <c r="A337" s="136" t="s">
        <v>12231</v>
      </c>
      <c r="B337" s="137" t="str">
        <f>LEFT(Tableau2[[#This Row],[n]],8)</f>
        <v>34412349</v>
      </c>
      <c r="C337" s="136" t="s">
        <v>729</v>
      </c>
      <c r="D337" s="136" t="e">
        <f>VLOOKUP(Tableau2[[#This Row],[Ref]],Tableau1[],4,FALSE)</f>
        <v>#N/A</v>
      </c>
    </row>
    <row r="338" spans="1:4">
      <c r="A338" s="136" t="s">
        <v>12232</v>
      </c>
      <c r="B338" s="137" t="str">
        <f>LEFT(Tableau2[[#This Row],[n]],8)</f>
        <v>34412348</v>
      </c>
      <c r="C338" s="136" t="s">
        <v>730</v>
      </c>
      <c r="D338" s="136" t="e">
        <f>VLOOKUP(Tableau2[[#This Row],[Ref]],Tableau1[],4,FALSE)</f>
        <v>#N/A</v>
      </c>
    </row>
    <row r="339" spans="1:4">
      <c r="A339" s="136" t="s">
        <v>12233</v>
      </c>
      <c r="B339" s="137" t="str">
        <f>LEFT(Tableau2[[#This Row],[n]],8)</f>
        <v>34412347</v>
      </c>
      <c r="C339" s="136" t="s">
        <v>12234</v>
      </c>
      <c r="D339" s="136" t="e">
        <f>VLOOKUP(Tableau2[[#This Row],[Ref]],Tableau1[],4,FALSE)</f>
        <v>#N/A</v>
      </c>
    </row>
    <row r="340" spans="1:4">
      <c r="A340" s="136" t="s">
        <v>12235</v>
      </c>
      <c r="B340" s="137" t="str">
        <f>LEFT(Tableau2[[#This Row],[n]],8)</f>
        <v>34412346</v>
      </c>
      <c r="C340" s="136" t="s">
        <v>732</v>
      </c>
      <c r="D340" s="136" t="e">
        <f>VLOOKUP(Tableau2[[#This Row],[Ref]],Tableau1[],4,FALSE)</f>
        <v>#N/A</v>
      </c>
    </row>
    <row r="341" spans="1:4">
      <c r="A341" s="136" t="s">
        <v>12236</v>
      </c>
      <c r="B341" s="137" t="str">
        <f>LEFT(Tableau2[[#This Row],[n]],8)</f>
        <v>34412345</v>
      </c>
      <c r="C341" s="136" t="s">
        <v>733</v>
      </c>
      <c r="D341" s="136" t="e">
        <f>VLOOKUP(Tableau2[[#This Row],[Ref]],Tableau1[],4,FALSE)</f>
        <v>#N/A</v>
      </c>
    </row>
    <row r="342" spans="1:4">
      <c r="A342" s="136" t="s">
        <v>12237</v>
      </c>
      <c r="B342" s="137" t="str">
        <f>LEFT(Tableau2[[#This Row],[n]],8)</f>
        <v>34412344</v>
      </c>
      <c r="C342" s="136" t="s">
        <v>734</v>
      </c>
      <c r="D342" s="136" t="e">
        <f>VLOOKUP(Tableau2[[#This Row],[Ref]],Tableau1[],4,FALSE)</f>
        <v>#N/A</v>
      </c>
    </row>
    <row r="343" spans="1:4">
      <c r="A343" s="136" t="s">
        <v>12238</v>
      </c>
      <c r="B343" s="137" t="str">
        <f>LEFT(Tableau2[[#This Row],[n]],8)</f>
        <v>34412343</v>
      </c>
      <c r="C343" s="136" t="s">
        <v>735</v>
      </c>
      <c r="D343" s="136" t="e">
        <f>VLOOKUP(Tableau2[[#This Row],[Ref]],Tableau1[],4,FALSE)</f>
        <v>#N/A</v>
      </c>
    </row>
    <row r="344" spans="1:4">
      <c r="A344" s="136" t="s">
        <v>12239</v>
      </c>
      <c r="B344" s="137" t="str">
        <f>LEFT(Tableau2[[#This Row],[n]],8)</f>
        <v>34412342</v>
      </c>
      <c r="C344" s="136" t="s">
        <v>736</v>
      </c>
      <c r="D344" s="136" t="e">
        <f>VLOOKUP(Tableau2[[#This Row],[Ref]],Tableau1[],4,FALSE)</f>
        <v>#N/A</v>
      </c>
    </row>
    <row r="345" spans="1:4">
      <c r="A345" s="136" t="s">
        <v>12240</v>
      </c>
      <c r="B345" s="137" t="str">
        <f>LEFT(Tableau2[[#This Row],[n]],8)</f>
        <v>34412341</v>
      </c>
      <c r="C345" s="136" t="s">
        <v>737</v>
      </c>
      <c r="D345" s="136" t="e">
        <f>VLOOKUP(Tableau2[[#This Row],[Ref]],Tableau1[],4,FALSE)</f>
        <v>#N/A</v>
      </c>
    </row>
    <row r="346" spans="1:4">
      <c r="A346" s="136" t="s">
        <v>12241</v>
      </c>
      <c r="B346" s="137" t="str">
        <f>LEFT(Tableau2[[#This Row],[n]],8)</f>
        <v>34412340</v>
      </c>
      <c r="C346" s="136" t="s">
        <v>12242</v>
      </c>
      <c r="D346" s="136" t="e">
        <f>VLOOKUP(Tableau2[[#This Row],[Ref]],Tableau1[],4,FALSE)</f>
        <v>#N/A</v>
      </c>
    </row>
    <row r="347" spans="1:4">
      <c r="A347" s="136" t="s">
        <v>12243</v>
      </c>
      <c r="B347" s="137" t="str">
        <f>LEFT(Tableau2[[#This Row],[n]],8)</f>
        <v>34412339</v>
      </c>
      <c r="C347" s="136" t="s">
        <v>12244</v>
      </c>
      <c r="D347" s="136" t="e">
        <f>VLOOKUP(Tableau2[[#This Row],[Ref]],Tableau1[],4,FALSE)</f>
        <v>#N/A</v>
      </c>
    </row>
    <row r="348" spans="1:4">
      <c r="A348" s="136" t="s">
        <v>12245</v>
      </c>
      <c r="B348" s="137" t="str">
        <f>LEFT(Tableau2[[#This Row],[n]],8)</f>
        <v>34412338</v>
      </c>
      <c r="C348" s="136" t="s">
        <v>12246</v>
      </c>
      <c r="D348" s="136" t="e">
        <f>VLOOKUP(Tableau2[[#This Row],[Ref]],Tableau1[],4,FALSE)</f>
        <v>#N/A</v>
      </c>
    </row>
    <row r="349" spans="1:4">
      <c r="A349" s="136" t="s">
        <v>12247</v>
      </c>
      <c r="B349" s="137" t="str">
        <f>LEFT(Tableau2[[#This Row],[n]],8)</f>
        <v>34412337</v>
      </c>
      <c r="C349" s="136" t="s">
        <v>12248</v>
      </c>
      <c r="D349" s="136" t="e">
        <f>VLOOKUP(Tableau2[[#This Row],[Ref]],Tableau1[],4,FALSE)</f>
        <v>#N/A</v>
      </c>
    </row>
    <row r="350" spans="1:4">
      <c r="A350" s="136" t="s">
        <v>12249</v>
      </c>
      <c r="B350" s="137" t="str">
        <f>LEFT(Tableau2[[#This Row],[n]],8)</f>
        <v>34412335</v>
      </c>
      <c r="C350" s="136" t="s">
        <v>12250</v>
      </c>
      <c r="D350" s="136" t="e">
        <f>VLOOKUP(Tableau2[[#This Row],[Ref]],Tableau1[],4,FALSE)</f>
        <v>#N/A</v>
      </c>
    </row>
    <row r="351" spans="1:4">
      <c r="A351" s="136" t="s">
        <v>12251</v>
      </c>
      <c r="B351" s="137" t="str">
        <f>LEFT(Tableau2[[#This Row],[n]],8)</f>
        <v>34412334</v>
      </c>
      <c r="C351" s="136" t="s">
        <v>12252</v>
      </c>
      <c r="D351" s="136" t="e">
        <f>VLOOKUP(Tableau2[[#This Row],[Ref]],Tableau1[],4,FALSE)</f>
        <v>#N/A</v>
      </c>
    </row>
    <row r="352" spans="1:4">
      <c r="A352" s="136" t="s">
        <v>12253</v>
      </c>
      <c r="B352" s="137" t="str">
        <f>LEFT(Tableau2[[#This Row],[n]],8)</f>
        <v>34412331</v>
      </c>
      <c r="C352" s="136" t="s">
        <v>12254</v>
      </c>
      <c r="D352" s="136" t="e">
        <f>VLOOKUP(Tableau2[[#This Row],[Ref]],Tableau1[],4,FALSE)</f>
        <v>#N/A</v>
      </c>
    </row>
    <row r="353" spans="1:4">
      <c r="A353" s="136" t="s">
        <v>12255</v>
      </c>
      <c r="B353" s="137" t="str">
        <f>LEFT(Tableau2[[#This Row],[n]],8)</f>
        <v>34412330</v>
      </c>
      <c r="C353" s="136" t="s">
        <v>12256</v>
      </c>
      <c r="D353" s="136" t="e">
        <f>VLOOKUP(Tableau2[[#This Row],[Ref]],Tableau1[],4,FALSE)</f>
        <v>#N/A</v>
      </c>
    </row>
    <row r="354" spans="1:4">
      <c r="A354" s="136" t="s">
        <v>12257</v>
      </c>
      <c r="B354" s="137" t="str">
        <f>LEFT(Tableau2[[#This Row],[n]],8)</f>
        <v>34412327</v>
      </c>
      <c r="C354" s="136" t="s">
        <v>12258</v>
      </c>
      <c r="D354" s="136" t="e">
        <f>VLOOKUP(Tableau2[[#This Row],[Ref]],Tableau1[],4,FALSE)</f>
        <v>#N/A</v>
      </c>
    </row>
    <row r="355" spans="1:4">
      <c r="A355" s="136" t="s">
        <v>12259</v>
      </c>
      <c r="B355" s="137" t="str">
        <f>LEFT(Tableau2[[#This Row],[n]],8)</f>
        <v>34412326</v>
      </c>
      <c r="C355" s="136" t="s">
        <v>708</v>
      </c>
      <c r="D355" s="136" t="e">
        <f>VLOOKUP(Tableau2[[#This Row],[Ref]],Tableau1[],4,FALSE)</f>
        <v>#N/A</v>
      </c>
    </row>
    <row r="356" spans="1:4">
      <c r="A356" s="136" t="s">
        <v>12260</v>
      </c>
      <c r="B356" s="137" t="str">
        <f>LEFT(Tableau2[[#This Row],[n]],8)</f>
        <v>34412325</v>
      </c>
      <c r="C356" s="136" t="s">
        <v>709</v>
      </c>
      <c r="D356" s="136" t="e">
        <f>VLOOKUP(Tableau2[[#This Row],[Ref]],Tableau1[],4,FALSE)</f>
        <v>#N/A</v>
      </c>
    </row>
    <row r="357" spans="1:4">
      <c r="A357" s="136" t="s">
        <v>12261</v>
      </c>
      <c r="B357" s="137" t="str">
        <f>LEFT(Tableau2[[#This Row],[n]],8)</f>
        <v>34412324</v>
      </c>
      <c r="C357" s="136" t="s">
        <v>748</v>
      </c>
      <c r="D357" s="136" t="e">
        <f>VLOOKUP(Tableau2[[#This Row],[Ref]],Tableau1[],4,FALSE)</f>
        <v>#N/A</v>
      </c>
    </row>
    <row r="358" spans="1:4">
      <c r="A358" s="136" t="s">
        <v>12262</v>
      </c>
      <c r="B358" s="137" t="str">
        <f>LEFT(Tableau2[[#This Row],[n]],8)</f>
        <v>34412323</v>
      </c>
      <c r="C358" s="136" t="s">
        <v>12263</v>
      </c>
      <c r="D358" s="136" t="e">
        <f>VLOOKUP(Tableau2[[#This Row],[Ref]],Tableau1[],4,FALSE)</f>
        <v>#N/A</v>
      </c>
    </row>
    <row r="359" spans="1:4">
      <c r="A359" s="136" t="s">
        <v>12264</v>
      </c>
      <c r="B359" s="137" t="str">
        <f>LEFT(Tableau2[[#This Row],[n]],8)</f>
        <v>34412322</v>
      </c>
      <c r="C359" s="136" t="s">
        <v>12265</v>
      </c>
      <c r="D359" s="136" t="e">
        <f>VLOOKUP(Tableau2[[#This Row],[Ref]],Tableau1[],4,FALSE)</f>
        <v>#N/A</v>
      </c>
    </row>
    <row r="360" spans="1:4">
      <c r="A360" s="136" t="s">
        <v>12266</v>
      </c>
      <c r="B360" s="137" t="str">
        <f>LEFT(Tableau2[[#This Row],[n]],8)</f>
        <v>34412320</v>
      </c>
      <c r="C360" s="136" t="s">
        <v>12267</v>
      </c>
      <c r="D360" s="136" t="e">
        <f>VLOOKUP(Tableau2[[#This Row],[Ref]],Tableau1[],4,FALSE)</f>
        <v>#N/A</v>
      </c>
    </row>
    <row r="361" spans="1:4">
      <c r="A361" s="136" t="s">
        <v>12268</v>
      </c>
      <c r="B361" s="137" t="str">
        <f>LEFT(Tableau2[[#This Row],[n]],8)</f>
        <v>34412319</v>
      </c>
      <c r="C361" s="136" t="s">
        <v>678</v>
      </c>
      <c r="D361" s="136" t="e">
        <f>VLOOKUP(Tableau2[[#This Row],[Ref]],Tableau1[],4,FALSE)</f>
        <v>#N/A</v>
      </c>
    </row>
    <row r="362" spans="1:4">
      <c r="A362" s="136" t="s">
        <v>12269</v>
      </c>
      <c r="B362" s="137" t="str">
        <f>LEFT(Tableau2[[#This Row],[n]],8)</f>
        <v>34412316</v>
      </c>
      <c r="C362" s="136" t="s">
        <v>754</v>
      </c>
      <c r="D362" s="136" t="e">
        <f>VLOOKUP(Tableau2[[#This Row],[Ref]],Tableau1[],4,FALSE)</f>
        <v>#N/A</v>
      </c>
    </row>
    <row r="363" spans="1:4">
      <c r="A363" s="136" t="s">
        <v>12270</v>
      </c>
      <c r="B363" s="137" t="str">
        <f>LEFT(Tableau2[[#This Row],[n]],8)</f>
        <v>34412314</v>
      </c>
      <c r="C363" s="136" t="s">
        <v>12271</v>
      </c>
      <c r="D363" s="136" t="e">
        <f>VLOOKUP(Tableau2[[#This Row],[Ref]],Tableau1[],4,FALSE)</f>
        <v>#N/A</v>
      </c>
    </row>
    <row r="364" spans="1:4">
      <c r="A364" s="136" t="s">
        <v>12272</v>
      </c>
      <c r="B364" s="137" t="str">
        <f>LEFT(Tableau2[[#This Row],[n]],8)</f>
        <v>34412314</v>
      </c>
      <c r="C364" s="136" t="s">
        <v>757</v>
      </c>
      <c r="D364" s="136" t="e">
        <f>VLOOKUP(Tableau2[[#This Row],[Ref]],Tableau1[],4,FALSE)</f>
        <v>#N/A</v>
      </c>
    </row>
    <row r="365" spans="1:4">
      <c r="A365" s="136" t="s">
        <v>12273</v>
      </c>
      <c r="B365" s="137" t="str">
        <f>LEFT(Tableau2[[#This Row],[n]],8)</f>
        <v>34412313</v>
      </c>
      <c r="C365" s="136" t="s">
        <v>12267</v>
      </c>
      <c r="D365" s="136" t="e">
        <f>VLOOKUP(Tableau2[[#This Row],[Ref]],Tableau1[],4,FALSE)</f>
        <v>#N/A</v>
      </c>
    </row>
    <row r="366" spans="1:4">
      <c r="A366" s="136" t="s">
        <v>12274</v>
      </c>
      <c r="B366" s="137" t="str">
        <f>LEFT(Tableau2[[#This Row],[n]],8)</f>
        <v>34412313</v>
      </c>
      <c r="C366" s="136" t="s">
        <v>758</v>
      </c>
      <c r="D366" s="136" t="e">
        <f>VLOOKUP(Tableau2[[#This Row],[Ref]],Tableau1[],4,FALSE)</f>
        <v>#N/A</v>
      </c>
    </row>
    <row r="367" spans="1:4">
      <c r="A367" s="136" t="s">
        <v>12275</v>
      </c>
      <c r="B367" s="137" t="str">
        <f>LEFT(Tableau2[[#This Row],[n]],8)</f>
        <v>34412312</v>
      </c>
      <c r="C367" s="136" t="s">
        <v>12276</v>
      </c>
      <c r="D367" s="136" t="e">
        <f>VLOOKUP(Tableau2[[#This Row],[Ref]],Tableau1[],4,FALSE)</f>
        <v>#N/A</v>
      </c>
    </row>
    <row r="368" spans="1:4">
      <c r="A368" s="136" t="s">
        <v>12277</v>
      </c>
      <c r="B368" s="137" t="str">
        <f>LEFT(Tableau2[[#This Row],[n]],8)</f>
        <v>34412309</v>
      </c>
      <c r="C368" s="136" t="s">
        <v>762</v>
      </c>
      <c r="D368" s="136" t="e">
        <f>VLOOKUP(Tableau2[[#This Row],[Ref]],Tableau1[],4,FALSE)</f>
        <v>#N/A</v>
      </c>
    </row>
    <row r="369" spans="1:4">
      <c r="A369" s="136" t="s">
        <v>12278</v>
      </c>
      <c r="B369" s="137" t="str">
        <f>LEFT(Tableau2[[#This Row],[n]],8)</f>
        <v>34412308</v>
      </c>
      <c r="C369" s="136" t="s">
        <v>764</v>
      </c>
      <c r="D369" s="136" t="e">
        <f>VLOOKUP(Tableau2[[#This Row],[Ref]],Tableau1[],4,FALSE)</f>
        <v>#N/A</v>
      </c>
    </row>
    <row r="370" spans="1:4">
      <c r="A370" s="136" t="s">
        <v>12279</v>
      </c>
      <c r="B370" s="137" t="str">
        <f>LEFT(Tableau2[[#This Row],[n]],8)</f>
        <v>34412307</v>
      </c>
      <c r="C370" s="136" t="s">
        <v>765</v>
      </c>
      <c r="D370" s="136" t="e">
        <f>VLOOKUP(Tableau2[[#This Row],[Ref]],Tableau1[],4,FALSE)</f>
        <v>#N/A</v>
      </c>
    </row>
    <row r="371" spans="1:4">
      <c r="A371" s="136" t="s">
        <v>12280</v>
      </c>
      <c r="B371" s="137" t="str">
        <f>LEFT(Tableau2[[#This Row],[n]],8)</f>
        <v>34412306</v>
      </c>
      <c r="C371" s="136" t="s">
        <v>766</v>
      </c>
      <c r="D371" s="136" t="e">
        <f>VLOOKUP(Tableau2[[#This Row],[Ref]],Tableau1[],4,FALSE)</f>
        <v>#N/A</v>
      </c>
    </row>
    <row r="372" spans="1:4">
      <c r="A372" s="136" t="s">
        <v>12281</v>
      </c>
      <c r="B372" s="137" t="str">
        <f>LEFT(Tableau2[[#This Row],[n]],8)</f>
        <v>34412305</v>
      </c>
      <c r="C372" s="136" t="s">
        <v>768</v>
      </c>
      <c r="D372" s="136" t="e">
        <f>VLOOKUP(Tableau2[[#This Row],[Ref]],Tableau1[],4,FALSE)</f>
        <v>#N/A</v>
      </c>
    </row>
    <row r="373" spans="1:4">
      <c r="A373" s="136" t="s">
        <v>12282</v>
      </c>
      <c r="B373" s="137" t="str">
        <f>LEFT(Tableau2[[#This Row],[n]],8)</f>
        <v>34412304</v>
      </c>
      <c r="C373" s="136" t="s">
        <v>769</v>
      </c>
      <c r="D373" s="136" t="e">
        <f>VLOOKUP(Tableau2[[#This Row],[Ref]],Tableau1[],4,FALSE)</f>
        <v>#N/A</v>
      </c>
    </row>
    <row r="374" spans="1:4">
      <c r="A374" s="136" t="s">
        <v>12283</v>
      </c>
      <c r="B374" s="137" t="str">
        <f>LEFT(Tableau2[[#This Row],[n]],8)</f>
        <v>34412303</v>
      </c>
      <c r="C374" s="136" t="s">
        <v>770</v>
      </c>
      <c r="D374" s="136" t="e">
        <f>VLOOKUP(Tableau2[[#This Row],[Ref]],Tableau1[],4,FALSE)</f>
        <v>#N/A</v>
      </c>
    </row>
    <row r="375" spans="1:4">
      <c r="A375" s="136" t="s">
        <v>12284</v>
      </c>
      <c r="B375" s="137" t="str">
        <f>LEFT(Tableau2[[#This Row],[n]],8)</f>
        <v>34412302</v>
      </c>
      <c r="C375" s="136" t="s">
        <v>766</v>
      </c>
      <c r="D375" s="136" t="e">
        <f>VLOOKUP(Tableau2[[#This Row],[Ref]],Tableau1[],4,FALSE)</f>
        <v>#N/A</v>
      </c>
    </row>
    <row r="376" spans="1:4">
      <c r="A376" s="136" t="s">
        <v>12285</v>
      </c>
      <c r="B376" s="137" t="str">
        <f>LEFT(Tableau2[[#This Row],[n]],8)</f>
        <v>34412301</v>
      </c>
      <c r="C376" s="136" t="s">
        <v>771</v>
      </c>
      <c r="D376" s="136" t="e">
        <f>VLOOKUP(Tableau2[[#This Row],[Ref]],Tableau1[],4,FALSE)</f>
        <v>#N/A</v>
      </c>
    </row>
    <row r="377" spans="1:4">
      <c r="A377" s="136" t="s">
        <v>12286</v>
      </c>
      <c r="B377" s="137" t="str">
        <f>LEFT(Tableau2[[#This Row],[n]],8)</f>
        <v>34412300</v>
      </c>
      <c r="C377" s="136" t="s">
        <v>772</v>
      </c>
      <c r="D377" s="136" t="e">
        <f>VLOOKUP(Tableau2[[#This Row],[Ref]],Tableau1[],4,FALSE)</f>
        <v>#N/A</v>
      </c>
    </row>
    <row r="378" spans="1:4">
      <c r="A378" s="136" t="s">
        <v>12287</v>
      </c>
      <c r="B378" s="137" t="str">
        <f>LEFT(Tableau2[[#This Row],[n]],8)</f>
        <v>34412299</v>
      </c>
      <c r="C378" s="136" t="s">
        <v>773</v>
      </c>
      <c r="D378" s="136" t="e">
        <f>VLOOKUP(Tableau2[[#This Row],[Ref]],Tableau1[],4,FALSE)</f>
        <v>#N/A</v>
      </c>
    </row>
    <row r="379" spans="1:4">
      <c r="A379" s="136" t="s">
        <v>12288</v>
      </c>
      <c r="B379" s="137" t="str">
        <f>LEFT(Tableau2[[#This Row],[n]],8)</f>
        <v>34412298</v>
      </c>
      <c r="C379" s="136" t="s">
        <v>774</v>
      </c>
      <c r="D379" s="136" t="e">
        <f>VLOOKUP(Tableau2[[#This Row],[Ref]],Tableau1[],4,FALSE)</f>
        <v>#N/A</v>
      </c>
    </row>
    <row r="380" spans="1:4">
      <c r="A380" s="136" t="s">
        <v>12289</v>
      </c>
      <c r="B380" s="137" t="str">
        <f>LEFT(Tableau2[[#This Row],[n]],8)</f>
        <v>34412297</v>
      </c>
      <c r="C380" s="136" t="s">
        <v>775</v>
      </c>
      <c r="D380" s="136" t="e">
        <f>VLOOKUP(Tableau2[[#This Row],[Ref]],Tableau1[],4,FALSE)</f>
        <v>#N/A</v>
      </c>
    </row>
    <row r="381" spans="1:4">
      <c r="A381" s="136" t="s">
        <v>12290</v>
      </c>
      <c r="B381" s="137" t="str">
        <f>LEFT(Tableau2[[#This Row],[n]],8)</f>
        <v>34412296</v>
      </c>
      <c r="C381" s="136" t="s">
        <v>776</v>
      </c>
      <c r="D381" s="136" t="e">
        <f>VLOOKUP(Tableau2[[#This Row],[Ref]],Tableau1[],4,FALSE)</f>
        <v>#N/A</v>
      </c>
    </row>
    <row r="382" spans="1:4">
      <c r="A382" s="136" t="s">
        <v>12291</v>
      </c>
      <c r="B382" s="137" t="str">
        <f>LEFT(Tableau2[[#This Row],[n]],8)</f>
        <v>34412295</v>
      </c>
      <c r="C382" s="136" t="s">
        <v>777</v>
      </c>
      <c r="D382" s="136" t="e">
        <f>VLOOKUP(Tableau2[[#This Row],[Ref]],Tableau1[],4,FALSE)</f>
        <v>#N/A</v>
      </c>
    </row>
    <row r="383" spans="1:4">
      <c r="A383" s="136" t="s">
        <v>12292</v>
      </c>
      <c r="B383" s="137" t="str">
        <f>LEFT(Tableau2[[#This Row],[n]],8)</f>
        <v>34412294</v>
      </c>
      <c r="C383" s="136" t="s">
        <v>778</v>
      </c>
      <c r="D383" s="136" t="e">
        <f>VLOOKUP(Tableau2[[#This Row],[Ref]],Tableau1[],4,FALSE)</f>
        <v>#N/A</v>
      </c>
    </row>
    <row r="384" spans="1:4">
      <c r="A384" s="136" t="s">
        <v>12293</v>
      </c>
      <c r="B384" s="137" t="str">
        <f>LEFT(Tableau2[[#This Row],[n]],8)</f>
        <v>34412293</v>
      </c>
      <c r="C384" s="136" t="s">
        <v>779</v>
      </c>
      <c r="D384" s="136" t="e">
        <f>VLOOKUP(Tableau2[[#This Row],[Ref]],Tableau1[],4,FALSE)</f>
        <v>#N/A</v>
      </c>
    </row>
    <row r="385" spans="1:4">
      <c r="A385" s="136" t="s">
        <v>12294</v>
      </c>
      <c r="B385" s="137" t="str">
        <f>LEFT(Tableau2[[#This Row],[n]],8)</f>
        <v>34412292</v>
      </c>
      <c r="C385" s="136" t="s">
        <v>780</v>
      </c>
      <c r="D385" s="136" t="e">
        <f>VLOOKUP(Tableau2[[#This Row],[Ref]],Tableau1[],4,FALSE)</f>
        <v>#N/A</v>
      </c>
    </row>
    <row r="386" spans="1:4">
      <c r="A386" s="136" t="s">
        <v>12295</v>
      </c>
      <c r="B386" s="137" t="str">
        <f>LEFT(Tableau2[[#This Row],[n]],8)</f>
        <v>34412291</v>
      </c>
      <c r="C386" s="136" t="s">
        <v>781</v>
      </c>
      <c r="D386" s="136" t="e">
        <f>VLOOKUP(Tableau2[[#This Row],[Ref]],Tableau1[],4,FALSE)</f>
        <v>#N/A</v>
      </c>
    </row>
    <row r="387" spans="1:4">
      <c r="A387" s="136" t="s">
        <v>12296</v>
      </c>
      <c r="B387" s="137" t="str">
        <f>LEFT(Tableau2[[#This Row],[n]],8)</f>
        <v>34412290</v>
      </c>
      <c r="C387" s="136" t="s">
        <v>12297</v>
      </c>
      <c r="D387" s="136" t="e">
        <f>VLOOKUP(Tableau2[[#This Row],[Ref]],Tableau1[],4,FALSE)</f>
        <v>#N/A</v>
      </c>
    </row>
    <row r="388" spans="1:4">
      <c r="A388" s="136" t="s">
        <v>12298</v>
      </c>
      <c r="B388" s="137" t="str">
        <f>LEFT(Tableau2[[#This Row],[n]],8)</f>
        <v>34412289</v>
      </c>
      <c r="C388" s="136" t="s">
        <v>12299</v>
      </c>
      <c r="D388" s="136" t="e">
        <f>VLOOKUP(Tableau2[[#This Row],[Ref]],Tableau1[],4,FALSE)</f>
        <v>#N/A</v>
      </c>
    </row>
    <row r="389" spans="1:4">
      <c r="A389" s="136" t="s">
        <v>12300</v>
      </c>
      <c r="B389" s="137" t="str">
        <f>LEFT(Tableau2[[#This Row],[n]],8)</f>
        <v>34412288</v>
      </c>
      <c r="C389" s="136" t="s">
        <v>12301</v>
      </c>
      <c r="D389" s="136" t="e">
        <f>VLOOKUP(Tableau2[[#This Row],[Ref]],Tableau1[],4,FALSE)</f>
        <v>#N/A</v>
      </c>
    </row>
    <row r="390" spans="1:4">
      <c r="A390" s="136" t="s">
        <v>12302</v>
      </c>
      <c r="B390" s="137" t="str">
        <f>LEFT(Tableau2[[#This Row],[n]],8)</f>
        <v>34412287</v>
      </c>
      <c r="C390" s="136" t="s">
        <v>12303</v>
      </c>
      <c r="D390" s="136" t="e">
        <f>VLOOKUP(Tableau2[[#This Row],[Ref]],Tableau1[],4,FALSE)</f>
        <v>#N/A</v>
      </c>
    </row>
    <row r="391" spans="1:4">
      <c r="A391" s="136" t="s">
        <v>12304</v>
      </c>
      <c r="B391" s="137" t="str">
        <f>LEFT(Tableau2[[#This Row],[n]],8)</f>
        <v>34412286</v>
      </c>
      <c r="C391" s="136" t="s">
        <v>12305</v>
      </c>
      <c r="D391" s="136" t="e">
        <f>VLOOKUP(Tableau2[[#This Row],[Ref]],Tableau1[],4,FALSE)</f>
        <v>#N/A</v>
      </c>
    </row>
    <row r="392" spans="1:4">
      <c r="A392" s="136" t="s">
        <v>12306</v>
      </c>
      <c r="B392" s="137" t="str">
        <f>LEFT(Tableau2[[#This Row],[n]],8)</f>
        <v>34412285</v>
      </c>
      <c r="C392" s="136" t="s">
        <v>12307</v>
      </c>
      <c r="D392" s="136" t="e">
        <f>VLOOKUP(Tableau2[[#This Row],[Ref]],Tableau1[],4,FALSE)</f>
        <v>#N/A</v>
      </c>
    </row>
    <row r="393" spans="1:4">
      <c r="A393" s="136" t="s">
        <v>12308</v>
      </c>
      <c r="B393" s="137" t="str">
        <f>LEFT(Tableau2[[#This Row],[n]],8)</f>
        <v>34412284</v>
      </c>
      <c r="C393" s="136" t="s">
        <v>12309</v>
      </c>
      <c r="D393" s="136" t="e">
        <f>VLOOKUP(Tableau2[[#This Row],[Ref]],Tableau1[],4,FALSE)</f>
        <v>#N/A</v>
      </c>
    </row>
    <row r="394" spans="1:4">
      <c r="A394" s="136" t="s">
        <v>12310</v>
      </c>
      <c r="B394" s="137" t="str">
        <f>LEFT(Tableau2[[#This Row],[n]],8)</f>
        <v>34412283</v>
      </c>
      <c r="C394" s="136" t="s">
        <v>12311</v>
      </c>
      <c r="D394" s="136" t="e">
        <f>VLOOKUP(Tableau2[[#This Row],[Ref]],Tableau1[],4,FALSE)</f>
        <v>#N/A</v>
      </c>
    </row>
    <row r="395" spans="1:4">
      <c r="A395" s="136" t="s">
        <v>12312</v>
      </c>
      <c r="B395" s="137" t="str">
        <f>LEFT(Tableau2[[#This Row],[n]],8)</f>
        <v>34412282</v>
      </c>
      <c r="C395" s="136" t="s">
        <v>12313</v>
      </c>
      <c r="D395" s="136" t="e">
        <f>VLOOKUP(Tableau2[[#This Row],[Ref]],Tableau1[],4,FALSE)</f>
        <v>#N/A</v>
      </c>
    </row>
    <row r="396" spans="1:4">
      <c r="A396" s="136" t="s">
        <v>12314</v>
      </c>
      <c r="B396" s="137" t="str">
        <f>LEFT(Tableau2[[#This Row],[n]],8)</f>
        <v>34412279</v>
      </c>
      <c r="C396" s="136" t="s">
        <v>783</v>
      </c>
      <c r="D396" s="136" t="e">
        <f>VLOOKUP(Tableau2[[#This Row],[Ref]],Tableau1[],4,FALSE)</f>
        <v>#N/A</v>
      </c>
    </row>
    <row r="397" spans="1:4">
      <c r="A397" s="136" t="s">
        <v>12315</v>
      </c>
      <c r="B397" s="137" t="str">
        <f>LEFT(Tableau2[[#This Row],[n]],8)</f>
        <v>34412278</v>
      </c>
      <c r="C397" s="136" t="s">
        <v>784</v>
      </c>
      <c r="D397" s="136" t="e">
        <f>VLOOKUP(Tableau2[[#This Row],[Ref]],Tableau1[],4,FALSE)</f>
        <v>#N/A</v>
      </c>
    </row>
    <row r="398" spans="1:4">
      <c r="A398" s="136" t="s">
        <v>12316</v>
      </c>
      <c r="B398" s="137" t="str">
        <f>LEFT(Tableau2[[#This Row],[n]],8)</f>
        <v>34412277</v>
      </c>
      <c r="C398" s="136" t="s">
        <v>785</v>
      </c>
      <c r="D398" s="136" t="e">
        <f>VLOOKUP(Tableau2[[#This Row],[Ref]],Tableau1[],4,FALSE)</f>
        <v>#N/A</v>
      </c>
    </row>
    <row r="399" spans="1:4">
      <c r="A399" s="136" t="s">
        <v>12317</v>
      </c>
      <c r="B399" s="137" t="str">
        <f>LEFT(Tableau2[[#This Row],[n]],8)</f>
        <v>34412276</v>
      </c>
      <c r="C399" s="136" t="s">
        <v>786</v>
      </c>
      <c r="D399" s="136" t="e">
        <f>VLOOKUP(Tableau2[[#This Row],[Ref]],Tableau1[],4,FALSE)</f>
        <v>#N/A</v>
      </c>
    </row>
    <row r="400" spans="1:4">
      <c r="A400" s="136" t="s">
        <v>12318</v>
      </c>
      <c r="B400" s="137" t="str">
        <f>LEFT(Tableau2[[#This Row],[n]],8)</f>
        <v>34412275</v>
      </c>
      <c r="C400" s="136" t="s">
        <v>787</v>
      </c>
      <c r="D400" s="136" t="e">
        <f>VLOOKUP(Tableau2[[#This Row],[Ref]],Tableau1[],4,FALSE)</f>
        <v>#N/A</v>
      </c>
    </row>
    <row r="401" spans="1:4">
      <c r="A401" s="136" t="s">
        <v>12319</v>
      </c>
      <c r="B401" s="137" t="str">
        <f>LEFT(Tableau2[[#This Row],[n]],8)</f>
        <v>34412274</v>
      </c>
      <c r="C401" s="136" t="s">
        <v>788</v>
      </c>
      <c r="D401" s="136" t="e">
        <f>VLOOKUP(Tableau2[[#This Row],[Ref]],Tableau1[],4,FALSE)</f>
        <v>#N/A</v>
      </c>
    </row>
    <row r="402" spans="1:4">
      <c r="A402" s="136" t="s">
        <v>12320</v>
      </c>
      <c r="B402" s="137" t="str">
        <f>LEFT(Tableau2[[#This Row],[n]],8)</f>
        <v>34412273</v>
      </c>
      <c r="C402" s="136" t="s">
        <v>789</v>
      </c>
      <c r="D402" s="136" t="e">
        <f>VLOOKUP(Tableau2[[#This Row],[Ref]],Tableau1[],4,FALSE)</f>
        <v>#N/A</v>
      </c>
    </row>
    <row r="403" spans="1:4">
      <c r="A403" s="136" t="s">
        <v>12321</v>
      </c>
      <c r="B403" s="137" t="str">
        <f>LEFT(Tableau2[[#This Row],[n]],8)</f>
        <v>34412272</v>
      </c>
      <c r="C403" s="136" t="s">
        <v>790</v>
      </c>
      <c r="D403" s="136" t="e">
        <f>VLOOKUP(Tableau2[[#This Row],[Ref]],Tableau1[],4,FALSE)</f>
        <v>#N/A</v>
      </c>
    </row>
    <row r="404" spans="1:4">
      <c r="A404" s="136" t="s">
        <v>12322</v>
      </c>
      <c r="B404" s="137" t="str">
        <f>LEFT(Tableau2[[#This Row],[n]],8)</f>
        <v>34412271</v>
      </c>
      <c r="C404" s="136" t="s">
        <v>791</v>
      </c>
      <c r="D404" s="136" t="e">
        <f>VLOOKUP(Tableau2[[#This Row],[Ref]],Tableau1[],4,FALSE)</f>
        <v>#N/A</v>
      </c>
    </row>
    <row r="405" spans="1:4">
      <c r="A405" s="136" t="s">
        <v>12323</v>
      </c>
      <c r="B405" s="137" t="str">
        <f>LEFT(Tableau2[[#This Row],[n]],8)</f>
        <v>34412270</v>
      </c>
      <c r="C405" s="136" t="s">
        <v>792</v>
      </c>
      <c r="D405" s="136" t="e">
        <f>VLOOKUP(Tableau2[[#This Row],[Ref]],Tableau1[],4,FALSE)</f>
        <v>#N/A</v>
      </c>
    </row>
    <row r="406" spans="1:4">
      <c r="A406" s="136" t="s">
        <v>12324</v>
      </c>
      <c r="B406" s="137" t="str">
        <f>LEFT(Tableau2[[#This Row],[n]],8)</f>
        <v>34412269</v>
      </c>
      <c r="C406" s="136" t="s">
        <v>793</v>
      </c>
      <c r="D406" s="136" t="e">
        <f>VLOOKUP(Tableau2[[#This Row],[Ref]],Tableau1[],4,FALSE)</f>
        <v>#N/A</v>
      </c>
    </row>
    <row r="407" spans="1:4">
      <c r="A407" s="136" t="s">
        <v>12325</v>
      </c>
      <c r="B407" s="137" t="str">
        <f>LEFT(Tableau2[[#This Row],[n]],8)</f>
        <v>34412268</v>
      </c>
      <c r="C407" s="136" t="s">
        <v>794</v>
      </c>
      <c r="D407" s="136" t="e">
        <f>VLOOKUP(Tableau2[[#This Row],[Ref]],Tableau1[],4,FALSE)</f>
        <v>#N/A</v>
      </c>
    </row>
    <row r="408" spans="1:4">
      <c r="A408" s="136" t="s">
        <v>12326</v>
      </c>
      <c r="B408" s="137" t="str">
        <f>LEFT(Tableau2[[#This Row],[n]],8)</f>
        <v>34412267</v>
      </c>
      <c r="C408" s="136" t="s">
        <v>4233</v>
      </c>
      <c r="D408" s="136" t="e">
        <f>VLOOKUP(Tableau2[[#This Row],[Ref]],Tableau1[],4,FALSE)</f>
        <v>#N/A</v>
      </c>
    </row>
    <row r="409" spans="1:4">
      <c r="A409" s="136" t="s">
        <v>12327</v>
      </c>
      <c r="B409" s="137" t="str">
        <f>LEFT(Tableau2[[#This Row],[n]],8)</f>
        <v>34412266</v>
      </c>
      <c r="C409" s="136" t="s">
        <v>12328</v>
      </c>
      <c r="D409" s="136" t="e">
        <f>VLOOKUP(Tableau2[[#This Row],[Ref]],Tableau1[],4,FALSE)</f>
        <v>#N/A</v>
      </c>
    </row>
    <row r="410" spans="1:4">
      <c r="A410" s="136" t="s">
        <v>12329</v>
      </c>
      <c r="B410" s="137" t="str">
        <f>LEFT(Tableau2[[#This Row],[n]],8)</f>
        <v>34412259</v>
      </c>
      <c r="C410" s="136" t="s">
        <v>12330</v>
      </c>
      <c r="D410" s="136" t="e">
        <f>VLOOKUP(Tableau2[[#This Row],[Ref]],Tableau1[],4,FALSE)</f>
        <v>#N/A</v>
      </c>
    </row>
    <row r="411" spans="1:4">
      <c r="A411" s="136" t="s">
        <v>12331</v>
      </c>
      <c r="B411" s="137" t="str">
        <f>LEFT(Tableau2[[#This Row],[n]],8)</f>
        <v>34412258</v>
      </c>
      <c r="C411" s="136" t="s">
        <v>802</v>
      </c>
      <c r="D411" s="136" t="e">
        <f>VLOOKUP(Tableau2[[#This Row],[Ref]],Tableau1[],4,FALSE)</f>
        <v>#N/A</v>
      </c>
    </row>
    <row r="412" spans="1:4">
      <c r="A412" s="136" t="s">
        <v>12332</v>
      </c>
      <c r="B412" s="137" t="str">
        <f>LEFT(Tableau2[[#This Row],[n]],8)</f>
        <v>34412255</v>
      </c>
      <c r="C412" s="136" t="s">
        <v>805</v>
      </c>
      <c r="D412" s="136" t="e">
        <f>VLOOKUP(Tableau2[[#This Row],[Ref]],Tableau1[],4,FALSE)</f>
        <v>#N/A</v>
      </c>
    </row>
    <row r="413" spans="1:4">
      <c r="A413" s="136" t="s">
        <v>12333</v>
      </c>
      <c r="B413" s="137" t="str">
        <f>LEFT(Tableau2[[#This Row],[n]],8)</f>
        <v>34412254</v>
      </c>
      <c r="C413" s="136" t="s">
        <v>806</v>
      </c>
      <c r="D413" s="136" t="e">
        <f>VLOOKUP(Tableau2[[#This Row],[Ref]],Tableau1[],4,FALSE)</f>
        <v>#N/A</v>
      </c>
    </row>
    <row r="414" spans="1:4">
      <c r="A414" s="136" t="s">
        <v>12334</v>
      </c>
      <c r="B414" s="137" t="str">
        <f>LEFT(Tableau2[[#This Row],[n]],8)</f>
        <v>34412253</v>
      </c>
      <c r="C414" s="136" t="s">
        <v>807</v>
      </c>
      <c r="D414" s="136" t="e">
        <f>VLOOKUP(Tableau2[[#This Row],[Ref]],Tableau1[],4,FALSE)</f>
        <v>#N/A</v>
      </c>
    </row>
    <row r="415" spans="1:4">
      <c r="A415" s="136" t="s">
        <v>12335</v>
      </c>
      <c r="B415" s="137" t="str">
        <f>LEFT(Tableau2[[#This Row],[n]],8)</f>
        <v>34412252</v>
      </c>
      <c r="C415" s="136" t="s">
        <v>808</v>
      </c>
      <c r="D415" s="136" t="e">
        <f>VLOOKUP(Tableau2[[#This Row],[Ref]],Tableau1[],4,FALSE)</f>
        <v>#N/A</v>
      </c>
    </row>
    <row r="416" spans="1:4">
      <c r="A416" s="136" t="s">
        <v>12336</v>
      </c>
      <c r="B416" s="137" t="str">
        <f>LEFT(Tableau2[[#This Row],[n]],8)</f>
        <v>34412249</v>
      </c>
      <c r="C416" s="136" t="s">
        <v>12337</v>
      </c>
      <c r="D416" s="136" t="e">
        <f>VLOOKUP(Tableau2[[#This Row],[Ref]],Tableau1[],4,FALSE)</f>
        <v>#N/A</v>
      </c>
    </row>
    <row r="417" spans="1:4">
      <c r="A417" s="136" t="s">
        <v>12338</v>
      </c>
      <c r="B417" s="137" t="str">
        <f>LEFT(Tableau2[[#This Row],[n]],8)</f>
        <v>34412248</v>
      </c>
      <c r="C417" s="136" t="s">
        <v>12339</v>
      </c>
      <c r="D417" s="136" t="e">
        <f>VLOOKUP(Tableau2[[#This Row],[Ref]],Tableau1[],4,FALSE)</f>
        <v>#N/A</v>
      </c>
    </row>
    <row r="418" spans="1:4">
      <c r="A418" s="136" t="s">
        <v>12340</v>
      </c>
      <c r="B418" s="137" t="str">
        <f>LEFT(Tableau2[[#This Row],[n]],8)</f>
        <v>34412247</v>
      </c>
      <c r="C418" s="136" t="s">
        <v>813</v>
      </c>
      <c r="D418" s="136" t="e">
        <f>VLOOKUP(Tableau2[[#This Row],[Ref]],Tableau1[],4,FALSE)</f>
        <v>#N/A</v>
      </c>
    </row>
    <row r="419" spans="1:4">
      <c r="A419" s="136" t="s">
        <v>12341</v>
      </c>
      <c r="B419" s="137" t="str">
        <f>LEFT(Tableau2[[#This Row],[n]],8)</f>
        <v>34412246</v>
      </c>
      <c r="C419" s="136" t="s">
        <v>814</v>
      </c>
      <c r="D419" s="136" t="e">
        <f>VLOOKUP(Tableau2[[#This Row],[Ref]],Tableau1[],4,FALSE)</f>
        <v>#N/A</v>
      </c>
    </row>
    <row r="420" spans="1:4">
      <c r="A420" s="136" t="s">
        <v>12342</v>
      </c>
      <c r="B420" s="137" t="str">
        <f>LEFT(Tableau2[[#This Row],[n]],8)</f>
        <v>34412244</v>
      </c>
      <c r="C420" s="136" t="s">
        <v>816</v>
      </c>
      <c r="D420" s="136" t="e">
        <f>VLOOKUP(Tableau2[[#This Row],[Ref]],Tableau1[],4,FALSE)</f>
        <v>#N/A</v>
      </c>
    </row>
    <row r="421" spans="1:4">
      <c r="A421" s="136" t="s">
        <v>12343</v>
      </c>
      <c r="B421" s="137" t="str">
        <f>LEFT(Tableau2[[#This Row],[n]],8)</f>
        <v>34412243</v>
      </c>
      <c r="C421" s="136" t="s">
        <v>265</v>
      </c>
      <c r="D421" s="136" t="e">
        <f>VLOOKUP(Tableau2[[#This Row],[Ref]],Tableau1[],4,FALSE)</f>
        <v>#N/A</v>
      </c>
    </row>
    <row r="422" spans="1:4">
      <c r="A422" s="136" t="s">
        <v>12344</v>
      </c>
      <c r="B422" s="137" t="str">
        <f>LEFT(Tableau2[[#This Row],[n]],8)</f>
        <v>34412242</v>
      </c>
      <c r="C422" s="136" t="s">
        <v>12345</v>
      </c>
      <c r="D422" s="136" t="e">
        <f>VLOOKUP(Tableau2[[#This Row],[Ref]],Tableau1[],4,FALSE)</f>
        <v>#N/A</v>
      </c>
    </row>
    <row r="423" spans="1:4">
      <c r="A423" s="136" t="s">
        <v>12346</v>
      </c>
      <c r="B423" s="137" t="str">
        <f>LEFT(Tableau2[[#This Row],[n]],8)</f>
        <v>34412241</v>
      </c>
      <c r="C423" s="136" t="s">
        <v>822</v>
      </c>
      <c r="D423" s="136" t="e">
        <f>VLOOKUP(Tableau2[[#This Row],[Ref]],Tableau1[],4,FALSE)</f>
        <v>#N/A</v>
      </c>
    </row>
    <row r="424" spans="1:4">
      <c r="A424" s="136" t="s">
        <v>12347</v>
      </c>
      <c r="B424" s="137" t="str">
        <f>LEFT(Tableau2[[#This Row],[n]],8)</f>
        <v>34412240</v>
      </c>
      <c r="C424" s="136" t="s">
        <v>823</v>
      </c>
      <c r="D424" s="136" t="e">
        <f>VLOOKUP(Tableau2[[#This Row],[Ref]],Tableau1[],4,FALSE)</f>
        <v>#N/A</v>
      </c>
    </row>
    <row r="425" spans="1:4">
      <c r="A425" s="136" t="s">
        <v>12348</v>
      </c>
      <c r="B425" s="137" t="str">
        <f>LEFT(Tableau2[[#This Row],[n]],8)</f>
        <v>34412239</v>
      </c>
      <c r="C425" s="136" t="s">
        <v>824</v>
      </c>
      <c r="D425" s="136" t="e">
        <f>VLOOKUP(Tableau2[[#This Row],[Ref]],Tableau1[],4,FALSE)</f>
        <v>#N/A</v>
      </c>
    </row>
    <row r="426" spans="1:4">
      <c r="A426" s="136" t="s">
        <v>12349</v>
      </c>
      <c r="B426" s="137" t="str">
        <f>LEFT(Tableau2[[#This Row],[n]],8)</f>
        <v>34412236</v>
      </c>
      <c r="C426" s="136" t="s">
        <v>826</v>
      </c>
      <c r="D426" s="136" t="e">
        <f>VLOOKUP(Tableau2[[#This Row],[Ref]],Tableau1[],4,FALSE)</f>
        <v>#N/A</v>
      </c>
    </row>
    <row r="427" spans="1:4">
      <c r="A427" s="136" t="s">
        <v>12350</v>
      </c>
      <c r="B427" s="137" t="str">
        <f>LEFT(Tableau2[[#This Row],[n]],8)</f>
        <v>34412235</v>
      </c>
      <c r="C427" s="136" t="s">
        <v>827</v>
      </c>
      <c r="D427" s="136" t="e">
        <f>VLOOKUP(Tableau2[[#This Row],[Ref]],Tableau1[],4,FALSE)</f>
        <v>#N/A</v>
      </c>
    </row>
    <row r="428" spans="1:4">
      <c r="A428" s="136" t="s">
        <v>12351</v>
      </c>
      <c r="B428" s="137" t="str">
        <f>LEFT(Tableau2[[#This Row],[n]],8)</f>
        <v>34412234</v>
      </c>
      <c r="C428" s="136" t="s">
        <v>828</v>
      </c>
      <c r="D428" s="136" t="e">
        <f>VLOOKUP(Tableau2[[#This Row],[Ref]],Tableau1[],4,FALSE)</f>
        <v>#N/A</v>
      </c>
    </row>
    <row r="429" spans="1:4">
      <c r="A429" s="136" t="s">
        <v>12352</v>
      </c>
      <c r="B429" s="137" t="str">
        <f>LEFT(Tableau2[[#This Row],[n]],8)</f>
        <v>34412233</v>
      </c>
      <c r="C429" s="136" t="s">
        <v>830</v>
      </c>
      <c r="D429" s="136" t="e">
        <f>VLOOKUP(Tableau2[[#This Row],[Ref]],Tableau1[],4,FALSE)</f>
        <v>#N/A</v>
      </c>
    </row>
    <row r="430" spans="1:4">
      <c r="A430" s="136" t="s">
        <v>12353</v>
      </c>
      <c r="B430" s="137" t="str">
        <f>LEFT(Tableau2[[#This Row],[n]],8)</f>
        <v>34412232</v>
      </c>
      <c r="C430" s="136" t="s">
        <v>12354</v>
      </c>
      <c r="D430" s="136" t="e">
        <f>VLOOKUP(Tableau2[[#This Row],[Ref]],Tableau1[],4,FALSE)</f>
        <v>#N/A</v>
      </c>
    </row>
    <row r="431" spans="1:4">
      <c r="A431" s="136" t="s">
        <v>12355</v>
      </c>
      <c r="B431" s="137" t="str">
        <f>LEFT(Tableau2[[#This Row],[n]],8)</f>
        <v>34412230</v>
      </c>
      <c r="C431" s="136" t="s">
        <v>834</v>
      </c>
      <c r="D431" s="136" t="e">
        <f>VLOOKUP(Tableau2[[#This Row],[Ref]],Tableau1[],4,FALSE)</f>
        <v>#N/A</v>
      </c>
    </row>
    <row r="432" spans="1:4">
      <c r="A432" s="136" t="s">
        <v>12356</v>
      </c>
      <c r="B432" s="137" t="str">
        <f>LEFT(Tableau2[[#This Row],[n]],8)</f>
        <v>34412229</v>
      </c>
      <c r="C432" s="136" t="s">
        <v>836</v>
      </c>
      <c r="D432" s="136" t="e">
        <f>VLOOKUP(Tableau2[[#This Row],[Ref]],Tableau1[],4,FALSE)</f>
        <v>#N/A</v>
      </c>
    </row>
    <row r="433" spans="1:4">
      <c r="A433" s="136" t="s">
        <v>12357</v>
      </c>
      <c r="B433" s="137" t="str">
        <f>LEFT(Tableau2[[#This Row],[n]],8)</f>
        <v>34412228</v>
      </c>
      <c r="C433" s="136" t="s">
        <v>12358</v>
      </c>
      <c r="D433" s="136" t="e">
        <f>VLOOKUP(Tableau2[[#This Row],[Ref]],Tableau1[],4,FALSE)</f>
        <v>#N/A</v>
      </c>
    </row>
    <row r="434" spans="1:4">
      <c r="A434" s="136" t="s">
        <v>12359</v>
      </c>
      <c r="B434" s="137" t="str">
        <f>LEFT(Tableau2[[#This Row],[n]],8)</f>
        <v>34412227</v>
      </c>
      <c r="C434" s="136" t="s">
        <v>12360</v>
      </c>
      <c r="D434" s="136" t="e">
        <f>VLOOKUP(Tableau2[[#This Row],[Ref]],Tableau1[],4,FALSE)</f>
        <v>#N/A</v>
      </c>
    </row>
    <row r="435" spans="1:4">
      <c r="A435" s="136" t="s">
        <v>12361</v>
      </c>
      <c r="B435" s="137" t="str">
        <f>LEFT(Tableau2[[#This Row],[n]],8)</f>
        <v>34412226</v>
      </c>
      <c r="C435" s="136" t="s">
        <v>840</v>
      </c>
      <c r="D435" s="136" t="e">
        <f>VLOOKUP(Tableau2[[#This Row],[Ref]],Tableau1[],4,FALSE)</f>
        <v>#N/A</v>
      </c>
    </row>
    <row r="436" spans="1:4">
      <c r="A436" s="136" t="s">
        <v>12362</v>
      </c>
      <c r="B436" s="137" t="str">
        <f>LEFT(Tableau2[[#This Row],[n]],8)</f>
        <v>34412225</v>
      </c>
      <c r="C436" s="136" t="s">
        <v>841</v>
      </c>
      <c r="D436" s="136" t="e">
        <f>VLOOKUP(Tableau2[[#This Row],[Ref]],Tableau1[],4,FALSE)</f>
        <v>#N/A</v>
      </c>
    </row>
    <row r="437" spans="1:4">
      <c r="A437" s="136" t="s">
        <v>12363</v>
      </c>
      <c r="B437" s="137" t="str">
        <f>LEFT(Tableau2[[#This Row],[n]],8)</f>
        <v>34412224</v>
      </c>
      <c r="C437" s="136" t="s">
        <v>842</v>
      </c>
      <c r="D437" s="136" t="e">
        <f>VLOOKUP(Tableau2[[#This Row],[Ref]],Tableau1[],4,FALSE)</f>
        <v>#N/A</v>
      </c>
    </row>
    <row r="438" spans="1:4">
      <c r="A438" s="136" t="s">
        <v>12364</v>
      </c>
      <c r="B438" s="137" t="str">
        <f>LEFT(Tableau2[[#This Row],[n]],8)</f>
        <v>34412222</v>
      </c>
      <c r="C438" s="136" t="s">
        <v>844</v>
      </c>
      <c r="D438" s="136" t="e">
        <f>VLOOKUP(Tableau2[[#This Row],[Ref]],Tableau1[],4,FALSE)</f>
        <v>#N/A</v>
      </c>
    </row>
    <row r="439" spans="1:4">
      <c r="A439" s="136" t="s">
        <v>12365</v>
      </c>
      <c r="B439" s="137" t="str">
        <f>LEFT(Tableau2[[#This Row],[n]],8)</f>
        <v>34412221</v>
      </c>
      <c r="C439" s="136" t="s">
        <v>845</v>
      </c>
      <c r="D439" s="136" t="e">
        <f>VLOOKUP(Tableau2[[#This Row],[Ref]],Tableau1[],4,FALSE)</f>
        <v>#N/A</v>
      </c>
    </row>
    <row r="440" spans="1:4">
      <c r="A440" s="136" t="s">
        <v>12366</v>
      </c>
      <c r="B440" s="137" t="str">
        <f>LEFT(Tableau2[[#This Row],[n]],8)</f>
        <v>34412220</v>
      </c>
      <c r="C440" s="136" t="s">
        <v>846</v>
      </c>
      <c r="D440" s="136" t="e">
        <f>VLOOKUP(Tableau2[[#This Row],[Ref]],Tableau1[],4,FALSE)</f>
        <v>#N/A</v>
      </c>
    </row>
    <row r="441" spans="1:4">
      <c r="A441" s="136" t="s">
        <v>12367</v>
      </c>
      <c r="B441" s="137" t="str">
        <f>LEFT(Tableau2[[#This Row],[n]],8)</f>
        <v>34412219</v>
      </c>
      <c r="C441" s="136" t="s">
        <v>847</v>
      </c>
      <c r="D441" s="136" t="e">
        <f>VLOOKUP(Tableau2[[#This Row],[Ref]],Tableau1[],4,FALSE)</f>
        <v>#N/A</v>
      </c>
    </row>
    <row r="442" spans="1:4">
      <c r="A442" s="136" t="s">
        <v>12368</v>
      </c>
      <c r="B442" s="137" t="str">
        <f>LEFT(Tableau2[[#This Row],[n]],8)</f>
        <v>34412218</v>
      </c>
      <c r="C442" s="136" t="s">
        <v>12369</v>
      </c>
      <c r="D442" s="136" t="e">
        <f>VLOOKUP(Tableau2[[#This Row],[Ref]],Tableau1[],4,FALSE)</f>
        <v>#N/A</v>
      </c>
    </row>
    <row r="443" spans="1:4">
      <c r="A443" s="136" t="s">
        <v>12370</v>
      </c>
      <c r="B443" s="137" t="str">
        <f>LEFT(Tableau2[[#This Row],[n]],8)</f>
        <v>34412217</v>
      </c>
      <c r="C443" s="136" t="s">
        <v>849</v>
      </c>
      <c r="D443" s="136" t="e">
        <f>VLOOKUP(Tableau2[[#This Row],[Ref]],Tableau1[],4,FALSE)</f>
        <v>#N/A</v>
      </c>
    </row>
    <row r="444" spans="1:4">
      <c r="A444" s="136" t="s">
        <v>12371</v>
      </c>
      <c r="B444" s="137" t="str">
        <f>LEFT(Tableau2[[#This Row],[n]],8)</f>
        <v>34412216</v>
      </c>
      <c r="C444" s="136" t="s">
        <v>850</v>
      </c>
      <c r="D444" s="136" t="e">
        <f>VLOOKUP(Tableau2[[#This Row],[Ref]],Tableau1[],4,FALSE)</f>
        <v>#N/A</v>
      </c>
    </row>
    <row r="445" spans="1:4">
      <c r="A445" s="136" t="s">
        <v>12372</v>
      </c>
      <c r="B445" s="137" t="str">
        <f>LEFT(Tableau2[[#This Row],[n]],8)</f>
        <v>34412215</v>
      </c>
      <c r="C445" s="136" t="s">
        <v>12373</v>
      </c>
      <c r="D445" s="136" t="e">
        <f>VLOOKUP(Tableau2[[#This Row],[Ref]],Tableau1[],4,FALSE)</f>
        <v>#N/A</v>
      </c>
    </row>
    <row r="446" spans="1:4">
      <c r="A446" s="136" t="s">
        <v>12374</v>
      </c>
      <c r="B446" s="137" t="str">
        <f>LEFT(Tableau2[[#This Row],[n]],8)</f>
        <v>34412214</v>
      </c>
      <c r="C446" s="136" t="s">
        <v>851</v>
      </c>
      <c r="D446" s="136" t="e">
        <f>VLOOKUP(Tableau2[[#This Row],[Ref]],Tableau1[],4,FALSE)</f>
        <v>#N/A</v>
      </c>
    </row>
    <row r="447" spans="1:4">
      <c r="A447" s="136" t="s">
        <v>12375</v>
      </c>
      <c r="B447" s="137" t="str">
        <f>LEFT(Tableau2[[#This Row],[n]],8)</f>
        <v>34412213</v>
      </c>
      <c r="C447" s="136" t="s">
        <v>852</v>
      </c>
      <c r="D447" s="136" t="e">
        <f>VLOOKUP(Tableau2[[#This Row],[Ref]],Tableau1[],4,FALSE)</f>
        <v>#N/A</v>
      </c>
    </row>
    <row r="448" spans="1:4">
      <c r="A448" s="136" t="s">
        <v>12376</v>
      </c>
      <c r="B448" s="137" t="str">
        <f>LEFT(Tableau2[[#This Row],[n]],8)</f>
        <v>34412212</v>
      </c>
      <c r="C448" s="136" t="s">
        <v>12377</v>
      </c>
      <c r="D448" s="136" t="e">
        <f>VLOOKUP(Tableau2[[#This Row],[Ref]],Tableau1[],4,FALSE)</f>
        <v>#N/A</v>
      </c>
    </row>
    <row r="449" spans="1:4">
      <c r="A449" s="136" t="s">
        <v>12378</v>
      </c>
      <c r="B449" s="137" t="str">
        <f>LEFT(Tableau2[[#This Row],[n]],8)</f>
        <v>34412211</v>
      </c>
      <c r="C449" s="136" t="s">
        <v>854</v>
      </c>
      <c r="D449" s="136" t="e">
        <f>VLOOKUP(Tableau2[[#This Row],[Ref]],Tableau1[],4,FALSE)</f>
        <v>#N/A</v>
      </c>
    </row>
    <row r="450" spans="1:4">
      <c r="A450" s="136" t="s">
        <v>12379</v>
      </c>
      <c r="B450" s="137" t="str">
        <f>LEFT(Tableau2[[#This Row],[n]],8)</f>
        <v>34412210</v>
      </c>
      <c r="C450" s="136" t="s">
        <v>12380</v>
      </c>
      <c r="D450" s="136" t="e">
        <f>VLOOKUP(Tableau2[[#This Row],[Ref]],Tableau1[],4,FALSE)</f>
        <v>#N/A</v>
      </c>
    </row>
    <row r="451" spans="1:4">
      <c r="A451" s="136" t="s">
        <v>12381</v>
      </c>
      <c r="B451" s="137" t="str">
        <f>LEFT(Tableau2[[#This Row],[n]],8)</f>
        <v>34412209</v>
      </c>
      <c r="C451" s="136" t="s">
        <v>858</v>
      </c>
      <c r="D451" s="136" t="e">
        <f>VLOOKUP(Tableau2[[#This Row],[Ref]],Tableau1[],4,FALSE)</f>
        <v>#N/A</v>
      </c>
    </row>
    <row r="452" spans="1:4">
      <c r="A452" s="136" t="s">
        <v>12382</v>
      </c>
      <c r="B452" s="137" t="str">
        <f>LEFT(Tableau2[[#This Row],[n]],8)</f>
        <v>34412208</v>
      </c>
      <c r="C452" s="136" t="s">
        <v>859</v>
      </c>
      <c r="D452" s="136" t="e">
        <f>VLOOKUP(Tableau2[[#This Row],[Ref]],Tableau1[],4,FALSE)</f>
        <v>#N/A</v>
      </c>
    </row>
    <row r="453" spans="1:4">
      <c r="A453" s="136" t="s">
        <v>12383</v>
      </c>
      <c r="B453" s="137" t="str">
        <f>LEFT(Tableau2[[#This Row],[n]],8)</f>
        <v>34412207</v>
      </c>
      <c r="C453" s="136" t="s">
        <v>860</v>
      </c>
      <c r="D453" s="136" t="e">
        <f>VLOOKUP(Tableau2[[#This Row],[Ref]],Tableau1[],4,FALSE)</f>
        <v>#N/A</v>
      </c>
    </row>
    <row r="454" spans="1:4">
      <c r="A454" s="136" t="s">
        <v>12384</v>
      </c>
      <c r="B454" s="137" t="str">
        <f>LEFT(Tableau2[[#This Row],[n]],8)</f>
        <v>34412206</v>
      </c>
      <c r="C454" s="136" t="s">
        <v>861</v>
      </c>
      <c r="D454" s="136" t="e">
        <f>VLOOKUP(Tableau2[[#This Row],[Ref]],Tableau1[],4,FALSE)</f>
        <v>#N/A</v>
      </c>
    </row>
    <row r="455" spans="1:4">
      <c r="A455" s="136" t="s">
        <v>12385</v>
      </c>
      <c r="B455" s="137" t="str">
        <f>LEFT(Tableau2[[#This Row],[n]],8)</f>
        <v>34412205</v>
      </c>
      <c r="C455" s="136" t="s">
        <v>862</v>
      </c>
      <c r="D455" s="136" t="e">
        <f>VLOOKUP(Tableau2[[#This Row],[Ref]],Tableau1[],4,FALSE)</f>
        <v>#N/A</v>
      </c>
    </row>
    <row r="456" spans="1:4">
      <c r="A456" s="136" t="s">
        <v>12386</v>
      </c>
      <c r="B456" s="137" t="str">
        <f>LEFT(Tableau2[[#This Row],[n]],8)</f>
        <v>34412204</v>
      </c>
      <c r="C456" s="136" t="s">
        <v>12387</v>
      </c>
      <c r="D456" s="136" t="e">
        <f>VLOOKUP(Tableau2[[#This Row],[Ref]],Tableau1[],4,FALSE)</f>
        <v>#N/A</v>
      </c>
    </row>
    <row r="457" spans="1:4">
      <c r="A457" s="136" t="s">
        <v>12388</v>
      </c>
      <c r="B457" s="137" t="str">
        <f>LEFT(Tableau2[[#This Row],[n]],8)</f>
        <v>34412203</v>
      </c>
      <c r="C457" s="136" t="s">
        <v>864</v>
      </c>
      <c r="D457" s="136" t="e">
        <f>VLOOKUP(Tableau2[[#This Row],[Ref]],Tableau1[],4,FALSE)</f>
        <v>#N/A</v>
      </c>
    </row>
    <row r="458" spans="1:4">
      <c r="A458" s="136" t="s">
        <v>12389</v>
      </c>
      <c r="B458" s="137" t="str">
        <f>LEFT(Tableau2[[#This Row],[n]],8)</f>
        <v>34412202</v>
      </c>
      <c r="C458" s="136" t="s">
        <v>866</v>
      </c>
      <c r="D458" s="136" t="e">
        <f>VLOOKUP(Tableau2[[#This Row],[Ref]],Tableau1[],4,FALSE)</f>
        <v>#N/A</v>
      </c>
    </row>
    <row r="459" spans="1:4">
      <c r="A459" s="136" t="s">
        <v>12390</v>
      </c>
      <c r="B459" s="137" t="str">
        <f>LEFT(Tableau2[[#This Row],[n]],8)</f>
        <v>34412201</v>
      </c>
      <c r="C459" s="136" t="s">
        <v>868</v>
      </c>
      <c r="D459" s="136" t="e">
        <f>VLOOKUP(Tableau2[[#This Row],[Ref]],Tableau1[],4,FALSE)</f>
        <v>#N/A</v>
      </c>
    </row>
    <row r="460" spans="1:4">
      <c r="A460" s="136" t="s">
        <v>12391</v>
      </c>
      <c r="B460" s="137" t="str">
        <f>LEFT(Tableau2[[#This Row],[n]],8)</f>
        <v>34412200</v>
      </c>
      <c r="C460" s="136" t="s">
        <v>869</v>
      </c>
      <c r="D460" s="136" t="e">
        <f>VLOOKUP(Tableau2[[#This Row],[Ref]],Tableau1[],4,FALSE)</f>
        <v>#N/A</v>
      </c>
    </row>
    <row r="461" spans="1:4">
      <c r="A461" s="136" t="s">
        <v>12392</v>
      </c>
      <c r="B461" s="137" t="str">
        <f>LEFT(Tableau2[[#This Row],[n]],8)</f>
        <v>34412199</v>
      </c>
      <c r="C461" s="136" t="s">
        <v>870</v>
      </c>
      <c r="D461" s="136" t="e">
        <f>VLOOKUP(Tableau2[[#This Row],[Ref]],Tableau1[],4,FALSE)</f>
        <v>#N/A</v>
      </c>
    </row>
    <row r="462" spans="1:4">
      <c r="A462" s="136" t="s">
        <v>12393</v>
      </c>
      <c r="B462" s="137" t="str">
        <f>LEFT(Tableau2[[#This Row],[n]],8)</f>
        <v>34412198</v>
      </c>
      <c r="C462" s="136" t="s">
        <v>871</v>
      </c>
      <c r="D462" s="136" t="e">
        <f>VLOOKUP(Tableau2[[#This Row],[Ref]],Tableau1[],4,FALSE)</f>
        <v>#N/A</v>
      </c>
    </row>
    <row r="463" spans="1:4">
      <c r="A463" s="136" t="s">
        <v>12394</v>
      </c>
      <c r="B463" s="137" t="str">
        <f>LEFT(Tableau2[[#This Row],[n]],8)</f>
        <v>34412194</v>
      </c>
      <c r="C463" s="136" t="s">
        <v>872</v>
      </c>
      <c r="D463" s="136" t="e">
        <f>VLOOKUP(Tableau2[[#This Row],[Ref]],Tableau1[],4,FALSE)</f>
        <v>#N/A</v>
      </c>
    </row>
    <row r="464" spans="1:4">
      <c r="A464" s="136" t="s">
        <v>12395</v>
      </c>
      <c r="B464" s="137" t="str">
        <f>LEFT(Tableau2[[#This Row],[n]],8)</f>
        <v>34412193</v>
      </c>
      <c r="C464" s="136" t="s">
        <v>872</v>
      </c>
      <c r="D464" s="136" t="e">
        <f>VLOOKUP(Tableau2[[#This Row],[Ref]],Tableau1[],4,FALSE)</f>
        <v>#N/A</v>
      </c>
    </row>
    <row r="465" spans="1:4">
      <c r="A465" s="136" t="s">
        <v>12396</v>
      </c>
      <c r="B465" s="137" t="str">
        <f>LEFT(Tableau2[[#This Row],[n]],8)</f>
        <v>34412192</v>
      </c>
      <c r="C465" s="136" t="s">
        <v>873</v>
      </c>
      <c r="D465" s="136" t="e">
        <f>VLOOKUP(Tableau2[[#This Row],[Ref]],Tableau1[],4,FALSE)</f>
        <v>#N/A</v>
      </c>
    </row>
    <row r="466" spans="1:4">
      <c r="A466" s="136" t="s">
        <v>12397</v>
      </c>
      <c r="B466" s="137" t="str">
        <f>LEFT(Tableau2[[#This Row],[n]],8)</f>
        <v>34412191</v>
      </c>
      <c r="C466" s="136" t="s">
        <v>872</v>
      </c>
      <c r="D466" s="136" t="e">
        <f>VLOOKUP(Tableau2[[#This Row],[Ref]],Tableau1[],4,FALSE)</f>
        <v>#N/A</v>
      </c>
    </row>
    <row r="467" spans="1:4">
      <c r="A467" s="136" t="s">
        <v>12398</v>
      </c>
      <c r="B467" s="137" t="str">
        <f>LEFT(Tableau2[[#This Row],[n]],8)</f>
        <v>34412189</v>
      </c>
      <c r="C467" s="136" t="s">
        <v>876</v>
      </c>
      <c r="D467" s="136" t="e">
        <f>VLOOKUP(Tableau2[[#This Row],[Ref]],Tableau1[],4,FALSE)</f>
        <v>#N/A</v>
      </c>
    </row>
    <row r="468" spans="1:4">
      <c r="A468" s="136" t="s">
        <v>12399</v>
      </c>
      <c r="B468" s="137" t="str">
        <f>LEFT(Tableau2[[#This Row],[n]],8)</f>
        <v>34412188</v>
      </c>
      <c r="C468" s="136" t="s">
        <v>762</v>
      </c>
      <c r="D468" s="136" t="e">
        <f>VLOOKUP(Tableau2[[#This Row],[Ref]],Tableau1[],4,FALSE)</f>
        <v>#N/A</v>
      </c>
    </row>
    <row r="469" spans="1:4">
      <c r="A469" s="136" t="s">
        <v>12400</v>
      </c>
      <c r="B469" s="137" t="str">
        <f>LEFT(Tableau2[[#This Row],[n]],8)</f>
        <v>34412187</v>
      </c>
      <c r="C469" s="136" t="s">
        <v>878</v>
      </c>
      <c r="D469" s="136" t="e">
        <f>VLOOKUP(Tableau2[[#This Row],[Ref]],Tableau1[],4,FALSE)</f>
        <v>#N/A</v>
      </c>
    </row>
    <row r="470" spans="1:4">
      <c r="A470" s="136" t="s">
        <v>12401</v>
      </c>
      <c r="B470" s="137" t="str">
        <f>LEFT(Tableau2[[#This Row],[n]],8)</f>
        <v>34412185</v>
      </c>
      <c r="C470" s="136" t="s">
        <v>12402</v>
      </c>
      <c r="D470" s="136" t="e">
        <f>VLOOKUP(Tableau2[[#This Row],[Ref]],Tableau1[],4,FALSE)</f>
        <v>#N/A</v>
      </c>
    </row>
    <row r="471" spans="1:4">
      <c r="A471" s="136" t="s">
        <v>12403</v>
      </c>
      <c r="B471" s="137" t="str">
        <f>LEFT(Tableau2[[#This Row],[n]],8)</f>
        <v>34412184</v>
      </c>
      <c r="C471" s="136" t="s">
        <v>12404</v>
      </c>
      <c r="D471" s="136" t="e">
        <f>VLOOKUP(Tableau2[[#This Row],[Ref]],Tableau1[],4,FALSE)</f>
        <v>#N/A</v>
      </c>
    </row>
    <row r="472" spans="1:4">
      <c r="A472" s="136" t="s">
        <v>12405</v>
      </c>
      <c r="B472" s="137" t="str">
        <f>LEFT(Tableau2[[#This Row],[n]],8)</f>
        <v>34412183</v>
      </c>
      <c r="C472" s="136" t="s">
        <v>12406</v>
      </c>
      <c r="D472" s="136" t="e">
        <f>VLOOKUP(Tableau2[[#This Row],[Ref]],Tableau1[],4,FALSE)</f>
        <v>#N/A</v>
      </c>
    </row>
    <row r="473" spans="1:4">
      <c r="A473" s="136" t="s">
        <v>12407</v>
      </c>
      <c r="B473" s="137" t="str">
        <f>LEFT(Tableau2[[#This Row],[n]],8)</f>
        <v>34412182</v>
      </c>
      <c r="C473" s="136" t="s">
        <v>12408</v>
      </c>
      <c r="D473" s="136" t="e">
        <f>VLOOKUP(Tableau2[[#This Row],[Ref]],Tableau1[],4,FALSE)</f>
        <v>#N/A</v>
      </c>
    </row>
    <row r="474" spans="1:4">
      <c r="A474" s="136" t="s">
        <v>12409</v>
      </c>
      <c r="B474" s="137" t="str">
        <f>LEFT(Tableau2[[#This Row],[n]],8)</f>
        <v>34412181</v>
      </c>
      <c r="C474" s="136" t="s">
        <v>882</v>
      </c>
      <c r="D474" s="136" t="e">
        <f>VLOOKUP(Tableau2[[#This Row],[Ref]],Tableau1[],4,FALSE)</f>
        <v>#N/A</v>
      </c>
    </row>
    <row r="475" spans="1:4">
      <c r="A475" s="136" t="s">
        <v>12410</v>
      </c>
      <c r="B475" s="137" t="str">
        <f>LEFT(Tableau2[[#This Row],[n]],8)</f>
        <v>34412180</v>
      </c>
      <c r="C475" s="136" t="s">
        <v>883</v>
      </c>
      <c r="D475" s="136" t="e">
        <f>VLOOKUP(Tableau2[[#This Row],[Ref]],Tableau1[],4,FALSE)</f>
        <v>#N/A</v>
      </c>
    </row>
    <row r="476" spans="1:4">
      <c r="A476" s="136" t="s">
        <v>12411</v>
      </c>
      <c r="B476" s="137" t="str">
        <f>LEFT(Tableau2[[#This Row],[n]],8)</f>
        <v>34412179</v>
      </c>
      <c r="C476" s="136" t="s">
        <v>884</v>
      </c>
      <c r="D476" s="136" t="e">
        <f>VLOOKUP(Tableau2[[#This Row],[Ref]],Tableau1[],4,FALSE)</f>
        <v>#N/A</v>
      </c>
    </row>
    <row r="477" spans="1:4">
      <c r="A477" s="136" t="s">
        <v>12412</v>
      </c>
      <c r="B477" s="137" t="str">
        <f>LEFT(Tableau2[[#This Row],[n]],8)</f>
        <v>34412178</v>
      </c>
      <c r="C477" s="136" t="s">
        <v>885</v>
      </c>
      <c r="D477" s="136" t="e">
        <f>VLOOKUP(Tableau2[[#This Row],[Ref]],Tableau1[],4,FALSE)</f>
        <v>#N/A</v>
      </c>
    </row>
    <row r="478" spans="1:4">
      <c r="A478" s="136" t="s">
        <v>12413</v>
      </c>
      <c r="B478" s="137" t="str">
        <f>LEFT(Tableau2[[#This Row],[n]],8)</f>
        <v>34412171</v>
      </c>
      <c r="C478" s="136" t="s">
        <v>896</v>
      </c>
      <c r="D478" s="136" t="e">
        <f>VLOOKUP(Tableau2[[#This Row],[Ref]],Tableau1[],4,FALSE)</f>
        <v>#N/A</v>
      </c>
    </row>
    <row r="479" spans="1:4">
      <c r="A479" s="136" t="s">
        <v>12414</v>
      </c>
      <c r="B479" s="137" t="str">
        <f>LEFT(Tableau2[[#This Row],[n]],8)</f>
        <v>34412170</v>
      </c>
      <c r="C479" s="136" t="s">
        <v>897</v>
      </c>
      <c r="D479" s="136" t="e">
        <f>VLOOKUP(Tableau2[[#This Row],[Ref]],Tableau1[],4,FALSE)</f>
        <v>#N/A</v>
      </c>
    </row>
    <row r="480" spans="1:4">
      <c r="A480" s="136" t="s">
        <v>12415</v>
      </c>
      <c r="B480" s="137" t="str">
        <f>LEFT(Tableau2[[#This Row],[n]],8)</f>
        <v>34412169</v>
      </c>
      <c r="C480" s="136" t="s">
        <v>488</v>
      </c>
      <c r="D480" s="136" t="e">
        <f>VLOOKUP(Tableau2[[#This Row],[Ref]],Tableau1[],4,FALSE)</f>
        <v>#N/A</v>
      </c>
    </row>
    <row r="481" spans="1:4">
      <c r="A481" s="136" t="s">
        <v>12416</v>
      </c>
      <c r="B481" s="137" t="str">
        <f>LEFT(Tableau2[[#This Row],[n]],8)</f>
        <v>34412168</v>
      </c>
      <c r="C481" s="136" t="s">
        <v>898</v>
      </c>
      <c r="D481" s="136" t="e">
        <f>VLOOKUP(Tableau2[[#This Row],[Ref]],Tableau1[],4,FALSE)</f>
        <v>#N/A</v>
      </c>
    </row>
    <row r="482" spans="1:4">
      <c r="A482" s="136" t="s">
        <v>12417</v>
      </c>
      <c r="B482" s="137" t="str">
        <f>LEFT(Tableau2[[#This Row],[n]],8)</f>
        <v>34412167</v>
      </c>
      <c r="C482" s="136" t="s">
        <v>899</v>
      </c>
      <c r="D482" s="136" t="e">
        <f>VLOOKUP(Tableau2[[#This Row],[Ref]],Tableau1[],4,FALSE)</f>
        <v>#N/A</v>
      </c>
    </row>
    <row r="483" spans="1:4">
      <c r="A483" s="136" t="s">
        <v>12418</v>
      </c>
      <c r="B483" s="137" t="str">
        <f>LEFT(Tableau2[[#This Row],[n]],8)</f>
        <v>34412166</v>
      </c>
      <c r="C483" s="136" t="s">
        <v>900</v>
      </c>
      <c r="D483" s="136" t="e">
        <f>VLOOKUP(Tableau2[[#This Row],[Ref]],Tableau1[],4,FALSE)</f>
        <v>#N/A</v>
      </c>
    </row>
    <row r="484" spans="1:4">
      <c r="A484" s="136" t="s">
        <v>12419</v>
      </c>
      <c r="B484" s="137" t="str">
        <f>LEFT(Tableau2[[#This Row],[n]],8)</f>
        <v>34412165</v>
      </c>
      <c r="C484" s="136" t="s">
        <v>901</v>
      </c>
      <c r="D484" s="136" t="e">
        <f>VLOOKUP(Tableau2[[#This Row],[Ref]],Tableau1[],4,FALSE)</f>
        <v>#N/A</v>
      </c>
    </row>
    <row r="485" spans="1:4">
      <c r="A485" s="136" t="s">
        <v>12420</v>
      </c>
      <c r="B485" s="137" t="str">
        <f>LEFT(Tableau2[[#This Row],[n]],8)</f>
        <v>34412164</v>
      </c>
      <c r="C485" s="136" t="s">
        <v>902</v>
      </c>
      <c r="D485" s="136" t="e">
        <f>VLOOKUP(Tableau2[[#This Row],[Ref]],Tableau1[],4,FALSE)</f>
        <v>#N/A</v>
      </c>
    </row>
    <row r="486" spans="1:4">
      <c r="A486" s="136" t="s">
        <v>12421</v>
      </c>
      <c r="B486" s="137" t="str">
        <f>LEFT(Tableau2[[#This Row],[n]],8)</f>
        <v>34412162</v>
      </c>
      <c r="C486" s="136" t="s">
        <v>905</v>
      </c>
      <c r="D486" s="136" t="e">
        <f>VLOOKUP(Tableau2[[#This Row],[Ref]],Tableau1[],4,FALSE)</f>
        <v>#N/A</v>
      </c>
    </row>
    <row r="487" spans="1:4">
      <c r="A487" s="136" t="s">
        <v>12422</v>
      </c>
      <c r="B487" s="137" t="str">
        <f>LEFT(Tableau2[[#This Row],[n]],8)</f>
        <v>34412161</v>
      </c>
      <c r="C487" s="136" t="s">
        <v>906</v>
      </c>
      <c r="D487" s="136" t="e">
        <f>VLOOKUP(Tableau2[[#This Row],[Ref]],Tableau1[],4,FALSE)</f>
        <v>#N/A</v>
      </c>
    </row>
    <row r="488" spans="1:4">
      <c r="A488" s="136" t="s">
        <v>12423</v>
      </c>
      <c r="B488" s="137" t="str">
        <f>LEFT(Tableau2[[#This Row],[n]],8)</f>
        <v>34412160</v>
      </c>
      <c r="C488" s="136" t="s">
        <v>907</v>
      </c>
      <c r="D488" s="136" t="e">
        <f>VLOOKUP(Tableau2[[#This Row],[Ref]],Tableau1[],4,FALSE)</f>
        <v>#N/A</v>
      </c>
    </row>
    <row r="489" spans="1:4">
      <c r="A489" s="136" t="s">
        <v>12424</v>
      </c>
      <c r="B489" s="137" t="str">
        <f>LEFT(Tableau2[[#This Row],[n]],8)</f>
        <v>34412159</v>
      </c>
      <c r="C489" s="136" t="s">
        <v>908</v>
      </c>
      <c r="D489" s="136" t="e">
        <f>VLOOKUP(Tableau2[[#This Row],[Ref]],Tableau1[],4,FALSE)</f>
        <v>#N/A</v>
      </c>
    </row>
    <row r="490" spans="1:4">
      <c r="A490" s="136" t="s">
        <v>12425</v>
      </c>
      <c r="B490" s="137" t="str">
        <f>LEFT(Tableau2[[#This Row],[n]],8)</f>
        <v>34412158</v>
      </c>
      <c r="C490" s="136" t="s">
        <v>909</v>
      </c>
      <c r="D490" s="136" t="e">
        <f>VLOOKUP(Tableau2[[#This Row],[Ref]],Tableau1[],4,FALSE)</f>
        <v>#N/A</v>
      </c>
    </row>
    <row r="491" spans="1:4">
      <c r="A491" s="136" t="s">
        <v>12426</v>
      </c>
      <c r="B491" s="137" t="str">
        <f>LEFT(Tableau2[[#This Row],[n]],8)</f>
        <v>34412157</v>
      </c>
      <c r="C491" s="136" t="s">
        <v>910</v>
      </c>
      <c r="D491" s="136" t="e">
        <f>VLOOKUP(Tableau2[[#This Row],[Ref]],Tableau1[],4,FALSE)</f>
        <v>#N/A</v>
      </c>
    </row>
    <row r="492" spans="1:4">
      <c r="A492" s="136" t="s">
        <v>12427</v>
      </c>
      <c r="B492" s="137" t="str">
        <f>LEFT(Tableau2[[#This Row],[n]],8)</f>
        <v>34412156</v>
      </c>
      <c r="C492" s="136" t="s">
        <v>911</v>
      </c>
      <c r="D492" s="136" t="e">
        <f>VLOOKUP(Tableau2[[#This Row],[Ref]],Tableau1[],4,FALSE)</f>
        <v>#N/A</v>
      </c>
    </row>
    <row r="493" spans="1:4">
      <c r="A493" s="136" t="s">
        <v>12428</v>
      </c>
      <c r="B493" s="137" t="str">
        <f>LEFT(Tableau2[[#This Row],[n]],8)</f>
        <v>34412155</v>
      </c>
      <c r="C493" s="136" t="s">
        <v>912</v>
      </c>
      <c r="D493" s="136" t="e">
        <f>VLOOKUP(Tableau2[[#This Row],[Ref]],Tableau1[],4,FALSE)</f>
        <v>#N/A</v>
      </c>
    </row>
    <row r="494" spans="1:4">
      <c r="A494" s="136" t="s">
        <v>12429</v>
      </c>
      <c r="B494" s="137" t="str">
        <f>LEFT(Tableau2[[#This Row],[n]],8)</f>
        <v>34412154</v>
      </c>
      <c r="C494" s="136" t="s">
        <v>913</v>
      </c>
      <c r="D494" s="136" t="e">
        <f>VLOOKUP(Tableau2[[#This Row],[Ref]],Tableau1[],4,FALSE)</f>
        <v>#N/A</v>
      </c>
    </row>
    <row r="495" spans="1:4">
      <c r="A495" s="136" t="s">
        <v>12430</v>
      </c>
      <c r="B495" s="137" t="str">
        <f>LEFT(Tableau2[[#This Row],[n]],8)</f>
        <v>34412153</v>
      </c>
      <c r="C495" s="136" t="s">
        <v>914</v>
      </c>
      <c r="D495" s="136" t="e">
        <f>VLOOKUP(Tableau2[[#This Row],[Ref]],Tableau1[],4,FALSE)</f>
        <v>#N/A</v>
      </c>
    </row>
    <row r="496" spans="1:4">
      <c r="A496" s="136" t="s">
        <v>12431</v>
      </c>
      <c r="B496" s="137" t="str">
        <f>LEFT(Tableau2[[#This Row],[n]],8)</f>
        <v>34412152</v>
      </c>
      <c r="C496" s="136" t="s">
        <v>915</v>
      </c>
      <c r="D496" s="136" t="e">
        <f>VLOOKUP(Tableau2[[#This Row],[Ref]],Tableau1[],4,FALSE)</f>
        <v>#N/A</v>
      </c>
    </row>
    <row r="497" spans="1:4">
      <c r="A497" s="136" t="s">
        <v>12432</v>
      </c>
      <c r="B497" s="137" t="str">
        <f>LEFT(Tableau2[[#This Row],[n]],8)</f>
        <v>34412151</v>
      </c>
      <c r="C497" s="136" t="s">
        <v>916</v>
      </c>
      <c r="D497" s="136" t="e">
        <f>VLOOKUP(Tableau2[[#This Row],[Ref]],Tableau1[],4,FALSE)</f>
        <v>#N/A</v>
      </c>
    </row>
    <row r="498" spans="1:4">
      <c r="A498" s="136" t="s">
        <v>12433</v>
      </c>
      <c r="B498" s="137" t="str">
        <f>LEFT(Tableau2[[#This Row],[n]],8)</f>
        <v>34412150</v>
      </c>
      <c r="C498" s="136" t="s">
        <v>917</v>
      </c>
      <c r="D498" s="136" t="e">
        <f>VLOOKUP(Tableau2[[#This Row],[Ref]],Tableau1[],4,FALSE)</f>
        <v>#N/A</v>
      </c>
    </row>
    <row r="499" spans="1:4">
      <c r="A499" s="136" t="s">
        <v>12434</v>
      </c>
      <c r="B499" s="137" t="str">
        <f>LEFT(Tableau2[[#This Row],[n]],8)</f>
        <v>34412149</v>
      </c>
      <c r="C499" s="136" t="s">
        <v>918</v>
      </c>
      <c r="D499" s="136" t="e">
        <f>VLOOKUP(Tableau2[[#This Row],[Ref]],Tableau1[],4,FALSE)</f>
        <v>#N/A</v>
      </c>
    </row>
    <row r="500" spans="1:4">
      <c r="A500" s="136" t="s">
        <v>12435</v>
      </c>
      <c r="B500" s="137" t="str">
        <f>LEFT(Tableau2[[#This Row],[n]],8)</f>
        <v>34412148</v>
      </c>
      <c r="C500" s="136" t="s">
        <v>919</v>
      </c>
      <c r="D500" s="136" t="e">
        <f>VLOOKUP(Tableau2[[#This Row],[Ref]],Tableau1[],4,FALSE)</f>
        <v>#N/A</v>
      </c>
    </row>
    <row r="501" spans="1:4">
      <c r="A501" s="136" t="s">
        <v>12436</v>
      </c>
      <c r="B501" s="137" t="str">
        <f>LEFT(Tableau2[[#This Row],[n]],8)</f>
        <v>34412147</v>
      </c>
      <c r="C501" s="136" t="s">
        <v>920</v>
      </c>
      <c r="D501" s="136" t="e">
        <f>VLOOKUP(Tableau2[[#This Row],[Ref]],Tableau1[],4,FALSE)</f>
        <v>#N/A</v>
      </c>
    </row>
    <row r="502" spans="1:4">
      <c r="A502" s="136" t="s">
        <v>12437</v>
      </c>
      <c r="B502" s="137" t="str">
        <f>LEFT(Tableau2[[#This Row],[n]],8)</f>
        <v>34412146</v>
      </c>
      <c r="C502" s="136" t="s">
        <v>921</v>
      </c>
      <c r="D502" s="136" t="e">
        <f>VLOOKUP(Tableau2[[#This Row],[Ref]],Tableau1[],4,FALSE)</f>
        <v>#N/A</v>
      </c>
    </row>
    <row r="503" spans="1:4">
      <c r="A503" s="136" t="s">
        <v>12438</v>
      </c>
      <c r="B503" s="137" t="str">
        <f>LEFT(Tableau2[[#This Row],[n]],8)</f>
        <v>34412145</v>
      </c>
      <c r="C503" s="136" t="s">
        <v>922</v>
      </c>
      <c r="D503" s="136" t="e">
        <f>VLOOKUP(Tableau2[[#This Row],[Ref]],Tableau1[],4,FALSE)</f>
        <v>#N/A</v>
      </c>
    </row>
    <row r="504" spans="1:4">
      <c r="A504" s="136" t="s">
        <v>12439</v>
      </c>
      <c r="B504" s="137" t="str">
        <f>LEFT(Tableau2[[#This Row],[n]],8)</f>
        <v>34412144</v>
      </c>
      <c r="C504" s="136" t="s">
        <v>923</v>
      </c>
      <c r="D504" s="136" t="e">
        <f>VLOOKUP(Tableau2[[#This Row],[Ref]],Tableau1[],4,FALSE)</f>
        <v>#N/A</v>
      </c>
    </row>
    <row r="505" spans="1:4">
      <c r="A505" s="136" t="s">
        <v>12440</v>
      </c>
      <c r="B505" s="137" t="str">
        <f>LEFT(Tableau2[[#This Row],[n]],8)</f>
        <v>34412143</v>
      </c>
      <c r="C505" s="136" t="s">
        <v>924</v>
      </c>
      <c r="D505" s="136" t="e">
        <f>VLOOKUP(Tableau2[[#This Row],[Ref]],Tableau1[],4,FALSE)</f>
        <v>#N/A</v>
      </c>
    </row>
    <row r="506" spans="1:4">
      <c r="A506" s="136" t="s">
        <v>12441</v>
      </c>
      <c r="B506" s="137" t="str">
        <f>LEFT(Tableau2[[#This Row],[n]],8)</f>
        <v>34412142</v>
      </c>
      <c r="C506" s="136" t="s">
        <v>925</v>
      </c>
      <c r="D506" s="136" t="e">
        <f>VLOOKUP(Tableau2[[#This Row],[Ref]],Tableau1[],4,FALSE)</f>
        <v>#N/A</v>
      </c>
    </row>
    <row r="507" spans="1:4">
      <c r="A507" s="136" t="s">
        <v>12442</v>
      </c>
      <c r="B507" s="137" t="str">
        <f>LEFT(Tableau2[[#This Row],[n]],8)</f>
        <v>34412141</v>
      </c>
      <c r="C507" s="136" t="s">
        <v>926</v>
      </c>
      <c r="D507" s="136" t="e">
        <f>VLOOKUP(Tableau2[[#This Row],[Ref]],Tableau1[],4,FALSE)</f>
        <v>#N/A</v>
      </c>
    </row>
    <row r="508" spans="1:4">
      <c r="A508" s="136" t="s">
        <v>12443</v>
      </c>
      <c r="B508" s="137" t="str">
        <f>LEFT(Tableau2[[#This Row],[n]],8)</f>
        <v>34412140</v>
      </c>
      <c r="C508" s="136" t="s">
        <v>927</v>
      </c>
      <c r="D508" s="136" t="e">
        <f>VLOOKUP(Tableau2[[#This Row],[Ref]],Tableau1[],4,FALSE)</f>
        <v>#N/A</v>
      </c>
    </row>
    <row r="509" spans="1:4">
      <c r="A509" s="136" t="s">
        <v>12444</v>
      </c>
      <c r="B509" s="137" t="str">
        <f>LEFT(Tableau2[[#This Row],[n]],8)</f>
        <v>34412139</v>
      </c>
      <c r="C509" s="136" t="s">
        <v>928</v>
      </c>
      <c r="D509" s="136" t="e">
        <f>VLOOKUP(Tableau2[[#This Row],[Ref]],Tableau1[],4,FALSE)</f>
        <v>#N/A</v>
      </c>
    </row>
    <row r="510" spans="1:4">
      <c r="A510" s="136" t="s">
        <v>12445</v>
      </c>
      <c r="B510" s="137" t="str">
        <f>LEFT(Tableau2[[#This Row],[n]],8)</f>
        <v>34412138</v>
      </c>
      <c r="C510" s="136" t="s">
        <v>929</v>
      </c>
      <c r="D510" s="136" t="e">
        <f>VLOOKUP(Tableau2[[#This Row],[Ref]],Tableau1[],4,FALSE)</f>
        <v>#N/A</v>
      </c>
    </row>
    <row r="511" spans="1:4">
      <c r="A511" s="136" t="s">
        <v>12446</v>
      </c>
      <c r="B511" s="137" t="str">
        <f>LEFT(Tableau2[[#This Row],[n]],8)</f>
        <v>34412137</v>
      </c>
      <c r="C511" s="136" t="s">
        <v>930</v>
      </c>
      <c r="D511" s="136" t="e">
        <f>VLOOKUP(Tableau2[[#This Row],[Ref]],Tableau1[],4,FALSE)</f>
        <v>#N/A</v>
      </c>
    </row>
    <row r="512" spans="1:4">
      <c r="A512" s="136" t="s">
        <v>12447</v>
      </c>
      <c r="B512" s="137" t="str">
        <f>LEFT(Tableau2[[#This Row],[n]],8)</f>
        <v>34412136</v>
      </c>
      <c r="C512" s="136" t="s">
        <v>931</v>
      </c>
      <c r="D512" s="136" t="e">
        <f>VLOOKUP(Tableau2[[#This Row],[Ref]],Tableau1[],4,FALSE)</f>
        <v>#N/A</v>
      </c>
    </row>
    <row r="513" spans="1:4">
      <c r="A513" s="136" t="s">
        <v>12448</v>
      </c>
      <c r="B513" s="137" t="str">
        <f>LEFT(Tableau2[[#This Row],[n]],8)</f>
        <v>34412135</v>
      </c>
      <c r="C513" s="136" t="s">
        <v>932</v>
      </c>
      <c r="D513" s="136" t="e">
        <f>VLOOKUP(Tableau2[[#This Row],[Ref]],Tableau1[],4,FALSE)</f>
        <v>#N/A</v>
      </c>
    </row>
    <row r="514" spans="1:4">
      <c r="A514" s="136" t="s">
        <v>12449</v>
      </c>
      <c r="B514" s="137" t="str">
        <f>LEFT(Tableau2[[#This Row],[n]],8)</f>
        <v>34412134</v>
      </c>
      <c r="C514" s="136" t="s">
        <v>933</v>
      </c>
      <c r="D514" s="136" t="e">
        <f>VLOOKUP(Tableau2[[#This Row],[Ref]],Tableau1[],4,FALSE)</f>
        <v>#N/A</v>
      </c>
    </row>
    <row r="515" spans="1:4">
      <c r="A515" s="136" t="s">
        <v>12450</v>
      </c>
      <c r="B515" s="137" t="str">
        <f>LEFT(Tableau2[[#This Row],[n]],8)</f>
        <v>34412133</v>
      </c>
      <c r="C515" s="136" t="s">
        <v>934</v>
      </c>
      <c r="D515" s="136" t="e">
        <f>VLOOKUP(Tableau2[[#This Row],[Ref]],Tableau1[],4,FALSE)</f>
        <v>#N/A</v>
      </c>
    </row>
    <row r="516" spans="1:4">
      <c r="A516" s="136" t="s">
        <v>12451</v>
      </c>
      <c r="B516" s="137" t="str">
        <f>LEFT(Tableau2[[#This Row],[n]],8)</f>
        <v>34412132</v>
      </c>
      <c r="C516" s="136" t="s">
        <v>935</v>
      </c>
      <c r="D516" s="136" t="e">
        <f>VLOOKUP(Tableau2[[#This Row],[Ref]],Tableau1[],4,FALSE)</f>
        <v>#N/A</v>
      </c>
    </row>
    <row r="517" spans="1:4">
      <c r="A517" s="136" t="s">
        <v>12452</v>
      </c>
      <c r="B517" s="137" t="str">
        <f>LEFT(Tableau2[[#This Row],[n]],8)</f>
        <v>34412131</v>
      </c>
      <c r="C517" s="136" t="s">
        <v>935</v>
      </c>
      <c r="D517" s="136" t="e">
        <f>VLOOKUP(Tableau2[[#This Row],[Ref]],Tableau1[],4,FALSE)</f>
        <v>#N/A</v>
      </c>
    </row>
    <row r="518" spans="1:4">
      <c r="A518" s="136" t="s">
        <v>12453</v>
      </c>
      <c r="B518" s="137" t="str">
        <f>LEFT(Tableau2[[#This Row],[n]],8)</f>
        <v>34412130</v>
      </c>
      <c r="C518" s="136" t="s">
        <v>936</v>
      </c>
      <c r="D518" s="136" t="e">
        <f>VLOOKUP(Tableau2[[#This Row],[Ref]],Tableau1[],4,FALSE)</f>
        <v>#N/A</v>
      </c>
    </row>
    <row r="519" spans="1:4">
      <c r="A519" s="136" t="s">
        <v>12454</v>
      </c>
      <c r="B519" s="137" t="str">
        <f>LEFT(Tableau2[[#This Row],[n]],8)</f>
        <v>34412129</v>
      </c>
      <c r="C519" s="136" t="s">
        <v>937</v>
      </c>
      <c r="D519" s="136" t="e">
        <f>VLOOKUP(Tableau2[[#This Row],[Ref]],Tableau1[],4,FALSE)</f>
        <v>#N/A</v>
      </c>
    </row>
    <row r="520" spans="1:4">
      <c r="A520" s="136" t="s">
        <v>12455</v>
      </c>
      <c r="B520" s="137" t="str">
        <f>LEFT(Tableau2[[#This Row],[n]],8)</f>
        <v>34412128</v>
      </c>
      <c r="C520" s="136" t="s">
        <v>938</v>
      </c>
      <c r="D520" s="136" t="e">
        <f>VLOOKUP(Tableau2[[#This Row],[Ref]],Tableau1[],4,FALSE)</f>
        <v>#N/A</v>
      </c>
    </row>
    <row r="521" spans="1:4">
      <c r="A521" s="136" t="s">
        <v>12456</v>
      </c>
      <c r="B521" s="137" t="str">
        <f>LEFT(Tableau2[[#This Row],[n]],8)</f>
        <v>34412127</v>
      </c>
      <c r="C521" s="136" t="s">
        <v>938</v>
      </c>
      <c r="D521" s="136" t="e">
        <f>VLOOKUP(Tableau2[[#This Row],[Ref]],Tableau1[],4,FALSE)</f>
        <v>#N/A</v>
      </c>
    </row>
    <row r="522" spans="1:4">
      <c r="A522" s="136" t="s">
        <v>12457</v>
      </c>
      <c r="B522" s="137" t="str">
        <f>LEFT(Tableau2[[#This Row],[n]],8)</f>
        <v>34412126</v>
      </c>
      <c r="C522" s="136" t="s">
        <v>938</v>
      </c>
      <c r="D522" s="136" t="e">
        <f>VLOOKUP(Tableau2[[#This Row],[Ref]],Tableau1[],4,FALSE)</f>
        <v>#N/A</v>
      </c>
    </row>
    <row r="523" spans="1:4">
      <c r="A523" s="136" t="s">
        <v>12458</v>
      </c>
      <c r="B523" s="137" t="str">
        <f>LEFT(Tableau2[[#This Row],[n]],8)</f>
        <v>34412125</v>
      </c>
      <c r="C523" s="136" t="s">
        <v>981</v>
      </c>
      <c r="D523" s="136" t="e">
        <f>VLOOKUP(Tableau2[[#This Row],[Ref]],Tableau1[],4,FALSE)</f>
        <v>#N/A</v>
      </c>
    </row>
    <row r="524" spans="1:4">
      <c r="A524" s="136" t="s">
        <v>12459</v>
      </c>
      <c r="B524" s="137" t="str">
        <f>LEFT(Tableau2[[#This Row],[n]],8)</f>
        <v>34412124</v>
      </c>
      <c r="C524" s="136" t="s">
        <v>940</v>
      </c>
      <c r="D524" s="136" t="e">
        <f>VLOOKUP(Tableau2[[#This Row],[Ref]],Tableau1[],4,FALSE)</f>
        <v>#N/A</v>
      </c>
    </row>
    <row r="525" spans="1:4">
      <c r="A525" s="136" t="s">
        <v>12460</v>
      </c>
      <c r="B525" s="137" t="str">
        <f>LEFT(Tableau2[[#This Row],[n]],8)</f>
        <v>34412123</v>
      </c>
      <c r="C525" s="136" t="s">
        <v>941</v>
      </c>
      <c r="D525" s="136" t="e">
        <f>VLOOKUP(Tableau2[[#This Row],[Ref]],Tableau1[],4,FALSE)</f>
        <v>#N/A</v>
      </c>
    </row>
    <row r="526" spans="1:4">
      <c r="A526" s="136" t="s">
        <v>12461</v>
      </c>
      <c r="B526" s="137" t="str">
        <f>LEFT(Tableau2[[#This Row],[n]],8)</f>
        <v>34412122</v>
      </c>
      <c r="C526" s="136" t="s">
        <v>942</v>
      </c>
      <c r="D526" s="136" t="e">
        <f>VLOOKUP(Tableau2[[#This Row],[Ref]],Tableau1[],4,FALSE)</f>
        <v>#N/A</v>
      </c>
    </row>
    <row r="527" spans="1:4">
      <c r="A527" s="136" t="s">
        <v>12462</v>
      </c>
      <c r="B527" s="137" t="str">
        <f>LEFT(Tableau2[[#This Row],[n]],8)</f>
        <v>34412121</v>
      </c>
      <c r="C527" s="136" t="s">
        <v>943</v>
      </c>
      <c r="D527" s="136" t="e">
        <f>VLOOKUP(Tableau2[[#This Row],[Ref]],Tableau1[],4,FALSE)</f>
        <v>#N/A</v>
      </c>
    </row>
    <row r="528" spans="1:4">
      <c r="A528" s="136" t="s">
        <v>12463</v>
      </c>
      <c r="B528" s="137" t="str">
        <f>LEFT(Tableau2[[#This Row],[n]],8)</f>
        <v>34412117</v>
      </c>
      <c r="C528" s="136" t="s">
        <v>12464</v>
      </c>
      <c r="D528" s="136" t="e">
        <f>VLOOKUP(Tableau2[[#This Row],[Ref]],Tableau1[],4,FALSE)</f>
        <v>#N/A</v>
      </c>
    </row>
    <row r="529" spans="1:4">
      <c r="A529" s="136" t="s">
        <v>12465</v>
      </c>
      <c r="B529" s="137" t="str">
        <f>LEFT(Tableau2[[#This Row],[n]],8)</f>
        <v>34412116</v>
      </c>
      <c r="C529" s="136" t="s">
        <v>948</v>
      </c>
      <c r="D529" s="136" t="e">
        <f>VLOOKUP(Tableau2[[#This Row],[Ref]],Tableau1[],4,FALSE)</f>
        <v>#N/A</v>
      </c>
    </row>
    <row r="530" spans="1:4">
      <c r="A530" s="136" t="s">
        <v>12466</v>
      </c>
      <c r="B530" s="137" t="str">
        <f>LEFT(Tableau2[[#This Row],[n]],8)</f>
        <v>34412115</v>
      </c>
      <c r="C530" s="136" t="s">
        <v>12467</v>
      </c>
      <c r="D530" s="136" t="e">
        <f>VLOOKUP(Tableau2[[#This Row],[Ref]],Tableau1[],4,FALSE)</f>
        <v>#N/A</v>
      </c>
    </row>
    <row r="531" spans="1:4">
      <c r="A531" s="136" t="s">
        <v>12468</v>
      </c>
      <c r="B531" s="137" t="str">
        <f>LEFT(Tableau2[[#This Row],[n]],8)</f>
        <v>34412114</v>
      </c>
      <c r="C531" s="136" t="s">
        <v>950</v>
      </c>
      <c r="D531" s="136" t="e">
        <f>VLOOKUP(Tableau2[[#This Row],[Ref]],Tableau1[],4,FALSE)</f>
        <v>#N/A</v>
      </c>
    </row>
    <row r="532" spans="1:4">
      <c r="A532" s="136" t="s">
        <v>12469</v>
      </c>
      <c r="B532" s="137" t="str">
        <f>LEFT(Tableau2[[#This Row],[n]],8)</f>
        <v>34412113</v>
      </c>
      <c r="C532" s="136" t="s">
        <v>951</v>
      </c>
      <c r="D532" s="136" t="e">
        <f>VLOOKUP(Tableau2[[#This Row],[Ref]],Tableau1[],4,FALSE)</f>
        <v>#N/A</v>
      </c>
    </row>
    <row r="533" spans="1:4">
      <c r="A533" s="136" t="s">
        <v>12470</v>
      </c>
      <c r="B533" s="137" t="str">
        <f>LEFT(Tableau2[[#This Row],[n]],8)</f>
        <v>34412112</v>
      </c>
      <c r="C533" s="136" t="s">
        <v>952</v>
      </c>
      <c r="D533" s="136" t="e">
        <f>VLOOKUP(Tableau2[[#This Row],[Ref]],Tableau1[],4,FALSE)</f>
        <v>#N/A</v>
      </c>
    </row>
    <row r="534" spans="1:4">
      <c r="A534" s="136" t="s">
        <v>12471</v>
      </c>
      <c r="B534" s="137" t="str">
        <f>LEFT(Tableau2[[#This Row],[n]],8)</f>
        <v>34412111</v>
      </c>
      <c r="C534" s="136" t="s">
        <v>953</v>
      </c>
      <c r="D534" s="136" t="e">
        <f>VLOOKUP(Tableau2[[#This Row],[Ref]],Tableau1[],4,FALSE)</f>
        <v>#N/A</v>
      </c>
    </row>
    <row r="535" spans="1:4">
      <c r="A535" s="136" t="s">
        <v>12472</v>
      </c>
      <c r="B535" s="137" t="str">
        <f>LEFT(Tableau2[[#This Row],[n]],8)</f>
        <v>34412109</v>
      </c>
      <c r="C535" s="136" t="s">
        <v>955</v>
      </c>
      <c r="D535" s="136" t="e">
        <f>VLOOKUP(Tableau2[[#This Row],[Ref]],Tableau1[],4,FALSE)</f>
        <v>#N/A</v>
      </c>
    </row>
    <row r="536" spans="1:4">
      <c r="A536" s="136" t="s">
        <v>12473</v>
      </c>
      <c r="B536" s="137" t="str">
        <f>LEFT(Tableau2[[#This Row],[n]],8)</f>
        <v>34412108</v>
      </c>
      <c r="C536" s="136" t="s">
        <v>12474</v>
      </c>
      <c r="D536" s="136" t="e">
        <f>VLOOKUP(Tableau2[[#This Row],[Ref]],Tableau1[],4,FALSE)</f>
        <v>#N/A</v>
      </c>
    </row>
    <row r="537" spans="1:4">
      <c r="A537" s="136" t="s">
        <v>12475</v>
      </c>
      <c r="B537" s="137" t="str">
        <f>LEFT(Tableau2[[#This Row],[n]],8)</f>
        <v>34412106</v>
      </c>
      <c r="C537" s="136" t="s">
        <v>12476</v>
      </c>
      <c r="D537" s="136" t="e">
        <f>VLOOKUP(Tableau2[[#This Row],[Ref]],Tableau1[],4,FALSE)</f>
        <v>#N/A</v>
      </c>
    </row>
    <row r="538" spans="1:4">
      <c r="A538" s="136" t="s">
        <v>12477</v>
      </c>
      <c r="B538" s="137" t="str">
        <f>LEFT(Tableau2[[#This Row],[n]],8)</f>
        <v>34412105</v>
      </c>
      <c r="C538" s="136" t="s">
        <v>959</v>
      </c>
      <c r="D538" s="136" t="e">
        <f>VLOOKUP(Tableau2[[#This Row],[Ref]],Tableau1[],4,FALSE)</f>
        <v>#N/A</v>
      </c>
    </row>
    <row r="539" spans="1:4">
      <c r="A539" s="136" t="s">
        <v>12478</v>
      </c>
      <c r="B539" s="137" t="str">
        <f>LEFT(Tableau2[[#This Row],[n]],8)</f>
        <v>34412104</v>
      </c>
      <c r="C539" s="136" t="s">
        <v>960</v>
      </c>
      <c r="D539" s="136" t="e">
        <f>VLOOKUP(Tableau2[[#This Row],[Ref]],Tableau1[],4,FALSE)</f>
        <v>#N/A</v>
      </c>
    </row>
    <row r="540" spans="1:4">
      <c r="A540" s="136" t="s">
        <v>12479</v>
      </c>
      <c r="B540" s="137" t="str">
        <f>LEFT(Tableau2[[#This Row],[n]],8)</f>
        <v>34412103</v>
      </c>
      <c r="C540" s="136" t="s">
        <v>961</v>
      </c>
      <c r="D540" s="136" t="e">
        <f>VLOOKUP(Tableau2[[#This Row],[Ref]],Tableau1[],4,FALSE)</f>
        <v>#N/A</v>
      </c>
    </row>
    <row r="541" spans="1:4">
      <c r="A541" s="136" t="s">
        <v>12480</v>
      </c>
      <c r="B541" s="137" t="str">
        <f>LEFT(Tableau2[[#This Row],[n]],8)</f>
        <v>34412102</v>
      </c>
      <c r="C541" s="136" t="s">
        <v>962</v>
      </c>
      <c r="D541" s="136" t="e">
        <f>VLOOKUP(Tableau2[[#This Row],[Ref]],Tableau1[],4,FALSE)</f>
        <v>#N/A</v>
      </c>
    </row>
    <row r="542" spans="1:4">
      <c r="A542" s="136" t="s">
        <v>12481</v>
      </c>
      <c r="B542" s="137" t="str">
        <f>LEFT(Tableau2[[#This Row],[n]],8)</f>
        <v>34412101</v>
      </c>
      <c r="C542" s="136" t="s">
        <v>963</v>
      </c>
      <c r="D542" s="136" t="e">
        <f>VLOOKUP(Tableau2[[#This Row],[Ref]],Tableau1[],4,FALSE)</f>
        <v>#N/A</v>
      </c>
    </row>
    <row r="543" spans="1:4">
      <c r="A543" s="136" t="s">
        <v>12482</v>
      </c>
      <c r="B543" s="137" t="str">
        <f>LEFT(Tableau2[[#This Row],[n]],8)</f>
        <v>34412100</v>
      </c>
      <c r="C543" s="136" t="s">
        <v>964</v>
      </c>
      <c r="D543" s="136" t="e">
        <f>VLOOKUP(Tableau2[[#This Row],[Ref]],Tableau1[],4,FALSE)</f>
        <v>#N/A</v>
      </c>
    </row>
    <row r="544" spans="1:4">
      <c r="A544" s="136" t="s">
        <v>12483</v>
      </c>
      <c r="B544" s="137" t="str">
        <f>LEFT(Tableau2[[#This Row],[n]],8)</f>
        <v>34412099</v>
      </c>
      <c r="C544" s="136" t="s">
        <v>965</v>
      </c>
      <c r="D544" s="136" t="e">
        <f>VLOOKUP(Tableau2[[#This Row],[Ref]],Tableau1[],4,FALSE)</f>
        <v>#N/A</v>
      </c>
    </row>
    <row r="545" spans="1:4">
      <c r="A545" s="136" t="s">
        <v>12484</v>
      </c>
      <c r="B545" s="137" t="str">
        <f>LEFT(Tableau2[[#This Row],[n]],8)</f>
        <v>34412098</v>
      </c>
      <c r="C545" s="136" t="s">
        <v>966</v>
      </c>
      <c r="D545" s="136" t="e">
        <f>VLOOKUP(Tableau2[[#This Row],[Ref]],Tableau1[],4,FALSE)</f>
        <v>#N/A</v>
      </c>
    </row>
    <row r="546" spans="1:4">
      <c r="A546" s="136" t="s">
        <v>12485</v>
      </c>
      <c r="B546" s="137" t="str">
        <f>LEFT(Tableau2[[#This Row],[n]],8)</f>
        <v>34412097</v>
      </c>
      <c r="C546" s="136" t="s">
        <v>967</v>
      </c>
      <c r="D546" s="136" t="e">
        <f>VLOOKUP(Tableau2[[#This Row],[Ref]],Tableau1[],4,FALSE)</f>
        <v>#N/A</v>
      </c>
    </row>
    <row r="547" spans="1:4">
      <c r="A547" s="136" t="s">
        <v>12486</v>
      </c>
      <c r="B547" s="137" t="str">
        <f>LEFT(Tableau2[[#This Row],[n]],8)</f>
        <v>34412096</v>
      </c>
      <c r="C547" s="136" t="s">
        <v>968</v>
      </c>
      <c r="D547" s="136" t="e">
        <f>VLOOKUP(Tableau2[[#This Row],[Ref]],Tableau1[],4,FALSE)</f>
        <v>#N/A</v>
      </c>
    </row>
    <row r="548" spans="1:4">
      <c r="A548" s="136" t="s">
        <v>12487</v>
      </c>
      <c r="B548" s="137" t="str">
        <f>LEFT(Tableau2[[#This Row],[n]],8)</f>
        <v>34412095</v>
      </c>
      <c r="C548" s="136" t="s">
        <v>969</v>
      </c>
      <c r="D548" s="136" t="e">
        <f>VLOOKUP(Tableau2[[#This Row],[Ref]],Tableau1[],4,FALSE)</f>
        <v>#N/A</v>
      </c>
    </row>
    <row r="549" spans="1:4">
      <c r="A549" s="136" t="s">
        <v>12488</v>
      </c>
      <c r="B549" s="137" t="str">
        <f>LEFT(Tableau2[[#This Row],[n]],8)</f>
        <v>34412094</v>
      </c>
      <c r="C549" s="136" t="s">
        <v>970</v>
      </c>
      <c r="D549" s="136" t="e">
        <f>VLOOKUP(Tableau2[[#This Row],[Ref]],Tableau1[],4,FALSE)</f>
        <v>#N/A</v>
      </c>
    </row>
    <row r="550" spans="1:4">
      <c r="A550" s="136" t="s">
        <v>12489</v>
      </c>
      <c r="B550" s="137" t="str">
        <f>LEFT(Tableau2[[#This Row],[n]],8)</f>
        <v>34412093</v>
      </c>
      <c r="C550" s="136" t="s">
        <v>971</v>
      </c>
      <c r="D550" s="136" t="e">
        <f>VLOOKUP(Tableau2[[#This Row],[Ref]],Tableau1[],4,FALSE)</f>
        <v>#N/A</v>
      </c>
    </row>
    <row r="551" spans="1:4">
      <c r="A551" s="136" t="s">
        <v>12490</v>
      </c>
      <c r="B551" s="137" t="str">
        <f>LEFT(Tableau2[[#This Row],[n]],8)</f>
        <v>34412092</v>
      </c>
      <c r="C551" s="136" t="s">
        <v>972</v>
      </c>
      <c r="D551" s="136" t="e">
        <f>VLOOKUP(Tableau2[[#This Row],[Ref]],Tableau1[],4,FALSE)</f>
        <v>#N/A</v>
      </c>
    </row>
    <row r="552" spans="1:4">
      <c r="A552" s="136" t="s">
        <v>12491</v>
      </c>
      <c r="B552" s="137" t="str">
        <f>LEFT(Tableau2[[#This Row],[n]],8)</f>
        <v>34412091</v>
      </c>
      <c r="C552" s="136" t="s">
        <v>973</v>
      </c>
      <c r="D552" s="136" t="e">
        <f>VLOOKUP(Tableau2[[#This Row],[Ref]],Tableau1[],4,FALSE)</f>
        <v>#N/A</v>
      </c>
    </row>
    <row r="553" spans="1:4">
      <c r="A553" s="136" t="s">
        <v>12492</v>
      </c>
      <c r="B553" s="137" t="str">
        <f>LEFT(Tableau2[[#This Row],[n]],8)</f>
        <v>34412089</v>
      </c>
      <c r="C553" s="136" t="s">
        <v>975</v>
      </c>
      <c r="D553" s="136" t="e">
        <f>VLOOKUP(Tableau2[[#This Row],[Ref]],Tableau1[],4,FALSE)</f>
        <v>#N/A</v>
      </c>
    </row>
    <row r="554" spans="1:4">
      <c r="A554" s="136" t="s">
        <v>12493</v>
      </c>
      <c r="B554" s="137" t="str">
        <f>LEFT(Tableau2[[#This Row],[n]],8)</f>
        <v>34412088</v>
      </c>
      <c r="C554" s="136" t="s">
        <v>976</v>
      </c>
      <c r="D554" s="136" t="e">
        <f>VLOOKUP(Tableau2[[#This Row],[Ref]],Tableau1[],4,FALSE)</f>
        <v>#N/A</v>
      </c>
    </row>
    <row r="555" spans="1:4">
      <c r="A555" s="136" t="s">
        <v>12494</v>
      </c>
      <c r="B555" s="137" t="str">
        <f>LEFT(Tableau2[[#This Row],[n]],8)</f>
        <v>34412087</v>
      </c>
      <c r="C555" s="136" t="s">
        <v>977</v>
      </c>
      <c r="D555" s="136" t="e">
        <f>VLOOKUP(Tableau2[[#This Row],[Ref]],Tableau1[],4,FALSE)</f>
        <v>#N/A</v>
      </c>
    </row>
    <row r="556" spans="1:4">
      <c r="A556" s="136" t="s">
        <v>12495</v>
      </c>
      <c r="B556" s="137" t="str">
        <f>LEFT(Tableau2[[#This Row],[n]],8)</f>
        <v>34412086</v>
      </c>
      <c r="C556" s="136" t="s">
        <v>12496</v>
      </c>
      <c r="D556" s="136" t="e">
        <f>VLOOKUP(Tableau2[[#This Row],[Ref]],Tableau1[],4,FALSE)</f>
        <v>#N/A</v>
      </c>
    </row>
    <row r="557" spans="1:4">
      <c r="A557" s="136" t="s">
        <v>12497</v>
      </c>
      <c r="B557" s="137" t="str">
        <f>LEFT(Tableau2[[#This Row],[n]],8)</f>
        <v>34412085</v>
      </c>
      <c r="C557" s="136" t="s">
        <v>979</v>
      </c>
      <c r="D557" s="136" t="e">
        <f>VLOOKUP(Tableau2[[#This Row],[Ref]],Tableau1[],4,FALSE)</f>
        <v>#N/A</v>
      </c>
    </row>
    <row r="558" spans="1:4">
      <c r="A558" s="136" t="s">
        <v>12498</v>
      </c>
      <c r="B558" s="137" t="str">
        <f>LEFT(Tableau2[[#This Row],[n]],8)</f>
        <v>34412084</v>
      </c>
      <c r="C558" s="136" t="s">
        <v>980</v>
      </c>
      <c r="D558" s="136" t="e">
        <f>VLOOKUP(Tableau2[[#This Row],[Ref]],Tableau1[],4,FALSE)</f>
        <v>#N/A</v>
      </c>
    </row>
    <row r="559" spans="1:4">
      <c r="A559" s="136" t="s">
        <v>12499</v>
      </c>
      <c r="B559" s="137" t="str">
        <f>LEFT(Tableau2[[#This Row],[n]],8)</f>
        <v>34412083</v>
      </c>
      <c r="C559" s="136" t="s">
        <v>901</v>
      </c>
      <c r="D559" s="136" t="e">
        <f>VLOOKUP(Tableau2[[#This Row],[Ref]],Tableau1[],4,FALSE)</f>
        <v>#N/A</v>
      </c>
    </row>
    <row r="560" spans="1:4">
      <c r="A560" s="136" t="s">
        <v>12500</v>
      </c>
      <c r="B560" s="137" t="str">
        <f>LEFT(Tableau2[[#This Row],[n]],8)</f>
        <v>34412082</v>
      </c>
      <c r="C560" s="136" t="s">
        <v>939</v>
      </c>
      <c r="D560" s="136" t="e">
        <f>VLOOKUP(Tableau2[[#This Row],[Ref]],Tableau1[],4,FALSE)</f>
        <v>#N/A</v>
      </c>
    </row>
    <row r="561" spans="1:4">
      <c r="A561" s="136" t="s">
        <v>12501</v>
      </c>
      <c r="B561" s="137" t="str">
        <f>LEFT(Tableau2[[#This Row],[n]],8)</f>
        <v>34412081</v>
      </c>
      <c r="C561" s="136" t="s">
        <v>982</v>
      </c>
      <c r="D561" s="136" t="e">
        <f>VLOOKUP(Tableau2[[#This Row],[Ref]],Tableau1[],4,FALSE)</f>
        <v>#N/A</v>
      </c>
    </row>
    <row r="562" spans="1:4">
      <c r="A562" s="136" t="s">
        <v>12502</v>
      </c>
      <c r="B562" s="137" t="str">
        <f>LEFT(Tableau2[[#This Row],[n]],8)</f>
        <v>34412080</v>
      </c>
      <c r="C562" s="136" t="s">
        <v>983</v>
      </c>
      <c r="D562" s="136" t="e">
        <f>VLOOKUP(Tableau2[[#This Row],[Ref]],Tableau1[],4,FALSE)</f>
        <v>#N/A</v>
      </c>
    </row>
    <row r="563" spans="1:4">
      <c r="A563" s="136" t="s">
        <v>12503</v>
      </c>
      <c r="B563" s="137" t="str">
        <f>LEFT(Tableau2[[#This Row],[n]],8)</f>
        <v>34412079</v>
      </c>
      <c r="C563" s="136" t="s">
        <v>982</v>
      </c>
      <c r="D563" s="136" t="e">
        <f>VLOOKUP(Tableau2[[#This Row],[Ref]],Tableau1[],4,FALSE)</f>
        <v>#N/A</v>
      </c>
    </row>
    <row r="564" spans="1:4">
      <c r="A564" s="136" t="s">
        <v>12504</v>
      </c>
      <c r="B564" s="137" t="str">
        <f>LEFT(Tableau2[[#This Row],[n]],8)</f>
        <v>34412078</v>
      </c>
      <c r="C564" s="136" t="s">
        <v>981</v>
      </c>
      <c r="D564" s="136" t="e">
        <f>VLOOKUP(Tableau2[[#This Row],[Ref]],Tableau1[],4,FALSE)</f>
        <v>#N/A</v>
      </c>
    </row>
    <row r="565" spans="1:4">
      <c r="A565" s="136" t="s">
        <v>12505</v>
      </c>
      <c r="B565" s="137" t="str">
        <f>LEFT(Tableau2[[#This Row],[n]],8)</f>
        <v>34412077</v>
      </c>
      <c r="C565" s="136" t="s">
        <v>984</v>
      </c>
      <c r="D565" s="136" t="e">
        <f>VLOOKUP(Tableau2[[#This Row],[Ref]],Tableau1[],4,FALSE)</f>
        <v>#N/A</v>
      </c>
    </row>
    <row r="566" spans="1:4">
      <c r="A566" s="136" t="s">
        <v>12506</v>
      </c>
      <c r="B566" s="137" t="str">
        <f>LEFT(Tableau2[[#This Row],[n]],8)</f>
        <v>34412076</v>
      </c>
      <c r="C566" s="136" t="s">
        <v>985</v>
      </c>
      <c r="D566" s="136" t="e">
        <f>VLOOKUP(Tableau2[[#This Row],[Ref]],Tableau1[],4,FALSE)</f>
        <v>#N/A</v>
      </c>
    </row>
    <row r="567" spans="1:4">
      <c r="A567" s="136" t="s">
        <v>12507</v>
      </c>
      <c r="B567" s="137" t="str">
        <f>LEFT(Tableau2[[#This Row],[n]],8)</f>
        <v>34412075</v>
      </c>
      <c r="C567" s="136" t="s">
        <v>12508</v>
      </c>
      <c r="D567" s="136" t="e">
        <f>VLOOKUP(Tableau2[[#This Row],[Ref]],Tableau1[],4,FALSE)</f>
        <v>#N/A</v>
      </c>
    </row>
    <row r="568" spans="1:4">
      <c r="A568" s="136" t="s">
        <v>12509</v>
      </c>
      <c r="B568" s="137" t="str">
        <f>LEFT(Tableau2[[#This Row],[n]],8)</f>
        <v>34412074</v>
      </c>
      <c r="C568" s="136" t="s">
        <v>981</v>
      </c>
      <c r="D568" s="136" t="e">
        <f>VLOOKUP(Tableau2[[#This Row],[Ref]],Tableau1[],4,FALSE)</f>
        <v>#N/A</v>
      </c>
    </row>
    <row r="569" spans="1:4">
      <c r="A569" s="136" t="s">
        <v>12510</v>
      </c>
      <c r="B569" s="137" t="str">
        <f>LEFT(Tableau2[[#This Row],[n]],8)</f>
        <v>34412073</v>
      </c>
      <c r="C569" s="136" t="s">
        <v>987</v>
      </c>
      <c r="D569" s="136" t="e">
        <f>VLOOKUP(Tableau2[[#This Row],[Ref]],Tableau1[],4,FALSE)</f>
        <v>#N/A</v>
      </c>
    </row>
    <row r="570" spans="1:4">
      <c r="A570" s="136" t="s">
        <v>12511</v>
      </c>
      <c r="B570" s="137" t="str">
        <f>LEFT(Tableau2[[#This Row],[n]],8)</f>
        <v>34412072</v>
      </c>
      <c r="C570" s="136" t="s">
        <v>12512</v>
      </c>
      <c r="D570" s="136" t="e">
        <f>VLOOKUP(Tableau2[[#This Row],[Ref]],Tableau1[],4,FALSE)</f>
        <v>#N/A</v>
      </c>
    </row>
    <row r="571" spans="1:4">
      <c r="A571" s="136" t="s">
        <v>12513</v>
      </c>
      <c r="B571" s="137" t="str">
        <f>LEFT(Tableau2[[#This Row],[n]],8)</f>
        <v>34412071</v>
      </c>
      <c r="C571" s="136" t="s">
        <v>989</v>
      </c>
      <c r="D571" s="136" t="e">
        <f>VLOOKUP(Tableau2[[#This Row],[Ref]],Tableau1[],4,FALSE)</f>
        <v>#N/A</v>
      </c>
    </row>
    <row r="572" spans="1:4">
      <c r="A572" s="136" t="s">
        <v>12514</v>
      </c>
      <c r="B572" s="137" t="str">
        <f>LEFT(Tableau2[[#This Row],[n]],8)</f>
        <v>34412070</v>
      </c>
      <c r="C572" s="136" t="s">
        <v>990</v>
      </c>
      <c r="D572" s="136" t="e">
        <f>VLOOKUP(Tableau2[[#This Row],[Ref]],Tableau1[],4,FALSE)</f>
        <v>#N/A</v>
      </c>
    </row>
    <row r="573" spans="1:4">
      <c r="A573" s="136" t="s">
        <v>12515</v>
      </c>
      <c r="B573" s="137" t="str">
        <f>LEFT(Tableau2[[#This Row],[n]],8)</f>
        <v>34412069</v>
      </c>
      <c r="C573" s="136" t="s">
        <v>991</v>
      </c>
      <c r="D573" s="136" t="e">
        <f>VLOOKUP(Tableau2[[#This Row],[Ref]],Tableau1[],4,FALSE)</f>
        <v>#N/A</v>
      </c>
    </row>
    <row r="574" spans="1:4">
      <c r="A574" s="136" t="s">
        <v>12516</v>
      </c>
      <c r="B574" s="137" t="str">
        <f>LEFT(Tableau2[[#This Row],[n]],8)</f>
        <v>34412068</v>
      </c>
      <c r="C574" s="136" t="s">
        <v>992</v>
      </c>
      <c r="D574" s="136" t="e">
        <f>VLOOKUP(Tableau2[[#This Row],[Ref]],Tableau1[],4,FALSE)</f>
        <v>#N/A</v>
      </c>
    </row>
    <row r="575" spans="1:4">
      <c r="A575" s="136" t="s">
        <v>12517</v>
      </c>
      <c r="B575" s="137" t="str">
        <f>LEFT(Tableau2[[#This Row],[n]],8)</f>
        <v>34412067</v>
      </c>
      <c r="C575" s="136" t="s">
        <v>993</v>
      </c>
      <c r="D575" s="136" t="e">
        <f>VLOOKUP(Tableau2[[#This Row],[Ref]],Tableau1[],4,FALSE)</f>
        <v>#N/A</v>
      </c>
    </row>
    <row r="576" spans="1:4">
      <c r="A576" s="136" t="s">
        <v>12518</v>
      </c>
      <c r="B576" s="137" t="str">
        <f>LEFT(Tableau2[[#This Row],[n]],8)</f>
        <v>34412066</v>
      </c>
      <c r="C576" s="136" t="s">
        <v>994</v>
      </c>
      <c r="D576" s="136" t="e">
        <f>VLOOKUP(Tableau2[[#This Row],[Ref]],Tableau1[],4,FALSE)</f>
        <v>#N/A</v>
      </c>
    </row>
    <row r="577" spans="1:4">
      <c r="A577" s="136" t="s">
        <v>12519</v>
      </c>
      <c r="B577" s="137" t="str">
        <f>LEFT(Tableau2[[#This Row],[n]],8)</f>
        <v>34412065</v>
      </c>
      <c r="C577" s="136" t="s">
        <v>995</v>
      </c>
      <c r="D577" s="136" t="e">
        <f>VLOOKUP(Tableau2[[#This Row],[Ref]],Tableau1[],4,FALSE)</f>
        <v>#N/A</v>
      </c>
    </row>
    <row r="578" spans="1:4">
      <c r="A578" s="136" t="s">
        <v>12520</v>
      </c>
      <c r="B578" s="137" t="str">
        <f>LEFT(Tableau2[[#This Row],[n]],8)</f>
        <v>34412064</v>
      </c>
      <c r="C578" s="136" t="s">
        <v>996</v>
      </c>
      <c r="D578" s="136" t="e">
        <f>VLOOKUP(Tableau2[[#This Row],[Ref]],Tableau1[],4,FALSE)</f>
        <v>#N/A</v>
      </c>
    </row>
    <row r="579" spans="1:4">
      <c r="A579" s="136" t="s">
        <v>12521</v>
      </c>
      <c r="B579" s="137" t="str">
        <f>LEFT(Tableau2[[#This Row],[n]],8)</f>
        <v>34412063</v>
      </c>
      <c r="C579" s="136" t="s">
        <v>997</v>
      </c>
      <c r="D579" s="136" t="e">
        <f>VLOOKUP(Tableau2[[#This Row],[Ref]],Tableau1[],4,FALSE)</f>
        <v>#N/A</v>
      </c>
    </row>
    <row r="580" spans="1:4">
      <c r="A580" s="136" t="s">
        <v>12522</v>
      </c>
      <c r="B580" s="137" t="str">
        <f>LEFT(Tableau2[[#This Row],[n]],8)</f>
        <v>34412062</v>
      </c>
      <c r="C580" s="136" t="s">
        <v>998</v>
      </c>
      <c r="D580" s="136" t="e">
        <f>VLOOKUP(Tableau2[[#This Row],[Ref]],Tableau1[],4,FALSE)</f>
        <v>#N/A</v>
      </c>
    </row>
    <row r="581" spans="1:4">
      <c r="A581" s="136" t="s">
        <v>12523</v>
      </c>
      <c r="B581" s="137" t="str">
        <f>LEFT(Tableau2[[#This Row],[n]],8)</f>
        <v>34412061</v>
      </c>
      <c r="C581" s="136" t="s">
        <v>999</v>
      </c>
      <c r="D581" s="136" t="e">
        <f>VLOOKUP(Tableau2[[#This Row],[Ref]],Tableau1[],4,FALSE)</f>
        <v>#N/A</v>
      </c>
    </row>
    <row r="582" spans="1:4">
      <c r="A582" s="136" t="s">
        <v>12524</v>
      </c>
      <c r="B582" s="137" t="str">
        <f>LEFT(Tableau2[[#This Row],[n]],8)</f>
        <v>34412060</v>
      </c>
      <c r="C582" s="136" t="s">
        <v>12525</v>
      </c>
      <c r="D582" s="136" t="e">
        <f>VLOOKUP(Tableau2[[#This Row],[Ref]],Tableau1[],4,FALSE)</f>
        <v>#N/A</v>
      </c>
    </row>
    <row r="583" spans="1:4">
      <c r="A583" s="136" t="s">
        <v>12526</v>
      </c>
      <c r="B583" s="137" t="str">
        <f>LEFT(Tableau2[[#This Row],[n]],8)</f>
        <v>34412059</v>
      </c>
      <c r="C583" s="136" t="s">
        <v>12527</v>
      </c>
      <c r="D583" s="136" t="e">
        <f>VLOOKUP(Tableau2[[#This Row],[Ref]],Tableau1[],4,FALSE)</f>
        <v>#N/A</v>
      </c>
    </row>
    <row r="584" spans="1:4">
      <c r="A584" s="136" t="s">
        <v>12528</v>
      </c>
      <c r="B584" s="137" t="str">
        <f>LEFT(Tableau2[[#This Row],[n]],8)</f>
        <v>34412058</v>
      </c>
      <c r="C584" s="136" t="s">
        <v>12529</v>
      </c>
      <c r="D584" s="136" t="e">
        <f>VLOOKUP(Tableau2[[#This Row],[Ref]],Tableau1[],4,FALSE)</f>
        <v>#N/A</v>
      </c>
    </row>
    <row r="585" spans="1:4">
      <c r="A585" s="136" t="s">
        <v>12530</v>
      </c>
      <c r="B585" s="137" t="str">
        <f>LEFT(Tableau2[[#This Row],[n]],8)</f>
        <v>34412057</v>
      </c>
      <c r="C585" s="136" t="s">
        <v>1001</v>
      </c>
      <c r="D585" s="136" t="e">
        <f>VLOOKUP(Tableau2[[#This Row],[Ref]],Tableau1[],4,FALSE)</f>
        <v>#N/A</v>
      </c>
    </row>
    <row r="586" spans="1:4">
      <c r="A586" s="136" t="s">
        <v>12531</v>
      </c>
      <c r="B586" s="137" t="str">
        <f>LEFT(Tableau2[[#This Row],[n]],8)</f>
        <v>34412056</v>
      </c>
      <c r="C586" s="136" t="s">
        <v>1002</v>
      </c>
      <c r="D586" s="136" t="e">
        <f>VLOOKUP(Tableau2[[#This Row],[Ref]],Tableau1[],4,FALSE)</f>
        <v>#N/A</v>
      </c>
    </row>
    <row r="587" spans="1:4">
      <c r="A587" s="136" t="s">
        <v>12532</v>
      </c>
      <c r="B587" s="137" t="str">
        <f>LEFT(Tableau2[[#This Row],[n]],8)</f>
        <v>34412054</v>
      </c>
      <c r="C587" s="136" t="s">
        <v>1004</v>
      </c>
      <c r="D587" s="136" t="e">
        <f>VLOOKUP(Tableau2[[#This Row],[Ref]],Tableau1[],4,FALSE)</f>
        <v>#N/A</v>
      </c>
    </row>
    <row r="588" spans="1:4">
      <c r="A588" s="136" t="s">
        <v>12533</v>
      </c>
      <c r="B588" s="137" t="str">
        <f>LEFT(Tableau2[[#This Row],[n]],8)</f>
        <v>34412053</v>
      </c>
      <c r="C588" s="136" t="s">
        <v>1005</v>
      </c>
      <c r="D588" s="136" t="e">
        <f>VLOOKUP(Tableau2[[#This Row],[Ref]],Tableau1[],4,FALSE)</f>
        <v>#N/A</v>
      </c>
    </row>
    <row r="589" spans="1:4">
      <c r="A589" s="136" t="s">
        <v>12534</v>
      </c>
      <c r="B589" s="137" t="str">
        <f>LEFT(Tableau2[[#This Row],[n]],8)</f>
        <v>34412051</v>
      </c>
      <c r="C589" s="136" t="s">
        <v>1007</v>
      </c>
      <c r="D589" s="136" t="e">
        <f>VLOOKUP(Tableau2[[#This Row],[Ref]],Tableau1[],4,FALSE)</f>
        <v>#N/A</v>
      </c>
    </row>
    <row r="590" spans="1:4">
      <c r="A590" s="136" t="s">
        <v>12535</v>
      </c>
      <c r="B590" s="137" t="str">
        <f>LEFT(Tableau2[[#This Row],[n]],8)</f>
        <v>34412050</v>
      </c>
      <c r="C590" s="136" t="s">
        <v>1008</v>
      </c>
      <c r="D590" s="136" t="e">
        <f>VLOOKUP(Tableau2[[#This Row],[Ref]],Tableau1[],4,FALSE)</f>
        <v>#N/A</v>
      </c>
    </row>
    <row r="591" spans="1:4">
      <c r="A591" s="136" t="s">
        <v>12536</v>
      </c>
      <c r="B591" s="137" t="str">
        <f>LEFT(Tableau2[[#This Row],[n]],8)</f>
        <v>34412048</v>
      </c>
      <c r="C591" s="136" t="s">
        <v>1010</v>
      </c>
      <c r="D591" s="136" t="e">
        <f>VLOOKUP(Tableau2[[#This Row],[Ref]],Tableau1[],4,FALSE)</f>
        <v>#N/A</v>
      </c>
    </row>
    <row r="592" spans="1:4">
      <c r="A592" s="136" t="s">
        <v>12537</v>
      </c>
      <c r="B592" s="137" t="str">
        <f>LEFT(Tableau2[[#This Row],[n]],8)</f>
        <v>34412047</v>
      </c>
      <c r="C592" s="136" t="s">
        <v>1011</v>
      </c>
      <c r="D592" s="136" t="e">
        <f>VLOOKUP(Tableau2[[#This Row],[Ref]],Tableau1[],4,FALSE)</f>
        <v>#N/A</v>
      </c>
    </row>
    <row r="593" spans="1:4">
      <c r="A593" s="136" t="s">
        <v>12538</v>
      </c>
      <c r="B593" s="137" t="str">
        <f>LEFT(Tableau2[[#This Row],[n]],8)</f>
        <v>34412044</v>
      </c>
      <c r="C593" s="136" t="s">
        <v>1014</v>
      </c>
      <c r="D593" s="136" t="e">
        <f>VLOOKUP(Tableau2[[#This Row],[Ref]],Tableau1[],4,FALSE)</f>
        <v>#N/A</v>
      </c>
    </row>
    <row r="594" spans="1:4">
      <c r="A594" s="136" t="s">
        <v>12539</v>
      </c>
      <c r="B594" s="137" t="str">
        <f>LEFT(Tableau2[[#This Row],[n]],8)</f>
        <v>34412043</v>
      </c>
      <c r="C594" s="136" t="s">
        <v>1015</v>
      </c>
      <c r="D594" s="136" t="e">
        <f>VLOOKUP(Tableau2[[#This Row],[Ref]],Tableau1[],4,FALSE)</f>
        <v>#N/A</v>
      </c>
    </row>
    <row r="595" spans="1:4">
      <c r="A595" s="136" t="s">
        <v>12540</v>
      </c>
      <c r="B595" s="137" t="str">
        <f>LEFT(Tableau2[[#This Row],[n]],8)</f>
        <v>34412042</v>
      </c>
      <c r="C595" s="136" t="s">
        <v>1016</v>
      </c>
      <c r="D595" s="136" t="e">
        <f>VLOOKUP(Tableau2[[#This Row],[Ref]],Tableau1[],4,FALSE)</f>
        <v>#N/A</v>
      </c>
    </row>
    <row r="596" spans="1:4">
      <c r="A596" s="136" t="s">
        <v>12541</v>
      </c>
      <c r="B596" s="137" t="str">
        <f>LEFT(Tableau2[[#This Row],[n]],8)</f>
        <v>34412041</v>
      </c>
      <c r="C596" s="136" t="s">
        <v>1017</v>
      </c>
      <c r="D596" s="136" t="e">
        <f>VLOOKUP(Tableau2[[#This Row],[Ref]],Tableau1[],4,FALSE)</f>
        <v>#N/A</v>
      </c>
    </row>
    <row r="597" spans="1:4">
      <c r="A597" s="136" t="s">
        <v>12542</v>
      </c>
      <c r="B597" s="137" t="str">
        <f>LEFT(Tableau2[[#This Row],[n]],8)</f>
        <v>34412040</v>
      </c>
      <c r="C597" s="136" t="s">
        <v>1018</v>
      </c>
      <c r="D597" s="136" t="e">
        <f>VLOOKUP(Tableau2[[#This Row],[Ref]],Tableau1[],4,FALSE)</f>
        <v>#N/A</v>
      </c>
    </row>
    <row r="598" spans="1:4">
      <c r="A598" s="136" t="s">
        <v>12543</v>
      </c>
      <c r="B598" s="137" t="str">
        <f>LEFT(Tableau2[[#This Row],[n]],8)</f>
        <v>34412037</v>
      </c>
      <c r="C598" s="136" t="s">
        <v>1021</v>
      </c>
      <c r="D598" s="136" t="e">
        <f>VLOOKUP(Tableau2[[#This Row],[Ref]],Tableau1[],4,FALSE)</f>
        <v>#N/A</v>
      </c>
    </row>
    <row r="599" spans="1:4">
      <c r="A599" s="136" t="s">
        <v>12544</v>
      </c>
      <c r="B599" s="137" t="str">
        <f>LEFT(Tableau2[[#This Row],[n]],8)</f>
        <v>34412036</v>
      </c>
      <c r="C599" s="136" t="s">
        <v>1022</v>
      </c>
      <c r="D599" s="136" t="e">
        <f>VLOOKUP(Tableau2[[#This Row],[Ref]],Tableau1[],4,FALSE)</f>
        <v>#N/A</v>
      </c>
    </row>
    <row r="600" spans="1:4">
      <c r="A600" s="136" t="s">
        <v>12545</v>
      </c>
      <c r="B600" s="137" t="str">
        <f>LEFT(Tableau2[[#This Row],[n]],8)</f>
        <v>34412035</v>
      </c>
      <c r="C600" s="136" t="s">
        <v>1023</v>
      </c>
      <c r="D600" s="136" t="e">
        <f>VLOOKUP(Tableau2[[#This Row],[Ref]],Tableau1[],4,FALSE)</f>
        <v>#N/A</v>
      </c>
    </row>
    <row r="601" spans="1:4">
      <c r="A601" s="136" t="s">
        <v>12546</v>
      </c>
      <c r="B601" s="137" t="str">
        <f>LEFT(Tableau2[[#This Row],[n]],8)</f>
        <v>34412030</v>
      </c>
      <c r="C601" s="136" t="s">
        <v>12547</v>
      </c>
      <c r="D601" s="136" t="e">
        <f>VLOOKUP(Tableau2[[#This Row],[Ref]],Tableau1[],4,FALSE)</f>
        <v>#N/A</v>
      </c>
    </row>
    <row r="602" spans="1:4">
      <c r="A602" s="136" t="s">
        <v>12548</v>
      </c>
      <c r="B602" s="137" t="str">
        <f>LEFT(Tableau2[[#This Row],[n]],8)</f>
        <v>34412029</v>
      </c>
      <c r="C602" s="136" t="s">
        <v>1030</v>
      </c>
      <c r="D602" s="136" t="e">
        <f>VLOOKUP(Tableau2[[#This Row],[Ref]],Tableau1[],4,FALSE)</f>
        <v>#N/A</v>
      </c>
    </row>
    <row r="603" spans="1:4">
      <c r="A603" s="136" t="s">
        <v>12549</v>
      </c>
      <c r="B603" s="137" t="str">
        <f>LEFT(Tableau2[[#This Row],[n]],8)</f>
        <v>34412028</v>
      </c>
      <c r="C603" s="136" t="s">
        <v>1031</v>
      </c>
      <c r="D603" s="136" t="e">
        <f>VLOOKUP(Tableau2[[#This Row],[Ref]],Tableau1[],4,FALSE)</f>
        <v>#N/A</v>
      </c>
    </row>
    <row r="604" spans="1:4">
      <c r="A604" s="136" t="s">
        <v>12550</v>
      </c>
      <c r="B604" s="137" t="str">
        <f>LEFT(Tableau2[[#This Row],[n]],8)</f>
        <v>34412027</v>
      </c>
      <c r="C604" s="136" t="s">
        <v>1032</v>
      </c>
      <c r="D604" s="136" t="e">
        <f>VLOOKUP(Tableau2[[#This Row],[Ref]],Tableau1[],4,FALSE)</f>
        <v>#N/A</v>
      </c>
    </row>
    <row r="605" spans="1:4">
      <c r="A605" s="136" t="s">
        <v>12551</v>
      </c>
      <c r="B605" s="137" t="str">
        <f>LEFT(Tableau2[[#This Row],[n]],8)</f>
        <v>34412026</v>
      </c>
      <c r="C605" s="136" t="s">
        <v>1033</v>
      </c>
      <c r="D605" s="136" t="e">
        <f>VLOOKUP(Tableau2[[#This Row],[Ref]],Tableau1[],4,FALSE)</f>
        <v>#N/A</v>
      </c>
    </row>
    <row r="606" spans="1:4">
      <c r="A606" s="136" t="s">
        <v>12552</v>
      </c>
      <c r="B606" s="137" t="str">
        <f>LEFT(Tableau2[[#This Row],[n]],8)</f>
        <v>34412025</v>
      </c>
      <c r="C606" s="136" t="s">
        <v>1035</v>
      </c>
      <c r="D606" s="136" t="e">
        <f>VLOOKUP(Tableau2[[#This Row],[Ref]],Tableau1[],4,FALSE)</f>
        <v>#N/A</v>
      </c>
    </row>
    <row r="607" spans="1:4">
      <c r="A607" s="136" t="s">
        <v>12553</v>
      </c>
      <c r="B607" s="137" t="str">
        <f>LEFT(Tableau2[[#This Row],[n]],8)</f>
        <v>34412024</v>
      </c>
      <c r="C607" s="136" t="s">
        <v>1036</v>
      </c>
      <c r="D607" s="136" t="e">
        <f>VLOOKUP(Tableau2[[#This Row],[Ref]],Tableau1[],4,FALSE)</f>
        <v>#N/A</v>
      </c>
    </row>
    <row r="608" spans="1:4">
      <c r="A608" s="136" t="s">
        <v>12554</v>
      </c>
      <c r="B608" s="137" t="str">
        <f>LEFT(Tableau2[[#This Row],[n]],8)</f>
        <v>34412023</v>
      </c>
      <c r="C608" s="136" t="s">
        <v>1037</v>
      </c>
      <c r="D608" s="136" t="e">
        <f>VLOOKUP(Tableau2[[#This Row],[Ref]],Tableau1[],4,FALSE)</f>
        <v>#N/A</v>
      </c>
    </row>
    <row r="609" spans="1:4">
      <c r="A609" s="136" t="s">
        <v>12555</v>
      </c>
      <c r="B609" s="137" t="str">
        <f>LEFT(Tableau2[[#This Row],[n]],8)</f>
        <v>34412022</v>
      </c>
      <c r="C609" s="136" t="s">
        <v>1038</v>
      </c>
      <c r="D609" s="136" t="e">
        <f>VLOOKUP(Tableau2[[#This Row],[Ref]],Tableau1[],4,FALSE)</f>
        <v>#N/A</v>
      </c>
    </row>
    <row r="610" spans="1:4">
      <c r="A610" s="136" t="s">
        <v>12556</v>
      </c>
      <c r="B610" s="137" t="str">
        <f>LEFT(Tableau2[[#This Row],[n]],8)</f>
        <v>34412021</v>
      </c>
      <c r="C610" s="136" t="s">
        <v>1039</v>
      </c>
      <c r="D610" s="136" t="e">
        <f>VLOOKUP(Tableau2[[#This Row],[Ref]],Tableau1[],4,FALSE)</f>
        <v>#N/A</v>
      </c>
    </row>
    <row r="611" spans="1:4">
      <c r="A611" s="136" t="s">
        <v>12557</v>
      </c>
      <c r="B611" s="137" t="str">
        <f>LEFT(Tableau2[[#This Row],[n]],8)</f>
        <v>34412020</v>
      </c>
      <c r="C611" s="136" t="s">
        <v>1040</v>
      </c>
      <c r="D611" s="136" t="e">
        <f>VLOOKUP(Tableau2[[#This Row],[Ref]],Tableau1[],4,FALSE)</f>
        <v>#N/A</v>
      </c>
    </row>
    <row r="612" spans="1:4">
      <c r="A612" s="136" t="s">
        <v>12558</v>
      </c>
      <c r="B612" s="137" t="str">
        <f>LEFT(Tableau2[[#This Row],[n]],8)</f>
        <v>34412019</v>
      </c>
      <c r="C612" s="136" t="s">
        <v>1041</v>
      </c>
      <c r="D612" s="136" t="e">
        <f>VLOOKUP(Tableau2[[#This Row],[Ref]],Tableau1[],4,FALSE)</f>
        <v>#N/A</v>
      </c>
    </row>
    <row r="613" spans="1:4">
      <c r="A613" s="136" t="s">
        <v>12559</v>
      </c>
      <c r="B613" s="137" t="str">
        <f>LEFT(Tableau2[[#This Row],[n]],8)</f>
        <v>34412018</v>
      </c>
      <c r="C613" s="136" t="s">
        <v>1042</v>
      </c>
      <c r="D613" s="136" t="e">
        <f>VLOOKUP(Tableau2[[#This Row],[Ref]],Tableau1[],4,FALSE)</f>
        <v>#N/A</v>
      </c>
    </row>
    <row r="614" spans="1:4">
      <c r="A614" s="136" t="s">
        <v>12560</v>
      </c>
      <c r="B614" s="137" t="str">
        <f>LEFT(Tableau2[[#This Row],[n]],8)</f>
        <v>34412017</v>
      </c>
      <c r="C614" s="136" t="s">
        <v>1043</v>
      </c>
      <c r="D614" s="136" t="e">
        <f>VLOOKUP(Tableau2[[#This Row],[Ref]],Tableau1[],4,FALSE)</f>
        <v>#N/A</v>
      </c>
    </row>
    <row r="615" spans="1:4">
      <c r="A615" s="136" t="s">
        <v>12561</v>
      </c>
      <c r="B615" s="137" t="str">
        <f>LEFT(Tableau2[[#This Row],[n]],8)</f>
        <v>34412016</v>
      </c>
      <c r="C615" s="136" t="s">
        <v>1044</v>
      </c>
      <c r="D615" s="136" t="e">
        <f>VLOOKUP(Tableau2[[#This Row],[Ref]],Tableau1[],4,FALSE)</f>
        <v>#N/A</v>
      </c>
    </row>
    <row r="616" spans="1:4">
      <c r="A616" s="136" t="s">
        <v>12562</v>
      </c>
      <c r="B616" s="137" t="str">
        <f>LEFT(Tableau2[[#This Row],[n]],8)</f>
        <v>34412015</v>
      </c>
      <c r="C616" s="136" t="s">
        <v>1045</v>
      </c>
      <c r="D616" s="136" t="e">
        <f>VLOOKUP(Tableau2[[#This Row],[Ref]],Tableau1[],4,FALSE)</f>
        <v>#N/A</v>
      </c>
    </row>
    <row r="617" spans="1:4">
      <c r="A617" s="136" t="s">
        <v>12563</v>
      </c>
      <c r="B617" s="137" t="str">
        <f>LEFT(Tableau2[[#This Row],[n]],8)</f>
        <v>34412014</v>
      </c>
      <c r="C617" s="136" t="s">
        <v>12564</v>
      </c>
      <c r="D617" s="136" t="e">
        <f>VLOOKUP(Tableau2[[#This Row],[Ref]],Tableau1[],4,FALSE)</f>
        <v>#N/A</v>
      </c>
    </row>
    <row r="618" spans="1:4">
      <c r="A618" s="136" t="s">
        <v>12565</v>
      </c>
      <c r="B618" s="137" t="str">
        <f>LEFT(Tableau2[[#This Row],[n]],8)</f>
        <v>34412013</v>
      </c>
      <c r="C618" s="136" t="s">
        <v>1047</v>
      </c>
      <c r="D618" s="136" t="e">
        <f>VLOOKUP(Tableau2[[#This Row],[Ref]],Tableau1[],4,FALSE)</f>
        <v>#N/A</v>
      </c>
    </row>
    <row r="619" spans="1:4">
      <c r="A619" s="136" t="s">
        <v>12566</v>
      </c>
      <c r="B619" s="137" t="str">
        <f>LEFT(Tableau2[[#This Row],[n]],8)</f>
        <v>34412009</v>
      </c>
      <c r="C619" s="136" t="s">
        <v>1052</v>
      </c>
      <c r="D619" s="136" t="e">
        <f>VLOOKUP(Tableau2[[#This Row],[Ref]],Tableau1[],4,FALSE)</f>
        <v>#N/A</v>
      </c>
    </row>
    <row r="620" spans="1:4">
      <c r="A620" s="136" t="s">
        <v>12567</v>
      </c>
      <c r="B620" s="137" t="str">
        <f>LEFT(Tableau2[[#This Row],[n]],8)</f>
        <v>34412008</v>
      </c>
      <c r="C620" s="136" t="s">
        <v>1052</v>
      </c>
      <c r="D620" s="136" t="e">
        <f>VLOOKUP(Tableau2[[#This Row],[Ref]],Tableau1[],4,FALSE)</f>
        <v>#N/A</v>
      </c>
    </row>
    <row r="621" spans="1:4">
      <c r="A621" s="136" t="s">
        <v>12568</v>
      </c>
      <c r="B621" s="137" t="str">
        <f>LEFT(Tableau2[[#This Row],[n]],8)</f>
        <v>34412007</v>
      </c>
      <c r="C621" s="136" t="s">
        <v>824</v>
      </c>
      <c r="D621" s="136" t="e">
        <f>VLOOKUP(Tableau2[[#This Row],[Ref]],Tableau1[],4,FALSE)</f>
        <v>#N/A</v>
      </c>
    </row>
    <row r="622" spans="1:4">
      <c r="A622" s="136" t="s">
        <v>12569</v>
      </c>
      <c r="B622" s="137" t="str">
        <f>LEFT(Tableau2[[#This Row],[n]],8)</f>
        <v>34412006</v>
      </c>
      <c r="C622" s="136" t="s">
        <v>1053</v>
      </c>
      <c r="D622" s="136" t="e">
        <f>VLOOKUP(Tableau2[[#This Row],[Ref]],Tableau1[],4,FALSE)</f>
        <v>#N/A</v>
      </c>
    </row>
    <row r="623" spans="1:4">
      <c r="A623" s="136" t="s">
        <v>12570</v>
      </c>
      <c r="B623" s="137" t="str">
        <f>LEFT(Tableau2[[#This Row],[n]],8)</f>
        <v>34412005</v>
      </c>
      <c r="C623" s="136" t="s">
        <v>1054</v>
      </c>
      <c r="D623" s="136" t="e">
        <f>VLOOKUP(Tableau2[[#This Row],[Ref]],Tableau1[],4,FALSE)</f>
        <v>#N/A</v>
      </c>
    </row>
    <row r="624" spans="1:4">
      <c r="A624" s="136" t="s">
        <v>12571</v>
      </c>
      <c r="B624" s="137" t="str">
        <f>LEFT(Tableau2[[#This Row],[n]],8)</f>
        <v>34412004</v>
      </c>
      <c r="C624" s="136" t="s">
        <v>12572</v>
      </c>
      <c r="D624" s="136" t="e">
        <f>VLOOKUP(Tableau2[[#This Row],[Ref]],Tableau1[],4,FALSE)</f>
        <v>#N/A</v>
      </c>
    </row>
    <row r="625" spans="1:4">
      <c r="A625" s="136" t="s">
        <v>12573</v>
      </c>
      <c r="B625" s="137" t="str">
        <f>LEFT(Tableau2[[#This Row],[n]],8)</f>
        <v>34412003</v>
      </c>
      <c r="C625" s="136" t="s">
        <v>1056</v>
      </c>
      <c r="D625" s="136" t="e">
        <f>VLOOKUP(Tableau2[[#This Row],[Ref]],Tableau1[],4,FALSE)</f>
        <v>#N/A</v>
      </c>
    </row>
    <row r="626" spans="1:4">
      <c r="A626" s="136" t="s">
        <v>12574</v>
      </c>
      <c r="B626" s="137" t="str">
        <f>LEFT(Tableau2[[#This Row],[n]],8)</f>
        <v>34412002</v>
      </c>
      <c r="C626" s="136" t="s">
        <v>1056</v>
      </c>
      <c r="D626" s="136" t="e">
        <f>VLOOKUP(Tableau2[[#This Row],[Ref]],Tableau1[],4,FALSE)</f>
        <v>#N/A</v>
      </c>
    </row>
    <row r="627" spans="1:4">
      <c r="A627" s="136" t="s">
        <v>12575</v>
      </c>
      <c r="B627" s="137" t="str">
        <f>LEFT(Tableau2[[#This Row],[n]],8)</f>
        <v>34412001</v>
      </c>
      <c r="C627" s="136" t="s">
        <v>1057</v>
      </c>
      <c r="D627" s="136" t="e">
        <f>VLOOKUP(Tableau2[[#This Row],[Ref]],Tableau1[],4,FALSE)</f>
        <v>#N/A</v>
      </c>
    </row>
    <row r="628" spans="1:4">
      <c r="A628" s="136" t="s">
        <v>12576</v>
      </c>
      <c r="B628" s="137" t="str">
        <f>LEFT(Tableau2[[#This Row],[n]],8)</f>
        <v>34412000</v>
      </c>
      <c r="C628" s="136" t="s">
        <v>1058</v>
      </c>
      <c r="D628" s="136" t="e">
        <f>VLOOKUP(Tableau2[[#This Row],[Ref]],Tableau1[],4,FALSE)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A18A5-2986-435F-8D33-B84607F6D1D0}">
  <sheetPr codeName="Feuil2"/>
  <dimension ref="A2:R1592"/>
  <sheetViews>
    <sheetView showZeros="0" zoomScale="83" zoomScaleNormal="83" workbookViewId="0">
      <pane ySplit="2" topLeftCell="A1531" activePane="bottomLeft" state="frozenSplit"/>
      <selection pane="bottomLeft" activeCell="K1576" sqref="K1576"/>
    </sheetView>
  </sheetViews>
  <sheetFormatPr defaultColWidth="60.5703125" defaultRowHeight="15" outlineLevelCol="1"/>
  <cols>
    <col min="1" max="1" width="21.5703125" style="8" customWidth="1"/>
    <col min="2" max="2" width="12.42578125" style="2" hidden="1" customWidth="1" outlineLevel="1"/>
    <col min="3" max="3" width="9" hidden="1" customWidth="1" outlineLevel="1"/>
    <col min="4" max="4" width="48.5703125" hidden="1" customWidth="1" outlineLevel="1" collapsed="1"/>
    <col min="5" max="5" width="38.5703125" hidden="1" customWidth="1" outlineLevel="1"/>
    <col min="6" max="6" width="13" hidden="1" customWidth="1" outlineLevel="1"/>
    <col min="7" max="7" width="15.5703125" hidden="1" customWidth="1" outlineLevel="1"/>
    <col min="8" max="8" width="16.5703125" customWidth="1" collapsed="1"/>
    <col min="9" max="9" width="11.5703125" style="8" customWidth="1"/>
    <col min="10" max="10" width="24.5703125" bestFit="1" customWidth="1"/>
    <col min="11" max="11" width="29.5703125" bestFit="1" customWidth="1"/>
    <col min="12" max="12" width="14.42578125" bestFit="1" customWidth="1"/>
    <col min="13" max="13" width="8.42578125" style="21" customWidth="1"/>
    <col min="14" max="14" width="10.5703125" style="35" bestFit="1" customWidth="1"/>
    <col min="15" max="15" width="11.5703125" style="7" customWidth="1"/>
    <col min="16" max="16" width="26.5703125" bestFit="1" customWidth="1"/>
    <col min="17" max="17" width="25.5703125" customWidth="1"/>
  </cols>
  <sheetData>
    <row r="2" spans="1:18" ht="30">
      <c r="A2" s="8" t="s">
        <v>12577</v>
      </c>
      <c r="B2" s="3" t="s">
        <v>12578</v>
      </c>
      <c r="C2" s="4" t="s">
        <v>2</v>
      </c>
      <c r="D2" s="4" t="s">
        <v>3</v>
      </c>
      <c r="E2" s="4" t="s">
        <v>4</v>
      </c>
      <c r="F2" s="4" t="s">
        <v>8</v>
      </c>
      <c r="G2" s="4" t="s">
        <v>9</v>
      </c>
      <c r="H2" t="s">
        <v>12579</v>
      </c>
      <c r="I2" s="73" t="s">
        <v>12580</v>
      </c>
      <c r="J2" t="s">
        <v>12581</v>
      </c>
      <c r="K2" t="s">
        <v>12582</v>
      </c>
      <c r="L2" t="s">
        <v>12583</v>
      </c>
      <c r="M2" s="21" t="s">
        <v>12584</v>
      </c>
      <c r="N2" s="39" t="s">
        <v>12585</v>
      </c>
      <c r="O2" s="7" t="s">
        <v>12586</v>
      </c>
      <c r="P2" s="92" t="s">
        <v>12587</v>
      </c>
      <c r="Q2" t="s">
        <v>12588</v>
      </c>
      <c r="R2" t="s">
        <v>12589</v>
      </c>
    </row>
    <row r="3" spans="1:18">
      <c r="A3" s="8">
        <v>34401196</v>
      </c>
      <c r="B3" s="9">
        <f>INDEX(Tableau1[], MATCH(Tableau3[[#This Row],[REFERENCE]], Tableau1[NUMERO], 0), 2)</f>
        <v>38818</v>
      </c>
      <c r="C3" s="129" t="str">
        <f>INDEX(Tableau1[], MATCH(Tableau3[[#This Row],[REFERENCE]], Tableau1[NUMERO], 0), 3)</f>
        <v>SPEC</v>
      </c>
      <c r="D3" s="129" t="str">
        <f>INDEX(Tableau1[], MATCH(Tableau3[[#This Row],[REFERENCE]], Tableau1[NUMERO], 0),4)</f>
        <v>BARRE SUPPORT TRANSFO EN LARGEUR</v>
      </c>
      <c r="E3" s="10" t="str">
        <f>INDEX(Tableau1[], MATCH(Tableau3[[#This Row],[REFERENCE]], Tableau1[NUMERO], 0), 5)</f>
        <v>GALAXY 5000</v>
      </c>
      <c r="F3" s="129">
        <f>INDEX(Tableau1[], MATCH(Tableau3[[#This Row],[REFERENCE]], Tableau1[NUMERO], 0), 6)</f>
        <v>0</v>
      </c>
      <c r="G3" s="129">
        <f>INDEX(Tableau1[], MATCH(Tableau3[[#This Row],[REFERENCE]], Tableau1[NUMERO], 0), 7)</f>
        <v>0</v>
      </c>
      <c r="H3" t="s">
        <v>12590</v>
      </c>
      <c r="J3" s="2">
        <v>43584</v>
      </c>
      <c r="K3" s="2">
        <v>43585</v>
      </c>
      <c r="L3" s="2"/>
      <c r="O3" s="7">
        <v>34</v>
      </c>
      <c r="P3" s="8" t="s">
        <v>12591</v>
      </c>
      <c r="Q3" s="2">
        <v>43676</v>
      </c>
    </row>
    <row r="4" spans="1:18">
      <c r="A4" s="8">
        <v>34401390</v>
      </c>
      <c r="B4" s="9">
        <f>INDEX(Tableau1[], MATCH(Tableau3[[#This Row],[REFERENCE]], Tableau1[NUMERO], 0), 2)</f>
        <v>39153</v>
      </c>
      <c r="C4" s="10" t="str">
        <f>INDEX(Tableau1[], MATCH(Tableau3[[#This Row],[REFERENCE]], Tableau1[NUMERO], 0), 3)</f>
        <v>CDC</v>
      </c>
      <c r="D4" s="10" t="str">
        <f>INDEX(Tableau1[], MATCH(Tableau3[[#This Row],[REFERENCE]], Tableau1[NUMERO], 0),4)</f>
        <v>MODIFICATION NS2000 CELLULE INTERS POUR FACILITER RACCORDEMENT</v>
      </c>
      <c r="E4" s="10" t="str">
        <f>INDEX(Tableau1[], MATCH(Tableau3[[#This Row],[REFERENCE]], Tableau1[NUMERO], 0), 5)</f>
        <v>NS2000 CELLULE INTERS</v>
      </c>
      <c r="F4" s="10">
        <f>INDEX(Tableau1[], MATCH(Tableau3[[#This Row],[REFERENCE]], Tableau1[NUMERO], 0), 6)</f>
        <v>0</v>
      </c>
      <c r="G4" s="10">
        <f>INDEX(Tableau1[], MATCH(Tableau3[[#This Row],[REFERENCE]], Tableau1[NUMERO], 0), 7)</f>
        <v>0</v>
      </c>
      <c r="H4" t="s">
        <v>12592</v>
      </c>
      <c r="J4" s="2">
        <v>42128</v>
      </c>
      <c r="K4" s="2" t="s">
        <v>12593</v>
      </c>
      <c r="L4" s="2"/>
      <c r="P4" s="8"/>
      <c r="Q4" s="2"/>
      <c r="R4" t="s">
        <v>12594</v>
      </c>
    </row>
    <row r="5" spans="1:18">
      <c r="A5" s="8">
        <v>34401750</v>
      </c>
      <c r="B5" s="5">
        <f>INDEX(Tableau1[], MATCH(Tableau3[[#This Row],[REFERENCE]], Tableau1[NUMERO], 0), 2)</f>
        <v>39995</v>
      </c>
      <c r="C5" s="6" t="str">
        <f>INDEX(Tableau1[], MATCH(Tableau3[[#This Row],[REFERENCE]], Tableau1[NUMERO], 0), 3)</f>
        <v>SPEC</v>
      </c>
      <c r="D5" s="6" t="str">
        <f>INDEX(Tableau1[], MATCH(Tableau3[[#This Row],[REFERENCE]], Tableau1[NUMERO], 0),4)</f>
        <v>Plastron h=200/C60  pour Birdy l=712</v>
      </c>
      <c r="E5" s="6" t="str">
        <f>INDEX(Tableau1[], MATCH(Tableau3[[#This Row],[REFERENCE]], Tableau1[NUMERO], 0), 5)</f>
        <v>G5000</v>
      </c>
      <c r="F5" s="6">
        <f>INDEX(Tableau1[], MATCH(Tableau3[[#This Row],[REFERENCE]], Tableau1[NUMERO], 0), 6)</f>
        <v>0</v>
      </c>
      <c r="G5" s="6">
        <f>INDEX(Tableau1[], MATCH(Tableau3[[#This Row],[REFERENCE]], Tableau1[NUMERO], 0), 7)</f>
        <v>0</v>
      </c>
      <c r="H5" t="s">
        <v>12590</v>
      </c>
      <c r="J5" s="2">
        <v>43584</v>
      </c>
      <c r="K5" s="2">
        <v>43585</v>
      </c>
      <c r="L5" s="2"/>
      <c r="O5" s="7">
        <v>22</v>
      </c>
      <c r="P5" s="8" t="s">
        <v>12591</v>
      </c>
      <c r="Q5" s="2">
        <v>43676</v>
      </c>
    </row>
    <row r="6" spans="1:18">
      <c r="A6" s="8">
        <v>34401751</v>
      </c>
      <c r="B6" s="5">
        <f>INDEX(Tableau1[], MATCH(Tableau3[[#This Row],[REFERENCE]], Tableau1[NUMERO], 0), 2)</f>
        <v>39995</v>
      </c>
      <c r="C6" s="6" t="str">
        <f>INDEX(Tableau1[], MATCH(Tableau3[[#This Row],[REFERENCE]], Tableau1[NUMERO], 0), 3)</f>
        <v>SPEC</v>
      </c>
      <c r="D6" s="6" t="str">
        <f>INDEX(Tableau1[], MATCH(Tableau3[[#This Row],[REFERENCE]], Tableau1[NUMERO], 0),4)</f>
        <v>Plastron h=200 plein  pour Birdy l=712</v>
      </c>
      <c r="E6" s="6" t="str">
        <f>INDEX(Tableau1[], MATCH(Tableau3[[#This Row],[REFERENCE]], Tableau1[NUMERO], 0), 5)</f>
        <v>G5000</v>
      </c>
      <c r="F6" s="6">
        <f>INDEX(Tableau1[], MATCH(Tableau3[[#This Row],[REFERENCE]], Tableau1[NUMERO], 0), 6)</f>
        <v>0</v>
      </c>
      <c r="G6" s="6">
        <f>INDEX(Tableau1[], MATCH(Tableau3[[#This Row],[REFERENCE]], Tableau1[NUMERO], 0), 7)</f>
        <v>0</v>
      </c>
      <c r="H6" t="s">
        <v>12590</v>
      </c>
      <c r="J6" s="2">
        <v>43584</v>
      </c>
      <c r="K6" s="2">
        <v>43585</v>
      </c>
      <c r="L6" s="2"/>
      <c r="O6" s="7">
        <v>22</v>
      </c>
      <c r="P6" s="8" t="s">
        <v>12591</v>
      </c>
      <c r="Q6" s="2">
        <v>43676</v>
      </c>
    </row>
    <row r="7" spans="1:18">
      <c r="A7" s="8">
        <v>34401752</v>
      </c>
      <c r="B7" s="9">
        <f>INDEX(Tableau1[], MATCH(Tableau3[[#This Row],[REFERENCE]], Tableau1[NUMERO], 0), 2)</f>
        <v>39995</v>
      </c>
      <c r="C7" s="10" t="str">
        <f>INDEX(Tableau1[], MATCH(Tableau3[[#This Row],[REFERENCE]], Tableau1[NUMERO], 0), 3)</f>
        <v>SPEC</v>
      </c>
      <c r="D7" s="10" t="str">
        <f>INDEX(Tableau1[], MATCH(Tableau3[[#This Row],[REFERENCE]], Tableau1[NUMERO], 0),4)</f>
        <v>Plastron h=300 plein pour Birdy l=712</v>
      </c>
      <c r="E7" s="10" t="str">
        <f>INDEX(Tableau1[], MATCH(Tableau3[[#This Row],[REFERENCE]], Tableau1[NUMERO], 0), 5)</f>
        <v>G5000</v>
      </c>
      <c r="F7" s="10">
        <f>INDEX(Tableau1[], MATCH(Tableau3[[#This Row],[REFERENCE]], Tableau1[NUMERO], 0), 6)</f>
        <v>0</v>
      </c>
      <c r="G7" s="10">
        <f>INDEX(Tableau1[], MATCH(Tableau3[[#This Row],[REFERENCE]], Tableau1[NUMERO], 0), 7)</f>
        <v>0</v>
      </c>
      <c r="H7" t="s">
        <v>12590</v>
      </c>
      <c r="J7" s="2">
        <v>43584</v>
      </c>
      <c r="K7" s="2">
        <v>43585</v>
      </c>
      <c r="L7" s="2"/>
      <c r="O7" s="7">
        <v>45</v>
      </c>
      <c r="P7" s="8" t="s">
        <v>12591</v>
      </c>
      <c r="Q7" s="2">
        <v>43676</v>
      </c>
    </row>
    <row r="8" spans="1:18">
      <c r="A8" s="8">
        <v>34401753</v>
      </c>
      <c r="B8" s="5">
        <f>INDEX(Tableau1[], MATCH(Tableau3[[#This Row],[REFERENCE]], Tableau1[NUMERO], 0), 2)</f>
        <v>39995</v>
      </c>
      <c r="C8" s="6" t="str">
        <f>INDEX(Tableau1[], MATCH(Tableau3[[#This Row],[REFERENCE]], Tableau1[NUMERO], 0), 3)</f>
        <v>SPEC</v>
      </c>
      <c r="D8" s="6" t="str">
        <f>INDEX(Tableau1[], MATCH(Tableau3[[#This Row],[REFERENCE]], Tableau1[NUMERO], 0),4)</f>
        <v>PROTECTION SHIELD 3440175300</v>
      </c>
      <c r="E8" s="6" t="str">
        <f>INDEX(Tableau1[], MATCH(Tableau3[[#This Row],[REFERENCE]], Tableau1[NUMERO], 0), 5)</f>
        <v>G5000</v>
      </c>
      <c r="F8" s="6">
        <f>INDEX(Tableau1[], MATCH(Tableau3[[#This Row],[REFERENCE]], Tableau1[NUMERO], 0), 6)</f>
        <v>0</v>
      </c>
      <c r="G8" s="6">
        <f>INDEX(Tableau1[], MATCH(Tableau3[[#This Row],[REFERENCE]], Tableau1[NUMERO], 0), 7)</f>
        <v>0</v>
      </c>
      <c r="H8" t="s">
        <v>12590</v>
      </c>
      <c r="J8" s="2">
        <v>43585</v>
      </c>
      <c r="K8" s="2">
        <v>43585</v>
      </c>
      <c r="L8" s="2"/>
      <c r="O8" s="7">
        <v>25</v>
      </c>
      <c r="P8" s="8" t="s">
        <v>12591</v>
      </c>
      <c r="Q8" s="2">
        <v>43676</v>
      </c>
    </row>
    <row r="9" spans="1:18">
      <c r="A9" s="8">
        <v>34402112</v>
      </c>
      <c r="B9" s="5">
        <f>INDEX(Tableau1[], MATCH(Tableau3[[#This Row],[REFERENCE]], Tableau1[NUMERO], 0), 2)</f>
        <v>40282</v>
      </c>
      <c r="C9" s="6" t="str">
        <f>INDEX(Tableau1[], MATCH(Tableau3[[#This Row],[REFERENCE]], Tableau1[NUMERO], 0), 3)</f>
        <v>SPEC</v>
      </c>
      <c r="D9" s="6" t="str">
        <f>INDEX(Tableau1[], MATCH(Tableau3[[#This Row],[REFERENCE]], Tableau1[NUMERO], 0),4)</f>
        <v>Limande courants d'échange L=15m</v>
      </c>
      <c r="E9" s="6" t="str">
        <f>INDEX(Tableau1[], MATCH(Tableau3[[#This Row],[REFERENCE]], Tableau1[NUMERO], 0), 5)</f>
        <v>G5K</v>
      </c>
      <c r="F9" s="6">
        <f>INDEX(Tableau1[], MATCH(Tableau3[[#This Row],[REFERENCE]], Tableau1[NUMERO], 0), 6)</f>
        <v>0</v>
      </c>
      <c r="G9" s="6">
        <f>INDEX(Tableau1[], MATCH(Tableau3[[#This Row],[REFERENCE]], Tableau1[NUMERO], 0), 7)</f>
        <v>0</v>
      </c>
      <c r="H9" t="s">
        <v>12595</v>
      </c>
      <c r="J9" s="2">
        <v>42102</v>
      </c>
      <c r="K9" s="2" t="s">
        <v>12593</v>
      </c>
      <c r="L9" s="2"/>
      <c r="O9" s="7">
        <v>51.85</v>
      </c>
      <c r="P9" s="8"/>
      <c r="Q9" s="2"/>
    </row>
    <row r="10" spans="1:18">
      <c r="A10" s="8">
        <v>34403838</v>
      </c>
      <c r="B10" s="5">
        <f>INDEX(Tableau1[], MATCH(Tableau3[[#This Row],[REFERENCE]], Tableau1[NUMERO], 0), 2)</f>
        <v>0</v>
      </c>
      <c r="C10" s="6">
        <f>INDEX(Tableau1[], MATCH(Tableau3[[#This Row],[REFERENCE]], Tableau1[NUMERO], 0), 3)</f>
        <v>0</v>
      </c>
      <c r="D10" s="6" t="str">
        <f>INDEX(Tableau1[], MATCH(Tableau3[[#This Row],[REFERENCE]], Tableau1[NUMERO], 0),4)</f>
        <v>PROTO PROE</v>
      </c>
      <c r="E10" s="6" t="str">
        <f>INDEX(Tableau1[], MATCH(Tableau3[[#This Row],[REFERENCE]], Tableau1[NUMERO], 0), 5)</f>
        <v>PROTO STS400 FLAT</v>
      </c>
      <c r="F10" s="6">
        <f>INDEX(Tableau1[], MATCH(Tableau3[[#This Row],[REFERENCE]], Tableau1[NUMERO], 0), 6)</f>
        <v>0</v>
      </c>
      <c r="G10" s="6">
        <f>INDEX(Tableau1[], MATCH(Tableau3[[#This Row],[REFERENCE]], Tableau1[NUMERO], 0), 7)</f>
        <v>0</v>
      </c>
      <c r="J10" s="2">
        <v>42027</v>
      </c>
      <c r="K10" s="2" t="s">
        <v>12593</v>
      </c>
      <c r="L10" s="2" t="s">
        <v>12596</v>
      </c>
      <c r="P10" s="8"/>
      <c r="Q10" s="2"/>
    </row>
    <row r="11" spans="1:18">
      <c r="A11" s="8">
        <v>34403843</v>
      </c>
      <c r="B11" s="9">
        <f>INDEX(Tableau1[], MATCH(Tableau3[[#This Row],[REFERENCE]], Tableau1[NUMERO], 0), 2)</f>
        <v>41815</v>
      </c>
      <c r="C11" s="10" t="str">
        <f>INDEX(Tableau1[], MATCH(Tableau3[[#This Row],[REFERENCE]], Tableau1[NUMERO], 0), 3)</f>
        <v>SPEC</v>
      </c>
      <c r="D11" s="10" t="str">
        <f>INDEX(Tableau1[], MATCH(Tableau3[[#This Row],[REFERENCE]], Tableau1[NUMERO], 0),4)</f>
        <v>KIT CABLES DE PUISSANCE G7K 1MVA</v>
      </c>
      <c r="E11" s="10" t="str">
        <f>INDEX(Tableau1[], MATCH(Tableau3[[#This Row],[REFERENCE]], Tableau1[NUMERO], 0), 5)</f>
        <v>G7K 1MVA</v>
      </c>
      <c r="F11" s="10">
        <f>INDEX(Tableau1[], MATCH(Tableau3[[#This Row],[REFERENCE]], Tableau1[NUMERO], 0), 6)</f>
        <v>0</v>
      </c>
      <c r="G11" s="10">
        <f>INDEX(Tableau1[], MATCH(Tableau3[[#This Row],[REFERENCE]], Tableau1[NUMERO], 0), 7)</f>
        <v>0</v>
      </c>
      <c r="H11" t="s">
        <v>12595</v>
      </c>
      <c r="J11" s="2">
        <v>42076</v>
      </c>
      <c r="K11" s="2" t="s">
        <v>12593</v>
      </c>
      <c r="L11" s="2"/>
      <c r="O11" s="7">
        <v>4285</v>
      </c>
      <c r="P11" s="8" t="s">
        <v>12597</v>
      </c>
      <c r="Q11" s="2"/>
    </row>
    <row r="12" spans="1:18">
      <c r="A12" s="8">
        <v>34404204</v>
      </c>
      <c r="B12" s="5">
        <f>INDEX(Tableau1[], MATCH(Tableau3[[#This Row],[REFERENCE]], Tableau1[NUMERO], 0), 2)</f>
        <v>40956</v>
      </c>
      <c r="C12" s="6" t="str">
        <f>INDEX(Tableau1[], MATCH(Tableau3[[#This Row],[REFERENCE]], Tableau1[NUMERO], 0), 3)</f>
        <v>SPEC</v>
      </c>
      <c r="D12" s="6" t="str">
        <f>INDEX(Tableau1[], MATCH(Tableau3[[#This Row],[REFERENCE]], Tableau1[NUMERO], 0),4)</f>
        <v>SUPPORT BYPASS LATERAL2 NU</v>
      </c>
      <c r="E12" s="6">
        <f>INDEX(Tableau1[], MATCH(Tableau3[[#This Row],[REFERENCE]], Tableau1[NUMERO], 0), 5)</f>
        <v>0</v>
      </c>
      <c r="F12" s="6">
        <f>INDEX(Tableau1[], MATCH(Tableau3[[#This Row],[REFERENCE]], Tableau1[NUMERO], 0), 6)</f>
        <v>0</v>
      </c>
      <c r="G12" s="6">
        <f>INDEX(Tableau1[], MATCH(Tableau3[[#This Row],[REFERENCE]], Tableau1[NUMERO], 0), 7)</f>
        <v>0</v>
      </c>
      <c r="H12" t="s">
        <v>307</v>
      </c>
      <c r="J12" s="2" t="s">
        <v>12598</v>
      </c>
      <c r="K12" s="2" t="s">
        <v>12593</v>
      </c>
      <c r="L12" s="2"/>
      <c r="O12" s="7">
        <v>325</v>
      </c>
      <c r="P12" s="8" t="s">
        <v>12599</v>
      </c>
      <c r="Q12" s="2"/>
      <c r="R12" t="s">
        <v>12600</v>
      </c>
    </row>
    <row r="13" spans="1:18">
      <c r="A13" s="8">
        <v>34404232</v>
      </c>
      <c r="B13" s="5">
        <f>INDEX(Tableau1[], MATCH(Tableau3[[#This Row],[REFERENCE]], Tableau1[NUMERO], 0), 2)</f>
        <v>0</v>
      </c>
      <c r="C13" s="6">
        <f>INDEX(Tableau1[], MATCH(Tableau3[[#This Row],[REFERENCE]], Tableau1[NUMERO], 0), 3)</f>
        <v>0</v>
      </c>
      <c r="D13" s="6" t="str">
        <f>INDEX(Tableau1[], MATCH(Tableau3[[#This Row],[REFERENCE]], Tableau1[NUMERO], 0),4)</f>
        <v>réservé</v>
      </c>
      <c r="E13" s="6">
        <f>INDEX(Tableau1[], MATCH(Tableau3[[#This Row],[REFERENCE]], Tableau1[NUMERO], 0), 5)</f>
        <v>0</v>
      </c>
      <c r="F13" s="6">
        <f>INDEX(Tableau1[], MATCH(Tableau3[[#This Row],[REFERENCE]], Tableau1[NUMERO], 0), 6)</f>
        <v>0</v>
      </c>
      <c r="G13" s="6">
        <f>INDEX(Tableau1[], MATCH(Tableau3[[#This Row],[REFERENCE]], Tableau1[NUMERO], 0), 7)</f>
        <v>0</v>
      </c>
      <c r="J13" s="2">
        <v>42088</v>
      </c>
      <c r="K13" s="2" t="s">
        <v>12601</v>
      </c>
      <c r="L13" s="2" t="s">
        <v>12596</v>
      </c>
      <c r="P13" s="8"/>
      <c r="Q13" s="2"/>
    </row>
    <row r="14" spans="1:18">
      <c r="A14" s="8">
        <v>34404293</v>
      </c>
      <c r="B14" s="9">
        <f>INDEX(Tableau1[], MATCH(Tableau3[[#This Row],[REFERENCE]], Tableau1[NUMERO], 0), 2)</f>
        <v>42024</v>
      </c>
      <c r="C14" s="10" t="str">
        <f>INDEX(Tableau1[], MATCH(Tableau3[[#This Row],[REFERENCE]], Tableau1[NUMERO], 0), 3)</f>
        <v>SPEC</v>
      </c>
      <c r="D14" s="10" t="str">
        <f>INDEX(Tableau1[], MATCH(Tableau3[[#This Row],[REFERENCE]], Tableau1[NUMERO], 0),4)</f>
        <v>PLATINE 2xINV NS1600</v>
      </c>
      <c r="E14" s="10" t="str">
        <f>INDEX(Tableau1[], MATCH(Tableau3[[#This Row],[REFERENCE]], Tableau1[NUMERO], 0), 5)</f>
        <v>INVERSEUR 1600A</v>
      </c>
      <c r="F14" s="10">
        <f>INDEX(Tableau1[], MATCH(Tableau3[[#This Row],[REFERENCE]], Tableau1[NUMERO], 0), 6)</f>
        <v>0</v>
      </c>
      <c r="G14" s="10">
        <f>INDEX(Tableau1[], MATCH(Tableau3[[#This Row],[REFERENCE]], Tableau1[NUMERO], 0), 7)</f>
        <v>0</v>
      </c>
      <c r="J14" s="2">
        <v>42027</v>
      </c>
      <c r="K14" s="2" t="s">
        <v>12601</v>
      </c>
      <c r="L14" s="2" t="b">
        <v>0</v>
      </c>
      <c r="O14" s="7">
        <v>39.32</v>
      </c>
      <c r="P14" s="8"/>
      <c r="Q14" s="2"/>
    </row>
    <row r="15" spans="1:18">
      <c r="A15" s="8">
        <v>34404294</v>
      </c>
      <c r="B15" s="5">
        <f>INDEX(Tableau1[], MATCH(Tableau3[[#This Row],[REFERENCE]], Tableau1[NUMERO], 0), 2)</f>
        <v>42024</v>
      </c>
      <c r="C15" s="6" t="str">
        <f>INDEX(Tableau1[], MATCH(Tableau3[[#This Row],[REFERENCE]], Tableau1[NUMERO], 0), 3)</f>
        <v>SPEC</v>
      </c>
      <c r="D15" s="6" t="str">
        <f>INDEX(Tableau1[], MATCH(Tableau3[[#This Row],[REFERENCE]], Tableau1[NUMERO], 0),4)</f>
        <v>CU JONCTION NS1600</v>
      </c>
      <c r="E15" s="6" t="str">
        <f>INDEX(Tableau1[], MATCH(Tableau3[[#This Row],[REFERENCE]], Tableau1[NUMERO], 0), 5)</f>
        <v>INVERSEUR 1600A</v>
      </c>
      <c r="F15" s="6">
        <f>INDEX(Tableau1[], MATCH(Tableau3[[#This Row],[REFERENCE]], Tableau1[NUMERO], 0), 6)</f>
        <v>0</v>
      </c>
      <c r="G15" s="6">
        <f>INDEX(Tableau1[], MATCH(Tableau3[[#This Row],[REFERENCE]], Tableau1[NUMERO], 0), 7)</f>
        <v>0</v>
      </c>
      <c r="J15" s="2">
        <v>42027</v>
      </c>
      <c r="K15" s="2" t="s">
        <v>12601</v>
      </c>
      <c r="L15" s="2" t="b">
        <v>0</v>
      </c>
      <c r="O15" s="7">
        <v>53.5</v>
      </c>
      <c r="P15" s="8"/>
      <c r="Q15" s="2"/>
    </row>
    <row r="16" spans="1:18">
      <c r="A16" s="8">
        <v>34404295</v>
      </c>
      <c r="B16" s="9">
        <f>INDEX(Tableau1[], MATCH(Tableau3[[#This Row],[REFERENCE]], Tableau1[NUMERO], 0), 2)</f>
        <v>42024</v>
      </c>
      <c r="C16" s="10" t="str">
        <f>INDEX(Tableau1[], MATCH(Tableau3[[#This Row],[REFERENCE]], Tableau1[NUMERO], 0), 3)</f>
        <v>SPEC</v>
      </c>
      <c r="D16" s="10" t="str">
        <f>INDEX(Tableau1[], MATCH(Tableau3[[#This Row],[REFERENCE]], Tableau1[NUMERO], 0),4)</f>
        <v>FLEX JUNCTION INV 1600</v>
      </c>
      <c r="E16" s="10" t="str">
        <f>INDEX(Tableau1[], MATCH(Tableau3[[#This Row],[REFERENCE]], Tableau1[NUMERO], 0), 5)</f>
        <v>INVERSEUR 1600A</v>
      </c>
      <c r="F16" s="10">
        <f>INDEX(Tableau1[], MATCH(Tableau3[[#This Row],[REFERENCE]], Tableau1[NUMERO], 0), 6)</f>
        <v>0</v>
      </c>
      <c r="G16" s="10">
        <f>INDEX(Tableau1[], MATCH(Tableau3[[#This Row],[REFERENCE]], Tableau1[NUMERO], 0), 7)</f>
        <v>0</v>
      </c>
      <c r="J16" s="2">
        <v>42027</v>
      </c>
      <c r="K16" s="2" t="s">
        <v>12601</v>
      </c>
      <c r="L16" s="2" t="b">
        <v>0</v>
      </c>
      <c r="O16" s="7">
        <v>101.4</v>
      </c>
      <c r="P16" s="8"/>
      <c r="Q16" s="2"/>
    </row>
    <row r="17" spans="1:18">
      <c r="A17" s="8">
        <v>34404296</v>
      </c>
      <c r="B17" s="5">
        <f>INDEX(Tableau1[], MATCH(Tableau3[[#This Row],[REFERENCE]], Tableau1[NUMERO], 0), 2)</f>
        <v>42024</v>
      </c>
      <c r="C17" s="6" t="str">
        <f>INDEX(Tableau1[], MATCH(Tableau3[[#This Row],[REFERENCE]], Tableau1[NUMERO], 0), 3)</f>
        <v>SPEC</v>
      </c>
      <c r="D17" s="6" t="str">
        <f>INDEX(Tableau1[], MATCH(Tableau3[[#This Row],[REFERENCE]], Tableau1[NUMERO], 0),4)</f>
        <v>CU RESEAU NS1600</v>
      </c>
      <c r="E17" s="6" t="str">
        <f>INDEX(Tableau1[], MATCH(Tableau3[[#This Row],[REFERENCE]], Tableau1[NUMERO], 0), 5)</f>
        <v>INVERSEUR 1600A</v>
      </c>
      <c r="F17" s="6">
        <f>INDEX(Tableau1[], MATCH(Tableau3[[#This Row],[REFERENCE]], Tableau1[NUMERO], 0), 6)</f>
        <v>0</v>
      </c>
      <c r="G17" s="6">
        <f>INDEX(Tableau1[], MATCH(Tableau3[[#This Row],[REFERENCE]], Tableau1[NUMERO], 0), 7)</f>
        <v>0</v>
      </c>
      <c r="J17" s="2">
        <v>42027</v>
      </c>
      <c r="K17" s="2" t="s">
        <v>12601</v>
      </c>
      <c r="L17" s="2" t="b">
        <v>0</v>
      </c>
      <c r="O17" s="7">
        <v>75.8</v>
      </c>
      <c r="P17" s="8"/>
      <c r="Q17" s="2"/>
    </row>
    <row r="18" spans="1:18">
      <c r="A18" s="8">
        <v>34404300</v>
      </c>
      <c r="B18" s="5">
        <f>INDEX(Tableau1[], MATCH(Tableau3[[#This Row],[REFERENCE]], Tableau1[NUMERO], 0), 2)</f>
        <v>42024</v>
      </c>
      <c r="C18" s="6" t="str">
        <f>INDEX(Tableau1[], MATCH(Tableau3[[#This Row],[REFERENCE]], Tableau1[NUMERO], 0), 3)</f>
        <v>SPEC</v>
      </c>
      <c r="D18" s="6" t="str">
        <f>INDEX(Tableau1[], MATCH(Tableau3[[#This Row],[REFERENCE]], Tableau1[NUMERO], 0),4)</f>
        <v>CU RESEAU NS1600</v>
      </c>
      <c r="E18" s="6" t="str">
        <f>INDEX(Tableau1[], MATCH(Tableau3[[#This Row],[REFERENCE]], Tableau1[NUMERO], 0), 5)</f>
        <v>INVERSEUR 1600A</v>
      </c>
      <c r="F18" s="6">
        <f>INDEX(Tableau1[], MATCH(Tableau3[[#This Row],[REFERENCE]], Tableau1[NUMERO], 0), 6)</f>
        <v>0</v>
      </c>
      <c r="G18" s="6">
        <f>INDEX(Tableau1[], MATCH(Tableau3[[#This Row],[REFERENCE]], Tableau1[NUMERO], 0), 7)</f>
        <v>0</v>
      </c>
      <c r="J18" s="2">
        <v>42027</v>
      </c>
      <c r="K18" s="2" t="s">
        <v>12601</v>
      </c>
      <c r="L18" s="2" t="b">
        <v>0</v>
      </c>
      <c r="O18" s="7">
        <v>75.8</v>
      </c>
      <c r="P18" s="8"/>
      <c r="Q18" s="2"/>
    </row>
    <row r="19" spans="1:18">
      <c r="A19" s="8">
        <v>34404301</v>
      </c>
      <c r="B19" s="5">
        <f>INDEX(Tableau1[], MATCH(Tableau3[[#This Row],[REFERENCE]], Tableau1[NUMERO], 0), 2)</f>
        <v>42024</v>
      </c>
      <c r="C19" s="6" t="str">
        <f>INDEX(Tableau1[], MATCH(Tableau3[[#This Row],[REFERENCE]], Tableau1[NUMERO], 0), 3)</f>
        <v>SPEC</v>
      </c>
      <c r="D19" s="6" t="str">
        <f>INDEX(Tableau1[], MATCH(Tableau3[[#This Row],[REFERENCE]], Tableau1[NUMERO], 0),4)</f>
        <v>TRAVERSE SUPPORT LINERGY</v>
      </c>
      <c r="E19" s="6" t="str">
        <f>INDEX(Tableau1[], MATCH(Tableau3[[#This Row],[REFERENCE]], Tableau1[NUMERO], 0), 5)</f>
        <v>INVERSEUR 1600A</v>
      </c>
      <c r="F19" s="6">
        <f>INDEX(Tableau1[], MATCH(Tableau3[[#This Row],[REFERENCE]], Tableau1[NUMERO], 0), 6)</f>
        <v>0</v>
      </c>
      <c r="G19" s="6">
        <f>INDEX(Tableau1[], MATCH(Tableau3[[#This Row],[REFERENCE]], Tableau1[NUMERO], 0), 7)</f>
        <v>0</v>
      </c>
      <c r="J19" s="2">
        <v>42027</v>
      </c>
      <c r="K19" s="2" t="s">
        <v>12601</v>
      </c>
      <c r="L19" s="2" t="b">
        <v>0</v>
      </c>
      <c r="O19" s="7">
        <v>23.44</v>
      </c>
      <c r="P19" s="8"/>
      <c r="Q19" s="2"/>
    </row>
    <row r="20" spans="1:18">
      <c r="A20" s="8">
        <v>34404302</v>
      </c>
      <c r="B20" s="5">
        <f>INDEX(Tableau1[], MATCH(Tableau3[[#This Row],[REFERENCE]], Tableau1[NUMERO], 0), 2)</f>
        <v>42024</v>
      </c>
      <c r="C20" s="6" t="str">
        <f>INDEX(Tableau1[], MATCH(Tableau3[[#This Row],[REFERENCE]], Tableau1[NUMERO], 0), 3)</f>
        <v>SPEC</v>
      </c>
      <c r="D20" s="6" t="str">
        <f>INDEX(Tableau1[], MATCH(Tableau3[[#This Row],[REFERENCE]], Tableau1[NUMERO], 0),4)</f>
        <v>PLASTRON HAUT</v>
      </c>
      <c r="E20" s="6" t="str">
        <f>INDEX(Tableau1[], MATCH(Tableau3[[#This Row],[REFERENCE]], Tableau1[NUMERO], 0), 5)</f>
        <v>INVERSEUR 1600A</v>
      </c>
      <c r="F20" s="6">
        <f>INDEX(Tableau1[], MATCH(Tableau3[[#This Row],[REFERENCE]], Tableau1[NUMERO], 0), 6)</f>
        <v>0</v>
      </c>
      <c r="G20" s="6">
        <f>INDEX(Tableau1[], MATCH(Tableau3[[#This Row],[REFERENCE]], Tableau1[NUMERO], 0), 7)</f>
        <v>0</v>
      </c>
      <c r="J20" s="2">
        <v>42027</v>
      </c>
      <c r="K20" s="2" t="s">
        <v>12601</v>
      </c>
      <c r="L20" s="2" t="b">
        <v>0</v>
      </c>
      <c r="O20" s="7">
        <v>13.82</v>
      </c>
      <c r="P20" s="8"/>
      <c r="Q20" s="2"/>
    </row>
    <row r="21" spans="1:18">
      <c r="A21" s="8">
        <v>34404303</v>
      </c>
      <c r="B21" s="5">
        <f>INDEX(Tableau1[], MATCH(Tableau3[[#This Row],[REFERENCE]], Tableau1[NUMERO], 0), 2)</f>
        <v>42024</v>
      </c>
      <c r="C21" s="6" t="str">
        <f>INDEX(Tableau1[], MATCH(Tableau3[[#This Row],[REFERENCE]], Tableau1[NUMERO], 0), 3)</f>
        <v>SPEC</v>
      </c>
      <c r="D21" s="6" t="str">
        <f>INDEX(Tableau1[], MATCH(Tableau3[[#This Row],[REFERENCE]], Tableau1[NUMERO], 0),4)</f>
        <v>PLASTRON UA</v>
      </c>
      <c r="E21" s="6" t="str">
        <f>INDEX(Tableau1[], MATCH(Tableau3[[#This Row],[REFERENCE]], Tableau1[NUMERO], 0), 5)</f>
        <v>INVERSEUR 1600A</v>
      </c>
      <c r="F21" s="6">
        <f>INDEX(Tableau1[], MATCH(Tableau3[[#This Row],[REFERENCE]], Tableau1[NUMERO], 0), 6)</f>
        <v>0</v>
      </c>
      <c r="G21" s="6">
        <f>INDEX(Tableau1[], MATCH(Tableau3[[#This Row],[REFERENCE]], Tableau1[NUMERO], 0), 7)</f>
        <v>0</v>
      </c>
      <c r="J21" s="2">
        <v>42027</v>
      </c>
      <c r="K21" s="2" t="s">
        <v>12601</v>
      </c>
      <c r="L21" s="2" t="b">
        <v>0</v>
      </c>
      <c r="O21" s="7">
        <v>26.63</v>
      </c>
      <c r="P21" s="8"/>
      <c r="Q21" s="2"/>
    </row>
    <row r="22" spans="1:18">
      <c r="A22" s="8">
        <v>34404304</v>
      </c>
      <c r="B22" s="5">
        <f>INDEX(Tableau1[], MATCH(Tableau3[[#This Row],[REFERENCE]], Tableau1[NUMERO], 0), 2)</f>
        <v>42024</v>
      </c>
      <c r="C22" s="6" t="str">
        <f>INDEX(Tableau1[], MATCH(Tableau3[[#This Row],[REFERENCE]], Tableau1[NUMERO], 0), 3)</f>
        <v>SPEC</v>
      </c>
      <c r="D22" s="6" t="str">
        <f>INDEX(Tableau1[], MATCH(Tableau3[[#This Row],[REFERENCE]], Tableau1[NUMERO], 0),4)</f>
        <v>PLASTRON  2xNS1600</v>
      </c>
      <c r="E22" s="6" t="str">
        <f>INDEX(Tableau1[], MATCH(Tableau3[[#This Row],[REFERENCE]], Tableau1[NUMERO], 0), 5)</f>
        <v>INVERSEUR 1600A</v>
      </c>
      <c r="F22" s="6">
        <f>INDEX(Tableau1[], MATCH(Tableau3[[#This Row],[REFERENCE]], Tableau1[NUMERO], 0), 6)</f>
        <v>0</v>
      </c>
      <c r="G22" s="6">
        <f>INDEX(Tableau1[], MATCH(Tableau3[[#This Row],[REFERENCE]], Tableau1[NUMERO], 0), 7)</f>
        <v>0</v>
      </c>
      <c r="J22" s="2">
        <v>42027</v>
      </c>
      <c r="K22" s="2" t="s">
        <v>12601</v>
      </c>
      <c r="L22" s="2" t="b">
        <v>0</v>
      </c>
      <c r="O22" s="7">
        <v>18</v>
      </c>
      <c r="P22" s="8"/>
      <c r="Q22" s="2"/>
    </row>
    <row r="23" spans="1:18">
      <c r="A23" s="8">
        <v>34404305</v>
      </c>
      <c r="B23" s="5">
        <f>INDEX(Tableau1[], MATCH(Tableau3[[#This Row],[REFERENCE]], Tableau1[NUMERO], 0), 2)</f>
        <v>42024</v>
      </c>
      <c r="C23" s="6" t="str">
        <f>INDEX(Tableau1[], MATCH(Tableau3[[#This Row],[REFERENCE]], Tableau1[NUMERO], 0), 3)</f>
        <v>SPEC</v>
      </c>
      <c r="D23" s="6" t="str">
        <f>INDEX(Tableau1[], MATCH(Tableau3[[#This Row],[REFERENCE]], Tableau1[NUMERO], 0),4)</f>
        <v>PLASTRON INTERMEDIAIRE</v>
      </c>
      <c r="E23" s="6" t="str">
        <f>INDEX(Tableau1[], MATCH(Tableau3[[#This Row],[REFERENCE]], Tableau1[NUMERO], 0), 5)</f>
        <v>INVERSEUR 1600A</v>
      </c>
      <c r="F23" s="6">
        <f>INDEX(Tableau1[], MATCH(Tableau3[[#This Row],[REFERENCE]], Tableau1[NUMERO], 0), 6)</f>
        <v>0</v>
      </c>
      <c r="G23" s="6">
        <f>INDEX(Tableau1[], MATCH(Tableau3[[#This Row],[REFERENCE]], Tableau1[NUMERO], 0), 7)</f>
        <v>0</v>
      </c>
      <c r="J23" s="2">
        <v>42027</v>
      </c>
      <c r="K23" s="2" t="s">
        <v>12601</v>
      </c>
      <c r="L23" s="2" t="b">
        <v>0</v>
      </c>
      <c r="O23" s="7">
        <v>27.68</v>
      </c>
      <c r="P23" s="8"/>
      <c r="Q23" s="2"/>
    </row>
    <row r="24" spans="1:18">
      <c r="A24" s="8">
        <v>34404306</v>
      </c>
      <c r="B24" s="5">
        <f>INDEX(Tableau1[], MATCH(Tableau3[[#This Row],[REFERENCE]], Tableau1[NUMERO], 0), 2)</f>
        <v>42024</v>
      </c>
      <c r="C24" s="6" t="str">
        <f>INDEX(Tableau1[], MATCH(Tableau3[[#This Row],[REFERENCE]], Tableau1[NUMERO], 0), 3)</f>
        <v>SPEC</v>
      </c>
      <c r="D24" s="6" t="str">
        <f>INDEX(Tableau1[], MATCH(Tableau3[[#This Row],[REFERENCE]], Tableau1[NUMERO], 0),4)</f>
        <v>PLASTRON BAS</v>
      </c>
      <c r="E24" s="6" t="str">
        <f>INDEX(Tableau1[], MATCH(Tableau3[[#This Row],[REFERENCE]], Tableau1[NUMERO], 0), 5)</f>
        <v>INVERSEUR 1600A</v>
      </c>
      <c r="F24" s="6">
        <f>INDEX(Tableau1[], MATCH(Tableau3[[#This Row],[REFERENCE]], Tableau1[NUMERO], 0), 6)</f>
        <v>0</v>
      </c>
      <c r="G24" s="6">
        <f>INDEX(Tableau1[], MATCH(Tableau3[[#This Row],[REFERENCE]], Tableau1[NUMERO], 0), 7)</f>
        <v>0</v>
      </c>
      <c r="J24" s="2">
        <v>42027</v>
      </c>
      <c r="K24" s="2" t="s">
        <v>12601</v>
      </c>
      <c r="L24" s="2" t="b">
        <v>0</v>
      </c>
      <c r="O24" s="7">
        <v>27.83</v>
      </c>
      <c r="P24" s="8"/>
      <c r="Q24" s="2"/>
    </row>
    <row r="25" spans="1:18">
      <c r="A25" s="8">
        <v>34404313</v>
      </c>
      <c r="B25" s="5">
        <f>INDEX(Tableau1[], MATCH(Tableau3[[#This Row],[REFERENCE]], Tableau1[NUMERO], 0), 2)</f>
        <v>42031</v>
      </c>
      <c r="C25" s="6" t="str">
        <f>INDEX(Tableau1[], MATCH(Tableau3[[#This Row],[REFERENCE]], Tableau1[NUMERO], 0), 3)</f>
        <v>SPEC</v>
      </c>
      <c r="D25" s="6" t="str">
        <f>INDEX(Tableau1[], MATCH(Tableau3[[#This Row],[REFERENCE]], Tableau1[NUMERO], 0),4)</f>
        <v>Support boitier decharge profonde G55 AES</v>
      </c>
      <c r="E25" s="6" t="str">
        <f>INDEX(Tableau1[], MATCH(Tableau3[[#This Row],[REFERENCE]], Tableau1[NUMERO], 0), 5)</f>
        <v>G300/G55 AES</v>
      </c>
      <c r="F25" s="6">
        <f>INDEX(Tableau1[], MATCH(Tableau3[[#This Row],[REFERENCE]], Tableau1[NUMERO], 0), 6)</f>
        <v>0</v>
      </c>
      <c r="G25" s="6">
        <f>INDEX(Tableau1[], MATCH(Tableau3[[#This Row],[REFERENCE]], Tableau1[NUMERO], 0), 7)</f>
        <v>0</v>
      </c>
      <c r="H25" t="s">
        <v>12602</v>
      </c>
      <c r="J25" s="2">
        <v>42032</v>
      </c>
      <c r="K25" s="2" t="s">
        <v>12601</v>
      </c>
      <c r="L25" s="2"/>
      <c r="O25" s="7">
        <v>55</v>
      </c>
      <c r="P25" s="8"/>
      <c r="Q25" s="2"/>
    </row>
    <row r="26" spans="1:18">
      <c r="A26" s="8">
        <v>34404314</v>
      </c>
      <c r="B26" s="5">
        <f>INDEX(Tableau1[], MATCH(Tableau3[[#This Row],[REFERENCE]], Tableau1[NUMERO], 0), 2)</f>
        <v>41646</v>
      </c>
      <c r="C26" s="6" t="str">
        <f>INDEX(Tableau1[], MATCH(Tableau3[[#This Row],[REFERENCE]], Tableau1[NUMERO], 0), 3)</f>
        <v>SPEC</v>
      </c>
      <c r="D26" s="6" t="str">
        <f>INDEX(Tableau1[], MATCH(Tableau3[[#This Row],[REFERENCE]], Tableau1[NUMERO], 0),4)</f>
        <v>PROTECTION 3</v>
      </c>
      <c r="E26" s="6" t="str">
        <f>INDEX(Tableau1[], MATCH(Tableau3[[#This Row],[REFERENCE]], Tableau1[NUMERO], 0), 5)</f>
        <v>PDPM</v>
      </c>
      <c r="F26" s="6">
        <f>INDEX(Tableau1[], MATCH(Tableau3[[#This Row],[REFERENCE]], Tableau1[NUMERO], 0), 6)</f>
        <v>0</v>
      </c>
      <c r="G26" s="6">
        <f>INDEX(Tableau1[], MATCH(Tableau3[[#This Row],[REFERENCE]], Tableau1[NUMERO], 0), 7)</f>
        <v>0</v>
      </c>
      <c r="H26" t="s">
        <v>12603</v>
      </c>
      <c r="J26" s="2" t="s">
        <v>4906</v>
      </c>
      <c r="K26" s="2" t="s">
        <v>12593</v>
      </c>
      <c r="L26" s="2" t="s">
        <v>12596</v>
      </c>
      <c r="O26" s="7">
        <v>10.94</v>
      </c>
      <c r="P26" s="8"/>
      <c r="Q26" s="2"/>
      <c r="R26" t="s">
        <v>12604</v>
      </c>
    </row>
    <row r="27" spans="1:18">
      <c r="A27" s="8">
        <v>34404362</v>
      </c>
      <c r="B27" s="5">
        <f>INDEX(Tableau1[], MATCH(Tableau3[[#This Row],[REFERENCE]], Tableau1[NUMERO], 0), 2)</f>
        <v>42052</v>
      </c>
      <c r="C27" s="6" t="str">
        <f>INDEX(Tableau1[], MATCH(Tableau3[[#This Row],[REFERENCE]], Tableau1[NUMERO], 0), 3)</f>
        <v>SPEC</v>
      </c>
      <c r="D27" s="6" t="str">
        <f>INDEX(Tableau1[], MATCH(Tableau3[[#This Row],[REFERENCE]], Tableau1[NUMERO], 0),4)</f>
        <v>MONTANT PLASTRONS</v>
      </c>
      <c r="E27" s="6" t="str">
        <f>INDEX(Tableau1[], MATCH(Tableau3[[#This Row],[REFERENCE]], Tableau1[NUMERO], 0), 5)</f>
        <v>G300 AUX</v>
      </c>
      <c r="F27" s="6">
        <f>INDEX(Tableau1[], MATCH(Tableau3[[#This Row],[REFERENCE]], Tableau1[NUMERO], 0), 6)</f>
        <v>0</v>
      </c>
      <c r="G27" s="6">
        <f>INDEX(Tableau1[], MATCH(Tableau3[[#This Row],[REFERENCE]], Tableau1[NUMERO], 0), 7)</f>
        <v>0</v>
      </c>
      <c r="H27" t="s">
        <v>12605</v>
      </c>
      <c r="J27" s="2">
        <v>43139</v>
      </c>
      <c r="K27" s="2">
        <v>43139</v>
      </c>
      <c r="L27" s="2" t="s">
        <v>12596</v>
      </c>
      <c r="O27" s="7">
        <v>35</v>
      </c>
      <c r="P27" s="8"/>
      <c r="Q27" s="2"/>
    </row>
    <row r="28" spans="1:18">
      <c r="A28" s="8">
        <v>34404363</v>
      </c>
      <c r="B28" s="5">
        <f>INDEX(Tableau1[], MATCH(Tableau3[[#This Row],[REFERENCE]], Tableau1[NUMERO], 0), 2)</f>
        <v>42052</v>
      </c>
      <c r="C28" s="6" t="str">
        <f>INDEX(Tableau1[], MATCH(Tableau3[[#This Row],[REFERENCE]], Tableau1[NUMERO], 0), 3)</f>
        <v>SPEC</v>
      </c>
      <c r="D28" s="6" t="str">
        <f>INDEX(Tableau1[], MATCH(Tableau3[[#This Row],[REFERENCE]], Tableau1[NUMERO], 0),4)</f>
        <v>PLATINE SUPPORT AES</v>
      </c>
      <c r="E28" s="6" t="str">
        <f>INDEX(Tableau1[], MATCH(Tableau3[[#This Row],[REFERENCE]], Tableau1[NUMERO], 0), 5)</f>
        <v>G300 AES</v>
      </c>
      <c r="F28" s="6">
        <f>INDEX(Tableau1[], MATCH(Tableau3[[#This Row],[REFERENCE]], Tableau1[NUMERO], 0), 6)</f>
        <v>0</v>
      </c>
      <c r="G28" s="6">
        <f>INDEX(Tableau1[], MATCH(Tableau3[[#This Row],[REFERENCE]], Tableau1[NUMERO], 0), 7)</f>
        <v>0</v>
      </c>
      <c r="H28" t="s">
        <v>12592</v>
      </c>
      <c r="J28" s="2">
        <v>42058</v>
      </c>
      <c r="K28" s="2" t="s">
        <v>12601</v>
      </c>
      <c r="L28" s="2" t="s">
        <v>12596</v>
      </c>
      <c r="O28" s="7">
        <v>39</v>
      </c>
      <c r="P28" s="8"/>
      <c r="Q28" s="2"/>
    </row>
    <row r="29" spans="1:18">
      <c r="A29" s="8">
        <v>34404405</v>
      </c>
      <c r="B29" s="5">
        <f>INDEX(Tableau1[], MATCH(Tableau3[[#This Row],[REFERENCE]], Tableau1[NUMERO], 0), 2)</f>
        <v>42081</v>
      </c>
      <c r="C29" s="6" t="str">
        <f>INDEX(Tableau1[], MATCH(Tableau3[[#This Row],[REFERENCE]], Tableau1[NUMERO], 0), 3)</f>
        <v>SPEC</v>
      </c>
      <c r="D29" s="6" t="str">
        <f>INDEX(Tableau1[], MATCH(Tableau3[[#This Row],[REFERENCE]], Tableau1[NUMERO], 0),4)</f>
        <v>CX cote UPS L+</v>
      </c>
      <c r="E29" s="6" t="str">
        <f>INDEX(Tableau1[], MATCH(Tableau3[[#This Row],[REFERENCE]], Tableau1[NUMERO], 0), 5)</f>
        <v>BCB BOX G6K</v>
      </c>
      <c r="F29" s="6">
        <f>INDEX(Tableau1[], MATCH(Tableau3[[#This Row],[REFERENCE]], Tableau1[NUMERO], 0), 6)</f>
        <v>0</v>
      </c>
      <c r="G29" s="6">
        <f>INDEX(Tableau1[], MATCH(Tableau3[[#This Row],[REFERENCE]], Tableau1[NUMERO], 0), 7)</f>
        <v>0</v>
      </c>
      <c r="H29" t="s">
        <v>12606</v>
      </c>
      <c r="J29" s="2">
        <v>42082</v>
      </c>
      <c r="K29" s="2" t="s">
        <v>12601</v>
      </c>
      <c r="L29" s="2" t="s">
        <v>12596</v>
      </c>
      <c r="O29" s="7">
        <v>71.5</v>
      </c>
      <c r="P29" s="8"/>
      <c r="Q29" s="2"/>
    </row>
    <row r="30" spans="1:18">
      <c r="A30" s="8">
        <v>34404435</v>
      </c>
      <c r="B30" s="5">
        <f>INDEX(Tableau1[], MATCH(Tableau3[[#This Row],[REFERENCE]], Tableau1[NUMERO], 0), 2)</f>
        <v>42081</v>
      </c>
      <c r="C30" s="6" t="str">
        <f>INDEX(Tableau1[], MATCH(Tableau3[[#This Row],[REFERENCE]], Tableau1[NUMERO], 0), 3)</f>
        <v>SPEC</v>
      </c>
      <c r="D30" s="6" t="str">
        <f>INDEX(Tableau1[], MATCH(Tableau3[[#This Row],[REFERENCE]], Tableau1[NUMERO], 0),4)</f>
        <v>CX JDB JUNCTION 2</v>
      </c>
      <c r="E30" s="6" t="str">
        <f>INDEX(Tableau1[], MATCH(Tableau3[[#This Row],[REFERENCE]], Tableau1[NUMERO], 0), 5)</f>
        <v>STS2000A</v>
      </c>
      <c r="F30" s="6">
        <f>INDEX(Tableau1[], MATCH(Tableau3[[#This Row],[REFERENCE]], Tableau1[NUMERO], 0), 6)</f>
        <v>0</v>
      </c>
      <c r="G30" s="6">
        <f>INDEX(Tableau1[], MATCH(Tableau3[[#This Row],[REFERENCE]], Tableau1[NUMERO], 0), 7)</f>
        <v>0</v>
      </c>
      <c r="J30" s="2">
        <v>42088</v>
      </c>
      <c r="K30" s="2" t="s">
        <v>12601</v>
      </c>
      <c r="L30" s="2" t="s">
        <v>12596</v>
      </c>
      <c r="O30" s="7">
        <v>62.9</v>
      </c>
      <c r="P30" s="8"/>
      <c r="Q30" s="2"/>
    </row>
    <row r="31" spans="1:18">
      <c r="A31" s="8">
        <v>34404436</v>
      </c>
      <c r="B31" s="5">
        <f>INDEX(Tableau1[], MATCH(Tableau3[[#This Row],[REFERENCE]], Tableau1[NUMERO], 0), 2)</f>
        <v>42081</v>
      </c>
      <c r="C31" s="6" t="str">
        <f>INDEX(Tableau1[], MATCH(Tableau3[[#This Row],[REFERENCE]], Tableau1[NUMERO], 0), 3)</f>
        <v>SPEC</v>
      </c>
      <c r="D31" s="6" t="str">
        <f>INDEX(Tableau1[], MATCH(Tableau3[[#This Row],[REFERENCE]], Tableau1[NUMERO], 0),4)</f>
        <v>CX JDB JUNCTION 3</v>
      </c>
      <c r="E31" s="6" t="str">
        <f>INDEX(Tableau1[], MATCH(Tableau3[[#This Row],[REFERENCE]], Tableau1[NUMERO], 0), 5)</f>
        <v>STS2000A</v>
      </c>
      <c r="F31" s="6">
        <f>INDEX(Tableau1[], MATCH(Tableau3[[#This Row],[REFERENCE]], Tableau1[NUMERO], 0), 6)</f>
        <v>0</v>
      </c>
      <c r="G31" s="6">
        <f>INDEX(Tableau1[], MATCH(Tableau3[[#This Row],[REFERENCE]], Tableau1[NUMERO], 0), 7)</f>
        <v>0</v>
      </c>
      <c r="J31" s="2">
        <v>42088</v>
      </c>
      <c r="K31" s="2" t="s">
        <v>12601</v>
      </c>
      <c r="L31" s="2" t="s">
        <v>12596</v>
      </c>
      <c r="O31" s="7">
        <v>62.9</v>
      </c>
      <c r="P31" s="8"/>
      <c r="Q31" s="2"/>
    </row>
    <row r="32" spans="1:18">
      <c r="A32" s="8">
        <v>34404437</v>
      </c>
      <c r="B32" s="5">
        <f>INDEX(Tableau1[], MATCH(Tableau3[[#This Row],[REFERENCE]], Tableau1[NUMERO], 0), 2)</f>
        <v>42081</v>
      </c>
      <c r="C32" s="6" t="str">
        <f>INDEX(Tableau1[], MATCH(Tableau3[[#This Row],[REFERENCE]], Tableau1[NUMERO], 0), 3)</f>
        <v>SPEC</v>
      </c>
      <c r="D32" s="6" t="str">
        <f>INDEX(Tableau1[], MATCH(Tableau3[[#This Row],[REFERENCE]], Tableau1[NUMERO], 0),4)</f>
        <v>CX JDB JUNCTION 4</v>
      </c>
      <c r="E32" s="6" t="str">
        <f>INDEX(Tableau1[], MATCH(Tableau3[[#This Row],[REFERENCE]], Tableau1[NUMERO], 0), 5)</f>
        <v>STS2000A</v>
      </c>
      <c r="F32" s="6">
        <f>INDEX(Tableau1[], MATCH(Tableau3[[#This Row],[REFERENCE]], Tableau1[NUMERO], 0), 6)</f>
        <v>0</v>
      </c>
      <c r="G32" s="6">
        <f>INDEX(Tableau1[], MATCH(Tableau3[[#This Row],[REFERENCE]], Tableau1[NUMERO], 0), 7)</f>
        <v>0</v>
      </c>
      <c r="J32" s="2">
        <v>42088</v>
      </c>
      <c r="K32" s="2" t="s">
        <v>12601</v>
      </c>
      <c r="L32" s="2" t="s">
        <v>12596</v>
      </c>
      <c r="O32" s="7">
        <v>62.9</v>
      </c>
      <c r="P32" s="8"/>
      <c r="Q32" s="2"/>
    </row>
    <row r="33" spans="1:18">
      <c r="A33" s="8">
        <v>34404438</v>
      </c>
      <c r="B33" s="5">
        <f>INDEX(Tableau1[], MATCH(Tableau3[[#This Row],[REFERENCE]], Tableau1[NUMERO], 0), 2)</f>
        <v>42081</v>
      </c>
      <c r="C33" s="6" t="str">
        <f>INDEX(Tableau1[], MATCH(Tableau3[[#This Row],[REFERENCE]], Tableau1[NUMERO], 0), 3)</f>
        <v>SPEC</v>
      </c>
      <c r="D33" s="6" t="str">
        <f>INDEX(Tableau1[], MATCH(Tableau3[[#This Row],[REFERENCE]], Tableau1[NUMERO], 0),4)</f>
        <v>CX JDB JUNCTION 5</v>
      </c>
      <c r="E33" s="6" t="str">
        <f>INDEX(Tableau1[], MATCH(Tableau3[[#This Row],[REFERENCE]], Tableau1[NUMERO], 0), 5)</f>
        <v>STS2000A</v>
      </c>
      <c r="F33" s="6">
        <f>INDEX(Tableau1[], MATCH(Tableau3[[#This Row],[REFERENCE]], Tableau1[NUMERO], 0), 6)</f>
        <v>0</v>
      </c>
      <c r="G33" s="6">
        <f>INDEX(Tableau1[], MATCH(Tableau3[[#This Row],[REFERENCE]], Tableau1[NUMERO], 0), 7)</f>
        <v>0</v>
      </c>
      <c r="J33" s="2">
        <v>42088</v>
      </c>
      <c r="K33" s="2" t="s">
        <v>12601</v>
      </c>
      <c r="L33" s="2" t="s">
        <v>12596</v>
      </c>
      <c r="O33" s="7">
        <v>50.3</v>
      </c>
      <c r="P33" s="8"/>
      <c r="Q33" s="2"/>
    </row>
    <row r="34" spans="1:18">
      <c r="A34" s="8">
        <v>34404440</v>
      </c>
      <c r="B34" s="5">
        <f>INDEX(Tableau1[], MATCH(Tableau3[[#This Row],[REFERENCE]], Tableau1[NUMERO], 0), 2)</f>
        <v>42081</v>
      </c>
      <c r="C34" s="6" t="str">
        <f>INDEX(Tableau1[], MATCH(Tableau3[[#This Row],[REFERENCE]], Tableau1[NUMERO], 0), 3)</f>
        <v>SPEC</v>
      </c>
      <c r="D34" s="6" t="str">
        <f>INDEX(Tableau1[], MATCH(Tableau3[[#This Row],[REFERENCE]], Tableau1[NUMERO], 0),4)</f>
        <v>CX1 L+ / self A</v>
      </c>
      <c r="E34" s="6" t="str">
        <f>INDEX(Tableau1[], MATCH(Tableau3[[#This Row],[REFERENCE]], Tableau1[NUMERO], 0), 5)</f>
        <v>BCB BOX G6K</v>
      </c>
      <c r="F34" s="6">
        <f>INDEX(Tableau1[], MATCH(Tableau3[[#This Row],[REFERENCE]], Tableau1[NUMERO], 0), 6)</f>
        <v>0</v>
      </c>
      <c r="G34" s="6">
        <f>INDEX(Tableau1[], MATCH(Tableau3[[#This Row],[REFERENCE]], Tableau1[NUMERO], 0), 7)</f>
        <v>0</v>
      </c>
      <c r="H34" t="s">
        <v>12606</v>
      </c>
      <c r="J34" s="2">
        <v>42082</v>
      </c>
      <c r="K34" s="2" t="s">
        <v>12607</v>
      </c>
      <c r="L34" s="2" t="s">
        <v>12596</v>
      </c>
      <c r="O34" s="7">
        <v>71.5</v>
      </c>
      <c r="P34" s="8"/>
      <c r="Q34" s="2"/>
    </row>
    <row r="35" spans="1:18">
      <c r="A35" s="8">
        <v>34404441</v>
      </c>
      <c r="B35" s="5">
        <f>INDEX(Tableau1[], MATCH(Tableau3[[#This Row],[REFERENCE]], Tableau1[NUMERO], 0), 2)</f>
        <v>42081</v>
      </c>
      <c r="C35" s="6" t="str">
        <f>INDEX(Tableau1[], MATCH(Tableau3[[#This Row],[REFERENCE]], Tableau1[NUMERO], 0), 3)</f>
        <v>SPEC</v>
      </c>
      <c r="D35" s="6" t="str">
        <f>INDEX(Tableau1[], MATCH(Tableau3[[#This Row],[REFERENCE]], Tableau1[NUMERO], 0),4)</f>
        <v>CX2 L+ / self A</v>
      </c>
      <c r="E35" s="6" t="str">
        <f>INDEX(Tableau1[], MATCH(Tableau3[[#This Row],[REFERENCE]], Tableau1[NUMERO], 0), 5)</f>
        <v>BCB BOX G6K</v>
      </c>
      <c r="F35" s="6">
        <f>INDEX(Tableau1[], MATCH(Tableau3[[#This Row],[REFERENCE]], Tableau1[NUMERO], 0), 6)</f>
        <v>0</v>
      </c>
      <c r="G35" s="6">
        <f>INDEX(Tableau1[], MATCH(Tableau3[[#This Row],[REFERENCE]], Tableau1[NUMERO], 0), 7)</f>
        <v>0</v>
      </c>
      <c r="H35" t="s">
        <v>12606</v>
      </c>
      <c r="J35" s="2">
        <v>42082</v>
      </c>
      <c r="K35" s="2" t="s">
        <v>12601</v>
      </c>
      <c r="L35" s="2" t="s">
        <v>12596</v>
      </c>
      <c r="O35" s="7">
        <v>71.5</v>
      </c>
      <c r="P35" s="8"/>
      <c r="Q35" s="2"/>
    </row>
    <row r="36" spans="1:18">
      <c r="A36" s="8">
        <v>34404442</v>
      </c>
      <c r="B36" s="5">
        <f>INDEX(Tableau1[], MATCH(Tableau3[[#This Row],[REFERENCE]], Tableau1[NUMERO], 0), 2)</f>
        <v>42081</v>
      </c>
      <c r="C36" s="6" t="str">
        <f>INDEX(Tableau1[], MATCH(Tableau3[[#This Row],[REFERENCE]], Tableau1[NUMERO], 0), 3)</f>
        <v>SPEC</v>
      </c>
      <c r="D36" s="6" t="str">
        <f>INDEX(Tableau1[], MATCH(Tableau3[[#This Row],[REFERENCE]], Tableau1[NUMERO], 0),4)</f>
        <v>CX1 L+ / self B</v>
      </c>
      <c r="E36" s="6" t="str">
        <f>INDEX(Tableau1[], MATCH(Tableau3[[#This Row],[REFERENCE]], Tableau1[NUMERO], 0), 5)</f>
        <v>BCB BOX G6K</v>
      </c>
      <c r="F36" s="6">
        <f>INDEX(Tableau1[], MATCH(Tableau3[[#This Row],[REFERENCE]], Tableau1[NUMERO], 0), 6)</f>
        <v>0</v>
      </c>
      <c r="G36" s="6">
        <f>INDEX(Tableau1[], MATCH(Tableau3[[#This Row],[REFERENCE]], Tableau1[NUMERO], 0), 7)</f>
        <v>0</v>
      </c>
      <c r="H36" t="s">
        <v>12606</v>
      </c>
      <c r="J36" s="2">
        <v>42082</v>
      </c>
      <c r="K36" s="2" t="s">
        <v>12601</v>
      </c>
      <c r="L36" s="2" t="s">
        <v>12596</v>
      </c>
      <c r="O36" s="7">
        <v>71.5</v>
      </c>
      <c r="P36" s="8"/>
      <c r="Q36" s="2"/>
    </row>
    <row r="37" spans="1:18">
      <c r="A37" s="8">
        <v>34404443</v>
      </c>
      <c r="B37" s="5">
        <f>INDEX(Tableau1[], MATCH(Tableau3[[#This Row],[REFERENCE]], Tableau1[NUMERO], 0), 2)</f>
        <v>42081</v>
      </c>
      <c r="C37" s="6" t="str">
        <f>INDEX(Tableau1[], MATCH(Tableau3[[#This Row],[REFERENCE]], Tableau1[NUMERO], 0), 3)</f>
        <v>SPEC</v>
      </c>
      <c r="D37" s="6" t="str">
        <f>INDEX(Tableau1[], MATCH(Tableau3[[#This Row],[REFERENCE]], Tableau1[NUMERO], 0),4)</f>
        <v>CX1 L+ / self B</v>
      </c>
      <c r="E37" s="6" t="str">
        <f>INDEX(Tableau1[], MATCH(Tableau3[[#This Row],[REFERENCE]], Tableau1[NUMERO], 0), 5)</f>
        <v>BCB BOX G6K</v>
      </c>
      <c r="F37" s="6">
        <f>INDEX(Tableau1[], MATCH(Tableau3[[#This Row],[REFERENCE]], Tableau1[NUMERO], 0), 6)</f>
        <v>0</v>
      </c>
      <c r="G37" s="6">
        <f>INDEX(Tableau1[], MATCH(Tableau3[[#This Row],[REFERENCE]], Tableau1[NUMERO], 0), 7)</f>
        <v>0</v>
      </c>
      <c r="H37" t="s">
        <v>12606</v>
      </c>
      <c r="J37" s="2">
        <v>42082</v>
      </c>
      <c r="K37" s="2" t="s">
        <v>12601</v>
      </c>
      <c r="L37" s="2" t="s">
        <v>12596</v>
      </c>
      <c r="O37" s="7">
        <v>71.5</v>
      </c>
      <c r="P37" s="8"/>
      <c r="Q37" s="2"/>
    </row>
    <row r="38" spans="1:18">
      <c r="A38" s="8">
        <v>34404444</v>
      </c>
      <c r="B38" s="5">
        <f>INDEX(Tableau1[], MATCH(Tableau3[[#This Row],[REFERENCE]], Tableau1[NUMERO], 0), 2)</f>
        <v>42081</v>
      </c>
      <c r="C38" s="6" t="str">
        <f>INDEX(Tableau1[], MATCH(Tableau3[[#This Row],[REFERENCE]], Tableau1[NUMERO], 0), 3)</f>
        <v>SPEC</v>
      </c>
      <c r="D38" s="6" t="str">
        <f>INDEX(Tableau1[], MATCH(Tableau3[[#This Row],[REFERENCE]], Tableau1[NUMERO], 0),4)</f>
        <v>Pontage cote UPS L+</v>
      </c>
      <c r="E38" s="6" t="str">
        <f>INDEX(Tableau1[], MATCH(Tableau3[[#This Row],[REFERENCE]], Tableau1[NUMERO], 0), 5)</f>
        <v>BCB BOX G6K</v>
      </c>
      <c r="F38" s="6">
        <f>INDEX(Tableau1[], MATCH(Tableau3[[#This Row],[REFERENCE]], Tableau1[NUMERO], 0), 6)</f>
        <v>0</v>
      </c>
      <c r="G38" s="6">
        <f>INDEX(Tableau1[], MATCH(Tableau3[[#This Row],[REFERENCE]], Tableau1[NUMERO], 0), 7)</f>
        <v>0</v>
      </c>
      <c r="H38" t="s">
        <v>12606</v>
      </c>
      <c r="J38" s="2">
        <v>42082</v>
      </c>
      <c r="K38" s="2" t="s">
        <v>12601</v>
      </c>
      <c r="L38" s="2" t="s">
        <v>12596</v>
      </c>
      <c r="O38" s="7">
        <v>71.5</v>
      </c>
      <c r="P38" s="8"/>
      <c r="Q38" s="2"/>
    </row>
    <row r="39" spans="1:18">
      <c r="A39" s="8">
        <v>34404450</v>
      </c>
      <c r="B39" s="5">
        <f>INDEX(Tableau1[], MATCH(Tableau3[[#This Row],[REFERENCE]], Tableau1[NUMERO], 0), 2)</f>
        <v>42081</v>
      </c>
      <c r="C39" s="6" t="str">
        <f>INDEX(Tableau1[], MATCH(Tableau3[[#This Row],[REFERENCE]], Tableau1[NUMERO], 0), 3)</f>
        <v>SPEC</v>
      </c>
      <c r="D39" s="6" t="str">
        <f>INDEX(Tableau1[], MATCH(Tableau3[[#This Row],[REFERENCE]], Tableau1[NUMERO], 0),4)</f>
        <v>Pontage cote UPS L-</v>
      </c>
      <c r="E39" s="6" t="str">
        <f>INDEX(Tableau1[], MATCH(Tableau3[[#This Row],[REFERENCE]], Tableau1[NUMERO], 0), 5)</f>
        <v>BCB BOX G6K</v>
      </c>
      <c r="F39" s="6">
        <f>INDEX(Tableau1[], MATCH(Tableau3[[#This Row],[REFERENCE]], Tableau1[NUMERO], 0), 6)</f>
        <v>0</v>
      </c>
      <c r="G39" s="6">
        <f>INDEX(Tableau1[], MATCH(Tableau3[[#This Row],[REFERENCE]], Tableau1[NUMERO], 0), 7)</f>
        <v>0</v>
      </c>
      <c r="H39" t="s">
        <v>12606</v>
      </c>
      <c r="J39" s="2">
        <v>42082</v>
      </c>
      <c r="K39" s="2" t="s">
        <v>12601</v>
      </c>
      <c r="L39" s="2" t="s">
        <v>12596</v>
      </c>
      <c r="O39" s="7">
        <v>71.5</v>
      </c>
      <c r="P39" s="8"/>
      <c r="Q39" s="2"/>
    </row>
    <row r="40" spans="1:18">
      <c r="A40" s="8">
        <v>34404552</v>
      </c>
      <c r="B40" s="5">
        <f>INDEX(Tableau1[], MATCH(Tableau3[[#This Row],[REFERENCE]], Tableau1[NUMERO], 0), 2)</f>
        <v>42108</v>
      </c>
      <c r="C40" s="6" t="str">
        <f>INDEX(Tableau1[], MATCH(Tableau3[[#This Row],[REFERENCE]], Tableau1[NUMERO], 0), 3)</f>
        <v>SPEC</v>
      </c>
      <c r="D40" s="6" t="str">
        <f>INDEX(Tableau1[], MATCH(Tableau3[[#This Row],[REFERENCE]], Tableau1[NUMERO], 0),4)</f>
        <v>PLASTIC PC CB COVER M-STAR</v>
      </c>
      <c r="E40" s="6" t="str">
        <f>INDEX(Tableau1[], MATCH(Tableau3[[#This Row],[REFERENCE]], Tableau1[NUMERO], 0), 5)</f>
        <v>G300 AES 3.3 30Kva</v>
      </c>
      <c r="F40" s="6">
        <f>INDEX(Tableau1[], MATCH(Tableau3[[#This Row],[REFERENCE]], Tableau1[NUMERO], 0), 6)</f>
        <v>0</v>
      </c>
      <c r="G40" s="6">
        <f>INDEX(Tableau1[], MATCH(Tableau3[[#This Row],[REFERENCE]], Tableau1[NUMERO], 0), 7)</f>
        <v>0</v>
      </c>
      <c r="H40" t="s">
        <v>12608</v>
      </c>
      <c r="J40" s="2">
        <v>42108</v>
      </c>
      <c r="K40" s="2" t="s">
        <v>12601</v>
      </c>
      <c r="L40" s="2" t="s">
        <v>12596</v>
      </c>
      <c r="O40" s="7">
        <v>18.3</v>
      </c>
      <c r="P40" s="8"/>
      <c r="Q40" s="2"/>
    </row>
    <row r="41" spans="1:18">
      <c r="A41" s="8">
        <v>34405385</v>
      </c>
      <c r="B41" s="5">
        <f>INDEX(Tableau1[], MATCH(Tableau3[[#This Row],[REFERENCE]], Tableau1[NUMERO], 0), 2)</f>
        <v>42625</v>
      </c>
      <c r="C41" s="6" t="str">
        <f>INDEX(Tableau1[], MATCH(Tableau3[[#This Row],[REFERENCE]], Tableau1[NUMERO], 0), 3)</f>
        <v>SPEC</v>
      </c>
      <c r="D41" s="6" t="str">
        <f>INDEX(Tableau1[], MATCH(Tableau3[[#This Row],[REFERENCE]], Tableau1[NUMERO], 0),4)</f>
        <v>PLASTRON 400 JDB</v>
      </c>
      <c r="E41" s="6" t="str">
        <f>INDEX(Tableau1[], MATCH(Tableau3[[#This Row],[REFERENCE]], Tableau1[NUMERO], 0), 5)</f>
        <v>ARMOIRE FUPACT</v>
      </c>
      <c r="F41" s="6">
        <f>INDEX(Tableau1[], MATCH(Tableau3[[#This Row],[REFERENCE]], Tableau1[NUMERO], 0), 6)</f>
        <v>0</v>
      </c>
      <c r="G41" s="6">
        <f>INDEX(Tableau1[], MATCH(Tableau3[[#This Row],[REFERENCE]], Tableau1[NUMERO], 0), 7)</f>
        <v>0</v>
      </c>
      <c r="H41" t="s">
        <v>12609</v>
      </c>
      <c r="J41" s="2">
        <v>43808</v>
      </c>
      <c r="K41" s="2">
        <v>43808</v>
      </c>
      <c r="L41" s="2"/>
      <c r="O41" s="7">
        <v>72</v>
      </c>
      <c r="P41" s="8"/>
      <c r="Q41" s="2">
        <v>43870</v>
      </c>
    </row>
    <row r="42" spans="1:18">
      <c r="A42" s="8">
        <v>34406109</v>
      </c>
      <c r="B42" s="5">
        <f>INDEX(Tableau1[], MATCH(Tableau3[[#This Row],[REFERENCE]], Tableau1[NUMERO], 0), 2)</f>
        <v>42892</v>
      </c>
      <c r="C42" s="6" t="str">
        <f>INDEX(Tableau1[], MATCH(Tableau3[[#This Row],[REFERENCE]], Tableau1[NUMERO], 0), 3)</f>
        <v>SPEC</v>
      </c>
      <c r="D42" s="6" t="str">
        <f>INDEX(Tableau1[], MATCH(Tableau3[[#This Row],[REFERENCE]], Tableau1[NUMERO], 0),4)</f>
        <v>SUPPORT VOYANT</v>
      </c>
      <c r="E42" s="6" t="str">
        <f>INDEX(Tableau1[], MATCH(Tableau3[[#This Row],[REFERENCE]], Tableau1[NUMERO], 0), 5)</f>
        <v>MBC 1500kVA GVX</v>
      </c>
      <c r="F42" s="6">
        <f>INDEX(Tableau1[], MATCH(Tableau3[[#This Row],[REFERENCE]], Tableau1[NUMERO], 0), 6)</f>
        <v>0</v>
      </c>
      <c r="G42" s="6">
        <f>INDEX(Tableau1[], MATCH(Tableau3[[#This Row],[REFERENCE]], Tableau1[NUMERO], 0), 7)</f>
        <v>0</v>
      </c>
      <c r="H42" t="s">
        <v>12590</v>
      </c>
      <c r="J42" s="2">
        <v>43123</v>
      </c>
      <c r="K42" s="2" t="s">
        <v>12601</v>
      </c>
      <c r="L42" s="2" t="s">
        <v>12596</v>
      </c>
      <c r="O42" s="7">
        <v>12.75</v>
      </c>
      <c r="P42" s="8"/>
      <c r="Q42" s="2"/>
      <c r="R42" t="s">
        <v>12610</v>
      </c>
    </row>
    <row r="43" spans="1:18">
      <c r="A43" s="8">
        <v>34406110</v>
      </c>
      <c r="B43" s="5">
        <f>INDEX(Tableau1[], MATCH(Tableau3[[#This Row],[REFERENCE]], Tableau1[NUMERO], 0), 2)</f>
        <v>42892</v>
      </c>
      <c r="C43" s="6" t="str">
        <f>INDEX(Tableau1[], MATCH(Tableau3[[#This Row],[REFERENCE]], Tableau1[NUMERO], 0), 3)</f>
        <v>SPEC</v>
      </c>
      <c r="D43" s="6" t="str">
        <f>INDEX(Tableau1[], MATCH(Tableau3[[#This Row],[REFERENCE]], Tableau1[NUMERO], 0),4)</f>
        <v xml:space="preserve">SUPPORT RAIL REGLABLE </v>
      </c>
      <c r="E43" s="6" t="str">
        <f>INDEX(Tableau1[], MATCH(Tableau3[[#This Row],[REFERENCE]], Tableau1[NUMERO], 0), 5)</f>
        <v>MBC 1500kVA GVX</v>
      </c>
      <c r="F43" s="6">
        <f>INDEX(Tableau1[], MATCH(Tableau3[[#This Row],[REFERENCE]], Tableau1[NUMERO], 0), 6)</f>
        <v>0</v>
      </c>
      <c r="G43" s="6">
        <f>INDEX(Tableau1[], MATCH(Tableau3[[#This Row],[REFERENCE]], Tableau1[NUMERO], 0), 7)</f>
        <v>0</v>
      </c>
      <c r="H43" t="s">
        <v>12590</v>
      </c>
      <c r="J43" s="2">
        <v>43123</v>
      </c>
      <c r="K43" s="2" t="s">
        <v>12601</v>
      </c>
      <c r="L43" s="2" t="s">
        <v>12596</v>
      </c>
      <c r="O43" s="7">
        <v>15.3</v>
      </c>
      <c r="P43" s="8"/>
      <c r="Q43" s="2"/>
      <c r="R43" t="s">
        <v>12610</v>
      </c>
    </row>
    <row r="44" spans="1:18">
      <c r="A44" s="8">
        <v>34406135</v>
      </c>
      <c r="B44" s="5">
        <f>INDEX(Tableau1[], MATCH(Tableau3[[#This Row],[REFERENCE]], Tableau1[NUMERO], 0), 2)</f>
        <v>42898</v>
      </c>
      <c r="C44" s="6">
        <f>INDEX(Tableau1[], MATCH(Tableau3[[#This Row],[REFERENCE]], Tableau1[NUMERO], 0), 3)</f>
        <v>0</v>
      </c>
      <c r="D44" s="6" t="str">
        <f>INDEX(Tableau1[], MATCH(Tableau3[[#This Row],[REFERENCE]], Tableau1[NUMERO], 0),4)</f>
        <v>TOIT MBC CABLES</v>
      </c>
      <c r="E44" s="6" t="str">
        <f>INDEX(Tableau1[], MATCH(Tableau3[[#This Row],[REFERENCE]], Tableau1[NUMERO], 0), 5)</f>
        <v>MBC GVX</v>
      </c>
      <c r="F44" s="6">
        <f>INDEX(Tableau1[], MATCH(Tableau3[[#This Row],[REFERENCE]], Tableau1[NUMERO], 0), 6)</f>
        <v>0</v>
      </c>
      <c r="G44" s="6">
        <f>INDEX(Tableau1[], MATCH(Tableau3[[#This Row],[REFERENCE]], Tableau1[NUMERO], 0), 7)</f>
        <v>0</v>
      </c>
      <c r="H44" t="s">
        <v>12590</v>
      </c>
      <c r="J44" s="2">
        <v>43123</v>
      </c>
      <c r="K44" s="2" t="s">
        <v>12601</v>
      </c>
      <c r="L44" s="2" t="s">
        <v>12596</v>
      </c>
      <c r="O44" s="7">
        <v>45.05</v>
      </c>
      <c r="P44" s="8"/>
      <c r="Q44" s="2"/>
      <c r="R44" t="s">
        <v>12610</v>
      </c>
    </row>
    <row r="45" spans="1:18">
      <c r="A45" s="8">
        <v>34406161</v>
      </c>
      <c r="B45" s="5">
        <f>INDEX(Tableau1[], MATCH(Tableau3[[#This Row],[REFERENCE]], Tableau1[NUMERO], 0), 2)</f>
        <v>42898</v>
      </c>
      <c r="C45" s="6">
        <f>INDEX(Tableau1[], MATCH(Tableau3[[#This Row],[REFERENCE]], Tableau1[NUMERO], 0), 3)</f>
        <v>0</v>
      </c>
      <c r="D45" s="6" t="str">
        <f>INDEX(Tableau1[], MATCH(Tableau3[[#This Row],[REFERENCE]], Tableau1[NUMERO], 0),4)</f>
        <v>SUPPORT LINERGY DOUBLE</v>
      </c>
      <c r="E45" s="6" t="str">
        <f>INDEX(Tableau1[], MATCH(Tableau3[[#This Row],[REFERENCE]], Tableau1[NUMERO], 0), 5)</f>
        <v>MBC GVX</v>
      </c>
      <c r="F45" s="6">
        <f>INDEX(Tableau1[], MATCH(Tableau3[[#This Row],[REFERENCE]], Tableau1[NUMERO], 0), 6)</f>
        <v>0</v>
      </c>
      <c r="G45" s="6">
        <f>INDEX(Tableau1[], MATCH(Tableau3[[#This Row],[REFERENCE]], Tableau1[NUMERO], 0), 7)</f>
        <v>0</v>
      </c>
      <c r="H45" t="s">
        <v>12590</v>
      </c>
      <c r="J45" s="2">
        <v>43123</v>
      </c>
      <c r="K45" s="2" t="s">
        <v>12601</v>
      </c>
      <c r="L45" s="2" t="s">
        <v>12596</v>
      </c>
      <c r="O45" s="7">
        <v>64.599999999999994</v>
      </c>
      <c r="P45" s="8"/>
      <c r="Q45" s="2"/>
      <c r="R45" t="s">
        <v>12610</v>
      </c>
    </row>
    <row r="46" spans="1:18">
      <c r="A46" s="8">
        <v>34406164</v>
      </c>
      <c r="B46" s="5">
        <f>INDEX(Tableau1[], MATCH(Tableau3[[#This Row],[REFERENCE]], Tableau1[NUMERO], 0), 2)</f>
        <v>42898</v>
      </c>
      <c r="C46" s="6">
        <f>INDEX(Tableau1[], MATCH(Tableau3[[#This Row],[REFERENCE]], Tableau1[NUMERO], 0), 3)</f>
        <v>0</v>
      </c>
      <c r="D46" s="6" t="str">
        <f>INDEX(Tableau1[], MATCH(Tableau3[[#This Row],[REFERENCE]], Tableau1[NUMERO], 0),4)</f>
        <v>PLATINE HAUT NW25 FIXE</v>
      </c>
      <c r="E46" s="6" t="str">
        <f>INDEX(Tableau1[], MATCH(Tableau3[[#This Row],[REFERENCE]], Tableau1[NUMERO], 0), 5)</f>
        <v>MBC GVX</v>
      </c>
      <c r="F46" s="6">
        <f>INDEX(Tableau1[], MATCH(Tableau3[[#This Row],[REFERENCE]], Tableau1[NUMERO], 0), 6)</f>
        <v>0</v>
      </c>
      <c r="G46" s="6">
        <f>INDEX(Tableau1[], MATCH(Tableau3[[#This Row],[REFERENCE]], Tableau1[NUMERO], 0), 7)</f>
        <v>0</v>
      </c>
      <c r="H46" t="s">
        <v>12590</v>
      </c>
      <c r="J46" s="2">
        <v>43123</v>
      </c>
      <c r="K46" s="2" t="s">
        <v>12601</v>
      </c>
      <c r="L46" s="2" t="s">
        <v>12596</v>
      </c>
      <c r="O46" s="7">
        <v>34</v>
      </c>
      <c r="P46" s="8"/>
      <c r="Q46" s="2"/>
      <c r="R46" t="s">
        <v>12610</v>
      </c>
    </row>
    <row r="47" spans="1:18">
      <c r="A47" s="8">
        <v>34406184</v>
      </c>
      <c r="B47" s="5">
        <f>INDEX(Tableau1[], MATCH(Tableau3[[#This Row],[REFERENCE]], Tableau1[NUMERO], 0), 2)</f>
        <v>42926</v>
      </c>
      <c r="C47" s="6">
        <f>INDEX(Tableau1[], MATCH(Tableau3[[#This Row],[REFERENCE]], Tableau1[NUMERO], 0), 3)</f>
        <v>0</v>
      </c>
      <c r="D47" s="6" t="str">
        <f>INDEX(Tableau1[], MATCH(Tableau3[[#This Row],[REFERENCE]], Tableau1[NUMERO], 0),4)</f>
        <v>SUPPORT LATERAL RACCORDEMENT CLIENT</v>
      </c>
      <c r="E47" s="6" t="str">
        <f>INDEX(Tableau1[], MATCH(Tableau3[[#This Row],[REFERENCE]], Tableau1[NUMERO], 0), 5)</f>
        <v>MBC GVX</v>
      </c>
      <c r="F47" s="6">
        <f>INDEX(Tableau1[], MATCH(Tableau3[[#This Row],[REFERENCE]], Tableau1[NUMERO], 0), 6)</f>
        <v>0</v>
      </c>
      <c r="G47" s="6">
        <f>INDEX(Tableau1[], MATCH(Tableau3[[#This Row],[REFERENCE]], Tableau1[NUMERO], 0), 7)</f>
        <v>0</v>
      </c>
      <c r="H47" t="s">
        <v>12590</v>
      </c>
      <c r="J47" s="2">
        <v>43123</v>
      </c>
      <c r="K47" s="2" t="s">
        <v>12601</v>
      </c>
      <c r="L47" s="2" t="s">
        <v>12596</v>
      </c>
      <c r="O47" s="7">
        <v>29.75</v>
      </c>
      <c r="P47" s="8"/>
      <c r="Q47" s="2"/>
      <c r="R47" t="s">
        <v>12610</v>
      </c>
    </row>
    <row r="48" spans="1:18">
      <c r="A48" s="8">
        <v>34406185</v>
      </c>
      <c r="B48" s="5">
        <f>INDEX(Tableau1[], MATCH(Tableau3[[#This Row],[REFERENCE]], Tableau1[NUMERO], 0), 2)</f>
        <v>42926</v>
      </c>
      <c r="C48" s="6">
        <f>INDEX(Tableau1[], MATCH(Tableau3[[#This Row],[REFERENCE]], Tableau1[NUMERO], 0), 3)</f>
        <v>0</v>
      </c>
      <c r="D48" s="6" t="str">
        <f>INDEX(Tableau1[], MATCH(Tableau3[[#This Row],[REFERENCE]], Tableau1[NUMERO], 0),4)</f>
        <v>SUPPORT CX NEUTRE</v>
      </c>
      <c r="E48" s="6" t="str">
        <f>INDEX(Tableau1[], MATCH(Tableau3[[#This Row],[REFERENCE]], Tableau1[NUMERO], 0), 5)</f>
        <v>MBC GVX</v>
      </c>
      <c r="F48" s="6">
        <f>INDEX(Tableau1[], MATCH(Tableau3[[#This Row],[REFERENCE]], Tableau1[NUMERO], 0), 6)</f>
        <v>0</v>
      </c>
      <c r="G48" s="6">
        <f>INDEX(Tableau1[], MATCH(Tableau3[[#This Row],[REFERENCE]], Tableau1[NUMERO], 0), 7)</f>
        <v>0</v>
      </c>
      <c r="H48" t="s">
        <v>12590</v>
      </c>
      <c r="J48" s="2">
        <v>43123</v>
      </c>
      <c r="K48" s="2" t="s">
        <v>12601</v>
      </c>
      <c r="L48" s="2" t="s">
        <v>12596</v>
      </c>
      <c r="O48" s="7">
        <v>16.149999999999999</v>
      </c>
      <c r="P48" s="8"/>
      <c r="Q48" s="2"/>
      <c r="R48" t="s">
        <v>12610</v>
      </c>
    </row>
    <row r="49" spans="1:18">
      <c r="A49" s="8">
        <v>34406186</v>
      </c>
      <c r="B49" s="5">
        <f>INDEX(Tableau1[], MATCH(Tableau3[[#This Row],[REFERENCE]], Tableau1[NUMERO], 0), 2)</f>
        <v>42926</v>
      </c>
      <c r="C49" s="6">
        <f>INDEX(Tableau1[], MATCH(Tableau3[[#This Row],[REFERENCE]], Tableau1[NUMERO], 0), 3)</f>
        <v>0</v>
      </c>
      <c r="D49" s="6" t="str">
        <f>INDEX(Tableau1[], MATCH(Tableau3[[#This Row],[REFERENCE]], Tableau1[NUMERO], 0),4)</f>
        <v>SUPPORT RACCORDEMENT CLIENT DOUBLE</v>
      </c>
      <c r="E49" s="6" t="str">
        <f>INDEX(Tableau1[], MATCH(Tableau3[[#This Row],[REFERENCE]], Tableau1[NUMERO], 0), 5)</f>
        <v>MBC GVX</v>
      </c>
      <c r="F49" s="6">
        <f>INDEX(Tableau1[], MATCH(Tableau3[[#This Row],[REFERENCE]], Tableau1[NUMERO], 0), 6)</f>
        <v>0</v>
      </c>
      <c r="G49" s="6">
        <f>INDEX(Tableau1[], MATCH(Tableau3[[#This Row],[REFERENCE]], Tableau1[NUMERO], 0), 7)</f>
        <v>0</v>
      </c>
      <c r="H49" t="s">
        <v>12590</v>
      </c>
      <c r="J49" s="2">
        <v>43123</v>
      </c>
      <c r="K49" s="2" t="s">
        <v>12601</v>
      </c>
      <c r="L49" s="2" t="s">
        <v>12596</v>
      </c>
      <c r="O49" s="7">
        <v>68</v>
      </c>
      <c r="P49" s="8"/>
      <c r="Q49" s="2"/>
      <c r="R49" t="s">
        <v>12610</v>
      </c>
    </row>
    <row r="50" spans="1:18">
      <c r="A50" s="8">
        <v>34406188</v>
      </c>
      <c r="B50" s="5">
        <f>INDEX(Tableau1[], MATCH(Tableau3[[#This Row],[REFERENCE]], Tableau1[NUMERO], 0), 2)</f>
        <v>42926</v>
      </c>
      <c r="C50" s="6" t="str">
        <f>INDEX(Tableau1[], MATCH(Tableau3[[#This Row],[REFERENCE]], Tableau1[NUMERO], 0), 3)</f>
        <v>SPEC</v>
      </c>
      <c r="D50" s="6" t="str">
        <f>INDEX(Tableau1[], MATCH(Tableau3[[#This Row],[REFERENCE]], Tableau1[NUMERO], 0),4)</f>
        <v>SUPPORT PE</v>
      </c>
      <c r="E50" s="6" t="str">
        <f>INDEX(Tableau1[], MATCH(Tableau3[[#This Row],[REFERENCE]], Tableau1[NUMERO], 0), 5)</f>
        <v>MBC GVX</v>
      </c>
      <c r="F50" s="6">
        <f>INDEX(Tableau1[], MATCH(Tableau3[[#This Row],[REFERENCE]], Tableau1[NUMERO], 0), 6)</f>
        <v>0</v>
      </c>
      <c r="G50" s="6">
        <f>INDEX(Tableau1[], MATCH(Tableau3[[#This Row],[REFERENCE]], Tableau1[NUMERO], 0), 7)</f>
        <v>0</v>
      </c>
      <c r="H50" t="s">
        <v>12590</v>
      </c>
      <c r="J50" s="2">
        <v>43123</v>
      </c>
      <c r="K50" s="2" t="s">
        <v>12601</v>
      </c>
      <c r="L50" s="2" t="s">
        <v>12596</v>
      </c>
      <c r="O50" s="7">
        <v>16.149999999999999</v>
      </c>
      <c r="P50" s="8"/>
      <c r="Q50" s="2"/>
      <c r="R50" t="s">
        <v>12610</v>
      </c>
    </row>
    <row r="51" spans="1:18">
      <c r="A51" s="8">
        <v>34406196</v>
      </c>
      <c r="B51" s="5">
        <f>INDEX(Tableau1[], MATCH(Tableau3[[#This Row],[REFERENCE]], Tableau1[NUMERO], 0), 2)</f>
        <v>42926</v>
      </c>
      <c r="C51" s="6">
        <f>INDEX(Tableau1[], MATCH(Tableau3[[#This Row],[REFERENCE]], Tableau1[NUMERO], 0), 3)</f>
        <v>0</v>
      </c>
      <c r="D51" s="6" t="str">
        <f>INDEX(Tableau1[], MATCH(Tableau3[[#This Row],[REFERENCE]], Tableau1[NUMERO], 0),4)</f>
        <v>PLATINE BAS NW25 FIXE</v>
      </c>
      <c r="E51" s="6" t="str">
        <f>INDEX(Tableau1[], MATCH(Tableau3[[#This Row],[REFERENCE]], Tableau1[NUMERO], 0), 5)</f>
        <v>MBC GVX</v>
      </c>
      <c r="F51" s="6">
        <f>INDEX(Tableau1[], MATCH(Tableau3[[#This Row],[REFERENCE]], Tableau1[NUMERO], 0), 6)</f>
        <v>0</v>
      </c>
      <c r="G51" s="6">
        <f>INDEX(Tableau1[], MATCH(Tableau3[[#This Row],[REFERENCE]], Tableau1[NUMERO], 0), 7)</f>
        <v>0</v>
      </c>
      <c r="H51" t="s">
        <v>12590</v>
      </c>
      <c r="J51" s="2">
        <v>43123</v>
      </c>
      <c r="K51" s="2" t="s">
        <v>12601</v>
      </c>
      <c r="L51" s="2" t="s">
        <v>12596</v>
      </c>
      <c r="O51" s="7">
        <v>25.5</v>
      </c>
      <c r="P51" s="8"/>
      <c r="Q51" s="2"/>
      <c r="R51" t="s">
        <v>12610</v>
      </c>
    </row>
    <row r="52" spans="1:18">
      <c r="A52" s="8">
        <v>34406197</v>
      </c>
      <c r="B52" s="5">
        <f>INDEX(Tableau1[], MATCH(Tableau3[[#This Row],[REFERENCE]], Tableau1[NUMERO], 0), 2)</f>
        <v>42926</v>
      </c>
      <c r="C52" s="6">
        <f>INDEX(Tableau1[], MATCH(Tableau3[[#This Row],[REFERENCE]], Tableau1[NUMERO], 0), 3)</f>
        <v>0</v>
      </c>
      <c r="D52" s="6" t="str">
        <f>INDEX(Tableau1[], MATCH(Tableau3[[#This Row],[REFERENCE]], Tableau1[NUMERO], 0),4)</f>
        <v>LONGERON GAUCHE</v>
      </c>
      <c r="E52" s="6" t="str">
        <f>INDEX(Tableau1[], MATCH(Tableau3[[#This Row],[REFERENCE]], Tableau1[NUMERO], 0), 5)</f>
        <v>MBC GVX</v>
      </c>
      <c r="F52" s="6">
        <f>INDEX(Tableau1[], MATCH(Tableau3[[#This Row],[REFERENCE]], Tableau1[NUMERO], 0), 6)</f>
        <v>0</v>
      </c>
      <c r="G52" s="6">
        <f>INDEX(Tableau1[], MATCH(Tableau3[[#This Row],[REFERENCE]], Tableau1[NUMERO], 0), 7)</f>
        <v>0</v>
      </c>
      <c r="H52" t="s">
        <v>12590</v>
      </c>
      <c r="J52" s="2">
        <v>43123</v>
      </c>
      <c r="K52" s="2" t="s">
        <v>12601</v>
      </c>
      <c r="L52" s="2" t="s">
        <v>12596</v>
      </c>
      <c r="O52" s="7">
        <v>35.700000000000003</v>
      </c>
      <c r="P52" s="8"/>
      <c r="Q52" s="2"/>
      <c r="R52" t="s">
        <v>12610</v>
      </c>
    </row>
    <row r="53" spans="1:18">
      <c r="A53" s="8">
        <v>34406198</v>
      </c>
      <c r="B53" s="5">
        <f>INDEX(Tableau1[], MATCH(Tableau3[[#This Row],[REFERENCE]], Tableau1[NUMERO], 0), 2)</f>
        <v>42926</v>
      </c>
      <c r="C53" s="6">
        <f>INDEX(Tableau1[], MATCH(Tableau3[[#This Row],[REFERENCE]], Tableau1[NUMERO], 0), 3)</f>
        <v>0</v>
      </c>
      <c r="D53" s="6" t="str">
        <f>INDEX(Tableau1[], MATCH(Tableau3[[#This Row],[REFERENCE]], Tableau1[NUMERO], 0),4)</f>
        <v>LONGERON DROIT</v>
      </c>
      <c r="E53" s="6" t="str">
        <f>INDEX(Tableau1[], MATCH(Tableau3[[#This Row],[REFERENCE]], Tableau1[NUMERO], 0), 5)</f>
        <v>MBC GVX</v>
      </c>
      <c r="F53" s="6">
        <f>INDEX(Tableau1[], MATCH(Tableau3[[#This Row],[REFERENCE]], Tableau1[NUMERO], 0), 6)</f>
        <v>0</v>
      </c>
      <c r="G53" s="6">
        <f>INDEX(Tableau1[], MATCH(Tableau3[[#This Row],[REFERENCE]], Tableau1[NUMERO], 0), 7)</f>
        <v>0</v>
      </c>
      <c r="H53" t="s">
        <v>12590</v>
      </c>
      <c r="J53" s="2">
        <v>43123</v>
      </c>
      <c r="K53" s="2" t="s">
        <v>12601</v>
      </c>
      <c r="L53" s="2" t="s">
        <v>12596</v>
      </c>
      <c r="O53" s="7">
        <v>37.4</v>
      </c>
      <c r="P53" s="8"/>
      <c r="Q53" s="2"/>
      <c r="R53" t="s">
        <v>12610</v>
      </c>
    </row>
    <row r="54" spans="1:18">
      <c r="A54" s="8">
        <v>34406199</v>
      </c>
      <c r="B54" s="5">
        <f>INDEX(Tableau1[], MATCH(Tableau3[[#This Row],[REFERENCE]], Tableau1[NUMERO], 0), 2)</f>
        <v>42926</v>
      </c>
      <c r="C54" s="6">
        <f>INDEX(Tableau1[], MATCH(Tableau3[[#This Row],[REFERENCE]], Tableau1[NUMERO], 0), 3)</f>
        <v>0</v>
      </c>
      <c r="D54" s="6" t="str">
        <f>INDEX(Tableau1[], MATCH(Tableau3[[#This Row],[REFERENCE]], Tableau1[NUMERO], 0),4)</f>
        <v>SUPPORT JDB INTER CELLULE</v>
      </c>
      <c r="E54" s="6" t="str">
        <f>INDEX(Tableau1[], MATCH(Tableau3[[#This Row],[REFERENCE]], Tableau1[NUMERO], 0), 5)</f>
        <v>MBC GVX</v>
      </c>
      <c r="F54" s="6">
        <f>INDEX(Tableau1[], MATCH(Tableau3[[#This Row],[REFERENCE]], Tableau1[NUMERO], 0), 6)</f>
        <v>0</v>
      </c>
      <c r="G54" s="6">
        <f>INDEX(Tableau1[], MATCH(Tableau3[[#This Row],[REFERENCE]], Tableau1[NUMERO], 0), 7)</f>
        <v>0</v>
      </c>
      <c r="H54" t="s">
        <v>12590</v>
      </c>
      <c r="J54" s="2">
        <v>43123</v>
      </c>
      <c r="K54" s="2" t="s">
        <v>12601</v>
      </c>
      <c r="L54" s="2" t="s">
        <v>12596</v>
      </c>
      <c r="O54" s="7">
        <v>63.75</v>
      </c>
      <c r="P54" s="8"/>
      <c r="Q54" s="2"/>
      <c r="R54" t="s">
        <v>12610</v>
      </c>
    </row>
    <row r="55" spans="1:18">
      <c r="A55" s="8">
        <v>34406204</v>
      </c>
      <c r="B55" s="5">
        <f>INDEX(Tableau1[], MATCH(Tableau3[[#This Row],[REFERENCE]], Tableau1[NUMERO], 0), 2)</f>
        <v>42926</v>
      </c>
      <c r="C55" s="6">
        <f>INDEX(Tableau1[], MATCH(Tableau3[[#This Row],[REFERENCE]], Tableau1[NUMERO], 0), 3)</f>
        <v>0</v>
      </c>
      <c r="D55" s="6" t="str">
        <f>INDEX(Tableau1[], MATCH(Tableau3[[#This Row],[REFERENCE]], Tableau1[NUMERO], 0),4)</f>
        <v>PLASTRON NW40 HAUT/GAUCHE</v>
      </c>
      <c r="E55" s="6" t="str">
        <f>INDEX(Tableau1[], MATCH(Tableau3[[#This Row],[REFERENCE]], Tableau1[NUMERO], 0), 5)</f>
        <v>MBC GVX</v>
      </c>
      <c r="F55" s="6">
        <f>INDEX(Tableau1[], MATCH(Tableau3[[#This Row],[REFERENCE]], Tableau1[NUMERO], 0), 6)</f>
        <v>0</v>
      </c>
      <c r="G55" s="6">
        <f>INDEX(Tableau1[], MATCH(Tableau3[[#This Row],[REFERENCE]], Tableau1[NUMERO], 0), 7)</f>
        <v>0</v>
      </c>
      <c r="H55" t="s">
        <v>12590</v>
      </c>
      <c r="J55" s="2">
        <v>43123</v>
      </c>
      <c r="K55" s="2" t="s">
        <v>12601</v>
      </c>
      <c r="L55" s="2" t="s">
        <v>12596</v>
      </c>
      <c r="O55" s="7">
        <v>69.7</v>
      </c>
      <c r="P55" s="8"/>
      <c r="Q55" s="2"/>
      <c r="R55" t="s">
        <v>12610</v>
      </c>
    </row>
    <row r="56" spans="1:18">
      <c r="A56" s="8">
        <v>34406205</v>
      </c>
      <c r="B56" s="5">
        <f>INDEX(Tableau1[], MATCH(Tableau3[[#This Row],[REFERENCE]], Tableau1[NUMERO], 0), 2)</f>
        <v>42926</v>
      </c>
      <c r="C56" s="6">
        <f>INDEX(Tableau1[], MATCH(Tableau3[[#This Row],[REFERENCE]], Tableau1[NUMERO], 0), 3)</f>
        <v>0</v>
      </c>
      <c r="D56" s="6" t="str">
        <f>INDEX(Tableau1[], MATCH(Tableau3[[#This Row],[REFERENCE]], Tableau1[NUMERO], 0),4)</f>
        <v>PLASTRON NW40 BAS/GAUCHE</v>
      </c>
      <c r="E56" s="6" t="str">
        <f>INDEX(Tableau1[], MATCH(Tableau3[[#This Row],[REFERENCE]], Tableau1[NUMERO], 0), 5)</f>
        <v>MBC GVX</v>
      </c>
      <c r="F56" s="6">
        <f>INDEX(Tableau1[], MATCH(Tableau3[[#This Row],[REFERENCE]], Tableau1[NUMERO], 0), 6)</f>
        <v>0</v>
      </c>
      <c r="G56" s="6">
        <f>INDEX(Tableau1[], MATCH(Tableau3[[#This Row],[REFERENCE]], Tableau1[NUMERO], 0), 7)</f>
        <v>0</v>
      </c>
      <c r="H56" t="s">
        <v>12590</v>
      </c>
      <c r="J56" s="2">
        <v>43123</v>
      </c>
      <c r="K56" s="2" t="s">
        <v>12601</v>
      </c>
      <c r="L56" s="2" t="s">
        <v>12596</v>
      </c>
      <c r="O56" s="7">
        <v>69.7</v>
      </c>
      <c r="P56" s="8"/>
      <c r="Q56" s="2"/>
      <c r="R56" t="s">
        <v>12610</v>
      </c>
    </row>
    <row r="57" spans="1:18">
      <c r="A57" s="8">
        <v>34406207</v>
      </c>
      <c r="B57" s="5">
        <f>INDEX(Tableau1[], MATCH(Tableau3[[#This Row],[REFERENCE]], Tableau1[NUMERO], 0), 2)</f>
        <v>42926</v>
      </c>
      <c r="C57" s="6">
        <f>INDEX(Tableau1[], MATCH(Tableau3[[#This Row],[REFERENCE]], Tableau1[NUMERO], 0), 3)</f>
        <v>0</v>
      </c>
      <c r="D57" s="6" t="str">
        <f>INDEX(Tableau1[], MATCH(Tableau3[[#This Row],[REFERENCE]], Tableau1[NUMERO], 0),4)</f>
        <v>SUPPORT BRIDAGE CABLES</v>
      </c>
      <c r="E57" s="6" t="str">
        <f>INDEX(Tableau1[], MATCH(Tableau3[[#This Row],[REFERENCE]], Tableau1[NUMERO], 0), 5)</f>
        <v>MBC GVX</v>
      </c>
      <c r="F57" s="6">
        <f>INDEX(Tableau1[], MATCH(Tableau3[[#This Row],[REFERENCE]], Tableau1[NUMERO], 0), 6)</f>
        <v>0</v>
      </c>
      <c r="G57" s="6">
        <f>INDEX(Tableau1[], MATCH(Tableau3[[#This Row],[REFERENCE]], Tableau1[NUMERO], 0), 7)</f>
        <v>0</v>
      </c>
      <c r="H57" t="s">
        <v>12590</v>
      </c>
      <c r="J57" s="2">
        <v>43123</v>
      </c>
      <c r="K57" s="2" t="s">
        <v>12601</v>
      </c>
      <c r="L57" s="2" t="s">
        <v>12596</v>
      </c>
      <c r="O57" s="7">
        <v>29.75</v>
      </c>
      <c r="P57" s="8"/>
      <c r="Q57" s="2"/>
      <c r="R57" t="s">
        <v>12610</v>
      </c>
    </row>
    <row r="58" spans="1:18">
      <c r="A58" s="8">
        <v>34406289</v>
      </c>
      <c r="B58" s="5">
        <f>INDEX(Tableau1[], MATCH(Tableau3[[#This Row],[REFERENCE]], Tableau1[NUMERO], 0), 2)</f>
        <v>43010</v>
      </c>
      <c r="C58" s="6" t="str">
        <f>INDEX(Tableau1[], MATCH(Tableau3[[#This Row],[REFERENCE]], Tableau1[NUMERO], 0), 3)</f>
        <v>SPEC</v>
      </c>
      <c r="D58" s="6" t="str">
        <f>INDEX(Tableau1[], MATCH(Tableau3[[#This Row],[REFERENCE]], Tableau1[NUMERO], 0),4)</f>
        <v>SUPPORT PE 2</v>
      </c>
      <c r="E58" s="6" t="str">
        <f>INDEX(Tableau1[], MATCH(Tableau3[[#This Row],[REFERENCE]], Tableau1[NUMERO], 0), 5)</f>
        <v>MBC GVX</v>
      </c>
      <c r="F58" s="6">
        <f>INDEX(Tableau1[], MATCH(Tableau3[[#This Row],[REFERENCE]], Tableau1[NUMERO], 0), 6)</f>
        <v>0</v>
      </c>
      <c r="G58" s="6">
        <f>INDEX(Tableau1[], MATCH(Tableau3[[#This Row],[REFERENCE]], Tableau1[NUMERO], 0), 7)</f>
        <v>0</v>
      </c>
      <c r="H58" t="s">
        <v>12590</v>
      </c>
      <c r="J58" s="2">
        <v>43123</v>
      </c>
      <c r="K58" s="2" t="s">
        <v>12601</v>
      </c>
      <c r="L58" s="2" t="s">
        <v>12596</v>
      </c>
      <c r="O58" s="7">
        <v>16.149999999999999</v>
      </c>
      <c r="P58" s="8"/>
      <c r="Q58" s="2"/>
      <c r="R58" t="s">
        <v>12610</v>
      </c>
    </row>
    <row r="59" spans="1:18">
      <c r="A59" s="8">
        <v>34406310</v>
      </c>
      <c r="B59" s="5">
        <f>INDEX(Tableau1[], MATCH(Tableau3[[#This Row],[REFERENCE]], Tableau1[NUMERO], 0), 2)</f>
        <v>43020</v>
      </c>
      <c r="C59" s="6" t="str">
        <f>INDEX(Tableau1[], MATCH(Tableau3[[#This Row],[REFERENCE]], Tableau1[NUMERO], 0), 3)</f>
        <v>SPEC</v>
      </c>
      <c r="D59" s="6" t="str">
        <f>INDEX(Tableau1[], MATCH(Tableau3[[#This Row],[REFERENCE]], Tableau1[NUMERO], 0),4)</f>
        <v>PLAGE CUIVRE NW POUR FLEX</v>
      </c>
      <c r="E59" s="6" t="str">
        <f>INDEX(Tableau1[], MATCH(Tableau3[[#This Row],[REFERENCE]], Tableau1[NUMERO], 0), 5)</f>
        <v>MBC GVX</v>
      </c>
      <c r="F59" s="6">
        <f>INDEX(Tableau1[], MATCH(Tableau3[[#This Row],[REFERENCE]], Tableau1[NUMERO], 0), 6)</f>
        <v>0</v>
      </c>
      <c r="G59" s="6">
        <f>INDEX(Tableau1[], MATCH(Tableau3[[#This Row],[REFERENCE]], Tableau1[NUMERO], 0), 7)</f>
        <v>0</v>
      </c>
      <c r="H59" t="s">
        <v>12611</v>
      </c>
      <c r="J59" s="2">
        <v>43123</v>
      </c>
      <c r="K59" s="2">
        <v>43125</v>
      </c>
      <c r="L59" s="2" t="s">
        <v>12596</v>
      </c>
      <c r="O59" s="7">
        <v>5.7</v>
      </c>
      <c r="P59" s="8" t="s">
        <v>12612</v>
      </c>
      <c r="Q59" s="2"/>
    </row>
    <row r="60" spans="1:18">
      <c r="A60" s="8">
        <v>34406311</v>
      </c>
      <c r="B60" s="5">
        <f>INDEX(Tableau1[], MATCH(Tableau3[[#This Row],[REFERENCE]], Tableau1[NUMERO], 0), 2)</f>
        <v>43020</v>
      </c>
      <c r="C60" s="6" t="str">
        <f>INDEX(Tableau1[], MATCH(Tableau3[[#This Row],[REFERENCE]], Tableau1[NUMERO], 0), 3)</f>
        <v>SPEC</v>
      </c>
      <c r="D60" s="6" t="str">
        <f>INDEX(Tableau1[], MATCH(Tableau3[[#This Row],[REFERENCE]], Tableau1[NUMERO], 0),4)</f>
        <v>PLAGE ALU NW POUR FLEX</v>
      </c>
      <c r="E60" s="6" t="str">
        <f>INDEX(Tableau1[], MATCH(Tableau3[[#This Row],[REFERENCE]], Tableau1[NUMERO], 0), 5)</f>
        <v>MBC GVX</v>
      </c>
      <c r="F60" s="6">
        <f>INDEX(Tableau1[], MATCH(Tableau3[[#This Row],[REFERENCE]], Tableau1[NUMERO], 0), 6)</f>
        <v>0</v>
      </c>
      <c r="G60" s="6">
        <f>INDEX(Tableau1[], MATCH(Tableau3[[#This Row],[REFERENCE]], Tableau1[NUMERO], 0), 7)</f>
        <v>0</v>
      </c>
      <c r="H60" t="s">
        <v>12611</v>
      </c>
      <c r="J60" s="2">
        <v>43123</v>
      </c>
      <c r="K60" s="2">
        <v>43125</v>
      </c>
      <c r="L60" s="2" t="s">
        <v>12596</v>
      </c>
      <c r="O60" s="7">
        <v>15</v>
      </c>
      <c r="P60" s="8" t="s">
        <v>12612</v>
      </c>
      <c r="Q60" s="2"/>
    </row>
    <row r="61" spans="1:18">
      <c r="A61" s="8">
        <v>34406312</v>
      </c>
      <c r="B61" s="5">
        <f>INDEX(Tableau1[], MATCH(Tableau3[[#This Row],[REFERENCE]], Tableau1[NUMERO], 0), 2)</f>
        <v>43020</v>
      </c>
      <c r="C61" s="6" t="str">
        <f>INDEX(Tableau1[], MATCH(Tableau3[[#This Row],[REFERENCE]], Tableau1[NUMERO], 0), 3)</f>
        <v>SPEC</v>
      </c>
      <c r="D61" s="6" t="str">
        <f>INDEX(Tableau1[], MATCH(Tableau3[[#This Row],[REFERENCE]], Tableau1[NUMERO], 0),4)</f>
        <v>PLAGE LINERGY POUR FLEX</v>
      </c>
      <c r="E61" s="6" t="str">
        <f>INDEX(Tableau1[], MATCH(Tableau3[[#This Row],[REFERENCE]], Tableau1[NUMERO], 0), 5)</f>
        <v>MBC GVX</v>
      </c>
      <c r="F61" s="6">
        <f>INDEX(Tableau1[], MATCH(Tableau3[[#This Row],[REFERENCE]], Tableau1[NUMERO], 0), 6)</f>
        <v>0</v>
      </c>
      <c r="G61" s="6">
        <f>INDEX(Tableau1[], MATCH(Tableau3[[#This Row],[REFERENCE]], Tableau1[NUMERO], 0), 7)</f>
        <v>0</v>
      </c>
      <c r="H61" t="s">
        <v>12611</v>
      </c>
      <c r="J61" s="2">
        <v>43123</v>
      </c>
      <c r="K61" s="2">
        <v>43125</v>
      </c>
      <c r="L61" s="2" t="s">
        <v>12596</v>
      </c>
      <c r="O61" s="7">
        <v>15</v>
      </c>
      <c r="P61" s="8" t="s">
        <v>12612</v>
      </c>
      <c r="Q61" s="2"/>
    </row>
    <row r="62" spans="1:18">
      <c r="A62" s="8">
        <v>34406326</v>
      </c>
      <c r="B62" s="5">
        <f>INDEX(Tableau1[], MATCH(Tableau3[[#This Row],[REFERENCE]], Tableau1[NUMERO], 0), 2)</f>
        <v>43020</v>
      </c>
      <c r="C62" s="6" t="str">
        <f>INDEX(Tableau1[], MATCH(Tableau3[[#This Row],[REFERENCE]], Tableau1[NUMERO], 0), 3)</f>
        <v>SPEC</v>
      </c>
      <c r="D62" s="6" t="str">
        <f>INDEX(Tableau1[], MATCH(Tableau3[[#This Row],[REFERENCE]], Tableau1[NUMERO], 0),4)</f>
        <v>LIAISON VERTICALE 500kW</v>
      </c>
      <c r="E62" s="6" t="str">
        <f>INDEX(Tableau1[], MATCH(Tableau3[[#This Row],[REFERENCE]], Tableau1[NUMERO], 0), 5)</f>
        <v>MBC GVX</v>
      </c>
      <c r="F62" s="6">
        <f>INDEX(Tableau1[], MATCH(Tableau3[[#This Row],[REFERENCE]], Tableau1[NUMERO], 0), 6)</f>
        <v>0</v>
      </c>
      <c r="G62" s="6">
        <f>INDEX(Tableau1[], MATCH(Tableau3[[#This Row],[REFERENCE]], Tableau1[NUMERO], 0), 7)</f>
        <v>0</v>
      </c>
      <c r="H62" t="s">
        <v>12611</v>
      </c>
      <c r="J62" s="2">
        <v>43123</v>
      </c>
      <c r="K62" s="2">
        <v>43125</v>
      </c>
      <c r="L62" s="2" t="s">
        <v>12596</v>
      </c>
      <c r="O62" s="7">
        <v>43.1</v>
      </c>
      <c r="P62" s="8" t="s">
        <v>12612</v>
      </c>
      <c r="Q62" s="2"/>
    </row>
    <row r="63" spans="1:18">
      <c r="A63" s="8">
        <v>34406336</v>
      </c>
      <c r="B63" s="5">
        <f>INDEX(Tableau1[], MATCH(Tableau3[[#This Row],[REFERENCE]], Tableau1[NUMERO], 0), 2)</f>
        <v>43021</v>
      </c>
      <c r="C63" s="6" t="str">
        <f>INDEX(Tableau1[], MATCH(Tableau3[[#This Row],[REFERENCE]], Tableau1[NUMERO], 0), 3)</f>
        <v>SPEC</v>
      </c>
      <c r="D63" s="6" t="str">
        <f>INDEX(Tableau1[], MATCH(Tableau3[[#This Row],[REFERENCE]], Tableau1[NUMERO], 0),4)</f>
        <v>LIAISON INTER CELLULE 4 500kW</v>
      </c>
      <c r="E63" s="6" t="str">
        <f>INDEX(Tableau1[], MATCH(Tableau3[[#This Row],[REFERENCE]], Tableau1[NUMERO], 0), 5)</f>
        <v>MBC GVX</v>
      </c>
      <c r="F63" s="6">
        <f>INDEX(Tableau1[], MATCH(Tableau3[[#This Row],[REFERENCE]], Tableau1[NUMERO], 0), 6)</f>
        <v>0</v>
      </c>
      <c r="G63" s="6">
        <f>INDEX(Tableau1[], MATCH(Tableau3[[#This Row],[REFERENCE]], Tableau1[NUMERO], 0), 7)</f>
        <v>0</v>
      </c>
      <c r="H63" t="s">
        <v>12611</v>
      </c>
      <c r="J63" s="2">
        <v>43123</v>
      </c>
      <c r="K63" s="2">
        <v>43125</v>
      </c>
      <c r="L63" s="2" t="s">
        <v>12596</v>
      </c>
      <c r="O63" s="7">
        <v>100.5</v>
      </c>
      <c r="P63" s="8" t="s">
        <v>12612</v>
      </c>
      <c r="Q63" s="2"/>
    </row>
    <row r="64" spans="1:18">
      <c r="A64" s="8">
        <v>34406337</v>
      </c>
      <c r="B64" s="5">
        <f>INDEX(Tableau1[], MATCH(Tableau3[[#This Row],[REFERENCE]], Tableau1[NUMERO], 0), 2)</f>
        <v>43021</v>
      </c>
      <c r="C64" s="6" t="str">
        <f>INDEX(Tableau1[], MATCH(Tableau3[[#This Row],[REFERENCE]], Tableau1[NUMERO], 0), 3)</f>
        <v>SPEC</v>
      </c>
      <c r="D64" s="6" t="str">
        <f>INDEX(Tableau1[], MATCH(Tableau3[[#This Row],[REFERENCE]], Tableau1[NUMERO], 0),4)</f>
        <v>LIAISON INTER CELLULE 3 500kW</v>
      </c>
      <c r="E64" s="6" t="str">
        <f>INDEX(Tableau1[], MATCH(Tableau3[[#This Row],[REFERENCE]], Tableau1[NUMERO], 0), 5)</f>
        <v>MBC GVX</v>
      </c>
      <c r="F64" s="6">
        <f>INDEX(Tableau1[], MATCH(Tableau3[[#This Row],[REFERENCE]], Tableau1[NUMERO], 0), 6)</f>
        <v>0</v>
      </c>
      <c r="G64" s="6">
        <f>INDEX(Tableau1[], MATCH(Tableau3[[#This Row],[REFERENCE]], Tableau1[NUMERO], 0), 7)</f>
        <v>0</v>
      </c>
      <c r="H64" t="s">
        <v>12611</v>
      </c>
      <c r="J64" s="2">
        <v>43123</v>
      </c>
      <c r="K64" s="2">
        <v>43125</v>
      </c>
      <c r="L64" s="2" t="s">
        <v>12596</v>
      </c>
      <c r="O64" s="7">
        <v>72.2</v>
      </c>
      <c r="P64" s="8" t="s">
        <v>12612</v>
      </c>
      <c r="Q64" s="2"/>
    </row>
    <row r="65" spans="1:18">
      <c r="A65" s="8">
        <v>34406338</v>
      </c>
      <c r="B65" s="5">
        <f>INDEX(Tableau1[], MATCH(Tableau3[[#This Row],[REFERENCE]], Tableau1[NUMERO], 0), 2)</f>
        <v>43021</v>
      </c>
      <c r="C65" s="6" t="str">
        <f>INDEX(Tableau1[], MATCH(Tableau3[[#This Row],[REFERENCE]], Tableau1[NUMERO], 0), 3)</f>
        <v>SPEC</v>
      </c>
      <c r="D65" s="6" t="str">
        <f>INDEX(Tableau1[], MATCH(Tableau3[[#This Row],[REFERENCE]], Tableau1[NUMERO], 0),4)</f>
        <v>LIAISON INTER CELLULE 2 500kW</v>
      </c>
      <c r="E65" s="6" t="str">
        <f>INDEX(Tableau1[], MATCH(Tableau3[[#This Row],[REFERENCE]], Tableau1[NUMERO], 0), 5)</f>
        <v>MBC GVX</v>
      </c>
      <c r="F65" s="6">
        <f>INDEX(Tableau1[], MATCH(Tableau3[[#This Row],[REFERENCE]], Tableau1[NUMERO], 0), 6)</f>
        <v>0</v>
      </c>
      <c r="G65" s="6">
        <f>INDEX(Tableau1[], MATCH(Tableau3[[#This Row],[REFERENCE]], Tableau1[NUMERO], 0), 7)</f>
        <v>0</v>
      </c>
      <c r="H65" t="s">
        <v>12611</v>
      </c>
      <c r="J65" s="2">
        <v>43123</v>
      </c>
      <c r="K65" s="2">
        <v>43125</v>
      </c>
      <c r="L65" s="2" t="s">
        <v>12596</v>
      </c>
      <c r="O65" s="7">
        <v>75.3</v>
      </c>
      <c r="P65" s="8" t="s">
        <v>12612</v>
      </c>
      <c r="Q65" s="2"/>
    </row>
    <row r="66" spans="1:18">
      <c r="A66" s="8">
        <v>34406339</v>
      </c>
      <c r="B66" s="5">
        <f>INDEX(Tableau1[], MATCH(Tableau3[[#This Row],[REFERENCE]], Tableau1[NUMERO], 0), 2)</f>
        <v>43021</v>
      </c>
      <c r="C66" s="6" t="str">
        <f>INDEX(Tableau1[], MATCH(Tableau3[[#This Row],[REFERENCE]], Tableau1[NUMERO], 0), 3)</f>
        <v>SPEC</v>
      </c>
      <c r="D66" s="6" t="str">
        <f>INDEX(Tableau1[], MATCH(Tableau3[[#This Row],[REFERENCE]], Tableau1[NUMERO], 0),4)</f>
        <v>LIAISON INTER CELLULE 1 500kW</v>
      </c>
      <c r="E66" s="6" t="str">
        <f>INDEX(Tableau1[], MATCH(Tableau3[[#This Row],[REFERENCE]], Tableau1[NUMERO], 0), 5)</f>
        <v>MBC GVX</v>
      </c>
      <c r="F66" s="6">
        <f>INDEX(Tableau1[], MATCH(Tableau3[[#This Row],[REFERENCE]], Tableau1[NUMERO], 0), 6)</f>
        <v>0</v>
      </c>
      <c r="G66" s="6">
        <f>INDEX(Tableau1[], MATCH(Tableau3[[#This Row],[REFERENCE]], Tableau1[NUMERO], 0), 7)</f>
        <v>0</v>
      </c>
      <c r="H66" t="s">
        <v>12611</v>
      </c>
      <c r="J66" s="2">
        <v>43123</v>
      </c>
      <c r="K66" s="2">
        <v>43125</v>
      </c>
      <c r="L66" s="2" t="s">
        <v>12596</v>
      </c>
      <c r="O66" s="7">
        <v>60.9</v>
      </c>
      <c r="P66" s="8" t="s">
        <v>12612</v>
      </c>
      <c r="Q66" s="2"/>
    </row>
    <row r="67" spans="1:18">
      <c r="A67" s="8">
        <v>34406346</v>
      </c>
      <c r="B67" s="5">
        <f>INDEX(Tableau1[], MATCH(Tableau3[[#This Row],[REFERENCE]], Tableau1[NUMERO], 0), 2)</f>
        <v>43021</v>
      </c>
      <c r="C67" s="6" t="str">
        <f>INDEX(Tableau1[], MATCH(Tableau3[[#This Row],[REFERENCE]], Tableau1[NUMERO], 0), 3)</f>
        <v>SPEC</v>
      </c>
      <c r="D67" s="6" t="str">
        <f>INDEX(Tableau1[], MATCH(Tableau3[[#This Row],[REFERENCE]], Tableau1[NUMERO], 0),4)</f>
        <v>LIAISON INTER CELLULE 5 500kW</v>
      </c>
      <c r="E67" s="6" t="str">
        <f>INDEX(Tableau1[], MATCH(Tableau3[[#This Row],[REFERENCE]], Tableau1[NUMERO], 0), 5)</f>
        <v>MBC GVX</v>
      </c>
      <c r="F67" s="6">
        <f>INDEX(Tableau1[], MATCH(Tableau3[[#This Row],[REFERENCE]], Tableau1[NUMERO], 0), 6)</f>
        <v>0</v>
      </c>
      <c r="G67" s="6">
        <f>INDEX(Tableau1[], MATCH(Tableau3[[#This Row],[REFERENCE]], Tableau1[NUMERO], 0), 7)</f>
        <v>0</v>
      </c>
      <c r="H67" t="s">
        <v>12611</v>
      </c>
      <c r="J67" s="2">
        <v>43123</v>
      </c>
      <c r="K67" s="2">
        <v>43125</v>
      </c>
      <c r="L67" s="2" t="s">
        <v>12596</v>
      </c>
      <c r="O67" s="7">
        <v>60.9</v>
      </c>
      <c r="P67" s="8" t="s">
        <v>12612</v>
      </c>
      <c r="Q67" s="2"/>
    </row>
    <row r="68" spans="1:18">
      <c r="A68" s="8">
        <v>34406347</v>
      </c>
      <c r="B68" s="5">
        <f>INDEX(Tableau1[], MATCH(Tableau3[[#This Row],[REFERENCE]], Tableau1[NUMERO], 0), 2)</f>
        <v>43021</v>
      </c>
      <c r="C68" s="6" t="str">
        <f>INDEX(Tableau1[], MATCH(Tableau3[[#This Row],[REFERENCE]], Tableau1[NUMERO], 0), 3)</f>
        <v>SPEC</v>
      </c>
      <c r="D68" s="6" t="str">
        <f>INDEX(Tableau1[], MATCH(Tableau3[[#This Row],[REFERENCE]], Tableau1[NUMERO], 0),4)</f>
        <v>LIAISON INTER CELLULE 6 500kW</v>
      </c>
      <c r="E68" s="6" t="str">
        <f>INDEX(Tableau1[], MATCH(Tableau3[[#This Row],[REFERENCE]], Tableau1[NUMERO], 0), 5)</f>
        <v>MBC GVX</v>
      </c>
      <c r="F68" s="6">
        <f>INDEX(Tableau1[], MATCH(Tableau3[[#This Row],[REFERENCE]], Tableau1[NUMERO], 0), 6)</f>
        <v>0</v>
      </c>
      <c r="G68" s="6">
        <f>INDEX(Tableau1[], MATCH(Tableau3[[#This Row],[REFERENCE]], Tableau1[NUMERO], 0), 7)</f>
        <v>0</v>
      </c>
      <c r="H68" t="s">
        <v>12611</v>
      </c>
      <c r="J68" s="2">
        <v>43123</v>
      </c>
      <c r="K68" s="2">
        <v>43125</v>
      </c>
      <c r="L68" s="2" t="s">
        <v>12596</v>
      </c>
      <c r="O68" s="7">
        <v>71.7</v>
      </c>
      <c r="P68" s="8" t="s">
        <v>12612</v>
      </c>
      <c r="Q68" s="2"/>
    </row>
    <row r="69" spans="1:18">
      <c r="A69" s="8">
        <v>34406348</v>
      </c>
      <c r="B69" s="5">
        <f>INDEX(Tableau1[], MATCH(Tableau3[[#This Row],[REFERENCE]], Tableau1[NUMERO], 0), 2)</f>
        <v>43021</v>
      </c>
      <c r="C69" s="6" t="str">
        <f>INDEX(Tableau1[], MATCH(Tableau3[[#This Row],[REFERENCE]], Tableau1[NUMERO], 0), 3)</f>
        <v>SPEC</v>
      </c>
      <c r="D69" s="6" t="str">
        <f>INDEX(Tableau1[], MATCH(Tableau3[[#This Row],[REFERENCE]], Tableau1[NUMERO], 0),4)</f>
        <v>LIAISON INTER CELLULE 7 500kW</v>
      </c>
      <c r="E69" s="6" t="str">
        <f>INDEX(Tableau1[], MATCH(Tableau3[[#This Row],[REFERENCE]], Tableau1[NUMERO], 0), 5)</f>
        <v>MBC GVX</v>
      </c>
      <c r="F69" s="6">
        <f>INDEX(Tableau1[], MATCH(Tableau3[[#This Row],[REFERENCE]], Tableau1[NUMERO], 0), 6)</f>
        <v>0</v>
      </c>
      <c r="G69" s="6">
        <f>INDEX(Tableau1[], MATCH(Tableau3[[#This Row],[REFERENCE]], Tableau1[NUMERO], 0), 7)</f>
        <v>0</v>
      </c>
      <c r="H69" t="s">
        <v>12611</v>
      </c>
      <c r="J69" s="2">
        <v>43123</v>
      </c>
      <c r="K69" s="2">
        <v>43125</v>
      </c>
      <c r="L69" s="2" t="s">
        <v>12596</v>
      </c>
      <c r="O69" s="7">
        <v>79.599999999999994</v>
      </c>
      <c r="P69" s="8" t="s">
        <v>12612</v>
      </c>
      <c r="Q69" s="2"/>
    </row>
    <row r="70" spans="1:18">
      <c r="A70" s="8">
        <v>34406349</v>
      </c>
      <c r="B70" s="5">
        <f>INDEX(Tableau1[], MATCH(Tableau3[[#This Row],[REFERENCE]], Tableau1[NUMERO], 0), 2)</f>
        <v>43021</v>
      </c>
      <c r="C70" s="6" t="str">
        <f>INDEX(Tableau1[], MATCH(Tableau3[[#This Row],[REFERENCE]], Tableau1[NUMERO], 0), 3)</f>
        <v>SPEC</v>
      </c>
      <c r="D70" s="6" t="str">
        <f>INDEX(Tableau1[], MATCH(Tableau3[[#This Row],[REFERENCE]], Tableau1[NUMERO], 0),4)</f>
        <v>LIAISON INTER CELLULE 8 500kW</v>
      </c>
      <c r="E70" s="6" t="str">
        <f>INDEX(Tableau1[], MATCH(Tableau3[[#This Row],[REFERENCE]], Tableau1[NUMERO], 0), 5)</f>
        <v>MBC GVX</v>
      </c>
      <c r="F70" s="6">
        <f>INDEX(Tableau1[], MATCH(Tableau3[[#This Row],[REFERENCE]], Tableau1[NUMERO], 0), 6)</f>
        <v>0</v>
      </c>
      <c r="G70" s="6">
        <f>INDEX(Tableau1[], MATCH(Tableau3[[#This Row],[REFERENCE]], Tableau1[NUMERO], 0), 7)</f>
        <v>0</v>
      </c>
      <c r="H70" t="s">
        <v>12611</v>
      </c>
      <c r="J70" s="2">
        <v>43123</v>
      </c>
      <c r="K70" s="2">
        <v>43125</v>
      </c>
      <c r="L70" s="2" t="s">
        <v>12596</v>
      </c>
      <c r="O70" s="7">
        <v>90.6</v>
      </c>
      <c r="P70" s="8" t="s">
        <v>12612</v>
      </c>
      <c r="Q70" s="2"/>
    </row>
    <row r="71" spans="1:18">
      <c r="A71" s="8">
        <v>34406350</v>
      </c>
      <c r="B71" s="5">
        <f>INDEX(Tableau1[], MATCH(Tableau3[[#This Row],[REFERENCE]], Tableau1[NUMERO], 0), 2)</f>
        <v>43021</v>
      </c>
      <c r="C71" s="6" t="str">
        <f>INDEX(Tableau1[], MATCH(Tableau3[[#This Row],[REFERENCE]], Tableau1[NUMERO], 0), 3)</f>
        <v>SPEC</v>
      </c>
      <c r="D71" s="6" t="str">
        <f>INDEX(Tableau1[], MATCH(Tableau3[[#This Row],[REFERENCE]], Tableau1[NUMERO], 0),4)</f>
        <v>SUPPORT JDB INTER CELLULE NW08</v>
      </c>
      <c r="E71" s="6" t="str">
        <f>INDEX(Tableau1[], MATCH(Tableau3[[#This Row],[REFERENCE]], Tableau1[NUMERO], 0), 5)</f>
        <v>MBC GVX</v>
      </c>
      <c r="F71" s="6">
        <f>INDEX(Tableau1[], MATCH(Tableau3[[#This Row],[REFERENCE]], Tableau1[NUMERO], 0), 6)</f>
        <v>0</v>
      </c>
      <c r="G71" s="6">
        <f>INDEX(Tableau1[], MATCH(Tableau3[[#This Row],[REFERENCE]], Tableau1[NUMERO], 0), 7)</f>
        <v>0</v>
      </c>
      <c r="H71" t="s">
        <v>12611</v>
      </c>
      <c r="J71" s="2">
        <v>43123</v>
      </c>
      <c r="K71" s="2">
        <v>43125</v>
      </c>
      <c r="L71" s="2" t="s">
        <v>12596</v>
      </c>
      <c r="P71" s="8"/>
      <c r="Q71" s="2"/>
    </row>
    <row r="72" spans="1:18">
      <c r="A72" s="8">
        <v>34406425</v>
      </c>
      <c r="B72" s="5">
        <f>INDEX(Tableau1[], MATCH(Tableau3[[#This Row],[REFERENCE]], Tableau1[NUMERO], 0), 2)</f>
        <v>43081</v>
      </c>
      <c r="C72" s="6" t="str">
        <f>INDEX(Tableau1[], MATCH(Tableau3[[#This Row],[REFERENCE]], Tableau1[NUMERO], 0), 3)</f>
        <v>SPEC</v>
      </c>
      <c r="D72" s="6" t="str">
        <f>INDEX(Tableau1[], MATCH(Tableau3[[#This Row],[REFERENCE]], Tableau1[NUMERO], 0),4)</f>
        <v>PLASTRON PLEIN HAUT/BAS</v>
      </c>
      <c r="E72" s="6" t="str">
        <f>INDEX(Tableau1[], MATCH(Tableau3[[#This Row],[REFERENCE]], Tableau1[NUMERO], 0), 5)</f>
        <v>MBC GVX</v>
      </c>
      <c r="F72" s="6">
        <f>INDEX(Tableau1[], MATCH(Tableau3[[#This Row],[REFERENCE]], Tableau1[NUMERO], 0), 6)</f>
        <v>0</v>
      </c>
      <c r="G72" s="6">
        <f>INDEX(Tableau1[], MATCH(Tableau3[[#This Row],[REFERENCE]], Tableau1[NUMERO], 0), 7)</f>
        <v>0</v>
      </c>
      <c r="H72" t="s">
        <v>12590</v>
      </c>
      <c r="J72" s="2">
        <v>43123</v>
      </c>
      <c r="K72" s="2" t="s">
        <v>12601</v>
      </c>
      <c r="L72" s="2" t="s">
        <v>12596</v>
      </c>
      <c r="O72" s="7">
        <v>71.400000000000006</v>
      </c>
      <c r="P72" s="8"/>
      <c r="Q72" s="2"/>
      <c r="R72" t="s">
        <v>12610</v>
      </c>
    </row>
    <row r="73" spans="1:18">
      <c r="A73" s="8">
        <v>34406426</v>
      </c>
      <c r="B73" s="5">
        <f>INDEX(Tableau1[], MATCH(Tableau3[[#This Row],[REFERENCE]], Tableau1[NUMERO], 0), 2)</f>
        <v>43081</v>
      </c>
      <c r="C73" s="6" t="str">
        <f>INDEX(Tableau1[], MATCH(Tableau3[[#This Row],[REFERENCE]], Tableau1[NUMERO], 0), 3)</f>
        <v>SPEC</v>
      </c>
      <c r="D73" s="6" t="str">
        <f>INDEX(Tableau1[], MATCH(Tableau3[[#This Row],[REFERENCE]], Tableau1[NUMERO], 0),4)</f>
        <v>EQUERRE PLASTRON DROIT/GAUCHE</v>
      </c>
      <c r="E73" s="6" t="str">
        <f>INDEX(Tableau1[], MATCH(Tableau3[[#This Row],[REFERENCE]], Tableau1[NUMERO], 0), 5)</f>
        <v>MBC GVX</v>
      </c>
      <c r="F73" s="6">
        <f>INDEX(Tableau1[], MATCH(Tableau3[[#This Row],[REFERENCE]], Tableau1[NUMERO], 0), 6)</f>
        <v>0</v>
      </c>
      <c r="G73" s="6">
        <f>INDEX(Tableau1[], MATCH(Tableau3[[#This Row],[REFERENCE]], Tableau1[NUMERO], 0), 7)</f>
        <v>0</v>
      </c>
      <c r="H73" t="s">
        <v>12590</v>
      </c>
      <c r="J73" s="2">
        <v>43123</v>
      </c>
      <c r="K73" s="2" t="s">
        <v>12601</v>
      </c>
      <c r="L73" s="2" t="s">
        <v>12596</v>
      </c>
      <c r="O73" s="7">
        <v>50.15</v>
      </c>
      <c r="P73" s="8"/>
      <c r="Q73" s="2"/>
      <c r="R73" t="s">
        <v>12610</v>
      </c>
    </row>
    <row r="74" spans="1:18">
      <c r="A74" s="8">
        <v>34406427</v>
      </c>
      <c r="B74" s="5">
        <f>INDEX(Tableau1[], MATCH(Tableau3[[#This Row],[REFERENCE]], Tableau1[NUMERO], 0), 2)</f>
        <v>43081</v>
      </c>
      <c r="C74" s="6" t="str">
        <f>INDEX(Tableau1[], MATCH(Tableau3[[#This Row],[REFERENCE]], Tableau1[NUMERO], 0), 3)</f>
        <v>SPEC</v>
      </c>
      <c r="D74" s="6" t="str">
        <f>INDEX(Tableau1[], MATCH(Tableau3[[#This Row],[REFERENCE]], Tableau1[NUMERO], 0),4)</f>
        <v>EQUERRE FIXATION CABLES</v>
      </c>
      <c r="E74" s="6" t="str">
        <f>INDEX(Tableau1[], MATCH(Tableau3[[#This Row],[REFERENCE]], Tableau1[NUMERO], 0), 5)</f>
        <v>MBC GVX</v>
      </c>
      <c r="F74" s="6">
        <f>INDEX(Tableau1[], MATCH(Tableau3[[#This Row],[REFERENCE]], Tableau1[NUMERO], 0), 6)</f>
        <v>0</v>
      </c>
      <c r="G74" s="6">
        <f>INDEX(Tableau1[], MATCH(Tableau3[[#This Row],[REFERENCE]], Tableau1[NUMERO], 0), 7)</f>
        <v>0</v>
      </c>
      <c r="H74" t="s">
        <v>12590</v>
      </c>
      <c r="J74" s="2">
        <v>43123</v>
      </c>
      <c r="K74" s="2" t="s">
        <v>12601</v>
      </c>
      <c r="L74" s="2" t="s">
        <v>12596</v>
      </c>
      <c r="O74" s="7">
        <v>5.0999999999999996</v>
      </c>
      <c r="P74" s="8"/>
      <c r="Q74" s="2"/>
      <c r="R74" t="s">
        <v>12610</v>
      </c>
    </row>
    <row r="75" spans="1:18">
      <c r="A75" s="8">
        <v>34406429</v>
      </c>
      <c r="B75" s="5">
        <f>INDEX(Tableau1[], MATCH(Tableau3[[#This Row],[REFERENCE]], Tableau1[NUMERO], 0), 2)</f>
        <v>43081</v>
      </c>
      <c r="C75" s="6" t="str">
        <f>INDEX(Tableau1[], MATCH(Tableau3[[#This Row],[REFERENCE]], Tableau1[NUMERO], 0), 3)</f>
        <v>SPEC</v>
      </c>
      <c r="D75" s="6" t="str">
        <f>INDEX(Tableau1[], MATCH(Tableau3[[#This Row],[REFERENCE]], Tableau1[NUMERO], 0),4)</f>
        <v>DEMI TUNNEL MASTERPACT FIXE</v>
      </c>
      <c r="E75" s="6" t="str">
        <f>INDEX(Tableau1[], MATCH(Tableau3[[#This Row],[REFERENCE]], Tableau1[NUMERO], 0), 5)</f>
        <v>MBC GVX</v>
      </c>
      <c r="F75" s="6">
        <f>INDEX(Tableau1[], MATCH(Tableau3[[#This Row],[REFERENCE]], Tableau1[NUMERO], 0), 6)</f>
        <v>0</v>
      </c>
      <c r="G75" s="6">
        <f>INDEX(Tableau1[], MATCH(Tableau3[[#This Row],[REFERENCE]], Tableau1[NUMERO], 0), 7)</f>
        <v>0</v>
      </c>
      <c r="H75" t="s">
        <v>12590</v>
      </c>
      <c r="J75" s="2">
        <v>43123</v>
      </c>
      <c r="K75" s="2" t="s">
        <v>12601</v>
      </c>
      <c r="L75" s="2" t="s">
        <v>12596</v>
      </c>
      <c r="O75" s="7">
        <v>28.5</v>
      </c>
      <c r="P75" s="8"/>
      <c r="Q75" s="2"/>
      <c r="R75" t="s">
        <v>12610</v>
      </c>
    </row>
    <row r="76" spans="1:18">
      <c r="A76" s="8">
        <v>34406436</v>
      </c>
      <c r="B76" s="5">
        <f>INDEX(Tableau1[], MATCH(Tableau3[[#This Row],[REFERENCE]], Tableau1[NUMERO], 0), 2)</f>
        <v>43103</v>
      </c>
      <c r="C76" s="6" t="str">
        <f>INDEX(Tableau1[], MATCH(Tableau3[[#This Row],[REFERENCE]], Tableau1[NUMERO], 0), 3)</f>
        <v>SPEC</v>
      </c>
      <c r="D76" s="6" t="str">
        <f>INDEX(Tableau1[], MATCH(Tableau3[[#This Row],[REFERENCE]], Tableau1[NUMERO], 0),4)</f>
        <v>CX RACCORDEMENT CLIENT 1250A</v>
      </c>
      <c r="E76" s="6" t="str">
        <f>INDEX(Tableau1[], MATCH(Tableau3[[#This Row],[REFERENCE]], Tableau1[NUMERO], 0), 5)</f>
        <v>MBC GVX</v>
      </c>
      <c r="F76" s="6">
        <f>INDEX(Tableau1[], MATCH(Tableau3[[#This Row],[REFERENCE]], Tableau1[NUMERO], 0), 6)</f>
        <v>0</v>
      </c>
      <c r="G76" s="6">
        <f>INDEX(Tableau1[], MATCH(Tableau3[[#This Row],[REFERENCE]], Tableau1[NUMERO], 0), 7)</f>
        <v>0</v>
      </c>
      <c r="H76" t="s">
        <v>12613</v>
      </c>
      <c r="J76" s="2">
        <v>43123</v>
      </c>
      <c r="K76" s="2">
        <v>43125</v>
      </c>
      <c r="L76" s="2" t="s">
        <v>12596</v>
      </c>
      <c r="P76" s="8"/>
      <c r="Q76" s="2"/>
    </row>
    <row r="77" spans="1:18">
      <c r="A77" s="8">
        <v>34406437</v>
      </c>
      <c r="B77" s="5">
        <f>INDEX(Tableau1[], MATCH(Tableau3[[#This Row],[REFERENCE]], Tableau1[NUMERO], 0), 2)</f>
        <v>43103</v>
      </c>
      <c r="C77" s="6" t="str">
        <f>INDEX(Tableau1[], MATCH(Tableau3[[#This Row],[REFERENCE]], Tableau1[NUMERO], 0), 3)</f>
        <v>SPEC</v>
      </c>
      <c r="D77" s="6" t="str">
        <f>INDEX(Tableau1[], MATCH(Tableau3[[#This Row],[REFERENCE]], Tableau1[NUMERO], 0),4)</f>
        <v>CX RACCORDEMENT CLIENT 800A</v>
      </c>
      <c r="E77" s="6" t="str">
        <f>INDEX(Tableau1[], MATCH(Tableau3[[#This Row],[REFERENCE]], Tableau1[NUMERO], 0), 5)</f>
        <v>MBC GVX</v>
      </c>
      <c r="F77" s="6">
        <f>INDEX(Tableau1[], MATCH(Tableau3[[#This Row],[REFERENCE]], Tableau1[NUMERO], 0), 6)</f>
        <v>0</v>
      </c>
      <c r="G77" s="6">
        <f>INDEX(Tableau1[], MATCH(Tableau3[[#This Row],[REFERENCE]], Tableau1[NUMERO], 0), 7)</f>
        <v>0</v>
      </c>
      <c r="H77" t="s">
        <v>12613</v>
      </c>
      <c r="J77" s="2">
        <v>43123</v>
      </c>
      <c r="K77" s="2">
        <v>43125</v>
      </c>
      <c r="L77" s="2" t="s">
        <v>12596</v>
      </c>
      <c r="O77" s="7">
        <v>66.099999999999994</v>
      </c>
      <c r="P77" s="8" t="s">
        <v>12612</v>
      </c>
      <c r="Q77" s="2"/>
    </row>
    <row r="78" spans="1:18">
      <c r="A78" s="8">
        <v>34406440</v>
      </c>
      <c r="B78" s="5">
        <f>INDEX(Tableau1[], MATCH(Tableau3[[#This Row],[REFERENCE]], Tableau1[NUMERO], 0), 2)</f>
        <v>43103</v>
      </c>
      <c r="C78" s="6" t="str">
        <f>INDEX(Tableau1[], MATCH(Tableau3[[#This Row],[REFERENCE]], Tableau1[NUMERO], 0), 3)</f>
        <v>SPEC</v>
      </c>
      <c r="D78" s="6" t="str">
        <f>INDEX(Tableau1[], MATCH(Tableau3[[#This Row],[REFERENCE]], Tableau1[NUMERO], 0),4)</f>
        <v>CX RACCORDEMENT CLIENT N COMMUN 1250A</v>
      </c>
      <c r="E78" s="6" t="str">
        <f>INDEX(Tableau1[], MATCH(Tableau3[[#This Row],[REFERENCE]], Tableau1[NUMERO], 0), 5)</f>
        <v>MBC GVX</v>
      </c>
      <c r="F78" s="6">
        <f>INDEX(Tableau1[], MATCH(Tableau3[[#This Row],[REFERENCE]], Tableau1[NUMERO], 0), 6)</f>
        <v>0</v>
      </c>
      <c r="G78" s="6">
        <f>INDEX(Tableau1[], MATCH(Tableau3[[#This Row],[REFERENCE]], Tableau1[NUMERO], 0), 7)</f>
        <v>0</v>
      </c>
      <c r="H78" t="s">
        <v>12613</v>
      </c>
      <c r="J78" s="2">
        <v>43123</v>
      </c>
      <c r="K78" s="2">
        <v>43125</v>
      </c>
      <c r="L78" s="2" t="s">
        <v>12596</v>
      </c>
      <c r="P78" s="8"/>
      <c r="Q78" s="2"/>
    </row>
    <row r="79" spans="1:18">
      <c r="A79" s="8">
        <v>34406441</v>
      </c>
      <c r="B79" s="5">
        <f>INDEX(Tableau1[], MATCH(Tableau3[[#This Row],[REFERENCE]], Tableau1[NUMERO], 0), 2)</f>
        <v>43103</v>
      </c>
      <c r="C79" s="6" t="str">
        <f>INDEX(Tableau1[], MATCH(Tableau3[[#This Row],[REFERENCE]], Tableau1[NUMERO], 0), 3)</f>
        <v>SPEC</v>
      </c>
      <c r="D79" s="6" t="str">
        <f>INDEX(Tableau1[], MATCH(Tableau3[[#This Row],[REFERENCE]], Tableau1[NUMERO], 0),4)</f>
        <v>CX RACCORDEMENT CLIENT N COMMUN 800A</v>
      </c>
      <c r="E79" s="6" t="str">
        <f>INDEX(Tableau1[], MATCH(Tableau3[[#This Row],[REFERENCE]], Tableau1[NUMERO], 0), 5)</f>
        <v>MBC GVX</v>
      </c>
      <c r="F79" s="6">
        <f>INDEX(Tableau1[], MATCH(Tableau3[[#This Row],[REFERENCE]], Tableau1[NUMERO], 0), 6)</f>
        <v>0</v>
      </c>
      <c r="G79" s="6">
        <f>INDEX(Tableau1[], MATCH(Tableau3[[#This Row],[REFERENCE]], Tableau1[NUMERO], 0), 7)</f>
        <v>0</v>
      </c>
      <c r="H79" t="s">
        <v>12613</v>
      </c>
      <c r="J79" s="2">
        <v>43123</v>
      </c>
      <c r="K79" s="2">
        <v>43125</v>
      </c>
      <c r="L79" s="2" t="s">
        <v>12596</v>
      </c>
      <c r="O79" s="7">
        <v>268.7</v>
      </c>
      <c r="P79" s="8" t="s">
        <v>12612</v>
      </c>
      <c r="Q79" s="2"/>
    </row>
    <row r="80" spans="1:18">
      <c r="A80" s="8">
        <v>34406455</v>
      </c>
      <c r="B80" s="5">
        <f>INDEX(Tableau1[], MATCH(Tableau3[[#This Row],[REFERENCE]], Tableau1[NUMERO], 0), 2)</f>
        <v>43108</v>
      </c>
      <c r="C80" s="6" t="str">
        <f>INDEX(Tableau1[], MATCH(Tableau3[[#This Row],[REFERENCE]], Tableau1[NUMERO], 0), 3)</f>
        <v>SPEC</v>
      </c>
      <c r="D80" s="6" t="str">
        <f>INDEX(Tableau1[], MATCH(Tableau3[[#This Row],[REFERENCE]], Tableau1[NUMERO], 0),4)</f>
        <v>LIAISON FLEXIBLE NW-LINERGY 1 NW08</v>
      </c>
      <c r="E80" s="6" t="str">
        <f>INDEX(Tableau1[], MATCH(Tableau3[[#This Row],[REFERENCE]], Tableau1[NUMERO], 0), 5)</f>
        <v>MBC GVX</v>
      </c>
      <c r="F80" s="6">
        <f>INDEX(Tableau1[], MATCH(Tableau3[[#This Row],[REFERENCE]], Tableau1[NUMERO], 0), 6)</f>
        <v>0</v>
      </c>
      <c r="G80" s="6">
        <f>INDEX(Tableau1[], MATCH(Tableau3[[#This Row],[REFERENCE]], Tableau1[NUMERO], 0), 7)</f>
        <v>0</v>
      </c>
      <c r="H80" t="s">
        <v>12613</v>
      </c>
      <c r="J80" s="2">
        <v>43123</v>
      </c>
      <c r="K80" s="2">
        <v>43125</v>
      </c>
      <c r="L80" s="2" t="s">
        <v>12596</v>
      </c>
      <c r="O80" s="7">
        <v>42.9</v>
      </c>
      <c r="P80" s="8" t="s">
        <v>12612</v>
      </c>
      <c r="Q80" s="2"/>
    </row>
    <row r="81" spans="1:18">
      <c r="A81" s="8">
        <v>34406456</v>
      </c>
      <c r="B81" s="5">
        <f>INDEX(Tableau1[], MATCH(Tableau3[[#This Row],[REFERENCE]], Tableau1[NUMERO], 0), 2)</f>
        <v>43108</v>
      </c>
      <c r="C81" s="6" t="str">
        <f>INDEX(Tableau1[], MATCH(Tableau3[[#This Row],[REFERENCE]], Tableau1[NUMERO], 0), 3)</f>
        <v>SPEC</v>
      </c>
      <c r="D81" s="6" t="str">
        <f>INDEX(Tableau1[], MATCH(Tableau3[[#This Row],[REFERENCE]], Tableau1[NUMERO], 0),4)</f>
        <v>LIAISON FLEXIBLE NW-LINERGY 2 NW08</v>
      </c>
      <c r="E81" s="6" t="str">
        <f>INDEX(Tableau1[], MATCH(Tableau3[[#This Row],[REFERENCE]], Tableau1[NUMERO], 0), 5)</f>
        <v>MBC GVX</v>
      </c>
      <c r="F81" s="6">
        <f>INDEX(Tableau1[], MATCH(Tableau3[[#This Row],[REFERENCE]], Tableau1[NUMERO], 0), 6)</f>
        <v>0</v>
      </c>
      <c r="G81" s="6">
        <f>INDEX(Tableau1[], MATCH(Tableau3[[#This Row],[REFERENCE]], Tableau1[NUMERO], 0), 7)</f>
        <v>0</v>
      </c>
      <c r="H81" t="s">
        <v>12613</v>
      </c>
      <c r="J81" s="2">
        <v>43123</v>
      </c>
      <c r="K81" s="2">
        <v>43125</v>
      </c>
      <c r="L81" s="2" t="s">
        <v>12596</v>
      </c>
      <c r="O81" s="7">
        <v>42.9</v>
      </c>
      <c r="P81" s="8" t="s">
        <v>12612</v>
      </c>
      <c r="Q81" s="2"/>
    </row>
    <row r="82" spans="1:18">
      <c r="A82" s="8">
        <v>34406457</v>
      </c>
      <c r="B82" s="5">
        <f>INDEX(Tableau1[], MATCH(Tableau3[[#This Row],[REFERENCE]], Tableau1[NUMERO], 0), 2)</f>
        <v>43108</v>
      </c>
      <c r="C82" s="6" t="str">
        <f>INDEX(Tableau1[], MATCH(Tableau3[[#This Row],[REFERENCE]], Tableau1[NUMERO], 0), 3)</f>
        <v>SPEC</v>
      </c>
      <c r="D82" s="6" t="str">
        <f>INDEX(Tableau1[], MATCH(Tableau3[[#This Row],[REFERENCE]], Tableau1[NUMERO], 0),4)</f>
        <v>LIAISON FLEXIBLE NW-LINERGY 3 NW08</v>
      </c>
      <c r="E82" s="6" t="str">
        <f>INDEX(Tableau1[], MATCH(Tableau3[[#This Row],[REFERENCE]], Tableau1[NUMERO], 0), 5)</f>
        <v>MBC GVX</v>
      </c>
      <c r="F82" s="6">
        <f>INDEX(Tableau1[], MATCH(Tableau3[[#This Row],[REFERENCE]], Tableau1[NUMERO], 0), 6)</f>
        <v>0</v>
      </c>
      <c r="G82" s="6">
        <f>INDEX(Tableau1[], MATCH(Tableau3[[#This Row],[REFERENCE]], Tableau1[NUMERO], 0), 7)</f>
        <v>0</v>
      </c>
      <c r="H82" t="s">
        <v>12613</v>
      </c>
      <c r="J82" s="2">
        <v>43123</v>
      </c>
      <c r="K82" s="2">
        <v>43125</v>
      </c>
      <c r="L82" s="2" t="s">
        <v>12596</v>
      </c>
      <c r="O82" s="7">
        <v>42.9</v>
      </c>
      <c r="P82" s="8" t="s">
        <v>12612</v>
      </c>
      <c r="Q82" s="2"/>
    </row>
    <row r="83" spans="1:18">
      <c r="A83" s="8">
        <v>34406458</v>
      </c>
      <c r="B83" s="5">
        <f>INDEX(Tableau1[], MATCH(Tableau3[[#This Row],[REFERENCE]], Tableau1[NUMERO], 0), 2)</f>
        <v>43108</v>
      </c>
      <c r="C83" s="6" t="str">
        <f>INDEX(Tableau1[], MATCH(Tableau3[[#This Row],[REFERENCE]], Tableau1[NUMERO], 0), 3)</f>
        <v>SPEC</v>
      </c>
      <c r="D83" s="6" t="str">
        <f>INDEX(Tableau1[], MATCH(Tableau3[[#This Row],[REFERENCE]], Tableau1[NUMERO], 0),4)</f>
        <v>LIAISON FLEXIBLE NW-LINERGY 4 NW08</v>
      </c>
      <c r="E83" s="6" t="str">
        <f>INDEX(Tableau1[], MATCH(Tableau3[[#This Row],[REFERENCE]], Tableau1[NUMERO], 0), 5)</f>
        <v>MBC GVX</v>
      </c>
      <c r="F83" s="6">
        <f>INDEX(Tableau1[], MATCH(Tableau3[[#This Row],[REFERENCE]], Tableau1[NUMERO], 0), 6)</f>
        <v>0</v>
      </c>
      <c r="G83" s="6">
        <f>INDEX(Tableau1[], MATCH(Tableau3[[#This Row],[REFERENCE]], Tableau1[NUMERO], 0), 7)</f>
        <v>0</v>
      </c>
      <c r="H83" t="s">
        <v>12613</v>
      </c>
      <c r="J83" s="2">
        <v>43123</v>
      </c>
      <c r="K83" s="2">
        <v>43125</v>
      </c>
      <c r="L83" s="2" t="s">
        <v>12596</v>
      </c>
      <c r="O83" s="7">
        <v>42.9</v>
      </c>
      <c r="P83" s="8" t="s">
        <v>12612</v>
      </c>
      <c r="Q83" s="2"/>
    </row>
    <row r="84" spans="1:18">
      <c r="A84" s="8">
        <v>34406502</v>
      </c>
      <c r="B84" s="5">
        <f>INDEX(Tableau1[], MATCH(Tableau3[[#This Row],[REFERENCE]], Tableau1[NUMERO], 0), 2)</f>
        <v>43109</v>
      </c>
      <c r="C84" s="6" t="str">
        <f>INDEX(Tableau1[], MATCH(Tableau3[[#This Row],[REFERENCE]], Tableau1[NUMERO], 0), 3)</f>
        <v>SPEC</v>
      </c>
      <c r="D84" s="6" t="str">
        <f>INDEX(Tableau1[], MATCH(Tableau3[[#This Row],[REFERENCE]], Tableau1[NUMERO], 0),4)</f>
        <v>PLATINE COFFRET SM 4xDJ BAT</v>
      </c>
      <c r="E84" s="6" t="str">
        <f>INDEX(Tableau1[], MATCH(Tableau3[[#This Row],[REFERENCE]], Tableau1[NUMERO], 0), 5)</f>
        <v>STX</v>
      </c>
      <c r="F84" s="6">
        <f>INDEX(Tableau1[], MATCH(Tableau3[[#This Row],[REFERENCE]], Tableau1[NUMERO], 0), 6)</f>
        <v>0</v>
      </c>
      <c r="G84" s="6">
        <f>INDEX(Tableau1[], MATCH(Tableau3[[#This Row],[REFERENCE]], Tableau1[NUMERO], 0), 7)</f>
        <v>0</v>
      </c>
      <c r="H84" t="s">
        <v>12590</v>
      </c>
      <c r="J84" s="2">
        <v>43123</v>
      </c>
      <c r="K84" s="2">
        <v>43123</v>
      </c>
      <c r="L84" s="2" t="s">
        <v>12596</v>
      </c>
      <c r="O84" s="7">
        <v>100</v>
      </c>
      <c r="P84" s="8" t="s">
        <v>12614</v>
      </c>
      <c r="Q84" s="2"/>
      <c r="R84" t="s">
        <v>12615</v>
      </c>
    </row>
    <row r="85" spans="1:18">
      <c r="A85" s="8">
        <v>34406525</v>
      </c>
      <c r="B85" s="5">
        <f>INDEX(Tableau1[], MATCH(Tableau3[[#This Row],[REFERENCE]], Tableau1[NUMERO], 0), 2)</f>
        <v>43110</v>
      </c>
      <c r="C85" s="6" t="str">
        <f>INDEX(Tableau1[], MATCH(Tableau3[[#This Row],[REFERENCE]], Tableau1[NUMERO], 0), 3)</f>
        <v>SPEC</v>
      </c>
      <c r="D85" s="6" t="str">
        <f>INDEX(Tableau1[], MATCH(Tableau3[[#This Row],[REFERENCE]], Tableau1[NUMERO], 0),4)</f>
        <v>JOUE LATERAL PLASTRON</v>
      </c>
      <c r="E85" s="6" t="str">
        <f>INDEX(Tableau1[], MATCH(Tableau3[[#This Row],[REFERENCE]], Tableau1[NUMERO], 0), 5)</f>
        <v>STX</v>
      </c>
      <c r="F85" s="6">
        <f>INDEX(Tableau1[], MATCH(Tableau3[[#This Row],[REFERENCE]], Tableau1[NUMERO], 0), 6)</f>
        <v>0</v>
      </c>
      <c r="G85" s="6">
        <f>INDEX(Tableau1[], MATCH(Tableau3[[#This Row],[REFERENCE]], Tableau1[NUMERO], 0), 7)</f>
        <v>0</v>
      </c>
      <c r="H85" t="s">
        <v>12590</v>
      </c>
      <c r="J85" s="2">
        <v>43136</v>
      </c>
      <c r="K85" s="2">
        <v>43138</v>
      </c>
      <c r="L85" s="2" t="s">
        <v>12596</v>
      </c>
      <c r="O85" s="7">
        <v>40</v>
      </c>
      <c r="P85" s="8" t="s">
        <v>12616</v>
      </c>
      <c r="Q85" s="2"/>
      <c r="R85" t="s">
        <v>12615</v>
      </c>
    </row>
    <row r="86" spans="1:18">
      <c r="A86" s="8">
        <v>34406526</v>
      </c>
      <c r="B86" s="5">
        <f>INDEX(Tableau1[], MATCH(Tableau3[[#This Row],[REFERENCE]], Tableau1[NUMERO], 0), 2)</f>
        <v>43110</v>
      </c>
      <c r="C86" s="6" t="str">
        <f>INDEX(Tableau1[], MATCH(Tableau3[[#This Row],[REFERENCE]], Tableau1[NUMERO], 0), 3)</f>
        <v>SPEC</v>
      </c>
      <c r="D86" s="6" t="str">
        <f>INDEX(Tableau1[], MATCH(Tableau3[[#This Row],[REFERENCE]], Tableau1[NUMERO], 0),4)</f>
        <v>JOUE LATERAL PLASTRON</v>
      </c>
      <c r="E86" s="6" t="str">
        <f>INDEX(Tableau1[], MATCH(Tableau3[[#This Row],[REFERENCE]], Tableau1[NUMERO], 0), 5)</f>
        <v>STX</v>
      </c>
      <c r="F86" s="6">
        <f>INDEX(Tableau1[], MATCH(Tableau3[[#This Row],[REFERENCE]], Tableau1[NUMERO], 0), 6)</f>
        <v>0</v>
      </c>
      <c r="G86" s="6">
        <f>INDEX(Tableau1[], MATCH(Tableau3[[#This Row],[REFERENCE]], Tableau1[NUMERO], 0), 7)</f>
        <v>0</v>
      </c>
      <c r="H86" t="s">
        <v>12590</v>
      </c>
      <c r="J86" s="2">
        <v>43136</v>
      </c>
      <c r="K86" s="2">
        <v>43138</v>
      </c>
      <c r="L86" s="2" t="s">
        <v>12596</v>
      </c>
      <c r="O86" s="7">
        <v>40</v>
      </c>
      <c r="P86" s="8" t="s">
        <v>12616</v>
      </c>
      <c r="Q86" s="2"/>
      <c r="R86" t="s">
        <v>12615</v>
      </c>
    </row>
    <row r="87" spans="1:18">
      <c r="A87" s="8">
        <v>34406527</v>
      </c>
      <c r="B87" s="5">
        <f>INDEX(Tableau1[], MATCH(Tableau3[[#This Row],[REFERENCE]], Tableau1[NUMERO], 0), 2)</f>
        <v>43110</v>
      </c>
      <c r="C87" s="6" t="str">
        <f>INDEX(Tableau1[], MATCH(Tableau3[[#This Row],[REFERENCE]], Tableau1[NUMERO], 0), 3)</f>
        <v>SPEC</v>
      </c>
      <c r="D87" s="6" t="str">
        <f>INDEX(Tableau1[], MATCH(Tableau3[[#This Row],[REFERENCE]], Tableau1[NUMERO], 0),4)</f>
        <v>TRAVERSE PLASTRON</v>
      </c>
      <c r="E87" s="6" t="str">
        <f>INDEX(Tableau1[], MATCH(Tableau3[[#This Row],[REFERENCE]], Tableau1[NUMERO], 0), 5)</f>
        <v>STX</v>
      </c>
      <c r="F87" s="6">
        <f>INDEX(Tableau1[], MATCH(Tableau3[[#This Row],[REFERENCE]], Tableau1[NUMERO], 0), 6)</f>
        <v>0</v>
      </c>
      <c r="G87" s="6">
        <f>INDEX(Tableau1[], MATCH(Tableau3[[#This Row],[REFERENCE]], Tableau1[NUMERO], 0), 7)</f>
        <v>0</v>
      </c>
      <c r="H87" t="s">
        <v>12590</v>
      </c>
      <c r="J87" s="2">
        <v>43136</v>
      </c>
      <c r="K87" s="2">
        <v>43138</v>
      </c>
      <c r="L87" s="2" t="s">
        <v>12596</v>
      </c>
      <c r="O87" s="7">
        <v>48</v>
      </c>
      <c r="P87" s="8" t="s">
        <v>12616</v>
      </c>
      <c r="Q87" s="2"/>
      <c r="R87" t="s">
        <v>12615</v>
      </c>
    </row>
    <row r="88" spans="1:18">
      <c r="A88" s="8">
        <v>34406528</v>
      </c>
      <c r="B88" s="5">
        <f>INDEX(Tableau1[], MATCH(Tableau3[[#This Row],[REFERENCE]], Tableau1[NUMERO], 0), 2)</f>
        <v>43110</v>
      </c>
      <c r="C88" s="6" t="str">
        <f>INDEX(Tableau1[], MATCH(Tableau3[[#This Row],[REFERENCE]], Tableau1[NUMERO], 0), 3)</f>
        <v>SPEC</v>
      </c>
      <c r="D88" s="6" t="str">
        <f>INDEX(Tableau1[], MATCH(Tableau3[[#This Row],[REFERENCE]], Tableau1[NUMERO], 0),4)</f>
        <v>PE BARRE ETAME</v>
      </c>
      <c r="E88" s="6" t="str">
        <f>INDEX(Tableau1[], MATCH(Tableau3[[#This Row],[REFERENCE]], Tableau1[NUMERO], 0), 5)</f>
        <v>STX</v>
      </c>
      <c r="F88" s="6">
        <f>INDEX(Tableau1[], MATCH(Tableau3[[#This Row],[REFERENCE]], Tableau1[NUMERO], 0), 6)</f>
        <v>0</v>
      </c>
      <c r="G88" s="6">
        <f>INDEX(Tableau1[], MATCH(Tableau3[[#This Row],[REFERENCE]], Tableau1[NUMERO], 0), 7)</f>
        <v>0</v>
      </c>
      <c r="H88" t="s">
        <v>12613</v>
      </c>
      <c r="J88" s="2">
        <v>43123</v>
      </c>
      <c r="K88" s="2">
        <v>43123</v>
      </c>
      <c r="L88" s="2" t="s">
        <v>12596</v>
      </c>
      <c r="O88" s="7">
        <v>250</v>
      </c>
      <c r="P88" s="8" t="s">
        <v>12617</v>
      </c>
      <c r="Q88" s="2"/>
      <c r="R88" t="s">
        <v>12615</v>
      </c>
    </row>
    <row r="89" spans="1:18">
      <c r="A89" s="8">
        <v>34406530</v>
      </c>
      <c r="B89" s="5">
        <f>INDEX(Tableau1[], MATCH(Tableau3[[#This Row],[REFERENCE]], Tableau1[NUMERO], 0), 2)</f>
        <v>43110</v>
      </c>
      <c r="C89" s="6" t="str">
        <f>INDEX(Tableau1[], MATCH(Tableau3[[#This Row],[REFERENCE]], Tableau1[NUMERO], 0), 3)</f>
        <v>SPEC</v>
      </c>
      <c r="D89" s="6" t="str">
        <f>INDEX(Tableau1[], MATCH(Tableau3[[#This Row],[REFERENCE]], Tableau1[NUMERO], 0),4)</f>
        <v>PLASTRON HAUT</v>
      </c>
      <c r="E89" s="6" t="str">
        <f>INDEX(Tableau1[], MATCH(Tableau3[[#This Row],[REFERENCE]], Tableau1[NUMERO], 0), 5)</f>
        <v>STX</v>
      </c>
      <c r="F89" s="6">
        <f>INDEX(Tableau1[], MATCH(Tableau3[[#This Row],[REFERENCE]], Tableau1[NUMERO], 0), 6)</f>
        <v>0</v>
      </c>
      <c r="G89" s="6">
        <f>INDEX(Tableau1[], MATCH(Tableau3[[#This Row],[REFERENCE]], Tableau1[NUMERO], 0), 7)</f>
        <v>0</v>
      </c>
      <c r="H89" t="s">
        <v>12590</v>
      </c>
      <c r="J89" s="2">
        <v>43136</v>
      </c>
      <c r="K89" s="2">
        <v>43138</v>
      </c>
      <c r="L89" s="2" t="s">
        <v>12596</v>
      </c>
      <c r="O89" s="7">
        <v>42</v>
      </c>
      <c r="P89" s="8" t="s">
        <v>12616</v>
      </c>
      <c r="Q89" s="2"/>
      <c r="R89" t="s">
        <v>12615</v>
      </c>
    </row>
    <row r="90" spans="1:18">
      <c r="A90" s="8">
        <v>34406531</v>
      </c>
      <c r="B90" s="5">
        <f>INDEX(Tableau1[], MATCH(Tableau3[[#This Row],[REFERENCE]], Tableau1[NUMERO], 0), 2)</f>
        <v>43110</v>
      </c>
      <c r="C90" s="6" t="str">
        <f>INDEX(Tableau1[], MATCH(Tableau3[[#This Row],[REFERENCE]], Tableau1[NUMERO], 0), 3)</f>
        <v>SPEC</v>
      </c>
      <c r="D90" s="6" t="str">
        <f>INDEX(Tableau1[], MATCH(Tableau3[[#This Row],[REFERENCE]], Tableau1[NUMERO], 0),4)</f>
        <v>PLASTRON BAS</v>
      </c>
      <c r="E90" s="6" t="str">
        <f>INDEX(Tableau1[], MATCH(Tableau3[[#This Row],[REFERENCE]], Tableau1[NUMERO], 0), 5)</f>
        <v>STX</v>
      </c>
      <c r="F90" s="6">
        <f>INDEX(Tableau1[], MATCH(Tableau3[[#This Row],[REFERENCE]], Tableau1[NUMERO], 0), 6)</f>
        <v>0</v>
      </c>
      <c r="G90" s="6">
        <f>INDEX(Tableau1[], MATCH(Tableau3[[#This Row],[REFERENCE]], Tableau1[NUMERO], 0), 7)</f>
        <v>0</v>
      </c>
      <c r="H90" t="s">
        <v>12590</v>
      </c>
      <c r="J90" s="2">
        <v>43136</v>
      </c>
      <c r="K90" s="2">
        <v>43138</v>
      </c>
      <c r="L90" s="2" t="s">
        <v>12596</v>
      </c>
      <c r="O90" s="7">
        <v>34</v>
      </c>
      <c r="P90" s="8" t="s">
        <v>12616</v>
      </c>
      <c r="Q90" s="2"/>
      <c r="R90" t="s">
        <v>12615</v>
      </c>
    </row>
    <row r="91" spans="1:18">
      <c r="A91" s="8">
        <v>34406532</v>
      </c>
      <c r="B91" s="5">
        <f>INDEX(Tableau1[], MATCH(Tableau3[[#This Row],[REFERENCE]], Tableau1[NUMERO], 0), 2)</f>
        <v>43110</v>
      </c>
      <c r="C91" s="6" t="str">
        <f>INDEX(Tableau1[], MATCH(Tableau3[[#This Row],[REFERENCE]], Tableau1[NUMERO], 0), 3)</f>
        <v>SPEC</v>
      </c>
      <c r="D91" s="6" t="str">
        <f>INDEX(Tableau1[], MATCH(Tableau3[[#This Row],[REFERENCE]], Tableau1[NUMERO], 0),4)</f>
        <v>PASSE CABLES HAUT</v>
      </c>
      <c r="E91" s="6" t="str">
        <f>INDEX(Tableau1[], MATCH(Tableau3[[#This Row],[REFERENCE]], Tableau1[NUMERO], 0), 5)</f>
        <v>STX</v>
      </c>
      <c r="F91" s="6">
        <f>INDEX(Tableau1[], MATCH(Tableau3[[#This Row],[REFERENCE]], Tableau1[NUMERO], 0), 6)</f>
        <v>0</v>
      </c>
      <c r="G91" s="6">
        <f>INDEX(Tableau1[], MATCH(Tableau3[[#This Row],[REFERENCE]], Tableau1[NUMERO], 0), 7)</f>
        <v>0</v>
      </c>
      <c r="H91" t="s">
        <v>12590</v>
      </c>
      <c r="J91" s="2">
        <v>43123</v>
      </c>
      <c r="K91" s="2">
        <v>43123</v>
      </c>
      <c r="L91" s="2" t="s">
        <v>12596</v>
      </c>
      <c r="O91" s="7">
        <v>24</v>
      </c>
      <c r="P91" s="8" t="s">
        <v>12616</v>
      </c>
      <c r="Q91" s="2"/>
      <c r="R91" t="s">
        <v>12615</v>
      </c>
    </row>
    <row r="92" spans="1:18">
      <c r="A92" s="8">
        <v>34406533</v>
      </c>
      <c r="B92" s="5">
        <f>INDEX(Tableau1[], MATCH(Tableau3[[#This Row],[REFERENCE]], Tableau1[NUMERO], 0), 2)</f>
        <v>43110</v>
      </c>
      <c r="C92" s="6" t="str">
        <f>INDEX(Tableau1[], MATCH(Tableau3[[#This Row],[REFERENCE]], Tableau1[NUMERO], 0), 3)</f>
        <v>SPEC</v>
      </c>
      <c r="D92" s="6" t="str">
        <f>INDEX(Tableau1[], MATCH(Tableau3[[#This Row],[REFERENCE]], Tableau1[NUMERO], 0),4)</f>
        <v>PASSE CABLES BAS</v>
      </c>
      <c r="E92" s="6" t="str">
        <f>INDEX(Tableau1[], MATCH(Tableau3[[#This Row],[REFERENCE]], Tableau1[NUMERO], 0), 5)</f>
        <v>STX</v>
      </c>
      <c r="F92" s="6">
        <f>INDEX(Tableau1[], MATCH(Tableau3[[#This Row],[REFERENCE]], Tableau1[NUMERO], 0), 6)</f>
        <v>0</v>
      </c>
      <c r="G92" s="6">
        <f>INDEX(Tableau1[], MATCH(Tableau3[[#This Row],[REFERENCE]], Tableau1[NUMERO], 0), 7)</f>
        <v>0</v>
      </c>
      <c r="H92" t="s">
        <v>12590</v>
      </c>
      <c r="J92" s="2">
        <v>43123</v>
      </c>
      <c r="K92" s="2">
        <v>43123</v>
      </c>
      <c r="L92" s="2" t="s">
        <v>12596</v>
      </c>
      <c r="O92" s="7">
        <v>60</v>
      </c>
      <c r="P92" s="8" t="s">
        <v>12616</v>
      </c>
      <c r="Q92" s="2"/>
      <c r="R92" t="s">
        <v>12615</v>
      </c>
    </row>
    <row r="93" spans="1:18">
      <c r="A93" s="8">
        <v>34406541</v>
      </c>
      <c r="B93" s="5">
        <f>INDEX(Tableau1[], MATCH(Tableau3[[#This Row],[REFERENCE]], Tableau1[NUMERO], 0), 2)</f>
        <v>43117</v>
      </c>
      <c r="C93" s="6" t="str">
        <f>INDEX(Tableau1[], MATCH(Tableau3[[#This Row],[REFERENCE]], Tableau1[NUMERO], 0), 3)</f>
        <v>SPEC</v>
      </c>
      <c r="D93" s="6" t="str">
        <f>INDEX(Tableau1[], MATCH(Tableau3[[#This Row],[REFERENCE]], Tableau1[NUMERO], 0),4)</f>
        <v>ETIQUETTE CTUPS</v>
      </c>
      <c r="E93" s="6" t="str">
        <f>INDEX(Tableau1[], MATCH(Tableau3[[#This Row],[REFERENCE]], Tableau1[NUMERO], 0), 5)</f>
        <v>STX</v>
      </c>
      <c r="F93" s="6">
        <f>INDEX(Tableau1[], MATCH(Tableau3[[#This Row],[REFERENCE]], Tableau1[NUMERO], 0), 6)</f>
        <v>0</v>
      </c>
      <c r="G93" s="6">
        <f>INDEX(Tableau1[], MATCH(Tableau3[[#This Row],[REFERENCE]], Tableau1[NUMERO], 0), 7)</f>
        <v>0</v>
      </c>
      <c r="H93" t="s">
        <v>12618</v>
      </c>
      <c r="J93" s="2">
        <v>43123</v>
      </c>
      <c r="K93" s="2">
        <v>43124</v>
      </c>
      <c r="L93" s="2" t="s">
        <v>12596</v>
      </c>
      <c r="O93" s="7">
        <v>15.8</v>
      </c>
      <c r="P93" s="8" t="s">
        <v>12619</v>
      </c>
      <c r="Q93" s="2"/>
      <c r="R93" t="s">
        <v>12615</v>
      </c>
    </row>
    <row r="94" spans="1:18">
      <c r="A94" s="8">
        <v>34406542</v>
      </c>
      <c r="B94" s="5">
        <f>INDEX(Tableau1[], MATCH(Tableau3[[#This Row],[REFERENCE]], Tableau1[NUMERO], 0), 2)</f>
        <v>43117</v>
      </c>
      <c r="C94" s="6" t="str">
        <f>INDEX(Tableau1[], MATCH(Tableau3[[#This Row],[REFERENCE]], Tableau1[NUMERO], 0), 3)</f>
        <v>SPEC</v>
      </c>
      <c r="D94" s="6" t="str">
        <f>INDEX(Tableau1[], MATCH(Tableau3[[#This Row],[REFERENCE]], Tableau1[NUMERO], 0),4)</f>
        <v>ETIQUETTE CBAT</v>
      </c>
      <c r="E94" s="6" t="str">
        <f>INDEX(Tableau1[], MATCH(Tableau3[[#This Row],[REFERENCE]], Tableau1[NUMERO], 0), 5)</f>
        <v>STX</v>
      </c>
      <c r="F94" s="6">
        <f>INDEX(Tableau1[], MATCH(Tableau3[[#This Row],[REFERENCE]], Tableau1[NUMERO], 0), 6)</f>
        <v>0</v>
      </c>
      <c r="G94" s="6">
        <f>INDEX(Tableau1[], MATCH(Tableau3[[#This Row],[REFERENCE]], Tableau1[NUMERO], 0), 7)</f>
        <v>0</v>
      </c>
      <c r="H94" t="s">
        <v>12618</v>
      </c>
      <c r="J94" s="2">
        <v>43123</v>
      </c>
      <c r="K94" s="2">
        <v>43125</v>
      </c>
      <c r="L94" s="2" t="s">
        <v>12596</v>
      </c>
      <c r="O94" s="7">
        <v>3.16</v>
      </c>
      <c r="P94" s="8" t="s">
        <v>12619</v>
      </c>
      <c r="Q94" s="2"/>
      <c r="R94" t="s">
        <v>12615</v>
      </c>
    </row>
    <row r="95" spans="1:18">
      <c r="A95" s="8">
        <v>34406543</v>
      </c>
      <c r="B95" s="5">
        <f>INDEX(Tableau1[], MATCH(Tableau3[[#This Row],[REFERENCE]], Tableau1[NUMERO], 0), 2)</f>
        <v>43122</v>
      </c>
      <c r="C95" s="6" t="str">
        <f>INDEX(Tableau1[], MATCH(Tableau3[[#This Row],[REFERENCE]], Tableau1[NUMERO], 0), 3)</f>
        <v>SPEC</v>
      </c>
      <c r="D95" s="6" t="str">
        <f>INDEX(Tableau1[], MATCH(Tableau3[[#This Row],[REFERENCE]], Tableau1[NUMERO], 0),4)</f>
        <v>TIGE FILTE 160MM</v>
      </c>
      <c r="E95" s="6" t="str">
        <f>INDEX(Tableau1[], MATCH(Tableau3[[#This Row],[REFERENCE]], Tableau1[NUMERO], 0), 5)</f>
        <v>MBC GVX</v>
      </c>
      <c r="F95" s="6">
        <f>INDEX(Tableau1[], MATCH(Tableau3[[#This Row],[REFERENCE]], Tableau1[NUMERO], 0), 6)</f>
        <v>0</v>
      </c>
      <c r="G95" s="6">
        <f>INDEX(Tableau1[], MATCH(Tableau3[[#This Row],[REFERENCE]], Tableau1[NUMERO], 0), 7)</f>
        <v>0</v>
      </c>
      <c r="H95" t="s">
        <v>12590</v>
      </c>
      <c r="J95" s="2">
        <v>43123</v>
      </c>
      <c r="K95" s="2" t="s">
        <v>12601</v>
      </c>
      <c r="L95" s="2" t="s">
        <v>12596</v>
      </c>
      <c r="O95" s="7">
        <v>1.87</v>
      </c>
      <c r="P95" s="8"/>
      <c r="Q95" s="2"/>
      <c r="R95" t="s">
        <v>12610</v>
      </c>
    </row>
    <row r="96" spans="1:18">
      <c r="A96" s="8">
        <v>34406545</v>
      </c>
      <c r="B96" s="5">
        <f>INDEX(Tableau1[], MATCH(Tableau3[[#This Row],[REFERENCE]], Tableau1[NUMERO], 0), 2)</f>
        <v>43122</v>
      </c>
      <c r="C96" s="6" t="str">
        <f>INDEX(Tableau1[], MATCH(Tableau3[[#This Row],[REFERENCE]], Tableau1[NUMERO], 0), 3)</f>
        <v>SPEC</v>
      </c>
      <c r="D96" s="6" t="str">
        <f>INDEX(Tableau1[], MATCH(Tableau3[[#This Row],[REFERENCE]], Tableau1[NUMERO], 0),4)</f>
        <v>TIGE FILTE 120MM</v>
      </c>
      <c r="E96" s="6" t="str">
        <f>INDEX(Tableau1[], MATCH(Tableau3[[#This Row],[REFERENCE]], Tableau1[NUMERO], 0), 5)</f>
        <v>MBC GVX</v>
      </c>
      <c r="F96" s="6">
        <f>INDEX(Tableau1[], MATCH(Tableau3[[#This Row],[REFERENCE]], Tableau1[NUMERO], 0), 6)</f>
        <v>0</v>
      </c>
      <c r="G96" s="6">
        <f>INDEX(Tableau1[], MATCH(Tableau3[[#This Row],[REFERENCE]], Tableau1[NUMERO], 0), 7)</f>
        <v>0</v>
      </c>
      <c r="H96" t="s">
        <v>12590</v>
      </c>
      <c r="J96" s="2">
        <v>43123</v>
      </c>
      <c r="K96" s="2" t="s">
        <v>12601</v>
      </c>
      <c r="L96" s="2" t="s">
        <v>12596</v>
      </c>
      <c r="O96" s="7">
        <v>1.53</v>
      </c>
      <c r="P96" s="8"/>
      <c r="Q96" s="2"/>
      <c r="R96" t="s">
        <v>12610</v>
      </c>
    </row>
    <row r="97" spans="1:18">
      <c r="A97" s="8">
        <v>34406546</v>
      </c>
      <c r="B97" s="5">
        <f>INDEX(Tableau1[], MATCH(Tableau3[[#This Row],[REFERENCE]], Tableau1[NUMERO], 0), 2)</f>
        <v>43122</v>
      </c>
      <c r="C97" s="6" t="str">
        <f>INDEX(Tableau1[], MATCH(Tableau3[[#This Row],[REFERENCE]], Tableau1[NUMERO], 0), 3)</f>
        <v>SPEC</v>
      </c>
      <c r="D97" s="6" t="str">
        <f>INDEX(Tableau1[], MATCH(Tableau3[[#This Row],[REFERENCE]], Tableau1[NUMERO], 0),4)</f>
        <v>MASTERPACT NW08 HF 4P</v>
      </c>
      <c r="E97" s="6" t="str">
        <f>INDEX(Tableau1[], MATCH(Tableau3[[#This Row],[REFERENCE]], Tableau1[NUMERO], 0), 5)</f>
        <v>MBC GVX</v>
      </c>
      <c r="F97" s="6">
        <f>INDEX(Tableau1[], MATCH(Tableau3[[#This Row],[REFERENCE]], Tableau1[NUMERO], 0), 6)</f>
        <v>0</v>
      </c>
      <c r="G97" s="6">
        <f>INDEX(Tableau1[], MATCH(Tableau3[[#This Row],[REFERENCE]], Tableau1[NUMERO], 0), 7)</f>
        <v>0</v>
      </c>
      <c r="H97" t="s">
        <v>12620</v>
      </c>
      <c r="J97" s="2">
        <v>43124</v>
      </c>
      <c r="K97" s="2" t="s">
        <v>12601</v>
      </c>
      <c r="L97" s="2" t="s">
        <v>12596</v>
      </c>
      <c r="O97" s="7">
        <v>979.96</v>
      </c>
      <c r="P97" s="8"/>
      <c r="Q97" s="2"/>
      <c r="R97" t="s">
        <v>12621</v>
      </c>
    </row>
    <row r="98" spans="1:18">
      <c r="A98" s="8">
        <v>34406547</v>
      </c>
      <c r="B98" s="5">
        <f>INDEX(Tableau1[], MATCH(Tableau3[[#This Row],[REFERENCE]], Tableau1[NUMERO], 0), 2)</f>
        <v>43129</v>
      </c>
      <c r="C98" s="6" t="str">
        <f>INDEX(Tableau1[], MATCH(Tableau3[[#This Row],[REFERENCE]], Tableau1[NUMERO], 0), 3)</f>
        <v>SPEC</v>
      </c>
      <c r="D98" s="6" t="str">
        <f>INDEX(Tableau1[], MATCH(Tableau3[[#This Row],[REFERENCE]], Tableau1[NUMERO], 0),4)</f>
        <v>MASTERPACT NW20H DC VERSION D 3P</v>
      </c>
      <c r="E98" s="6" t="str">
        <f>INDEX(Tableau1[], MATCH(Tableau3[[#This Row],[REFERENCE]], Tableau1[NUMERO], 0), 5)</f>
        <v>BBC GVX 2000A</v>
      </c>
      <c r="F98" s="6">
        <f>INDEX(Tableau1[], MATCH(Tableau3[[#This Row],[REFERENCE]], Tableau1[NUMERO], 0), 6)</f>
        <v>0</v>
      </c>
      <c r="G98" s="6">
        <f>INDEX(Tableau1[], MATCH(Tableau3[[#This Row],[REFERENCE]], Tableau1[NUMERO], 0), 7)</f>
        <v>0</v>
      </c>
      <c r="H98" t="s">
        <v>12620</v>
      </c>
      <c r="J98" s="2">
        <v>43129</v>
      </c>
      <c r="K98" s="2">
        <v>43131</v>
      </c>
      <c r="L98" s="2" t="s">
        <v>12596</v>
      </c>
      <c r="O98" s="7">
        <v>2388.09</v>
      </c>
      <c r="P98" s="8" t="s">
        <v>12612</v>
      </c>
      <c r="Q98" s="2"/>
    </row>
    <row r="99" spans="1:18">
      <c r="A99" s="8">
        <v>34406548</v>
      </c>
      <c r="B99" s="5">
        <f>INDEX(Tableau1[], MATCH(Tableau3[[#This Row],[REFERENCE]], Tableau1[NUMERO], 0), 2)</f>
        <v>43129</v>
      </c>
      <c r="C99" s="6" t="str">
        <f>INDEX(Tableau1[], MATCH(Tableau3[[#This Row],[REFERENCE]], Tableau1[NUMERO], 0), 3)</f>
        <v>SPEC</v>
      </c>
      <c r="D99" s="6" t="str">
        <f>INDEX(Tableau1[], MATCH(Tableau3[[#This Row],[REFERENCE]], Tableau1[NUMERO], 0),4)</f>
        <v>RAIL SUPPORT BORNIER</v>
      </c>
      <c r="E99" s="6" t="str">
        <f>INDEX(Tableau1[], MATCH(Tableau3[[#This Row],[REFERENCE]], Tableau1[NUMERO], 0), 5)</f>
        <v>MBC GVX</v>
      </c>
      <c r="F99" s="6">
        <f>INDEX(Tableau1[], MATCH(Tableau3[[#This Row],[REFERENCE]], Tableau1[NUMERO], 0), 6)</f>
        <v>0</v>
      </c>
      <c r="G99" s="6">
        <f>INDEX(Tableau1[], MATCH(Tableau3[[#This Row],[REFERENCE]], Tableau1[NUMERO], 0), 7)</f>
        <v>0</v>
      </c>
      <c r="H99" t="s">
        <v>12590</v>
      </c>
      <c r="J99" s="2">
        <v>43136</v>
      </c>
      <c r="K99" s="2" t="s">
        <v>12601</v>
      </c>
      <c r="L99" s="2" t="s">
        <v>12596</v>
      </c>
      <c r="P99" s="8"/>
      <c r="Q99" s="2"/>
      <c r="R99" t="s">
        <v>12622</v>
      </c>
    </row>
    <row r="100" spans="1:18">
      <c r="A100" s="8">
        <v>34406554</v>
      </c>
      <c r="B100" s="9">
        <f>INDEX(Tableau1[], MATCH(Tableau3[[#This Row],[REFERENCE]], Tableau1[NUMERO], 0), 2)</f>
        <v>43143</v>
      </c>
      <c r="C100" s="10" t="str">
        <f>INDEX(Tableau1[], MATCH(Tableau3[[#This Row],[REFERENCE]], Tableau1[NUMERO], 0), 3)</f>
        <v>SPEC</v>
      </c>
      <c r="D100" s="10" t="str">
        <f>INDEX(Tableau1[], MATCH(Tableau3[[#This Row],[REFERENCE]], Tableau1[NUMERO], 0),4)</f>
        <v>PLATINE SUPPORT 2xNS800</v>
      </c>
      <c r="E100" s="10" t="str">
        <f>INDEX(Tableau1[], MATCH(Tableau3[[#This Row],[REFERENCE]], Tableau1[NUMERO], 0), 5)</f>
        <v>MBC GVX</v>
      </c>
      <c r="F100" s="10">
        <f>INDEX(Tableau1[], MATCH(Tableau3[[#This Row],[REFERENCE]], Tableau1[NUMERO], 0), 6)</f>
        <v>0</v>
      </c>
      <c r="G100" s="10">
        <f>INDEX(Tableau1[], MATCH(Tableau3[[#This Row],[REFERENCE]], Tableau1[NUMERO], 0), 7)</f>
        <v>0</v>
      </c>
      <c r="H100" t="s">
        <v>12623</v>
      </c>
      <c r="J100" s="2">
        <v>43153</v>
      </c>
      <c r="K100" s="2" t="s">
        <v>12624</v>
      </c>
      <c r="L100" s="2">
        <v>43156</v>
      </c>
      <c r="P100" s="8"/>
      <c r="Q100" s="2"/>
      <c r="R100" t="s">
        <v>12625</v>
      </c>
    </row>
    <row r="101" spans="1:18">
      <c r="A101" s="8">
        <v>34406555</v>
      </c>
      <c r="B101" s="9">
        <f>INDEX(Tableau1[], MATCH(Tableau3[[#This Row],[REFERENCE]], Tableau1[NUMERO], 0), 2)</f>
        <v>43143</v>
      </c>
      <c r="C101" s="10" t="str">
        <f>INDEX(Tableau1[], MATCH(Tableau3[[#This Row],[REFERENCE]], Tableau1[NUMERO], 0), 3)</f>
        <v>SPEC</v>
      </c>
      <c r="D101" s="10" t="str">
        <f>INDEX(Tableau1[], MATCH(Tableau3[[#This Row],[REFERENCE]], Tableau1[NUMERO], 0),4)</f>
        <v>CX NS800 RATTRAPAGE ARRIERE</v>
      </c>
      <c r="E101" s="10" t="str">
        <f>INDEX(Tableau1[], MATCH(Tableau3[[#This Row],[REFERENCE]], Tableau1[NUMERO], 0), 5)</f>
        <v>MBC GVX</v>
      </c>
      <c r="F101" s="10">
        <f>INDEX(Tableau1[], MATCH(Tableau3[[#This Row],[REFERENCE]], Tableau1[NUMERO], 0), 6)</f>
        <v>0</v>
      </c>
      <c r="G101" s="10">
        <f>INDEX(Tableau1[], MATCH(Tableau3[[#This Row],[REFERENCE]], Tableau1[NUMERO], 0), 7)</f>
        <v>0</v>
      </c>
      <c r="H101" t="s">
        <v>12623</v>
      </c>
      <c r="J101" s="2">
        <v>43153</v>
      </c>
      <c r="K101" s="2" t="s">
        <v>12624</v>
      </c>
      <c r="L101" s="2">
        <v>43156</v>
      </c>
      <c r="P101" s="8"/>
      <c r="Q101" s="2"/>
      <c r="R101" t="s">
        <v>12625</v>
      </c>
    </row>
    <row r="102" spans="1:18">
      <c r="A102" s="8">
        <v>34406556</v>
      </c>
      <c r="B102" s="5">
        <f>INDEX(Tableau1[], MATCH(Tableau3[[#This Row],[REFERENCE]], Tableau1[NUMERO], 0), 2)</f>
        <v>43143</v>
      </c>
      <c r="C102" s="6" t="str">
        <f>INDEX(Tableau1[], MATCH(Tableau3[[#This Row],[REFERENCE]], Tableau1[NUMERO], 0), 3)</f>
        <v>SPEC</v>
      </c>
      <c r="D102" s="6" t="str">
        <f>INDEX(Tableau1[], MATCH(Tableau3[[#This Row],[REFERENCE]], Tableau1[NUMERO], 0),4)</f>
        <v>FLEX ERICO NS800 1</v>
      </c>
      <c r="E102" s="6" t="str">
        <f>INDEX(Tableau1[], MATCH(Tableau3[[#This Row],[REFERENCE]], Tableau1[NUMERO], 0), 5)</f>
        <v>MBC GVX</v>
      </c>
      <c r="F102" s="6">
        <f>INDEX(Tableau1[], MATCH(Tableau3[[#This Row],[REFERENCE]], Tableau1[NUMERO], 0), 6)</f>
        <v>0</v>
      </c>
      <c r="G102" s="6">
        <f>INDEX(Tableau1[], MATCH(Tableau3[[#This Row],[REFERENCE]], Tableau1[NUMERO], 0), 7)</f>
        <v>0</v>
      </c>
      <c r="H102" t="s">
        <v>12623</v>
      </c>
      <c r="J102" s="2">
        <v>43153</v>
      </c>
      <c r="K102" s="2" t="s">
        <v>12624</v>
      </c>
      <c r="L102" s="2">
        <v>43156</v>
      </c>
      <c r="P102" s="8"/>
      <c r="Q102" s="2"/>
      <c r="R102" t="s">
        <v>12625</v>
      </c>
    </row>
    <row r="103" spans="1:18">
      <c r="A103" s="8">
        <v>34406557</v>
      </c>
      <c r="B103" s="5">
        <f>INDEX(Tableau1[], MATCH(Tableau3[[#This Row],[REFERENCE]], Tableau1[NUMERO], 0), 2)</f>
        <v>43143</v>
      </c>
      <c r="C103" s="6" t="str">
        <f>INDEX(Tableau1[], MATCH(Tableau3[[#This Row],[REFERENCE]], Tableau1[NUMERO], 0), 3)</f>
        <v>SPEC</v>
      </c>
      <c r="D103" s="6" t="str">
        <f>INDEX(Tableau1[], MATCH(Tableau3[[#This Row],[REFERENCE]], Tableau1[NUMERO], 0),4)</f>
        <v>FLEX ERICO NS800 2</v>
      </c>
      <c r="E103" s="6" t="str">
        <f>INDEX(Tableau1[], MATCH(Tableau3[[#This Row],[REFERENCE]], Tableau1[NUMERO], 0), 5)</f>
        <v>MBC GVX</v>
      </c>
      <c r="F103" s="6">
        <f>INDEX(Tableau1[], MATCH(Tableau3[[#This Row],[REFERENCE]], Tableau1[NUMERO], 0), 6)</f>
        <v>0</v>
      </c>
      <c r="G103" s="6">
        <f>INDEX(Tableau1[], MATCH(Tableau3[[#This Row],[REFERENCE]], Tableau1[NUMERO], 0), 7)</f>
        <v>0</v>
      </c>
      <c r="H103" t="s">
        <v>12623</v>
      </c>
      <c r="J103" s="2">
        <v>43153</v>
      </c>
      <c r="K103" s="2" t="s">
        <v>12624</v>
      </c>
      <c r="L103" s="2">
        <v>43156</v>
      </c>
      <c r="P103" s="8"/>
      <c r="Q103" s="2"/>
      <c r="R103" t="s">
        <v>12625</v>
      </c>
    </row>
    <row r="104" spans="1:18">
      <c r="A104" s="8">
        <v>34406558</v>
      </c>
      <c r="B104" s="5">
        <f>INDEX(Tableau1[], MATCH(Tableau3[[#This Row],[REFERENCE]], Tableau1[NUMERO], 0), 2)</f>
        <v>43143</v>
      </c>
      <c r="C104" s="6" t="str">
        <f>INDEX(Tableau1[], MATCH(Tableau3[[#This Row],[REFERENCE]], Tableau1[NUMERO], 0), 3)</f>
        <v>SPEC</v>
      </c>
      <c r="D104" s="6" t="str">
        <f>INDEX(Tableau1[], MATCH(Tableau3[[#This Row],[REFERENCE]], Tableau1[NUMERO], 0),4)</f>
        <v>SUPPORT BRIDAGE CABLES BAS</v>
      </c>
      <c r="E104" s="6" t="str">
        <f>INDEX(Tableau1[], MATCH(Tableau3[[#This Row],[REFERENCE]], Tableau1[NUMERO], 0), 5)</f>
        <v>MBC GVX</v>
      </c>
      <c r="F104" s="6">
        <f>INDEX(Tableau1[], MATCH(Tableau3[[#This Row],[REFERENCE]], Tableau1[NUMERO], 0), 6)</f>
        <v>0</v>
      </c>
      <c r="G104" s="6">
        <f>INDEX(Tableau1[], MATCH(Tableau3[[#This Row],[REFERENCE]], Tableau1[NUMERO], 0), 7)</f>
        <v>0</v>
      </c>
      <c r="H104" t="s">
        <v>12623</v>
      </c>
      <c r="J104" s="2">
        <v>43153</v>
      </c>
      <c r="K104" s="2" t="s">
        <v>12624</v>
      </c>
      <c r="L104" s="2">
        <v>43156</v>
      </c>
      <c r="P104" s="8"/>
      <c r="Q104" s="2"/>
      <c r="R104" t="s">
        <v>12625</v>
      </c>
    </row>
    <row r="105" spans="1:18">
      <c r="A105" s="8">
        <v>34406560</v>
      </c>
      <c r="B105" s="5">
        <f>INDEX(Tableau1[], MATCH(Tableau3[[#This Row],[REFERENCE]], Tableau1[NUMERO], 0), 2)</f>
        <v>43143</v>
      </c>
      <c r="C105" s="6" t="str">
        <f>INDEX(Tableau1[], MATCH(Tableau3[[#This Row],[REFERENCE]], Tableau1[NUMERO], 0), 3)</f>
        <v>SPEC</v>
      </c>
      <c r="D105" s="6" t="str">
        <f>INDEX(Tableau1[], MATCH(Tableau3[[#This Row],[REFERENCE]], Tableau1[NUMERO], 0),4)</f>
        <v>PLASTRON 2xNS 800/1200</v>
      </c>
      <c r="E105" s="6" t="str">
        <f>INDEX(Tableau1[], MATCH(Tableau3[[#This Row],[REFERENCE]], Tableau1[NUMERO], 0), 5)</f>
        <v>MBC GVX</v>
      </c>
      <c r="F105" s="6">
        <f>INDEX(Tableau1[], MATCH(Tableau3[[#This Row],[REFERENCE]], Tableau1[NUMERO], 0), 6)</f>
        <v>0</v>
      </c>
      <c r="G105" s="6">
        <f>INDEX(Tableau1[], MATCH(Tableau3[[#This Row],[REFERENCE]], Tableau1[NUMERO], 0), 7)</f>
        <v>0</v>
      </c>
      <c r="H105" t="s">
        <v>12623</v>
      </c>
      <c r="J105" s="2">
        <v>43153</v>
      </c>
      <c r="K105" s="2" t="s">
        <v>12624</v>
      </c>
      <c r="L105" s="2">
        <v>43156</v>
      </c>
      <c r="P105" s="8"/>
      <c r="Q105" s="2"/>
      <c r="R105" t="s">
        <v>12625</v>
      </c>
    </row>
    <row r="106" spans="1:18">
      <c r="A106" s="8">
        <v>34406561</v>
      </c>
      <c r="B106" s="5">
        <f>INDEX(Tableau1[], MATCH(Tableau3[[#This Row],[REFERENCE]], Tableau1[NUMERO], 0), 2)</f>
        <v>43143</v>
      </c>
      <c r="C106" s="6" t="str">
        <f>INDEX(Tableau1[], MATCH(Tableau3[[#This Row],[REFERENCE]], Tableau1[NUMERO], 0), 3)</f>
        <v>SPEC</v>
      </c>
      <c r="D106" s="6" t="str">
        <f>INDEX(Tableau1[], MATCH(Tableau3[[#This Row],[REFERENCE]], Tableau1[NUMERO], 0),4)</f>
        <v>PLASTRON PLEIN VERION BOTTOM CONNEXION</v>
      </c>
      <c r="E106" s="6" t="str">
        <f>INDEX(Tableau1[], MATCH(Tableau3[[#This Row],[REFERENCE]], Tableau1[NUMERO], 0), 5)</f>
        <v>MBC GVX</v>
      </c>
      <c r="F106" s="6">
        <f>INDEX(Tableau1[], MATCH(Tableau3[[#This Row],[REFERENCE]], Tableau1[NUMERO], 0), 6)</f>
        <v>0</v>
      </c>
      <c r="G106" s="6">
        <f>INDEX(Tableau1[], MATCH(Tableau3[[#This Row],[REFERENCE]], Tableau1[NUMERO], 0), 7)</f>
        <v>0</v>
      </c>
      <c r="H106" t="s">
        <v>12623</v>
      </c>
      <c r="J106" s="2">
        <v>43153</v>
      </c>
      <c r="K106" s="2" t="s">
        <v>12624</v>
      </c>
      <c r="L106" s="2">
        <v>43156</v>
      </c>
      <c r="P106" s="8"/>
      <c r="Q106" s="2"/>
      <c r="R106" t="s">
        <v>12625</v>
      </c>
    </row>
    <row r="107" spans="1:18">
      <c r="A107" s="8">
        <v>34406562</v>
      </c>
      <c r="B107" s="5">
        <f>INDEX(Tableau1[], MATCH(Tableau3[[#This Row],[REFERENCE]], Tableau1[NUMERO], 0), 2)</f>
        <v>43143</v>
      </c>
      <c r="C107" s="6" t="str">
        <f>INDEX(Tableau1[], MATCH(Tableau3[[#This Row],[REFERENCE]], Tableau1[NUMERO], 0), 3)</f>
        <v>SPEC</v>
      </c>
      <c r="D107" s="6" t="str">
        <f>INDEX(Tableau1[], MATCH(Tableau3[[#This Row],[REFERENCE]], Tableau1[NUMERO], 0),4)</f>
        <v>SUPPORT PE/PEN 1 BOTTOM</v>
      </c>
      <c r="E107" s="6" t="str">
        <f>INDEX(Tableau1[], MATCH(Tableau3[[#This Row],[REFERENCE]], Tableau1[NUMERO], 0), 5)</f>
        <v>MBC GVX</v>
      </c>
      <c r="F107" s="6">
        <f>INDEX(Tableau1[], MATCH(Tableau3[[#This Row],[REFERENCE]], Tableau1[NUMERO], 0), 6)</f>
        <v>0</v>
      </c>
      <c r="G107" s="6">
        <f>INDEX(Tableau1[], MATCH(Tableau3[[#This Row],[REFERENCE]], Tableau1[NUMERO], 0), 7)</f>
        <v>0</v>
      </c>
      <c r="H107" t="s">
        <v>12623</v>
      </c>
      <c r="J107" s="2">
        <v>43153</v>
      </c>
      <c r="K107" s="2" t="s">
        <v>12624</v>
      </c>
      <c r="L107" s="2">
        <v>43156</v>
      </c>
      <c r="P107" s="8"/>
      <c r="Q107" s="2"/>
      <c r="R107" t="s">
        <v>12625</v>
      </c>
    </row>
    <row r="108" spans="1:18">
      <c r="A108" s="8">
        <v>34406563</v>
      </c>
      <c r="B108" s="5">
        <f>INDEX(Tableau1[], MATCH(Tableau3[[#This Row],[REFERENCE]], Tableau1[NUMERO], 0), 2)</f>
        <v>43143</v>
      </c>
      <c r="C108" s="6" t="str">
        <f>INDEX(Tableau1[], MATCH(Tableau3[[#This Row],[REFERENCE]], Tableau1[NUMERO], 0), 3)</f>
        <v>SPEC</v>
      </c>
      <c r="D108" s="6" t="str">
        <f>INDEX(Tableau1[], MATCH(Tableau3[[#This Row],[REFERENCE]], Tableau1[NUMERO], 0),4)</f>
        <v>SUPPORT PE/PEN 2 BOTTOM</v>
      </c>
      <c r="E108" s="6" t="str">
        <f>INDEX(Tableau1[], MATCH(Tableau3[[#This Row],[REFERENCE]], Tableau1[NUMERO], 0), 5)</f>
        <v>MBC GVX</v>
      </c>
      <c r="F108" s="6">
        <f>INDEX(Tableau1[], MATCH(Tableau3[[#This Row],[REFERENCE]], Tableau1[NUMERO], 0), 6)</f>
        <v>0</v>
      </c>
      <c r="G108" s="6">
        <f>INDEX(Tableau1[], MATCH(Tableau3[[#This Row],[REFERENCE]], Tableau1[NUMERO], 0), 7)</f>
        <v>0</v>
      </c>
      <c r="H108" t="s">
        <v>12623</v>
      </c>
      <c r="J108" s="2">
        <v>43153</v>
      </c>
      <c r="K108" s="2" t="s">
        <v>12624</v>
      </c>
      <c r="L108" s="2">
        <v>43156</v>
      </c>
      <c r="P108" s="8"/>
      <c r="Q108" s="2"/>
      <c r="R108" t="s">
        <v>12625</v>
      </c>
    </row>
    <row r="109" spans="1:18">
      <c r="A109" s="8">
        <v>34406564</v>
      </c>
      <c r="B109" s="5">
        <f>INDEX(Tableau1[], MATCH(Tableau3[[#This Row],[REFERENCE]], Tableau1[NUMERO], 0), 2)</f>
        <v>43143</v>
      </c>
      <c r="C109" s="6" t="str">
        <f>INDEX(Tableau1[], MATCH(Tableau3[[#This Row],[REFERENCE]], Tableau1[NUMERO], 0), 3)</f>
        <v>SPEC</v>
      </c>
      <c r="D109" s="6" t="str">
        <f>INDEX(Tableau1[], MATCH(Tableau3[[#This Row],[REFERENCE]], Tableau1[NUMERO], 0),4)</f>
        <v>SUPPORT 1 JDB INTER CELLULE RACC HAUT</v>
      </c>
      <c r="E109" s="6" t="str">
        <f>INDEX(Tableau1[], MATCH(Tableau3[[#This Row],[REFERENCE]], Tableau1[NUMERO], 0), 5)</f>
        <v>MBC GVX</v>
      </c>
      <c r="F109" s="6">
        <f>INDEX(Tableau1[], MATCH(Tableau3[[#This Row],[REFERENCE]], Tableau1[NUMERO], 0), 6)</f>
        <v>0</v>
      </c>
      <c r="G109" s="6">
        <f>INDEX(Tableau1[], MATCH(Tableau3[[#This Row],[REFERENCE]], Tableau1[NUMERO], 0), 7)</f>
        <v>0</v>
      </c>
      <c r="H109" t="s">
        <v>12623</v>
      </c>
      <c r="J109" s="2">
        <v>43153</v>
      </c>
      <c r="K109" s="2" t="s">
        <v>12624</v>
      </c>
      <c r="L109" s="2">
        <v>43156</v>
      </c>
      <c r="P109" s="8"/>
      <c r="Q109" s="2"/>
      <c r="R109" t="s">
        <v>12625</v>
      </c>
    </row>
    <row r="110" spans="1:18">
      <c r="A110" s="8">
        <v>34406565</v>
      </c>
      <c r="B110" s="5">
        <f>INDEX(Tableau1[], MATCH(Tableau3[[#This Row],[REFERENCE]], Tableau1[NUMERO], 0), 2)</f>
        <v>43143</v>
      </c>
      <c r="C110" s="6" t="str">
        <f>INDEX(Tableau1[], MATCH(Tableau3[[#This Row],[REFERENCE]], Tableau1[NUMERO], 0), 3)</f>
        <v>SPEC</v>
      </c>
      <c r="D110" s="6" t="str">
        <f>INDEX(Tableau1[], MATCH(Tableau3[[#This Row],[REFERENCE]], Tableau1[NUMERO], 0),4)</f>
        <v>SUPPORT 2 JDB INTER CELLULE RACC HAUT</v>
      </c>
      <c r="E110" s="6">
        <f>INDEX(Tableau1[], MATCH(Tableau3[[#This Row],[REFERENCE]], Tableau1[NUMERO], 0), 5)</f>
        <v>0</v>
      </c>
      <c r="F110" s="6">
        <f>INDEX(Tableau1[], MATCH(Tableau3[[#This Row],[REFERENCE]], Tableau1[NUMERO], 0), 6)</f>
        <v>0</v>
      </c>
      <c r="G110" s="6">
        <f>INDEX(Tableau1[], MATCH(Tableau3[[#This Row],[REFERENCE]], Tableau1[NUMERO], 0), 7)</f>
        <v>0</v>
      </c>
      <c r="H110" t="s">
        <v>12623</v>
      </c>
      <c r="J110" s="2">
        <v>43153</v>
      </c>
      <c r="K110" s="2" t="s">
        <v>12624</v>
      </c>
      <c r="L110" s="2">
        <v>43156</v>
      </c>
      <c r="P110" s="8"/>
      <c r="Q110" s="2"/>
      <c r="R110" t="s">
        <v>12625</v>
      </c>
    </row>
    <row r="111" spans="1:18">
      <c r="A111" s="8">
        <v>34406592</v>
      </c>
      <c r="B111" s="5">
        <f>INDEX(Tableau1[], MATCH(Tableau3[[#This Row],[REFERENCE]], Tableau1[NUMERO], 0), 2)</f>
        <v>43152</v>
      </c>
      <c r="C111" s="6" t="str">
        <f>INDEX(Tableau1[], MATCH(Tableau3[[#This Row],[REFERENCE]], Tableau1[NUMERO], 0), 3)</f>
        <v>SPEC</v>
      </c>
      <c r="D111" s="6" t="str">
        <f>INDEX(Tableau1[], MATCH(Tableau3[[#This Row],[REFERENCE]], Tableau1[NUMERO], 0),4)</f>
        <v>EQUERRE GAUCHE/DROITE</v>
      </c>
      <c r="E111" s="6" t="str">
        <f>INDEX(Tableau1[], MATCH(Tableau3[[#This Row],[REFERENCE]], Tableau1[NUMERO], 0), 5)</f>
        <v>MINDEF</v>
      </c>
      <c r="F111" s="6">
        <f>INDEX(Tableau1[], MATCH(Tableau3[[#This Row],[REFERENCE]], Tableau1[NUMERO], 0), 6)</f>
        <v>0</v>
      </c>
      <c r="G111" s="6">
        <f>INDEX(Tableau1[], MATCH(Tableau3[[#This Row],[REFERENCE]], Tableau1[NUMERO], 0), 7)</f>
        <v>0</v>
      </c>
      <c r="H111" t="s">
        <v>12623</v>
      </c>
      <c r="J111" s="2">
        <v>43153</v>
      </c>
      <c r="K111" s="2" t="s">
        <v>12624</v>
      </c>
      <c r="L111" s="2">
        <v>43156</v>
      </c>
      <c r="P111" s="8"/>
      <c r="Q111" s="2"/>
      <c r="R111" t="s">
        <v>12625</v>
      </c>
    </row>
    <row r="112" spans="1:18">
      <c r="A112" s="8">
        <v>34406679</v>
      </c>
      <c r="B112" s="5">
        <f>INDEX(Tableau1[], MATCH(Tableau3[[#This Row],[REFERENCE]], Tableau1[NUMERO], 0), 2)</f>
        <v>43181</v>
      </c>
      <c r="C112" s="6" t="str">
        <f>INDEX(Tableau1[], MATCH(Tableau3[[#This Row],[REFERENCE]], Tableau1[NUMERO], 0), 3)</f>
        <v>SPEC</v>
      </c>
      <c r="D112" s="6" t="str">
        <f>INDEX(Tableau1[], MATCH(Tableau3[[#This Row],[REFERENCE]], Tableau1[NUMERO], 0),4)</f>
        <v>CABLES BATT 185MM2</v>
      </c>
      <c r="E112" s="6" t="str">
        <f>INDEX(Tableau1[], MATCH(Tableau3[[#This Row],[REFERENCE]], Tableau1[NUMERO], 0), 5)</f>
        <v>GVX IO 1000kW TGAB</v>
      </c>
      <c r="F112" s="6">
        <f>INDEX(Tableau1[], MATCH(Tableau3[[#This Row],[REFERENCE]], Tableau1[NUMERO], 0), 6)</f>
        <v>0</v>
      </c>
      <c r="G112" s="6">
        <f>INDEX(Tableau1[], MATCH(Tableau3[[#This Row],[REFERENCE]], Tableau1[NUMERO], 0), 7)</f>
        <v>0</v>
      </c>
      <c r="H112" t="s">
        <v>12626</v>
      </c>
      <c r="J112" s="2">
        <v>43279</v>
      </c>
      <c r="K112" s="2"/>
      <c r="L112" s="2"/>
      <c r="P112" s="8"/>
      <c r="Q112" s="2"/>
      <c r="R112" t="s">
        <v>12627</v>
      </c>
    </row>
    <row r="113" spans="1:18">
      <c r="A113" s="8">
        <v>34406804</v>
      </c>
      <c r="B113" s="5">
        <f>INDEX(Tableau1[], MATCH(Tableau3[[#This Row],[REFERENCE]], Tableau1[NUMERO], 0), 2)</f>
        <v>43257</v>
      </c>
      <c r="C113" s="6" t="str">
        <f>INDEX(Tableau1[], MATCH(Tableau3[[#This Row],[REFERENCE]], Tableau1[NUMERO], 0), 3)</f>
        <v>SPEC</v>
      </c>
      <c r="D113" s="6" t="str">
        <f>INDEX(Tableau1[], MATCH(Tableau3[[#This Row],[REFERENCE]], Tableau1[NUMERO], 0),4)</f>
        <v xml:space="preserve">Ossature de cellule spacial SF 2000x700x1000_F18060129BCN-A0 </v>
      </c>
      <c r="E113" s="6" t="str">
        <f>INDEX(Tableau1[], MATCH(Tableau3[[#This Row],[REFERENCE]], Tableau1[NUMERO], 0), 5)</f>
        <v>STS 630 IP00 RACC HAUT RAL9023</v>
      </c>
      <c r="F113" s="6">
        <f>INDEX(Tableau1[], MATCH(Tableau3[[#This Row],[REFERENCE]], Tableau1[NUMERO], 0), 6)</f>
        <v>0</v>
      </c>
      <c r="G113" s="6">
        <f>INDEX(Tableau1[], MATCH(Tableau3[[#This Row],[REFERENCE]], Tableau1[NUMERO], 0), 7)</f>
        <v>0</v>
      </c>
      <c r="H113" t="s">
        <v>307</v>
      </c>
      <c r="J113" s="2">
        <v>43256</v>
      </c>
      <c r="K113" s="2">
        <v>43257</v>
      </c>
      <c r="L113" s="2"/>
      <c r="O113" s="7">
        <v>319.77</v>
      </c>
      <c r="P113" s="8"/>
      <c r="Q113" s="2"/>
    </row>
    <row r="114" spans="1:18">
      <c r="A114" s="8">
        <v>34407004</v>
      </c>
      <c r="B114" s="5">
        <f>INDEX(Tableau1[], MATCH(Tableau3[[#This Row],[REFERENCE]], Tableau1[NUMERO], 0), 2)</f>
        <v>43339</v>
      </c>
      <c r="C114" s="6" t="str">
        <f>INDEX(Tableau1[], MATCH(Tableau3[[#This Row],[REFERENCE]], Tableau1[NUMERO], 0), 3)</f>
        <v>SPEC</v>
      </c>
      <c r="D114" s="6" t="str">
        <f>INDEX(Tableau1[], MATCH(Tableau3[[#This Row],[REFERENCE]], Tableau1[NUMERO], 0),4)</f>
        <v>EQUERRE PLASTRON DROIT/GAUCHE HAUT</v>
      </c>
      <c r="E114" s="6" t="str">
        <f>INDEX(Tableau1[], MATCH(Tableau3[[#This Row],[REFERENCE]], Tableau1[NUMERO], 0), 5)</f>
        <v>GALAXY G6K 400-450Kva</v>
      </c>
      <c r="F114" s="6">
        <f>INDEX(Tableau1[], MATCH(Tableau3[[#This Row],[REFERENCE]], Tableau1[NUMERO], 0), 6)</f>
        <v>0</v>
      </c>
      <c r="G114" s="6">
        <f>INDEX(Tableau1[], MATCH(Tableau3[[#This Row],[REFERENCE]], Tableau1[NUMERO], 0), 7)</f>
        <v>0</v>
      </c>
      <c r="H114" t="s">
        <v>12590</v>
      </c>
      <c r="J114" s="2">
        <v>43549</v>
      </c>
      <c r="K114" s="2">
        <v>43550</v>
      </c>
      <c r="L114" s="2"/>
      <c r="O114" s="7">
        <v>5</v>
      </c>
      <c r="P114" s="8" t="s">
        <v>12628</v>
      </c>
      <c r="Q114" s="2">
        <v>43642</v>
      </c>
      <c r="R114" t="s">
        <v>12629</v>
      </c>
    </row>
    <row r="115" spans="1:18">
      <c r="A115" s="8">
        <v>34407005</v>
      </c>
      <c r="B115" s="5">
        <f>INDEX(Tableau1[], MATCH(Tableau3[[#This Row],[REFERENCE]], Tableau1[NUMERO], 0), 2)</f>
        <v>43339</v>
      </c>
      <c r="C115" s="6" t="str">
        <f>INDEX(Tableau1[], MATCH(Tableau3[[#This Row],[REFERENCE]], Tableau1[NUMERO], 0), 3)</f>
        <v>SPEC</v>
      </c>
      <c r="D115" s="6" t="str">
        <f>INDEX(Tableau1[], MATCH(Tableau3[[#This Row],[REFERENCE]], Tableau1[NUMERO], 0),4)</f>
        <v>EQUERRE PLASTRON DROIT/GAUCHE BAS</v>
      </c>
      <c r="E115" s="6" t="str">
        <f>INDEX(Tableau1[], MATCH(Tableau3[[#This Row],[REFERENCE]], Tableau1[NUMERO], 0), 5)</f>
        <v>GALAXY G6K 400-450Kva</v>
      </c>
      <c r="F115" s="6">
        <f>INDEX(Tableau1[], MATCH(Tableau3[[#This Row],[REFERENCE]], Tableau1[NUMERO], 0), 6)</f>
        <v>0</v>
      </c>
      <c r="G115" s="6">
        <f>INDEX(Tableau1[], MATCH(Tableau3[[#This Row],[REFERENCE]], Tableau1[NUMERO], 0), 7)</f>
        <v>0</v>
      </c>
      <c r="H115" t="s">
        <v>12590</v>
      </c>
      <c r="J115" s="2">
        <v>43549</v>
      </c>
      <c r="K115" s="2">
        <v>43550</v>
      </c>
      <c r="L115" s="2"/>
      <c r="O115" s="7">
        <v>4.5999999999999996</v>
      </c>
      <c r="P115" s="8" t="s">
        <v>12628</v>
      </c>
      <c r="Q115" s="2">
        <v>43642</v>
      </c>
      <c r="R115" t="s">
        <v>12629</v>
      </c>
    </row>
    <row r="116" spans="1:18">
      <c r="A116" s="8">
        <v>34407075</v>
      </c>
      <c r="B116" s="5">
        <f>INDEX(Tableau1[], MATCH(Tableau3[[#This Row],[REFERENCE]], Tableau1[NUMERO], 0), 2)</f>
        <v>43361</v>
      </c>
      <c r="C116" s="6" t="str">
        <f>INDEX(Tableau1[], MATCH(Tableau3[[#This Row],[REFERENCE]], Tableau1[NUMERO], 0), 3)</f>
        <v>SPEC</v>
      </c>
      <c r="D116" s="6" t="str">
        <f>INDEX(Tableau1[], MATCH(Tableau3[[#This Row],[REFERENCE]], Tableau1[NUMERO], 0),4)</f>
        <v>Spacial SF juxtaposée SF 2000x700+700x500</v>
      </c>
      <c r="E116" s="6" t="str">
        <f>INDEX(Tableau1[], MATCH(Tableau3[[#This Row],[REFERENCE]], Tableau1[NUMERO], 0), 5)</f>
        <v>ARM BBK KIT</v>
      </c>
      <c r="F116" s="6">
        <f>INDEX(Tableau1[], MATCH(Tableau3[[#This Row],[REFERENCE]], Tableau1[NUMERO], 0), 6)</f>
        <v>0</v>
      </c>
      <c r="G116" s="6">
        <f>INDEX(Tableau1[], MATCH(Tableau3[[#This Row],[REFERENCE]], Tableau1[NUMERO], 0), 7)</f>
        <v>0</v>
      </c>
      <c r="H116" t="s">
        <v>307</v>
      </c>
      <c r="J116" s="2">
        <v>43634</v>
      </c>
      <c r="K116" s="2"/>
      <c r="L116" s="2"/>
      <c r="P116" s="8"/>
      <c r="Q116" s="2"/>
    </row>
    <row r="117" spans="1:18">
      <c r="A117" s="8">
        <v>34407126</v>
      </c>
      <c r="B117" s="5">
        <f>INDEX(Tableau1[], MATCH(Tableau3[[#This Row],[REFERENCE]], Tableau1[NUMERO], 0), 2)</f>
        <v>43376</v>
      </c>
      <c r="C117" s="6" t="str">
        <f>INDEX(Tableau1[], MATCH(Tableau3[[#This Row],[REFERENCE]], Tableau1[NUMERO], 0), 3)</f>
        <v>SPEC</v>
      </c>
      <c r="D117" s="6" t="str">
        <f>INDEX(Tableau1[], MATCH(Tableau3[[#This Row],[REFERENCE]], Tableau1[NUMERO], 0),4)</f>
        <v>PLASTRON  MILIEU DECOUPE G6K 400-450Kva</v>
      </c>
      <c r="E117" s="6" t="str">
        <f>INDEX(Tableau1[], MATCH(Tableau3[[#This Row],[REFERENCE]], Tableau1[NUMERO], 0), 5)</f>
        <v>GALAXY G6K 400-450Kva</v>
      </c>
      <c r="F117" s="6">
        <f>INDEX(Tableau1[], MATCH(Tableau3[[#This Row],[REFERENCE]], Tableau1[NUMERO], 0), 6)</f>
        <v>0</v>
      </c>
      <c r="G117" s="6">
        <f>INDEX(Tableau1[], MATCH(Tableau3[[#This Row],[REFERENCE]], Tableau1[NUMERO], 0), 7)</f>
        <v>0</v>
      </c>
      <c r="H117" t="s">
        <v>12590</v>
      </c>
      <c r="J117" s="2">
        <v>43549</v>
      </c>
      <c r="K117" s="2">
        <v>43550</v>
      </c>
      <c r="L117" s="2"/>
      <c r="O117" s="7">
        <v>19</v>
      </c>
      <c r="P117" s="8" t="s">
        <v>12628</v>
      </c>
      <c r="Q117" s="2">
        <v>43642</v>
      </c>
      <c r="R117" t="s">
        <v>12629</v>
      </c>
    </row>
    <row r="118" spans="1:18">
      <c r="A118" s="8">
        <v>34407127</v>
      </c>
      <c r="B118" s="5">
        <f>INDEX(Tableau1[], MATCH(Tableau3[[#This Row],[REFERENCE]], Tableau1[NUMERO], 0), 2)</f>
        <v>43376</v>
      </c>
      <c r="C118" s="6" t="str">
        <f>INDEX(Tableau1[], MATCH(Tableau3[[#This Row],[REFERENCE]], Tableau1[NUMERO], 0), 3)</f>
        <v>SPEC</v>
      </c>
      <c r="D118" s="6" t="str">
        <f>INDEX(Tableau1[], MATCH(Tableau3[[#This Row],[REFERENCE]], Tableau1[NUMERO], 0),4)</f>
        <v>PLASTRON BAS DECOUPE G6K 400-450Kva</v>
      </c>
      <c r="E118" s="6" t="str">
        <f>INDEX(Tableau1[], MATCH(Tableau3[[#This Row],[REFERENCE]], Tableau1[NUMERO], 0), 5)</f>
        <v>GALAXY G6K 400-450Kva</v>
      </c>
      <c r="F118" s="6">
        <f>INDEX(Tableau1[], MATCH(Tableau3[[#This Row],[REFERENCE]], Tableau1[NUMERO], 0), 6)</f>
        <v>0</v>
      </c>
      <c r="G118" s="6">
        <f>INDEX(Tableau1[], MATCH(Tableau3[[#This Row],[REFERENCE]], Tableau1[NUMERO], 0), 7)</f>
        <v>0</v>
      </c>
      <c r="H118" t="s">
        <v>12590</v>
      </c>
      <c r="J118" s="2">
        <v>43549</v>
      </c>
      <c r="K118" s="2">
        <v>43550</v>
      </c>
      <c r="L118" s="2"/>
      <c r="O118" s="7">
        <v>19</v>
      </c>
      <c r="P118" s="8" t="s">
        <v>12628</v>
      </c>
      <c r="Q118" s="2">
        <v>43642</v>
      </c>
      <c r="R118" t="s">
        <v>12629</v>
      </c>
    </row>
    <row r="119" spans="1:18">
      <c r="A119" s="8">
        <v>34407128</v>
      </c>
      <c r="B119" s="5">
        <f>INDEX(Tableau1[], MATCH(Tableau3[[#This Row],[REFERENCE]], Tableau1[NUMERO], 0), 2)</f>
        <v>43376</v>
      </c>
      <c r="C119" s="6" t="str">
        <f>INDEX(Tableau1[], MATCH(Tableau3[[#This Row],[REFERENCE]], Tableau1[NUMERO], 0), 3)</f>
        <v>SPEC</v>
      </c>
      <c r="D119" s="6" t="str">
        <f>INDEX(Tableau1[], MATCH(Tableau3[[#This Row],[REFERENCE]], Tableau1[NUMERO], 0),4)</f>
        <v>PLASTRON HAUT DECOUPE G6K 400-450Kva</v>
      </c>
      <c r="E119" s="6" t="str">
        <f>INDEX(Tableau1[], MATCH(Tableau3[[#This Row],[REFERENCE]], Tableau1[NUMERO], 0), 5)</f>
        <v>GALAXY G6K 400-450Kva</v>
      </c>
      <c r="F119" s="6">
        <f>INDEX(Tableau1[], MATCH(Tableau3[[#This Row],[REFERENCE]], Tableau1[NUMERO], 0), 6)</f>
        <v>0</v>
      </c>
      <c r="G119" s="6">
        <f>INDEX(Tableau1[], MATCH(Tableau3[[#This Row],[REFERENCE]], Tableau1[NUMERO], 0), 7)</f>
        <v>0</v>
      </c>
      <c r="H119" t="s">
        <v>12590</v>
      </c>
      <c r="J119" s="2">
        <v>43549</v>
      </c>
      <c r="K119" s="2">
        <v>43550</v>
      </c>
      <c r="L119" s="2"/>
      <c r="O119" s="7">
        <v>19</v>
      </c>
      <c r="P119" s="8" t="s">
        <v>12628</v>
      </c>
      <c r="Q119" s="2">
        <v>43642</v>
      </c>
      <c r="R119" t="s">
        <v>12629</v>
      </c>
    </row>
    <row r="120" spans="1:18">
      <c r="A120" s="8">
        <v>34407177</v>
      </c>
      <c r="B120" s="5">
        <f>INDEX(Tableau1[], MATCH(Tableau3[[#This Row],[REFERENCE]], Tableau1[NUMERO], 0), 2)</f>
        <v>43396</v>
      </c>
      <c r="C120" s="6" t="str">
        <f>INDEX(Tableau1[], MATCH(Tableau3[[#This Row],[REFERENCE]], Tableau1[NUMERO], 0), 3)</f>
        <v>SPEC</v>
      </c>
      <c r="D120" s="6" t="str">
        <f>INDEX(Tableau1[], MATCH(Tableau3[[#This Row],[REFERENCE]], Tableau1[NUMERO], 0),4)</f>
        <v>SUPPORT PLASTRON MILIEU DROITE</v>
      </c>
      <c r="E120" s="6" t="str">
        <f>INDEX(Tableau1[], MATCH(Tableau3[[#This Row],[REFERENCE]], Tableau1[NUMERO], 0), 5)</f>
        <v>GALAXY G6K 400-450Kva</v>
      </c>
      <c r="F120" s="6">
        <f>INDEX(Tableau1[], MATCH(Tableau3[[#This Row],[REFERENCE]], Tableau1[NUMERO], 0), 6)</f>
        <v>0</v>
      </c>
      <c r="G120" s="6">
        <f>INDEX(Tableau1[], MATCH(Tableau3[[#This Row],[REFERENCE]], Tableau1[NUMERO], 0), 7)</f>
        <v>0</v>
      </c>
      <c r="H120" t="s">
        <v>12590</v>
      </c>
      <c r="J120" s="2">
        <v>43549</v>
      </c>
      <c r="K120" s="2">
        <v>43550</v>
      </c>
      <c r="L120" s="2"/>
      <c r="O120" s="7">
        <v>6</v>
      </c>
      <c r="P120" s="8" t="s">
        <v>12628</v>
      </c>
      <c r="Q120" s="2">
        <v>43642</v>
      </c>
      <c r="R120" t="s">
        <v>12629</v>
      </c>
    </row>
    <row r="121" spans="1:18">
      <c r="A121" s="8">
        <v>34407178</v>
      </c>
      <c r="B121" s="5">
        <f>INDEX(Tableau1[], MATCH(Tableau3[[#This Row],[REFERENCE]], Tableau1[NUMERO], 0), 2)</f>
        <v>43396</v>
      </c>
      <c r="C121" s="6" t="str">
        <f>INDEX(Tableau1[], MATCH(Tableau3[[#This Row],[REFERENCE]], Tableau1[NUMERO], 0), 3)</f>
        <v>SPEC</v>
      </c>
      <c r="D121" s="6" t="str">
        <f>INDEX(Tableau1[], MATCH(Tableau3[[#This Row],[REFERENCE]], Tableau1[NUMERO], 0),4)</f>
        <v>SUPPORT VERROU 1/4 TOUR MILIEU</v>
      </c>
      <c r="E121" s="6" t="str">
        <f>INDEX(Tableau1[], MATCH(Tableau3[[#This Row],[REFERENCE]], Tableau1[NUMERO], 0), 5)</f>
        <v>GALAXY G6K 400-450Kva</v>
      </c>
      <c r="F121" s="6">
        <f>INDEX(Tableau1[], MATCH(Tableau3[[#This Row],[REFERENCE]], Tableau1[NUMERO], 0), 6)</f>
        <v>0</v>
      </c>
      <c r="G121" s="6">
        <f>INDEX(Tableau1[], MATCH(Tableau3[[#This Row],[REFERENCE]], Tableau1[NUMERO], 0), 7)</f>
        <v>0</v>
      </c>
      <c r="H121" t="s">
        <v>12590</v>
      </c>
      <c r="J121" s="2">
        <v>43549</v>
      </c>
      <c r="K121" s="2">
        <v>43550</v>
      </c>
      <c r="L121" s="2"/>
      <c r="O121" s="7">
        <v>4</v>
      </c>
      <c r="P121" s="8" t="s">
        <v>12628</v>
      </c>
      <c r="Q121" s="2">
        <v>43642</v>
      </c>
      <c r="R121" t="s">
        <v>12629</v>
      </c>
    </row>
    <row r="122" spans="1:18">
      <c r="A122" s="8">
        <v>34407179</v>
      </c>
      <c r="B122" s="5">
        <f>INDEX(Tableau1[], MATCH(Tableau3[[#This Row],[REFERENCE]], Tableau1[NUMERO], 0), 2)</f>
        <v>43396</v>
      </c>
      <c r="C122" s="6" t="str">
        <f>INDEX(Tableau1[], MATCH(Tableau3[[#This Row],[REFERENCE]], Tableau1[NUMERO], 0), 3)</f>
        <v>SPEC</v>
      </c>
      <c r="D122" s="6" t="str">
        <f>INDEX(Tableau1[], MATCH(Tableau3[[#This Row],[REFERENCE]], Tableau1[NUMERO], 0),4)</f>
        <v>SUPPORT PLASTRON MILIEU GAUCHE</v>
      </c>
      <c r="E122" s="6" t="str">
        <f>INDEX(Tableau1[], MATCH(Tableau3[[#This Row],[REFERENCE]], Tableau1[NUMERO], 0), 5)</f>
        <v>GALAXY G6K 400-450Kva</v>
      </c>
      <c r="F122" s="6">
        <f>INDEX(Tableau1[], MATCH(Tableau3[[#This Row],[REFERENCE]], Tableau1[NUMERO], 0), 6)</f>
        <v>0</v>
      </c>
      <c r="G122" s="6">
        <f>INDEX(Tableau1[], MATCH(Tableau3[[#This Row],[REFERENCE]], Tableau1[NUMERO], 0), 7)</f>
        <v>0</v>
      </c>
      <c r="H122" t="s">
        <v>12590</v>
      </c>
      <c r="J122" s="2">
        <v>43549</v>
      </c>
      <c r="K122" s="2">
        <v>43550</v>
      </c>
      <c r="L122" s="2"/>
      <c r="O122" s="7">
        <v>6</v>
      </c>
      <c r="P122" s="8" t="s">
        <v>12628</v>
      </c>
      <c r="Q122" s="2">
        <v>43642</v>
      </c>
      <c r="R122" t="s">
        <v>12629</v>
      </c>
    </row>
    <row r="123" spans="1:18">
      <c r="A123" s="8">
        <v>34407207</v>
      </c>
      <c r="B123" s="5">
        <f>INDEX(Tableau1[], MATCH(Tableau3[[#This Row],[REFERENCE]], Tableau1[NUMERO], 0), 2)</f>
        <v>43410</v>
      </c>
      <c r="C123" s="6">
        <f>INDEX(Tableau1[], MATCH(Tableau3[[#This Row],[REFERENCE]], Tableau1[NUMERO], 0), 3)</f>
        <v>0</v>
      </c>
      <c r="D123" s="6" t="str">
        <f>INDEX(Tableau1[], MATCH(Tableau3[[#This Row],[REFERENCE]], Tableau1[NUMERO], 0),4)</f>
        <v>SMT GLISSIERE BOARD ELEC</v>
      </c>
      <c r="E123" s="6">
        <f>INDEX(Tableau1[], MATCH(Tableau3[[#This Row],[REFERENCE]], Tableau1[NUMERO], 0), 5)</f>
        <v>0</v>
      </c>
      <c r="F123" s="6">
        <f>INDEX(Tableau1[], MATCH(Tableau3[[#This Row],[REFERENCE]], Tableau1[NUMERO], 0), 6)</f>
        <v>0</v>
      </c>
      <c r="G123" s="6">
        <f>INDEX(Tableau1[], MATCH(Tableau3[[#This Row],[REFERENCE]], Tableau1[NUMERO], 0), 7)</f>
        <v>0</v>
      </c>
      <c r="H123" t="s">
        <v>12630</v>
      </c>
      <c r="J123" s="2">
        <v>43637</v>
      </c>
      <c r="K123" s="2">
        <v>43637</v>
      </c>
      <c r="L123" s="2"/>
      <c r="O123" s="7">
        <v>32</v>
      </c>
      <c r="P123" s="8" t="s">
        <v>12591</v>
      </c>
      <c r="Q123" s="2">
        <v>43729</v>
      </c>
    </row>
    <row r="124" spans="1:18">
      <c r="A124" s="8">
        <v>34407209</v>
      </c>
      <c r="B124" s="5">
        <f>INDEX(Tableau1[], MATCH(Tableau3[[#This Row],[REFERENCE]], Tableau1[NUMERO], 0), 2)</f>
        <v>43410</v>
      </c>
      <c r="C124" s="6">
        <f>INDEX(Tableau1[], MATCH(Tableau3[[#This Row],[REFERENCE]], Tableau1[NUMERO], 0), 3)</f>
        <v>0</v>
      </c>
      <c r="D124" s="6" t="str">
        <f>INDEX(Tableau1[], MATCH(Tableau3[[#This Row],[REFERENCE]], Tableau1[NUMERO], 0),4)</f>
        <v>SMT PROTECTION SHIELD NW40DC</v>
      </c>
      <c r="E124" s="6">
        <f>INDEX(Tableau1[], MATCH(Tableau3[[#This Row],[REFERENCE]], Tableau1[NUMERO], 0), 5)</f>
        <v>0</v>
      </c>
      <c r="F124" s="6">
        <f>INDEX(Tableau1[], MATCH(Tableau3[[#This Row],[REFERENCE]], Tableau1[NUMERO], 0), 6)</f>
        <v>0</v>
      </c>
      <c r="G124" s="6">
        <f>INDEX(Tableau1[], MATCH(Tableau3[[#This Row],[REFERENCE]], Tableau1[NUMERO], 0), 7)</f>
        <v>0</v>
      </c>
      <c r="H124" t="s">
        <v>12630</v>
      </c>
      <c r="J124" s="2">
        <v>43637</v>
      </c>
      <c r="K124" s="2">
        <v>43637</v>
      </c>
      <c r="L124" s="2"/>
      <c r="O124" s="7">
        <v>32</v>
      </c>
      <c r="P124" s="8" t="s">
        <v>12591</v>
      </c>
      <c r="Q124" s="2">
        <v>43729</v>
      </c>
    </row>
    <row r="125" spans="1:18">
      <c r="A125" s="8">
        <v>34407212</v>
      </c>
      <c r="B125" s="5">
        <f>INDEX(Tableau1[], MATCH(Tableau3[[#This Row],[REFERENCE]], Tableau1[NUMERO], 0), 2)</f>
        <v>43410</v>
      </c>
      <c r="C125" s="6">
        <f>INDEX(Tableau1[], MATCH(Tableau3[[#This Row],[REFERENCE]], Tableau1[NUMERO], 0), 3)</f>
        <v>0</v>
      </c>
      <c r="D125" s="6" t="str">
        <f>INDEX(Tableau1[], MATCH(Tableau3[[#This Row],[REFERENCE]], Tableau1[NUMERO], 0),4)</f>
        <v>SMT DEMI TUNNEL NW40DC</v>
      </c>
      <c r="E125" s="6">
        <f>INDEX(Tableau1[], MATCH(Tableau3[[#This Row],[REFERENCE]], Tableau1[NUMERO], 0), 5)</f>
        <v>0</v>
      </c>
      <c r="F125" s="6">
        <f>INDEX(Tableau1[], MATCH(Tableau3[[#This Row],[REFERENCE]], Tableau1[NUMERO], 0), 6)</f>
        <v>0</v>
      </c>
      <c r="G125" s="6">
        <f>INDEX(Tableau1[], MATCH(Tableau3[[#This Row],[REFERENCE]], Tableau1[NUMERO], 0), 7)</f>
        <v>0</v>
      </c>
      <c r="H125" t="s">
        <v>12630</v>
      </c>
      <c r="J125" s="2">
        <v>43637</v>
      </c>
      <c r="K125" s="2">
        <v>43637</v>
      </c>
      <c r="L125" s="2"/>
      <c r="O125" s="7">
        <v>12</v>
      </c>
      <c r="P125" s="8" t="s">
        <v>12591</v>
      </c>
      <c r="Q125" s="2">
        <v>43729</v>
      </c>
    </row>
    <row r="126" spans="1:18">
      <c r="A126" s="8">
        <v>34407444</v>
      </c>
      <c r="B126" s="5">
        <f>INDEX(Tableau1[], MATCH(Tableau3[[#This Row],[REFERENCE]], Tableau1[NUMERO], 0), 2)</f>
        <v>42926</v>
      </c>
      <c r="C126" s="6" t="str">
        <f>INDEX(Tableau1[], MATCH(Tableau3[[#This Row],[REFERENCE]], Tableau1[NUMERO], 0), 3)</f>
        <v>SPEC</v>
      </c>
      <c r="D126" s="6" t="str">
        <f>INDEX(Tableau1[], MATCH(Tableau3[[#This Row],[REFERENCE]], Tableau1[NUMERO], 0),4)</f>
        <v>COP RACCORDEMENT PEN</v>
      </c>
      <c r="E126" s="6" t="str">
        <f>INDEX(Tableau1[], MATCH(Tableau3[[#This Row],[REFERENCE]], Tableau1[NUMERO], 0), 5)</f>
        <v>MBC GVX</v>
      </c>
      <c r="F126" s="6">
        <f>INDEX(Tableau1[], MATCH(Tableau3[[#This Row],[REFERENCE]], Tableau1[NUMERO], 0), 6)</f>
        <v>0</v>
      </c>
      <c r="G126" s="6">
        <f>INDEX(Tableau1[], MATCH(Tableau3[[#This Row],[REFERENCE]], Tableau1[NUMERO], 0), 7)</f>
        <v>0</v>
      </c>
      <c r="H126" t="s">
        <v>12631</v>
      </c>
      <c r="J126" s="2">
        <v>43509</v>
      </c>
      <c r="K126" s="2">
        <v>43528</v>
      </c>
      <c r="L126" s="2"/>
      <c r="O126" s="7" t="s">
        <v>12632</v>
      </c>
      <c r="P126" s="8" t="s">
        <v>12633</v>
      </c>
      <c r="Q126" s="2"/>
    </row>
    <row r="127" spans="1:18">
      <c r="A127" s="8">
        <v>34407445</v>
      </c>
      <c r="B127" s="5">
        <f>INDEX(Tableau1[], MATCH(Tableau3[[#This Row],[REFERENCE]], Tableau1[NUMERO], 0), 2)</f>
        <v>42926</v>
      </c>
      <c r="C127" s="6" t="str">
        <f>INDEX(Tableau1[], MATCH(Tableau3[[#This Row],[REFERENCE]], Tableau1[NUMERO], 0), 3)</f>
        <v>SPEC</v>
      </c>
      <c r="D127" s="6" t="str">
        <f>INDEX(Tableau1[], MATCH(Tableau3[[#This Row],[REFERENCE]], Tableau1[NUMERO], 0),4)</f>
        <v>SMT SUPPORT PEN AVANT</v>
      </c>
      <c r="E127" s="6" t="str">
        <f>INDEX(Tableau1[], MATCH(Tableau3[[#This Row],[REFERENCE]], Tableau1[NUMERO], 0), 5)</f>
        <v>MBC GVX</v>
      </c>
      <c r="F127" s="6">
        <f>INDEX(Tableau1[], MATCH(Tableau3[[#This Row],[REFERENCE]], Tableau1[NUMERO], 0), 6)</f>
        <v>0</v>
      </c>
      <c r="G127" s="6">
        <f>INDEX(Tableau1[], MATCH(Tableau3[[#This Row],[REFERENCE]], Tableau1[NUMERO], 0), 7)</f>
        <v>0</v>
      </c>
      <c r="H127" t="s">
        <v>12590</v>
      </c>
      <c r="J127" s="2">
        <v>43509</v>
      </c>
      <c r="K127" s="2">
        <v>43514</v>
      </c>
      <c r="L127" s="2"/>
      <c r="O127" s="7">
        <v>25</v>
      </c>
      <c r="P127" s="8" t="s">
        <v>12634</v>
      </c>
      <c r="Q127" s="2"/>
    </row>
    <row r="128" spans="1:18">
      <c r="A128" s="8">
        <v>34407446</v>
      </c>
      <c r="B128" s="5">
        <f>INDEX(Tableau1[], MATCH(Tableau3[[#This Row],[REFERENCE]], Tableau1[NUMERO], 0), 2)</f>
        <v>43507</v>
      </c>
      <c r="C128" s="6" t="str">
        <f>INDEX(Tableau1[], MATCH(Tableau3[[#This Row],[REFERENCE]], Tableau1[NUMERO], 0), 3)</f>
        <v>SPEC</v>
      </c>
      <c r="D128" s="6" t="str">
        <f>INDEX(Tableau1[], MATCH(Tableau3[[#This Row],[REFERENCE]], Tableau1[NUMERO], 0),4)</f>
        <v>ETIQUETTE identifications affaire SPSE</v>
      </c>
      <c r="E128" s="6" t="str">
        <f>INDEX(Tableau1[], MATCH(Tableau3[[#This Row],[REFERENCE]], Tableau1[NUMERO], 0), 5)</f>
        <v>BYPASS+ASI+BATTERIE</v>
      </c>
      <c r="F128" s="6">
        <f>INDEX(Tableau1[], MATCH(Tableau3[[#This Row],[REFERENCE]], Tableau1[NUMERO], 0), 6)</f>
        <v>0</v>
      </c>
      <c r="G128" s="6">
        <f>INDEX(Tableau1[], MATCH(Tableau3[[#This Row],[REFERENCE]], Tableau1[NUMERO], 0), 7)</f>
        <v>0</v>
      </c>
      <c r="H128" t="s">
        <v>12618</v>
      </c>
      <c r="J128" s="2">
        <v>43530</v>
      </c>
      <c r="K128" s="2">
        <v>43531</v>
      </c>
      <c r="L128" s="2"/>
      <c r="O128" s="7">
        <v>53.65</v>
      </c>
      <c r="P128" s="8" t="s">
        <v>12635</v>
      </c>
      <c r="Q128" s="2"/>
    </row>
    <row r="129" spans="1:18">
      <c r="A129" s="8">
        <v>34407447</v>
      </c>
      <c r="B129" s="5">
        <f>INDEX(Tableau1[], MATCH(Tableau3[[#This Row],[REFERENCE]], Tableau1[NUMERO], 0), 2)</f>
        <v>43507</v>
      </c>
      <c r="C129" s="6" t="str">
        <f>INDEX(Tableau1[], MATCH(Tableau3[[#This Row],[REFERENCE]], Tableau1[NUMERO], 0), 3)</f>
        <v>SPEC</v>
      </c>
      <c r="D129" s="6" t="str">
        <f>INDEX(Tableau1[], MATCH(Tableau3[[#This Row],[REFERENCE]], Tableau1[NUMERO], 0),4)</f>
        <v>Technical production specification FFS EXPUT  board</v>
      </c>
      <c r="E129" s="6">
        <f>INDEX(Tableau1[], MATCH(Tableau3[[#This Row],[REFERENCE]], Tableau1[NUMERO], 0), 5)</f>
        <v>0</v>
      </c>
      <c r="F129" s="6">
        <f>INDEX(Tableau1[], MATCH(Tableau3[[#This Row],[REFERENCE]], Tableau1[NUMERO], 0), 6)</f>
        <v>0</v>
      </c>
      <c r="G129" s="6">
        <f>INDEX(Tableau1[], MATCH(Tableau3[[#This Row],[REFERENCE]], Tableau1[NUMERO], 0), 7)</f>
        <v>0</v>
      </c>
      <c r="H129" t="s">
        <v>12626</v>
      </c>
      <c r="J129" s="2">
        <v>43539</v>
      </c>
      <c r="K129" s="2">
        <v>43550</v>
      </c>
      <c r="L129" s="2"/>
      <c r="O129" s="7">
        <v>10.92</v>
      </c>
      <c r="P129" s="8" t="s">
        <v>12636</v>
      </c>
      <c r="Q129" s="2">
        <v>43642</v>
      </c>
      <c r="R129" t="s">
        <v>12637</v>
      </c>
    </row>
    <row r="130" spans="1:18">
      <c r="A130" s="8">
        <v>34407448</v>
      </c>
      <c r="B130" s="5">
        <f>INDEX(Tableau1[], MATCH(Tableau3[[#This Row],[REFERENCE]], Tableau1[NUMERO], 0), 2)</f>
        <v>43507</v>
      </c>
      <c r="C130" s="6" t="str">
        <f>INDEX(Tableau1[], MATCH(Tableau3[[#This Row],[REFERENCE]], Tableau1[NUMERO], 0), 3)</f>
        <v>SPEC</v>
      </c>
      <c r="D130" s="6" t="str">
        <f>INDEX(Tableau1[], MATCH(Tableau3[[#This Row],[REFERENCE]], Tableau1[NUMERO], 0),4)</f>
        <v>KIT LIMANDES ALIMS ET CS</v>
      </c>
      <c r="E130" s="6">
        <f>INDEX(Tableau1[], MATCH(Tableau3[[#This Row],[REFERENCE]], Tableau1[NUMERO], 0), 5)</f>
        <v>0</v>
      </c>
      <c r="F130" s="6">
        <f>INDEX(Tableau1[], MATCH(Tableau3[[#This Row],[REFERENCE]], Tableau1[NUMERO], 0), 6)</f>
        <v>0</v>
      </c>
      <c r="G130" s="6">
        <f>INDEX(Tableau1[], MATCH(Tableau3[[#This Row],[REFERENCE]], Tableau1[NUMERO], 0), 7)</f>
        <v>0</v>
      </c>
      <c r="H130" t="s">
        <v>12626</v>
      </c>
      <c r="J130" s="2">
        <v>43539</v>
      </c>
      <c r="K130" s="2">
        <v>43550</v>
      </c>
      <c r="L130" s="2"/>
      <c r="O130" s="7">
        <v>54.4</v>
      </c>
      <c r="P130" s="8" t="s">
        <v>12638</v>
      </c>
      <c r="Q130" s="2">
        <v>43642</v>
      </c>
      <c r="R130" t="s">
        <v>12637</v>
      </c>
    </row>
    <row r="131" spans="1:18">
      <c r="A131" s="8">
        <v>34407449</v>
      </c>
      <c r="B131" s="5">
        <f>INDEX(Tableau1[], MATCH(Tableau3[[#This Row],[REFERENCE]], Tableau1[NUMERO], 0), 2)</f>
        <v>43507</v>
      </c>
      <c r="C131" s="6" t="str">
        <f>INDEX(Tableau1[], MATCH(Tableau3[[#This Row],[REFERENCE]], Tableau1[NUMERO], 0), 3)</f>
        <v>SPEC</v>
      </c>
      <c r="D131" s="6" t="str">
        <f>INDEX(Tableau1[], MATCH(Tableau3[[#This Row],[REFERENCE]], Tableau1[NUMERO], 0),4)</f>
        <v>KIT FILERIE TI</v>
      </c>
      <c r="E131" s="6">
        <f>INDEX(Tableau1[], MATCH(Tableau3[[#This Row],[REFERENCE]], Tableau1[NUMERO], 0), 5)</f>
        <v>0</v>
      </c>
      <c r="F131" s="6">
        <f>INDEX(Tableau1[], MATCH(Tableau3[[#This Row],[REFERENCE]], Tableau1[NUMERO], 0), 6)</f>
        <v>0</v>
      </c>
      <c r="G131" s="6">
        <f>INDEX(Tableau1[], MATCH(Tableau3[[#This Row],[REFERENCE]], Tableau1[NUMERO], 0), 7)</f>
        <v>0</v>
      </c>
      <c r="H131" t="s">
        <v>12626</v>
      </c>
      <c r="J131" s="2">
        <v>43539</v>
      </c>
      <c r="K131" s="2">
        <v>43550</v>
      </c>
      <c r="L131" s="2"/>
      <c r="O131" s="7">
        <v>95.29</v>
      </c>
      <c r="P131" s="8" t="s">
        <v>12638</v>
      </c>
      <c r="Q131" s="2">
        <v>43642</v>
      </c>
      <c r="R131" t="s">
        <v>12637</v>
      </c>
    </row>
    <row r="132" spans="1:18">
      <c r="A132" s="8">
        <v>34407450</v>
      </c>
      <c r="B132" s="5">
        <f>INDEX(Tableau1[], MATCH(Tableau3[[#This Row],[REFERENCE]], Tableau1[NUMERO], 0), 2)</f>
        <v>43507</v>
      </c>
      <c r="C132" s="6" t="str">
        <f>INDEX(Tableau1[], MATCH(Tableau3[[#This Row],[REFERENCE]], Tableau1[NUMERO], 0), 3)</f>
        <v>SPEC</v>
      </c>
      <c r="D132" s="6" t="str">
        <f>INDEX(Tableau1[], MATCH(Tableau3[[#This Row],[REFERENCE]], Tableau1[NUMERO], 0),4)</f>
        <v xml:space="preserve">Technical production specification FFS heatpype fans </v>
      </c>
      <c r="E132" s="6">
        <f>INDEX(Tableau1[], MATCH(Tableau3[[#This Row],[REFERENCE]], Tableau1[NUMERO], 0), 5)</f>
        <v>0</v>
      </c>
      <c r="F132" s="6">
        <f>INDEX(Tableau1[], MATCH(Tableau3[[#This Row],[REFERENCE]], Tableau1[NUMERO], 0), 6)</f>
        <v>0</v>
      </c>
      <c r="G132" s="6">
        <f>INDEX(Tableau1[], MATCH(Tableau3[[#This Row],[REFERENCE]], Tableau1[NUMERO], 0), 7)</f>
        <v>0</v>
      </c>
      <c r="H132" t="s">
        <v>12626</v>
      </c>
      <c r="J132" s="2">
        <v>43539</v>
      </c>
      <c r="K132" s="2">
        <v>43550</v>
      </c>
      <c r="L132" s="2"/>
      <c r="O132" s="7">
        <v>5.35</v>
      </c>
      <c r="P132" s="8" t="s">
        <v>12638</v>
      </c>
      <c r="Q132" s="2">
        <v>43642</v>
      </c>
      <c r="R132" t="s">
        <v>12637</v>
      </c>
    </row>
    <row r="133" spans="1:18">
      <c r="A133" s="8">
        <v>34407451</v>
      </c>
      <c r="B133" s="9">
        <f>INDEX(Tableau1[], MATCH(Tableau3[[#This Row],[REFERENCE]], Tableau1[NUMERO], 0), 2)</f>
        <v>43507</v>
      </c>
      <c r="C133" s="10" t="str">
        <f>INDEX(Tableau1[], MATCH(Tableau3[[#This Row],[REFERENCE]], Tableau1[NUMERO], 0), 3)</f>
        <v>SPEC</v>
      </c>
      <c r="D133" s="10" t="str">
        <f>INDEX(Tableau1[], MATCH(Tableau3[[#This Row],[REFERENCE]], Tableau1[NUMERO], 0),4)</f>
        <v xml:space="preserve">Technical production specification FFS adaptation SS cooling </v>
      </c>
      <c r="E133" s="10">
        <f>INDEX(Tableau1[], MATCH(Tableau3[[#This Row],[REFERENCE]], Tableau1[NUMERO], 0), 5)</f>
        <v>0</v>
      </c>
      <c r="F133" s="10">
        <f>INDEX(Tableau1[], MATCH(Tableau3[[#This Row],[REFERENCE]], Tableau1[NUMERO], 0), 6)</f>
        <v>0</v>
      </c>
      <c r="G133" s="10">
        <f>INDEX(Tableau1[], MATCH(Tableau3[[#This Row],[REFERENCE]], Tableau1[NUMERO], 0), 7)</f>
        <v>0</v>
      </c>
      <c r="H133" t="s">
        <v>12626</v>
      </c>
      <c r="J133" s="2">
        <v>43539</v>
      </c>
      <c r="K133" s="2">
        <v>43550</v>
      </c>
      <c r="L133" s="2"/>
      <c r="O133" s="7">
        <v>8.18</v>
      </c>
      <c r="P133" s="8" t="s">
        <v>12638</v>
      </c>
      <c r="Q133" s="2">
        <v>43642</v>
      </c>
      <c r="R133" t="s">
        <v>12637</v>
      </c>
    </row>
    <row r="134" spans="1:18">
      <c r="A134" s="8">
        <v>34407452</v>
      </c>
      <c r="B134" s="5">
        <f>INDEX(Tableau1[], MATCH(Tableau3[[#This Row],[REFERENCE]], Tableau1[NUMERO], 0), 2)</f>
        <v>43507</v>
      </c>
      <c r="C134" s="6" t="str">
        <f>INDEX(Tableau1[], MATCH(Tableau3[[#This Row],[REFERENCE]], Tableau1[NUMERO], 0), 3)</f>
        <v>SPEC</v>
      </c>
      <c r="D134" s="6" t="str">
        <f>INDEX(Tableau1[], MATCH(Tableau3[[#This Row],[REFERENCE]], Tableau1[NUMERO], 0),4)</f>
        <v>Technical production specification FFS CSDT board</v>
      </c>
      <c r="E134" s="6">
        <f>INDEX(Tableau1[], MATCH(Tableau3[[#This Row],[REFERENCE]], Tableau1[NUMERO], 0), 5)</f>
        <v>0</v>
      </c>
      <c r="F134" s="6">
        <f>INDEX(Tableau1[], MATCH(Tableau3[[#This Row],[REFERENCE]], Tableau1[NUMERO], 0), 6)</f>
        <v>0</v>
      </c>
      <c r="G134" s="6">
        <f>INDEX(Tableau1[], MATCH(Tableau3[[#This Row],[REFERENCE]], Tableau1[NUMERO], 0), 7)</f>
        <v>0</v>
      </c>
      <c r="H134" t="s">
        <v>12626</v>
      </c>
      <c r="J134" s="2">
        <v>43539</v>
      </c>
      <c r="K134" s="2">
        <v>43550</v>
      </c>
      <c r="L134" s="2"/>
      <c r="O134" s="7">
        <v>48.53</v>
      </c>
      <c r="P134" s="8" t="s">
        <v>12638</v>
      </c>
      <c r="Q134" s="2">
        <v>43642</v>
      </c>
      <c r="R134" t="s">
        <v>12637</v>
      </c>
    </row>
    <row r="135" spans="1:18">
      <c r="A135" s="8">
        <v>34407453</v>
      </c>
      <c r="B135" s="5">
        <f>INDEX(Tableau1[], MATCH(Tableau3[[#This Row],[REFERENCE]], Tableau1[NUMERO], 0), 2)</f>
        <v>43507</v>
      </c>
      <c r="C135" s="6" t="str">
        <f>INDEX(Tableau1[], MATCH(Tableau3[[#This Row],[REFERENCE]], Tableau1[NUMERO], 0), 3)</f>
        <v>SPEC</v>
      </c>
      <c r="D135" s="6" t="str">
        <f>INDEX(Tableau1[], MATCH(Tableau3[[#This Row],[REFERENCE]], Tableau1[NUMERO], 0),4)</f>
        <v>NSYS3D6630P DECOUPE OUIE + PASSE CABLE HAUT</v>
      </c>
      <c r="E135" s="6" t="str">
        <f>INDEX(Tableau1[], MATCH(Tableau3[[#This Row],[REFERENCE]], Tableau1[NUMERO], 0), 5)</f>
        <v>SUVT</v>
      </c>
      <c r="F135" s="6">
        <f>INDEX(Tableau1[], MATCH(Tableau3[[#This Row],[REFERENCE]], Tableau1[NUMERO], 0), 6)</f>
        <v>0</v>
      </c>
      <c r="G135" s="6">
        <f>INDEX(Tableau1[], MATCH(Tableau3[[#This Row],[REFERENCE]], Tableau1[NUMERO], 0), 7)</f>
        <v>0</v>
      </c>
      <c r="H135" t="s">
        <v>12639</v>
      </c>
      <c r="J135" s="2">
        <v>43725</v>
      </c>
      <c r="K135" s="2">
        <v>43728</v>
      </c>
      <c r="L135" s="2"/>
      <c r="O135" s="7">
        <v>275.26</v>
      </c>
      <c r="P135" s="8" t="s">
        <v>12640</v>
      </c>
      <c r="Q135" s="2">
        <v>43819</v>
      </c>
    </row>
    <row r="136" spans="1:18">
      <c r="A136" s="8">
        <v>34407474</v>
      </c>
      <c r="B136" s="5">
        <f>INDEX(Tableau1[], MATCH(Tableau3[[#This Row],[REFERENCE]], Tableau1[NUMERO], 0), 2)</f>
        <v>43529</v>
      </c>
      <c r="C136" s="6" t="str">
        <f>INDEX(Tableau1[], MATCH(Tableau3[[#This Row],[REFERENCE]], Tableau1[NUMERO], 0), 3)</f>
        <v>SPEC</v>
      </c>
      <c r="D136" s="6" t="str">
        <f>INDEX(Tableau1[], MATCH(Tableau3[[#This Row],[REFERENCE]], Tableau1[NUMERO], 0),4)</f>
        <v>COP B-</v>
      </c>
      <c r="E136" s="6" t="str">
        <f>INDEX(Tableau1[], MATCH(Tableau3[[#This Row],[REFERENCE]], Tableau1[NUMERO], 0), 5)</f>
        <v>BBB EASY UPS</v>
      </c>
      <c r="F136" s="6">
        <f>INDEX(Tableau1[], MATCH(Tableau3[[#This Row],[REFERENCE]], Tableau1[NUMERO], 0), 6)</f>
        <v>0</v>
      </c>
      <c r="G136" s="6">
        <f>INDEX(Tableau1[], MATCH(Tableau3[[#This Row],[REFERENCE]], Tableau1[NUMERO], 0), 7)</f>
        <v>0</v>
      </c>
      <c r="H136" t="s">
        <v>12631</v>
      </c>
      <c r="J136" s="2">
        <v>43530</v>
      </c>
      <c r="K136" s="2">
        <v>43531</v>
      </c>
      <c r="L136" s="2"/>
      <c r="O136" s="7">
        <v>91.9</v>
      </c>
      <c r="P136" s="8"/>
      <c r="Q136" s="2"/>
      <c r="R136" t="s">
        <v>12641</v>
      </c>
    </row>
    <row r="137" spans="1:18">
      <c r="A137" s="8">
        <v>34407475</v>
      </c>
      <c r="B137" s="5">
        <f>INDEX(Tableau1[], MATCH(Tableau3[[#This Row],[REFERENCE]], Tableau1[NUMERO], 0), 2)</f>
        <v>43529</v>
      </c>
      <c r="C137" s="6" t="str">
        <f>INDEX(Tableau1[], MATCH(Tableau3[[#This Row],[REFERENCE]], Tableau1[NUMERO], 0), 3)</f>
        <v>SPEC</v>
      </c>
      <c r="D137" s="6" t="str">
        <f>INDEX(Tableau1[], MATCH(Tableau3[[#This Row],[REFERENCE]], Tableau1[NUMERO], 0),4)</f>
        <v>COP CT 1</v>
      </c>
      <c r="E137" s="6" t="str">
        <f>INDEX(Tableau1[], MATCH(Tableau3[[#This Row],[REFERENCE]], Tableau1[NUMERO], 0), 5)</f>
        <v>BBB EASY UPS</v>
      </c>
      <c r="F137" s="6">
        <f>INDEX(Tableau1[], MATCH(Tableau3[[#This Row],[REFERENCE]], Tableau1[NUMERO], 0), 6)</f>
        <v>0</v>
      </c>
      <c r="G137" s="6">
        <f>INDEX(Tableau1[], MATCH(Tableau3[[#This Row],[REFERENCE]], Tableau1[NUMERO], 0), 7)</f>
        <v>0</v>
      </c>
      <c r="H137" t="s">
        <v>12631</v>
      </c>
      <c r="J137" s="2">
        <v>43530</v>
      </c>
      <c r="K137" s="2">
        <v>43531</v>
      </c>
      <c r="L137" s="2"/>
      <c r="O137" s="7">
        <v>92</v>
      </c>
      <c r="P137" s="8"/>
      <c r="Q137" s="2"/>
      <c r="R137" t="s">
        <v>12641</v>
      </c>
    </row>
    <row r="138" spans="1:18">
      <c r="A138" s="8">
        <v>34407476</v>
      </c>
      <c r="B138" s="5">
        <f>INDEX(Tableau1[], MATCH(Tableau3[[#This Row],[REFERENCE]], Tableau1[NUMERO], 0), 2)</f>
        <v>43529</v>
      </c>
      <c r="C138" s="6" t="str">
        <f>INDEX(Tableau1[], MATCH(Tableau3[[#This Row],[REFERENCE]], Tableau1[NUMERO], 0), 3)</f>
        <v>SPEC</v>
      </c>
      <c r="D138" s="6" t="str">
        <f>INDEX(Tableau1[], MATCH(Tableau3[[#This Row],[REFERENCE]], Tableau1[NUMERO], 0),4)</f>
        <v>COP CT 2</v>
      </c>
      <c r="E138" s="6" t="str">
        <f>INDEX(Tableau1[], MATCH(Tableau3[[#This Row],[REFERENCE]], Tableau1[NUMERO], 0), 5)</f>
        <v>BBB EASY UPS</v>
      </c>
      <c r="F138" s="6">
        <f>INDEX(Tableau1[], MATCH(Tableau3[[#This Row],[REFERENCE]], Tableau1[NUMERO], 0), 6)</f>
        <v>0</v>
      </c>
      <c r="G138" s="6">
        <f>INDEX(Tableau1[], MATCH(Tableau3[[#This Row],[REFERENCE]], Tableau1[NUMERO], 0), 7)</f>
        <v>0</v>
      </c>
      <c r="H138" t="s">
        <v>12631</v>
      </c>
      <c r="J138" s="2">
        <v>43530</v>
      </c>
      <c r="K138" s="2">
        <v>43531</v>
      </c>
      <c r="L138" s="2"/>
      <c r="O138" s="7">
        <v>92.7</v>
      </c>
      <c r="P138" s="8"/>
      <c r="Q138" s="2"/>
      <c r="R138" t="s">
        <v>12641</v>
      </c>
    </row>
    <row r="139" spans="1:18">
      <c r="A139" s="8">
        <v>34407477</v>
      </c>
      <c r="B139" s="5">
        <f>INDEX(Tableau1[], MATCH(Tableau3[[#This Row],[REFERENCE]], Tableau1[NUMERO], 0), 2)</f>
        <v>43529</v>
      </c>
      <c r="C139" s="6" t="str">
        <f>INDEX(Tableau1[], MATCH(Tableau3[[#This Row],[REFERENCE]], Tableau1[NUMERO], 0), 3)</f>
        <v>SPEC</v>
      </c>
      <c r="D139" s="6" t="str">
        <f>INDEX(Tableau1[], MATCH(Tableau3[[#This Row],[REFERENCE]], Tableau1[NUMERO], 0),4)</f>
        <v>COP B+</v>
      </c>
      <c r="E139" s="6" t="str">
        <f>INDEX(Tableau1[], MATCH(Tableau3[[#This Row],[REFERENCE]], Tableau1[NUMERO], 0), 5)</f>
        <v>BBB EASY UPS</v>
      </c>
      <c r="F139" s="6">
        <f>INDEX(Tableau1[], MATCH(Tableau3[[#This Row],[REFERENCE]], Tableau1[NUMERO], 0), 6)</f>
        <v>0</v>
      </c>
      <c r="G139" s="6">
        <f>INDEX(Tableau1[], MATCH(Tableau3[[#This Row],[REFERENCE]], Tableau1[NUMERO], 0), 7)</f>
        <v>0</v>
      </c>
      <c r="H139" t="s">
        <v>12631</v>
      </c>
      <c r="J139" s="2">
        <v>43530</v>
      </c>
      <c r="K139" s="2">
        <v>43531</v>
      </c>
      <c r="L139" s="2"/>
      <c r="O139" s="7">
        <v>93.1</v>
      </c>
      <c r="P139" s="8"/>
      <c r="Q139" s="2"/>
      <c r="R139" t="s">
        <v>12641</v>
      </c>
    </row>
    <row r="140" spans="1:18">
      <c r="A140" s="8">
        <v>34407478</v>
      </c>
      <c r="B140" s="5">
        <f>INDEX(Tableau1[], MATCH(Tableau3[[#This Row],[REFERENCE]], Tableau1[NUMERO], 0), 2)</f>
        <v>43529</v>
      </c>
      <c r="C140" s="6" t="str">
        <f>INDEX(Tableau1[], MATCH(Tableau3[[#This Row],[REFERENCE]], Tableau1[NUMERO], 0), 3)</f>
        <v>SPEC</v>
      </c>
      <c r="D140" s="6" t="str">
        <f>INDEX(Tableau1[], MATCH(Tableau3[[#This Row],[REFERENCE]], Tableau1[NUMERO], 0),4)</f>
        <v>COP BUSBAR</v>
      </c>
      <c r="E140" s="6" t="str">
        <f>INDEX(Tableau1[], MATCH(Tableau3[[#This Row],[REFERENCE]], Tableau1[NUMERO], 0), 5)</f>
        <v>BBB EASY UPS</v>
      </c>
      <c r="F140" s="6">
        <f>INDEX(Tableau1[], MATCH(Tableau3[[#This Row],[REFERENCE]], Tableau1[NUMERO], 0), 6)</f>
        <v>0</v>
      </c>
      <c r="G140" s="6">
        <f>INDEX(Tableau1[], MATCH(Tableau3[[#This Row],[REFERENCE]], Tableau1[NUMERO], 0), 7)</f>
        <v>0</v>
      </c>
      <c r="H140" t="s">
        <v>12631</v>
      </c>
      <c r="J140" s="2">
        <v>43530</v>
      </c>
      <c r="K140" s="2">
        <v>43531</v>
      </c>
      <c r="L140" s="2"/>
      <c r="O140" s="7">
        <v>96.2</v>
      </c>
      <c r="P140" s="8"/>
      <c r="Q140" s="2"/>
      <c r="R140" t="s">
        <v>12641</v>
      </c>
    </row>
    <row r="141" spans="1:18">
      <c r="A141" s="8">
        <v>34407479</v>
      </c>
      <c r="B141" s="5">
        <f>INDEX(Tableau1[], MATCH(Tableau3[[#This Row],[REFERENCE]], Tableau1[NUMERO], 0), 2)</f>
        <v>43529</v>
      </c>
      <c r="C141" s="6" t="str">
        <f>INDEX(Tableau1[], MATCH(Tableau3[[#This Row],[REFERENCE]], Tableau1[NUMERO], 0), 3)</f>
        <v>SPEC</v>
      </c>
      <c r="D141" s="6" t="str">
        <f>INDEX(Tableau1[], MATCH(Tableau3[[#This Row],[REFERENCE]], Tableau1[NUMERO], 0),4)</f>
        <v>SMT PLATINE DE FOND</v>
      </c>
      <c r="E141" s="6" t="str">
        <f>INDEX(Tableau1[], MATCH(Tableau3[[#This Row],[REFERENCE]], Tableau1[NUMERO], 0), 5)</f>
        <v>BBB EASY UPS</v>
      </c>
      <c r="F141" s="6">
        <f>INDEX(Tableau1[], MATCH(Tableau3[[#This Row],[REFERENCE]], Tableau1[NUMERO], 0), 6)</f>
        <v>0</v>
      </c>
      <c r="G141" s="6">
        <f>INDEX(Tableau1[], MATCH(Tableau3[[#This Row],[REFERENCE]], Tableau1[NUMERO], 0), 7)</f>
        <v>0</v>
      </c>
      <c r="H141" t="s">
        <v>12609</v>
      </c>
      <c r="J141" s="2">
        <v>43530</v>
      </c>
      <c r="K141" s="2">
        <v>43530</v>
      </c>
      <c r="L141" s="2"/>
      <c r="O141" s="7">
        <v>78</v>
      </c>
      <c r="P141" s="8">
        <v>5</v>
      </c>
      <c r="Q141" s="2"/>
      <c r="R141" t="s">
        <v>12641</v>
      </c>
    </row>
    <row r="142" spans="1:18">
      <c r="A142" s="8">
        <v>34407480</v>
      </c>
      <c r="B142" s="5">
        <f>INDEX(Tableau1[], MATCH(Tableau3[[#This Row],[REFERENCE]], Tableau1[NUMERO], 0), 2)</f>
        <v>43529</v>
      </c>
      <c r="C142" s="6" t="str">
        <f>INDEX(Tableau1[], MATCH(Tableau3[[#This Row],[REFERENCE]], Tableau1[NUMERO], 0), 3)</f>
        <v>SPEC</v>
      </c>
      <c r="D142" s="6" t="str">
        <f>INDEX(Tableau1[], MATCH(Tableau3[[#This Row],[REFERENCE]], Tableau1[NUMERO], 0),4)</f>
        <v>SAREL COFFRET BBB EASY UPS</v>
      </c>
      <c r="E142" s="6" t="str">
        <f>INDEX(Tableau1[], MATCH(Tableau3[[#This Row],[REFERENCE]], Tableau1[NUMERO], 0), 5)</f>
        <v>BBB EASY UPS</v>
      </c>
      <c r="F142" s="6">
        <f>INDEX(Tableau1[], MATCH(Tableau3[[#This Row],[REFERENCE]], Tableau1[NUMERO], 0), 6)</f>
        <v>0</v>
      </c>
      <c r="G142" s="6">
        <f>INDEX(Tableau1[], MATCH(Tableau3[[#This Row],[REFERENCE]], Tableau1[NUMERO], 0), 7)</f>
        <v>0</v>
      </c>
      <c r="H142" t="s">
        <v>12639</v>
      </c>
      <c r="J142" s="2">
        <v>43529</v>
      </c>
      <c r="K142" s="2">
        <v>43532</v>
      </c>
      <c r="L142" s="2"/>
      <c r="O142" s="7">
        <v>251.15</v>
      </c>
      <c r="P142" s="8" t="s">
        <v>12640</v>
      </c>
      <c r="Q142" s="2"/>
      <c r="R142" t="s">
        <v>12641</v>
      </c>
    </row>
    <row r="143" spans="1:18">
      <c r="A143" s="8">
        <v>34407481</v>
      </c>
      <c r="B143" s="5">
        <f>INDEX(Tableau1[], MATCH(Tableau3[[#This Row],[REFERENCE]], Tableau1[NUMERO], 0), 2)</f>
        <v>43529</v>
      </c>
      <c r="C143" s="6" t="str">
        <f>INDEX(Tableau1[], MATCH(Tableau3[[#This Row],[REFERENCE]], Tableau1[NUMERO], 0), 3)</f>
        <v>SPEC</v>
      </c>
      <c r="D143" s="6" t="str">
        <f>INDEX(Tableau1[], MATCH(Tableau3[[#This Row],[REFERENCE]], Tableau1[NUMERO], 0),4)</f>
        <v>SMT PLASTRON</v>
      </c>
      <c r="E143" s="6" t="str">
        <f>INDEX(Tableau1[], MATCH(Tableau3[[#This Row],[REFERENCE]], Tableau1[NUMERO], 0), 5)</f>
        <v>BBB EASY UPS</v>
      </c>
      <c r="F143" s="6">
        <f>INDEX(Tableau1[], MATCH(Tableau3[[#This Row],[REFERENCE]], Tableau1[NUMERO], 0), 6)</f>
        <v>0</v>
      </c>
      <c r="G143" s="6">
        <f>INDEX(Tableau1[], MATCH(Tableau3[[#This Row],[REFERENCE]], Tableau1[NUMERO], 0), 7)</f>
        <v>0</v>
      </c>
      <c r="H143" t="s">
        <v>12609</v>
      </c>
      <c r="J143" s="2">
        <v>43530</v>
      </c>
      <c r="K143" s="2">
        <v>43530</v>
      </c>
      <c r="L143" s="2"/>
      <c r="O143" s="7">
        <v>78</v>
      </c>
      <c r="P143" s="8">
        <v>5</v>
      </c>
      <c r="Q143" s="2"/>
      <c r="R143" t="s">
        <v>12641</v>
      </c>
    </row>
    <row r="144" spans="1:18">
      <c r="A144" s="8">
        <v>34407553</v>
      </c>
      <c r="B144" s="5">
        <f>INDEX(Tableau1[], MATCH(Tableau3[[#This Row],[REFERENCE]], Tableau1[NUMERO], 0), 2)</f>
        <v>0</v>
      </c>
      <c r="C144" s="6">
        <f>INDEX(Tableau1[], MATCH(Tableau3[[#This Row],[REFERENCE]], Tableau1[NUMERO], 0), 3)</f>
        <v>0</v>
      </c>
      <c r="D144" s="6" t="str">
        <f>INDEX(Tableau1[], MATCH(Tableau3[[#This Row],[REFERENCE]], Tableau1[NUMERO], 0),4)</f>
        <v>KIT FILERIE COFFRET COM THERMAL SENSING GVX en coffret SYM RAL9003</v>
      </c>
      <c r="E144" s="6" t="str">
        <f>INDEX(Tableau1[], MATCH(Tableau3[[#This Row],[REFERENCE]], Tableau1[NUMERO], 0), 5)</f>
        <v>GVX - COFFRET COM sur toit I/O</v>
      </c>
      <c r="F144" s="6">
        <f>INDEX(Tableau1[], MATCH(Tableau3[[#This Row],[REFERENCE]], Tableau1[NUMERO], 0), 6)</f>
        <v>0</v>
      </c>
      <c r="G144" s="6">
        <f>INDEX(Tableau1[], MATCH(Tableau3[[#This Row],[REFERENCE]], Tableau1[NUMERO], 0), 7)</f>
        <v>0</v>
      </c>
      <c r="H144" t="s">
        <v>12626</v>
      </c>
      <c r="J144" s="2">
        <v>43791</v>
      </c>
      <c r="K144" s="2">
        <v>43791</v>
      </c>
      <c r="L144" s="2"/>
      <c r="O144" s="7">
        <v>29.08</v>
      </c>
      <c r="P144" s="8" t="s">
        <v>12642</v>
      </c>
      <c r="Q144" s="2">
        <v>43883</v>
      </c>
    </row>
    <row r="145" spans="1:18">
      <c r="A145" s="8">
        <v>34407652</v>
      </c>
      <c r="B145" s="5">
        <f>INDEX(Tableau1[], MATCH(Tableau3[[#This Row],[REFERENCE]], Tableau1[NUMERO], 0), 2)</f>
        <v>43543</v>
      </c>
      <c r="C145" s="6" t="str">
        <f>INDEX(Tableau1[], MATCH(Tableau3[[#This Row],[REFERENCE]], Tableau1[NUMERO], 0), 3)</f>
        <v>SPEC</v>
      </c>
      <c r="D145" s="6" t="str">
        <f>INDEX(Tableau1[], MATCH(Tableau3[[#This Row],[REFERENCE]], Tableau1[NUMERO], 0),4)</f>
        <v>COFFRET SAREL NSYPLAT1074G ETO suivant devis NSYAPLASP - 22901/319/P-FAF0001229</v>
      </c>
      <c r="E145" s="6" t="str">
        <f>INDEX(Tableau1[], MATCH(Tableau3[[#This Row],[REFERENCE]], Tableau1[NUMERO], 0), 5)</f>
        <v>DEWA - COFFRET SAREL NSYPLAT1074G ETO / PVBOXQ-QSRE19290-01</v>
      </c>
      <c r="F145" s="6">
        <f>INDEX(Tableau1[], MATCH(Tableau3[[#This Row],[REFERENCE]], Tableau1[NUMERO], 0), 6)</f>
        <v>0</v>
      </c>
      <c r="G145" s="6">
        <f>INDEX(Tableau1[], MATCH(Tableau3[[#This Row],[REFERENCE]], Tableau1[NUMERO], 0), 7)</f>
        <v>0</v>
      </c>
      <c r="H145" t="s">
        <v>307</v>
      </c>
      <c r="J145" s="2">
        <v>43536</v>
      </c>
      <c r="K145" s="2">
        <v>43543</v>
      </c>
      <c r="L145" s="2"/>
      <c r="O145" s="7">
        <v>374.71</v>
      </c>
      <c r="P145" s="8"/>
      <c r="Q145" s="2"/>
      <c r="R145" t="s">
        <v>12643</v>
      </c>
    </row>
    <row r="146" spans="1:18">
      <c r="A146" s="8">
        <v>34407653</v>
      </c>
      <c r="B146" s="5">
        <f>INDEX(Tableau1[], MATCH(Tableau3[[#This Row],[REFERENCE]], Tableau1[NUMERO], 0), 2)</f>
        <v>43543</v>
      </c>
      <c r="C146" s="6" t="str">
        <f>INDEX(Tableau1[], MATCH(Tableau3[[#This Row],[REFERENCE]], Tableau1[NUMERO], 0), 3)</f>
        <v>SPEC</v>
      </c>
      <c r="D146" s="6" t="str">
        <f>INDEX(Tableau1[], MATCH(Tableau3[[#This Row],[REFERENCE]], Tableau1[NUMERO], 0),4)</f>
        <v xml:space="preserve">CALE PLASTIQUE PA6G NOIR </v>
      </c>
      <c r="E146" s="6" t="str">
        <f>INDEX(Tableau1[], MATCH(Tableau3[[#This Row],[REFERENCE]], Tableau1[NUMERO], 0), 5)</f>
        <v>IO 1000KVA GVX</v>
      </c>
      <c r="F146" s="6">
        <f>INDEX(Tableau1[], MATCH(Tableau3[[#This Row],[REFERENCE]], Tableau1[NUMERO], 0), 6)</f>
        <v>0</v>
      </c>
      <c r="G146" s="6">
        <f>INDEX(Tableau1[], MATCH(Tableau3[[#This Row],[REFERENCE]], Tableau1[NUMERO], 0), 7)</f>
        <v>0</v>
      </c>
      <c r="H146" t="s">
        <v>12608</v>
      </c>
      <c r="J146" s="2">
        <v>43543</v>
      </c>
      <c r="K146" s="2">
        <v>43543</v>
      </c>
      <c r="L146" s="2"/>
      <c r="O146" s="7">
        <v>6.25</v>
      </c>
      <c r="P146" s="8"/>
      <c r="Q146" s="2"/>
      <c r="R146" t="s">
        <v>12643</v>
      </c>
    </row>
    <row r="147" spans="1:18">
      <c r="A147" s="8">
        <v>34407673</v>
      </c>
      <c r="B147" s="5">
        <f>INDEX(Tableau1[], MATCH(Tableau3[[#This Row],[REFERENCE]], Tableau1[NUMERO], 0), 2)</f>
        <v>43551</v>
      </c>
      <c r="C147" s="6" t="str">
        <f>INDEX(Tableau1[], MATCH(Tableau3[[#This Row],[REFERENCE]], Tableau1[NUMERO], 0), 3)</f>
        <v>SPEC</v>
      </c>
      <c r="D147" s="6" t="str">
        <f>INDEX(Tableau1[], MATCH(Tableau3[[#This Row],[REFERENCE]], Tableau1[NUMERO], 0),4)</f>
        <v>BUSBAR INTER CONN LEFT LOW1 880-90650A</v>
      </c>
      <c r="E147" s="6">
        <f>INDEX(Tableau1[], MATCH(Tableau3[[#This Row],[REFERENCE]], Tableau1[NUMERO], 0), 5)</f>
        <v>0</v>
      </c>
      <c r="F147" s="6">
        <f>INDEX(Tableau1[], MATCH(Tableau3[[#This Row],[REFERENCE]], Tableau1[NUMERO], 0), 6)</f>
        <v>0</v>
      </c>
      <c r="G147" s="6">
        <f>INDEX(Tableau1[], MATCH(Tableau3[[#This Row],[REFERENCE]], Tableau1[NUMERO], 0), 7)</f>
        <v>0</v>
      </c>
      <c r="H147" t="s">
        <v>12644</v>
      </c>
      <c r="J147" s="2">
        <v>43563</v>
      </c>
      <c r="K147" s="2">
        <v>43566</v>
      </c>
      <c r="L147" s="2"/>
      <c r="O147" s="7">
        <v>44</v>
      </c>
      <c r="P147" s="8" t="s">
        <v>12645</v>
      </c>
      <c r="Q147" s="2">
        <v>43574</v>
      </c>
    </row>
    <row r="148" spans="1:18">
      <c r="A148" s="8">
        <v>34407673</v>
      </c>
      <c r="B148" s="5">
        <f>INDEX(Tableau1[], MATCH(Tableau3[[#This Row],[REFERENCE]], Tableau1[NUMERO], 0), 2)</f>
        <v>43551</v>
      </c>
      <c r="C148" s="6" t="str">
        <f>INDEX(Tableau1[], MATCH(Tableau3[[#This Row],[REFERENCE]], Tableau1[NUMERO], 0), 3)</f>
        <v>SPEC</v>
      </c>
      <c r="D148" s="6" t="str">
        <f>INDEX(Tableau1[], MATCH(Tableau3[[#This Row],[REFERENCE]], Tableau1[NUMERO], 0),4)</f>
        <v>BUSBAR INTER CONN LEFT LOW1 880-90650A</v>
      </c>
      <c r="E148" s="6">
        <f>INDEX(Tableau1[], MATCH(Tableau3[[#This Row],[REFERENCE]], Tableau1[NUMERO], 0), 5)</f>
        <v>0</v>
      </c>
      <c r="F148" s="6">
        <f>INDEX(Tableau1[], MATCH(Tableau3[[#This Row],[REFERENCE]], Tableau1[NUMERO], 0), 6)</f>
        <v>0</v>
      </c>
      <c r="G148" s="6">
        <f>INDEX(Tableau1[], MATCH(Tableau3[[#This Row],[REFERENCE]], Tableau1[NUMERO], 0), 7)</f>
        <v>0</v>
      </c>
      <c r="H148" t="s">
        <v>12611</v>
      </c>
      <c r="J148" s="2">
        <v>43563</v>
      </c>
      <c r="K148" s="2">
        <v>43566</v>
      </c>
      <c r="L148" s="2"/>
      <c r="O148" s="7">
        <v>64.7</v>
      </c>
      <c r="P148" s="8" t="s">
        <v>12642</v>
      </c>
      <c r="Q148" s="2">
        <v>43657</v>
      </c>
    </row>
    <row r="149" spans="1:18">
      <c r="A149" s="8">
        <v>34407674</v>
      </c>
      <c r="B149" s="5">
        <f>INDEX(Tableau1[], MATCH(Tableau3[[#This Row],[REFERENCE]], Tableau1[NUMERO], 0), 2)</f>
        <v>43551</v>
      </c>
      <c r="C149" s="6" t="str">
        <f>INDEX(Tableau1[], MATCH(Tableau3[[#This Row],[REFERENCE]], Tableau1[NUMERO], 0), 3)</f>
        <v>SPEC</v>
      </c>
      <c r="D149" s="6" t="str">
        <f>INDEX(Tableau1[], MATCH(Tableau3[[#This Row],[REFERENCE]], Tableau1[NUMERO], 0),4)</f>
        <v>BUSBAR LASKE L1 POWER CABINET 880-9569A</v>
      </c>
      <c r="E149" s="6">
        <f>INDEX(Tableau1[], MATCH(Tableau3[[#This Row],[REFERENCE]], Tableau1[NUMERO], 0), 5)</f>
        <v>0</v>
      </c>
      <c r="F149" s="6">
        <f>INDEX(Tableau1[], MATCH(Tableau3[[#This Row],[REFERENCE]], Tableau1[NUMERO], 0), 6)</f>
        <v>0</v>
      </c>
      <c r="G149" s="6">
        <f>INDEX(Tableau1[], MATCH(Tableau3[[#This Row],[REFERENCE]], Tableau1[NUMERO], 0), 7)</f>
        <v>0</v>
      </c>
      <c r="H149" t="s">
        <v>12644</v>
      </c>
      <c r="J149" s="2">
        <v>43563</v>
      </c>
      <c r="K149" s="2">
        <v>43566</v>
      </c>
      <c r="L149" s="2"/>
      <c r="O149" s="7">
        <v>47.5</v>
      </c>
      <c r="P149" s="8" t="s">
        <v>12645</v>
      </c>
      <c r="Q149" s="2">
        <v>43574</v>
      </c>
    </row>
    <row r="150" spans="1:18">
      <c r="A150" s="8">
        <v>34407674</v>
      </c>
      <c r="B150" s="5">
        <f>INDEX(Tableau1[], MATCH(Tableau3[[#This Row],[REFERENCE]], Tableau1[NUMERO], 0), 2)</f>
        <v>43551</v>
      </c>
      <c r="C150" s="6" t="str">
        <f>INDEX(Tableau1[], MATCH(Tableau3[[#This Row],[REFERENCE]], Tableau1[NUMERO], 0), 3)</f>
        <v>SPEC</v>
      </c>
      <c r="D150" s="6" t="str">
        <f>INDEX(Tableau1[], MATCH(Tableau3[[#This Row],[REFERENCE]], Tableau1[NUMERO], 0),4)</f>
        <v>BUSBAR LASKE L1 POWER CABINET 880-9569A</v>
      </c>
      <c r="E150" s="6">
        <f>INDEX(Tableau1[], MATCH(Tableau3[[#This Row],[REFERENCE]], Tableau1[NUMERO], 0), 5)</f>
        <v>0</v>
      </c>
      <c r="F150" s="6">
        <f>INDEX(Tableau1[], MATCH(Tableau3[[#This Row],[REFERENCE]], Tableau1[NUMERO], 0), 6)</f>
        <v>0</v>
      </c>
      <c r="G150" s="6">
        <f>INDEX(Tableau1[], MATCH(Tableau3[[#This Row],[REFERENCE]], Tableau1[NUMERO], 0), 7)</f>
        <v>0</v>
      </c>
      <c r="H150" t="s">
        <v>12611</v>
      </c>
      <c r="J150" s="2">
        <v>43563</v>
      </c>
      <c r="K150" s="2">
        <v>43566</v>
      </c>
      <c r="L150" s="2"/>
      <c r="O150" s="7">
        <v>70.400000000000006</v>
      </c>
      <c r="P150" s="8" t="s">
        <v>12642</v>
      </c>
      <c r="Q150" s="2">
        <v>43657</v>
      </c>
    </row>
    <row r="151" spans="1:18">
      <c r="A151" s="8">
        <v>34407675</v>
      </c>
      <c r="B151" s="9">
        <f>INDEX(Tableau1[], MATCH(Tableau3[[#This Row],[REFERENCE]], Tableau1[NUMERO], 0), 2)</f>
        <v>43551</v>
      </c>
      <c r="C151" s="10" t="str">
        <f>INDEX(Tableau1[], MATCH(Tableau3[[#This Row],[REFERENCE]], Tableau1[NUMERO], 0), 3)</f>
        <v>SPEC</v>
      </c>
      <c r="D151" s="10" t="str">
        <f>INDEX(Tableau1[], MATCH(Tableau3[[#This Row],[REFERENCE]], Tableau1[NUMERO], 0),4)</f>
        <v>BUSBAR INTER CONN NEUTRAL LEFT 880-5507A</v>
      </c>
      <c r="E151" s="10">
        <f>INDEX(Tableau1[], MATCH(Tableau3[[#This Row],[REFERENCE]], Tableau1[NUMERO], 0), 5)</f>
        <v>0</v>
      </c>
      <c r="F151" s="10">
        <f>INDEX(Tableau1[], MATCH(Tableau3[[#This Row],[REFERENCE]], Tableau1[NUMERO], 0), 6)</f>
        <v>0</v>
      </c>
      <c r="G151" s="10">
        <f>INDEX(Tableau1[], MATCH(Tableau3[[#This Row],[REFERENCE]], Tableau1[NUMERO], 0), 7)</f>
        <v>0</v>
      </c>
      <c r="H151" t="s">
        <v>12644</v>
      </c>
      <c r="J151" s="2">
        <v>43563</v>
      </c>
      <c r="K151" s="2">
        <v>43566</v>
      </c>
      <c r="L151" s="2"/>
      <c r="O151" s="7">
        <v>64.5</v>
      </c>
      <c r="P151" s="8" t="s">
        <v>12645</v>
      </c>
      <c r="Q151" s="2">
        <v>43574</v>
      </c>
    </row>
    <row r="152" spans="1:18">
      <c r="A152" s="8">
        <v>34407675</v>
      </c>
      <c r="B152" s="5">
        <f>INDEX(Tableau1[], MATCH(Tableau3[[#This Row],[REFERENCE]], Tableau1[NUMERO], 0), 2)</f>
        <v>43551</v>
      </c>
      <c r="C152" s="6" t="str">
        <f>INDEX(Tableau1[], MATCH(Tableau3[[#This Row],[REFERENCE]], Tableau1[NUMERO], 0), 3)</f>
        <v>SPEC</v>
      </c>
      <c r="D152" s="6" t="str">
        <f>INDEX(Tableau1[], MATCH(Tableau3[[#This Row],[REFERENCE]], Tableau1[NUMERO], 0),4)</f>
        <v>BUSBAR INTER CONN NEUTRAL LEFT 880-5507A</v>
      </c>
      <c r="E152" s="6">
        <f>INDEX(Tableau1[], MATCH(Tableau3[[#This Row],[REFERENCE]], Tableau1[NUMERO], 0), 5)</f>
        <v>0</v>
      </c>
      <c r="F152" s="6">
        <f>INDEX(Tableau1[], MATCH(Tableau3[[#This Row],[REFERENCE]], Tableau1[NUMERO], 0), 6)</f>
        <v>0</v>
      </c>
      <c r="G152" s="6">
        <f>INDEX(Tableau1[], MATCH(Tableau3[[#This Row],[REFERENCE]], Tableau1[NUMERO], 0), 7)</f>
        <v>0</v>
      </c>
      <c r="H152" t="s">
        <v>12611</v>
      </c>
      <c r="J152" s="2">
        <v>43563</v>
      </c>
      <c r="K152" s="2">
        <v>43566</v>
      </c>
      <c r="L152" s="2"/>
      <c r="O152" s="7">
        <v>104.3</v>
      </c>
      <c r="P152" s="8" t="s">
        <v>12642</v>
      </c>
      <c r="Q152" s="2">
        <v>43657</v>
      </c>
    </row>
    <row r="153" spans="1:18">
      <c r="A153" s="8">
        <v>34407676</v>
      </c>
      <c r="B153" s="5">
        <f>INDEX(Tableau1[], MATCH(Tableau3[[#This Row],[REFERENCE]], Tableau1[NUMERO], 0), 2)</f>
        <v>43551</v>
      </c>
      <c r="C153" s="6" t="str">
        <f>INDEX(Tableau1[], MATCH(Tableau3[[#This Row],[REFERENCE]], Tableau1[NUMERO], 0), 3)</f>
        <v>SPEC</v>
      </c>
      <c r="D153" s="6" t="str">
        <f>INDEX(Tableau1[], MATCH(Tableau3[[#This Row],[REFERENCE]], Tableau1[NUMERO], 0),4)</f>
        <v>BUSBAR INTER CONN LEFT LOW 880-5502A</v>
      </c>
      <c r="E153" s="6">
        <f>INDEX(Tableau1[], MATCH(Tableau3[[#This Row],[REFERENCE]], Tableau1[NUMERO], 0), 5)</f>
        <v>0</v>
      </c>
      <c r="F153" s="6">
        <f>INDEX(Tableau1[], MATCH(Tableau3[[#This Row],[REFERENCE]], Tableau1[NUMERO], 0), 6)</f>
        <v>0</v>
      </c>
      <c r="G153" s="6">
        <f>INDEX(Tableau1[], MATCH(Tableau3[[#This Row],[REFERENCE]], Tableau1[NUMERO], 0), 7)</f>
        <v>0</v>
      </c>
      <c r="H153" t="s">
        <v>12644</v>
      </c>
      <c r="J153" s="2">
        <v>43563</v>
      </c>
      <c r="K153" s="2">
        <v>43566</v>
      </c>
      <c r="L153" s="2"/>
      <c r="O153" s="7">
        <v>48.5</v>
      </c>
      <c r="P153" s="8" t="s">
        <v>12645</v>
      </c>
      <c r="Q153" s="2">
        <v>43574</v>
      </c>
    </row>
    <row r="154" spans="1:18">
      <c r="A154" s="8">
        <v>34407676</v>
      </c>
      <c r="B154" s="9">
        <f>INDEX(Tableau1[], MATCH(Tableau3[[#This Row],[REFERENCE]], Tableau1[NUMERO], 0), 2)</f>
        <v>43551</v>
      </c>
      <c r="C154" s="10" t="str">
        <f>INDEX(Tableau1[], MATCH(Tableau3[[#This Row],[REFERENCE]], Tableau1[NUMERO], 0), 3)</f>
        <v>SPEC</v>
      </c>
      <c r="D154" s="10" t="str">
        <f>INDEX(Tableau1[], MATCH(Tableau3[[#This Row],[REFERENCE]], Tableau1[NUMERO], 0),4)</f>
        <v>BUSBAR INTER CONN LEFT LOW 880-5502A</v>
      </c>
      <c r="E154" s="10">
        <f>INDEX(Tableau1[], MATCH(Tableau3[[#This Row],[REFERENCE]], Tableau1[NUMERO], 0), 5)</f>
        <v>0</v>
      </c>
      <c r="F154" s="10">
        <f>INDEX(Tableau1[], MATCH(Tableau3[[#This Row],[REFERENCE]], Tableau1[NUMERO], 0), 6)</f>
        <v>0</v>
      </c>
      <c r="G154" s="10">
        <f>INDEX(Tableau1[], MATCH(Tableau3[[#This Row],[REFERENCE]], Tableau1[NUMERO], 0), 7)</f>
        <v>0</v>
      </c>
      <c r="H154" t="s">
        <v>12611</v>
      </c>
      <c r="J154" s="2">
        <v>43563</v>
      </c>
      <c r="K154" s="2">
        <v>43566</v>
      </c>
      <c r="L154" s="2"/>
      <c r="O154" s="7">
        <v>62.8</v>
      </c>
      <c r="P154" s="8" t="s">
        <v>12642</v>
      </c>
      <c r="Q154" s="2">
        <v>43657</v>
      </c>
    </row>
    <row r="155" spans="1:18">
      <c r="A155" s="8">
        <v>34407677</v>
      </c>
      <c r="B155" s="9">
        <f>INDEX(Tableau1[], MATCH(Tableau3[[#This Row],[REFERENCE]], Tableau1[NUMERO], 0), 2)</f>
        <v>43551</v>
      </c>
      <c r="C155" s="10" t="str">
        <f>INDEX(Tableau1[], MATCH(Tableau3[[#This Row],[REFERENCE]], Tableau1[NUMERO], 0), 3)</f>
        <v>SPEC</v>
      </c>
      <c r="D155" s="10" t="str">
        <f>INDEX(Tableau1[], MATCH(Tableau3[[#This Row],[REFERENCE]], Tableau1[NUMERO], 0),4)</f>
        <v>BUSBAR LASKE BATT 880-5503B</v>
      </c>
      <c r="E155" s="10">
        <f>INDEX(Tableau1[], MATCH(Tableau3[[#This Row],[REFERENCE]], Tableau1[NUMERO], 0), 5)</f>
        <v>0</v>
      </c>
      <c r="F155" s="10">
        <f>INDEX(Tableau1[], MATCH(Tableau3[[#This Row],[REFERENCE]], Tableau1[NUMERO], 0), 6)</f>
        <v>0</v>
      </c>
      <c r="G155" s="10">
        <f>INDEX(Tableau1[], MATCH(Tableau3[[#This Row],[REFERENCE]], Tableau1[NUMERO], 0), 7)</f>
        <v>0</v>
      </c>
      <c r="H155" t="s">
        <v>12644</v>
      </c>
      <c r="J155" s="2">
        <v>43563</v>
      </c>
      <c r="K155" s="2">
        <v>43566</v>
      </c>
      <c r="L155" s="2"/>
      <c r="O155" s="7">
        <v>49.35</v>
      </c>
      <c r="P155" s="8" t="s">
        <v>12645</v>
      </c>
      <c r="Q155" s="2">
        <v>43574</v>
      </c>
    </row>
    <row r="156" spans="1:18">
      <c r="A156" s="8">
        <v>34407677</v>
      </c>
      <c r="B156" s="5">
        <f>INDEX(Tableau1[], MATCH(Tableau3[[#This Row],[REFERENCE]], Tableau1[NUMERO], 0), 2)</f>
        <v>43551</v>
      </c>
      <c r="C156" s="6" t="str">
        <f>INDEX(Tableau1[], MATCH(Tableau3[[#This Row],[REFERENCE]], Tableau1[NUMERO], 0), 3)</f>
        <v>SPEC</v>
      </c>
      <c r="D156" s="6" t="str">
        <f>INDEX(Tableau1[], MATCH(Tableau3[[#This Row],[REFERENCE]], Tableau1[NUMERO], 0),4)</f>
        <v>BUSBAR LASKE BATT 880-5503B</v>
      </c>
      <c r="E156" s="6">
        <f>INDEX(Tableau1[], MATCH(Tableau3[[#This Row],[REFERENCE]], Tableau1[NUMERO], 0), 5)</f>
        <v>0</v>
      </c>
      <c r="F156" s="6">
        <f>INDEX(Tableau1[], MATCH(Tableau3[[#This Row],[REFERENCE]], Tableau1[NUMERO], 0), 6)</f>
        <v>0</v>
      </c>
      <c r="G156" s="6">
        <f>INDEX(Tableau1[], MATCH(Tableau3[[#This Row],[REFERENCE]], Tableau1[NUMERO], 0), 7)</f>
        <v>0</v>
      </c>
      <c r="H156" t="s">
        <v>12611</v>
      </c>
      <c r="J156" s="2">
        <v>43563</v>
      </c>
      <c r="K156" s="2">
        <v>43566</v>
      </c>
      <c r="L156" s="2"/>
      <c r="O156" s="7">
        <v>72</v>
      </c>
      <c r="P156" s="8" t="s">
        <v>12642</v>
      </c>
      <c r="Q156" s="2">
        <v>43657</v>
      </c>
    </row>
    <row r="157" spans="1:18">
      <c r="A157" s="8">
        <v>34407678</v>
      </c>
      <c r="B157" s="5">
        <f>INDEX(Tableau1[], MATCH(Tableau3[[#This Row],[REFERENCE]], Tableau1[NUMERO], 0), 2)</f>
        <v>43551</v>
      </c>
      <c r="C157" s="6" t="str">
        <f>INDEX(Tableau1[], MATCH(Tableau3[[#This Row],[REFERENCE]], Tableau1[NUMERO], 0), 3)</f>
        <v>SPEC</v>
      </c>
      <c r="D157" s="6" t="str">
        <f>INDEX(Tableau1[], MATCH(Tableau3[[#This Row],[REFERENCE]], Tableau1[NUMERO], 0),4)</f>
        <v>BUSBAR INTER CONN BATT LOW 880-5496B</v>
      </c>
      <c r="E157" s="6">
        <f>INDEX(Tableau1[], MATCH(Tableau3[[#This Row],[REFERENCE]], Tableau1[NUMERO], 0), 5)</f>
        <v>0</v>
      </c>
      <c r="F157" s="6">
        <f>INDEX(Tableau1[], MATCH(Tableau3[[#This Row],[REFERENCE]], Tableau1[NUMERO], 0), 6)</f>
        <v>0</v>
      </c>
      <c r="G157" s="6">
        <f>INDEX(Tableau1[], MATCH(Tableau3[[#This Row],[REFERENCE]], Tableau1[NUMERO], 0), 7)</f>
        <v>0</v>
      </c>
      <c r="H157" t="s">
        <v>12644</v>
      </c>
      <c r="J157" s="2">
        <v>43563</v>
      </c>
      <c r="K157" s="2">
        <v>43566</v>
      </c>
      <c r="L157" s="2"/>
      <c r="O157" s="7">
        <v>58</v>
      </c>
      <c r="P157" s="8" t="s">
        <v>12645</v>
      </c>
      <c r="Q157" s="2">
        <v>43574</v>
      </c>
    </row>
    <row r="158" spans="1:18">
      <c r="A158" s="8">
        <v>34407678</v>
      </c>
      <c r="B158" s="5">
        <f>INDEX(Tableau1[], MATCH(Tableau3[[#This Row],[REFERENCE]], Tableau1[NUMERO], 0), 2)</f>
        <v>43551</v>
      </c>
      <c r="C158" s="6" t="str">
        <f>INDEX(Tableau1[], MATCH(Tableau3[[#This Row],[REFERENCE]], Tableau1[NUMERO], 0), 3)</f>
        <v>SPEC</v>
      </c>
      <c r="D158" s="6" t="str">
        <f>INDEX(Tableau1[], MATCH(Tableau3[[#This Row],[REFERENCE]], Tableau1[NUMERO], 0),4)</f>
        <v>BUSBAR INTER CONN BATT LOW 880-5496B</v>
      </c>
      <c r="E158" s="6">
        <f>INDEX(Tableau1[], MATCH(Tableau3[[#This Row],[REFERENCE]], Tableau1[NUMERO], 0), 5)</f>
        <v>0</v>
      </c>
      <c r="F158" s="6">
        <f>INDEX(Tableau1[], MATCH(Tableau3[[#This Row],[REFERENCE]], Tableau1[NUMERO], 0), 6)</f>
        <v>0</v>
      </c>
      <c r="G158" s="6">
        <f>INDEX(Tableau1[], MATCH(Tableau3[[#This Row],[REFERENCE]], Tableau1[NUMERO], 0), 7)</f>
        <v>0</v>
      </c>
      <c r="H158" t="s">
        <v>12611</v>
      </c>
      <c r="J158" s="2">
        <v>43563</v>
      </c>
      <c r="K158" s="2">
        <v>43566</v>
      </c>
      <c r="L158" s="2"/>
      <c r="O158" s="7">
        <v>111.4</v>
      </c>
      <c r="P158" s="8" t="s">
        <v>12642</v>
      </c>
      <c r="Q158" s="2">
        <v>43657</v>
      </c>
    </row>
    <row r="159" spans="1:18">
      <c r="A159" s="8">
        <v>34407679</v>
      </c>
      <c r="B159" s="5">
        <f>INDEX(Tableau1[], MATCH(Tableau3[[#This Row],[REFERENCE]], Tableau1[NUMERO], 0), 2)</f>
        <v>43551</v>
      </c>
      <c r="C159" s="6" t="str">
        <f>INDEX(Tableau1[], MATCH(Tableau3[[#This Row],[REFERENCE]], Tableau1[NUMERO], 0), 3)</f>
        <v>SPEC</v>
      </c>
      <c r="D159" s="6" t="str">
        <f>INDEX(Tableau1[], MATCH(Tableau3[[#This Row],[REFERENCE]], Tableau1[NUMERO], 0),4)</f>
        <v>BUSBAR INTER CONN BATT LOW 1 880-5495</v>
      </c>
      <c r="E159" s="6">
        <f>INDEX(Tableau1[], MATCH(Tableau3[[#This Row],[REFERENCE]], Tableau1[NUMERO], 0), 5)</f>
        <v>0</v>
      </c>
      <c r="F159" s="6">
        <f>INDEX(Tableau1[], MATCH(Tableau3[[#This Row],[REFERENCE]], Tableau1[NUMERO], 0), 6)</f>
        <v>0</v>
      </c>
      <c r="G159" s="6">
        <f>INDEX(Tableau1[], MATCH(Tableau3[[#This Row],[REFERENCE]], Tableau1[NUMERO], 0), 7)</f>
        <v>0</v>
      </c>
      <c r="H159" t="s">
        <v>12644</v>
      </c>
      <c r="J159" s="2">
        <v>43563</v>
      </c>
      <c r="K159" s="2">
        <v>43566</v>
      </c>
      <c r="L159" s="2"/>
      <c r="O159" s="7">
        <v>29.1</v>
      </c>
      <c r="P159" s="8" t="s">
        <v>12645</v>
      </c>
      <c r="Q159" s="2">
        <v>43574</v>
      </c>
    </row>
    <row r="160" spans="1:18">
      <c r="A160" s="8">
        <v>34407679</v>
      </c>
      <c r="B160" s="5">
        <f>INDEX(Tableau1[], MATCH(Tableau3[[#This Row],[REFERENCE]], Tableau1[NUMERO], 0), 2)</f>
        <v>43551</v>
      </c>
      <c r="C160" s="6" t="str">
        <f>INDEX(Tableau1[], MATCH(Tableau3[[#This Row],[REFERENCE]], Tableau1[NUMERO], 0), 3)</f>
        <v>SPEC</v>
      </c>
      <c r="D160" s="6" t="str">
        <f>INDEX(Tableau1[], MATCH(Tableau3[[#This Row],[REFERENCE]], Tableau1[NUMERO], 0),4)</f>
        <v>BUSBAR INTER CONN BATT LOW 1 880-5495</v>
      </c>
      <c r="E160" s="6">
        <f>INDEX(Tableau1[], MATCH(Tableau3[[#This Row],[REFERENCE]], Tableau1[NUMERO], 0), 5)</f>
        <v>0</v>
      </c>
      <c r="F160" s="6">
        <f>INDEX(Tableau1[], MATCH(Tableau3[[#This Row],[REFERENCE]], Tableau1[NUMERO], 0), 6)</f>
        <v>0</v>
      </c>
      <c r="G160" s="6">
        <f>INDEX(Tableau1[], MATCH(Tableau3[[#This Row],[REFERENCE]], Tableau1[NUMERO], 0), 7)</f>
        <v>0</v>
      </c>
      <c r="H160" t="s">
        <v>12611</v>
      </c>
      <c r="J160" s="2">
        <v>43563</v>
      </c>
      <c r="K160" s="2">
        <v>43566</v>
      </c>
      <c r="L160" s="2"/>
      <c r="O160" s="7">
        <v>55.3</v>
      </c>
      <c r="P160" s="8" t="s">
        <v>12642</v>
      </c>
      <c r="Q160" s="2">
        <v>43657</v>
      </c>
    </row>
    <row r="161" spans="1:17">
      <c r="A161" s="8">
        <v>34407680</v>
      </c>
      <c r="B161" s="5">
        <f>INDEX(Tableau1[], MATCH(Tableau3[[#This Row],[REFERENCE]], Tableau1[NUMERO], 0), 2)</f>
        <v>43551</v>
      </c>
      <c r="C161" s="6" t="str">
        <f>INDEX(Tableau1[], MATCH(Tableau3[[#This Row],[REFERENCE]], Tableau1[NUMERO], 0), 3)</f>
        <v>SPEC</v>
      </c>
      <c r="D161" s="6" t="str">
        <f>INDEX(Tableau1[], MATCH(Tableau3[[#This Row],[REFERENCE]], Tableau1[NUMERO], 0),4)</f>
        <v>BUSBAR INTER CONN RIGHT LOW 880-90657B</v>
      </c>
      <c r="E161" s="6">
        <f>INDEX(Tableau1[], MATCH(Tableau3[[#This Row],[REFERENCE]], Tableau1[NUMERO], 0), 5)</f>
        <v>0</v>
      </c>
      <c r="F161" s="6">
        <f>INDEX(Tableau1[], MATCH(Tableau3[[#This Row],[REFERENCE]], Tableau1[NUMERO], 0), 6)</f>
        <v>0</v>
      </c>
      <c r="G161" s="6">
        <f>INDEX(Tableau1[], MATCH(Tableau3[[#This Row],[REFERENCE]], Tableau1[NUMERO], 0), 7)</f>
        <v>0</v>
      </c>
      <c r="H161" t="s">
        <v>12644</v>
      </c>
      <c r="J161" s="2">
        <v>43563</v>
      </c>
      <c r="K161" s="2">
        <v>43566</v>
      </c>
      <c r="L161" s="2"/>
      <c r="O161" s="7">
        <v>51.2</v>
      </c>
      <c r="P161" s="8" t="s">
        <v>12645</v>
      </c>
      <c r="Q161" s="2">
        <v>43574</v>
      </c>
    </row>
    <row r="162" spans="1:17">
      <c r="A162" s="8">
        <v>34407680</v>
      </c>
      <c r="B162" s="9">
        <f>INDEX(Tableau1[], MATCH(Tableau3[[#This Row],[REFERENCE]], Tableau1[NUMERO], 0), 2)</f>
        <v>43551</v>
      </c>
      <c r="C162" s="10" t="str">
        <f>INDEX(Tableau1[], MATCH(Tableau3[[#This Row],[REFERENCE]], Tableau1[NUMERO], 0), 3)</f>
        <v>SPEC</v>
      </c>
      <c r="D162" s="10" t="str">
        <f>INDEX(Tableau1[], MATCH(Tableau3[[#This Row],[REFERENCE]], Tableau1[NUMERO], 0),4)</f>
        <v>BUSBAR INTER CONN RIGHT LOW 880-90657B</v>
      </c>
      <c r="E162" s="10">
        <f>INDEX(Tableau1[], MATCH(Tableau3[[#This Row],[REFERENCE]], Tableau1[NUMERO], 0), 5)</f>
        <v>0</v>
      </c>
      <c r="F162" s="10">
        <f>INDEX(Tableau1[], MATCH(Tableau3[[#This Row],[REFERENCE]], Tableau1[NUMERO], 0), 6)</f>
        <v>0</v>
      </c>
      <c r="G162" s="10">
        <f>INDEX(Tableau1[], MATCH(Tableau3[[#This Row],[REFERENCE]], Tableau1[NUMERO], 0), 7)</f>
        <v>0</v>
      </c>
      <c r="H162" t="s">
        <v>12611</v>
      </c>
      <c r="J162" s="2">
        <v>43563</v>
      </c>
      <c r="K162" s="2">
        <v>43566</v>
      </c>
      <c r="L162" s="2"/>
      <c r="O162" s="7">
        <v>63.8</v>
      </c>
      <c r="P162" s="8" t="s">
        <v>12642</v>
      </c>
      <c r="Q162" s="2">
        <v>43657</v>
      </c>
    </row>
    <row r="163" spans="1:17">
      <c r="A163" s="8">
        <v>34407681</v>
      </c>
      <c r="B163" s="5">
        <f>INDEX(Tableau1[], MATCH(Tableau3[[#This Row],[REFERENCE]], Tableau1[NUMERO], 0), 2)</f>
        <v>43551</v>
      </c>
      <c r="C163" s="6" t="str">
        <f>INDEX(Tableau1[], MATCH(Tableau3[[#This Row],[REFERENCE]], Tableau1[NUMERO], 0), 3)</f>
        <v>SPEC</v>
      </c>
      <c r="D163" s="6" t="str">
        <f>INDEX(Tableau1[], MATCH(Tableau3[[#This Row],[REFERENCE]], Tableau1[NUMERO], 0),4)</f>
        <v>BUSBAR INTER CONN NEUTRAL RIGHT 880-9614C</v>
      </c>
      <c r="E163" s="6">
        <f>INDEX(Tableau1[], MATCH(Tableau3[[#This Row],[REFERENCE]], Tableau1[NUMERO], 0), 5)</f>
        <v>0</v>
      </c>
      <c r="F163" s="6">
        <f>INDEX(Tableau1[], MATCH(Tableau3[[#This Row],[REFERENCE]], Tableau1[NUMERO], 0), 6)</f>
        <v>0</v>
      </c>
      <c r="G163" s="6">
        <f>INDEX(Tableau1[], MATCH(Tableau3[[#This Row],[REFERENCE]], Tableau1[NUMERO], 0), 7)</f>
        <v>0</v>
      </c>
      <c r="H163" t="s">
        <v>12644</v>
      </c>
      <c r="J163" s="2">
        <v>43563</v>
      </c>
      <c r="K163" s="2">
        <v>43566</v>
      </c>
      <c r="L163" s="2"/>
      <c r="O163" s="7">
        <v>66.8</v>
      </c>
      <c r="P163" s="8" t="s">
        <v>12645</v>
      </c>
      <c r="Q163" s="2">
        <v>43574</v>
      </c>
    </row>
    <row r="164" spans="1:17">
      <c r="A164" s="8">
        <v>34407681</v>
      </c>
      <c r="B164" s="5">
        <f>INDEX(Tableau1[], MATCH(Tableau3[[#This Row],[REFERENCE]], Tableau1[NUMERO], 0), 2)</f>
        <v>43551</v>
      </c>
      <c r="C164" s="6" t="str">
        <f>INDEX(Tableau1[], MATCH(Tableau3[[#This Row],[REFERENCE]], Tableau1[NUMERO], 0), 3)</f>
        <v>SPEC</v>
      </c>
      <c r="D164" s="6" t="str">
        <f>INDEX(Tableau1[], MATCH(Tableau3[[#This Row],[REFERENCE]], Tableau1[NUMERO], 0),4)</f>
        <v>BUSBAR INTER CONN NEUTRAL RIGHT 880-9614C</v>
      </c>
      <c r="E164" s="6">
        <f>INDEX(Tableau1[], MATCH(Tableau3[[#This Row],[REFERENCE]], Tableau1[NUMERO], 0), 5)</f>
        <v>0</v>
      </c>
      <c r="F164" s="6">
        <f>INDEX(Tableau1[], MATCH(Tableau3[[#This Row],[REFERENCE]], Tableau1[NUMERO], 0), 6)</f>
        <v>0</v>
      </c>
      <c r="G164" s="6">
        <f>INDEX(Tableau1[], MATCH(Tableau3[[#This Row],[REFERENCE]], Tableau1[NUMERO], 0), 7)</f>
        <v>0</v>
      </c>
      <c r="H164" t="s">
        <v>12611</v>
      </c>
      <c r="J164" s="2">
        <v>43563</v>
      </c>
      <c r="K164" s="2">
        <v>43566</v>
      </c>
      <c r="L164" s="2"/>
      <c r="O164" s="7">
        <v>122.1</v>
      </c>
      <c r="P164" s="8" t="s">
        <v>12642</v>
      </c>
      <c r="Q164" s="2">
        <v>43657</v>
      </c>
    </row>
    <row r="165" spans="1:17">
      <c r="A165" s="8">
        <v>34407682</v>
      </c>
      <c r="B165" s="5">
        <f>INDEX(Tableau1[], MATCH(Tableau3[[#This Row],[REFERENCE]], Tableau1[NUMERO], 0), 2)</f>
        <v>43551</v>
      </c>
      <c r="C165" s="6" t="str">
        <f>INDEX(Tableau1[], MATCH(Tableau3[[#This Row],[REFERENCE]], Tableau1[NUMERO], 0), 3)</f>
        <v>SPEC</v>
      </c>
      <c r="D165" s="6" t="str">
        <f>INDEX(Tableau1[], MATCH(Tableau3[[#This Row],[REFERENCE]], Tableau1[NUMERO], 0),4)</f>
        <v>BUSBAR INTER CONN RIGHT BATT 1 880-90658B</v>
      </c>
      <c r="E165" s="6">
        <f>INDEX(Tableau1[], MATCH(Tableau3[[#This Row],[REFERENCE]], Tableau1[NUMERO], 0), 5)</f>
        <v>0</v>
      </c>
      <c r="F165" s="6">
        <f>INDEX(Tableau1[], MATCH(Tableau3[[#This Row],[REFERENCE]], Tableau1[NUMERO], 0), 6)</f>
        <v>0</v>
      </c>
      <c r="G165" s="6">
        <f>INDEX(Tableau1[], MATCH(Tableau3[[#This Row],[REFERENCE]], Tableau1[NUMERO], 0), 7)</f>
        <v>0</v>
      </c>
      <c r="H165" t="s">
        <v>12644</v>
      </c>
      <c r="J165" s="2">
        <v>43563</v>
      </c>
      <c r="K165" s="2">
        <v>43566</v>
      </c>
      <c r="L165" s="2"/>
      <c r="O165" s="7">
        <v>48.75</v>
      </c>
      <c r="P165" s="8" t="s">
        <v>12645</v>
      </c>
      <c r="Q165" s="2">
        <v>43574</v>
      </c>
    </row>
    <row r="166" spans="1:17">
      <c r="A166" s="8">
        <v>34407682</v>
      </c>
      <c r="B166" s="5">
        <f>INDEX(Tableau1[], MATCH(Tableau3[[#This Row],[REFERENCE]], Tableau1[NUMERO], 0), 2)</f>
        <v>43551</v>
      </c>
      <c r="C166" s="6" t="str">
        <f>INDEX(Tableau1[], MATCH(Tableau3[[#This Row],[REFERENCE]], Tableau1[NUMERO], 0), 3)</f>
        <v>SPEC</v>
      </c>
      <c r="D166" s="6" t="str">
        <f>INDEX(Tableau1[], MATCH(Tableau3[[#This Row],[REFERENCE]], Tableau1[NUMERO], 0),4)</f>
        <v>BUSBAR INTER CONN RIGHT BATT 1 880-90658B</v>
      </c>
      <c r="E166" s="6">
        <f>INDEX(Tableau1[], MATCH(Tableau3[[#This Row],[REFERENCE]], Tableau1[NUMERO], 0), 5)</f>
        <v>0</v>
      </c>
      <c r="F166" s="6">
        <f>INDEX(Tableau1[], MATCH(Tableau3[[#This Row],[REFERENCE]], Tableau1[NUMERO], 0), 6)</f>
        <v>0</v>
      </c>
      <c r="G166" s="6">
        <f>INDEX(Tableau1[], MATCH(Tableau3[[#This Row],[REFERENCE]], Tableau1[NUMERO], 0), 7)</f>
        <v>0</v>
      </c>
      <c r="H166" t="s">
        <v>12611</v>
      </c>
      <c r="J166" s="2">
        <v>43563</v>
      </c>
      <c r="K166" s="2">
        <v>43566</v>
      </c>
      <c r="L166" s="2"/>
      <c r="O166" s="7">
        <v>106.6</v>
      </c>
      <c r="P166" s="8" t="s">
        <v>12642</v>
      </c>
      <c r="Q166" s="2">
        <v>43657</v>
      </c>
    </row>
    <row r="167" spans="1:17">
      <c r="A167" s="8">
        <v>34407683</v>
      </c>
      <c r="B167" s="9">
        <f>INDEX(Tableau1[], MATCH(Tableau3[[#This Row],[REFERENCE]], Tableau1[NUMERO], 0), 2)</f>
        <v>43551</v>
      </c>
      <c r="C167" s="10" t="str">
        <f>INDEX(Tableau1[], MATCH(Tableau3[[#This Row],[REFERENCE]], Tableau1[NUMERO], 0), 3)</f>
        <v>SPEC</v>
      </c>
      <c r="D167" s="10" t="str">
        <f>INDEX(Tableau1[], MATCH(Tableau3[[#This Row],[REFERENCE]], Tableau1[NUMERO], 0),4)</f>
        <v>BUSBAR INTER CONN RIGHT 880-90654B</v>
      </c>
      <c r="E167" s="10">
        <f>INDEX(Tableau1[], MATCH(Tableau3[[#This Row],[REFERENCE]], Tableau1[NUMERO], 0), 5)</f>
        <v>0</v>
      </c>
      <c r="F167" s="10">
        <f>INDEX(Tableau1[], MATCH(Tableau3[[#This Row],[REFERENCE]], Tableau1[NUMERO], 0), 6)</f>
        <v>0</v>
      </c>
      <c r="G167" s="10">
        <f>INDEX(Tableau1[], MATCH(Tableau3[[#This Row],[REFERENCE]], Tableau1[NUMERO], 0), 7)</f>
        <v>0</v>
      </c>
      <c r="H167" t="s">
        <v>12644</v>
      </c>
      <c r="J167" s="2">
        <v>43563</v>
      </c>
      <c r="K167" s="2">
        <v>43566</v>
      </c>
      <c r="L167" s="2"/>
      <c r="O167" s="7">
        <v>50.15</v>
      </c>
      <c r="P167" s="8" t="s">
        <v>12645</v>
      </c>
      <c r="Q167" s="2">
        <v>43574</v>
      </c>
    </row>
    <row r="168" spans="1:17">
      <c r="A168" s="8">
        <v>34407683</v>
      </c>
      <c r="B168" s="5">
        <f>INDEX(Tableau1[], MATCH(Tableau3[[#This Row],[REFERENCE]], Tableau1[NUMERO], 0), 2)</f>
        <v>43551</v>
      </c>
      <c r="C168" s="6" t="str">
        <f>INDEX(Tableau1[], MATCH(Tableau3[[#This Row],[REFERENCE]], Tableau1[NUMERO], 0), 3)</f>
        <v>SPEC</v>
      </c>
      <c r="D168" s="6" t="str">
        <f>INDEX(Tableau1[], MATCH(Tableau3[[#This Row],[REFERENCE]], Tableau1[NUMERO], 0),4)</f>
        <v>BUSBAR INTER CONN RIGHT 880-90654B</v>
      </c>
      <c r="E168" s="6">
        <f>INDEX(Tableau1[], MATCH(Tableau3[[#This Row],[REFERENCE]], Tableau1[NUMERO], 0), 5)</f>
        <v>0</v>
      </c>
      <c r="F168" s="6">
        <f>INDEX(Tableau1[], MATCH(Tableau3[[#This Row],[REFERENCE]], Tableau1[NUMERO], 0), 6)</f>
        <v>0</v>
      </c>
      <c r="G168" s="6">
        <f>INDEX(Tableau1[], MATCH(Tableau3[[#This Row],[REFERENCE]], Tableau1[NUMERO], 0), 7)</f>
        <v>0</v>
      </c>
      <c r="H168" t="s">
        <v>12611</v>
      </c>
      <c r="J168" s="2">
        <v>43563</v>
      </c>
      <c r="K168" s="2">
        <v>43566</v>
      </c>
      <c r="L168" s="2"/>
      <c r="O168" s="7">
        <v>75.400000000000006</v>
      </c>
      <c r="P168" s="8" t="s">
        <v>12642</v>
      </c>
      <c r="Q168" s="2">
        <v>43657</v>
      </c>
    </row>
    <row r="169" spans="1:17">
      <c r="A169" s="8">
        <v>34407684</v>
      </c>
      <c r="B169" s="5">
        <f>INDEX(Tableau1[], MATCH(Tableau3[[#This Row],[REFERENCE]], Tableau1[NUMERO], 0), 2)</f>
        <v>43551</v>
      </c>
      <c r="C169" s="6" t="str">
        <f>INDEX(Tableau1[], MATCH(Tableau3[[#This Row],[REFERENCE]], Tableau1[NUMERO], 0), 3)</f>
        <v>SPEC</v>
      </c>
      <c r="D169" s="6" t="str">
        <f>INDEX(Tableau1[], MATCH(Tableau3[[#This Row],[REFERENCE]], Tableau1[NUMERO], 0),4)</f>
        <v>BUSBAR INTER CONN RIGHT BATT 880-90655B</v>
      </c>
      <c r="E169" s="6">
        <f>INDEX(Tableau1[], MATCH(Tableau3[[#This Row],[REFERENCE]], Tableau1[NUMERO], 0), 5)</f>
        <v>0</v>
      </c>
      <c r="F169" s="6">
        <f>INDEX(Tableau1[], MATCH(Tableau3[[#This Row],[REFERENCE]], Tableau1[NUMERO], 0), 6)</f>
        <v>0</v>
      </c>
      <c r="G169" s="6">
        <f>INDEX(Tableau1[], MATCH(Tableau3[[#This Row],[REFERENCE]], Tableau1[NUMERO], 0), 7)</f>
        <v>0</v>
      </c>
      <c r="H169" t="s">
        <v>12644</v>
      </c>
      <c r="J169" s="2">
        <v>43563</v>
      </c>
      <c r="K169" s="2">
        <v>43566</v>
      </c>
      <c r="L169" s="2"/>
      <c r="O169" s="7">
        <v>50.15</v>
      </c>
      <c r="P169" s="8" t="s">
        <v>12645</v>
      </c>
      <c r="Q169" s="2">
        <v>43574</v>
      </c>
    </row>
    <row r="170" spans="1:17">
      <c r="A170" s="8">
        <v>34407684</v>
      </c>
      <c r="B170" s="5">
        <f>INDEX(Tableau1[], MATCH(Tableau3[[#This Row],[REFERENCE]], Tableau1[NUMERO], 0), 2)</f>
        <v>43551</v>
      </c>
      <c r="C170" s="6" t="str">
        <f>INDEX(Tableau1[], MATCH(Tableau3[[#This Row],[REFERENCE]], Tableau1[NUMERO], 0), 3)</f>
        <v>SPEC</v>
      </c>
      <c r="D170" s="6" t="str">
        <f>INDEX(Tableau1[], MATCH(Tableau3[[#This Row],[REFERENCE]], Tableau1[NUMERO], 0),4)</f>
        <v>BUSBAR INTER CONN RIGHT BATT 880-90655B</v>
      </c>
      <c r="E170" s="6">
        <f>INDEX(Tableau1[], MATCH(Tableau3[[#This Row],[REFERENCE]], Tableau1[NUMERO], 0), 5)</f>
        <v>0</v>
      </c>
      <c r="F170" s="6">
        <f>INDEX(Tableau1[], MATCH(Tableau3[[#This Row],[REFERENCE]], Tableau1[NUMERO], 0), 6)</f>
        <v>0</v>
      </c>
      <c r="G170" s="6">
        <f>INDEX(Tableau1[], MATCH(Tableau3[[#This Row],[REFERENCE]], Tableau1[NUMERO], 0), 7)</f>
        <v>0</v>
      </c>
      <c r="H170" t="s">
        <v>12611</v>
      </c>
      <c r="J170" s="2">
        <v>43563</v>
      </c>
      <c r="K170" s="2">
        <v>43566</v>
      </c>
      <c r="L170" s="2"/>
      <c r="O170" s="7">
        <v>75.400000000000006</v>
      </c>
      <c r="P170" s="8" t="s">
        <v>12642</v>
      </c>
      <c r="Q170" s="2">
        <v>43657</v>
      </c>
    </row>
    <row r="171" spans="1:17">
      <c r="A171" s="8">
        <v>34407685</v>
      </c>
      <c r="B171" s="5">
        <f>INDEX(Tableau1[], MATCH(Tableau3[[#This Row],[REFERENCE]], Tableau1[NUMERO], 0), 2)</f>
        <v>43551</v>
      </c>
      <c r="C171" s="6" t="str">
        <f>INDEX(Tableau1[], MATCH(Tableau3[[#This Row],[REFERENCE]], Tableau1[NUMERO], 0), 3)</f>
        <v>SPEC</v>
      </c>
      <c r="D171" s="6" t="str">
        <f>INDEX(Tableau1[], MATCH(Tableau3[[#This Row],[REFERENCE]], Tableau1[NUMERO], 0),4)</f>
        <v>BUSBAR INTERCONN PC PC NEUTRAL VX 880-9720A</v>
      </c>
      <c r="E171" s="6">
        <f>INDEX(Tableau1[], MATCH(Tableau3[[#This Row],[REFERENCE]], Tableau1[NUMERO], 0), 5)</f>
        <v>0</v>
      </c>
      <c r="F171" s="6">
        <f>INDEX(Tableau1[], MATCH(Tableau3[[#This Row],[REFERENCE]], Tableau1[NUMERO], 0), 6)</f>
        <v>0</v>
      </c>
      <c r="G171" s="6">
        <f>INDEX(Tableau1[], MATCH(Tableau3[[#This Row],[REFERENCE]], Tableau1[NUMERO], 0), 7)</f>
        <v>0</v>
      </c>
      <c r="H171" t="s">
        <v>12644</v>
      </c>
      <c r="J171" s="2">
        <v>43563</v>
      </c>
      <c r="K171" s="2">
        <v>43566</v>
      </c>
      <c r="L171" s="2"/>
      <c r="O171" s="7">
        <v>47.6</v>
      </c>
      <c r="P171" s="8" t="s">
        <v>12645</v>
      </c>
      <c r="Q171" s="2">
        <v>43574</v>
      </c>
    </row>
    <row r="172" spans="1:17">
      <c r="A172" s="8">
        <v>34407685</v>
      </c>
      <c r="B172" s="5">
        <f>INDEX(Tableau1[], MATCH(Tableau3[[#This Row],[REFERENCE]], Tableau1[NUMERO], 0), 2)</f>
        <v>43551</v>
      </c>
      <c r="C172" s="6" t="str">
        <f>INDEX(Tableau1[], MATCH(Tableau3[[#This Row],[REFERENCE]], Tableau1[NUMERO], 0), 3)</f>
        <v>SPEC</v>
      </c>
      <c r="D172" s="6" t="str">
        <f>INDEX(Tableau1[], MATCH(Tableau3[[#This Row],[REFERENCE]], Tableau1[NUMERO], 0),4)</f>
        <v>BUSBAR INTERCONN PC PC NEUTRAL VX 880-9720A</v>
      </c>
      <c r="E172" s="6">
        <f>INDEX(Tableau1[], MATCH(Tableau3[[#This Row],[REFERENCE]], Tableau1[NUMERO], 0), 5)</f>
        <v>0</v>
      </c>
      <c r="F172" s="6">
        <f>INDEX(Tableau1[], MATCH(Tableau3[[#This Row],[REFERENCE]], Tableau1[NUMERO], 0), 6)</f>
        <v>0</v>
      </c>
      <c r="G172" s="6">
        <f>INDEX(Tableau1[], MATCH(Tableau3[[#This Row],[REFERENCE]], Tableau1[NUMERO], 0), 7)</f>
        <v>0</v>
      </c>
      <c r="H172" t="s">
        <v>12611</v>
      </c>
      <c r="J172" s="2">
        <v>43563</v>
      </c>
      <c r="K172" s="2">
        <v>43566</v>
      </c>
      <c r="L172" s="2"/>
      <c r="O172" s="7">
        <v>87.1</v>
      </c>
      <c r="P172" s="8" t="s">
        <v>12642</v>
      </c>
      <c r="Q172" s="2">
        <v>43657</v>
      </c>
    </row>
    <row r="173" spans="1:17">
      <c r="A173" s="8">
        <v>34407686</v>
      </c>
      <c r="B173" s="5">
        <f>INDEX(Tableau1[], MATCH(Tableau3[[#This Row],[REFERENCE]], Tableau1[NUMERO], 0), 2)</f>
        <v>43551</v>
      </c>
      <c r="C173" s="6" t="str">
        <f>INDEX(Tableau1[], MATCH(Tableau3[[#This Row],[REFERENCE]], Tableau1[NUMERO], 0), 3)</f>
        <v>SPEC</v>
      </c>
      <c r="D173" s="6" t="str">
        <f>INDEX(Tableau1[], MATCH(Tableau3[[#This Row],[REFERENCE]], Tableau1[NUMERO], 0),4)</f>
        <v>BUSBAR INTERCONN TOP 880-5235A</v>
      </c>
      <c r="E173" s="6">
        <f>INDEX(Tableau1[], MATCH(Tableau3[[#This Row],[REFERENCE]], Tableau1[NUMERO], 0), 5)</f>
        <v>0</v>
      </c>
      <c r="F173" s="6">
        <f>INDEX(Tableau1[], MATCH(Tableau3[[#This Row],[REFERENCE]], Tableau1[NUMERO], 0), 6)</f>
        <v>0</v>
      </c>
      <c r="G173" s="6">
        <f>INDEX(Tableau1[], MATCH(Tableau3[[#This Row],[REFERENCE]], Tableau1[NUMERO], 0), 7)</f>
        <v>0</v>
      </c>
      <c r="H173" t="s">
        <v>12644</v>
      </c>
      <c r="J173" s="2">
        <v>43563</v>
      </c>
      <c r="K173" s="2">
        <v>43566</v>
      </c>
      <c r="L173" s="2"/>
      <c r="O173" s="7">
        <v>46.95</v>
      </c>
      <c r="P173" s="8" t="s">
        <v>12645</v>
      </c>
      <c r="Q173" s="2">
        <v>43574</v>
      </c>
    </row>
    <row r="174" spans="1:17">
      <c r="A174" s="8">
        <v>34407686</v>
      </c>
      <c r="B174" s="9">
        <f>INDEX(Tableau1[], MATCH(Tableau3[[#This Row],[REFERENCE]], Tableau1[NUMERO], 0), 2)</f>
        <v>43551</v>
      </c>
      <c r="C174" s="10" t="str">
        <f>INDEX(Tableau1[], MATCH(Tableau3[[#This Row],[REFERENCE]], Tableau1[NUMERO], 0), 3)</f>
        <v>SPEC</v>
      </c>
      <c r="D174" s="10" t="str">
        <f>INDEX(Tableau1[], MATCH(Tableau3[[#This Row],[REFERENCE]], Tableau1[NUMERO], 0),4)</f>
        <v>BUSBAR INTERCONN TOP 880-5235A</v>
      </c>
      <c r="E174" s="10">
        <f>INDEX(Tableau1[], MATCH(Tableau3[[#This Row],[REFERENCE]], Tableau1[NUMERO], 0), 5)</f>
        <v>0</v>
      </c>
      <c r="F174" s="10">
        <f>INDEX(Tableau1[], MATCH(Tableau3[[#This Row],[REFERENCE]], Tableau1[NUMERO], 0), 6)</f>
        <v>0</v>
      </c>
      <c r="G174" s="10">
        <f>INDEX(Tableau1[], MATCH(Tableau3[[#This Row],[REFERENCE]], Tableau1[NUMERO], 0), 7)</f>
        <v>0</v>
      </c>
      <c r="H174" t="s">
        <v>12611</v>
      </c>
      <c r="J174" s="2">
        <v>43563</v>
      </c>
      <c r="K174" s="2">
        <v>43566</v>
      </c>
      <c r="L174" s="2"/>
      <c r="O174" s="7">
        <v>73.5</v>
      </c>
      <c r="P174" s="8" t="s">
        <v>12642</v>
      </c>
      <c r="Q174" s="2">
        <v>43657</v>
      </c>
    </row>
    <row r="175" spans="1:17">
      <c r="A175" s="8">
        <v>34407687</v>
      </c>
      <c r="B175" s="5">
        <f>INDEX(Tableau1[], MATCH(Tableau3[[#This Row],[REFERENCE]], Tableau1[NUMERO], 0), 2)</f>
        <v>43551</v>
      </c>
      <c r="C175" s="6" t="str">
        <f>INDEX(Tableau1[], MATCH(Tableau3[[#This Row],[REFERENCE]], Tableau1[NUMERO], 0), 3)</f>
        <v>SPEC</v>
      </c>
      <c r="D175" s="6" t="str">
        <f>INDEX(Tableau1[], MATCH(Tableau3[[#This Row],[REFERENCE]], Tableau1[NUMERO], 0),4)</f>
        <v>BUSBAR INTERCONN TOP 1 880-90599</v>
      </c>
      <c r="E175" s="6">
        <f>INDEX(Tableau1[], MATCH(Tableau3[[#This Row],[REFERENCE]], Tableau1[NUMERO], 0), 5)</f>
        <v>0</v>
      </c>
      <c r="F175" s="6">
        <f>INDEX(Tableau1[], MATCH(Tableau3[[#This Row],[REFERENCE]], Tableau1[NUMERO], 0), 6)</f>
        <v>0</v>
      </c>
      <c r="G175" s="6">
        <f>INDEX(Tableau1[], MATCH(Tableau3[[#This Row],[REFERENCE]], Tableau1[NUMERO], 0), 7)</f>
        <v>0</v>
      </c>
      <c r="H175" t="s">
        <v>12644</v>
      </c>
      <c r="J175" s="2">
        <v>43563</v>
      </c>
      <c r="K175" s="2">
        <v>43566</v>
      </c>
      <c r="L175" s="2"/>
      <c r="O175" s="7">
        <v>46.35</v>
      </c>
      <c r="P175" s="8" t="s">
        <v>12645</v>
      </c>
      <c r="Q175" s="2">
        <v>43574</v>
      </c>
    </row>
    <row r="176" spans="1:17">
      <c r="A176" s="8">
        <v>34407687</v>
      </c>
      <c r="B176" s="5">
        <f>INDEX(Tableau1[], MATCH(Tableau3[[#This Row],[REFERENCE]], Tableau1[NUMERO], 0), 2)</f>
        <v>43551</v>
      </c>
      <c r="C176" s="6" t="str">
        <f>INDEX(Tableau1[], MATCH(Tableau3[[#This Row],[REFERENCE]], Tableau1[NUMERO], 0), 3)</f>
        <v>SPEC</v>
      </c>
      <c r="D176" s="6" t="str">
        <f>INDEX(Tableau1[], MATCH(Tableau3[[#This Row],[REFERENCE]], Tableau1[NUMERO], 0),4)</f>
        <v>BUSBAR INTERCONN TOP 1 880-90599</v>
      </c>
      <c r="E176" s="6">
        <f>INDEX(Tableau1[], MATCH(Tableau3[[#This Row],[REFERENCE]], Tableau1[NUMERO], 0), 5)</f>
        <v>0</v>
      </c>
      <c r="F176" s="6">
        <f>INDEX(Tableau1[], MATCH(Tableau3[[#This Row],[REFERENCE]], Tableau1[NUMERO], 0), 6)</f>
        <v>0</v>
      </c>
      <c r="G176" s="6">
        <f>INDEX(Tableau1[], MATCH(Tableau3[[#This Row],[REFERENCE]], Tableau1[NUMERO], 0), 7)</f>
        <v>0</v>
      </c>
      <c r="H176" t="s">
        <v>12611</v>
      </c>
      <c r="J176" s="2">
        <v>43563</v>
      </c>
      <c r="K176" s="2">
        <v>43566</v>
      </c>
      <c r="L176" s="2"/>
      <c r="O176" s="7">
        <v>73.5</v>
      </c>
      <c r="P176" s="8" t="s">
        <v>12642</v>
      </c>
      <c r="Q176" s="2">
        <v>43657</v>
      </c>
    </row>
    <row r="177" spans="1:17">
      <c r="A177" s="8">
        <v>34407688</v>
      </c>
      <c r="B177" s="5">
        <f>INDEX(Tableau1[], MATCH(Tableau3[[#This Row],[REFERENCE]], Tableau1[NUMERO], 0), 2)</f>
        <v>43551</v>
      </c>
      <c r="C177" s="6" t="str">
        <f>INDEX(Tableau1[], MATCH(Tableau3[[#This Row],[REFERENCE]], Tableau1[NUMERO], 0), 3)</f>
        <v>SPEC</v>
      </c>
      <c r="D177" s="6" t="str">
        <f>INDEX(Tableau1[], MATCH(Tableau3[[#This Row],[REFERENCE]], Tableau1[NUMERO], 0),4)</f>
        <v>BUSBAR INTERCONN BOTTOM 3 880-90600A</v>
      </c>
      <c r="E177" s="6">
        <f>INDEX(Tableau1[], MATCH(Tableau3[[#This Row],[REFERENCE]], Tableau1[NUMERO], 0), 5)</f>
        <v>0</v>
      </c>
      <c r="F177" s="6">
        <f>INDEX(Tableau1[], MATCH(Tableau3[[#This Row],[REFERENCE]], Tableau1[NUMERO], 0), 6)</f>
        <v>0</v>
      </c>
      <c r="G177" s="6">
        <f>INDEX(Tableau1[], MATCH(Tableau3[[#This Row],[REFERENCE]], Tableau1[NUMERO], 0), 7)</f>
        <v>0</v>
      </c>
      <c r="H177" t="s">
        <v>12644</v>
      </c>
      <c r="J177" s="2">
        <v>43563</v>
      </c>
      <c r="K177" s="2">
        <v>43566</v>
      </c>
      <c r="L177" s="2"/>
      <c r="O177" s="7">
        <v>37.200000000000003</v>
      </c>
      <c r="P177" s="8" t="s">
        <v>12645</v>
      </c>
      <c r="Q177" s="2">
        <v>43574</v>
      </c>
    </row>
    <row r="178" spans="1:17">
      <c r="A178" s="8">
        <v>34407688</v>
      </c>
      <c r="B178" s="5">
        <f>INDEX(Tableau1[], MATCH(Tableau3[[#This Row],[REFERENCE]], Tableau1[NUMERO], 0), 2)</f>
        <v>43551</v>
      </c>
      <c r="C178" s="6" t="str">
        <f>INDEX(Tableau1[], MATCH(Tableau3[[#This Row],[REFERENCE]], Tableau1[NUMERO], 0), 3)</f>
        <v>SPEC</v>
      </c>
      <c r="D178" s="6" t="str">
        <f>INDEX(Tableau1[], MATCH(Tableau3[[#This Row],[REFERENCE]], Tableau1[NUMERO], 0),4)</f>
        <v>BUSBAR INTERCONN BOTTOM 3 880-90600A</v>
      </c>
      <c r="E178" s="6">
        <f>INDEX(Tableau1[], MATCH(Tableau3[[#This Row],[REFERENCE]], Tableau1[NUMERO], 0), 5)</f>
        <v>0</v>
      </c>
      <c r="F178" s="6">
        <f>INDEX(Tableau1[], MATCH(Tableau3[[#This Row],[REFERENCE]], Tableau1[NUMERO], 0), 6)</f>
        <v>0</v>
      </c>
      <c r="G178" s="6">
        <f>INDEX(Tableau1[], MATCH(Tableau3[[#This Row],[REFERENCE]], Tableau1[NUMERO], 0), 7)</f>
        <v>0</v>
      </c>
      <c r="H178" t="s">
        <v>12611</v>
      </c>
      <c r="J178" s="2">
        <v>43563</v>
      </c>
      <c r="K178" s="2">
        <v>43566</v>
      </c>
      <c r="L178" s="2"/>
      <c r="O178" s="7">
        <v>62.7</v>
      </c>
      <c r="P178" s="8" t="s">
        <v>12642</v>
      </c>
      <c r="Q178" s="2">
        <v>43657</v>
      </c>
    </row>
    <row r="179" spans="1:17">
      <c r="A179" s="8">
        <v>34407689</v>
      </c>
      <c r="B179" s="9">
        <f>INDEX(Tableau1[], MATCH(Tableau3[[#This Row],[REFERENCE]], Tableau1[NUMERO], 0), 2)</f>
        <v>43552</v>
      </c>
      <c r="C179" s="10" t="str">
        <f>INDEX(Tableau1[], MATCH(Tableau3[[#This Row],[REFERENCE]], Tableau1[NUMERO], 0), 3)</f>
        <v>SPEC</v>
      </c>
      <c r="D179" s="10" t="str">
        <f>INDEX(Tableau1[], MATCH(Tableau3[[#This Row],[REFERENCE]], Tableau1[NUMERO], 0),4)</f>
        <v>BUSBAR INTERCONN BOTTOM 1 880-5233A</v>
      </c>
      <c r="E179" s="10">
        <f>INDEX(Tableau1[], MATCH(Tableau3[[#This Row],[REFERENCE]], Tableau1[NUMERO], 0), 5)</f>
        <v>0</v>
      </c>
      <c r="F179" s="10">
        <f>INDEX(Tableau1[], MATCH(Tableau3[[#This Row],[REFERENCE]], Tableau1[NUMERO], 0), 6)</f>
        <v>0</v>
      </c>
      <c r="G179" s="10">
        <f>INDEX(Tableau1[], MATCH(Tableau3[[#This Row],[REFERENCE]], Tableau1[NUMERO], 0), 7)</f>
        <v>0</v>
      </c>
      <c r="H179" t="s">
        <v>12644</v>
      </c>
      <c r="J179" s="2">
        <v>43563</v>
      </c>
      <c r="K179" s="2">
        <v>43566</v>
      </c>
      <c r="L179" s="2"/>
      <c r="O179" s="7">
        <v>38.700000000000003</v>
      </c>
      <c r="P179" s="8" t="s">
        <v>12645</v>
      </c>
      <c r="Q179" s="2">
        <v>43574</v>
      </c>
    </row>
    <row r="180" spans="1:17">
      <c r="A180" s="8">
        <v>34407689</v>
      </c>
      <c r="B180" s="5">
        <f>INDEX(Tableau1[], MATCH(Tableau3[[#This Row],[REFERENCE]], Tableau1[NUMERO], 0), 2)</f>
        <v>43552</v>
      </c>
      <c r="C180" s="6" t="str">
        <f>INDEX(Tableau1[], MATCH(Tableau3[[#This Row],[REFERENCE]], Tableau1[NUMERO], 0), 3)</f>
        <v>SPEC</v>
      </c>
      <c r="D180" s="6" t="str">
        <f>INDEX(Tableau1[], MATCH(Tableau3[[#This Row],[REFERENCE]], Tableau1[NUMERO], 0),4)</f>
        <v>BUSBAR INTERCONN BOTTOM 1 880-5233A</v>
      </c>
      <c r="E180" s="6">
        <f>INDEX(Tableau1[], MATCH(Tableau3[[#This Row],[REFERENCE]], Tableau1[NUMERO], 0), 5)</f>
        <v>0</v>
      </c>
      <c r="F180" s="6">
        <f>INDEX(Tableau1[], MATCH(Tableau3[[#This Row],[REFERENCE]], Tableau1[NUMERO], 0), 6)</f>
        <v>0</v>
      </c>
      <c r="G180" s="6">
        <f>INDEX(Tableau1[], MATCH(Tableau3[[#This Row],[REFERENCE]], Tableau1[NUMERO], 0), 7)</f>
        <v>0</v>
      </c>
      <c r="H180" t="s">
        <v>12611</v>
      </c>
      <c r="J180" s="2">
        <v>43563</v>
      </c>
      <c r="K180" s="2">
        <v>43566</v>
      </c>
      <c r="L180" s="2"/>
      <c r="O180" s="7">
        <v>62.7</v>
      </c>
      <c r="P180" s="8" t="s">
        <v>12642</v>
      </c>
      <c r="Q180" s="2">
        <v>43657</v>
      </c>
    </row>
    <row r="181" spans="1:17">
      <c r="A181" s="8">
        <v>34407701</v>
      </c>
      <c r="B181" s="9">
        <f>INDEX(Tableau1[], MATCH(Tableau3[[#This Row],[REFERENCE]], Tableau1[NUMERO], 0), 2)</f>
        <v>43564</v>
      </c>
      <c r="C181" s="10" t="str">
        <f>INDEX(Tableau1[], MATCH(Tableau3[[#This Row],[REFERENCE]], Tableau1[NUMERO], 0), 3)</f>
        <v>SPEC</v>
      </c>
      <c r="D181" s="10" t="str">
        <f>INDEX(Tableau1[], MATCH(Tableau3[[#This Row],[REFERENCE]], Tableau1[NUMERO], 0),4)</f>
        <v>Etq Batteries</v>
      </c>
      <c r="E181" s="10" t="str">
        <f>INDEX(Tableau1[], MATCH(Tableau3[[#This Row],[REFERENCE]], Tableau1[NUMERO], 0), 5)</f>
        <v>SPSE (Reprise apres casse cellule)</v>
      </c>
      <c r="F181" s="10">
        <f>INDEX(Tableau1[], MATCH(Tableau3[[#This Row],[REFERENCE]], Tableau1[NUMERO], 0), 6)</f>
        <v>0</v>
      </c>
      <c r="G181" s="10">
        <f>INDEX(Tableau1[], MATCH(Tableau3[[#This Row],[REFERENCE]], Tableau1[NUMERO], 0), 7)</f>
        <v>0</v>
      </c>
      <c r="H181" t="s">
        <v>12646</v>
      </c>
      <c r="J181" s="2">
        <v>43563</v>
      </c>
      <c r="K181" s="2">
        <v>43566</v>
      </c>
      <c r="L181" s="2"/>
      <c r="O181" s="7">
        <v>7.27</v>
      </c>
      <c r="P181" s="8" t="s">
        <v>12647</v>
      </c>
      <c r="Q181" s="2">
        <v>43596</v>
      </c>
    </row>
    <row r="182" spans="1:17">
      <c r="A182" s="8">
        <v>34407705</v>
      </c>
      <c r="B182" s="5">
        <f>INDEX(Tableau1[], MATCH(Tableau3[[#This Row],[REFERENCE]], Tableau1[NUMERO], 0), 2)</f>
        <v>43565</v>
      </c>
      <c r="C182" s="6" t="str">
        <f>INDEX(Tableau1[], MATCH(Tableau3[[#This Row],[REFERENCE]], Tableau1[NUMERO], 0), 3)</f>
        <v>SPEC</v>
      </c>
      <c r="D182" s="6" t="str">
        <f>INDEX(Tableau1[], MATCH(Tableau3[[#This Row],[REFERENCE]], Tableau1[NUMERO], 0),4)</f>
        <v>Skid</v>
      </c>
      <c r="E182" s="6" t="str">
        <f>INDEX(Tableau1[], MATCH(Tableau3[[#This Row],[REFERENCE]], Tableau1[NUMERO], 0), 5)</f>
        <v>Pacific princess</v>
      </c>
      <c r="F182" s="6">
        <f>INDEX(Tableau1[], MATCH(Tableau3[[#This Row],[REFERENCE]], Tableau1[NUMERO], 0), 6)</f>
        <v>0</v>
      </c>
      <c r="G182" s="6">
        <f>INDEX(Tableau1[], MATCH(Tableau3[[#This Row],[REFERENCE]], Tableau1[NUMERO], 0), 7)</f>
        <v>0</v>
      </c>
      <c r="H182" t="s">
        <v>12648</v>
      </c>
      <c r="J182" s="2">
        <v>43566</v>
      </c>
      <c r="K182" s="2">
        <v>43570</v>
      </c>
      <c r="L182" s="2"/>
      <c r="O182" s="7">
        <v>182</v>
      </c>
      <c r="P182" s="8" t="s">
        <v>12591</v>
      </c>
      <c r="Q182" s="2">
        <v>43661</v>
      </c>
    </row>
    <row r="183" spans="1:17">
      <c r="A183" s="8">
        <v>34407707</v>
      </c>
      <c r="B183" s="5">
        <f>INDEX(Tableau1[], MATCH(Tableau3[[#This Row],[REFERENCE]], Tableau1[NUMERO], 0), 2)</f>
        <v>43565</v>
      </c>
      <c r="C183" s="6" t="str">
        <f>INDEX(Tableau1[], MATCH(Tableau3[[#This Row],[REFERENCE]], Tableau1[NUMERO], 0), 3)</f>
        <v>SPEC</v>
      </c>
      <c r="D183" s="6" t="str">
        <f>INDEX(Tableau1[], MATCH(Tableau3[[#This Row],[REFERENCE]], Tableau1[NUMERO], 0),4)</f>
        <v>Plaque makrolon protection connexions PDPM277</v>
      </c>
      <c r="E183" s="6" t="str">
        <f>INDEX(Tableau1[], MATCH(Tableau3[[#This Row],[REFERENCE]], Tableau1[NUMERO], 0), 5)</f>
        <v>PDPM277</v>
      </c>
      <c r="F183" s="6">
        <f>INDEX(Tableau1[], MATCH(Tableau3[[#This Row],[REFERENCE]], Tableau1[NUMERO], 0), 6)</f>
        <v>0</v>
      </c>
      <c r="G183" s="6">
        <f>INDEX(Tableau1[], MATCH(Tableau3[[#This Row],[REFERENCE]], Tableau1[NUMERO], 0), 7)</f>
        <v>0</v>
      </c>
      <c r="H183" t="s">
        <v>12608</v>
      </c>
      <c r="J183" s="2">
        <v>43566</v>
      </c>
      <c r="K183" s="2">
        <v>43566</v>
      </c>
      <c r="L183" s="2"/>
      <c r="O183" s="7">
        <v>12.95</v>
      </c>
      <c r="P183" s="8" t="s">
        <v>12649</v>
      </c>
      <c r="Q183" s="2">
        <v>43657</v>
      </c>
    </row>
    <row r="184" spans="1:17">
      <c r="A184" s="8">
        <v>34407750</v>
      </c>
      <c r="B184" s="5">
        <f>INDEX(Tableau1[], MATCH(Tableau3[[#This Row],[REFERENCE]], Tableau1[NUMERO], 0), 2)</f>
        <v>43574</v>
      </c>
      <c r="C184" s="6" t="str">
        <f>INDEX(Tableau1[], MATCH(Tableau3[[#This Row],[REFERENCE]], Tableau1[NUMERO], 0), 3)</f>
        <v>SPEC</v>
      </c>
      <c r="D184" s="6" t="str">
        <f>INDEX(Tableau1[], MATCH(Tableau3[[#This Row],[REFERENCE]], Tableau1[NUMERO], 0),4)</f>
        <v>SMT PLASTRON BIRDY 700x900MM</v>
      </c>
      <c r="E184" s="6" t="str">
        <f>INDEX(Tableau1[], MATCH(Tableau3[[#This Row],[REFERENCE]], Tableau1[NUMERO], 0), 5)</f>
        <v>BIRDY</v>
      </c>
      <c r="F184" s="6">
        <f>INDEX(Tableau1[], MATCH(Tableau3[[#This Row],[REFERENCE]], Tableau1[NUMERO], 0), 6)</f>
        <v>0</v>
      </c>
      <c r="G184" s="6">
        <f>INDEX(Tableau1[], MATCH(Tableau3[[#This Row],[REFERENCE]], Tableau1[NUMERO], 0), 7)</f>
        <v>0</v>
      </c>
      <c r="H184" t="s">
        <v>12590</v>
      </c>
      <c r="J184" s="2">
        <v>43584</v>
      </c>
      <c r="K184" s="2">
        <v>43585</v>
      </c>
      <c r="L184" s="2"/>
      <c r="O184" s="7">
        <v>32</v>
      </c>
      <c r="P184" s="8" t="s">
        <v>12591</v>
      </c>
      <c r="Q184" s="2">
        <v>43676</v>
      </c>
    </row>
    <row r="185" spans="1:17">
      <c r="A185" s="8">
        <v>34407752</v>
      </c>
      <c r="B185" s="5">
        <f>INDEX(Tableau1[], MATCH(Tableau3[[#This Row],[REFERENCE]], Tableau1[NUMERO], 0), 2)</f>
        <v>43574</v>
      </c>
      <c r="C185" s="6" t="str">
        <f>INDEX(Tableau1[], MATCH(Tableau3[[#This Row],[REFERENCE]], Tableau1[NUMERO], 0), 3)</f>
        <v>SPEC</v>
      </c>
      <c r="D185" s="6" t="str">
        <f>INDEX(Tableau1[], MATCH(Tableau3[[#This Row],[REFERENCE]], Tableau1[NUMERO], 0),4)</f>
        <v>SMT SUPPORT TFO HAUT STRUTURE BIRDY 1</v>
      </c>
      <c r="E185" s="6" t="str">
        <f>INDEX(Tableau1[], MATCH(Tableau3[[#This Row],[REFERENCE]], Tableau1[NUMERO], 0), 5)</f>
        <v>BIRDY</v>
      </c>
      <c r="F185" s="6">
        <f>INDEX(Tableau1[], MATCH(Tableau3[[#This Row],[REFERENCE]], Tableau1[NUMERO], 0), 6)</f>
        <v>0</v>
      </c>
      <c r="G185" s="6">
        <f>INDEX(Tableau1[], MATCH(Tableau3[[#This Row],[REFERENCE]], Tableau1[NUMERO], 0), 7)</f>
        <v>0</v>
      </c>
      <c r="H185" t="s">
        <v>12590</v>
      </c>
      <c r="J185" s="2">
        <v>43584</v>
      </c>
      <c r="K185" s="2">
        <v>43585</v>
      </c>
      <c r="L185" s="2"/>
      <c r="O185" s="7">
        <v>28</v>
      </c>
      <c r="P185" s="8" t="s">
        <v>12591</v>
      </c>
      <c r="Q185" s="2">
        <v>43676</v>
      </c>
    </row>
    <row r="186" spans="1:17">
      <c r="A186" s="8">
        <v>34407754</v>
      </c>
      <c r="B186" s="9">
        <f>INDEX(Tableau1[], MATCH(Tableau3[[#This Row],[REFERENCE]], Tableau1[NUMERO], 0), 2)</f>
        <v>43574</v>
      </c>
      <c r="C186" s="10" t="str">
        <f>INDEX(Tableau1[], MATCH(Tableau3[[#This Row],[REFERENCE]], Tableau1[NUMERO], 0), 3)</f>
        <v>SPEC</v>
      </c>
      <c r="D186" s="10" t="str">
        <f>INDEX(Tableau1[], MATCH(Tableau3[[#This Row],[REFERENCE]], Tableau1[NUMERO], 0),4)</f>
        <v>SMT SUPPORT CABLES LATERAL</v>
      </c>
      <c r="E186" s="10" t="str">
        <f>INDEX(Tableau1[], MATCH(Tableau3[[#This Row],[REFERENCE]], Tableau1[NUMERO], 0), 5)</f>
        <v>BIRDY</v>
      </c>
      <c r="F186" s="10">
        <f>INDEX(Tableau1[], MATCH(Tableau3[[#This Row],[REFERENCE]], Tableau1[NUMERO], 0), 6)</f>
        <v>0</v>
      </c>
      <c r="G186" s="10">
        <f>INDEX(Tableau1[], MATCH(Tableau3[[#This Row],[REFERENCE]], Tableau1[NUMERO], 0), 7)</f>
        <v>0</v>
      </c>
      <c r="H186" t="s">
        <v>12590</v>
      </c>
      <c r="J186" s="2">
        <v>43584</v>
      </c>
      <c r="K186" s="2">
        <v>43585</v>
      </c>
      <c r="L186" s="2"/>
      <c r="O186" s="7">
        <v>25</v>
      </c>
      <c r="P186" s="8" t="s">
        <v>12591</v>
      </c>
      <c r="Q186" s="2">
        <v>43676</v>
      </c>
    </row>
    <row r="187" spans="1:17">
      <c r="A187" s="8">
        <v>34407755</v>
      </c>
      <c r="B187" s="9">
        <f>INDEX(Tableau1[], MATCH(Tableau3[[#This Row],[REFERENCE]], Tableau1[NUMERO], 0), 2)</f>
        <v>43574</v>
      </c>
      <c r="C187" s="10" t="str">
        <f>INDEX(Tableau1[], MATCH(Tableau3[[#This Row],[REFERENCE]], Tableau1[NUMERO], 0), 3)</f>
        <v>SPEC</v>
      </c>
      <c r="D187" s="10" t="str">
        <f>INDEX(Tableau1[], MATCH(Tableau3[[#This Row],[REFERENCE]], Tableau1[NUMERO], 0),4)</f>
        <v>SMT SUPPORT BYPASS INS125</v>
      </c>
      <c r="E187" s="10" t="str">
        <f>INDEX(Tableau1[], MATCH(Tableau3[[#This Row],[REFERENCE]], Tableau1[NUMERO], 0), 5)</f>
        <v>BIRDY</v>
      </c>
      <c r="F187" s="10">
        <f>INDEX(Tableau1[], MATCH(Tableau3[[#This Row],[REFERENCE]], Tableau1[NUMERO], 0), 6)</f>
        <v>0</v>
      </c>
      <c r="G187" s="10">
        <f>INDEX(Tableau1[], MATCH(Tableau3[[#This Row],[REFERENCE]], Tableau1[NUMERO], 0), 7)</f>
        <v>0</v>
      </c>
      <c r="H187" t="s">
        <v>12590</v>
      </c>
      <c r="J187" s="2">
        <v>43584</v>
      </c>
      <c r="K187" s="2">
        <v>43585</v>
      </c>
      <c r="L187" s="2"/>
      <c r="O187" s="7">
        <v>45</v>
      </c>
      <c r="P187" s="8" t="s">
        <v>12591</v>
      </c>
      <c r="Q187" s="2">
        <v>43676</v>
      </c>
    </row>
    <row r="188" spans="1:17">
      <c r="A188" s="8">
        <v>34407757</v>
      </c>
      <c r="B188" s="5">
        <f>INDEX(Tableau1[], MATCH(Tableau3[[#This Row],[REFERENCE]], Tableau1[NUMERO], 0), 2)</f>
        <v>43584</v>
      </c>
      <c r="C188" s="6" t="str">
        <f>INDEX(Tableau1[], MATCH(Tableau3[[#This Row],[REFERENCE]], Tableau1[NUMERO], 0), 3)</f>
        <v>SPEC</v>
      </c>
      <c r="D188" s="6" t="str">
        <f>INDEX(Tableau1[], MATCH(Tableau3[[#This Row],[REFERENCE]], Tableau1[NUMERO], 0),4)</f>
        <v>SMT OPTURATEUR INS160</v>
      </c>
      <c r="E188" s="6" t="str">
        <f>INDEX(Tableau1[], MATCH(Tableau3[[#This Row],[REFERENCE]], Tableau1[NUMERO], 0), 5)</f>
        <v>BIRDY</v>
      </c>
      <c r="F188" s="6">
        <f>INDEX(Tableau1[], MATCH(Tableau3[[#This Row],[REFERENCE]], Tableau1[NUMERO], 0), 6)</f>
        <v>0</v>
      </c>
      <c r="G188" s="6">
        <f>INDEX(Tableau1[], MATCH(Tableau3[[#This Row],[REFERENCE]], Tableau1[NUMERO], 0), 7)</f>
        <v>0</v>
      </c>
      <c r="H188" t="s">
        <v>12590</v>
      </c>
      <c r="J188" s="2">
        <v>43584</v>
      </c>
      <c r="K188" s="2">
        <v>43585</v>
      </c>
      <c r="L188" s="2"/>
      <c r="O188" s="7">
        <v>25</v>
      </c>
      <c r="P188" s="8" t="s">
        <v>12591</v>
      </c>
      <c r="Q188" s="2">
        <v>43676</v>
      </c>
    </row>
    <row r="189" spans="1:17">
      <c r="A189" s="8">
        <v>34407758</v>
      </c>
      <c r="B189" s="5">
        <f>INDEX(Tableau1[], MATCH(Tableau3[[#This Row],[REFERENCE]], Tableau1[NUMERO], 0), 2)</f>
        <v>43584</v>
      </c>
      <c r="C189" s="6" t="str">
        <f>INDEX(Tableau1[], MATCH(Tableau3[[#This Row],[REFERENCE]], Tableau1[NUMERO], 0), 3)</f>
        <v>SPEC</v>
      </c>
      <c r="D189" s="6" t="str">
        <f>INDEX(Tableau1[], MATCH(Tableau3[[#This Row],[REFERENCE]], Tableau1[NUMERO], 0),4)</f>
        <v>SMT PLASTRON BAS</v>
      </c>
      <c r="E189" s="6" t="str">
        <f>INDEX(Tableau1[], MATCH(Tableau3[[#This Row],[REFERENCE]], Tableau1[NUMERO], 0), 5)</f>
        <v>ST MICRO</v>
      </c>
      <c r="F189" s="6">
        <f>INDEX(Tableau1[], MATCH(Tableau3[[#This Row],[REFERENCE]], Tableau1[NUMERO], 0), 6)</f>
        <v>0</v>
      </c>
      <c r="G189" s="6">
        <f>INDEX(Tableau1[], MATCH(Tableau3[[#This Row],[REFERENCE]], Tableau1[NUMERO], 0), 7)</f>
        <v>0</v>
      </c>
      <c r="H189" t="s">
        <v>12590</v>
      </c>
      <c r="J189" s="2">
        <v>43598</v>
      </c>
      <c r="K189" s="2">
        <v>43601</v>
      </c>
      <c r="L189" s="2"/>
      <c r="O189" s="7">
        <v>7</v>
      </c>
      <c r="P189" s="8" t="s">
        <v>12650</v>
      </c>
      <c r="Q189" s="2">
        <v>43693</v>
      </c>
    </row>
    <row r="190" spans="1:17">
      <c r="A190" s="8">
        <v>34407759</v>
      </c>
      <c r="B190" s="9">
        <f>INDEX(Tableau1[], MATCH(Tableau3[[#This Row],[REFERENCE]], Tableau1[NUMERO], 0), 2)</f>
        <v>43584</v>
      </c>
      <c r="C190" s="10" t="str">
        <f>INDEX(Tableau1[], MATCH(Tableau3[[#This Row],[REFERENCE]], Tableau1[NUMERO], 0), 3)</f>
        <v>SPEC</v>
      </c>
      <c r="D190" s="10" t="str">
        <f>INDEX(Tableau1[], MATCH(Tableau3[[#This Row],[REFERENCE]], Tableau1[NUMERO], 0),4)</f>
        <v>SELF 1mH 63Aeff 50Hz - Devis 19884V1</v>
      </c>
      <c r="E190" s="10" t="str">
        <f>INDEX(Tableau1[], MATCH(Tableau3[[#This Row],[REFERENCE]], Tableau1[NUMERO], 0), 5)</f>
        <v>AGCEI</v>
      </c>
      <c r="F190" s="10">
        <f>INDEX(Tableau1[], MATCH(Tableau3[[#This Row],[REFERENCE]], Tableau1[NUMERO], 0), 6)</f>
        <v>0</v>
      </c>
      <c r="G190" s="10">
        <f>INDEX(Tableau1[], MATCH(Tableau3[[#This Row],[REFERENCE]], Tableau1[NUMERO], 0), 7)</f>
        <v>0</v>
      </c>
      <c r="H190" t="s">
        <v>4358</v>
      </c>
      <c r="J190" s="2">
        <v>43509</v>
      </c>
      <c r="K190" s="2">
        <v>43509</v>
      </c>
      <c r="L190" s="2"/>
      <c r="O190" s="7">
        <v>540</v>
      </c>
      <c r="P190" s="8" t="s">
        <v>12651</v>
      </c>
      <c r="Q190" s="2">
        <v>43598</v>
      </c>
    </row>
    <row r="191" spans="1:17">
      <c r="A191" s="8">
        <v>34407760</v>
      </c>
      <c r="B191" s="5">
        <f>INDEX(Tableau1[], MATCH(Tableau3[[#This Row],[REFERENCE]], Tableau1[NUMERO], 0), 2)</f>
        <v>43595</v>
      </c>
      <c r="C191" s="6" t="str">
        <f>INDEX(Tableau1[], MATCH(Tableau3[[#This Row],[REFERENCE]], Tableau1[NUMERO], 0), 3)</f>
        <v>SPEC</v>
      </c>
      <c r="D191" s="6" t="str">
        <f>INDEX(Tableau1[], MATCH(Tableau3[[#This Row],[REFERENCE]], Tableau1[NUMERO], 0),4)</f>
        <v>Lot de 2 étiquettes série Harmony 9001K suivant spec</v>
      </c>
      <c r="E191" s="6" t="str">
        <f>INDEX(Tableau1[], MATCH(Tableau3[[#This Row],[REFERENCE]], Tableau1[NUMERO], 0), 5)</f>
        <v>ST MICRO</v>
      </c>
      <c r="F191" s="6">
        <f>INDEX(Tableau1[], MATCH(Tableau3[[#This Row],[REFERENCE]], Tableau1[NUMERO], 0), 6)</f>
        <v>0</v>
      </c>
      <c r="G191" s="6">
        <f>INDEX(Tableau1[], MATCH(Tableau3[[#This Row],[REFERENCE]], Tableau1[NUMERO], 0), 7)</f>
        <v>0</v>
      </c>
      <c r="H191" t="s">
        <v>12646</v>
      </c>
      <c r="J191" s="2">
        <v>43595</v>
      </c>
      <c r="K191" s="2">
        <v>43598</v>
      </c>
      <c r="L191" s="2"/>
      <c r="O191" s="7">
        <v>3.82</v>
      </c>
      <c r="P191" s="8" t="s">
        <v>12647</v>
      </c>
      <c r="Q191" s="2">
        <v>43690</v>
      </c>
    </row>
    <row r="192" spans="1:17">
      <c r="A192" s="8">
        <v>34407761</v>
      </c>
      <c r="B192" s="5">
        <f>INDEX(Tableau1[], MATCH(Tableau3[[#This Row],[REFERENCE]], Tableau1[NUMERO], 0), 2)</f>
        <v>43609</v>
      </c>
      <c r="C192" s="6" t="str">
        <f>INDEX(Tableau1[], MATCH(Tableau3[[#This Row],[REFERENCE]], Tableau1[NUMERO], 0), 3)</f>
        <v>SPEC</v>
      </c>
      <c r="D192" s="6" t="str">
        <f>INDEX(Tableau1[], MATCH(Tableau3[[#This Row],[REFERENCE]], Tableau1[NUMERO], 0),4)</f>
        <v>KIT FILERIE RELAYAGE CARTE COSIT UPS G7K</v>
      </c>
      <c r="E192" s="6" t="str">
        <f>INDEX(Tableau1[], MATCH(Tableau3[[#This Row],[REFERENCE]], Tableau1[NUMERO], 0), 5)</f>
        <v>BNP</v>
      </c>
      <c r="F192" s="6">
        <f>INDEX(Tableau1[], MATCH(Tableau3[[#This Row],[REFERENCE]], Tableau1[NUMERO], 0), 6)</f>
        <v>0</v>
      </c>
      <c r="G192" s="6">
        <f>INDEX(Tableau1[], MATCH(Tableau3[[#This Row],[REFERENCE]], Tableau1[NUMERO], 0), 7)</f>
        <v>0</v>
      </c>
      <c r="H192" t="s">
        <v>12595</v>
      </c>
      <c r="J192" s="2">
        <v>43609</v>
      </c>
      <c r="K192" s="2">
        <v>43630</v>
      </c>
      <c r="L192" s="2"/>
      <c r="O192" s="7" t="s">
        <v>12652</v>
      </c>
      <c r="P192" s="8" t="s">
        <v>12653</v>
      </c>
      <c r="Q192" s="2">
        <v>43722</v>
      </c>
    </row>
    <row r="193" spans="1:17">
      <c r="A193" s="8">
        <v>34407762</v>
      </c>
      <c r="B193" s="5">
        <f>INDEX(Tableau1[], MATCH(Tableau3[[#This Row],[REFERENCE]], Tableau1[NUMERO], 0), 2)</f>
        <v>43609</v>
      </c>
      <c r="C193" s="6" t="str">
        <f>INDEX(Tableau1[], MATCH(Tableau3[[#This Row],[REFERENCE]], Tableau1[NUMERO], 0), 3)</f>
        <v>SPEC</v>
      </c>
      <c r="D193" s="6" t="str">
        <f>INDEX(Tableau1[], MATCH(Tableau3[[#This Row],[REFERENCE]], Tableau1[NUMERO], 0),4)</f>
        <v>KIT FILERIE RELAYAGE CARTE COSIT NS G7K</v>
      </c>
      <c r="E193" s="6" t="str">
        <f>INDEX(Tableau1[], MATCH(Tableau3[[#This Row],[REFERENCE]], Tableau1[NUMERO], 0), 5)</f>
        <v>BNP</v>
      </c>
      <c r="F193" s="6">
        <f>INDEX(Tableau1[], MATCH(Tableau3[[#This Row],[REFERENCE]], Tableau1[NUMERO], 0), 6)</f>
        <v>0</v>
      </c>
      <c r="G193" s="6">
        <f>INDEX(Tableau1[], MATCH(Tableau3[[#This Row],[REFERENCE]], Tableau1[NUMERO], 0), 7)</f>
        <v>0</v>
      </c>
      <c r="H193" t="s">
        <v>12595</v>
      </c>
      <c r="J193" s="2">
        <v>43609</v>
      </c>
      <c r="K193" s="2">
        <v>43630</v>
      </c>
      <c r="L193" s="2"/>
      <c r="O193" s="7" t="s">
        <v>12654</v>
      </c>
      <c r="P193" s="8" t="s">
        <v>12653</v>
      </c>
      <c r="Q193" s="2">
        <v>43722</v>
      </c>
    </row>
    <row r="194" spans="1:17">
      <c r="A194" s="8">
        <v>34407765</v>
      </c>
      <c r="B194" s="5">
        <f>INDEX(Tableau1[], MATCH(Tableau3[[#This Row],[REFERENCE]], Tableau1[NUMERO], 0), 2)</f>
        <v>43619</v>
      </c>
      <c r="C194" s="6" t="str">
        <f>INDEX(Tableau1[], MATCH(Tableau3[[#This Row],[REFERENCE]], Tableau1[NUMERO], 0), 3)</f>
        <v>SPEC</v>
      </c>
      <c r="D194" s="6" t="str">
        <f>INDEX(Tableau1[], MATCH(Tableau3[[#This Row],[REFERENCE]], Tableau1[NUMERO], 0),4)</f>
        <v>SMT SUPPOT 4xNSX250</v>
      </c>
      <c r="E194" s="6" t="str">
        <f>INDEX(Tableau1[], MATCH(Tableau3[[#This Row],[REFERENCE]], Tableau1[NUMERO], 0), 5)</f>
        <v>BIRDY</v>
      </c>
      <c r="F194" s="6">
        <f>INDEX(Tableau1[], MATCH(Tableau3[[#This Row],[REFERENCE]], Tableau1[NUMERO], 0), 6)</f>
        <v>0</v>
      </c>
      <c r="G194" s="6">
        <f>INDEX(Tableau1[], MATCH(Tableau3[[#This Row],[REFERENCE]], Tableau1[NUMERO], 0), 7)</f>
        <v>0</v>
      </c>
      <c r="H194" t="s">
        <v>12590</v>
      </c>
      <c r="J194" s="2">
        <v>43623</v>
      </c>
      <c r="K194" s="2">
        <v>43627</v>
      </c>
      <c r="L194" s="2"/>
      <c r="O194" s="7">
        <v>75</v>
      </c>
      <c r="P194" s="8" t="s">
        <v>12591</v>
      </c>
      <c r="Q194" s="2">
        <v>43719</v>
      </c>
    </row>
    <row r="195" spans="1:17">
      <c r="A195" s="8">
        <v>34407766</v>
      </c>
      <c r="B195" s="5">
        <f>INDEX(Tableau1[], MATCH(Tableau3[[#This Row],[REFERENCE]], Tableau1[NUMERO], 0), 2)</f>
        <v>43620</v>
      </c>
      <c r="C195" s="6" t="str">
        <f>INDEX(Tableau1[], MATCH(Tableau3[[#This Row],[REFERENCE]], Tableau1[NUMERO], 0), 3)</f>
        <v>SPEC</v>
      </c>
      <c r="D195" s="6" t="str">
        <f>INDEX(Tableau1[], MATCH(Tableau3[[#This Row],[REFERENCE]], Tableau1[NUMERO], 0),4)</f>
        <v>SMT SUPPORT 2xINS160 + IM400</v>
      </c>
      <c r="E195" s="6" t="str">
        <f>INDEX(Tableau1[], MATCH(Tableau3[[#This Row],[REFERENCE]], Tableau1[NUMERO], 0), 5)</f>
        <v>BIRDY</v>
      </c>
      <c r="F195" s="6">
        <f>INDEX(Tableau1[], MATCH(Tableau3[[#This Row],[REFERENCE]], Tableau1[NUMERO], 0), 6)</f>
        <v>0</v>
      </c>
      <c r="G195" s="6">
        <f>INDEX(Tableau1[], MATCH(Tableau3[[#This Row],[REFERENCE]], Tableau1[NUMERO], 0), 7)</f>
        <v>0</v>
      </c>
      <c r="H195" t="s">
        <v>12590</v>
      </c>
      <c r="J195" s="2">
        <v>43623</v>
      </c>
      <c r="K195" s="2">
        <v>43627</v>
      </c>
      <c r="L195" s="2"/>
      <c r="O195" s="7">
        <v>50</v>
      </c>
      <c r="P195" s="8" t="s">
        <v>12591</v>
      </c>
      <c r="Q195" s="2">
        <v>43719</v>
      </c>
    </row>
    <row r="196" spans="1:17">
      <c r="A196" s="8">
        <v>34407767</v>
      </c>
      <c r="B196" s="9">
        <f>INDEX(Tableau1[], MATCH(Tableau3[[#This Row],[REFERENCE]], Tableau1[NUMERO], 0), 2)</f>
        <v>43620</v>
      </c>
      <c r="C196" s="10" t="str">
        <f>INDEX(Tableau1[], MATCH(Tableau3[[#This Row],[REFERENCE]], Tableau1[NUMERO], 0), 3)</f>
        <v>SPEC</v>
      </c>
      <c r="D196" s="10" t="str">
        <f>INDEX(Tableau1[], MATCH(Tableau3[[#This Row],[REFERENCE]], Tableau1[NUMERO], 0),4)</f>
        <v>SMT PLASTRON 2xINS160 + IM400</v>
      </c>
      <c r="E196" s="10" t="str">
        <f>INDEX(Tableau1[], MATCH(Tableau3[[#This Row],[REFERENCE]], Tableau1[NUMERO], 0), 5)</f>
        <v>BIRDY</v>
      </c>
      <c r="F196" s="10">
        <f>INDEX(Tableau1[], MATCH(Tableau3[[#This Row],[REFERENCE]], Tableau1[NUMERO], 0), 6)</f>
        <v>0</v>
      </c>
      <c r="G196" s="10">
        <f>INDEX(Tableau1[], MATCH(Tableau3[[#This Row],[REFERENCE]], Tableau1[NUMERO], 0), 7)</f>
        <v>0</v>
      </c>
      <c r="H196" t="s">
        <v>12590</v>
      </c>
      <c r="J196" s="2">
        <v>43623</v>
      </c>
      <c r="K196" s="2">
        <v>43627</v>
      </c>
      <c r="L196" s="2"/>
      <c r="O196" s="7">
        <v>45</v>
      </c>
      <c r="P196" s="8" t="s">
        <v>12591</v>
      </c>
      <c r="Q196" s="2">
        <v>43719</v>
      </c>
    </row>
    <row r="197" spans="1:17">
      <c r="A197" s="8">
        <v>34407768</v>
      </c>
      <c r="B197" s="5">
        <f>INDEX(Tableau1[], MATCH(Tableau3[[#This Row],[REFERENCE]], Tableau1[NUMERO], 0), 2)</f>
        <v>43620</v>
      </c>
      <c r="C197" s="6" t="str">
        <f>INDEX(Tableau1[], MATCH(Tableau3[[#This Row],[REFERENCE]], Tableau1[NUMERO], 0), 3)</f>
        <v>SPEC</v>
      </c>
      <c r="D197" s="6" t="str">
        <f>INDEX(Tableau1[], MATCH(Tableau3[[#This Row],[REFERENCE]], Tableau1[NUMERO], 0),4)</f>
        <v>SMT SUPPORT IM400</v>
      </c>
      <c r="E197" s="6" t="str">
        <f>INDEX(Tableau1[], MATCH(Tableau3[[#This Row],[REFERENCE]], Tableau1[NUMERO], 0), 5)</f>
        <v>BIRDY</v>
      </c>
      <c r="F197" s="6">
        <f>INDEX(Tableau1[], MATCH(Tableau3[[#This Row],[REFERENCE]], Tableau1[NUMERO], 0), 6)</f>
        <v>0</v>
      </c>
      <c r="G197" s="6">
        <f>INDEX(Tableau1[], MATCH(Tableau3[[#This Row],[REFERENCE]], Tableau1[NUMERO], 0), 7)</f>
        <v>0</v>
      </c>
      <c r="H197" t="s">
        <v>12590</v>
      </c>
      <c r="J197" s="2">
        <v>43623</v>
      </c>
      <c r="K197" s="2">
        <v>43627</v>
      </c>
      <c r="L197" s="2"/>
      <c r="O197" s="7">
        <v>42</v>
      </c>
      <c r="P197" s="8" t="s">
        <v>12591</v>
      </c>
      <c r="Q197" s="2">
        <v>43719</v>
      </c>
    </row>
    <row r="198" spans="1:17">
      <c r="A198" s="8">
        <v>34407769</v>
      </c>
      <c r="B198" s="5">
        <f>INDEX(Tableau1[], MATCH(Tableau3[[#This Row],[REFERENCE]], Tableau1[NUMERO], 0), 2)</f>
        <v>43620</v>
      </c>
      <c r="C198" s="6" t="str">
        <f>INDEX(Tableau1[], MATCH(Tableau3[[#This Row],[REFERENCE]], Tableau1[NUMERO], 0), 3)</f>
        <v>SPEC</v>
      </c>
      <c r="D198" s="6" t="str">
        <f>INDEX(Tableau1[], MATCH(Tableau3[[#This Row],[REFERENCE]], Tableau1[NUMERO], 0),4)</f>
        <v>SMT PLASTRON 4xNSX250</v>
      </c>
      <c r="E198" s="6" t="str">
        <f>INDEX(Tableau1[], MATCH(Tableau3[[#This Row],[REFERENCE]], Tableau1[NUMERO], 0), 5)</f>
        <v>BIRDY</v>
      </c>
      <c r="F198" s="6">
        <f>INDEX(Tableau1[], MATCH(Tableau3[[#This Row],[REFERENCE]], Tableau1[NUMERO], 0), 6)</f>
        <v>0</v>
      </c>
      <c r="G198" s="6">
        <f>INDEX(Tableau1[], MATCH(Tableau3[[#This Row],[REFERENCE]], Tableau1[NUMERO], 0), 7)</f>
        <v>0</v>
      </c>
      <c r="H198" t="s">
        <v>12590</v>
      </c>
      <c r="J198" s="2">
        <v>43623</v>
      </c>
      <c r="K198" s="2">
        <v>43627</v>
      </c>
      <c r="L198" s="2"/>
      <c r="O198" s="7">
        <v>42</v>
      </c>
      <c r="P198" s="8" t="s">
        <v>12591</v>
      </c>
      <c r="Q198" s="2">
        <v>43719</v>
      </c>
    </row>
    <row r="199" spans="1:17">
      <c r="A199" s="8">
        <v>34407770</v>
      </c>
      <c r="B199" s="5">
        <f>INDEX(Tableau1[], MATCH(Tableau3[[#This Row],[REFERENCE]], Tableau1[NUMERO], 0), 2)</f>
        <v>43620</v>
      </c>
      <c r="C199" s="6" t="str">
        <f>INDEX(Tableau1[], MATCH(Tableau3[[#This Row],[REFERENCE]], Tableau1[NUMERO], 0), 3)</f>
        <v>SPEC</v>
      </c>
      <c r="D199" s="6" t="str">
        <f>INDEX(Tableau1[], MATCH(Tableau3[[#This Row],[REFERENCE]], Tableau1[NUMERO], 0),4)</f>
        <v>SMT OPTURATEUR NSX250</v>
      </c>
      <c r="E199" s="6" t="str">
        <f>INDEX(Tableau1[], MATCH(Tableau3[[#This Row],[REFERENCE]], Tableau1[NUMERO], 0), 5)</f>
        <v>BIRDY</v>
      </c>
      <c r="F199" s="6">
        <f>INDEX(Tableau1[], MATCH(Tableau3[[#This Row],[REFERENCE]], Tableau1[NUMERO], 0), 6)</f>
        <v>0</v>
      </c>
      <c r="G199" s="6">
        <f>INDEX(Tableau1[], MATCH(Tableau3[[#This Row],[REFERENCE]], Tableau1[NUMERO], 0), 7)</f>
        <v>0</v>
      </c>
      <c r="H199" t="s">
        <v>12590</v>
      </c>
      <c r="J199" s="2">
        <v>43623</v>
      </c>
      <c r="K199" s="2">
        <v>43627</v>
      </c>
      <c r="L199" s="2"/>
      <c r="O199" s="7">
        <v>19</v>
      </c>
      <c r="P199" s="8" t="s">
        <v>12591</v>
      </c>
      <c r="Q199" s="2">
        <v>43719</v>
      </c>
    </row>
    <row r="200" spans="1:17">
      <c r="A200" s="8">
        <v>34407771</v>
      </c>
      <c r="B200" s="5">
        <f>INDEX(Tableau1[], MATCH(Tableau3[[#This Row],[REFERENCE]], Tableau1[NUMERO], 0), 2)</f>
        <v>43620</v>
      </c>
      <c r="C200" s="6" t="str">
        <f>INDEX(Tableau1[], MATCH(Tableau3[[#This Row],[REFERENCE]], Tableau1[NUMERO], 0), 3)</f>
        <v>SPEC</v>
      </c>
      <c r="D200" s="6" t="str">
        <f>INDEX(Tableau1[], MATCH(Tableau3[[#This Row],[REFERENCE]], Tableau1[NUMERO], 0),4)</f>
        <v>SMT SUPPORT CARDEW C</v>
      </c>
      <c r="E200" s="6" t="str">
        <f>INDEX(Tableau1[], MATCH(Tableau3[[#This Row],[REFERENCE]], Tableau1[NUMERO], 0), 5)</f>
        <v>BIRDY</v>
      </c>
      <c r="F200" s="6">
        <f>INDEX(Tableau1[], MATCH(Tableau3[[#This Row],[REFERENCE]], Tableau1[NUMERO], 0), 6)</f>
        <v>0</v>
      </c>
      <c r="G200" s="6">
        <f>INDEX(Tableau1[], MATCH(Tableau3[[#This Row],[REFERENCE]], Tableau1[NUMERO], 0), 7)</f>
        <v>0</v>
      </c>
      <c r="H200" t="s">
        <v>12590</v>
      </c>
      <c r="J200" s="2">
        <v>43623</v>
      </c>
      <c r="K200" s="2">
        <v>43627</v>
      </c>
      <c r="L200" s="2"/>
      <c r="O200" s="7">
        <v>19</v>
      </c>
      <c r="P200" s="8" t="s">
        <v>12591</v>
      </c>
      <c r="Q200" s="2">
        <v>43719</v>
      </c>
    </row>
    <row r="201" spans="1:17">
      <c r="A201" s="8">
        <v>34407772</v>
      </c>
      <c r="B201" s="5">
        <f>INDEX(Tableau1[], MATCH(Tableau3[[#This Row],[REFERENCE]], Tableau1[NUMERO], 0), 2)</f>
        <v>43620</v>
      </c>
      <c r="C201" s="6" t="str">
        <f>INDEX(Tableau1[], MATCH(Tableau3[[#This Row],[REFERENCE]], Tableau1[NUMERO], 0), 3)</f>
        <v>SPEC</v>
      </c>
      <c r="D201" s="6" t="str">
        <f>INDEX(Tableau1[], MATCH(Tableau3[[#This Row],[REFERENCE]], Tableau1[NUMERO], 0),4)</f>
        <v>SMT SUPPORT CABLES LATERAL (CHASSIS DOUBLE)</v>
      </c>
      <c r="E201" s="6" t="str">
        <f>INDEX(Tableau1[], MATCH(Tableau3[[#This Row],[REFERENCE]], Tableau1[NUMERO], 0), 5)</f>
        <v>BIRDY</v>
      </c>
      <c r="F201" s="6">
        <f>INDEX(Tableau1[], MATCH(Tableau3[[#This Row],[REFERENCE]], Tableau1[NUMERO], 0), 6)</f>
        <v>0</v>
      </c>
      <c r="G201" s="6">
        <f>INDEX(Tableau1[], MATCH(Tableau3[[#This Row],[REFERENCE]], Tableau1[NUMERO], 0), 7)</f>
        <v>0</v>
      </c>
      <c r="H201" t="s">
        <v>12590</v>
      </c>
      <c r="J201" s="2">
        <v>43623</v>
      </c>
      <c r="K201" s="2">
        <v>43627</v>
      </c>
      <c r="L201" s="2"/>
      <c r="O201" s="7">
        <v>24</v>
      </c>
      <c r="P201" s="8" t="s">
        <v>12591</v>
      </c>
      <c r="Q201" s="2">
        <v>43719</v>
      </c>
    </row>
    <row r="202" spans="1:17">
      <c r="A202" s="8">
        <v>34407773</v>
      </c>
      <c r="B202" s="5">
        <f>INDEX(Tableau1[], MATCH(Tableau3[[#This Row],[REFERENCE]], Tableau1[NUMERO], 0), 2)</f>
        <v>43622</v>
      </c>
      <c r="C202" s="6" t="str">
        <f>INDEX(Tableau1[], MATCH(Tableau3[[#This Row],[REFERENCE]], Tableau1[NUMERO], 0), 3)</f>
        <v>SPEC</v>
      </c>
      <c r="D202" s="6" t="str">
        <f>INDEX(Tableau1[], MATCH(Tableau3[[#This Row],[REFERENCE]], Tableau1[NUMERO], 0),4)</f>
        <v>Kit filerie carte IBEZ XR3 vers XR3-1 et commut S1 UPS G6K 400-450KVA //</v>
      </c>
      <c r="E202" s="6" t="str">
        <f>INDEX(Tableau1[], MATCH(Tableau3[[#This Row],[REFERENCE]], Tableau1[NUMERO], 0), 5)</f>
        <v>ST MICRO</v>
      </c>
      <c r="F202" s="6">
        <f>INDEX(Tableau1[], MATCH(Tableau3[[#This Row],[REFERENCE]], Tableau1[NUMERO], 0), 6)</f>
        <v>0</v>
      </c>
      <c r="G202" s="6">
        <f>INDEX(Tableau1[], MATCH(Tableau3[[#This Row],[REFERENCE]], Tableau1[NUMERO], 0), 7)</f>
        <v>0</v>
      </c>
      <c r="H202" t="s">
        <v>12595</v>
      </c>
      <c r="J202" s="2">
        <v>43622</v>
      </c>
      <c r="K202" s="2">
        <v>43627</v>
      </c>
      <c r="L202" s="2"/>
      <c r="O202" s="7" t="s">
        <v>12655</v>
      </c>
      <c r="P202" s="8" t="s">
        <v>12656</v>
      </c>
      <c r="Q202" s="2">
        <v>43719</v>
      </c>
    </row>
    <row r="203" spans="1:17">
      <c r="A203" s="8">
        <v>34407774</v>
      </c>
      <c r="B203" s="5">
        <f>INDEX(Tableau1[], MATCH(Tableau3[[#This Row],[REFERENCE]], Tableau1[NUMERO], 0), 2)</f>
        <v>43629</v>
      </c>
      <c r="C203" s="6" t="str">
        <f>INDEX(Tableau1[], MATCH(Tableau3[[#This Row],[REFERENCE]], Tableau1[NUMERO], 0), 3)</f>
        <v>SPEC</v>
      </c>
      <c r="D203" s="6" t="str">
        <f>INDEX(Tableau1[], MATCH(Tableau3[[#This Row],[REFERENCE]], Tableau1[NUMERO], 0),4)</f>
        <v>BUSBAR NEUTRAL 1500kW - PC2 GVX 880-5538A</v>
      </c>
      <c r="E203" s="6">
        <f>INDEX(Tableau1[], MATCH(Tableau3[[#This Row],[REFERENCE]], Tableau1[NUMERO], 0), 5)</f>
        <v>0</v>
      </c>
      <c r="F203" s="6">
        <f>INDEX(Tableau1[], MATCH(Tableau3[[#This Row],[REFERENCE]], Tableau1[NUMERO], 0), 6)</f>
        <v>0</v>
      </c>
      <c r="G203" s="6">
        <f>INDEX(Tableau1[], MATCH(Tableau3[[#This Row],[REFERENCE]], Tableau1[NUMERO], 0), 7)</f>
        <v>0</v>
      </c>
      <c r="H203" t="s">
        <v>12611</v>
      </c>
      <c r="J203" s="2" t="s">
        <v>12657</v>
      </c>
      <c r="K203" s="2"/>
      <c r="L203" s="2"/>
      <c r="P203" s="8"/>
      <c r="Q203" s="2"/>
    </row>
    <row r="204" spans="1:17">
      <c r="A204" s="8">
        <v>34407775</v>
      </c>
      <c r="B204" s="5">
        <f>INDEX(Tableau1[], MATCH(Tableau3[[#This Row],[REFERENCE]], Tableau1[NUMERO], 0), 2)</f>
        <v>43629</v>
      </c>
      <c r="C204" s="6" t="str">
        <f>INDEX(Tableau1[], MATCH(Tableau3[[#This Row],[REFERENCE]], Tableau1[NUMERO], 0), 3)</f>
        <v>SPEC</v>
      </c>
      <c r="D204" s="6" t="str">
        <f>INDEX(Tableau1[], MATCH(Tableau3[[#This Row],[REFERENCE]], Tableau1[NUMERO], 0),4)</f>
        <v>SMT PLASTRON BAS BBC TGAB BAS</v>
      </c>
      <c r="E204" s="6" t="str">
        <f>INDEX(Tableau1[], MATCH(Tableau3[[#This Row],[REFERENCE]], Tableau1[NUMERO], 0), 5)</f>
        <v>BIRDY</v>
      </c>
      <c r="F204" s="6">
        <f>INDEX(Tableau1[], MATCH(Tableau3[[#This Row],[REFERENCE]], Tableau1[NUMERO], 0), 6)</f>
        <v>0</v>
      </c>
      <c r="G204" s="6">
        <f>INDEX(Tableau1[], MATCH(Tableau3[[#This Row],[REFERENCE]], Tableau1[NUMERO], 0), 7)</f>
        <v>0</v>
      </c>
      <c r="H204" t="s">
        <v>12630</v>
      </c>
      <c r="J204" s="2">
        <v>43637</v>
      </c>
      <c r="K204" s="2">
        <v>43637</v>
      </c>
      <c r="L204" s="2"/>
      <c r="O204" s="7">
        <v>43</v>
      </c>
      <c r="P204" s="8" t="s">
        <v>12591</v>
      </c>
      <c r="Q204" s="2">
        <v>43729</v>
      </c>
    </row>
    <row r="205" spans="1:17">
      <c r="A205" s="8">
        <v>34407798</v>
      </c>
      <c r="B205" s="5">
        <f>INDEX(Tableau1[], MATCH(Tableau3[[#This Row],[REFERENCE]], Tableau1[NUMERO], 0), 2)</f>
        <v>43665</v>
      </c>
      <c r="C205" s="6" t="str">
        <f>INDEX(Tableau1[], MATCH(Tableau3[[#This Row],[REFERENCE]], Tableau1[NUMERO], 0), 3)</f>
        <v>SPEC</v>
      </c>
      <c r="D205" s="6" t="str">
        <f>INDEX(Tableau1[], MATCH(Tableau3[[#This Row],[REFERENCE]], Tableau1[NUMERO], 0),4)</f>
        <v xml:space="preserve">USINAGE HANDLE FRONT DOOT GVS similaire à la REF 876-43439 en ALU </v>
      </c>
      <c r="E205" s="6" t="str">
        <f>INDEX(Tableau1[], MATCH(Tableau3[[#This Row],[REFERENCE]], Tableau1[NUMERO], 0), 5)</f>
        <v>ST TOURS</v>
      </c>
      <c r="F205" s="6">
        <f>INDEX(Tableau1[], MATCH(Tableau3[[#This Row],[REFERENCE]], Tableau1[NUMERO], 0), 6)</f>
        <v>0</v>
      </c>
      <c r="G205" s="6">
        <f>INDEX(Tableau1[], MATCH(Tableau3[[#This Row],[REFERENCE]], Tableau1[NUMERO], 0), 7)</f>
        <v>0</v>
      </c>
      <c r="H205" t="s">
        <v>12658</v>
      </c>
      <c r="J205" s="2">
        <v>43664</v>
      </c>
      <c r="K205" s="2">
        <v>43665</v>
      </c>
      <c r="L205" s="2"/>
      <c r="O205" s="7">
        <v>56</v>
      </c>
      <c r="P205" s="8"/>
      <c r="Q205" s="2"/>
    </row>
    <row r="206" spans="1:17">
      <c r="A206" s="8">
        <v>34407862</v>
      </c>
      <c r="B206" s="5">
        <f>INDEX(Tableau1[], MATCH(Tableau3[[#This Row],[REFERENCE]], Tableau1[NUMERO], 0), 2)</f>
        <v>43697</v>
      </c>
      <c r="C206" s="6" t="str">
        <f>INDEX(Tableau1[], MATCH(Tableau3[[#This Row],[REFERENCE]], Tableau1[NUMERO], 0), 3)</f>
        <v>SPEC</v>
      </c>
      <c r="D206" s="6" t="str">
        <f>INDEX(Tableau1[], MATCH(Tableau3[[#This Row],[REFERENCE]], Tableau1[NUMERO], 0),4)</f>
        <v>SMT SUPPORT 3xNS 3P OR 2xNS 3/4P</v>
      </c>
      <c r="E206" s="6" t="str">
        <f>INDEX(Tableau1[], MATCH(Tableau3[[#This Row],[REFERENCE]], Tableau1[NUMERO], 0), 5)</f>
        <v>GVX MBC 500kVA TNC</v>
      </c>
      <c r="F206" s="6">
        <f>INDEX(Tableau1[], MATCH(Tableau3[[#This Row],[REFERENCE]], Tableau1[NUMERO], 0), 6)</f>
        <v>0</v>
      </c>
      <c r="G206" s="6">
        <f>INDEX(Tableau1[], MATCH(Tableau3[[#This Row],[REFERENCE]], Tableau1[NUMERO], 0), 7)</f>
        <v>0</v>
      </c>
      <c r="H206" t="s">
        <v>12609</v>
      </c>
      <c r="J206" s="2">
        <v>43700</v>
      </c>
      <c r="K206" s="2">
        <v>43726</v>
      </c>
      <c r="L206" s="2"/>
      <c r="O206" s="7">
        <v>72</v>
      </c>
      <c r="P206" s="8" t="s">
        <v>12591</v>
      </c>
      <c r="Q206" s="2">
        <v>43817</v>
      </c>
    </row>
    <row r="207" spans="1:17">
      <c r="A207" s="8">
        <v>34407864</v>
      </c>
      <c r="B207" s="5">
        <f>INDEX(Tableau1[], MATCH(Tableau3[[#This Row],[REFERENCE]], Tableau1[NUMERO], 0), 2)</f>
        <v>43697</v>
      </c>
      <c r="C207" s="6" t="str">
        <f>INDEX(Tableau1[], MATCH(Tableau3[[#This Row],[REFERENCE]], Tableau1[NUMERO], 0), 3)</f>
        <v>SPEC</v>
      </c>
      <c r="D207" s="6" t="str">
        <f>INDEX(Tableau1[], MATCH(Tableau3[[#This Row],[REFERENCE]], Tableau1[NUMERO], 0),4)</f>
        <v>SMT SUPPORT VOYANT 3xNS 3P</v>
      </c>
      <c r="E207" s="6" t="str">
        <f>INDEX(Tableau1[], MATCH(Tableau3[[#This Row],[REFERENCE]], Tableau1[NUMERO], 0), 5)</f>
        <v>GVX MBC 500kVA TNC</v>
      </c>
      <c r="F207" s="6">
        <f>INDEX(Tableau1[], MATCH(Tableau3[[#This Row],[REFERENCE]], Tableau1[NUMERO], 0), 6)</f>
        <v>0</v>
      </c>
      <c r="G207" s="6">
        <f>INDEX(Tableau1[], MATCH(Tableau3[[#This Row],[REFERENCE]], Tableau1[NUMERO], 0), 7)</f>
        <v>0</v>
      </c>
      <c r="H207" t="s">
        <v>12609</v>
      </c>
      <c r="J207" s="2">
        <v>43700</v>
      </c>
      <c r="K207" s="2">
        <v>43726</v>
      </c>
      <c r="L207" s="2"/>
      <c r="O207" s="7">
        <v>28</v>
      </c>
      <c r="P207" s="8" t="s">
        <v>12591</v>
      </c>
      <c r="Q207" s="2">
        <v>43817</v>
      </c>
    </row>
    <row r="208" spans="1:17">
      <c r="A208" s="8">
        <v>34407868</v>
      </c>
      <c r="B208" s="9">
        <f>INDEX(Tableau1[], MATCH(Tableau3[[#This Row],[REFERENCE]], Tableau1[NUMERO], 0), 2)</f>
        <v>43697</v>
      </c>
      <c r="C208" s="10" t="str">
        <f>INDEX(Tableau1[], MATCH(Tableau3[[#This Row],[REFERENCE]], Tableau1[NUMERO], 0), 3)</f>
        <v>SPEC</v>
      </c>
      <c r="D208" s="10" t="str">
        <f>INDEX(Tableau1[], MATCH(Tableau3[[#This Row],[REFERENCE]], Tableau1[NUMERO], 0),4)</f>
        <v>SMT PLASTRON 3xNS</v>
      </c>
      <c r="E208" s="10" t="str">
        <f>INDEX(Tableau1[], MATCH(Tableau3[[#This Row],[REFERENCE]], Tableau1[NUMERO], 0), 5)</f>
        <v>GVX MBC 500kVA TNC</v>
      </c>
      <c r="F208" s="10">
        <f>INDEX(Tableau1[], MATCH(Tableau3[[#This Row],[REFERENCE]], Tableau1[NUMERO], 0), 6)</f>
        <v>0</v>
      </c>
      <c r="G208" s="10">
        <f>INDEX(Tableau1[], MATCH(Tableau3[[#This Row],[REFERENCE]], Tableau1[NUMERO], 0), 7)</f>
        <v>0</v>
      </c>
      <c r="H208" t="s">
        <v>12609</v>
      </c>
      <c r="J208" s="2">
        <v>43700</v>
      </c>
      <c r="K208" s="2">
        <v>43726</v>
      </c>
      <c r="L208" s="2"/>
      <c r="O208" s="7">
        <v>62</v>
      </c>
      <c r="P208" s="8" t="s">
        <v>12591</v>
      </c>
      <c r="Q208" s="2">
        <v>43817</v>
      </c>
    </row>
    <row r="209" spans="1:17">
      <c r="A209" s="8">
        <v>34407872</v>
      </c>
      <c r="B209" s="5">
        <f>INDEX(Tableau1[], MATCH(Tableau3[[#This Row],[REFERENCE]], Tableau1[NUMERO], 0), 2)</f>
        <v>43699</v>
      </c>
      <c r="C209" s="6" t="str">
        <f>INDEX(Tableau1[], MATCH(Tableau3[[#This Row],[REFERENCE]], Tableau1[NUMERO], 0), 3)</f>
        <v>SPEC</v>
      </c>
      <c r="D209" s="6" t="str">
        <f>INDEX(Tableau1[], MATCH(Tableau3[[#This Row],[REFERENCE]], Tableau1[NUMERO], 0),4)</f>
        <v>SMT TOIT PASSE CABLE ARRIERE</v>
      </c>
      <c r="E209" s="6" t="str">
        <f>INDEX(Tableau1[], MATCH(Tableau3[[#This Row],[REFERENCE]], Tableau1[NUMERO], 0), 5)</f>
        <v>GVX MBC 500kVA TNC</v>
      </c>
      <c r="F209" s="6">
        <f>INDEX(Tableau1[], MATCH(Tableau3[[#This Row],[REFERENCE]], Tableau1[NUMERO], 0), 6)</f>
        <v>0</v>
      </c>
      <c r="G209" s="6">
        <f>INDEX(Tableau1[], MATCH(Tableau3[[#This Row],[REFERENCE]], Tableau1[NUMERO], 0), 7)</f>
        <v>0</v>
      </c>
      <c r="H209" t="s">
        <v>12609</v>
      </c>
      <c r="J209" s="2">
        <v>43700</v>
      </c>
      <c r="K209" s="2">
        <v>43726</v>
      </c>
      <c r="L209" s="2"/>
      <c r="O209" s="7">
        <v>50</v>
      </c>
      <c r="P209" s="8" t="s">
        <v>12591</v>
      </c>
      <c r="Q209" s="2">
        <v>43817</v>
      </c>
    </row>
    <row r="210" spans="1:17">
      <c r="A210" s="8">
        <v>34407873</v>
      </c>
      <c r="B210" s="5">
        <f>INDEX(Tableau1[], MATCH(Tableau3[[#This Row],[REFERENCE]], Tableau1[NUMERO], 0), 2)</f>
        <v>43700</v>
      </c>
      <c r="C210" s="6" t="str">
        <f>INDEX(Tableau1[], MATCH(Tableau3[[#This Row],[REFERENCE]], Tableau1[NUMERO], 0), 3)</f>
        <v>SPEC</v>
      </c>
      <c r="D210" s="6" t="str">
        <f>INDEX(Tableau1[], MATCH(Tableau3[[#This Row],[REFERENCE]], Tableau1[NUMERO], 0),4)</f>
        <v>SMT SUPPORT PE/PEN VERTICALE</v>
      </c>
      <c r="E210" s="6" t="str">
        <f>INDEX(Tableau1[], MATCH(Tableau3[[#This Row],[REFERENCE]], Tableau1[NUMERO], 0), 5)</f>
        <v>GVX MBC 500kVA TNC</v>
      </c>
      <c r="F210" s="6">
        <f>INDEX(Tableau1[], MATCH(Tableau3[[#This Row],[REFERENCE]], Tableau1[NUMERO], 0), 6)</f>
        <v>0</v>
      </c>
      <c r="G210" s="6">
        <f>INDEX(Tableau1[], MATCH(Tableau3[[#This Row],[REFERENCE]], Tableau1[NUMERO], 0), 7)</f>
        <v>0</v>
      </c>
      <c r="H210" t="s">
        <v>12609</v>
      </c>
      <c r="J210" s="2">
        <v>43700</v>
      </c>
      <c r="K210" s="2">
        <v>43726</v>
      </c>
      <c r="L210" s="2"/>
      <c r="O210" s="7">
        <v>38</v>
      </c>
      <c r="P210" s="8" t="s">
        <v>12591</v>
      </c>
      <c r="Q210" s="2">
        <v>43817</v>
      </c>
    </row>
    <row r="211" spans="1:17">
      <c r="A211" s="8">
        <v>34407898</v>
      </c>
      <c r="B211" s="5">
        <f>INDEX(Tableau1[], MATCH(Tableau3[[#This Row],[REFERENCE]], Tableau1[NUMERO], 0), 2)</f>
        <v>43711</v>
      </c>
      <c r="C211" s="6" t="str">
        <f>INDEX(Tableau1[], MATCH(Tableau3[[#This Row],[REFERENCE]], Tableau1[NUMERO], 0), 3)</f>
        <v>SPEC</v>
      </c>
      <c r="D211" s="6" t="str">
        <f>INDEX(Tableau1[], MATCH(Tableau3[[#This Row],[REFERENCE]], Tableau1[NUMERO], 0),4)</f>
        <v>COP RACCORDEMENT BAT 12x240MM</v>
      </c>
      <c r="E211" s="6" t="str">
        <f>INDEX(Tableau1[], MATCH(Tableau3[[#This Row],[REFERENCE]], Tableau1[NUMERO], 0), 5)</f>
        <v>G7K DC PULL CABINET WITH FUSES</v>
      </c>
      <c r="F211" s="6">
        <f>INDEX(Tableau1[], MATCH(Tableau3[[#This Row],[REFERENCE]], Tableau1[NUMERO], 0), 6)</f>
        <v>0</v>
      </c>
      <c r="G211" s="6">
        <f>INDEX(Tableau1[], MATCH(Tableau3[[#This Row],[REFERENCE]], Tableau1[NUMERO], 0), 7)</f>
        <v>0</v>
      </c>
      <c r="H211" t="s">
        <v>12611</v>
      </c>
      <c r="J211" s="2">
        <v>43720</v>
      </c>
      <c r="K211" s="2" t="s">
        <v>12659</v>
      </c>
      <c r="L211" s="2"/>
      <c r="P211" s="8"/>
      <c r="Q211" s="2"/>
    </row>
    <row r="212" spans="1:17">
      <c r="A212" s="8">
        <v>34407898</v>
      </c>
      <c r="B212" s="9">
        <f>INDEX(Tableau1[], MATCH(Tableau3[[#This Row],[REFERENCE]], Tableau1[NUMERO], 0), 2)</f>
        <v>43711</v>
      </c>
      <c r="C212" s="10" t="str">
        <f>INDEX(Tableau1[], MATCH(Tableau3[[#This Row],[REFERENCE]], Tableau1[NUMERO], 0), 3)</f>
        <v>SPEC</v>
      </c>
      <c r="D212" s="10" t="str">
        <f>INDEX(Tableau1[], MATCH(Tableau3[[#This Row],[REFERENCE]], Tableau1[NUMERO], 0),4)</f>
        <v>COP RACCORDEMENT BAT 12x240MM</v>
      </c>
      <c r="E212" s="10" t="str">
        <f>INDEX(Tableau1[], MATCH(Tableau3[[#This Row],[REFERENCE]], Tableau1[NUMERO], 0), 5)</f>
        <v>G7K DC PULL CABINET WITH FUSES</v>
      </c>
      <c r="F212" s="10">
        <f>INDEX(Tableau1[], MATCH(Tableau3[[#This Row],[REFERENCE]], Tableau1[NUMERO], 0), 6)</f>
        <v>0</v>
      </c>
      <c r="G212" s="10">
        <f>INDEX(Tableau1[], MATCH(Tableau3[[#This Row],[REFERENCE]], Tableau1[NUMERO], 0), 7)</f>
        <v>0</v>
      </c>
      <c r="H212" t="s">
        <v>12644</v>
      </c>
      <c r="J212" s="2">
        <v>43720</v>
      </c>
      <c r="K212" s="2">
        <v>43721</v>
      </c>
      <c r="L212" s="2"/>
      <c r="O212" s="7">
        <v>56.8</v>
      </c>
      <c r="P212" s="8" t="s">
        <v>12660</v>
      </c>
      <c r="Q212" s="2"/>
    </row>
    <row r="213" spans="1:17">
      <c r="A213" s="8">
        <v>34407899</v>
      </c>
      <c r="B213" s="5">
        <f>INDEX(Tableau1[], MATCH(Tableau3[[#This Row],[REFERENCE]], Tableau1[NUMERO], 0), 2)</f>
        <v>43711</v>
      </c>
      <c r="C213" s="6" t="str">
        <f>INDEX(Tableau1[], MATCH(Tableau3[[#This Row],[REFERENCE]], Tableau1[NUMERO], 0), 3)</f>
        <v>SPEC</v>
      </c>
      <c r="D213" s="6" t="str">
        <f>INDEX(Tableau1[], MATCH(Tableau3[[#This Row],[REFERENCE]], Tableau1[NUMERO], 0),4)</f>
        <v>COP LIAISON BAT 1</v>
      </c>
      <c r="E213" s="6" t="str">
        <f>INDEX(Tableau1[], MATCH(Tableau3[[#This Row],[REFERENCE]], Tableau1[NUMERO], 0), 5)</f>
        <v>G7K DC PULL CABINET WITH FUSES</v>
      </c>
      <c r="F213" s="6">
        <f>INDEX(Tableau1[], MATCH(Tableau3[[#This Row],[REFERENCE]], Tableau1[NUMERO], 0), 6)</f>
        <v>0</v>
      </c>
      <c r="G213" s="6">
        <f>INDEX(Tableau1[], MATCH(Tableau3[[#This Row],[REFERENCE]], Tableau1[NUMERO], 0), 7)</f>
        <v>0</v>
      </c>
      <c r="H213" t="s">
        <v>12611</v>
      </c>
      <c r="J213" s="2">
        <v>43720</v>
      </c>
      <c r="K213" s="2" t="s">
        <v>12661</v>
      </c>
      <c r="L213" s="2"/>
      <c r="P213" s="8"/>
      <c r="Q213" s="2"/>
    </row>
    <row r="214" spans="1:17">
      <c r="A214" s="8">
        <v>34407899</v>
      </c>
      <c r="B214" s="5">
        <f>INDEX(Tableau1[], MATCH(Tableau3[[#This Row],[REFERENCE]], Tableau1[NUMERO], 0), 2)</f>
        <v>43711</v>
      </c>
      <c r="C214" s="6" t="str">
        <f>INDEX(Tableau1[], MATCH(Tableau3[[#This Row],[REFERENCE]], Tableau1[NUMERO], 0), 3)</f>
        <v>SPEC</v>
      </c>
      <c r="D214" s="6" t="str">
        <f>INDEX(Tableau1[], MATCH(Tableau3[[#This Row],[REFERENCE]], Tableau1[NUMERO], 0),4)</f>
        <v>COP LIAISON BAT 1</v>
      </c>
      <c r="E214" s="6" t="str">
        <f>INDEX(Tableau1[], MATCH(Tableau3[[#This Row],[REFERENCE]], Tableau1[NUMERO], 0), 5)</f>
        <v>G7K DC PULL CABINET WITH FUSES</v>
      </c>
      <c r="F214" s="6">
        <f>INDEX(Tableau1[], MATCH(Tableau3[[#This Row],[REFERENCE]], Tableau1[NUMERO], 0), 6)</f>
        <v>0</v>
      </c>
      <c r="G214" s="6">
        <f>INDEX(Tableau1[], MATCH(Tableau3[[#This Row],[REFERENCE]], Tableau1[NUMERO], 0), 7)</f>
        <v>0</v>
      </c>
      <c r="H214" t="s">
        <v>12644</v>
      </c>
      <c r="J214" s="2">
        <v>43720</v>
      </c>
      <c r="K214" s="2">
        <v>43721</v>
      </c>
      <c r="L214" s="2"/>
      <c r="O214" s="7">
        <v>15.7</v>
      </c>
      <c r="P214" s="8" t="s">
        <v>12660</v>
      </c>
      <c r="Q214" s="2"/>
    </row>
    <row r="215" spans="1:17">
      <c r="A215" s="8">
        <v>34407900</v>
      </c>
      <c r="B215" s="9">
        <f>INDEX(Tableau1[], MATCH(Tableau3[[#This Row],[REFERENCE]], Tableau1[NUMERO], 0), 2)</f>
        <v>43711</v>
      </c>
      <c r="C215" s="10" t="str">
        <f>INDEX(Tableau1[], MATCH(Tableau3[[#This Row],[REFERENCE]], Tableau1[NUMERO], 0), 3)</f>
        <v>SPEC</v>
      </c>
      <c r="D215" s="10" t="str">
        <f>INDEX(Tableau1[], MATCH(Tableau3[[#This Row],[REFERENCE]], Tableau1[NUMERO], 0),4)</f>
        <v>COP LIAISON BAT 2</v>
      </c>
      <c r="E215" s="10" t="str">
        <f>INDEX(Tableau1[], MATCH(Tableau3[[#This Row],[REFERENCE]], Tableau1[NUMERO], 0), 5)</f>
        <v>G7K DC PULL CABINET WITH FUSES</v>
      </c>
      <c r="F215" s="10">
        <f>INDEX(Tableau1[], MATCH(Tableau3[[#This Row],[REFERENCE]], Tableau1[NUMERO], 0), 6)</f>
        <v>0</v>
      </c>
      <c r="G215" s="10">
        <f>INDEX(Tableau1[], MATCH(Tableau3[[#This Row],[REFERENCE]], Tableau1[NUMERO], 0), 7)</f>
        <v>0</v>
      </c>
      <c r="H215" t="s">
        <v>12611</v>
      </c>
      <c r="J215" s="2">
        <v>43720</v>
      </c>
      <c r="K215" s="2" t="s">
        <v>12661</v>
      </c>
      <c r="L215" s="2"/>
      <c r="P215" s="8"/>
      <c r="Q215" s="2"/>
    </row>
    <row r="216" spans="1:17">
      <c r="A216" s="8">
        <v>34407900</v>
      </c>
      <c r="B216" s="5">
        <f>INDEX(Tableau1[], MATCH(Tableau3[[#This Row],[REFERENCE]], Tableau1[NUMERO], 0), 2)</f>
        <v>43711</v>
      </c>
      <c r="C216" s="6" t="str">
        <f>INDEX(Tableau1[], MATCH(Tableau3[[#This Row],[REFERENCE]], Tableau1[NUMERO], 0), 3)</f>
        <v>SPEC</v>
      </c>
      <c r="D216" s="6" t="str">
        <f>INDEX(Tableau1[], MATCH(Tableau3[[#This Row],[REFERENCE]], Tableau1[NUMERO], 0),4)</f>
        <v>COP LIAISON BAT 2</v>
      </c>
      <c r="E216" s="6" t="str">
        <f>INDEX(Tableau1[], MATCH(Tableau3[[#This Row],[REFERENCE]], Tableau1[NUMERO], 0), 5)</f>
        <v>G7K DC PULL CABINET WITH FUSES</v>
      </c>
      <c r="F216" s="6">
        <f>INDEX(Tableau1[], MATCH(Tableau3[[#This Row],[REFERENCE]], Tableau1[NUMERO], 0), 6)</f>
        <v>0</v>
      </c>
      <c r="G216" s="6">
        <f>INDEX(Tableau1[], MATCH(Tableau3[[#This Row],[REFERENCE]], Tableau1[NUMERO], 0), 7)</f>
        <v>0</v>
      </c>
      <c r="H216" t="s">
        <v>12644</v>
      </c>
      <c r="J216" s="2">
        <v>43720</v>
      </c>
      <c r="K216" s="2">
        <v>43721</v>
      </c>
      <c r="L216" s="2"/>
      <c r="O216" s="7">
        <v>32.9</v>
      </c>
      <c r="P216" s="8" t="s">
        <v>12660</v>
      </c>
      <c r="Q216" s="2"/>
    </row>
    <row r="217" spans="1:17">
      <c r="A217" s="8">
        <v>34407901</v>
      </c>
      <c r="B217" s="5">
        <f>INDEX(Tableau1[], MATCH(Tableau3[[#This Row],[REFERENCE]], Tableau1[NUMERO], 0), 2)</f>
        <v>43711</v>
      </c>
      <c r="C217" s="6" t="str">
        <f>INDEX(Tableau1[], MATCH(Tableau3[[#This Row],[REFERENCE]], Tableau1[NUMERO], 0), 3)</f>
        <v>SPEC</v>
      </c>
      <c r="D217" s="6" t="str">
        <f>INDEX(Tableau1[], MATCH(Tableau3[[#This Row],[REFERENCE]], Tableau1[NUMERO], 0),4)</f>
        <v>COP LIAISON BAT 3</v>
      </c>
      <c r="E217" s="6" t="str">
        <f>INDEX(Tableau1[], MATCH(Tableau3[[#This Row],[REFERENCE]], Tableau1[NUMERO], 0), 5)</f>
        <v>G7K DC PULL CABINET WITH FUSES</v>
      </c>
      <c r="F217" s="6">
        <f>INDEX(Tableau1[], MATCH(Tableau3[[#This Row],[REFERENCE]], Tableau1[NUMERO], 0), 6)</f>
        <v>0</v>
      </c>
      <c r="G217" s="6">
        <f>INDEX(Tableau1[], MATCH(Tableau3[[#This Row],[REFERENCE]], Tableau1[NUMERO], 0), 7)</f>
        <v>0</v>
      </c>
      <c r="H217" t="s">
        <v>12611</v>
      </c>
      <c r="J217" s="2">
        <v>43720</v>
      </c>
      <c r="K217" s="2" t="s">
        <v>12661</v>
      </c>
      <c r="L217" s="2"/>
      <c r="P217" s="8"/>
      <c r="Q217" s="2"/>
    </row>
    <row r="218" spans="1:17">
      <c r="A218" s="8">
        <v>34407901</v>
      </c>
      <c r="B218" s="5">
        <f>INDEX(Tableau1[], MATCH(Tableau3[[#This Row],[REFERENCE]], Tableau1[NUMERO], 0), 2)</f>
        <v>43711</v>
      </c>
      <c r="C218" s="6" t="str">
        <f>INDEX(Tableau1[], MATCH(Tableau3[[#This Row],[REFERENCE]], Tableau1[NUMERO], 0), 3)</f>
        <v>SPEC</v>
      </c>
      <c r="D218" s="6" t="str">
        <f>INDEX(Tableau1[], MATCH(Tableau3[[#This Row],[REFERENCE]], Tableau1[NUMERO], 0),4)</f>
        <v>COP LIAISON BAT 3</v>
      </c>
      <c r="E218" s="6" t="str">
        <f>INDEX(Tableau1[], MATCH(Tableau3[[#This Row],[REFERENCE]], Tableau1[NUMERO], 0), 5)</f>
        <v>G7K DC PULL CABINET WITH FUSES</v>
      </c>
      <c r="F218" s="6">
        <f>INDEX(Tableau1[], MATCH(Tableau3[[#This Row],[REFERENCE]], Tableau1[NUMERO], 0), 6)</f>
        <v>0</v>
      </c>
      <c r="G218" s="6">
        <f>INDEX(Tableau1[], MATCH(Tableau3[[#This Row],[REFERENCE]], Tableau1[NUMERO], 0), 7)</f>
        <v>0</v>
      </c>
      <c r="H218" t="s">
        <v>12644</v>
      </c>
      <c r="J218" s="2">
        <v>43720</v>
      </c>
      <c r="K218" s="2">
        <v>43721</v>
      </c>
      <c r="L218" s="2"/>
      <c r="O218" s="7">
        <v>34.799999999999997</v>
      </c>
      <c r="P218" s="8" t="s">
        <v>12660</v>
      </c>
      <c r="Q218" s="2"/>
    </row>
    <row r="219" spans="1:17">
      <c r="A219" s="8">
        <v>34407902</v>
      </c>
      <c r="B219" s="5">
        <f>INDEX(Tableau1[], MATCH(Tableau3[[#This Row],[REFERENCE]], Tableau1[NUMERO], 0), 2)</f>
        <v>43711</v>
      </c>
      <c r="C219" s="6" t="str">
        <f>INDEX(Tableau1[], MATCH(Tableau3[[#This Row],[REFERENCE]], Tableau1[NUMERO], 0), 3)</f>
        <v>SPEC</v>
      </c>
      <c r="D219" s="6" t="str">
        <f>INDEX(Tableau1[], MATCH(Tableau3[[#This Row],[REFERENCE]], Tableau1[NUMERO], 0),4)</f>
        <v>COP RACCORDEMENT UPS 4x240MM 1</v>
      </c>
      <c r="E219" s="6" t="str">
        <f>INDEX(Tableau1[], MATCH(Tableau3[[#This Row],[REFERENCE]], Tableau1[NUMERO], 0), 5)</f>
        <v>G7K DC PULL CABINET WITH FUSES</v>
      </c>
      <c r="F219" s="6">
        <f>INDEX(Tableau1[], MATCH(Tableau3[[#This Row],[REFERENCE]], Tableau1[NUMERO], 0), 6)</f>
        <v>0</v>
      </c>
      <c r="G219" s="6">
        <f>INDEX(Tableau1[], MATCH(Tableau3[[#This Row],[REFERENCE]], Tableau1[NUMERO], 0), 7)</f>
        <v>0</v>
      </c>
      <c r="H219" t="s">
        <v>12611</v>
      </c>
      <c r="J219" s="2">
        <v>43720</v>
      </c>
      <c r="K219" s="2" t="s">
        <v>12659</v>
      </c>
      <c r="L219" s="2"/>
      <c r="P219" s="8"/>
      <c r="Q219" s="2"/>
    </row>
    <row r="220" spans="1:17">
      <c r="A220" s="8">
        <v>34407902</v>
      </c>
      <c r="B220" s="9">
        <f>INDEX(Tableau1[], MATCH(Tableau3[[#This Row],[REFERENCE]], Tableau1[NUMERO], 0), 2)</f>
        <v>43711</v>
      </c>
      <c r="C220" s="10" t="str">
        <f>INDEX(Tableau1[], MATCH(Tableau3[[#This Row],[REFERENCE]], Tableau1[NUMERO], 0), 3)</f>
        <v>SPEC</v>
      </c>
      <c r="D220" s="10" t="str">
        <f>INDEX(Tableau1[], MATCH(Tableau3[[#This Row],[REFERENCE]], Tableau1[NUMERO], 0),4)</f>
        <v>COP RACCORDEMENT UPS 4x240MM 1</v>
      </c>
      <c r="E220" s="10" t="str">
        <f>INDEX(Tableau1[], MATCH(Tableau3[[#This Row],[REFERENCE]], Tableau1[NUMERO], 0), 5)</f>
        <v>G7K DC PULL CABINET WITH FUSES</v>
      </c>
      <c r="F220" s="10">
        <f>INDEX(Tableau1[], MATCH(Tableau3[[#This Row],[REFERENCE]], Tableau1[NUMERO], 0), 6)</f>
        <v>0</v>
      </c>
      <c r="G220" s="10">
        <f>INDEX(Tableau1[], MATCH(Tableau3[[#This Row],[REFERENCE]], Tableau1[NUMERO], 0), 7)</f>
        <v>0</v>
      </c>
      <c r="H220" t="s">
        <v>12644</v>
      </c>
      <c r="J220" s="2">
        <v>43720</v>
      </c>
      <c r="K220" s="2">
        <v>43721</v>
      </c>
      <c r="L220" s="2"/>
      <c r="O220" s="7">
        <v>97.9</v>
      </c>
      <c r="P220" s="8" t="s">
        <v>12660</v>
      </c>
      <c r="Q220" s="2"/>
    </row>
    <row r="221" spans="1:17">
      <c r="A221" s="8">
        <v>34407903</v>
      </c>
      <c r="B221" s="9">
        <f>INDEX(Tableau1[], MATCH(Tableau3[[#This Row],[REFERENCE]], Tableau1[NUMERO], 0), 2)</f>
        <v>43711</v>
      </c>
      <c r="C221" s="10" t="str">
        <f>INDEX(Tableau1[], MATCH(Tableau3[[#This Row],[REFERENCE]], Tableau1[NUMERO], 0), 3)</f>
        <v>SPEC</v>
      </c>
      <c r="D221" s="10" t="str">
        <f>INDEX(Tableau1[], MATCH(Tableau3[[#This Row],[REFERENCE]], Tableau1[NUMERO], 0),4)</f>
        <v>SMT DECOUPE LINERGY 04564 650MM</v>
      </c>
      <c r="E221" s="10" t="str">
        <f>INDEX(Tableau1[], MATCH(Tableau3[[#This Row],[REFERENCE]], Tableau1[NUMERO], 0), 5)</f>
        <v>G7K DC PULL CABINET WITH FUSES</v>
      </c>
      <c r="F221" s="10">
        <f>INDEX(Tableau1[], MATCH(Tableau3[[#This Row],[REFERENCE]], Tableau1[NUMERO], 0), 6)</f>
        <v>0</v>
      </c>
      <c r="G221" s="10">
        <f>INDEX(Tableau1[], MATCH(Tableau3[[#This Row],[REFERENCE]], Tableau1[NUMERO], 0), 7)</f>
        <v>0</v>
      </c>
      <c r="H221" t="s">
        <v>12609</v>
      </c>
      <c r="J221" s="2">
        <v>43720</v>
      </c>
      <c r="K221" s="2">
        <v>43727</v>
      </c>
      <c r="L221" s="2"/>
      <c r="O221" s="7">
        <v>12</v>
      </c>
      <c r="P221" s="8" t="s">
        <v>12591</v>
      </c>
      <c r="Q221" s="2">
        <v>43818</v>
      </c>
    </row>
    <row r="222" spans="1:17">
      <c r="A222" s="8">
        <v>34407904</v>
      </c>
      <c r="B222" s="5">
        <f>INDEX(Tableau1[], MATCH(Tableau3[[#This Row],[REFERENCE]], Tableau1[NUMERO], 0), 2)</f>
        <v>43711</v>
      </c>
      <c r="C222" s="6" t="str">
        <f>INDEX(Tableau1[], MATCH(Tableau3[[#This Row],[REFERENCE]], Tableau1[NUMERO], 0), 3)</f>
        <v>SPEC</v>
      </c>
      <c r="D222" s="6" t="str">
        <f>INDEX(Tableau1[], MATCH(Tableau3[[#This Row],[REFERENCE]], Tableau1[NUMERO], 0),4)</f>
        <v>COP RACCORDEMENT UPS 4x240MM 2</v>
      </c>
      <c r="E222" s="6" t="str">
        <f>INDEX(Tableau1[], MATCH(Tableau3[[#This Row],[REFERENCE]], Tableau1[NUMERO], 0), 5)</f>
        <v>G7K DC PULL CABINET WITH FUSES</v>
      </c>
      <c r="F222" s="6">
        <f>INDEX(Tableau1[], MATCH(Tableau3[[#This Row],[REFERENCE]], Tableau1[NUMERO], 0), 6)</f>
        <v>0</v>
      </c>
      <c r="G222" s="6">
        <f>INDEX(Tableau1[], MATCH(Tableau3[[#This Row],[REFERENCE]], Tableau1[NUMERO], 0), 7)</f>
        <v>0</v>
      </c>
      <c r="H222" t="s">
        <v>12611</v>
      </c>
      <c r="J222" s="2">
        <v>43720</v>
      </c>
      <c r="K222" s="2" t="s">
        <v>12659</v>
      </c>
      <c r="L222" s="2"/>
      <c r="P222" s="8"/>
      <c r="Q222" s="2"/>
    </row>
    <row r="223" spans="1:17">
      <c r="A223" s="8">
        <v>34407904</v>
      </c>
      <c r="B223" s="5">
        <f>INDEX(Tableau1[], MATCH(Tableau3[[#This Row],[REFERENCE]], Tableau1[NUMERO], 0), 2)</f>
        <v>43711</v>
      </c>
      <c r="C223" s="6" t="str">
        <f>INDEX(Tableau1[], MATCH(Tableau3[[#This Row],[REFERENCE]], Tableau1[NUMERO], 0), 3)</f>
        <v>SPEC</v>
      </c>
      <c r="D223" s="6" t="str">
        <f>INDEX(Tableau1[], MATCH(Tableau3[[#This Row],[REFERENCE]], Tableau1[NUMERO], 0),4)</f>
        <v>COP RACCORDEMENT UPS 4x240MM 2</v>
      </c>
      <c r="E223" s="6" t="str">
        <f>INDEX(Tableau1[], MATCH(Tableau3[[#This Row],[REFERENCE]], Tableau1[NUMERO], 0), 5)</f>
        <v>G7K DC PULL CABINET WITH FUSES</v>
      </c>
      <c r="F223" s="6">
        <f>INDEX(Tableau1[], MATCH(Tableau3[[#This Row],[REFERENCE]], Tableau1[NUMERO], 0), 6)</f>
        <v>0</v>
      </c>
      <c r="G223" s="6">
        <f>INDEX(Tableau1[], MATCH(Tableau3[[#This Row],[REFERENCE]], Tableau1[NUMERO], 0), 7)</f>
        <v>0</v>
      </c>
      <c r="H223" t="s">
        <v>12644</v>
      </c>
      <c r="J223" s="2">
        <v>43720</v>
      </c>
      <c r="K223" s="2">
        <v>43721</v>
      </c>
      <c r="L223" s="2"/>
      <c r="O223" s="7">
        <v>108.5</v>
      </c>
      <c r="P223" s="8" t="s">
        <v>12660</v>
      </c>
      <c r="Q223" s="2"/>
    </row>
    <row r="224" spans="1:17">
      <c r="A224" s="8">
        <v>34407907</v>
      </c>
      <c r="B224" s="5">
        <f>INDEX(Tableau1[], MATCH(Tableau3[[#This Row],[REFERENCE]], Tableau1[NUMERO], 0), 2)</f>
        <v>43713</v>
      </c>
      <c r="C224" s="6" t="str">
        <f>INDEX(Tableau1[], MATCH(Tableau3[[#This Row],[REFERENCE]], Tableau1[NUMERO], 0), 3)</f>
        <v>SPEC</v>
      </c>
      <c r="D224" s="6" t="str">
        <f>INDEX(Tableau1[], MATCH(Tableau3[[#This Row],[REFERENCE]], Tableau1[NUMERO], 0),4)</f>
        <v>PLATINE</v>
      </c>
      <c r="E224" s="6" t="str">
        <f>INDEX(Tableau1[], MATCH(Tableau3[[#This Row],[REFERENCE]], Tableau1[NUMERO], 0), 5)</f>
        <v>BYPASS EASY UPS</v>
      </c>
      <c r="F224" s="6">
        <f>INDEX(Tableau1[], MATCH(Tableau3[[#This Row],[REFERENCE]], Tableau1[NUMERO], 0), 6)</f>
        <v>0</v>
      </c>
      <c r="G224" s="6">
        <f>INDEX(Tableau1[], MATCH(Tableau3[[#This Row],[REFERENCE]], Tableau1[NUMERO], 0), 7)</f>
        <v>0</v>
      </c>
      <c r="H224" t="s">
        <v>12609</v>
      </c>
      <c r="J224" s="2">
        <v>43781</v>
      </c>
      <c r="K224" s="2">
        <v>43782</v>
      </c>
      <c r="L224" s="2"/>
      <c r="O224" s="7">
        <v>70</v>
      </c>
      <c r="P224" s="8" t="s">
        <v>12616</v>
      </c>
      <c r="Q224" s="2">
        <v>43874</v>
      </c>
    </row>
    <row r="225" spans="1:17">
      <c r="A225" s="8">
        <v>34407908</v>
      </c>
      <c r="B225" s="9">
        <f>INDEX(Tableau1[], MATCH(Tableau3[[#This Row],[REFERENCE]], Tableau1[NUMERO], 0), 2)</f>
        <v>43713</v>
      </c>
      <c r="C225" s="10" t="str">
        <f>INDEX(Tableau1[], MATCH(Tableau3[[#This Row],[REFERENCE]], Tableau1[NUMERO], 0), 3)</f>
        <v>SPEC</v>
      </c>
      <c r="D225" s="10" t="str">
        <f>INDEX(Tableau1[], MATCH(Tableau3[[#This Row],[REFERENCE]], Tableau1[NUMERO], 0),4)</f>
        <v>SUPPORT SSIB-UOB</v>
      </c>
      <c r="E225" s="10" t="str">
        <f>INDEX(Tableau1[], MATCH(Tableau3[[#This Row],[REFERENCE]], Tableau1[NUMERO], 0), 5)</f>
        <v>BYPASS EASY UPS</v>
      </c>
      <c r="F225" s="10">
        <f>INDEX(Tableau1[], MATCH(Tableau3[[#This Row],[REFERENCE]], Tableau1[NUMERO], 0), 6)</f>
        <v>0</v>
      </c>
      <c r="G225" s="10">
        <f>INDEX(Tableau1[], MATCH(Tableau3[[#This Row],[REFERENCE]], Tableau1[NUMERO], 0), 7)</f>
        <v>0</v>
      </c>
      <c r="H225" t="s">
        <v>12609</v>
      </c>
      <c r="J225" s="2">
        <v>43724</v>
      </c>
      <c r="K225" s="2">
        <v>43724</v>
      </c>
      <c r="L225" s="2"/>
      <c r="O225" s="7">
        <v>40</v>
      </c>
      <c r="P225" s="8" t="s">
        <v>12616</v>
      </c>
      <c r="Q225" s="2">
        <v>43815</v>
      </c>
    </row>
    <row r="226" spans="1:17">
      <c r="A226" s="8">
        <v>34407909</v>
      </c>
      <c r="B226" s="5">
        <f>INDEX(Tableau1[], MATCH(Tableau3[[#This Row],[REFERENCE]], Tableau1[NUMERO], 0), 2)</f>
        <v>43713</v>
      </c>
      <c r="C226" s="6" t="str">
        <f>INDEX(Tableau1[], MATCH(Tableau3[[#This Row],[REFERENCE]], Tableau1[NUMERO], 0), 3)</f>
        <v>SPEC</v>
      </c>
      <c r="D226" s="6" t="str">
        <f>INDEX(Tableau1[], MATCH(Tableau3[[#This Row],[REFERENCE]], Tableau1[NUMERO], 0),4)</f>
        <v>SUPPORT NSX</v>
      </c>
      <c r="E226" s="6" t="str">
        <f>INDEX(Tableau1[], MATCH(Tableau3[[#This Row],[REFERENCE]], Tableau1[NUMERO], 0), 5)</f>
        <v>BYPASS EASY UPS</v>
      </c>
      <c r="F226" s="6">
        <f>INDEX(Tableau1[], MATCH(Tableau3[[#This Row],[REFERENCE]], Tableau1[NUMERO], 0), 6)</f>
        <v>0</v>
      </c>
      <c r="G226" s="6">
        <f>INDEX(Tableau1[], MATCH(Tableau3[[#This Row],[REFERENCE]], Tableau1[NUMERO], 0), 7)</f>
        <v>0</v>
      </c>
      <c r="H226" t="s">
        <v>12609</v>
      </c>
      <c r="J226" s="2" t="s">
        <v>12662</v>
      </c>
      <c r="K226" s="2">
        <v>43802</v>
      </c>
      <c r="L226" s="2"/>
      <c r="O226" s="7">
        <v>40</v>
      </c>
      <c r="P226" s="8" t="s">
        <v>12614</v>
      </c>
      <c r="Q226" s="2">
        <v>43864</v>
      </c>
    </row>
    <row r="227" spans="1:17">
      <c r="A227" s="8">
        <v>34407910</v>
      </c>
      <c r="B227" s="9">
        <f>INDEX(Tableau1[], MATCH(Tableau3[[#This Row],[REFERENCE]], Tableau1[NUMERO], 0), 2)</f>
        <v>43713</v>
      </c>
      <c r="C227" s="10" t="str">
        <f>INDEX(Tableau1[], MATCH(Tableau3[[#This Row],[REFERENCE]], Tableau1[NUMERO], 0), 3)</f>
        <v>SPEC</v>
      </c>
      <c r="D227" s="10" t="str">
        <f>INDEX(Tableau1[], MATCH(Tableau3[[#This Row],[REFERENCE]], Tableau1[NUMERO], 0),4)</f>
        <v>SUPPORT UOB 1-3</v>
      </c>
      <c r="E227" s="10" t="str">
        <f>INDEX(Tableau1[], MATCH(Tableau3[[#This Row],[REFERENCE]], Tableau1[NUMERO], 0), 5)</f>
        <v>BYPASS EASY UPS</v>
      </c>
      <c r="F227" s="10">
        <f>INDEX(Tableau1[], MATCH(Tableau3[[#This Row],[REFERENCE]], Tableau1[NUMERO], 0), 6)</f>
        <v>0</v>
      </c>
      <c r="G227" s="10">
        <f>INDEX(Tableau1[], MATCH(Tableau3[[#This Row],[REFERENCE]], Tableau1[NUMERO], 0), 7)</f>
        <v>0</v>
      </c>
      <c r="H227" t="s">
        <v>12609</v>
      </c>
      <c r="J227" s="2">
        <v>43724</v>
      </c>
      <c r="K227" s="2">
        <v>43724</v>
      </c>
      <c r="L227" s="2"/>
      <c r="O227" s="7">
        <v>40</v>
      </c>
      <c r="P227" s="8" t="s">
        <v>12616</v>
      </c>
      <c r="Q227" s="2">
        <v>43815</v>
      </c>
    </row>
    <row r="228" spans="1:17">
      <c r="A228" s="8">
        <v>34407911</v>
      </c>
      <c r="B228" s="5">
        <f>INDEX(Tableau1[], MATCH(Tableau3[[#This Row],[REFERENCE]], Tableau1[NUMERO], 0), 2)</f>
        <v>43713</v>
      </c>
      <c r="C228" s="6" t="str">
        <f>INDEX(Tableau1[], MATCH(Tableau3[[#This Row],[REFERENCE]], Tableau1[NUMERO], 0), 3)</f>
        <v>SPEC</v>
      </c>
      <c r="D228" s="6" t="str">
        <f>INDEX(Tableau1[], MATCH(Tableau3[[#This Row],[REFERENCE]], Tableau1[NUMERO], 0),4)</f>
        <v>SUPPORT BORNIERS</v>
      </c>
      <c r="E228" s="6" t="str">
        <f>INDEX(Tableau1[], MATCH(Tableau3[[#This Row],[REFERENCE]], Tableau1[NUMERO], 0), 5)</f>
        <v>BYPASS EASY UPS</v>
      </c>
      <c r="F228" s="6">
        <f>INDEX(Tableau1[], MATCH(Tableau3[[#This Row],[REFERENCE]], Tableau1[NUMERO], 0), 6)</f>
        <v>0</v>
      </c>
      <c r="G228" s="6">
        <f>INDEX(Tableau1[], MATCH(Tableau3[[#This Row],[REFERENCE]], Tableau1[NUMERO], 0), 7)</f>
        <v>0</v>
      </c>
      <c r="H228" t="s">
        <v>12609</v>
      </c>
      <c r="J228" s="2" t="s">
        <v>12662</v>
      </c>
      <c r="K228" s="2">
        <v>43802</v>
      </c>
      <c r="L228" s="2"/>
      <c r="O228" s="7">
        <v>38</v>
      </c>
      <c r="P228" s="8" t="s">
        <v>12614</v>
      </c>
      <c r="Q228" s="2">
        <v>43499</v>
      </c>
    </row>
    <row r="229" spans="1:17">
      <c r="A229" s="8">
        <v>34407912</v>
      </c>
      <c r="B229" s="9">
        <f>INDEX(Tableau1[], MATCH(Tableau3[[#This Row],[REFERENCE]], Tableau1[NUMERO], 0), 2)</f>
        <v>43713</v>
      </c>
      <c r="C229" s="10" t="str">
        <f>INDEX(Tableau1[], MATCH(Tableau3[[#This Row],[REFERENCE]], Tableau1[NUMERO], 0), 3)</f>
        <v>SPEC</v>
      </c>
      <c r="D229" s="10" t="str">
        <f>INDEX(Tableau1[], MATCH(Tableau3[[#This Row],[REFERENCE]], Tableau1[NUMERO], 0),4)</f>
        <v>EQUERRE PLASTRONS DROITE</v>
      </c>
      <c r="E229" s="10" t="str">
        <f>INDEX(Tableau1[], MATCH(Tableau3[[#This Row],[REFERENCE]], Tableau1[NUMERO], 0), 5)</f>
        <v>BYPASS EASY UPS</v>
      </c>
      <c r="F229" s="10">
        <f>INDEX(Tableau1[], MATCH(Tableau3[[#This Row],[REFERENCE]], Tableau1[NUMERO], 0), 6)</f>
        <v>0</v>
      </c>
      <c r="G229" s="10">
        <f>INDEX(Tableau1[], MATCH(Tableau3[[#This Row],[REFERENCE]], Tableau1[NUMERO], 0), 7)</f>
        <v>0</v>
      </c>
      <c r="H229" t="s">
        <v>12609</v>
      </c>
      <c r="J229" s="2">
        <v>43781</v>
      </c>
      <c r="K229" s="2">
        <v>43782</v>
      </c>
      <c r="L229" s="2"/>
      <c r="O229" s="7">
        <v>30</v>
      </c>
      <c r="P229" s="8" t="s">
        <v>12616</v>
      </c>
      <c r="Q229" s="2">
        <v>43874</v>
      </c>
    </row>
    <row r="230" spans="1:17">
      <c r="A230" s="8">
        <v>34407913</v>
      </c>
      <c r="B230" s="5">
        <f>INDEX(Tableau1[], MATCH(Tableau3[[#This Row],[REFERENCE]], Tableau1[NUMERO], 0), 2)</f>
        <v>43713</v>
      </c>
      <c r="C230" s="6" t="str">
        <f>INDEX(Tableau1[], MATCH(Tableau3[[#This Row],[REFERENCE]], Tableau1[NUMERO], 0), 3)</f>
        <v>SPEC</v>
      </c>
      <c r="D230" s="6" t="str">
        <f>INDEX(Tableau1[], MATCH(Tableau3[[#This Row],[REFERENCE]], Tableau1[NUMERO], 0),4)</f>
        <v>EQUERRE PLASTRONS GAUCHE</v>
      </c>
      <c r="E230" s="6" t="str">
        <f>INDEX(Tableau1[], MATCH(Tableau3[[#This Row],[REFERENCE]], Tableau1[NUMERO], 0), 5)</f>
        <v>BYPASS EASY UPS</v>
      </c>
      <c r="F230" s="6">
        <f>INDEX(Tableau1[], MATCH(Tableau3[[#This Row],[REFERENCE]], Tableau1[NUMERO], 0), 6)</f>
        <v>0</v>
      </c>
      <c r="G230" s="6">
        <f>INDEX(Tableau1[], MATCH(Tableau3[[#This Row],[REFERENCE]], Tableau1[NUMERO], 0), 7)</f>
        <v>0</v>
      </c>
      <c r="H230" t="s">
        <v>12609</v>
      </c>
      <c r="J230" s="2">
        <v>43781</v>
      </c>
      <c r="K230" s="2">
        <v>43782</v>
      </c>
      <c r="L230" s="2"/>
      <c r="O230" s="7">
        <v>30</v>
      </c>
      <c r="P230" s="8" t="s">
        <v>12616</v>
      </c>
      <c r="Q230" s="2">
        <v>43874</v>
      </c>
    </row>
    <row r="231" spans="1:17">
      <c r="A231" s="8">
        <v>34407914</v>
      </c>
      <c r="B231" s="5">
        <f>INDEX(Tableau1[], MATCH(Tableau3[[#This Row],[REFERENCE]], Tableau1[NUMERO], 0), 2)</f>
        <v>43713</v>
      </c>
      <c r="C231" s="6" t="str">
        <f>INDEX(Tableau1[], MATCH(Tableau3[[#This Row],[REFERENCE]], Tableau1[NUMERO], 0), 3)</f>
        <v>SPEC</v>
      </c>
      <c r="D231" s="6" t="str">
        <f>INDEX(Tableau1[], MATCH(Tableau3[[#This Row],[REFERENCE]], Tableau1[NUMERO], 0),4)</f>
        <v xml:space="preserve">PLASTRON BYPASS </v>
      </c>
      <c r="E231" s="6" t="str">
        <f>INDEX(Tableau1[], MATCH(Tableau3[[#This Row],[REFERENCE]], Tableau1[NUMERO], 0), 5)</f>
        <v>BYPASS EASY UPS</v>
      </c>
      <c r="F231" s="6">
        <f>INDEX(Tableau1[], MATCH(Tableau3[[#This Row],[REFERENCE]], Tableau1[NUMERO], 0), 6)</f>
        <v>0</v>
      </c>
      <c r="G231" s="6">
        <f>INDEX(Tableau1[], MATCH(Tableau3[[#This Row],[REFERENCE]], Tableau1[NUMERO], 0), 7)</f>
        <v>0</v>
      </c>
      <c r="H231" t="s">
        <v>12609</v>
      </c>
      <c r="J231" s="2">
        <v>43724</v>
      </c>
      <c r="K231" s="2">
        <v>43724</v>
      </c>
      <c r="L231" s="2"/>
      <c r="O231" s="7">
        <v>22</v>
      </c>
      <c r="P231" s="8" t="s">
        <v>12616</v>
      </c>
      <c r="Q231" s="2">
        <v>43815</v>
      </c>
    </row>
    <row r="232" spans="1:17">
      <c r="A232" s="8">
        <v>34407915</v>
      </c>
      <c r="B232" s="5">
        <f>INDEX(Tableau1[], MATCH(Tableau3[[#This Row],[REFERENCE]], Tableau1[NUMERO], 0), 2)</f>
        <v>43713</v>
      </c>
      <c r="C232" s="6" t="str">
        <f>INDEX(Tableau1[], MATCH(Tableau3[[#This Row],[REFERENCE]], Tableau1[NUMERO], 0), 3)</f>
        <v>SPEC</v>
      </c>
      <c r="D232" s="6" t="str">
        <f>INDEX(Tableau1[], MATCH(Tableau3[[#This Row],[REFERENCE]], Tableau1[NUMERO], 0),4)</f>
        <v>PLASTRON UOB</v>
      </c>
      <c r="E232" s="6" t="str">
        <f>INDEX(Tableau1[], MATCH(Tableau3[[#This Row],[REFERENCE]], Tableau1[NUMERO], 0), 5)</f>
        <v>BYPASS EASY UPS</v>
      </c>
      <c r="F232" s="6">
        <f>INDEX(Tableau1[], MATCH(Tableau3[[#This Row],[REFERENCE]], Tableau1[NUMERO], 0), 6)</f>
        <v>0</v>
      </c>
      <c r="G232" s="6">
        <f>INDEX(Tableau1[], MATCH(Tableau3[[#This Row],[REFERENCE]], Tableau1[NUMERO], 0), 7)</f>
        <v>0</v>
      </c>
      <c r="H232" t="s">
        <v>12609</v>
      </c>
      <c r="J232" s="2">
        <v>43724</v>
      </c>
      <c r="K232" s="2">
        <v>43724</v>
      </c>
      <c r="L232" s="2"/>
      <c r="O232" s="7">
        <v>22</v>
      </c>
      <c r="P232" s="8" t="s">
        <v>12616</v>
      </c>
      <c r="Q232" s="2">
        <v>43815</v>
      </c>
    </row>
    <row r="233" spans="1:17">
      <c r="A233" s="8">
        <v>34407916</v>
      </c>
      <c r="B233" s="5">
        <f>INDEX(Tableau1[], MATCH(Tableau3[[#This Row],[REFERENCE]], Tableau1[NUMERO], 0), 2)</f>
        <v>43713</v>
      </c>
      <c r="C233" s="6" t="str">
        <f>INDEX(Tableau1[], MATCH(Tableau3[[#This Row],[REFERENCE]], Tableau1[NUMERO], 0), 3)</f>
        <v>SPEC</v>
      </c>
      <c r="D233" s="6" t="str">
        <f>INDEX(Tableau1[], MATCH(Tableau3[[#This Row],[REFERENCE]], Tableau1[NUMERO], 0),4)</f>
        <v>PLASTRON BORNIERS</v>
      </c>
      <c r="E233" s="6" t="str">
        <f>INDEX(Tableau1[], MATCH(Tableau3[[#This Row],[REFERENCE]], Tableau1[NUMERO], 0), 5)</f>
        <v>BYPASS EASY UPS</v>
      </c>
      <c r="F233" s="6">
        <f>INDEX(Tableau1[], MATCH(Tableau3[[#This Row],[REFERENCE]], Tableau1[NUMERO], 0), 6)</f>
        <v>0</v>
      </c>
      <c r="G233" s="6">
        <f>INDEX(Tableau1[], MATCH(Tableau3[[#This Row],[REFERENCE]], Tableau1[NUMERO], 0), 7)</f>
        <v>0</v>
      </c>
      <c r="H233" t="s">
        <v>12609</v>
      </c>
      <c r="J233" s="2">
        <v>43724</v>
      </c>
      <c r="K233" s="2">
        <v>43724</v>
      </c>
      <c r="L233" s="2"/>
      <c r="O233" s="7">
        <v>22</v>
      </c>
      <c r="P233" s="8" t="s">
        <v>12616</v>
      </c>
      <c r="Q233" s="2">
        <v>43815</v>
      </c>
    </row>
    <row r="234" spans="1:17">
      <c r="A234" s="8">
        <v>34407917</v>
      </c>
      <c r="B234" s="5">
        <f>INDEX(Tableau1[], MATCH(Tableau3[[#This Row],[REFERENCE]], Tableau1[NUMERO], 0), 2)</f>
        <v>43713</v>
      </c>
      <c r="C234" s="6" t="str">
        <f>INDEX(Tableau1[], MATCH(Tableau3[[#This Row],[REFERENCE]], Tableau1[NUMERO], 0), 3)</f>
        <v>SPEC</v>
      </c>
      <c r="D234" s="6" t="str">
        <f>INDEX(Tableau1[], MATCH(Tableau3[[#This Row],[REFERENCE]], Tableau1[NUMERO], 0),4)</f>
        <v>FIX CABLES UOB</v>
      </c>
      <c r="E234" s="6" t="str">
        <f>INDEX(Tableau1[], MATCH(Tableau3[[#This Row],[REFERENCE]], Tableau1[NUMERO], 0), 5)</f>
        <v>BYPASS EASY UPS</v>
      </c>
      <c r="F234" s="6">
        <f>INDEX(Tableau1[], MATCH(Tableau3[[#This Row],[REFERENCE]], Tableau1[NUMERO], 0), 6)</f>
        <v>0</v>
      </c>
      <c r="G234" s="6">
        <f>INDEX(Tableau1[], MATCH(Tableau3[[#This Row],[REFERENCE]], Tableau1[NUMERO], 0), 7)</f>
        <v>0</v>
      </c>
      <c r="H234" t="s">
        <v>12609</v>
      </c>
      <c r="J234" s="2">
        <v>43724</v>
      </c>
      <c r="K234" s="2">
        <v>43724</v>
      </c>
      <c r="L234" s="2"/>
      <c r="O234" s="7">
        <v>28</v>
      </c>
      <c r="P234" s="8" t="s">
        <v>12616</v>
      </c>
      <c r="Q234" s="2">
        <v>43815</v>
      </c>
    </row>
    <row r="235" spans="1:17">
      <c r="A235" s="8">
        <v>34407918</v>
      </c>
      <c r="B235" s="5">
        <f>INDEX(Tableau1[], MATCH(Tableau3[[#This Row],[REFERENCE]], Tableau1[NUMERO], 0), 2)</f>
        <v>43713</v>
      </c>
      <c r="C235" s="6" t="str">
        <f>INDEX(Tableau1[], MATCH(Tableau3[[#This Row],[REFERENCE]], Tableau1[NUMERO], 0), 3)</f>
        <v>SPEC</v>
      </c>
      <c r="D235" s="6" t="str">
        <f>INDEX(Tableau1[], MATCH(Tableau3[[#This Row],[REFERENCE]], Tableau1[NUMERO], 0),4)</f>
        <v>FIX CABLES BORNIERS</v>
      </c>
      <c r="E235" s="6" t="str">
        <f>INDEX(Tableau1[], MATCH(Tableau3[[#This Row],[REFERENCE]], Tableau1[NUMERO], 0), 5)</f>
        <v>BYPASS EASY UPS</v>
      </c>
      <c r="F235" s="6">
        <f>INDEX(Tableau1[], MATCH(Tableau3[[#This Row],[REFERENCE]], Tableau1[NUMERO], 0), 6)</f>
        <v>0</v>
      </c>
      <c r="G235" s="6">
        <f>INDEX(Tableau1[], MATCH(Tableau3[[#This Row],[REFERENCE]], Tableau1[NUMERO], 0), 7)</f>
        <v>0</v>
      </c>
      <c r="H235" t="s">
        <v>12609</v>
      </c>
      <c r="J235" s="2">
        <v>43724</v>
      </c>
      <c r="K235" s="2">
        <v>43724</v>
      </c>
      <c r="L235" s="2"/>
      <c r="O235" s="7">
        <v>26</v>
      </c>
      <c r="P235" s="8" t="s">
        <v>12616</v>
      </c>
      <c r="Q235" s="2">
        <v>43815</v>
      </c>
    </row>
    <row r="236" spans="1:17">
      <c r="A236" s="8">
        <v>34407919</v>
      </c>
      <c r="B236" s="5">
        <f>INDEX(Tableau1[], MATCH(Tableau3[[#This Row],[REFERENCE]], Tableau1[NUMERO], 0), 2)</f>
        <v>43713</v>
      </c>
      <c r="C236" s="6" t="str">
        <f>INDEX(Tableau1[], MATCH(Tableau3[[#This Row],[REFERENCE]], Tableau1[NUMERO], 0), 3)</f>
        <v>SPEC</v>
      </c>
      <c r="D236" s="6" t="str">
        <f>INDEX(Tableau1[], MATCH(Tableau3[[#This Row],[REFERENCE]], Tableau1[NUMERO], 0),4)</f>
        <v>BARRE DE TERRE</v>
      </c>
      <c r="E236" s="6" t="str">
        <f>INDEX(Tableau1[], MATCH(Tableau3[[#This Row],[REFERENCE]], Tableau1[NUMERO], 0), 5)</f>
        <v>BYPASS EASY UPS</v>
      </c>
      <c r="F236" s="6">
        <f>INDEX(Tableau1[], MATCH(Tableau3[[#This Row],[REFERENCE]], Tableau1[NUMERO], 0), 6)</f>
        <v>0</v>
      </c>
      <c r="G236" s="6">
        <f>INDEX(Tableau1[], MATCH(Tableau3[[#This Row],[REFERENCE]], Tableau1[NUMERO], 0), 7)</f>
        <v>0</v>
      </c>
      <c r="H236" t="s">
        <v>12644</v>
      </c>
      <c r="J236" s="2">
        <v>43724</v>
      </c>
      <c r="K236" s="2">
        <v>43724</v>
      </c>
      <c r="L236" s="2"/>
      <c r="O236" s="7">
        <v>231.9</v>
      </c>
      <c r="P236" s="8" t="s">
        <v>12656</v>
      </c>
      <c r="Q236" s="2">
        <v>43815</v>
      </c>
    </row>
    <row r="237" spans="1:17">
      <c r="A237" s="8">
        <v>34407920</v>
      </c>
      <c r="B237" s="5">
        <f>INDEX(Tableau1[], MATCH(Tableau3[[#This Row],[REFERENCE]], Tableau1[NUMERO], 0), 2)</f>
        <v>43714</v>
      </c>
      <c r="C237" s="6" t="str">
        <f>INDEX(Tableau1[], MATCH(Tableau3[[#This Row],[REFERENCE]], Tableau1[NUMERO], 0), 3)</f>
        <v>SPEC</v>
      </c>
      <c r="D237" s="6" t="str">
        <f>INDEX(Tableau1[], MATCH(Tableau3[[#This Row],[REFERENCE]], Tableau1[NUMERO], 0),4)</f>
        <v>SMT SUPPORT RACCORDEMENT BATT</v>
      </c>
      <c r="E237" s="6" t="str">
        <f>INDEX(Tableau1[], MATCH(Tableau3[[#This Row],[REFERENCE]], Tableau1[NUMERO], 0), 5)</f>
        <v>G7K DC PULL CABINET WITH FUSES</v>
      </c>
      <c r="F237" s="6">
        <f>INDEX(Tableau1[], MATCH(Tableau3[[#This Row],[REFERENCE]], Tableau1[NUMERO], 0), 6)</f>
        <v>0</v>
      </c>
      <c r="G237" s="6">
        <f>INDEX(Tableau1[], MATCH(Tableau3[[#This Row],[REFERENCE]], Tableau1[NUMERO], 0), 7)</f>
        <v>0</v>
      </c>
      <c r="H237" t="s">
        <v>12609</v>
      </c>
      <c r="J237" s="2">
        <v>43720</v>
      </c>
      <c r="K237" s="2">
        <v>43727</v>
      </c>
      <c r="L237" s="2"/>
      <c r="O237" s="7">
        <v>40</v>
      </c>
      <c r="P237" s="8" t="s">
        <v>12591</v>
      </c>
      <c r="Q237" s="2">
        <v>43818</v>
      </c>
    </row>
    <row r="238" spans="1:17">
      <c r="A238" s="8">
        <v>34407921</v>
      </c>
      <c r="B238" s="5">
        <f>INDEX(Tableau1[], MATCH(Tableau3[[#This Row],[REFERENCE]], Tableau1[NUMERO], 0), 2)</f>
        <v>43714</v>
      </c>
      <c r="C238" s="6" t="str">
        <f>INDEX(Tableau1[], MATCH(Tableau3[[#This Row],[REFERENCE]], Tableau1[NUMERO], 0), 3)</f>
        <v>SPEC</v>
      </c>
      <c r="D238" s="6" t="str">
        <f>INDEX(Tableau1[], MATCH(Tableau3[[#This Row],[REFERENCE]], Tableau1[NUMERO], 0),4)</f>
        <v>SMT SUPPORT RACCORDEMENT UPS 1</v>
      </c>
      <c r="E238" s="6" t="str">
        <f>INDEX(Tableau1[], MATCH(Tableau3[[#This Row],[REFERENCE]], Tableau1[NUMERO], 0), 5)</f>
        <v>G7K DC PULL CABINET WITH FUSES</v>
      </c>
      <c r="F238" s="6">
        <f>INDEX(Tableau1[], MATCH(Tableau3[[#This Row],[REFERENCE]], Tableau1[NUMERO], 0), 6)</f>
        <v>0</v>
      </c>
      <c r="G238" s="6">
        <f>INDEX(Tableau1[], MATCH(Tableau3[[#This Row],[REFERENCE]], Tableau1[NUMERO], 0), 7)</f>
        <v>0</v>
      </c>
      <c r="H238" t="s">
        <v>12609</v>
      </c>
      <c r="J238" s="2">
        <v>43720</v>
      </c>
      <c r="K238" s="2">
        <v>43727</v>
      </c>
      <c r="L238" s="2"/>
      <c r="O238" s="7">
        <v>48</v>
      </c>
      <c r="P238" s="8" t="s">
        <v>12591</v>
      </c>
      <c r="Q238" s="2">
        <v>43818</v>
      </c>
    </row>
    <row r="239" spans="1:17">
      <c r="A239" s="8">
        <v>34407922</v>
      </c>
      <c r="B239" s="9">
        <f>INDEX(Tableau1[], MATCH(Tableau3[[#This Row],[REFERENCE]], Tableau1[NUMERO], 0), 2)</f>
        <v>43714</v>
      </c>
      <c r="C239" s="10" t="str">
        <f>INDEX(Tableau1[], MATCH(Tableau3[[#This Row],[REFERENCE]], Tableau1[NUMERO], 0), 3)</f>
        <v>SPEC</v>
      </c>
      <c r="D239" s="10" t="str">
        <f>INDEX(Tableau1[], MATCH(Tableau3[[#This Row],[REFERENCE]], Tableau1[NUMERO], 0),4)</f>
        <v>SMT TRAVERSE RACCORDEMENT BATT</v>
      </c>
      <c r="E239" s="10" t="str">
        <f>INDEX(Tableau1[], MATCH(Tableau3[[#This Row],[REFERENCE]], Tableau1[NUMERO], 0), 5)</f>
        <v>G7K DC PULL CABINET WITH FUSES</v>
      </c>
      <c r="F239" s="10">
        <f>INDEX(Tableau1[], MATCH(Tableau3[[#This Row],[REFERENCE]], Tableau1[NUMERO], 0), 6)</f>
        <v>0</v>
      </c>
      <c r="G239" s="10">
        <f>INDEX(Tableau1[], MATCH(Tableau3[[#This Row],[REFERENCE]], Tableau1[NUMERO], 0), 7)</f>
        <v>0</v>
      </c>
      <c r="H239" t="s">
        <v>12609</v>
      </c>
      <c r="J239" s="2">
        <v>43720</v>
      </c>
      <c r="K239" s="2">
        <v>43727</v>
      </c>
      <c r="L239" s="2"/>
      <c r="O239" s="7">
        <v>34</v>
      </c>
      <c r="P239" s="8" t="s">
        <v>12591</v>
      </c>
      <c r="Q239" s="2">
        <v>43818</v>
      </c>
    </row>
    <row r="240" spans="1:17">
      <c r="A240" s="8">
        <v>34407923</v>
      </c>
      <c r="B240" s="5">
        <f>INDEX(Tableau1[], MATCH(Tableau3[[#This Row],[REFERENCE]], Tableau1[NUMERO], 0), 2)</f>
        <v>43714</v>
      </c>
      <c r="C240" s="6" t="str">
        <f>INDEX(Tableau1[], MATCH(Tableau3[[#This Row],[REFERENCE]], Tableau1[NUMERO], 0), 3)</f>
        <v>SPEC</v>
      </c>
      <c r="D240" s="6" t="str">
        <f>INDEX(Tableau1[], MATCH(Tableau3[[#This Row],[REFERENCE]], Tableau1[NUMERO], 0),4)</f>
        <v>SMT SUPPORT RACCORDEMENT UPS 2</v>
      </c>
      <c r="E240" s="6" t="str">
        <f>INDEX(Tableau1[], MATCH(Tableau3[[#This Row],[REFERENCE]], Tableau1[NUMERO], 0), 5)</f>
        <v>G7K DC PULL CABINET WITH FUSES</v>
      </c>
      <c r="F240" s="6">
        <f>INDEX(Tableau1[], MATCH(Tableau3[[#This Row],[REFERENCE]], Tableau1[NUMERO], 0), 6)</f>
        <v>0</v>
      </c>
      <c r="G240" s="6">
        <f>INDEX(Tableau1[], MATCH(Tableau3[[#This Row],[REFERENCE]], Tableau1[NUMERO], 0), 7)</f>
        <v>0</v>
      </c>
      <c r="H240" t="s">
        <v>12609</v>
      </c>
      <c r="J240" s="2">
        <v>43720</v>
      </c>
      <c r="K240" s="2">
        <v>43727</v>
      </c>
      <c r="L240" s="2"/>
      <c r="O240" s="7">
        <v>48</v>
      </c>
      <c r="P240" s="8" t="s">
        <v>12591</v>
      </c>
      <c r="Q240" s="2">
        <v>43818</v>
      </c>
    </row>
    <row r="241" spans="1:18">
      <c r="A241" s="8">
        <v>34407924</v>
      </c>
      <c r="B241" s="5">
        <f>INDEX(Tableau1[], MATCH(Tableau3[[#This Row],[REFERENCE]], Tableau1[NUMERO], 0), 2)</f>
        <v>43714</v>
      </c>
      <c r="C241" s="6" t="str">
        <f>INDEX(Tableau1[], MATCH(Tableau3[[#This Row],[REFERENCE]], Tableau1[NUMERO], 0), 3)</f>
        <v>SPEC</v>
      </c>
      <c r="D241" s="6" t="str">
        <f>INDEX(Tableau1[], MATCH(Tableau3[[#This Row],[REFERENCE]], Tableau1[NUMERO], 0),4)</f>
        <v>SMT TOIT AVANT</v>
      </c>
      <c r="E241" s="6" t="str">
        <f>INDEX(Tableau1[], MATCH(Tableau3[[#This Row],[REFERENCE]], Tableau1[NUMERO], 0), 5)</f>
        <v>G7K DC PULL CABINET WITH FUSES</v>
      </c>
      <c r="F241" s="6">
        <f>INDEX(Tableau1[], MATCH(Tableau3[[#This Row],[REFERENCE]], Tableau1[NUMERO], 0), 6)</f>
        <v>0</v>
      </c>
      <c r="G241" s="6">
        <f>INDEX(Tableau1[], MATCH(Tableau3[[#This Row],[REFERENCE]], Tableau1[NUMERO], 0), 7)</f>
        <v>0</v>
      </c>
      <c r="H241" t="s">
        <v>12609</v>
      </c>
      <c r="J241" s="2">
        <v>43720</v>
      </c>
      <c r="K241" s="2">
        <v>43727</v>
      </c>
      <c r="L241" s="2"/>
      <c r="O241" s="7">
        <v>48</v>
      </c>
      <c r="P241" s="8" t="s">
        <v>12591</v>
      </c>
      <c r="Q241" s="2">
        <v>43818</v>
      </c>
    </row>
    <row r="242" spans="1:18">
      <c r="A242" s="8">
        <v>34407925</v>
      </c>
      <c r="B242" s="5">
        <f>INDEX(Tableau1[], MATCH(Tableau3[[#This Row],[REFERENCE]], Tableau1[NUMERO], 0), 2)</f>
        <v>43714</v>
      </c>
      <c r="C242" s="6" t="str">
        <f>INDEX(Tableau1[], MATCH(Tableau3[[#This Row],[REFERENCE]], Tableau1[NUMERO], 0), 3)</f>
        <v>SPEC</v>
      </c>
      <c r="D242" s="6" t="str">
        <f>INDEX(Tableau1[], MATCH(Tableau3[[#This Row],[REFERENCE]], Tableau1[NUMERO], 0),4)</f>
        <v>SMT TOIT PASSE CABLE ARRIERE</v>
      </c>
      <c r="E242" s="6" t="str">
        <f>INDEX(Tableau1[], MATCH(Tableau3[[#This Row],[REFERENCE]], Tableau1[NUMERO], 0), 5)</f>
        <v>G7K DC PULL CABINET WITH FUSES</v>
      </c>
      <c r="F242" s="6">
        <f>INDEX(Tableau1[], MATCH(Tableau3[[#This Row],[REFERENCE]], Tableau1[NUMERO], 0), 6)</f>
        <v>0</v>
      </c>
      <c r="G242" s="6">
        <f>INDEX(Tableau1[], MATCH(Tableau3[[#This Row],[REFERENCE]], Tableau1[NUMERO], 0), 7)</f>
        <v>0</v>
      </c>
      <c r="H242" t="s">
        <v>12609</v>
      </c>
      <c r="J242" s="2">
        <v>43720</v>
      </c>
      <c r="K242" s="2">
        <v>43727</v>
      </c>
      <c r="L242" s="2"/>
      <c r="O242" s="7">
        <v>40</v>
      </c>
      <c r="P242" s="8" t="s">
        <v>12591</v>
      </c>
      <c r="Q242" s="2">
        <v>43818</v>
      </c>
    </row>
    <row r="243" spans="1:18">
      <c r="A243" s="8">
        <v>34407926</v>
      </c>
      <c r="B243" s="5">
        <f>INDEX(Tableau1[], MATCH(Tableau3[[#This Row],[REFERENCE]], Tableau1[NUMERO], 0), 2)</f>
        <v>43714</v>
      </c>
      <c r="C243" s="6" t="str">
        <f>INDEX(Tableau1[], MATCH(Tableau3[[#This Row],[REFERENCE]], Tableau1[NUMERO], 0), 3)</f>
        <v>SPEC</v>
      </c>
      <c r="D243" s="6" t="str">
        <f>INDEX(Tableau1[], MATCH(Tableau3[[#This Row],[REFERENCE]], Tableau1[NUMERO], 0),4)</f>
        <v>SMT SUPPORT 2xNSX630 DC</v>
      </c>
      <c r="E243" s="6" t="str">
        <f>INDEX(Tableau1[], MATCH(Tableau3[[#This Row],[REFERENCE]], Tableau1[NUMERO], 0), 5)</f>
        <v>G7K DC PULL CABINET WITH FUSES</v>
      </c>
      <c r="F243" s="6">
        <f>INDEX(Tableau1[], MATCH(Tableau3[[#This Row],[REFERENCE]], Tableau1[NUMERO], 0), 6)</f>
        <v>0</v>
      </c>
      <c r="G243" s="6">
        <f>INDEX(Tableau1[], MATCH(Tableau3[[#This Row],[REFERENCE]], Tableau1[NUMERO], 0), 7)</f>
        <v>0</v>
      </c>
      <c r="H243" t="s">
        <v>12609</v>
      </c>
      <c r="J243" s="2">
        <v>43720</v>
      </c>
      <c r="K243" s="2">
        <v>43727</v>
      </c>
      <c r="L243" s="2"/>
      <c r="O243" s="7">
        <v>75</v>
      </c>
      <c r="P243" s="8" t="s">
        <v>12591</v>
      </c>
      <c r="Q243" s="2">
        <v>43818</v>
      </c>
    </row>
    <row r="244" spans="1:18">
      <c r="A244" s="8">
        <v>34407927</v>
      </c>
      <c r="B244" s="5">
        <f>INDEX(Tableau1[], MATCH(Tableau3[[#This Row],[REFERENCE]], Tableau1[NUMERO], 0), 2)</f>
        <v>43714</v>
      </c>
      <c r="C244" s="6" t="str">
        <f>INDEX(Tableau1[], MATCH(Tableau3[[#This Row],[REFERENCE]], Tableau1[NUMERO], 0), 3)</f>
        <v>SPEC</v>
      </c>
      <c r="D244" s="6" t="str">
        <f>INDEX(Tableau1[], MATCH(Tableau3[[#This Row],[REFERENCE]], Tableau1[NUMERO], 0),4)</f>
        <v>SMT FIXATION CABLES UPS</v>
      </c>
      <c r="E244" s="6" t="str">
        <f>INDEX(Tableau1[], MATCH(Tableau3[[#This Row],[REFERENCE]], Tableau1[NUMERO], 0), 5)</f>
        <v>G7K DC PULL CABINET WITH FUSES</v>
      </c>
      <c r="F244" s="6">
        <f>INDEX(Tableau1[], MATCH(Tableau3[[#This Row],[REFERENCE]], Tableau1[NUMERO], 0), 6)</f>
        <v>0</v>
      </c>
      <c r="G244" s="6">
        <f>INDEX(Tableau1[], MATCH(Tableau3[[#This Row],[REFERENCE]], Tableau1[NUMERO], 0), 7)</f>
        <v>0</v>
      </c>
      <c r="H244" t="s">
        <v>12609</v>
      </c>
      <c r="J244" s="2">
        <v>43720</v>
      </c>
      <c r="K244" s="2">
        <v>43727</v>
      </c>
      <c r="L244" s="2"/>
      <c r="O244" s="7">
        <v>16</v>
      </c>
      <c r="P244" s="8" t="s">
        <v>12591</v>
      </c>
      <c r="Q244" s="2">
        <v>43818</v>
      </c>
    </row>
    <row r="245" spans="1:18">
      <c r="A245" s="8">
        <v>34407928</v>
      </c>
      <c r="B245" s="5">
        <f>INDEX(Tableau1[], MATCH(Tableau3[[#This Row],[REFERENCE]], Tableau1[NUMERO], 0), 2)</f>
        <v>43714</v>
      </c>
      <c r="C245" s="6" t="str">
        <f>INDEX(Tableau1[], MATCH(Tableau3[[#This Row],[REFERENCE]], Tableau1[NUMERO], 0), 3)</f>
        <v>SPEC</v>
      </c>
      <c r="D245" s="6" t="str">
        <f>INDEX(Tableau1[], MATCH(Tableau3[[#This Row],[REFERENCE]], Tableau1[NUMERO], 0),4)</f>
        <v>SMT PLASTRON 2xNS630 DC</v>
      </c>
      <c r="E245" s="6" t="str">
        <f>INDEX(Tableau1[], MATCH(Tableau3[[#This Row],[REFERENCE]], Tableau1[NUMERO], 0), 5)</f>
        <v>G7K DC PULL CABINET WITH FUSES</v>
      </c>
      <c r="F245" s="6">
        <f>INDEX(Tableau1[], MATCH(Tableau3[[#This Row],[REFERENCE]], Tableau1[NUMERO], 0), 6)</f>
        <v>0</v>
      </c>
      <c r="G245" s="6">
        <f>INDEX(Tableau1[], MATCH(Tableau3[[#This Row],[REFERENCE]], Tableau1[NUMERO], 0), 7)</f>
        <v>0</v>
      </c>
      <c r="H245" t="s">
        <v>12609</v>
      </c>
      <c r="J245" s="2">
        <v>43720</v>
      </c>
      <c r="K245" s="2">
        <v>43727</v>
      </c>
      <c r="L245" s="2"/>
      <c r="O245" s="7">
        <v>40</v>
      </c>
      <c r="P245" s="8" t="s">
        <v>12591</v>
      </c>
      <c r="Q245" s="2">
        <v>43818</v>
      </c>
    </row>
    <row r="246" spans="1:18">
      <c r="A246" s="8">
        <v>34407929</v>
      </c>
      <c r="B246" s="5">
        <f>INDEX(Tableau1[], MATCH(Tableau3[[#This Row],[REFERENCE]], Tableau1[NUMERO], 0), 2)</f>
        <v>43714</v>
      </c>
      <c r="C246" s="6" t="str">
        <f>INDEX(Tableau1[], MATCH(Tableau3[[#This Row],[REFERENCE]], Tableau1[NUMERO], 0), 3)</f>
        <v>SPEC</v>
      </c>
      <c r="D246" s="6" t="str">
        <f>INDEX(Tableau1[], MATCH(Tableau3[[#This Row],[REFERENCE]], Tableau1[NUMERO], 0),4)</f>
        <v>SMT SUPPORT PE VERTICALE</v>
      </c>
      <c r="E246" s="6" t="str">
        <f>INDEX(Tableau1[], MATCH(Tableau3[[#This Row],[REFERENCE]], Tableau1[NUMERO], 0), 5)</f>
        <v>G7K DC PULL CABINET WITH FUSES</v>
      </c>
      <c r="F246" s="6">
        <f>INDEX(Tableau1[], MATCH(Tableau3[[#This Row],[REFERENCE]], Tableau1[NUMERO], 0), 6)</f>
        <v>0</v>
      </c>
      <c r="G246" s="6">
        <f>INDEX(Tableau1[], MATCH(Tableau3[[#This Row],[REFERENCE]], Tableau1[NUMERO], 0), 7)</f>
        <v>0</v>
      </c>
      <c r="H246" t="s">
        <v>12609</v>
      </c>
      <c r="J246" s="2">
        <v>43720</v>
      </c>
      <c r="K246" s="2">
        <v>43727</v>
      </c>
      <c r="L246" s="2"/>
      <c r="O246" s="7">
        <v>24</v>
      </c>
      <c r="P246" s="8" t="s">
        <v>12591</v>
      </c>
      <c r="Q246" s="2">
        <v>43818</v>
      </c>
    </row>
    <row r="247" spans="1:18">
      <c r="A247" s="8">
        <v>34407934</v>
      </c>
      <c r="B247" s="5">
        <f>INDEX(Tableau1[], MATCH(Tableau3[[#This Row],[REFERENCE]], Tableau1[NUMERO], 0), 2)</f>
        <v>43717</v>
      </c>
      <c r="C247" s="6" t="str">
        <f>INDEX(Tableau1[], MATCH(Tableau3[[#This Row],[REFERENCE]], Tableau1[NUMERO], 0), 3)</f>
        <v>SPEC</v>
      </c>
      <c r="D247" s="6" t="str">
        <f>INDEX(Tableau1[], MATCH(Tableau3[[#This Row],[REFERENCE]], Tableau1[NUMERO], 0),4)</f>
        <v>CAPOT IP20 SUVT COFFRET PHILIPS</v>
      </c>
      <c r="E247" s="6" t="str">
        <f>INDEX(Tableau1[], MATCH(Tableau3[[#This Row],[REFERENCE]], Tableau1[NUMERO], 0), 5)</f>
        <v>SUVT</v>
      </c>
      <c r="F247" s="6">
        <f>INDEX(Tableau1[], MATCH(Tableau3[[#This Row],[REFERENCE]], Tableau1[NUMERO], 0), 6)</f>
        <v>0</v>
      </c>
      <c r="G247" s="6">
        <f>INDEX(Tableau1[], MATCH(Tableau3[[#This Row],[REFERENCE]], Tableau1[NUMERO], 0), 7)</f>
        <v>0</v>
      </c>
      <c r="H247" t="s">
        <v>12608</v>
      </c>
      <c r="J247" s="2">
        <v>43725</v>
      </c>
      <c r="K247" s="2">
        <v>43725</v>
      </c>
      <c r="L247" s="2"/>
      <c r="O247" s="7">
        <v>152</v>
      </c>
      <c r="P247" s="8" t="s">
        <v>12663</v>
      </c>
      <c r="Q247" s="2">
        <v>43816</v>
      </c>
    </row>
    <row r="248" spans="1:18">
      <c r="A248" s="8">
        <v>34407934</v>
      </c>
      <c r="B248" s="5">
        <f>INDEX(Tableau1[], MATCH(Tableau3[[#This Row],[REFERENCE]], Tableau1[NUMERO], 0), 2)</f>
        <v>43717</v>
      </c>
      <c r="C248" s="6" t="str">
        <f>INDEX(Tableau1[], MATCH(Tableau3[[#This Row],[REFERENCE]], Tableau1[NUMERO], 0), 3)</f>
        <v>SPEC</v>
      </c>
      <c r="D248" s="6" t="str">
        <f>INDEX(Tableau1[], MATCH(Tableau3[[#This Row],[REFERENCE]], Tableau1[NUMERO], 0),4)</f>
        <v>CAPOT IP20 SUVT COFFRET PHILIPS</v>
      </c>
      <c r="E248" s="6" t="str">
        <f>INDEX(Tableau1[], MATCH(Tableau3[[#This Row],[REFERENCE]], Tableau1[NUMERO], 0), 5)</f>
        <v>SUVT</v>
      </c>
      <c r="F248" s="6">
        <f>INDEX(Tableau1[], MATCH(Tableau3[[#This Row],[REFERENCE]], Tableau1[NUMERO], 0), 6)</f>
        <v>0</v>
      </c>
      <c r="G248" s="6">
        <f>INDEX(Tableau1[], MATCH(Tableau3[[#This Row],[REFERENCE]], Tableau1[NUMERO], 0), 7)</f>
        <v>0</v>
      </c>
      <c r="H248" t="s">
        <v>12664</v>
      </c>
      <c r="J248" s="2">
        <v>43725</v>
      </c>
      <c r="K248" s="2">
        <v>43733</v>
      </c>
      <c r="L248" s="2"/>
      <c r="O248" s="7">
        <v>380</v>
      </c>
      <c r="P248" s="8" t="s">
        <v>12665</v>
      </c>
      <c r="Q248" s="2">
        <v>43824</v>
      </c>
    </row>
    <row r="249" spans="1:18">
      <c r="A249" s="8">
        <v>34407939</v>
      </c>
      <c r="B249" s="5">
        <f>INDEX(Tableau1[], MATCH(Tableau3[[#This Row],[REFERENCE]], Tableau1[NUMERO], 0), 2)</f>
        <v>43719</v>
      </c>
      <c r="C249" s="6" t="str">
        <f>INDEX(Tableau1[], MATCH(Tableau3[[#This Row],[REFERENCE]], Tableau1[NUMERO], 0), 3)</f>
        <v>SPEC</v>
      </c>
      <c r="D249" s="6" t="str">
        <f>INDEX(Tableau1[], MATCH(Tableau3[[#This Row],[REFERENCE]], Tableau1[NUMERO], 0),4)</f>
        <v>COP DISJONCTEUR BATTERIE JONCTION</v>
      </c>
      <c r="E249" s="6" t="str">
        <f>INDEX(Tableau1[], MATCH(Tableau3[[#This Row],[REFERENCE]], Tableau1[NUMERO], 0), 5)</f>
        <v>BBB GVM 160-250kVA LITHIUM ION</v>
      </c>
      <c r="F249" s="6">
        <f>INDEX(Tableau1[], MATCH(Tableau3[[#This Row],[REFERENCE]], Tableau1[NUMERO], 0), 6)</f>
        <v>0</v>
      </c>
      <c r="G249" s="6">
        <f>INDEX(Tableau1[], MATCH(Tableau3[[#This Row],[REFERENCE]], Tableau1[NUMERO], 0), 7)</f>
        <v>0</v>
      </c>
      <c r="H249" t="s">
        <v>12611</v>
      </c>
      <c r="J249" s="2">
        <v>43727</v>
      </c>
      <c r="K249" s="2">
        <v>43729</v>
      </c>
      <c r="L249" s="2"/>
      <c r="O249" s="7">
        <v>30</v>
      </c>
      <c r="P249" s="8" t="s">
        <v>12663</v>
      </c>
      <c r="Q249" s="2">
        <v>43820</v>
      </c>
    </row>
    <row r="250" spans="1:18">
      <c r="A250" s="8">
        <v>34407939</v>
      </c>
      <c r="B250" s="5">
        <f>INDEX(Tableau1[], MATCH(Tableau3[[#This Row],[REFERENCE]], Tableau1[NUMERO], 0), 2)</f>
        <v>43719</v>
      </c>
      <c r="C250" s="6" t="str">
        <f>INDEX(Tableau1[], MATCH(Tableau3[[#This Row],[REFERENCE]], Tableau1[NUMERO], 0), 3)</f>
        <v>SPEC</v>
      </c>
      <c r="D250" s="6" t="str">
        <f>INDEX(Tableau1[], MATCH(Tableau3[[#This Row],[REFERENCE]], Tableau1[NUMERO], 0),4)</f>
        <v>COP DISJONCTEUR BATTERIE JONCTION</v>
      </c>
      <c r="E250" s="6" t="str">
        <f>INDEX(Tableau1[], MATCH(Tableau3[[#This Row],[REFERENCE]], Tableau1[NUMERO], 0), 5)</f>
        <v>BBB GVM 160-250kVA LITHIUM ION</v>
      </c>
      <c r="F250" s="6">
        <f>INDEX(Tableau1[], MATCH(Tableau3[[#This Row],[REFERENCE]], Tableau1[NUMERO], 0), 6)</f>
        <v>0</v>
      </c>
      <c r="G250" s="6">
        <f>INDEX(Tableau1[], MATCH(Tableau3[[#This Row],[REFERENCE]], Tableau1[NUMERO], 0), 7)</f>
        <v>0</v>
      </c>
      <c r="H250" t="s">
        <v>12644</v>
      </c>
      <c r="J250" s="2">
        <v>43727</v>
      </c>
      <c r="K250" s="2">
        <v>43728</v>
      </c>
      <c r="L250" s="2"/>
      <c r="O250" s="7">
        <v>14.95</v>
      </c>
      <c r="P250" s="8" t="s">
        <v>12656</v>
      </c>
      <c r="Q250" s="2">
        <v>43736</v>
      </c>
      <c r="R250" t="s">
        <v>12666</v>
      </c>
    </row>
    <row r="251" spans="1:18">
      <c r="A251" s="8">
        <v>34407940</v>
      </c>
      <c r="B251" s="5">
        <f>INDEX(Tableau1[], MATCH(Tableau3[[#This Row],[REFERENCE]], Tableau1[NUMERO], 0), 2)</f>
        <v>43719</v>
      </c>
      <c r="C251" s="6" t="str">
        <f>INDEX(Tableau1[], MATCH(Tableau3[[#This Row],[REFERENCE]], Tableau1[NUMERO], 0), 3)</f>
        <v>SPEC</v>
      </c>
      <c r="D251" s="6" t="str">
        <f>INDEX(Tableau1[], MATCH(Tableau3[[#This Row],[REFERENCE]], Tableau1[NUMERO], 0),4)</f>
        <v>COP RACCORDEMENT BATTERIES 1</v>
      </c>
      <c r="E251" s="6" t="str">
        <f>INDEX(Tableau1[], MATCH(Tableau3[[#This Row],[REFERENCE]], Tableau1[NUMERO], 0), 5)</f>
        <v>BBB GVM 160-250kVA LITHIUM ION</v>
      </c>
      <c r="F251" s="6">
        <f>INDEX(Tableau1[], MATCH(Tableau3[[#This Row],[REFERENCE]], Tableau1[NUMERO], 0), 6)</f>
        <v>0</v>
      </c>
      <c r="G251" s="6">
        <f>INDEX(Tableau1[], MATCH(Tableau3[[#This Row],[REFERENCE]], Tableau1[NUMERO], 0), 7)</f>
        <v>0</v>
      </c>
      <c r="H251" t="s">
        <v>12611</v>
      </c>
      <c r="J251" s="2">
        <v>43727</v>
      </c>
      <c r="K251" s="2">
        <v>43729</v>
      </c>
      <c r="L251" s="2"/>
      <c r="O251" s="7">
        <v>80</v>
      </c>
      <c r="P251" s="8" t="s">
        <v>12663</v>
      </c>
      <c r="Q251" s="2">
        <v>43820</v>
      </c>
    </row>
    <row r="252" spans="1:18">
      <c r="A252" s="8">
        <v>34407940</v>
      </c>
      <c r="B252" s="9">
        <f>INDEX(Tableau1[], MATCH(Tableau3[[#This Row],[REFERENCE]], Tableau1[NUMERO], 0), 2)</f>
        <v>43719</v>
      </c>
      <c r="C252" s="10" t="str">
        <f>INDEX(Tableau1[], MATCH(Tableau3[[#This Row],[REFERENCE]], Tableau1[NUMERO], 0), 3)</f>
        <v>SPEC</v>
      </c>
      <c r="D252" s="10" t="str">
        <f>INDEX(Tableau1[], MATCH(Tableau3[[#This Row],[REFERENCE]], Tableau1[NUMERO], 0),4)</f>
        <v>COP RACCORDEMENT BATTERIES 1</v>
      </c>
      <c r="E252" s="10" t="str">
        <f>INDEX(Tableau1[], MATCH(Tableau3[[#This Row],[REFERENCE]], Tableau1[NUMERO], 0), 5)</f>
        <v>BBB GVM 160-250kVA LITHIUM ION</v>
      </c>
      <c r="F252" s="10">
        <f>INDEX(Tableau1[], MATCH(Tableau3[[#This Row],[REFERENCE]], Tableau1[NUMERO], 0), 6)</f>
        <v>0</v>
      </c>
      <c r="G252" s="10">
        <f>INDEX(Tableau1[], MATCH(Tableau3[[#This Row],[REFERENCE]], Tableau1[NUMERO], 0), 7)</f>
        <v>0</v>
      </c>
      <c r="H252" t="s">
        <v>12644</v>
      </c>
      <c r="J252" s="2">
        <v>43727</v>
      </c>
      <c r="K252" s="2">
        <v>43728</v>
      </c>
      <c r="L252" s="2"/>
      <c r="O252" s="7">
        <v>45.25</v>
      </c>
      <c r="P252" s="8" t="s">
        <v>12656</v>
      </c>
      <c r="Q252" s="2">
        <v>43736</v>
      </c>
      <c r="R252" t="s">
        <v>12666</v>
      </c>
    </row>
    <row r="253" spans="1:18">
      <c r="A253" s="8">
        <v>34407941</v>
      </c>
      <c r="B253" s="5">
        <f>INDEX(Tableau1[], MATCH(Tableau3[[#This Row],[REFERENCE]], Tableau1[NUMERO], 0), 2)</f>
        <v>43719</v>
      </c>
      <c r="C253" s="6" t="str">
        <f>INDEX(Tableau1[], MATCH(Tableau3[[#This Row],[REFERENCE]], Tableau1[NUMERO], 0), 3)</f>
        <v>SPEC</v>
      </c>
      <c r="D253" s="6" t="str">
        <f>INDEX(Tableau1[], MATCH(Tableau3[[#This Row],[REFERENCE]], Tableau1[NUMERO], 0),4)</f>
        <v>COP RACCORDEMENT BATTERIES 2</v>
      </c>
      <c r="E253" s="6" t="str">
        <f>INDEX(Tableau1[], MATCH(Tableau3[[#This Row],[REFERENCE]], Tableau1[NUMERO], 0), 5)</f>
        <v>BBB GVM 160-250kVA LITHIUM ION</v>
      </c>
      <c r="F253" s="6">
        <f>INDEX(Tableau1[], MATCH(Tableau3[[#This Row],[REFERENCE]], Tableau1[NUMERO], 0), 6)</f>
        <v>0</v>
      </c>
      <c r="G253" s="6">
        <f>INDEX(Tableau1[], MATCH(Tableau3[[#This Row],[REFERENCE]], Tableau1[NUMERO], 0), 7)</f>
        <v>0</v>
      </c>
      <c r="H253" t="s">
        <v>12611</v>
      </c>
      <c r="J253" s="2">
        <v>43727</v>
      </c>
      <c r="K253" s="2">
        <v>43729</v>
      </c>
      <c r="L253" s="2"/>
      <c r="O253" s="7">
        <v>80</v>
      </c>
      <c r="P253" s="8" t="s">
        <v>12663</v>
      </c>
      <c r="Q253" s="2">
        <v>43820</v>
      </c>
    </row>
    <row r="254" spans="1:18">
      <c r="A254" s="8">
        <v>34407941</v>
      </c>
      <c r="B254" s="5">
        <f>INDEX(Tableau1[], MATCH(Tableau3[[#This Row],[REFERENCE]], Tableau1[NUMERO], 0), 2)</f>
        <v>43719</v>
      </c>
      <c r="C254" s="6" t="str">
        <f>INDEX(Tableau1[], MATCH(Tableau3[[#This Row],[REFERENCE]], Tableau1[NUMERO], 0), 3)</f>
        <v>SPEC</v>
      </c>
      <c r="D254" s="6" t="str">
        <f>INDEX(Tableau1[], MATCH(Tableau3[[#This Row],[REFERENCE]], Tableau1[NUMERO], 0),4)</f>
        <v>COP RACCORDEMENT BATTERIES 2</v>
      </c>
      <c r="E254" s="6" t="str">
        <f>INDEX(Tableau1[], MATCH(Tableau3[[#This Row],[REFERENCE]], Tableau1[NUMERO], 0), 5)</f>
        <v>BBB GVM 160-250kVA LITHIUM ION</v>
      </c>
      <c r="F254" s="6">
        <f>INDEX(Tableau1[], MATCH(Tableau3[[#This Row],[REFERENCE]], Tableau1[NUMERO], 0), 6)</f>
        <v>0</v>
      </c>
      <c r="G254" s="6">
        <f>INDEX(Tableau1[], MATCH(Tableau3[[#This Row],[REFERENCE]], Tableau1[NUMERO], 0), 7)</f>
        <v>0</v>
      </c>
      <c r="H254" t="s">
        <v>12644</v>
      </c>
      <c r="J254" s="2">
        <v>43727</v>
      </c>
      <c r="K254" s="2">
        <v>43728</v>
      </c>
      <c r="L254" s="2"/>
      <c r="O254" s="7">
        <v>41.58</v>
      </c>
      <c r="P254" s="8" t="s">
        <v>12656</v>
      </c>
      <c r="Q254" s="2">
        <v>43736</v>
      </c>
      <c r="R254" t="s">
        <v>12666</v>
      </c>
    </row>
    <row r="255" spans="1:18">
      <c r="A255" s="8">
        <v>34407942</v>
      </c>
      <c r="B255" s="5">
        <f>INDEX(Tableau1[], MATCH(Tableau3[[#This Row],[REFERENCE]], Tableau1[NUMERO], 0), 2)</f>
        <v>43719</v>
      </c>
      <c r="C255" s="6" t="str">
        <f>INDEX(Tableau1[], MATCH(Tableau3[[#This Row],[REFERENCE]], Tableau1[NUMERO], 0), 3)</f>
        <v>SPEC</v>
      </c>
      <c r="D255" s="6" t="str">
        <f>INDEX(Tableau1[], MATCH(Tableau3[[#This Row],[REFERENCE]], Tableau1[NUMERO], 0),4)</f>
        <v>COP RACCORDEMENT BATTERIES 3</v>
      </c>
      <c r="E255" s="6" t="str">
        <f>INDEX(Tableau1[], MATCH(Tableau3[[#This Row],[REFERENCE]], Tableau1[NUMERO], 0), 5)</f>
        <v>BBB GVM 160-250kVA LITHIUM ION</v>
      </c>
      <c r="F255" s="6">
        <f>INDEX(Tableau1[], MATCH(Tableau3[[#This Row],[REFERENCE]], Tableau1[NUMERO], 0), 6)</f>
        <v>0</v>
      </c>
      <c r="G255" s="6">
        <f>INDEX(Tableau1[], MATCH(Tableau3[[#This Row],[REFERENCE]], Tableau1[NUMERO], 0), 7)</f>
        <v>0</v>
      </c>
      <c r="H255" t="s">
        <v>12611</v>
      </c>
      <c r="J255" s="2">
        <v>43727</v>
      </c>
      <c r="K255" s="2">
        <v>43729</v>
      </c>
      <c r="L255" s="2"/>
      <c r="O255" s="7">
        <v>90</v>
      </c>
      <c r="P255" s="8" t="s">
        <v>12663</v>
      </c>
      <c r="Q255" s="2">
        <v>43820</v>
      </c>
    </row>
    <row r="256" spans="1:18">
      <c r="A256" s="8">
        <v>34407942</v>
      </c>
      <c r="B256" s="5">
        <f>INDEX(Tableau1[], MATCH(Tableau3[[#This Row],[REFERENCE]], Tableau1[NUMERO], 0), 2)</f>
        <v>43719</v>
      </c>
      <c r="C256" s="6" t="str">
        <f>INDEX(Tableau1[], MATCH(Tableau3[[#This Row],[REFERENCE]], Tableau1[NUMERO], 0), 3)</f>
        <v>SPEC</v>
      </c>
      <c r="D256" s="6" t="str">
        <f>INDEX(Tableau1[], MATCH(Tableau3[[#This Row],[REFERENCE]], Tableau1[NUMERO], 0),4)</f>
        <v>COP RACCORDEMENT BATTERIES 3</v>
      </c>
      <c r="E256" s="6" t="str">
        <f>INDEX(Tableau1[], MATCH(Tableau3[[#This Row],[REFERENCE]], Tableau1[NUMERO], 0), 5)</f>
        <v>BBB GVM 160-250kVA LITHIUM ION</v>
      </c>
      <c r="F256" s="6">
        <f>INDEX(Tableau1[], MATCH(Tableau3[[#This Row],[REFERENCE]], Tableau1[NUMERO], 0), 6)</f>
        <v>0</v>
      </c>
      <c r="G256" s="6">
        <f>INDEX(Tableau1[], MATCH(Tableau3[[#This Row],[REFERENCE]], Tableau1[NUMERO], 0), 7)</f>
        <v>0</v>
      </c>
      <c r="H256" t="s">
        <v>12644</v>
      </c>
      <c r="J256" s="2">
        <v>43727</v>
      </c>
      <c r="K256" s="2">
        <v>43728</v>
      </c>
      <c r="L256" s="2"/>
      <c r="O256" s="7">
        <v>64.08</v>
      </c>
      <c r="P256" s="8" t="s">
        <v>12656</v>
      </c>
      <c r="Q256" s="2">
        <v>43736</v>
      </c>
      <c r="R256" t="s">
        <v>12666</v>
      </c>
    </row>
    <row r="257" spans="1:18">
      <c r="A257" s="8">
        <v>34407943</v>
      </c>
      <c r="B257" s="5">
        <f>INDEX(Tableau1[], MATCH(Tableau3[[#This Row],[REFERENCE]], Tableau1[NUMERO], 0), 2)</f>
        <v>43719</v>
      </c>
      <c r="C257" s="6" t="str">
        <f>INDEX(Tableau1[], MATCH(Tableau3[[#This Row],[REFERENCE]], Tableau1[NUMERO], 0), 3)</f>
        <v>SPEC</v>
      </c>
      <c r="D257" s="6" t="str">
        <f>INDEX(Tableau1[], MATCH(Tableau3[[#This Row],[REFERENCE]], Tableau1[NUMERO], 0),4)</f>
        <v>COP RACCORDEMENT BATTERIES 4</v>
      </c>
      <c r="E257" s="6" t="str">
        <f>INDEX(Tableau1[], MATCH(Tableau3[[#This Row],[REFERENCE]], Tableau1[NUMERO], 0), 5)</f>
        <v>BBB GVM 160-250kVA LITHIUM ION</v>
      </c>
      <c r="F257" s="6">
        <f>INDEX(Tableau1[], MATCH(Tableau3[[#This Row],[REFERENCE]], Tableau1[NUMERO], 0), 6)</f>
        <v>0</v>
      </c>
      <c r="G257" s="6">
        <f>INDEX(Tableau1[], MATCH(Tableau3[[#This Row],[REFERENCE]], Tableau1[NUMERO], 0), 7)</f>
        <v>0</v>
      </c>
      <c r="H257" t="s">
        <v>12611</v>
      </c>
      <c r="J257" s="2">
        <v>43727</v>
      </c>
      <c r="K257" s="2">
        <v>43729</v>
      </c>
      <c r="L257" s="2"/>
      <c r="O257" s="7">
        <v>80</v>
      </c>
      <c r="P257" s="8" t="s">
        <v>12663</v>
      </c>
      <c r="Q257" s="2">
        <v>43820</v>
      </c>
    </row>
    <row r="258" spans="1:18">
      <c r="A258" s="8">
        <v>34407943</v>
      </c>
      <c r="B258" s="5">
        <f>INDEX(Tableau1[], MATCH(Tableau3[[#This Row],[REFERENCE]], Tableau1[NUMERO], 0), 2)</f>
        <v>43719</v>
      </c>
      <c r="C258" s="6" t="str">
        <f>INDEX(Tableau1[], MATCH(Tableau3[[#This Row],[REFERENCE]], Tableau1[NUMERO], 0), 3)</f>
        <v>SPEC</v>
      </c>
      <c r="D258" s="6" t="str">
        <f>INDEX(Tableau1[], MATCH(Tableau3[[#This Row],[REFERENCE]], Tableau1[NUMERO], 0),4)</f>
        <v>COP RACCORDEMENT BATTERIES 4</v>
      </c>
      <c r="E258" s="6" t="str">
        <f>INDEX(Tableau1[], MATCH(Tableau3[[#This Row],[REFERENCE]], Tableau1[NUMERO], 0), 5)</f>
        <v>BBB GVM 160-250kVA LITHIUM ION</v>
      </c>
      <c r="F258" s="6">
        <f>INDEX(Tableau1[], MATCH(Tableau3[[#This Row],[REFERENCE]], Tableau1[NUMERO], 0), 6)</f>
        <v>0</v>
      </c>
      <c r="G258" s="6">
        <f>INDEX(Tableau1[], MATCH(Tableau3[[#This Row],[REFERENCE]], Tableau1[NUMERO], 0), 7)</f>
        <v>0</v>
      </c>
      <c r="H258" t="s">
        <v>12644</v>
      </c>
      <c r="J258" s="2">
        <v>43727</v>
      </c>
      <c r="K258" s="2">
        <v>43728</v>
      </c>
      <c r="L258" s="2"/>
      <c r="O258" s="7">
        <v>49.83</v>
      </c>
      <c r="P258" s="8" t="s">
        <v>12656</v>
      </c>
      <c r="Q258" s="2">
        <v>43736</v>
      </c>
      <c r="R258" t="s">
        <v>12666</v>
      </c>
    </row>
    <row r="259" spans="1:18">
      <c r="A259" s="8">
        <v>34407946</v>
      </c>
      <c r="B259" s="5">
        <f>INDEX(Tableau1[], MATCH(Tableau3[[#This Row],[REFERENCE]], Tableau1[NUMERO], 0), 2)</f>
        <v>43724</v>
      </c>
      <c r="C259" s="6" t="str">
        <f>INDEX(Tableau1[], MATCH(Tableau3[[#This Row],[REFERENCE]], Tableau1[NUMERO], 0), 3)</f>
        <v>SPEC</v>
      </c>
      <c r="D259" s="6" t="str">
        <f>INDEX(Tableau1[], MATCH(Tableau3[[#This Row],[REFERENCE]], Tableau1[NUMERO], 0),4)</f>
        <v>SMT PLATINE DE FOND</v>
      </c>
      <c r="E259" s="6" t="str">
        <f>INDEX(Tableau1[], MATCH(Tableau3[[#This Row],[REFERENCE]], Tableau1[NUMERO], 0), 5)</f>
        <v>BBB GVM 160-250kVA LITHIUM ION</v>
      </c>
      <c r="F259" s="6">
        <f>INDEX(Tableau1[], MATCH(Tableau3[[#This Row],[REFERENCE]], Tableau1[NUMERO], 0), 6)</f>
        <v>0</v>
      </c>
      <c r="G259" s="6">
        <f>INDEX(Tableau1[], MATCH(Tableau3[[#This Row],[REFERENCE]], Tableau1[NUMERO], 0), 7)</f>
        <v>0</v>
      </c>
      <c r="H259" t="s">
        <v>12609</v>
      </c>
      <c r="J259" s="2">
        <v>43727</v>
      </c>
      <c r="K259" s="2">
        <v>43731</v>
      </c>
      <c r="L259" s="2"/>
      <c r="O259" s="7">
        <v>64</v>
      </c>
      <c r="P259" s="8" t="s">
        <v>12591</v>
      </c>
      <c r="Q259" s="2">
        <v>43822</v>
      </c>
    </row>
    <row r="260" spans="1:18">
      <c r="A260" s="8">
        <v>34407946</v>
      </c>
      <c r="B260" s="5">
        <f>INDEX(Tableau1[], MATCH(Tableau3[[#This Row],[REFERENCE]], Tableau1[NUMERO], 0), 2)</f>
        <v>43724</v>
      </c>
      <c r="C260" s="6" t="str">
        <f>INDEX(Tableau1[], MATCH(Tableau3[[#This Row],[REFERENCE]], Tableau1[NUMERO], 0), 3)</f>
        <v>SPEC</v>
      </c>
      <c r="D260" s="6" t="str">
        <f>INDEX(Tableau1[], MATCH(Tableau3[[#This Row],[REFERENCE]], Tableau1[NUMERO], 0),4)</f>
        <v>SMT PLATINE DE FOND</v>
      </c>
      <c r="E260" s="6" t="str">
        <f>INDEX(Tableau1[], MATCH(Tableau3[[#This Row],[REFERENCE]], Tableau1[NUMERO], 0), 5)</f>
        <v>BBB GVM 160-250kVA LITHIUM ION</v>
      </c>
      <c r="F260" s="6">
        <f>INDEX(Tableau1[], MATCH(Tableau3[[#This Row],[REFERENCE]], Tableau1[NUMERO], 0), 6)</f>
        <v>0</v>
      </c>
      <c r="G260" s="6">
        <f>INDEX(Tableau1[], MATCH(Tableau3[[#This Row],[REFERENCE]], Tableau1[NUMERO], 0), 7)</f>
        <v>0</v>
      </c>
      <c r="H260" t="s">
        <v>12667</v>
      </c>
      <c r="J260" s="2">
        <v>43727</v>
      </c>
      <c r="K260" s="2">
        <v>43727</v>
      </c>
      <c r="L260" s="2"/>
      <c r="O260" s="7" t="s">
        <v>12668</v>
      </c>
      <c r="P260" s="8"/>
      <c r="Q260" s="2"/>
      <c r="R260" t="s">
        <v>12666</v>
      </c>
    </row>
    <row r="261" spans="1:18">
      <c r="A261" s="8">
        <v>34407947</v>
      </c>
      <c r="B261" s="5">
        <f>INDEX(Tableau1[], MATCH(Tableau3[[#This Row],[REFERENCE]], Tableau1[NUMERO], 0), 2)</f>
        <v>43724</v>
      </c>
      <c r="C261" s="6" t="str">
        <f>INDEX(Tableau1[], MATCH(Tableau3[[#This Row],[REFERENCE]], Tableau1[NUMERO], 0), 3)</f>
        <v>SPEC</v>
      </c>
      <c r="D261" s="6" t="str">
        <f>INDEX(Tableau1[], MATCH(Tableau3[[#This Row],[REFERENCE]], Tableau1[NUMERO], 0),4)</f>
        <v>SMT SUPPORT DJ</v>
      </c>
      <c r="E261" s="6" t="str">
        <f>INDEX(Tableau1[], MATCH(Tableau3[[#This Row],[REFERENCE]], Tableau1[NUMERO], 0), 5)</f>
        <v>BBB GVM 160-250kVA LITHIUM ION</v>
      </c>
      <c r="F261" s="6">
        <f>INDEX(Tableau1[], MATCH(Tableau3[[#This Row],[REFERENCE]], Tableau1[NUMERO], 0), 6)</f>
        <v>0</v>
      </c>
      <c r="G261" s="6">
        <f>INDEX(Tableau1[], MATCH(Tableau3[[#This Row],[REFERENCE]], Tableau1[NUMERO], 0), 7)</f>
        <v>0</v>
      </c>
      <c r="H261" t="s">
        <v>12609</v>
      </c>
      <c r="J261" s="2">
        <v>43727</v>
      </c>
      <c r="K261" s="2">
        <v>43731</v>
      </c>
      <c r="L261" s="2"/>
      <c r="O261" s="7">
        <v>24</v>
      </c>
      <c r="P261" s="8" t="s">
        <v>12591</v>
      </c>
      <c r="Q261" s="2">
        <v>43822</v>
      </c>
    </row>
    <row r="262" spans="1:18">
      <c r="A262" s="8">
        <v>34407947</v>
      </c>
      <c r="B262" s="5">
        <f>INDEX(Tableau1[], MATCH(Tableau3[[#This Row],[REFERENCE]], Tableau1[NUMERO], 0), 2)</f>
        <v>43724</v>
      </c>
      <c r="C262" s="6" t="str">
        <f>INDEX(Tableau1[], MATCH(Tableau3[[#This Row],[REFERENCE]], Tableau1[NUMERO], 0), 3)</f>
        <v>SPEC</v>
      </c>
      <c r="D262" s="6" t="str">
        <f>INDEX(Tableau1[], MATCH(Tableau3[[#This Row],[REFERENCE]], Tableau1[NUMERO], 0),4)</f>
        <v>SMT SUPPORT DJ</v>
      </c>
      <c r="E262" s="6" t="str">
        <f>INDEX(Tableau1[], MATCH(Tableau3[[#This Row],[REFERENCE]], Tableau1[NUMERO], 0), 5)</f>
        <v>BBB GVM 160-250kVA LITHIUM ION</v>
      </c>
      <c r="F262" s="6">
        <f>INDEX(Tableau1[], MATCH(Tableau3[[#This Row],[REFERENCE]], Tableau1[NUMERO], 0), 6)</f>
        <v>0</v>
      </c>
      <c r="G262" s="6">
        <f>INDEX(Tableau1[], MATCH(Tableau3[[#This Row],[REFERENCE]], Tableau1[NUMERO], 0), 7)</f>
        <v>0</v>
      </c>
      <c r="H262" t="s">
        <v>12667</v>
      </c>
      <c r="J262" s="2">
        <v>43727</v>
      </c>
      <c r="K262" s="2">
        <v>43727</v>
      </c>
      <c r="L262" s="2"/>
      <c r="O262" s="7" t="s">
        <v>12668</v>
      </c>
      <c r="P262" s="8"/>
      <c r="Q262" s="2"/>
      <c r="R262" t="s">
        <v>12666</v>
      </c>
    </row>
    <row r="263" spans="1:18">
      <c r="A263" s="8">
        <v>34407948</v>
      </c>
      <c r="B263" s="5">
        <f>INDEX(Tableau1[], MATCH(Tableau3[[#This Row],[REFERENCE]], Tableau1[NUMERO], 0), 2)</f>
        <v>43724</v>
      </c>
      <c r="C263" s="6" t="str">
        <f>INDEX(Tableau1[], MATCH(Tableau3[[#This Row],[REFERENCE]], Tableau1[NUMERO], 0), 3)</f>
        <v>SPEC</v>
      </c>
      <c r="D263" s="6" t="str">
        <f>INDEX(Tableau1[], MATCH(Tableau3[[#This Row],[REFERENCE]], Tableau1[NUMERO], 0),4)</f>
        <v>SMT TOIT ALU 3mm</v>
      </c>
      <c r="E263" s="6" t="str">
        <f>INDEX(Tableau1[], MATCH(Tableau3[[#This Row],[REFERENCE]], Tableau1[NUMERO], 0), 5)</f>
        <v>BBB GVM 160-250kVA LITHIUM ION</v>
      </c>
      <c r="F263" s="6">
        <f>INDEX(Tableau1[], MATCH(Tableau3[[#This Row],[REFERENCE]], Tableau1[NUMERO], 0), 6)</f>
        <v>0</v>
      </c>
      <c r="G263" s="6">
        <f>INDEX(Tableau1[], MATCH(Tableau3[[#This Row],[REFERENCE]], Tableau1[NUMERO], 0), 7)</f>
        <v>0</v>
      </c>
      <c r="H263" t="s">
        <v>12609</v>
      </c>
      <c r="J263" s="2">
        <v>43724</v>
      </c>
      <c r="K263" s="2">
        <v>43724</v>
      </c>
      <c r="L263" s="2"/>
      <c r="O263" s="7">
        <v>49</v>
      </c>
      <c r="P263" s="8" t="s">
        <v>12669</v>
      </c>
      <c r="Q263" s="2">
        <v>43815</v>
      </c>
    </row>
    <row r="264" spans="1:18">
      <c r="A264" s="8">
        <v>34407949</v>
      </c>
      <c r="B264" s="5">
        <f>INDEX(Tableau1[], MATCH(Tableau3[[#This Row],[REFERENCE]], Tableau1[NUMERO], 0), 2)</f>
        <v>43724</v>
      </c>
      <c r="C264" s="6" t="str">
        <f>INDEX(Tableau1[], MATCH(Tableau3[[#This Row],[REFERENCE]], Tableau1[NUMERO], 0), 3)</f>
        <v>SPEC</v>
      </c>
      <c r="D264" s="6" t="str">
        <f>INDEX(Tableau1[], MATCH(Tableau3[[#This Row],[REFERENCE]], Tableau1[NUMERO], 0),4)</f>
        <v>SMT FIXATION CABLES</v>
      </c>
      <c r="E264" s="6" t="str">
        <f>INDEX(Tableau1[], MATCH(Tableau3[[#This Row],[REFERENCE]], Tableau1[NUMERO], 0), 5)</f>
        <v>BBB GVM 160-250kVA LITHIUM ION</v>
      </c>
      <c r="F264" s="6">
        <f>INDEX(Tableau1[], MATCH(Tableau3[[#This Row],[REFERENCE]], Tableau1[NUMERO], 0), 6)</f>
        <v>0</v>
      </c>
      <c r="G264" s="6">
        <f>INDEX(Tableau1[], MATCH(Tableau3[[#This Row],[REFERENCE]], Tableau1[NUMERO], 0), 7)</f>
        <v>0</v>
      </c>
      <c r="H264" t="s">
        <v>12609</v>
      </c>
      <c r="J264" s="2">
        <v>43727</v>
      </c>
      <c r="K264" s="2">
        <v>43731</v>
      </c>
      <c r="L264" s="2"/>
      <c r="O264" s="7">
        <v>18</v>
      </c>
      <c r="P264" s="8" t="s">
        <v>12591</v>
      </c>
      <c r="Q264" s="2">
        <v>43822</v>
      </c>
    </row>
    <row r="265" spans="1:18">
      <c r="A265" s="8">
        <v>34407949</v>
      </c>
      <c r="B265" s="5">
        <f>INDEX(Tableau1[], MATCH(Tableau3[[#This Row],[REFERENCE]], Tableau1[NUMERO], 0), 2)</f>
        <v>43724</v>
      </c>
      <c r="C265" s="6" t="str">
        <f>INDEX(Tableau1[], MATCH(Tableau3[[#This Row],[REFERENCE]], Tableau1[NUMERO], 0), 3)</f>
        <v>SPEC</v>
      </c>
      <c r="D265" s="6" t="str">
        <f>INDEX(Tableau1[], MATCH(Tableau3[[#This Row],[REFERENCE]], Tableau1[NUMERO], 0),4)</f>
        <v>SMT FIXATION CABLES</v>
      </c>
      <c r="E265" s="6" t="str">
        <f>INDEX(Tableau1[], MATCH(Tableau3[[#This Row],[REFERENCE]], Tableau1[NUMERO], 0), 5)</f>
        <v>BBB GVM 160-250kVA LITHIUM ION</v>
      </c>
      <c r="F265" s="6">
        <f>INDEX(Tableau1[], MATCH(Tableau3[[#This Row],[REFERENCE]], Tableau1[NUMERO], 0), 6)</f>
        <v>0</v>
      </c>
      <c r="G265" s="6">
        <f>INDEX(Tableau1[], MATCH(Tableau3[[#This Row],[REFERENCE]], Tableau1[NUMERO], 0), 7)</f>
        <v>0</v>
      </c>
      <c r="H265" t="s">
        <v>12667</v>
      </c>
      <c r="J265" s="2">
        <v>43727</v>
      </c>
      <c r="K265" s="2">
        <v>43727</v>
      </c>
      <c r="L265" s="2"/>
      <c r="O265" s="7" t="s">
        <v>12668</v>
      </c>
      <c r="P265" s="8"/>
      <c r="Q265" s="2"/>
      <c r="R265" t="s">
        <v>12666</v>
      </c>
    </row>
    <row r="266" spans="1:18">
      <c r="A266" s="8">
        <v>34407950</v>
      </c>
      <c r="B266" s="5">
        <f>INDEX(Tableau1[], MATCH(Tableau3[[#This Row],[REFERENCE]], Tableau1[NUMERO], 0), 2)</f>
        <v>43724</v>
      </c>
      <c r="C266" s="6" t="str">
        <f>INDEX(Tableau1[], MATCH(Tableau3[[#This Row],[REFERENCE]], Tableau1[NUMERO], 0), 3)</f>
        <v>SPEC</v>
      </c>
      <c r="D266" s="6" t="str">
        <f>INDEX(Tableau1[], MATCH(Tableau3[[#This Row],[REFERENCE]], Tableau1[NUMERO], 0),4)</f>
        <v>KIT FILERIE COFFRET DISPLAY BOX</v>
      </c>
      <c r="E266" s="6" t="str">
        <f>INDEX(Tableau1[], MATCH(Tableau3[[#This Row],[REFERENCE]], Tableau1[NUMERO], 0), 5)</f>
        <v>BBB GVM 160-250kVA LITHIUM ION</v>
      </c>
      <c r="F266" s="6">
        <f>INDEX(Tableau1[], MATCH(Tableau3[[#This Row],[REFERENCE]], Tableau1[NUMERO], 0), 6)</f>
        <v>0</v>
      </c>
      <c r="G266" s="6">
        <f>INDEX(Tableau1[], MATCH(Tableau3[[#This Row],[REFERENCE]], Tableau1[NUMERO], 0), 7)</f>
        <v>0</v>
      </c>
      <c r="H266" t="s">
        <v>12595</v>
      </c>
      <c r="J266" s="2">
        <v>43725</v>
      </c>
      <c r="K266" s="2">
        <v>43725</v>
      </c>
      <c r="L266" s="2"/>
      <c r="O266" s="7">
        <v>159.72999999999999</v>
      </c>
      <c r="P266" s="8" t="s">
        <v>12642</v>
      </c>
      <c r="Q266" s="2">
        <v>43816</v>
      </c>
    </row>
    <row r="267" spans="1:18">
      <c r="A267" s="8">
        <v>34407951</v>
      </c>
      <c r="B267" s="5">
        <f>INDEX(Tableau1[], MATCH(Tableau3[[#This Row],[REFERENCE]], Tableau1[NUMERO], 0), 2)</f>
        <v>43724</v>
      </c>
      <c r="C267" s="6" t="str">
        <f>INDEX(Tableau1[], MATCH(Tableau3[[#This Row],[REFERENCE]], Tableau1[NUMERO], 0), 3)</f>
        <v>SPEC</v>
      </c>
      <c r="D267" s="6" t="str">
        <f>INDEX(Tableau1[], MATCH(Tableau3[[#This Row],[REFERENCE]], Tableau1[NUMERO], 0),4)</f>
        <v>SMT LEFT PROTECTION SHILED SUPPORT</v>
      </c>
      <c r="E267" s="6" t="str">
        <f>INDEX(Tableau1[], MATCH(Tableau3[[#This Row],[REFERENCE]], Tableau1[NUMERO], 0), 5)</f>
        <v>BBB GVM 160-250kVA LITHIUM ION</v>
      </c>
      <c r="F267" s="6">
        <f>INDEX(Tableau1[], MATCH(Tableau3[[#This Row],[REFERENCE]], Tableau1[NUMERO], 0), 6)</f>
        <v>0</v>
      </c>
      <c r="G267" s="6">
        <f>INDEX(Tableau1[], MATCH(Tableau3[[#This Row],[REFERENCE]], Tableau1[NUMERO], 0), 7)</f>
        <v>0</v>
      </c>
      <c r="H267" t="s">
        <v>12609</v>
      </c>
      <c r="J267" s="2">
        <v>43727</v>
      </c>
      <c r="K267" s="2">
        <v>43731</v>
      </c>
      <c r="L267" s="2"/>
      <c r="O267" s="7">
        <v>52</v>
      </c>
      <c r="P267" s="8" t="s">
        <v>12591</v>
      </c>
      <c r="Q267" s="2">
        <v>43822</v>
      </c>
    </row>
    <row r="268" spans="1:18">
      <c r="A268" s="8">
        <v>34407951</v>
      </c>
      <c r="B268" s="5">
        <f>INDEX(Tableau1[], MATCH(Tableau3[[#This Row],[REFERENCE]], Tableau1[NUMERO], 0), 2)</f>
        <v>43724</v>
      </c>
      <c r="C268" s="6" t="str">
        <f>INDEX(Tableau1[], MATCH(Tableau3[[#This Row],[REFERENCE]], Tableau1[NUMERO], 0), 3)</f>
        <v>SPEC</v>
      </c>
      <c r="D268" s="6" t="str">
        <f>INDEX(Tableau1[], MATCH(Tableau3[[#This Row],[REFERENCE]], Tableau1[NUMERO], 0),4)</f>
        <v>SMT LEFT PROTECTION SHILED SUPPORT</v>
      </c>
      <c r="E268" s="6" t="str">
        <f>INDEX(Tableau1[], MATCH(Tableau3[[#This Row],[REFERENCE]], Tableau1[NUMERO], 0), 5)</f>
        <v>BBB GVM 160-250kVA LITHIUM ION</v>
      </c>
      <c r="F268" s="6">
        <f>INDEX(Tableau1[], MATCH(Tableau3[[#This Row],[REFERENCE]], Tableau1[NUMERO], 0), 6)</f>
        <v>0</v>
      </c>
      <c r="G268" s="6">
        <f>INDEX(Tableau1[], MATCH(Tableau3[[#This Row],[REFERENCE]], Tableau1[NUMERO], 0), 7)</f>
        <v>0</v>
      </c>
      <c r="H268" t="s">
        <v>12667</v>
      </c>
      <c r="J268" s="2">
        <v>43727</v>
      </c>
      <c r="K268" s="2">
        <v>43727</v>
      </c>
      <c r="L268" s="2"/>
      <c r="O268" s="7" t="s">
        <v>12668</v>
      </c>
      <c r="P268" s="8"/>
      <c r="Q268" s="2"/>
      <c r="R268" t="s">
        <v>12666</v>
      </c>
    </row>
    <row r="269" spans="1:18">
      <c r="A269" s="8">
        <v>34407952</v>
      </c>
      <c r="B269" s="5">
        <f>INDEX(Tableau1[], MATCH(Tableau3[[#This Row],[REFERENCE]], Tableau1[NUMERO], 0), 2)</f>
        <v>43724</v>
      </c>
      <c r="C269" s="6" t="str">
        <f>INDEX(Tableau1[], MATCH(Tableau3[[#This Row],[REFERENCE]], Tableau1[NUMERO], 0), 3)</f>
        <v>SPEC</v>
      </c>
      <c r="D269" s="6" t="str">
        <f>INDEX(Tableau1[], MATCH(Tableau3[[#This Row],[REFERENCE]], Tableau1[NUMERO], 0),4)</f>
        <v>SMT RIGHT PROTECTION SHILED SUPPORT</v>
      </c>
      <c r="E269" s="6" t="str">
        <f>INDEX(Tableau1[], MATCH(Tableau3[[#This Row],[REFERENCE]], Tableau1[NUMERO], 0), 5)</f>
        <v>BBB GVM 160-250kVA LITHIUM ION</v>
      </c>
      <c r="F269" s="6">
        <f>INDEX(Tableau1[], MATCH(Tableau3[[#This Row],[REFERENCE]], Tableau1[NUMERO], 0), 6)</f>
        <v>0</v>
      </c>
      <c r="G269" s="6">
        <f>INDEX(Tableau1[], MATCH(Tableau3[[#This Row],[REFERENCE]], Tableau1[NUMERO], 0), 7)</f>
        <v>0</v>
      </c>
      <c r="H269" t="s">
        <v>12609</v>
      </c>
      <c r="J269" s="2">
        <v>43727</v>
      </c>
      <c r="K269" s="2">
        <v>43731</v>
      </c>
      <c r="L269" s="2"/>
      <c r="O269" s="7">
        <v>54</v>
      </c>
      <c r="P269" s="8" t="s">
        <v>12591</v>
      </c>
      <c r="Q269" s="2">
        <v>43822</v>
      </c>
    </row>
    <row r="270" spans="1:18">
      <c r="A270" s="8">
        <v>34407952</v>
      </c>
      <c r="B270" s="5">
        <f>INDEX(Tableau1[], MATCH(Tableau3[[#This Row],[REFERENCE]], Tableau1[NUMERO], 0), 2)</f>
        <v>43724</v>
      </c>
      <c r="C270" s="6" t="str">
        <f>INDEX(Tableau1[], MATCH(Tableau3[[#This Row],[REFERENCE]], Tableau1[NUMERO], 0), 3)</f>
        <v>SPEC</v>
      </c>
      <c r="D270" s="6" t="str">
        <f>INDEX(Tableau1[], MATCH(Tableau3[[#This Row],[REFERENCE]], Tableau1[NUMERO], 0),4)</f>
        <v>SMT RIGHT PROTECTION SHILED SUPPORT</v>
      </c>
      <c r="E270" s="6" t="str">
        <f>INDEX(Tableau1[], MATCH(Tableau3[[#This Row],[REFERENCE]], Tableau1[NUMERO], 0), 5)</f>
        <v>BBB GVM 160-250kVA LITHIUM ION</v>
      </c>
      <c r="F270" s="6">
        <f>INDEX(Tableau1[], MATCH(Tableau3[[#This Row],[REFERENCE]], Tableau1[NUMERO], 0), 6)</f>
        <v>0</v>
      </c>
      <c r="G270" s="6">
        <f>INDEX(Tableau1[], MATCH(Tableau3[[#This Row],[REFERENCE]], Tableau1[NUMERO], 0), 7)</f>
        <v>0</v>
      </c>
      <c r="H270" t="s">
        <v>12667</v>
      </c>
      <c r="J270" s="2">
        <v>43727</v>
      </c>
      <c r="K270" s="2">
        <v>43727</v>
      </c>
      <c r="L270" s="2"/>
      <c r="O270" s="7" t="s">
        <v>12668</v>
      </c>
      <c r="P270" s="8"/>
      <c r="Q270" s="2"/>
      <c r="R270" t="s">
        <v>12666</v>
      </c>
    </row>
    <row r="271" spans="1:18">
      <c r="A271" s="8">
        <v>34407953</v>
      </c>
      <c r="B271" s="5">
        <f>INDEX(Tableau1[], MATCH(Tableau3[[#This Row],[REFERENCE]], Tableau1[NUMERO], 0), 2)</f>
        <v>43725</v>
      </c>
      <c r="C271" s="6" t="str">
        <f>INDEX(Tableau1[], MATCH(Tableau3[[#This Row],[REFERENCE]], Tableau1[NUMERO], 0), 3)</f>
        <v>SPEC</v>
      </c>
      <c r="D271" s="6" t="str">
        <f>INDEX(Tableau1[], MATCH(Tableau3[[#This Row],[REFERENCE]], Tableau1[NUMERO], 0),4)</f>
        <v>SMT PLASTRON</v>
      </c>
      <c r="E271" s="6" t="str">
        <f>INDEX(Tableau1[], MATCH(Tableau3[[#This Row],[REFERENCE]], Tableau1[NUMERO], 0), 5)</f>
        <v>BBB GVM 160-250kVA LITHIUM ION</v>
      </c>
      <c r="F271" s="6">
        <f>INDEX(Tableau1[], MATCH(Tableau3[[#This Row],[REFERENCE]], Tableau1[NUMERO], 0), 6)</f>
        <v>0</v>
      </c>
      <c r="G271" s="6">
        <f>INDEX(Tableau1[], MATCH(Tableau3[[#This Row],[REFERENCE]], Tableau1[NUMERO], 0), 7)</f>
        <v>0</v>
      </c>
      <c r="H271" t="s">
        <v>12609</v>
      </c>
      <c r="J271" s="2">
        <v>43727</v>
      </c>
      <c r="K271" s="2">
        <v>43731</v>
      </c>
      <c r="L271" s="2"/>
      <c r="O271" s="7">
        <v>81</v>
      </c>
      <c r="P271" s="8" t="s">
        <v>12591</v>
      </c>
      <c r="Q271" s="2">
        <v>43822</v>
      </c>
    </row>
    <row r="272" spans="1:18">
      <c r="A272" s="8">
        <v>34407953</v>
      </c>
      <c r="B272" s="5">
        <f>INDEX(Tableau1[], MATCH(Tableau3[[#This Row],[REFERENCE]], Tableau1[NUMERO], 0), 2)</f>
        <v>43725</v>
      </c>
      <c r="C272" s="6" t="str">
        <f>INDEX(Tableau1[], MATCH(Tableau3[[#This Row],[REFERENCE]], Tableau1[NUMERO], 0), 3)</f>
        <v>SPEC</v>
      </c>
      <c r="D272" s="6" t="str">
        <f>INDEX(Tableau1[], MATCH(Tableau3[[#This Row],[REFERENCE]], Tableau1[NUMERO], 0),4)</f>
        <v>SMT PLASTRON</v>
      </c>
      <c r="E272" s="6" t="str">
        <f>INDEX(Tableau1[], MATCH(Tableau3[[#This Row],[REFERENCE]], Tableau1[NUMERO], 0), 5)</f>
        <v>BBB GVM 160-250kVA LITHIUM ION</v>
      </c>
      <c r="F272" s="6">
        <f>INDEX(Tableau1[], MATCH(Tableau3[[#This Row],[REFERENCE]], Tableau1[NUMERO], 0), 6)</f>
        <v>0</v>
      </c>
      <c r="G272" s="6">
        <f>INDEX(Tableau1[], MATCH(Tableau3[[#This Row],[REFERENCE]], Tableau1[NUMERO], 0), 7)</f>
        <v>0</v>
      </c>
      <c r="H272" t="s">
        <v>12667</v>
      </c>
      <c r="J272" s="2">
        <v>43727</v>
      </c>
      <c r="K272" s="2">
        <v>43727</v>
      </c>
      <c r="L272" s="2"/>
      <c r="O272" s="7" t="s">
        <v>12668</v>
      </c>
      <c r="P272" s="8"/>
      <c r="Q272" s="2"/>
      <c r="R272" t="s">
        <v>12666</v>
      </c>
    </row>
    <row r="273" spans="1:18">
      <c r="A273" s="8">
        <v>34407954</v>
      </c>
      <c r="B273" s="5">
        <f>INDEX(Tableau1[], MATCH(Tableau3[[#This Row],[REFERENCE]], Tableau1[NUMERO], 0), 2)</f>
        <v>43725</v>
      </c>
      <c r="C273" s="6" t="str">
        <f>INDEX(Tableau1[], MATCH(Tableau3[[#This Row],[REFERENCE]], Tableau1[NUMERO], 0), 3)</f>
        <v>SPEC</v>
      </c>
      <c r="D273" s="6" t="str">
        <f>INDEX(Tableau1[], MATCH(Tableau3[[#This Row],[REFERENCE]], Tableau1[NUMERO], 0),4)</f>
        <v>SMT PASSE CABLES ALU POUR COFFRET</v>
      </c>
      <c r="E273" s="6" t="str">
        <f>INDEX(Tableau1[], MATCH(Tableau3[[#This Row],[REFERENCE]], Tableau1[NUMERO], 0), 5)</f>
        <v>BBB GVM 160-250kVA LITHIUM ION</v>
      </c>
      <c r="F273" s="6">
        <f>INDEX(Tableau1[], MATCH(Tableau3[[#This Row],[REFERENCE]], Tableau1[NUMERO], 0), 6)</f>
        <v>0</v>
      </c>
      <c r="G273" s="6">
        <f>INDEX(Tableau1[], MATCH(Tableau3[[#This Row],[REFERENCE]], Tableau1[NUMERO], 0), 7)</f>
        <v>0</v>
      </c>
      <c r="H273" t="s">
        <v>12609</v>
      </c>
      <c r="J273" s="2">
        <v>43727</v>
      </c>
      <c r="K273" s="2">
        <v>43731</v>
      </c>
      <c r="L273" s="2"/>
      <c r="O273" s="7">
        <v>16</v>
      </c>
      <c r="P273" s="8" t="s">
        <v>12591</v>
      </c>
      <c r="Q273" s="2">
        <v>43822</v>
      </c>
    </row>
    <row r="274" spans="1:18">
      <c r="A274" s="8">
        <v>34407954</v>
      </c>
      <c r="B274" s="5">
        <f>INDEX(Tableau1[], MATCH(Tableau3[[#This Row],[REFERENCE]], Tableau1[NUMERO], 0), 2)</f>
        <v>43725</v>
      </c>
      <c r="C274" s="6" t="str">
        <f>INDEX(Tableau1[], MATCH(Tableau3[[#This Row],[REFERENCE]], Tableau1[NUMERO], 0), 3)</f>
        <v>SPEC</v>
      </c>
      <c r="D274" s="6" t="str">
        <f>INDEX(Tableau1[], MATCH(Tableau3[[#This Row],[REFERENCE]], Tableau1[NUMERO], 0),4)</f>
        <v>SMT PASSE CABLES ALU POUR COFFRET</v>
      </c>
      <c r="E274" s="6" t="str">
        <f>INDEX(Tableau1[], MATCH(Tableau3[[#This Row],[REFERENCE]], Tableau1[NUMERO], 0), 5)</f>
        <v>BBB GVM 160-250kVA LITHIUM ION</v>
      </c>
      <c r="F274" s="6">
        <f>INDEX(Tableau1[], MATCH(Tableau3[[#This Row],[REFERENCE]], Tableau1[NUMERO], 0), 6)</f>
        <v>0</v>
      </c>
      <c r="G274" s="6">
        <f>INDEX(Tableau1[], MATCH(Tableau3[[#This Row],[REFERENCE]], Tableau1[NUMERO], 0), 7)</f>
        <v>0</v>
      </c>
      <c r="H274" t="s">
        <v>12667</v>
      </c>
      <c r="J274" s="2">
        <v>43727</v>
      </c>
      <c r="K274" s="2">
        <v>43727</v>
      </c>
      <c r="L274" s="2"/>
      <c r="O274" s="7" t="s">
        <v>12668</v>
      </c>
      <c r="P274" s="8"/>
      <c r="Q274" s="2"/>
      <c r="R274" t="s">
        <v>12666</v>
      </c>
    </row>
    <row r="275" spans="1:18">
      <c r="A275" s="8">
        <v>34407955</v>
      </c>
      <c r="B275" s="5">
        <f>INDEX(Tableau1[], MATCH(Tableau3[[#This Row],[REFERENCE]], Tableau1[NUMERO], 0), 2)</f>
        <v>43725</v>
      </c>
      <c r="C275" s="6" t="str">
        <f>INDEX(Tableau1[], MATCH(Tableau3[[#This Row],[REFERENCE]], Tableau1[NUMERO], 0), 3)</f>
        <v>SPEC</v>
      </c>
      <c r="D275" s="6" t="str">
        <f>INDEX(Tableau1[], MATCH(Tableau3[[#This Row],[REFERENCE]], Tableau1[NUMERO], 0),4)</f>
        <v>SMT PLATINE BYPASS NSX630 3/4P</v>
      </c>
      <c r="E275" s="6" t="str">
        <f>INDEX(Tableau1[], MATCH(Tableau3[[#This Row],[REFERENCE]], Tableau1[NUMERO], 0), 5)</f>
        <v>GVM BYPASS</v>
      </c>
      <c r="F275" s="6">
        <f>INDEX(Tableau1[], MATCH(Tableau3[[#This Row],[REFERENCE]], Tableau1[NUMERO], 0), 6)</f>
        <v>0</v>
      </c>
      <c r="G275" s="6">
        <f>INDEX(Tableau1[], MATCH(Tableau3[[#This Row],[REFERENCE]], Tableau1[NUMERO], 0), 7)</f>
        <v>0</v>
      </c>
      <c r="H275" t="s">
        <v>12609</v>
      </c>
      <c r="J275" s="2">
        <v>43726</v>
      </c>
      <c r="K275" s="2">
        <v>43728</v>
      </c>
      <c r="L275" s="2"/>
      <c r="O275" s="7">
        <v>58</v>
      </c>
      <c r="P275" s="8" t="s">
        <v>12616</v>
      </c>
      <c r="Q275" s="2">
        <v>43819</v>
      </c>
    </row>
    <row r="276" spans="1:18">
      <c r="A276" s="8">
        <v>34407956</v>
      </c>
      <c r="B276" s="9">
        <f>INDEX(Tableau1[], MATCH(Tableau3[[#This Row],[REFERENCE]], Tableau1[NUMERO], 0), 2)</f>
        <v>43725</v>
      </c>
      <c r="C276" s="10" t="str">
        <f>INDEX(Tableau1[], MATCH(Tableau3[[#This Row],[REFERENCE]], Tableau1[NUMERO], 0), 3)</f>
        <v>SPEC</v>
      </c>
      <c r="D276" s="10" t="str">
        <f>INDEX(Tableau1[], MATCH(Tableau3[[#This Row],[REFERENCE]], Tableau1[NUMERO], 0),4)</f>
        <v>SMT PLASTRON 3xNSX630</v>
      </c>
      <c r="E276" s="10" t="str">
        <f>INDEX(Tableau1[], MATCH(Tableau3[[#This Row],[REFERENCE]], Tableau1[NUMERO], 0), 5)</f>
        <v>GVM BYPASS</v>
      </c>
      <c r="F276" s="10">
        <f>INDEX(Tableau1[], MATCH(Tableau3[[#This Row],[REFERENCE]], Tableau1[NUMERO], 0), 6)</f>
        <v>0</v>
      </c>
      <c r="G276" s="10">
        <f>INDEX(Tableau1[], MATCH(Tableau3[[#This Row],[REFERENCE]], Tableau1[NUMERO], 0), 7)</f>
        <v>0</v>
      </c>
      <c r="H276" t="s">
        <v>12609</v>
      </c>
      <c r="J276" s="2">
        <v>43726</v>
      </c>
      <c r="K276" s="2">
        <v>43728</v>
      </c>
      <c r="L276" s="2"/>
      <c r="O276" s="7">
        <v>84</v>
      </c>
      <c r="P276" s="8" t="s">
        <v>12616</v>
      </c>
      <c r="Q276" s="2">
        <v>43819</v>
      </c>
    </row>
    <row r="277" spans="1:18">
      <c r="A277" s="8">
        <v>34407960</v>
      </c>
      <c r="B277" s="5">
        <f>INDEX(Tableau1[], MATCH(Tableau3[[#This Row],[REFERENCE]], Tableau1[NUMERO], 0), 2)</f>
        <v>43733</v>
      </c>
      <c r="C277" s="6" t="str">
        <f>INDEX(Tableau1[], MATCH(Tableau3[[#This Row],[REFERENCE]], Tableau1[NUMERO], 0), 3)</f>
        <v>SPEC</v>
      </c>
      <c r="D277" s="6" t="str">
        <f>INDEX(Tableau1[], MATCH(Tableau3[[#This Row],[REFERENCE]], Tableau1[NUMERO], 0),4)</f>
        <v>COP COMPACT NS LIAISON ARRIERE 1</v>
      </c>
      <c r="E277" s="6" t="str">
        <f>INDEX(Tableau1[], MATCH(Tableau3[[#This Row],[REFERENCE]], Tableau1[NUMERO], 0), 5)</f>
        <v>GVS BYPASS</v>
      </c>
      <c r="F277" s="6">
        <f>INDEX(Tableau1[], MATCH(Tableau3[[#This Row],[REFERENCE]], Tableau1[NUMERO], 0), 6)</f>
        <v>0</v>
      </c>
      <c r="G277" s="6">
        <f>INDEX(Tableau1[], MATCH(Tableau3[[#This Row],[REFERENCE]], Tableau1[NUMERO], 0), 7)</f>
        <v>0</v>
      </c>
      <c r="H277" t="s">
        <v>12644</v>
      </c>
      <c r="J277" s="2">
        <v>43754</v>
      </c>
      <c r="K277" s="2"/>
      <c r="L277" s="2"/>
      <c r="O277" s="7">
        <v>14.3</v>
      </c>
      <c r="P277" s="8" t="s">
        <v>12642</v>
      </c>
      <c r="Q277" s="2">
        <v>43773</v>
      </c>
    </row>
    <row r="278" spans="1:18">
      <c r="A278" s="8">
        <v>34407960</v>
      </c>
      <c r="B278" s="9">
        <f>INDEX(Tableau1[], MATCH(Tableau3[[#This Row],[REFERENCE]], Tableau1[NUMERO], 0), 2)</f>
        <v>43733</v>
      </c>
      <c r="C278" s="10" t="str">
        <f>INDEX(Tableau1[], MATCH(Tableau3[[#This Row],[REFERENCE]], Tableau1[NUMERO], 0), 3)</f>
        <v>SPEC</v>
      </c>
      <c r="D278" s="10" t="str">
        <f>INDEX(Tableau1[], MATCH(Tableau3[[#This Row],[REFERENCE]], Tableau1[NUMERO], 0),4)</f>
        <v>COP COMPACT NS LIAISON ARRIERE 1</v>
      </c>
      <c r="E278" s="10" t="str">
        <f>INDEX(Tableau1[], MATCH(Tableau3[[#This Row],[REFERENCE]], Tableau1[NUMERO], 0), 5)</f>
        <v>GVS BYPASS</v>
      </c>
      <c r="F278" s="10">
        <f>INDEX(Tableau1[], MATCH(Tableau3[[#This Row],[REFERENCE]], Tableau1[NUMERO], 0), 6)</f>
        <v>0</v>
      </c>
      <c r="G278" s="10">
        <f>INDEX(Tableau1[], MATCH(Tableau3[[#This Row],[REFERENCE]], Tableau1[NUMERO], 0), 7)</f>
        <v>0</v>
      </c>
      <c r="H278" t="s">
        <v>12611</v>
      </c>
      <c r="J278" s="2">
        <v>43754</v>
      </c>
      <c r="K278" s="2">
        <v>43755</v>
      </c>
      <c r="L278" s="2"/>
      <c r="O278" s="7">
        <v>14.1</v>
      </c>
      <c r="P278" s="8" t="s">
        <v>12663</v>
      </c>
      <c r="Q278" s="2">
        <v>43847</v>
      </c>
    </row>
    <row r="279" spans="1:18">
      <c r="A279" s="8">
        <v>34407969</v>
      </c>
      <c r="B279" s="5">
        <f>INDEX(Tableau1[], MATCH(Tableau3[[#This Row],[REFERENCE]], Tableau1[NUMERO], 0), 2)</f>
        <v>43733</v>
      </c>
      <c r="C279" s="6" t="str">
        <f>INDEX(Tableau1[], MATCH(Tableau3[[#This Row],[REFERENCE]], Tableau1[NUMERO], 0), 3)</f>
        <v>SPEC</v>
      </c>
      <c r="D279" s="6" t="str">
        <f>INDEX(Tableau1[], MATCH(Tableau3[[#This Row],[REFERENCE]], Tableau1[NUMERO], 0),4)</f>
        <v>Support pour commutateur 9001KS11FBH13</v>
      </c>
      <c r="E279" s="6" t="str">
        <f>INDEX(Tableau1[], MATCH(Tableau3[[#This Row],[REFERENCE]], Tableau1[NUMERO], 0), 5)</f>
        <v>G6K 400-450Kva - ST CROLLES</v>
      </c>
      <c r="F279" s="6">
        <f>INDEX(Tableau1[], MATCH(Tableau3[[#This Row],[REFERENCE]], Tableau1[NUMERO], 0), 6)</f>
        <v>0</v>
      </c>
      <c r="G279" s="6">
        <f>INDEX(Tableau1[], MATCH(Tableau3[[#This Row],[REFERENCE]], Tableau1[NUMERO], 0), 7)</f>
        <v>0</v>
      </c>
      <c r="H279" t="s">
        <v>12609</v>
      </c>
      <c r="J279" s="2">
        <v>43733</v>
      </c>
      <c r="K279" s="2"/>
      <c r="L279" s="2"/>
      <c r="P279" s="8"/>
      <c r="Q279" s="2"/>
    </row>
    <row r="280" spans="1:18">
      <c r="A280" s="8">
        <v>34407970</v>
      </c>
      <c r="B280" s="5">
        <f>INDEX(Tableau1[], MATCH(Tableau3[[#This Row],[REFERENCE]], Tableau1[NUMERO], 0), 2)</f>
        <v>43733</v>
      </c>
      <c r="C280" s="6" t="str">
        <f>INDEX(Tableau1[], MATCH(Tableau3[[#This Row],[REFERENCE]], Tableau1[NUMERO], 0), 3)</f>
        <v>SPEC</v>
      </c>
      <c r="D280" s="6" t="str">
        <f>INDEX(Tableau1[], MATCH(Tableau3[[#This Row],[REFERENCE]], Tableau1[NUMERO], 0),4)</f>
        <v>Platine support</v>
      </c>
      <c r="E280" s="6">
        <f>INDEX(Tableau1[], MATCH(Tableau3[[#This Row],[REFERENCE]], Tableau1[NUMERO], 0), 5)</f>
        <v>0</v>
      </c>
      <c r="F280" s="6">
        <f>INDEX(Tableau1[], MATCH(Tableau3[[#This Row],[REFERENCE]], Tableau1[NUMERO], 0), 6)</f>
        <v>0</v>
      </c>
      <c r="G280" s="6">
        <f>INDEX(Tableau1[], MATCH(Tableau3[[#This Row],[REFERENCE]], Tableau1[NUMERO], 0), 7)</f>
        <v>0</v>
      </c>
      <c r="H280" t="s">
        <v>12609</v>
      </c>
      <c r="J280" s="2">
        <v>43735</v>
      </c>
      <c r="K280" s="2">
        <v>43739</v>
      </c>
      <c r="L280" s="2"/>
      <c r="O280" s="7">
        <v>59</v>
      </c>
      <c r="P280" s="8" t="s">
        <v>12670</v>
      </c>
      <c r="Q280" s="2"/>
    </row>
    <row r="281" spans="1:18">
      <c r="A281" s="8">
        <v>34407971</v>
      </c>
      <c r="B281" s="5">
        <f>INDEX(Tableau1[], MATCH(Tableau3[[#This Row],[REFERENCE]], Tableau1[NUMERO], 0), 2)</f>
        <v>43733</v>
      </c>
      <c r="C281" s="6" t="str">
        <f>INDEX(Tableau1[], MATCH(Tableau3[[#This Row],[REFERENCE]], Tableau1[NUMERO], 0), 3)</f>
        <v>SPEC</v>
      </c>
      <c r="D281" s="6" t="str">
        <f>INDEX(Tableau1[], MATCH(Tableau3[[#This Row],[REFERENCE]], Tableau1[NUMERO], 0),4)</f>
        <v>Support relais disjoncteur</v>
      </c>
      <c r="E281" s="6">
        <f>INDEX(Tableau1[], MATCH(Tableau3[[#This Row],[REFERENCE]], Tableau1[NUMERO], 0), 5)</f>
        <v>0</v>
      </c>
      <c r="F281" s="6">
        <f>INDEX(Tableau1[], MATCH(Tableau3[[#This Row],[REFERENCE]], Tableau1[NUMERO], 0), 6)</f>
        <v>0</v>
      </c>
      <c r="G281" s="6">
        <f>INDEX(Tableau1[], MATCH(Tableau3[[#This Row],[REFERENCE]], Tableau1[NUMERO], 0), 7)</f>
        <v>0</v>
      </c>
      <c r="H281" t="s">
        <v>12609</v>
      </c>
      <c r="J281" s="2">
        <v>43755</v>
      </c>
      <c r="K281" s="2">
        <v>43756</v>
      </c>
      <c r="L281" s="2"/>
      <c r="O281" s="7">
        <v>76</v>
      </c>
      <c r="P281" s="8"/>
      <c r="Q281" s="2"/>
    </row>
    <row r="282" spans="1:18">
      <c r="A282" s="8">
        <v>34407974</v>
      </c>
      <c r="B282" s="5">
        <f>INDEX(Tableau1[], MATCH(Tableau3[[#This Row],[REFERENCE]], Tableau1[NUMERO], 0), 2)</f>
        <v>43733</v>
      </c>
      <c r="C282" s="6" t="str">
        <f>INDEX(Tableau1[], MATCH(Tableau3[[#This Row],[REFERENCE]], Tableau1[NUMERO], 0), 3)</f>
        <v>SPEC</v>
      </c>
      <c r="D282" s="6" t="str">
        <f>INDEX(Tableau1[], MATCH(Tableau3[[#This Row],[REFERENCE]], Tableau1[NUMERO], 0),4)</f>
        <v>Tole protection</v>
      </c>
      <c r="E282" s="6">
        <f>INDEX(Tableau1[], MATCH(Tableau3[[#This Row],[REFERENCE]], Tableau1[NUMERO], 0), 5)</f>
        <v>0</v>
      </c>
      <c r="F282" s="6">
        <f>INDEX(Tableau1[], MATCH(Tableau3[[#This Row],[REFERENCE]], Tableau1[NUMERO], 0), 6)</f>
        <v>0</v>
      </c>
      <c r="G282" s="6">
        <f>INDEX(Tableau1[], MATCH(Tableau3[[#This Row],[REFERENCE]], Tableau1[NUMERO], 0), 7)</f>
        <v>0</v>
      </c>
      <c r="H282" t="s">
        <v>12609</v>
      </c>
      <c r="J282" s="2">
        <v>43735</v>
      </c>
      <c r="K282" s="2">
        <v>43739</v>
      </c>
      <c r="L282" s="2"/>
      <c r="O282" s="7">
        <v>25</v>
      </c>
      <c r="P282" s="8" t="s">
        <v>12670</v>
      </c>
      <c r="Q282" s="2"/>
    </row>
    <row r="283" spans="1:18">
      <c r="A283" s="8">
        <v>34407975</v>
      </c>
      <c r="B283" s="5">
        <f>INDEX(Tableau1[], MATCH(Tableau3[[#This Row],[REFERENCE]], Tableau1[NUMERO], 0), 2)</f>
        <v>43733</v>
      </c>
      <c r="C283" s="6" t="str">
        <f>INDEX(Tableau1[], MATCH(Tableau3[[#This Row],[REFERENCE]], Tableau1[NUMERO], 0), 3)</f>
        <v>SPEC</v>
      </c>
      <c r="D283" s="6" t="str">
        <f>INDEX(Tableau1[], MATCH(Tableau3[[#This Row],[REFERENCE]], Tableau1[NUMERO], 0),4)</f>
        <v>Protection Shield</v>
      </c>
      <c r="E283" s="6">
        <f>INDEX(Tableau1[], MATCH(Tableau3[[#This Row],[REFERENCE]], Tableau1[NUMERO], 0), 5)</f>
        <v>0</v>
      </c>
      <c r="F283" s="6">
        <f>INDEX(Tableau1[], MATCH(Tableau3[[#This Row],[REFERENCE]], Tableau1[NUMERO], 0), 6)</f>
        <v>0</v>
      </c>
      <c r="G283" s="6">
        <f>INDEX(Tableau1[], MATCH(Tableau3[[#This Row],[REFERENCE]], Tableau1[NUMERO], 0), 7)</f>
        <v>0</v>
      </c>
      <c r="H283" t="s">
        <v>12609</v>
      </c>
      <c r="J283" s="2">
        <v>43755</v>
      </c>
      <c r="K283" s="2">
        <v>43755</v>
      </c>
      <c r="L283" s="2"/>
      <c r="O283" s="7">
        <v>28</v>
      </c>
      <c r="P283" s="8" t="s">
        <v>12591</v>
      </c>
      <c r="Q283" s="2">
        <v>43847</v>
      </c>
    </row>
    <row r="284" spans="1:18">
      <c r="A284" s="8">
        <v>34407976</v>
      </c>
      <c r="B284" s="5">
        <f>INDEX(Tableau1[], MATCH(Tableau3[[#This Row],[REFERENCE]], Tableau1[NUMERO], 0), 2)</f>
        <v>43733</v>
      </c>
      <c r="C284" s="6" t="str">
        <f>INDEX(Tableau1[], MATCH(Tableau3[[#This Row],[REFERENCE]], Tableau1[NUMERO], 0), 3)</f>
        <v>SPEC</v>
      </c>
      <c r="D284" s="6" t="str">
        <f>INDEX(Tableau1[], MATCH(Tableau3[[#This Row],[REFERENCE]], Tableau1[NUMERO], 0),4)</f>
        <v>Protection shield</v>
      </c>
      <c r="E284" s="6">
        <f>INDEX(Tableau1[], MATCH(Tableau3[[#This Row],[REFERENCE]], Tableau1[NUMERO], 0), 5)</f>
        <v>0</v>
      </c>
      <c r="F284" s="6">
        <f>INDEX(Tableau1[], MATCH(Tableau3[[#This Row],[REFERENCE]], Tableau1[NUMERO], 0), 6)</f>
        <v>0</v>
      </c>
      <c r="G284" s="6">
        <f>INDEX(Tableau1[], MATCH(Tableau3[[#This Row],[REFERENCE]], Tableau1[NUMERO], 0), 7)</f>
        <v>0</v>
      </c>
      <c r="H284" t="s">
        <v>12609</v>
      </c>
      <c r="J284" s="2">
        <v>43755</v>
      </c>
      <c r="K284" s="2">
        <v>43755</v>
      </c>
      <c r="L284" s="2"/>
      <c r="O284" s="7">
        <v>26</v>
      </c>
      <c r="P284" s="8" t="s">
        <v>12591</v>
      </c>
      <c r="Q284" s="2">
        <v>43847</v>
      </c>
    </row>
    <row r="285" spans="1:18">
      <c r="A285" s="8">
        <v>34407977</v>
      </c>
      <c r="B285" s="5">
        <f>INDEX(Tableau1[], MATCH(Tableau3[[#This Row],[REFERENCE]], Tableau1[NUMERO], 0), 2)</f>
        <v>43733</v>
      </c>
      <c r="C285" s="6" t="str">
        <f>INDEX(Tableau1[], MATCH(Tableau3[[#This Row],[REFERENCE]], Tableau1[NUMERO], 0), 3)</f>
        <v>SPEC</v>
      </c>
      <c r="D285" s="6" t="str">
        <f>INDEX(Tableau1[], MATCH(Tableau3[[#This Row],[REFERENCE]], Tableau1[NUMERO], 0),4)</f>
        <v>Protection shield</v>
      </c>
      <c r="E285" s="6">
        <f>INDEX(Tableau1[], MATCH(Tableau3[[#This Row],[REFERENCE]], Tableau1[NUMERO], 0), 5)</f>
        <v>0</v>
      </c>
      <c r="F285" s="6">
        <f>INDEX(Tableau1[], MATCH(Tableau3[[#This Row],[REFERENCE]], Tableau1[NUMERO], 0), 6)</f>
        <v>0</v>
      </c>
      <c r="G285" s="6">
        <f>INDEX(Tableau1[], MATCH(Tableau3[[#This Row],[REFERENCE]], Tableau1[NUMERO], 0), 7)</f>
        <v>0</v>
      </c>
      <c r="H285" t="s">
        <v>12609</v>
      </c>
      <c r="J285" s="2">
        <v>43755</v>
      </c>
      <c r="K285" s="2">
        <v>43755</v>
      </c>
      <c r="L285" s="2"/>
      <c r="O285" s="7">
        <v>26</v>
      </c>
      <c r="P285" s="8" t="s">
        <v>12591</v>
      </c>
      <c r="Q285" s="2">
        <v>43847</v>
      </c>
    </row>
    <row r="286" spans="1:18">
      <c r="A286" s="8">
        <v>34407978</v>
      </c>
      <c r="B286" s="5">
        <f>INDEX(Tableau1[], MATCH(Tableau3[[#This Row],[REFERENCE]], Tableau1[NUMERO], 0), 2)</f>
        <v>43733</v>
      </c>
      <c r="C286" s="6" t="str">
        <f>INDEX(Tableau1[], MATCH(Tableau3[[#This Row],[REFERENCE]], Tableau1[NUMERO], 0), 3)</f>
        <v>SPEC</v>
      </c>
      <c r="D286" s="6" t="str">
        <f>INDEX(Tableau1[], MATCH(Tableau3[[#This Row],[REFERENCE]], Tableau1[NUMERO], 0),4)</f>
        <v>CACHE NSX160F3P</v>
      </c>
      <c r="E286" s="6">
        <f>INDEX(Tableau1[], MATCH(Tableau3[[#This Row],[REFERENCE]], Tableau1[NUMERO], 0), 5)</f>
        <v>0</v>
      </c>
      <c r="F286" s="6">
        <f>INDEX(Tableau1[], MATCH(Tableau3[[#This Row],[REFERENCE]], Tableau1[NUMERO], 0), 6)</f>
        <v>0</v>
      </c>
      <c r="G286" s="6">
        <f>INDEX(Tableau1[], MATCH(Tableau3[[#This Row],[REFERENCE]], Tableau1[NUMERO], 0), 7)</f>
        <v>0</v>
      </c>
      <c r="H286" t="s">
        <v>12609</v>
      </c>
      <c r="J286" s="2">
        <v>43755</v>
      </c>
      <c r="K286" s="2">
        <v>43755</v>
      </c>
      <c r="L286" s="2"/>
      <c r="O286" s="7">
        <v>16</v>
      </c>
      <c r="P286" s="8" t="s">
        <v>12591</v>
      </c>
      <c r="Q286" s="2">
        <v>43847</v>
      </c>
    </row>
    <row r="287" spans="1:18">
      <c r="A287" s="8">
        <v>34407980</v>
      </c>
      <c r="B287" s="5">
        <f>INDEX(Tableau1[], MATCH(Tableau3[[#This Row],[REFERENCE]], Tableau1[NUMERO], 0), 2)</f>
        <v>43733</v>
      </c>
      <c r="C287" s="6" t="str">
        <f>INDEX(Tableau1[], MATCH(Tableau3[[#This Row],[REFERENCE]], Tableau1[NUMERO], 0), 3)</f>
        <v>SPEC</v>
      </c>
      <c r="D287" s="6" t="str">
        <f>INDEX(Tableau1[], MATCH(Tableau3[[#This Row],[REFERENCE]], Tableau1[NUMERO], 0),4)</f>
        <v>COP RACCORDEMENT AVAL 1</v>
      </c>
      <c r="E287" s="6" t="str">
        <f>INDEX(Tableau1[], MATCH(Tableau3[[#This Row],[REFERENCE]], Tableau1[NUMERO], 0), 5)</f>
        <v>GVS BYPASS</v>
      </c>
      <c r="F287" s="6">
        <f>INDEX(Tableau1[], MATCH(Tableau3[[#This Row],[REFERENCE]], Tableau1[NUMERO], 0), 6)</f>
        <v>0</v>
      </c>
      <c r="G287" s="6">
        <f>INDEX(Tableau1[], MATCH(Tableau3[[#This Row],[REFERENCE]], Tableau1[NUMERO], 0), 7)</f>
        <v>0</v>
      </c>
      <c r="H287" t="s">
        <v>12644</v>
      </c>
      <c r="J287" s="2">
        <v>43754</v>
      </c>
      <c r="K287" s="2"/>
      <c r="L287" s="2"/>
      <c r="O287" s="7">
        <v>22.75</v>
      </c>
      <c r="P287" s="8" t="s">
        <v>12642</v>
      </c>
      <c r="Q287" s="2">
        <v>43773</v>
      </c>
    </row>
    <row r="288" spans="1:18">
      <c r="A288" s="8">
        <v>34407980</v>
      </c>
      <c r="B288" s="5">
        <f>INDEX(Tableau1[], MATCH(Tableau3[[#This Row],[REFERENCE]], Tableau1[NUMERO], 0), 2)</f>
        <v>43733</v>
      </c>
      <c r="C288" s="6" t="str">
        <f>INDEX(Tableau1[], MATCH(Tableau3[[#This Row],[REFERENCE]], Tableau1[NUMERO], 0), 3)</f>
        <v>SPEC</v>
      </c>
      <c r="D288" s="6" t="str">
        <f>INDEX(Tableau1[], MATCH(Tableau3[[#This Row],[REFERENCE]], Tableau1[NUMERO], 0),4)</f>
        <v>COP RACCORDEMENT AVAL 1</v>
      </c>
      <c r="E288" s="6" t="str">
        <f>INDEX(Tableau1[], MATCH(Tableau3[[#This Row],[REFERENCE]], Tableau1[NUMERO], 0), 5)</f>
        <v>GVS BYPASS</v>
      </c>
      <c r="F288" s="6">
        <f>INDEX(Tableau1[], MATCH(Tableau3[[#This Row],[REFERENCE]], Tableau1[NUMERO], 0), 6)</f>
        <v>0</v>
      </c>
      <c r="G288" s="6">
        <f>INDEX(Tableau1[], MATCH(Tableau3[[#This Row],[REFERENCE]], Tableau1[NUMERO], 0), 7)</f>
        <v>0</v>
      </c>
      <c r="H288" t="s">
        <v>12611</v>
      </c>
      <c r="J288" s="2">
        <v>43754</v>
      </c>
      <c r="K288" s="2">
        <v>43755</v>
      </c>
      <c r="L288" s="2"/>
      <c r="O288" s="7">
        <v>37.200000000000003</v>
      </c>
      <c r="P288" s="8" t="s">
        <v>12663</v>
      </c>
      <c r="Q288" s="2">
        <v>43847</v>
      </c>
    </row>
    <row r="289" spans="1:17">
      <c r="A289" s="8">
        <v>34407981</v>
      </c>
      <c r="B289" s="5">
        <f>INDEX(Tableau1[], MATCH(Tableau3[[#This Row],[REFERENCE]], Tableau1[NUMERO], 0), 2)</f>
        <v>43733</v>
      </c>
      <c r="C289" s="6" t="str">
        <f>INDEX(Tableau1[], MATCH(Tableau3[[#This Row],[REFERENCE]], Tableau1[NUMERO], 0), 3)</f>
        <v>SPEC</v>
      </c>
      <c r="D289" s="6" t="str">
        <f>INDEX(Tableau1[], MATCH(Tableau3[[#This Row],[REFERENCE]], Tableau1[NUMERO], 0),4)</f>
        <v>COP RACCORDEMENT AVAL 2</v>
      </c>
      <c r="E289" s="6" t="str">
        <f>INDEX(Tableau1[], MATCH(Tableau3[[#This Row],[REFERENCE]], Tableau1[NUMERO], 0), 5)</f>
        <v>GVS BYPASS</v>
      </c>
      <c r="F289" s="6">
        <f>INDEX(Tableau1[], MATCH(Tableau3[[#This Row],[REFERENCE]], Tableau1[NUMERO], 0), 6)</f>
        <v>0</v>
      </c>
      <c r="G289" s="6">
        <f>INDEX(Tableau1[], MATCH(Tableau3[[#This Row],[REFERENCE]], Tableau1[NUMERO], 0), 7)</f>
        <v>0</v>
      </c>
      <c r="H289" t="s">
        <v>12644</v>
      </c>
      <c r="J289" s="2">
        <v>43754</v>
      </c>
      <c r="K289" s="2"/>
      <c r="L289" s="2"/>
      <c r="O289" s="7">
        <v>20.149999999999999</v>
      </c>
      <c r="P289" s="8" t="s">
        <v>12642</v>
      </c>
      <c r="Q289" s="2">
        <v>43773</v>
      </c>
    </row>
    <row r="290" spans="1:17">
      <c r="A290" s="8">
        <v>34407981</v>
      </c>
      <c r="B290" s="5">
        <f>INDEX(Tableau1[], MATCH(Tableau3[[#This Row],[REFERENCE]], Tableau1[NUMERO], 0), 2)</f>
        <v>43733</v>
      </c>
      <c r="C290" s="6" t="str">
        <f>INDEX(Tableau1[], MATCH(Tableau3[[#This Row],[REFERENCE]], Tableau1[NUMERO], 0), 3)</f>
        <v>SPEC</v>
      </c>
      <c r="D290" s="6" t="str">
        <f>INDEX(Tableau1[], MATCH(Tableau3[[#This Row],[REFERENCE]], Tableau1[NUMERO], 0),4)</f>
        <v>COP RACCORDEMENT AVAL 2</v>
      </c>
      <c r="E290" s="6" t="str">
        <f>INDEX(Tableau1[], MATCH(Tableau3[[#This Row],[REFERENCE]], Tableau1[NUMERO], 0), 5)</f>
        <v>GVS BYPASS</v>
      </c>
      <c r="F290" s="6">
        <f>INDEX(Tableau1[], MATCH(Tableau3[[#This Row],[REFERENCE]], Tableau1[NUMERO], 0), 6)</f>
        <v>0</v>
      </c>
      <c r="G290" s="6">
        <f>INDEX(Tableau1[], MATCH(Tableau3[[#This Row],[REFERENCE]], Tableau1[NUMERO], 0), 7)</f>
        <v>0</v>
      </c>
      <c r="H290" t="s">
        <v>12611</v>
      </c>
      <c r="J290" s="2">
        <v>43754</v>
      </c>
      <c r="K290" s="2">
        <v>43755</v>
      </c>
      <c r="L290" s="2"/>
      <c r="O290" s="7">
        <v>37.1</v>
      </c>
      <c r="P290" s="8" t="s">
        <v>12663</v>
      </c>
      <c r="Q290" s="2">
        <v>43847</v>
      </c>
    </row>
    <row r="291" spans="1:17">
      <c r="A291" s="8">
        <v>34407982</v>
      </c>
      <c r="B291" s="5">
        <f>INDEX(Tableau1[], MATCH(Tableau3[[#This Row],[REFERENCE]], Tableau1[NUMERO], 0), 2)</f>
        <v>43733</v>
      </c>
      <c r="C291" s="6" t="str">
        <f>INDEX(Tableau1[], MATCH(Tableau3[[#This Row],[REFERENCE]], Tableau1[NUMERO], 0), 3)</f>
        <v>SPEC</v>
      </c>
      <c r="D291" s="6" t="str">
        <f>INDEX(Tableau1[], MATCH(Tableau3[[#This Row],[REFERENCE]], Tableau1[NUMERO], 0),4)</f>
        <v>COP LIAISON AVAL</v>
      </c>
      <c r="E291" s="6" t="str">
        <f>INDEX(Tableau1[], MATCH(Tableau3[[#This Row],[REFERENCE]], Tableau1[NUMERO], 0), 5)</f>
        <v>GVS BYPASS</v>
      </c>
      <c r="F291" s="6">
        <f>INDEX(Tableau1[], MATCH(Tableau3[[#This Row],[REFERENCE]], Tableau1[NUMERO], 0), 6)</f>
        <v>0</v>
      </c>
      <c r="G291" s="6">
        <f>INDEX(Tableau1[], MATCH(Tableau3[[#This Row],[REFERENCE]], Tableau1[NUMERO], 0), 7)</f>
        <v>0</v>
      </c>
      <c r="H291" t="s">
        <v>12644</v>
      </c>
      <c r="J291" s="2">
        <v>43754</v>
      </c>
      <c r="K291" s="2"/>
      <c r="L291" s="2"/>
      <c r="O291" s="7">
        <v>67.599999999999994</v>
      </c>
      <c r="P291" s="8" t="s">
        <v>12642</v>
      </c>
      <c r="Q291" s="2">
        <v>43773</v>
      </c>
    </row>
    <row r="292" spans="1:17">
      <c r="A292" s="8">
        <v>34407982</v>
      </c>
      <c r="B292" s="5">
        <f>INDEX(Tableau1[], MATCH(Tableau3[[#This Row],[REFERENCE]], Tableau1[NUMERO], 0), 2)</f>
        <v>43733</v>
      </c>
      <c r="C292" s="6" t="str">
        <f>INDEX(Tableau1[], MATCH(Tableau3[[#This Row],[REFERENCE]], Tableau1[NUMERO], 0), 3)</f>
        <v>SPEC</v>
      </c>
      <c r="D292" s="6" t="str">
        <f>INDEX(Tableau1[], MATCH(Tableau3[[#This Row],[REFERENCE]], Tableau1[NUMERO], 0),4)</f>
        <v>COP LIAISON AVAL</v>
      </c>
      <c r="E292" s="6" t="str">
        <f>INDEX(Tableau1[], MATCH(Tableau3[[#This Row],[REFERENCE]], Tableau1[NUMERO], 0), 5)</f>
        <v>GVS BYPASS</v>
      </c>
      <c r="F292" s="6">
        <f>INDEX(Tableau1[], MATCH(Tableau3[[#This Row],[REFERENCE]], Tableau1[NUMERO], 0), 6)</f>
        <v>0</v>
      </c>
      <c r="G292" s="6">
        <f>INDEX(Tableau1[], MATCH(Tableau3[[#This Row],[REFERENCE]], Tableau1[NUMERO], 0), 7)</f>
        <v>0</v>
      </c>
      <c r="H292" t="s">
        <v>12611</v>
      </c>
      <c r="J292" s="2">
        <v>43754</v>
      </c>
      <c r="K292" s="2">
        <v>43755</v>
      </c>
      <c r="L292" s="2"/>
      <c r="O292" s="7">
        <v>200</v>
      </c>
      <c r="P292" s="8" t="s">
        <v>12663</v>
      </c>
      <c r="Q292" s="2">
        <v>43847</v>
      </c>
    </row>
    <row r="293" spans="1:17">
      <c r="A293" s="8">
        <v>34407987</v>
      </c>
      <c r="B293" s="5">
        <f>INDEX(Tableau1[], MATCH(Tableau3[[#This Row],[REFERENCE]], Tableau1[NUMERO], 0), 2)</f>
        <v>43738</v>
      </c>
      <c r="C293" s="6">
        <f>INDEX(Tableau1[], MATCH(Tableau3[[#This Row],[REFERENCE]], Tableau1[NUMERO], 0), 3)</f>
        <v>0</v>
      </c>
      <c r="D293" s="6" t="str">
        <f>INDEX(Tableau1[], MATCH(Tableau3[[#This Row],[REFERENCE]], Tableau1[NUMERO], 0),4)</f>
        <v>SMT JOUE LATERAL POUR PLASTRON 1</v>
      </c>
      <c r="E293" s="6" t="str">
        <f>INDEX(Tableau1[], MATCH(Tableau3[[#This Row],[REFERENCE]], Tableau1[NUMERO], 0), 5)</f>
        <v>GVX BYPASS</v>
      </c>
      <c r="F293" s="6">
        <f>INDEX(Tableau1[], MATCH(Tableau3[[#This Row],[REFERENCE]], Tableau1[NUMERO], 0), 6)</f>
        <v>0</v>
      </c>
      <c r="G293" s="6">
        <f>INDEX(Tableau1[], MATCH(Tableau3[[#This Row],[REFERENCE]], Tableau1[NUMERO], 0), 7)</f>
        <v>0</v>
      </c>
      <c r="H293" t="s">
        <v>12609</v>
      </c>
      <c r="J293" s="2">
        <v>43754</v>
      </c>
      <c r="K293" s="2">
        <v>43755</v>
      </c>
      <c r="L293" s="2"/>
      <c r="O293" s="7">
        <v>68</v>
      </c>
      <c r="P293" s="8" t="s">
        <v>12591</v>
      </c>
      <c r="Q293" s="2">
        <v>43847</v>
      </c>
    </row>
    <row r="294" spans="1:17">
      <c r="A294" s="8">
        <v>34407991</v>
      </c>
      <c r="B294" s="5">
        <f>INDEX(Tableau1[], MATCH(Tableau3[[#This Row],[REFERENCE]], Tableau1[NUMERO], 0), 2)</f>
        <v>43739</v>
      </c>
      <c r="C294" s="6" t="str">
        <f>INDEX(Tableau1[], MATCH(Tableau3[[#This Row],[REFERENCE]], Tableau1[NUMERO], 0), 3)</f>
        <v>SPEC</v>
      </c>
      <c r="D294" s="6" t="str">
        <f>INDEX(Tableau1[], MATCH(Tableau3[[#This Row],[REFERENCE]], Tableau1[NUMERO], 0),4)</f>
        <v>CACHE NSX160H3P4P</v>
      </c>
      <c r="E294" s="6">
        <f>INDEX(Tableau1[], MATCH(Tableau3[[#This Row],[REFERENCE]], Tableau1[NUMERO], 0), 5)</f>
        <v>0</v>
      </c>
      <c r="F294" s="6">
        <f>INDEX(Tableau1[], MATCH(Tableau3[[#This Row],[REFERENCE]], Tableau1[NUMERO], 0), 6)</f>
        <v>0</v>
      </c>
      <c r="G294" s="6">
        <f>INDEX(Tableau1[], MATCH(Tableau3[[#This Row],[REFERENCE]], Tableau1[NUMERO], 0), 7)</f>
        <v>0</v>
      </c>
      <c r="H294" t="s">
        <v>12609</v>
      </c>
      <c r="J294" s="2">
        <v>43755</v>
      </c>
      <c r="K294" s="2">
        <v>43755</v>
      </c>
      <c r="L294" s="2"/>
      <c r="O294" s="7">
        <v>16</v>
      </c>
      <c r="P294" s="8" t="s">
        <v>12591</v>
      </c>
      <c r="Q294" s="2">
        <v>43847</v>
      </c>
    </row>
    <row r="295" spans="1:17">
      <c r="A295" s="8">
        <v>34407992</v>
      </c>
      <c r="B295" s="5">
        <f>INDEX(Tableau1[], MATCH(Tableau3[[#This Row],[REFERENCE]], Tableau1[NUMERO], 0), 2)</f>
        <v>43709</v>
      </c>
      <c r="C295" s="6" t="str">
        <f>INDEX(Tableau1[], MATCH(Tableau3[[#This Row],[REFERENCE]], Tableau1[NUMERO], 0), 3)</f>
        <v>SPEC</v>
      </c>
      <c r="D295" s="6" t="str">
        <f>INDEX(Tableau1[], MATCH(Tableau3[[#This Row],[REFERENCE]], Tableau1[NUMERO], 0),4)</f>
        <v>SMT PLASTRON GAINE</v>
      </c>
      <c r="E295" s="6" t="str">
        <f>INDEX(Tableau1[], MATCH(Tableau3[[#This Row],[REFERENCE]], Tableau1[NUMERO], 0), 5)</f>
        <v>GVX BYPASS</v>
      </c>
      <c r="F295" s="6">
        <f>INDEX(Tableau1[], MATCH(Tableau3[[#This Row],[REFERENCE]], Tableau1[NUMERO], 0), 6)</f>
        <v>0</v>
      </c>
      <c r="G295" s="6">
        <f>INDEX(Tableau1[], MATCH(Tableau3[[#This Row],[REFERENCE]], Tableau1[NUMERO], 0), 7)</f>
        <v>0</v>
      </c>
      <c r="H295" t="s">
        <v>12609</v>
      </c>
      <c r="J295" s="2">
        <v>43754</v>
      </c>
      <c r="K295" s="2">
        <v>43755</v>
      </c>
      <c r="L295" s="2"/>
      <c r="O295" s="7">
        <v>72</v>
      </c>
      <c r="P295" s="8" t="s">
        <v>12591</v>
      </c>
      <c r="Q295" s="2">
        <v>43847</v>
      </c>
    </row>
    <row r="296" spans="1:17">
      <c r="A296" s="8">
        <v>34407993</v>
      </c>
      <c r="B296" s="5">
        <f>INDEX(Tableau1[], MATCH(Tableau3[[#This Row],[REFERENCE]], Tableau1[NUMERO], 0), 2)</f>
        <v>43709</v>
      </c>
      <c r="C296" s="6" t="str">
        <f>INDEX(Tableau1[], MATCH(Tableau3[[#This Row],[REFERENCE]], Tableau1[NUMERO], 0), 3)</f>
        <v>SPEC</v>
      </c>
      <c r="D296" s="6" t="str">
        <f>INDEX(Tableau1[], MATCH(Tableau3[[#This Row],[REFERENCE]], Tableau1[NUMERO], 0),4)</f>
        <v>SMT PLASTRON COMPACT NS AVEC VOYANT</v>
      </c>
      <c r="E296" s="6" t="str">
        <f>INDEX(Tableau1[], MATCH(Tableau3[[#This Row],[REFERENCE]], Tableau1[NUMERO], 0), 5)</f>
        <v>GVX BYPASS</v>
      </c>
      <c r="F296" s="6">
        <f>INDEX(Tableau1[], MATCH(Tableau3[[#This Row],[REFERENCE]], Tableau1[NUMERO], 0), 6)</f>
        <v>0</v>
      </c>
      <c r="G296" s="6">
        <f>INDEX(Tableau1[], MATCH(Tableau3[[#This Row],[REFERENCE]], Tableau1[NUMERO], 0), 7)</f>
        <v>0</v>
      </c>
      <c r="H296" t="s">
        <v>12609</v>
      </c>
      <c r="J296" s="2">
        <v>43754</v>
      </c>
      <c r="K296" s="2">
        <v>43755</v>
      </c>
      <c r="L296" s="2"/>
      <c r="O296" s="7">
        <v>48</v>
      </c>
      <c r="P296" s="8" t="s">
        <v>12591</v>
      </c>
      <c r="Q296" s="2">
        <v>43847</v>
      </c>
    </row>
    <row r="297" spans="1:17">
      <c r="A297" s="8">
        <v>34407994</v>
      </c>
      <c r="B297" s="5">
        <f>INDEX(Tableau1[], MATCH(Tableau3[[#This Row],[REFERENCE]], Tableau1[NUMERO], 0), 2)</f>
        <v>43709</v>
      </c>
      <c r="C297" s="6" t="str">
        <f>INDEX(Tableau1[], MATCH(Tableau3[[#This Row],[REFERENCE]], Tableau1[NUMERO], 0), 3)</f>
        <v>SPEC</v>
      </c>
      <c r="D297" s="6" t="str">
        <f>INDEX(Tableau1[], MATCH(Tableau3[[#This Row],[REFERENCE]], Tableau1[NUMERO], 0),4)</f>
        <v>SMT PLASTRON MILIEU</v>
      </c>
      <c r="E297" s="6" t="str">
        <f>INDEX(Tableau1[], MATCH(Tableau3[[#This Row],[REFERENCE]], Tableau1[NUMERO], 0), 5)</f>
        <v>GVX BYPASS</v>
      </c>
      <c r="F297" s="6">
        <f>INDEX(Tableau1[], MATCH(Tableau3[[#This Row],[REFERENCE]], Tableau1[NUMERO], 0), 6)</f>
        <v>0</v>
      </c>
      <c r="G297" s="6">
        <f>INDEX(Tableau1[], MATCH(Tableau3[[#This Row],[REFERENCE]], Tableau1[NUMERO], 0), 7)</f>
        <v>0</v>
      </c>
      <c r="H297" t="s">
        <v>12609</v>
      </c>
      <c r="J297" s="2">
        <v>43754</v>
      </c>
      <c r="K297" s="2">
        <v>43755</v>
      </c>
      <c r="L297" s="2"/>
      <c r="O297" s="7">
        <v>20</v>
      </c>
      <c r="P297" s="8" t="s">
        <v>12591</v>
      </c>
      <c r="Q297" s="2">
        <v>43847</v>
      </c>
    </row>
    <row r="298" spans="1:17">
      <c r="A298" s="8">
        <v>34407995</v>
      </c>
      <c r="B298" s="5">
        <f>INDEX(Tableau1[], MATCH(Tableau3[[#This Row],[REFERENCE]], Tableau1[NUMERO], 0), 2)</f>
        <v>43709</v>
      </c>
      <c r="C298" s="6" t="str">
        <f>INDEX(Tableau1[], MATCH(Tableau3[[#This Row],[REFERENCE]], Tableau1[NUMERO], 0), 3)</f>
        <v>SPEC</v>
      </c>
      <c r="D298" s="6" t="str">
        <f>INDEX(Tableau1[], MATCH(Tableau3[[#This Row],[REFERENCE]], Tableau1[NUMERO], 0),4)</f>
        <v>SMT PLASTRON HAUT/BAS</v>
      </c>
      <c r="E298" s="6" t="str">
        <f>INDEX(Tableau1[], MATCH(Tableau3[[#This Row],[REFERENCE]], Tableau1[NUMERO], 0), 5)</f>
        <v>GVX BYPASS</v>
      </c>
      <c r="F298" s="6">
        <f>INDEX(Tableau1[], MATCH(Tableau3[[#This Row],[REFERENCE]], Tableau1[NUMERO], 0), 6)</f>
        <v>0</v>
      </c>
      <c r="G298" s="6">
        <f>INDEX(Tableau1[], MATCH(Tableau3[[#This Row],[REFERENCE]], Tableau1[NUMERO], 0), 7)</f>
        <v>0</v>
      </c>
      <c r="H298" t="s">
        <v>12609</v>
      </c>
      <c r="J298" s="2">
        <v>43754</v>
      </c>
      <c r="K298" s="2">
        <v>43755</v>
      </c>
      <c r="L298" s="2"/>
      <c r="O298" s="7">
        <v>18</v>
      </c>
      <c r="P298" s="8" t="s">
        <v>12591</v>
      </c>
      <c r="Q298" s="2">
        <v>43847</v>
      </c>
    </row>
    <row r="299" spans="1:17">
      <c r="A299" s="8">
        <v>34407996</v>
      </c>
      <c r="B299" s="5">
        <f>INDEX(Tableau1[], MATCH(Tableau3[[#This Row],[REFERENCE]], Tableau1[NUMERO], 0), 2)</f>
        <v>43709</v>
      </c>
      <c r="C299" s="6" t="str">
        <f>INDEX(Tableau1[], MATCH(Tableau3[[#This Row],[REFERENCE]], Tableau1[NUMERO], 0), 3)</f>
        <v>SPEC</v>
      </c>
      <c r="D299" s="6" t="str">
        <f>INDEX(Tableau1[], MATCH(Tableau3[[#This Row],[REFERENCE]], Tableau1[NUMERO], 0),4)</f>
        <v>Platine NSX 3P</v>
      </c>
      <c r="E299" s="6">
        <f>INDEX(Tableau1[], MATCH(Tableau3[[#This Row],[REFERENCE]], Tableau1[NUMERO], 0), 5)</f>
        <v>0</v>
      </c>
      <c r="F299" s="6">
        <f>INDEX(Tableau1[], MATCH(Tableau3[[#This Row],[REFERENCE]], Tableau1[NUMERO], 0), 6)</f>
        <v>0</v>
      </c>
      <c r="G299" s="6">
        <f>INDEX(Tableau1[], MATCH(Tableau3[[#This Row],[REFERENCE]], Tableau1[NUMERO], 0), 7)</f>
        <v>0</v>
      </c>
      <c r="H299" t="s">
        <v>12609</v>
      </c>
      <c r="J299" s="2">
        <v>43755</v>
      </c>
      <c r="K299" s="2">
        <v>43755</v>
      </c>
      <c r="L299" s="2"/>
      <c r="O299" s="7">
        <v>54</v>
      </c>
      <c r="P299" s="8" t="s">
        <v>12591</v>
      </c>
      <c r="Q299" s="2">
        <v>43847</v>
      </c>
    </row>
    <row r="300" spans="1:17">
      <c r="A300" s="8">
        <v>34407997</v>
      </c>
      <c r="B300" s="5">
        <f>INDEX(Tableau1[], MATCH(Tableau3[[#This Row],[REFERENCE]], Tableau1[NUMERO], 0), 2)</f>
        <v>43709</v>
      </c>
      <c r="C300" s="6" t="str">
        <f>INDEX(Tableau1[], MATCH(Tableau3[[#This Row],[REFERENCE]], Tableau1[NUMERO], 0), 3)</f>
        <v>SPEC</v>
      </c>
      <c r="D300" s="6" t="str">
        <f>INDEX(Tableau1[], MATCH(Tableau3[[#This Row],[REFERENCE]], Tableau1[NUMERO], 0),4)</f>
        <v>SMT JOUE PLATRON</v>
      </c>
      <c r="E300" s="6" t="str">
        <f>INDEX(Tableau1[], MATCH(Tableau3[[#This Row],[REFERENCE]], Tableau1[NUMERO], 0), 5)</f>
        <v>GVX BYPASS</v>
      </c>
      <c r="F300" s="6">
        <f>INDEX(Tableau1[], MATCH(Tableau3[[#This Row],[REFERENCE]], Tableau1[NUMERO], 0), 6)</f>
        <v>0</v>
      </c>
      <c r="G300" s="6">
        <f>INDEX(Tableau1[], MATCH(Tableau3[[#This Row],[REFERENCE]], Tableau1[NUMERO], 0), 7)</f>
        <v>0</v>
      </c>
      <c r="H300" t="s">
        <v>12609</v>
      </c>
      <c r="J300" s="2">
        <v>43754</v>
      </c>
      <c r="K300" s="2">
        <v>43755</v>
      </c>
      <c r="L300" s="2"/>
      <c r="O300" s="7">
        <v>18</v>
      </c>
      <c r="P300" s="8" t="s">
        <v>12591</v>
      </c>
      <c r="Q300" s="2">
        <v>43847</v>
      </c>
    </row>
    <row r="301" spans="1:17">
      <c r="A301" s="8">
        <v>34407998</v>
      </c>
      <c r="B301" s="5">
        <f>INDEX(Tableau1[], MATCH(Tableau3[[#This Row],[REFERENCE]], Tableau1[NUMERO], 0), 2)</f>
        <v>43709</v>
      </c>
      <c r="C301" s="6" t="str">
        <f>INDEX(Tableau1[], MATCH(Tableau3[[#This Row],[REFERENCE]], Tableau1[NUMERO], 0), 3)</f>
        <v>SPEC</v>
      </c>
      <c r="D301" s="6" t="str">
        <f>INDEX(Tableau1[], MATCH(Tableau3[[#This Row],[REFERENCE]], Tableau1[NUMERO], 0),4)</f>
        <v>SMT PLASTRON ECRAN UA/BA</v>
      </c>
      <c r="E301" s="6" t="str">
        <f>INDEX(Tableau1[], MATCH(Tableau3[[#This Row],[REFERENCE]], Tableau1[NUMERO], 0), 5)</f>
        <v>GVX BYPASS</v>
      </c>
      <c r="F301" s="6">
        <f>INDEX(Tableau1[], MATCH(Tableau3[[#This Row],[REFERENCE]], Tableau1[NUMERO], 0), 6)</f>
        <v>0</v>
      </c>
      <c r="G301" s="6">
        <f>INDEX(Tableau1[], MATCH(Tableau3[[#This Row],[REFERENCE]], Tableau1[NUMERO], 0), 7)</f>
        <v>0</v>
      </c>
      <c r="H301" t="s">
        <v>12609</v>
      </c>
      <c r="J301" s="2">
        <v>43754</v>
      </c>
      <c r="K301" s="2">
        <v>43755</v>
      </c>
      <c r="L301" s="2"/>
      <c r="O301" s="7">
        <v>32</v>
      </c>
      <c r="P301" s="8" t="s">
        <v>12591</v>
      </c>
      <c r="Q301" s="2">
        <v>43847</v>
      </c>
    </row>
    <row r="302" spans="1:17">
      <c r="A302" s="8">
        <v>34407999</v>
      </c>
      <c r="B302" s="9">
        <f>INDEX(Tableau1[], MATCH(Tableau3[[#This Row],[REFERENCE]], Tableau1[NUMERO], 0), 2)</f>
        <v>43709</v>
      </c>
      <c r="C302" s="10" t="str">
        <f>INDEX(Tableau1[], MATCH(Tableau3[[#This Row],[REFERENCE]], Tableau1[NUMERO], 0), 3)</f>
        <v>SPEC</v>
      </c>
      <c r="D302" s="10" t="str">
        <f>INDEX(Tableau1[], MATCH(Tableau3[[#This Row],[REFERENCE]], Tableau1[NUMERO], 0),4)</f>
        <v>SMT ALU PASSE CABLE</v>
      </c>
      <c r="E302" s="10" t="str">
        <f>INDEX(Tableau1[], MATCH(Tableau3[[#This Row],[REFERENCE]], Tableau1[NUMERO], 0), 5)</f>
        <v>GVX BYPASS</v>
      </c>
      <c r="F302" s="10">
        <f>INDEX(Tableau1[], MATCH(Tableau3[[#This Row],[REFERENCE]], Tableau1[NUMERO], 0), 6)</f>
        <v>0</v>
      </c>
      <c r="G302" s="10">
        <f>INDEX(Tableau1[], MATCH(Tableau3[[#This Row],[REFERENCE]], Tableau1[NUMERO], 0), 7)</f>
        <v>0</v>
      </c>
      <c r="H302" t="s">
        <v>12609</v>
      </c>
      <c r="J302" s="2">
        <v>43754</v>
      </c>
      <c r="K302" s="2">
        <v>43755</v>
      </c>
      <c r="L302" s="2"/>
      <c r="O302" s="7">
        <v>23</v>
      </c>
      <c r="P302" s="8" t="s">
        <v>12591</v>
      </c>
      <c r="Q302" s="2">
        <v>43847</v>
      </c>
    </row>
    <row r="303" spans="1:17">
      <c r="A303" s="8">
        <v>34408000</v>
      </c>
      <c r="B303" s="5">
        <f>INDEX(Tableau1[], MATCH(Tableau3[[#This Row],[REFERENCE]], Tableau1[NUMERO], 0), 2)</f>
        <v>43709</v>
      </c>
      <c r="C303" s="6" t="str">
        <f>INDEX(Tableau1[], MATCH(Tableau3[[#This Row],[REFERENCE]], Tableau1[NUMERO], 0), 3)</f>
        <v>SPEC</v>
      </c>
      <c r="D303" s="6" t="str">
        <f>INDEX(Tableau1[], MATCH(Tableau3[[#This Row],[REFERENCE]], Tableau1[NUMERO], 0),4)</f>
        <v>SMT TOIT VENTILE</v>
      </c>
      <c r="E303" s="6" t="str">
        <f>INDEX(Tableau1[], MATCH(Tableau3[[#This Row],[REFERENCE]], Tableau1[NUMERO], 0), 5)</f>
        <v>GVX BYPASS</v>
      </c>
      <c r="F303" s="6">
        <f>INDEX(Tableau1[], MATCH(Tableau3[[#This Row],[REFERENCE]], Tableau1[NUMERO], 0), 6)</f>
        <v>0</v>
      </c>
      <c r="G303" s="6">
        <f>INDEX(Tableau1[], MATCH(Tableau3[[#This Row],[REFERENCE]], Tableau1[NUMERO], 0), 7)</f>
        <v>0</v>
      </c>
      <c r="H303" t="s">
        <v>12609</v>
      </c>
      <c r="J303" s="2">
        <v>43754</v>
      </c>
      <c r="K303" s="2">
        <v>43755</v>
      </c>
      <c r="L303" s="2"/>
      <c r="O303" s="7">
        <v>78</v>
      </c>
      <c r="P303" s="8" t="s">
        <v>12591</v>
      </c>
      <c r="Q303" s="2">
        <v>43847</v>
      </c>
    </row>
    <row r="304" spans="1:17">
      <c r="A304" s="8">
        <v>34408001</v>
      </c>
      <c r="B304" s="5">
        <f>INDEX(Tableau1[], MATCH(Tableau3[[#This Row],[REFERENCE]], Tableau1[NUMERO], 0), 2)</f>
        <v>43740</v>
      </c>
      <c r="C304" s="6" t="str">
        <f>INDEX(Tableau1[], MATCH(Tableau3[[#This Row],[REFERENCE]], Tableau1[NUMERO], 0), 3)</f>
        <v>SPEC</v>
      </c>
      <c r="D304" s="6" t="str">
        <f>INDEX(Tableau1[], MATCH(Tableau3[[#This Row],[REFERENCE]], Tableau1[NUMERO], 0),4)</f>
        <v>Platine NSX 4P</v>
      </c>
      <c r="E304" s="6">
        <f>INDEX(Tableau1[], MATCH(Tableau3[[#This Row],[REFERENCE]], Tableau1[NUMERO], 0), 5)</f>
        <v>0</v>
      </c>
      <c r="F304" s="6">
        <f>INDEX(Tableau1[], MATCH(Tableau3[[#This Row],[REFERENCE]], Tableau1[NUMERO], 0), 6)</f>
        <v>0</v>
      </c>
      <c r="G304" s="6">
        <f>INDEX(Tableau1[], MATCH(Tableau3[[#This Row],[REFERENCE]], Tableau1[NUMERO], 0), 7)</f>
        <v>0</v>
      </c>
      <c r="H304" t="s">
        <v>12609</v>
      </c>
      <c r="J304" s="2">
        <v>43755</v>
      </c>
      <c r="K304" s="2">
        <v>43755</v>
      </c>
      <c r="L304" s="2"/>
      <c r="O304" s="7">
        <v>122</v>
      </c>
      <c r="P304" s="8" t="s">
        <v>12591</v>
      </c>
      <c r="Q304" s="2">
        <v>43847</v>
      </c>
    </row>
    <row r="305" spans="1:18">
      <c r="A305" s="8">
        <v>34408003</v>
      </c>
      <c r="B305" s="5">
        <f>INDEX(Tableau1[], MATCH(Tableau3[[#This Row],[REFERENCE]], Tableau1[NUMERO], 0), 2)</f>
        <v>43740</v>
      </c>
      <c r="C305" s="6" t="str">
        <f>INDEX(Tableau1[], MATCH(Tableau3[[#This Row],[REFERENCE]], Tableau1[NUMERO], 0), 3)</f>
        <v>SPEC</v>
      </c>
      <c r="D305" s="6" t="str">
        <f>INDEX(Tableau1[], MATCH(Tableau3[[#This Row],[REFERENCE]], Tableau1[NUMERO], 0),4)</f>
        <v>Platine INS160 3P + IM400 IMD</v>
      </c>
      <c r="E305" s="6">
        <f>INDEX(Tableau1[], MATCH(Tableau3[[#This Row],[REFERENCE]], Tableau1[NUMERO], 0), 5)</f>
        <v>0</v>
      </c>
      <c r="F305" s="6">
        <f>INDEX(Tableau1[], MATCH(Tableau3[[#This Row],[REFERENCE]], Tableau1[NUMERO], 0), 6)</f>
        <v>0</v>
      </c>
      <c r="G305" s="6">
        <f>INDEX(Tableau1[], MATCH(Tableau3[[#This Row],[REFERENCE]], Tableau1[NUMERO], 0), 7)</f>
        <v>0</v>
      </c>
      <c r="H305" t="s">
        <v>12609</v>
      </c>
      <c r="J305" s="2">
        <v>43755</v>
      </c>
      <c r="K305" s="2">
        <v>43755</v>
      </c>
      <c r="L305" s="2"/>
      <c r="O305" s="7">
        <v>76</v>
      </c>
      <c r="P305" s="8" t="s">
        <v>12591</v>
      </c>
      <c r="Q305" s="2">
        <v>43847</v>
      </c>
    </row>
    <row r="306" spans="1:18">
      <c r="A306" s="8">
        <v>34408004</v>
      </c>
      <c r="B306" s="5">
        <f>INDEX(Tableau1[], MATCH(Tableau3[[#This Row],[REFERENCE]], Tableau1[NUMERO], 0), 2)</f>
        <v>43740</v>
      </c>
      <c r="C306" s="6" t="str">
        <f>INDEX(Tableau1[], MATCH(Tableau3[[#This Row],[REFERENCE]], Tableau1[NUMERO], 0), 3)</f>
        <v>SPEC</v>
      </c>
      <c r="D306" s="6" t="str">
        <f>INDEX(Tableau1[], MATCH(Tableau3[[#This Row],[REFERENCE]], Tableau1[NUMERO], 0),4)</f>
        <v>SMT SUPPORT HAUT/BAS PLATINE BYPASS</v>
      </c>
      <c r="E306" s="6" t="str">
        <f>INDEX(Tableau1[], MATCH(Tableau3[[#This Row],[REFERENCE]], Tableau1[NUMERO], 0), 5)</f>
        <v>GVX BYPASS</v>
      </c>
      <c r="F306" s="6">
        <f>INDEX(Tableau1[], MATCH(Tableau3[[#This Row],[REFERENCE]], Tableau1[NUMERO], 0), 6)</f>
        <v>0</v>
      </c>
      <c r="G306" s="6">
        <f>INDEX(Tableau1[], MATCH(Tableau3[[#This Row],[REFERENCE]], Tableau1[NUMERO], 0), 7)</f>
        <v>0</v>
      </c>
      <c r="H306" t="s">
        <v>12609</v>
      </c>
      <c r="J306" s="2">
        <v>43754</v>
      </c>
      <c r="K306" s="2">
        <v>43755</v>
      </c>
      <c r="L306" s="2"/>
      <c r="O306" s="7">
        <v>42</v>
      </c>
      <c r="P306" s="8" t="s">
        <v>12591</v>
      </c>
      <c r="Q306" s="2">
        <v>43847</v>
      </c>
    </row>
    <row r="307" spans="1:18">
      <c r="A307" s="8">
        <v>34408005</v>
      </c>
      <c r="B307" s="5">
        <f>INDEX(Tableau1[], MATCH(Tableau3[[#This Row],[REFERENCE]], Tableau1[NUMERO], 0), 2)</f>
        <v>43740</v>
      </c>
      <c r="C307" s="6" t="str">
        <f>INDEX(Tableau1[], MATCH(Tableau3[[#This Row],[REFERENCE]], Tableau1[NUMERO], 0), 3)</f>
        <v>SPEC</v>
      </c>
      <c r="D307" s="6" t="str">
        <f>INDEX(Tableau1[], MATCH(Tableau3[[#This Row],[REFERENCE]], Tableau1[NUMERO], 0),4)</f>
        <v>SMT PLATINE BYPASS + INVERSEUR DE SOURCE</v>
      </c>
      <c r="E307" s="6" t="str">
        <f>INDEX(Tableau1[], MATCH(Tableau3[[#This Row],[REFERENCE]], Tableau1[NUMERO], 0), 5)</f>
        <v>GVX BYPASS</v>
      </c>
      <c r="F307" s="6">
        <f>INDEX(Tableau1[], MATCH(Tableau3[[#This Row],[REFERENCE]], Tableau1[NUMERO], 0), 6)</f>
        <v>0</v>
      </c>
      <c r="G307" s="6">
        <f>INDEX(Tableau1[], MATCH(Tableau3[[#This Row],[REFERENCE]], Tableau1[NUMERO], 0), 7)</f>
        <v>0</v>
      </c>
      <c r="H307" t="s">
        <v>12609</v>
      </c>
      <c r="J307" s="2">
        <v>43754</v>
      </c>
      <c r="K307" s="2">
        <v>43755</v>
      </c>
      <c r="L307" s="2"/>
      <c r="O307" s="7">
        <v>145</v>
      </c>
      <c r="P307" s="8" t="s">
        <v>12591</v>
      </c>
      <c r="Q307" s="2">
        <v>43847</v>
      </c>
    </row>
    <row r="308" spans="1:18">
      <c r="A308" s="8">
        <v>34408008</v>
      </c>
      <c r="B308" s="5">
        <f>INDEX(Tableau1[], MATCH(Tableau3[[#This Row],[REFERENCE]], Tableau1[NUMERO], 0), 2)</f>
        <v>43742</v>
      </c>
      <c r="C308" s="6" t="str">
        <f>INDEX(Tableau1[], MATCH(Tableau3[[#This Row],[REFERENCE]], Tableau1[NUMERO], 0), 3)</f>
        <v>SPEC</v>
      </c>
      <c r="D308" s="6" t="str">
        <f>INDEX(Tableau1[], MATCH(Tableau3[[#This Row],[REFERENCE]], Tableau1[NUMERO], 0),4)</f>
        <v>COP COMPACT NS LIAISON ARRIERE 1</v>
      </c>
      <c r="E308" s="6" t="str">
        <f>INDEX(Tableau1[], MATCH(Tableau3[[#This Row],[REFERENCE]], Tableau1[NUMERO], 0), 5)</f>
        <v>GVS BYPASS</v>
      </c>
      <c r="F308" s="6">
        <f>INDEX(Tableau1[], MATCH(Tableau3[[#This Row],[REFERENCE]], Tableau1[NUMERO], 0), 6)</f>
        <v>0</v>
      </c>
      <c r="G308" s="6">
        <f>INDEX(Tableau1[], MATCH(Tableau3[[#This Row],[REFERENCE]], Tableau1[NUMERO], 0), 7)</f>
        <v>0</v>
      </c>
      <c r="H308" t="s">
        <v>12644</v>
      </c>
      <c r="J308" s="2">
        <v>43754</v>
      </c>
      <c r="K308" s="2">
        <v>43755</v>
      </c>
      <c r="L308" s="2"/>
      <c r="O308" s="7">
        <v>20.149999999999999</v>
      </c>
      <c r="P308" s="8" t="s">
        <v>12642</v>
      </c>
      <c r="Q308" s="2">
        <v>43773</v>
      </c>
    </row>
    <row r="309" spans="1:18">
      <c r="A309" s="8">
        <v>34408008</v>
      </c>
      <c r="B309" s="5">
        <f>INDEX(Tableau1[], MATCH(Tableau3[[#This Row],[REFERENCE]], Tableau1[NUMERO], 0), 2)</f>
        <v>43742</v>
      </c>
      <c r="C309" s="6" t="str">
        <f>INDEX(Tableau1[], MATCH(Tableau3[[#This Row],[REFERENCE]], Tableau1[NUMERO], 0), 3)</f>
        <v>SPEC</v>
      </c>
      <c r="D309" s="6" t="str">
        <f>INDEX(Tableau1[], MATCH(Tableau3[[#This Row],[REFERENCE]], Tableau1[NUMERO], 0),4)</f>
        <v>COP COMPACT NS LIAISON ARRIERE 1</v>
      </c>
      <c r="E309" s="6" t="str">
        <f>INDEX(Tableau1[], MATCH(Tableau3[[#This Row],[REFERENCE]], Tableau1[NUMERO], 0), 5)</f>
        <v>GVS BYPASS</v>
      </c>
      <c r="F309" s="6">
        <f>INDEX(Tableau1[], MATCH(Tableau3[[#This Row],[REFERENCE]], Tableau1[NUMERO], 0), 6)</f>
        <v>0</v>
      </c>
      <c r="G309" s="6">
        <f>INDEX(Tableau1[], MATCH(Tableau3[[#This Row],[REFERENCE]], Tableau1[NUMERO], 0), 7)</f>
        <v>0</v>
      </c>
      <c r="H309" t="s">
        <v>12611</v>
      </c>
      <c r="J309" s="2">
        <v>43754</v>
      </c>
      <c r="K309" s="2">
        <v>43755</v>
      </c>
      <c r="L309" s="2"/>
      <c r="O309" s="7">
        <v>38.200000000000003</v>
      </c>
      <c r="P309" s="8" t="s">
        <v>12663</v>
      </c>
      <c r="Q309" s="2">
        <v>43847</v>
      </c>
    </row>
    <row r="310" spans="1:18">
      <c r="A310" s="8">
        <v>34408009</v>
      </c>
      <c r="B310" s="5">
        <f>INDEX(Tableau1[], MATCH(Tableau3[[#This Row],[REFERENCE]], Tableau1[NUMERO], 0), 2)</f>
        <v>43742</v>
      </c>
      <c r="C310" s="6" t="str">
        <f>INDEX(Tableau1[], MATCH(Tableau3[[#This Row],[REFERENCE]], Tableau1[NUMERO], 0), 3)</f>
        <v>SPEC</v>
      </c>
      <c r="D310" s="6" t="str">
        <f>INDEX(Tableau1[], MATCH(Tableau3[[#This Row],[REFERENCE]], Tableau1[NUMERO], 0),4)</f>
        <v>COP COMPACT NS LIAISON ARRIERE 2</v>
      </c>
      <c r="E310" s="6" t="str">
        <f>INDEX(Tableau1[], MATCH(Tableau3[[#This Row],[REFERENCE]], Tableau1[NUMERO], 0), 5)</f>
        <v>GVS BYPASS</v>
      </c>
      <c r="F310" s="6">
        <f>INDEX(Tableau1[], MATCH(Tableau3[[#This Row],[REFERENCE]], Tableau1[NUMERO], 0), 6)</f>
        <v>0</v>
      </c>
      <c r="G310" s="6">
        <f>INDEX(Tableau1[], MATCH(Tableau3[[#This Row],[REFERENCE]], Tableau1[NUMERO], 0), 7)</f>
        <v>0</v>
      </c>
      <c r="H310" t="s">
        <v>12644</v>
      </c>
      <c r="J310" s="2">
        <v>43754</v>
      </c>
      <c r="K310" s="2">
        <v>43755</v>
      </c>
      <c r="L310" s="2"/>
      <c r="O310" s="7">
        <v>23.3</v>
      </c>
      <c r="P310" s="8" t="s">
        <v>12642</v>
      </c>
      <c r="Q310" s="2">
        <v>43773</v>
      </c>
    </row>
    <row r="311" spans="1:18">
      <c r="A311" s="8">
        <v>34408009</v>
      </c>
      <c r="B311" s="5">
        <f>INDEX(Tableau1[], MATCH(Tableau3[[#This Row],[REFERENCE]], Tableau1[NUMERO], 0), 2)</f>
        <v>43742</v>
      </c>
      <c r="C311" s="6" t="str">
        <f>INDEX(Tableau1[], MATCH(Tableau3[[#This Row],[REFERENCE]], Tableau1[NUMERO], 0), 3)</f>
        <v>SPEC</v>
      </c>
      <c r="D311" s="6" t="str">
        <f>INDEX(Tableau1[], MATCH(Tableau3[[#This Row],[REFERENCE]], Tableau1[NUMERO], 0),4)</f>
        <v>COP COMPACT NS LIAISON ARRIERE 2</v>
      </c>
      <c r="E311" s="6" t="str">
        <f>INDEX(Tableau1[], MATCH(Tableau3[[#This Row],[REFERENCE]], Tableau1[NUMERO], 0), 5)</f>
        <v>GVS BYPASS</v>
      </c>
      <c r="F311" s="6">
        <f>INDEX(Tableau1[], MATCH(Tableau3[[#This Row],[REFERENCE]], Tableau1[NUMERO], 0), 6)</f>
        <v>0</v>
      </c>
      <c r="G311" s="6">
        <f>INDEX(Tableau1[], MATCH(Tableau3[[#This Row],[REFERENCE]], Tableau1[NUMERO], 0), 7)</f>
        <v>0</v>
      </c>
      <c r="H311" t="s">
        <v>12611</v>
      </c>
      <c r="J311" s="2">
        <v>43754</v>
      </c>
      <c r="K311" s="2">
        <v>43755</v>
      </c>
      <c r="L311" s="2"/>
      <c r="O311" s="7">
        <v>40.700000000000003</v>
      </c>
      <c r="P311" s="8" t="s">
        <v>12663</v>
      </c>
      <c r="Q311" s="2">
        <v>43847</v>
      </c>
    </row>
    <row r="312" spans="1:18">
      <c r="A312" s="8">
        <v>34408010</v>
      </c>
      <c r="B312" s="5">
        <f>INDEX(Tableau1[], MATCH(Tableau3[[#This Row],[REFERENCE]], Tableau1[NUMERO], 0), 2)</f>
        <v>43742</v>
      </c>
      <c r="C312" s="6" t="str">
        <f>INDEX(Tableau1[], MATCH(Tableau3[[#This Row],[REFERENCE]], Tableau1[NUMERO], 0), 3)</f>
        <v>SPEC</v>
      </c>
      <c r="D312" s="6" t="str">
        <f>INDEX(Tableau1[], MATCH(Tableau3[[#This Row],[REFERENCE]], Tableau1[NUMERO], 0),4)</f>
        <v>COP COMPACT NS LIAISON ARRIERE 3</v>
      </c>
      <c r="E312" s="6" t="str">
        <f>INDEX(Tableau1[], MATCH(Tableau3[[#This Row],[REFERENCE]], Tableau1[NUMERO], 0), 5)</f>
        <v>GVS BYPASS</v>
      </c>
      <c r="F312" s="6">
        <f>INDEX(Tableau1[], MATCH(Tableau3[[#This Row],[REFERENCE]], Tableau1[NUMERO], 0), 6)</f>
        <v>0</v>
      </c>
      <c r="G312" s="6">
        <f>INDEX(Tableau1[], MATCH(Tableau3[[#This Row],[REFERENCE]], Tableau1[NUMERO], 0), 7)</f>
        <v>0</v>
      </c>
      <c r="H312" t="s">
        <v>12644</v>
      </c>
      <c r="J312" s="2">
        <v>43754</v>
      </c>
      <c r="K312" s="2">
        <v>43755</v>
      </c>
      <c r="L312" s="2"/>
      <c r="O312" s="7">
        <v>26.75</v>
      </c>
      <c r="P312" s="8" t="s">
        <v>12642</v>
      </c>
      <c r="Q312" s="2">
        <v>43773</v>
      </c>
    </row>
    <row r="313" spans="1:18">
      <c r="A313" s="8">
        <v>34408010</v>
      </c>
      <c r="B313" s="5">
        <f>INDEX(Tableau1[], MATCH(Tableau3[[#This Row],[REFERENCE]], Tableau1[NUMERO], 0), 2)</f>
        <v>43742</v>
      </c>
      <c r="C313" s="6" t="str">
        <f>INDEX(Tableau1[], MATCH(Tableau3[[#This Row],[REFERENCE]], Tableau1[NUMERO], 0), 3)</f>
        <v>SPEC</v>
      </c>
      <c r="D313" s="6" t="str">
        <f>INDEX(Tableau1[], MATCH(Tableau3[[#This Row],[REFERENCE]], Tableau1[NUMERO], 0),4)</f>
        <v>COP COMPACT NS LIAISON ARRIERE 3</v>
      </c>
      <c r="E313" s="6" t="str">
        <f>INDEX(Tableau1[], MATCH(Tableau3[[#This Row],[REFERENCE]], Tableau1[NUMERO], 0), 5)</f>
        <v>GVS BYPASS</v>
      </c>
      <c r="F313" s="6">
        <f>INDEX(Tableau1[], MATCH(Tableau3[[#This Row],[REFERENCE]], Tableau1[NUMERO], 0), 6)</f>
        <v>0</v>
      </c>
      <c r="G313" s="6">
        <f>INDEX(Tableau1[], MATCH(Tableau3[[#This Row],[REFERENCE]], Tableau1[NUMERO], 0), 7)</f>
        <v>0</v>
      </c>
      <c r="H313" t="s">
        <v>12611</v>
      </c>
      <c r="J313" s="2">
        <v>43754</v>
      </c>
      <c r="K313" s="2">
        <v>43755</v>
      </c>
      <c r="L313" s="2"/>
      <c r="O313" s="7">
        <v>42.9</v>
      </c>
      <c r="P313" s="8" t="s">
        <v>12663</v>
      </c>
      <c r="Q313" s="2">
        <v>43847</v>
      </c>
    </row>
    <row r="314" spans="1:18">
      <c r="A314" s="8">
        <v>34408011</v>
      </c>
      <c r="B314" s="5">
        <f>INDEX(Tableau1[], MATCH(Tableau3[[#This Row],[REFERENCE]], Tableau1[NUMERO], 0), 2)</f>
        <v>43742</v>
      </c>
      <c r="C314" s="6" t="str">
        <f>INDEX(Tableau1[], MATCH(Tableau3[[#This Row],[REFERENCE]], Tableau1[NUMERO], 0), 3)</f>
        <v>SPEC</v>
      </c>
      <c r="D314" s="6" t="str">
        <f>INDEX(Tableau1[], MATCH(Tableau3[[#This Row],[REFERENCE]], Tableau1[NUMERO], 0),4)</f>
        <v>COP COMPACT NS LIAISON ARRIERE 4</v>
      </c>
      <c r="E314" s="6" t="str">
        <f>INDEX(Tableau1[], MATCH(Tableau3[[#This Row],[REFERENCE]], Tableau1[NUMERO], 0), 5)</f>
        <v>GVS BYPASS</v>
      </c>
      <c r="F314" s="6">
        <f>INDEX(Tableau1[], MATCH(Tableau3[[#This Row],[REFERENCE]], Tableau1[NUMERO], 0), 6)</f>
        <v>0</v>
      </c>
      <c r="G314" s="6">
        <f>INDEX(Tableau1[], MATCH(Tableau3[[#This Row],[REFERENCE]], Tableau1[NUMERO], 0), 7)</f>
        <v>0</v>
      </c>
      <c r="H314" t="s">
        <v>12644</v>
      </c>
      <c r="J314" s="2">
        <v>43754</v>
      </c>
      <c r="K314" s="2">
        <v>43755</v>
      </c>
      <c r="L314" s="2"/>
      <c r="O314" s="7">
        <v>29.95</v>
      </c>
      <c r="P314" s="8" t="s">
        <v>12642</v>
      </c>
      <c r="Q314" s="2">
        <v>43773</v>
      </c>
    </row>
    <row r="315" spans="1:18">
      <c r="A315" s="8">
        <v>34408011</v>
      </c>
      <c r="B315" s="5">
        <f>INDEX(Tableau1[], MATCH(Tableau3[[#This Row],[REFERENCE]], Tableau1[NUMERO], 0), 2)</f>
        <v>43742</v>
      </c>
      <c r="C315" s="6" t="str">
        <f>INDEX(Tableau1[], MATCH(Tableau3[[#This Row],[REFERENCE]], Tableau1[NUMERO], 0), 3)</f>
        <v>SPEC</v>
      </c>
      <c r="D315" s="6" t="str">
        <f>INDEX(Tableau1[], MATCH(Tableau3[[#This Row],[REFERENCE]], Tableau1[NUMERO], 0),4)</f>
        <v>COP COMPACT NS LIAISON ARRIERE 4</v>
      </c>
      <c r="E315" s="6" t="str">
        <f>INDEX(Tableau1[], MATCH(Tableau3[[#This Row],[REFERENCE]], Tableau1[NUMERO], 0), 5)</f>
        <v>GVS BYPASS</v>
      </c>
      <c r="F315" s="6">
        <f>INDEX(Tableau1[], MATCH(Tableau3[[#This Row],[REFERENCE]], Tableau1[NUMERO], 0), 6)</f>
        <v>0</v>
      </c>
      <c r="G315" s="6">
        <f>INDEX(Tableau1[], MATCH(Tableau3[[#This Row],[REFERENCE]], Tableau1[NUMERO], 0), 7)</f>
        <v>0</v>
      </c>
      <c r="H315" t="s">
        <v>12611</v>
      </c>
      <c r="J315" s="2">
        <v>43754</v>
      </c>
      <c r="K315" s="2">
        <v>43755</v>
      </c>
      <c r="L315" s="2"/>
      <c r="O315" s="7">
        <v>45.3</v>
      </c>
      <c r="P315" s="8" t="s">
        <v>12663</v>
      </c>
      <c r="Q315" s="2">
        <v>43847</v>
      </c>
    </row>
    <row r="316" spans="1:18">
      <c r="A316" s="8">
        <v>34408019</v>
      </c>
      <c r="B316" s="5">
        <f>INDEX(Tableau1[], MATCH(Tableau3[[#This Row],[REFERENCE]], Tableau1[NUMERO], 0), 2)</f>
        <v>43745</v>
      </c>
      <c r="C316" s="6" t="str">
        <f>INDEX(Tableau1[], MATCH(Tableau3[[#This Row],[REFERENCE]], Tableau1[NUMERO], 0), 3)</f>
        <v>SPEC</v>
      </c>
      <c r="D316" s="6" t="str">
        <f>INDEX(Tableau1[], MATCH(Tableau3[[#This Row],[REFERENCE]], Tableau1[NUMERO], 0),4)</f>
        <v>SMT SONDE SUPPORT BUSBAR UTIL</v>
      </c>
      <c r="E316" s="6" t="str">
        <f>INDEX(Tableau1[], MATCH(Tableau3[[#This Row],[REFERENCE]], Tableau1[NUMERO], 0), 5)</f>
        <v>GVX IO 1500 FEED SIEMENS</v>
      </c>
      <c r="F316" s="6">
        <f>INDEX(Tableau1[], MATCH(Tableau3[[#This Row],[REFERENCE]], Tableau1[NUMERO], 0), 6)</f>
        <v>0</v>
      </c>
      <c r="G316" s="6">
        <f>INDEX(Tableau1[], MATCH(Tableau3[[#This Row],[REFERENCE]], Tableau1[NUMERO], 0), 7)</f>
        <v>0</v>
      </c>
      <c r="H316" t="s">
        <v>12609</v>
      </c>
      <c r="J316" s="2">
        <v>43745</v>
      </c>
      <c r="K316" s="2">
        <v>43746</v>
      </c>
      <c r="L316" s="2"/>
      <c r="O316" s="7">
        <v>32</v>
      </c>
      <c r="P316" s="8" t="s">
        <v>12591</v>
      </c>
      <c r="Q316" s="2">
        <v>43473</v>
      </c>
      <c r="R316" t="s">
        <v>12671</v>
      </c>
    </row>
    <row r="317" spans="1:18">
      <c r="A317" s="8">
        <v>34408020</v>
      </c>
      <c r="B317" s="5">
        <f>INDEX(Tableau1[], MATCH(Tableau3[[#This Row],[REFERENCE]], Tableau1[NUMERO], 0), 2)</f>
        <v>43745</v>
      </c>
      <c r="C317" s="6" t="str">
        <f>INDEX(Tableau1[], MATCH(Tableau3[[#This Row],[REFERENCE]], Tableau1[NUMERO], 0), 3)</f>
        <v>SPEC</v>
      </c>
      <c r="D317" s="6" t="str">
        <f>INDEX(Tableau1[], MATCH(Tableau3[[#This Row],[REFERENCE]], Tableau1[NUMERO], 0),4)</f>
        <v>SMT SUPPORT BAS LINERGY</v>
      </c>
      <c r="E317" s="6" t="str">
        <f>INDEX(Tableau1[], MATCH(Tableau3[[#This Row],[REFERENCE]], Tableau1[NUMERO], 0), 5)</f>
        <v>GVS BYPASS</v>
      </c>
      <c r="F317" s="6">
        <f>INDEX(Tableau1[], MATCH(Tableau3[[#This Row],[REFERENCE]], Tableau1[NUMERO], 0), 6)</f>
        <v>0</v>
      </c>
      <c r="G317" s="6">
        <f>INDEX(Tableau1[], MATCH(Tableau3[[#This Row],[REFERENCE]], Tableau1[NUMERO], 0), 7)</f>
        <v>0</v>
      </c>
      <c r="H317" t="s">
        <v>12609</v>
      </c>
      <c r="J317" s="2">
        <v>43754</v>
      </c>
      <c r="K317" s="2"/>
      <c r="L317" s="2"/>
      <c r="O317" s="7">
        <v>22</v>
      </c>
      <c r="P317" s="8" t="s">
        <v>12591</v>
      </c>
      <c r="Q317" s="2">
        <v>43847</v>
      </c>
    </row>
    <row r="318" spans="1:18">
      <c r="A318" s="8">
        <v>34408021</v>
      </c>
      <c r="B318" s="5">
        <f>INDEX(Tableau1[], MATCH(Tableau3[[#This Row],[REFERENCE]], Tableau1[NUMERO], 0), 2)</f>
        <v>43745</v>
      </c>
      <c r="C318" s="6" t="str">
        <f>INDEX(Tableau1[], MATCH(Tableau3[[#This Row],[REFERENCE]], Tableau1[NUMERO], 0), 3)</f>
        <v>SPEC</v>
      </c>
      <c r="D318" s="6" t="str">
        <f>INDEX(Tableau1[], MATCH(Tableau3[[#This Row],[REFERENCE]], Tableau1[NUMERO], 0),4)</f>
        <v>SMT SUPPORT ISO ARRIERE</v>
      </c>
      <c r="E318" s="6" t="str">
        <f>INDEX(Tableau1[], MATCH(Tableau3[[#This Row],[REFERENCE]], Tableau1[NUMERO], 0), 5)</f>
        <v>GVS BYPASS</v>
      </c>
      <c r="F318" s="6">
        <f>INDEX(Tableau1[], MATCH(Tableau3[[#This Row],[REFERENCE]], Tableau1[NUMERO], 0), 6)</f>
        <v>0</v>
      </c>
      <c r="G318" s="6">
        <f>INDEX(Tableau1[], MATCH(Tableau3[[#This Row],[REFERENCE]], Tableau1[NUMERO], 0), 7)</f>
        <v>0</v>
      </c>
      <c r="H318" t="s">
        <v>12609</v>
      </c>
      <c r="J318" s="2">
        <v>43754</v>
      </c>
      <c r="K318" s="2"/>
      <c r="L318" s="2"/>
      <c r="O318" s="7">
        <v>19</v>
      </c>
      <c r="P318" s="8" t="s">
        <v>12591</v>
      </c>
      <c r="Q318" s="2">
        <v>43847</v>
      </c>
    </row>
    <row r="319" spans="1:18">
      <c r="A319" s="8">
        <v>34408022</v>
      </c>
      <c r="B319" s="5">
        <f>INDEX(Tableau1[], MATCH(Tableau3[[#This Row],[REFERENCE]], Tableau1[NUMERO], 0), 2)</f>
        <v>43745</v>
      </c>
      <c r="C319" s="6" t="str">
        <f>INDEX(Tableau1[], MATCH(Tableau3[[#This Row],[REFERENCE]], Tableau1[NUMERO], 0), 3)</f>
        <v>SPEC</v>
      </c>
      <c r="D319" s="6" t="str">
        <f>INDEX(Tableau1[], MATCH(Tableau3[[#This Row],[REFERENCE]], Tableau1[NUMERO], 0),4)</f>
        <v>SMT SUPPORT LINERGY ARRIERE 1</v>
      </c>
      <c r="E319" s="6" t="str">
        <f>INDEX(Tableau1[], MATCH(Tableau3[[#This Row],[REFERENCE]], Tableau1[NUMERO], 0), 5)</f>
        <v>GVS BYPASS</v>
      </c>
      <c r="F319" s="6">
        <f>INDEX(Tableau1[], MATCH(Tableau3[[#This Row],[REFERENCE]], Tableau1[NUMERO], 0), 6)</f>
        <v>0</v>
      </c>
      <c r="G319" s="6">
        <f>INDEX(Tableau1[], MATCH(Tableau3[[#This Row],[REFERENCE]], Tableau1[NUMERO], 0), 7)</f>
        <v>0</v>
      </c>
      <c r="H319" t="s">
        <v>12609</v>
      </c>
      <c r="J319" s="2">
        <v>43754</v>
      </c>
      <c r="K319" s="2"/>
      <c r="L319" s="2"/>
      <c r="O319" s="7">
        <v>22</v>
      </c>
      <c r="P319" s="8" t="s">
        <v>12591</v>
      </c>
      <c r="Q319" s="2">
        <v>43847</v>
      </c>
    </row>
    <row r="320" spans="1:18">
      <c r="A320" s="8">
        <v>34408024</v>
      </c>
      <c r="B320" s="5">
        <f>INDEX(Tableau1[], MATCH(Tableau3[[#This Row],[REFERENCE]], Tableau1[NUMERO], 0), 2)</f>
        <v>43745</v>
      </c>
      <c r="C320" s="6" t="str">
        <f>INDEX(Tableau1[], MATCH(Tableau3[[#This Row],[REFERENCE]], Tableau1[NUMERO], 0), 3)</f>
        <v>SPEC</v>
      </c>
      <c r="D320" s="6" t="str">
        <f>INDEX(Tableau1[], MATCH(Tableau3[[#This Row],[REFERENCE]], Tableau1[NUMERO], 0),4)</f>
        <v>SMT DECOUPE LINERGY 04564 1900MM</v>
      </c>
      <c r="E320" s="6" t="str">
        <f>INDEX(Tableau1[], MATCH(Tableau3[[#This Row],[REFERENCE]], Tableau1[NUMERO], 0), 5)</f>
        <v>GVS BYPASS</v>
      </c>
      <c r="F320" s="6">
        <f>INDEX(Tableau1[], MATCH(Tableau3[[#This Row],[REFERENCE]], Tableau1[NUMERO], 0), 6)</f>
        <v>0</v>
      </c>
      <c r="G320" s="6">
        <f>INDEX(Tableau1[], MATCH(Tableau3[[#This Row],[REFERENCE]], Tableau1[NUMERO], 0), 7)</f>
        <v>0</v>
      </c>
      <c r="H320" t="s">
        <v>12609</v>
      </c>
      <c r="J320" s="2">
        <v>43754</v>
      </c>
      <c r="K320" s="2">
        <v>43755</v>
      </c>
      <c r="L320" s="2"/>
      <c r="O320" s="7">
        <v>12</v>
      </c>
      <c r="P320" s="8" t="s">
        <v>12591</v>
      </c>
      <c r="Q320" s="2">
        <v>43847</v>
      </c>
    </row>
    <row r="321" spans="1:18">
      <c r="A321" s="8">
        <v>34408026</v>
      </c>
      <c r="B321" s="5">
        <f>INDEX(Tableau1[], MATCH(Tableau3[[#This Row],[REFERENCE]], Tableau1[NUMERO], 0), 2)</f>
        <v>43745</v>
      </c>
      <c r="C321" s="6" t="str">
        <f>INDEX(Tableau1[], MATCH(Tableau3[[#This Row],[REFERENCE]], Tableau1[NUMERO], 0), 3)</f>
        <v>SPEC</v>
      </c>
      <c r="D321" s="6" t="str">
        <f>INDEX(Tableau1[], MATCH(Tableau3[[#This Row],[REFERENCE]], Tableau1[NUMERO], 0),4)</f>
        <v>SMT SUPPORT LINERGY ARRIERE 3</v>
      </c>
      <c r="E321" s="6" t="str">
        <f>INDEX(Tableau1[], MATCH(Tableau3[[#This Row],[REFERENCE]], Tableau1[NUMERO], 0), 5)</f>
        <v>GVS BYPASS</v>
      </c>
      <c r="F321" s="6">
        <f>INDEX(Tableau1[], MATCH(Tableau3[[#This Row],[REFERENCE]], Tableau1[NUMERO], 0), 6)</f>
        <v>0</v>
      </c>
      <c r="G321" s="6">
        <f>INDEX(Tableau1[], MATCH(Tableau3[[#This Row],[REFERENCE]], Tableau1[NUMERO], 0), 7)</f>
        <v>0</v>
      </c>
      <c r="H321" t="s">
        <v>12609</v>
      </c>
      <c r="J321" s="2">
        <v>43754</v>
      </c>
      <c r="K321" s="2">
        <v>43755</v>
      </c>
      <c r="L321" s="2"/>
      <c r="O321" s="7">
        <v>20</v>
      </c>
      <c r="P321" s="8" t="s">
        <v>12591</v>
      </c>
      <c r="Q321" s="2">
        <v>43847</v>
      </c>
    </row>
    <row r="322" spans="1:18">
      <c r="A322" s="8">
        <v>34408027</v>
      </c>
      <c r="B322" s="5">
        <f>INDEX(Tableau1[], MATCH(Tableau3[[#This Row],[REFERENCE]], Tableau1[NUMERO], 0), 2)</f>
        <v>43745</v>
      </c>
      <c r="C322" s="6" t="str">
        <f>INDEX(Tableau1[], MATCH(Tableau3[[#This Row],[REFERENCE]], Tableau1[NUMERO], 0), 3)</f>
        <v>SPEC</v>
      </c>
      <c r="D322" s="6" t="str">
        <f>INDEX(Tableau1[], MATCH(Tableau3[[#This Row],[REFERENCE]], Tableau1[NUMERO], 0),4)</f>
        <v>SMT SUPPORT VOYANT</v>
      </c>
      <c r="E322" s="6" t="str">
        <f>INDEX(Tableau1[], MATCH(Tableau3[[#This Row],[REFERENCE]], Tableau1[NUMERO], 0), 5)</f>
        <v>GVS BYPASS</v>
      </c>
      <c r="F322" s="6">
        <f>INDEX(Tableau1[], MATCH(Tableau3[[#This Row],[REFERENCE]], Tableau1[NUMERO], 0), 6)</f>
        <v>0</v>
      </c>
      <c r="G322" s="6">
        <f>INDEX(Tableau1[], MATCH(Tableau3[[#This Row],[REFERENCE]], Tableau1[NUMERO], 0), 7)</f>
        <v>0</v>
      </c>
      <c r="H322" t="s">
        <v>12609</v>
      </c>
      <c r="J322" s="2">
        <v>43754</v>
      </c>
      <c r="K322" s="2">
        <v>43755</v>
      </c>
      <c r="L322" s="2"/>
      <c r="O322" s="7">
        <v>19</v>
      </c>
      <c r="P322" s="8" t="s">
        <v>12591</v>
      </c>
      <c r="Q322" s="2">
        <v>43847</v>
      </c>
    </row>
    <row r="323" spans="1:18">
      <c r="A323" s="8">
        <v>34408028</v>
      </c>
      <c r="B323" s="5">
        <f>INDEX(Tableau1[], MATCH(Tableau3[[#This Row],[REFERENCE]], Tableau1[NUMERO], 0), 2)</f>
        <v>43745</v>
      </c>
      <c r="C323" s="6" t="str">
        <f>INDEX(Tableau1[], MATCH(Tableau3[[#This Row],[REFERENCE]], Tableau1[NUMERO], 0), 3)</f>
        <v>SPEC</v>
      </c>
      <c r="D323" s="6" t="str">
        <f>INDEX(Tableau1[], MATCH(Tableau3[[#This Row],[REFERENCE]], Tableau1[NUMERO], 0),4)</f>
        <v>SMT PLASTRON COMPACT NS</v>
      </c>
      <c r="E323" s="6" t="str">
        <f>INDEX(Tableau1[], MATCH(Tableau3[[#This Row],[REFERENCE]], Tableau1[NUMERO], 0), 5)</f>
        <v>GVS BYPASS</v>
      </c>
      <c r="F323" s="6">
        <f>INDEX(Tableau1[], MATCH(Tableau3[[#This Row],[REFERENCE]], Tableau1[NUMERO], 0), 6)</f>
        <v>0</v>
      </c>
      <c r="G323" s="6">
        <f>INDEX(Tableau1[], MATCH(Tableau3[[#This Row],[REFERENCE]], Tableau1[NUMERO], 0), 7)</f>
        <v>0</v>
      </c>
      <c r="H323" t="s">
        <v>12609</v>
      </c>
      <c r="J323" s="2">
        <v>43754</v>
      </c>
      <c r="K323" s="2">
        <v>43755</v>
      </c>
      <c r="L323" s="2"/>
      <c r="O323" s="7">
        <v>48</v>
      </c>
      <c r="P323" s="8" t="s">
        <v>12591</v>
      </c>
      <c r="Q323" s="2">
        <v>43847</v>
      </c>
    </row>
    <row r="324" spans="1:18">
      <c r="A324" s="8">
        <v>34408032</v>
      </c>
      <c r="B324" s="5">
        <f>INDEX(Tableau1[], MATCH(Tableau3[[#This Row],[REFERENCE]], Tableau1[NUMERO], 0), 2)</f>
        <v>43749</v>
      </c>
      <c r="C324" s="6" t="str">
        <f>INDEX(Tableau1[], MATCH(Tableau3[[#This Row],[REFERENCE]], Tableau1[NUMERO], 0), 3)</f>
        <v>SPEC</v>
      </c>
      <c r="D324" s="6" t="str">
        <f>INDEX(Tableau1[], MATCH(Tableau3[[#This Row],[REFERENCE]], Tableau1[NUMERO], 0),4)</f>
        <v>TOIT VENTILE ARM G5K-G7K L=1012</v>
      </c>
      <c r="E324" s="6" t="str">
        <f>INDEX(Tableau1[], MATCH(Tableau3[[#This Row],[REFERENCE]], Tableau1[NUMERO], 0), 5)</f>
        <v>GLAXO</v>
      </c>
      <c r="F324" s="6">
        <f>INDEX(Tableau1[], MATCH(Tableau3[[#This Row],[REFERENCE]], Tableau1[NUMERO], 0), 6)</f>
        <v>0</v>
      </c>
      <c r="G324" s="6">
        <f>INDEX(Tableau1[], MATCH(Tableau3[[#This Row],[REFERENCE]], Tableau1[NUMERO], 0), 7)</f>
        <v>0</v>
      </c>
      <c r="H324" t="s">
        <v>12609</v>
      </c>
      <c r="J324" s="2">
        <v>43755</v>
      </c>
      <c r="K324" s="2">
        <v>43755</v>
      </c>
      <c r="L324" s="2"/>
      <c r="O324" s="7">
        <v>55</v>
      </c>
      <c r="P324" s="8" t="s">
        <v>12591</v>
      </c>
      <c r="Q324" s="2">
        <v>43847</v>
      </c>
    </row>
    <row r="325" spans="1:18">
      <c r="A325" s="8">
        <v>34408034</v>
      </c>
      <c r="B325" s="5">
        <f>INDEX(Tableau1[], MATCH(Tableau3[[#This Row],[REFERENCE]], Tableau1[NUMERO], 0), 2)</f>
        <v>43749</v>
      </c>
      <c r="C325" s="6" t="str">
        <f>INDEX(Tableau1[], MATCH(Tableau3[[#This Row],[REFERENCE]], Tableau1[NUMERO], 0), 3)</f>
        <v>SPEC</v>
      </c>
      <c r="D325" s="6" t="str">
        <f>INDEX(Tableau1[], MATCH(Tableau3[[#This Row],[REFERENCE]], Tableau1[NUMERO], 0),4)</f>
        <v>EQUERRE ARMOIRE REVERSIBLE</v>
      </c>
      <c r="E325" s="6" t="str">
        <f>INDEX(Tableau1[], MATCH(Tableau3[[#This Row],[REFERENCE]], Tableau1[NUMERO], 0), 5)</f>
        <v>GLAXO</v>
      </c>
      <c r="F325" s="6">
        <f>INDEX(Tableau1[], MATCH(Tableau3[[#This Row],[REFERENCE]], Tableau1[NUMERO], 0), 6)</f>
        <v>0</v>
      </c>
      <c r="G325" s="6">
        <f>INDEX(Tableau1[], MATCH(Tableau3[[#This Row],[REFERENCE]], Tableau1[NUMERO], 0), 7)</f>
        <v>0</v>
      </c>
      <c r="H325" t="s">
        <v>12609</v>
      </c>
      <c r="J325" s="2">
        <v>43755</v>
      </c>
      <c r="K325" s="2">
        <v>43755</v>
      </c>
      <c r="L325" s="2"/>
      <c r="O325" s="7">
        <v>48</v>
      </c>
      <c r="P325" s="8" t="s">
        <v>12591</v>
      </c>
      <c r="Q325" s="2">
        <v>43847</v>
      </c>
    </row>
    <row r="326" spans="1:18">
      <c r="A326" s="8">
        <v>34408036</v>
      </c>
      <c r="B326" s="5">
        <f>INDEX(Tableau1[], MATCH(Tableau3[[#This Row],[REFERENCE]], Tableau1[NUMERO], 0), 2)</f>
        <v>43745</v>
      </c>
      <c r="C326" s="6" t="str">
        <f>INDEX(Tableau1[], MATCH(Tableau3[[#This Row],[REFERENCE]], Tableau1[NUMERO], 0), 3)</f>
        <v>SPEC</v>
      </c>
      <c r="D326" s="6" t="str">
        <f>INDEX(Tableau1[], MATCH(Tableau3[[#This Row],[REFERENCE]], Tableau1[NUMERO], 0),4)</f>
        <v>SMT SUPPORT BORNIER</v>
      </c>
      <c r="E326" s="6" t="str">
        <f>INDEX(Tableau1[], MATCH(Tableau3[[#This Row],[REFERENCE]], Tableau1[NUMERO], 0), 5)</f>
        <v>GVS BYPASS</v>
      </c>
      <c r="F326" s="6">
        <f>INDEX(Tableau1[], MATCH(Tableau3[[#This Row],[REFERENCE]], Tableau1[NUMERO], 0), 6)</f>
        <v>0</v>
      </c>
      <c r="G326" s="6">
        <f>INDEX(Tableau1[], MATCH(Tableau3[[#This Row],[REFERENCE]], Tableau1[NUMERO], 0), 7)</f>
        <v>0</v>
      </c>
      <c r="H326" t="s">
        <v>12609</v>
      </c>
      <c r="J326" s="2">
        <v>43754</v>
      </c>
      <c r="K326" s="2">
        <v>43755</v>
      </c>
      <c r="L326" s="2"/>
      <c r="O326" s="7">
        <v>85</v>
      </c>
      <c r="P326" s="8" t="s">
        <v>12591</v>
      </c>
      <c r="Q326" s="2">
        <v>43847</v>
      </c>
    </row>
    <row r="327" spans="1:18">
      <c r="A327" s="8">
        <v>34408038</v>
      </c>
      <c r="B327" s="5">
        <f>INDEX(Tableau1[], MATCH(Tableau3[[#This Row],[REFERENCE]], Tableau1[NUMERO], 0), 2)</f>
        <v>43745</v>
      </c>
      <c r="C327" s="6" t="str">
        <f>INDEX(Tableau1[], MATCH(Tableau3[[#This Row],[REFERENCE]], Tableau1[NUMERO], 0), 3)</f>
        <v>SPEC</v>
      </c>
      <c r="D327" s="6" t="str">
        <f>INDEX(Tableau1[], MATCH(Tableau3[[#This Row],[REFERENCE]], Tableau1[NUMERO], 0),4)</f>
        <v>SMT SUPPORT AUTOMATISME UA/BA</v>
      </c>
      <c r="E327" s="6" t="str">
        <f>INDEX(Tableau1[], MATCH(Tableau3[[#This Row],[REFERENCE]], Tableau1[NUMERO], 0), 5)</f>
        <v>GVS BYPASS</v>
      </c>
      <c r="F327" s="6">
        <f>INDEX(Tableau1[], MATCH(Tableau3[[#This Row],[REFERENCE]], Tableau1[NUMERO], 0), 6)</f>
        <v>0</v>
      </c>
      <c r="G327" s="6">
        <f>INDEX(Tableau1[], MATCH(Tableau3[[#This Row],[REFERENCE]], Tableau1[NUMERO], 0), 7)</f>
        <v>0</v>
      </c>
      <c r="H327" t="s">
        <v>12609</v>
      </c>
      <c r="J327" s="2">
        <v>43759</v>
      </c>
      <c r="K327" s="2">
        <v>43759</v>
      </c>
      <c r="L327" s="2"/>
      <c r="O327" s="7">
        <v>75</v>
      </c>
      <c r="P327" s="8" t="s">
        <v>12650</v>
      </c>
      <c r="Q327" s="2">
        <v>43851</v>
      </c>
      <c r="R327" t="s">
        <v>12671</v>
      </c>
    </row>
    <row r="328" spans="1:18">
      <c r="A328" s="8">
        <v>34408040</v>
      </c>
      <c r="B328" s="5">
        <f>INDEX(Tableau1[], MATCH(Tableau3[[#This Row],[REFERENCE]], Tableau1[NUMERO], 0), 2)</f>
        <v>43752</v>
      </c>
      <c r="C328" s="6" t="str">
        <f>INDEX(Tableau1[], MATCH(Tableau3[[#This Row],[REFERENCE]], Tableau1[NUMERO], 0), 3)</f>
        <v>SPEC</v>
      </c>
      <c r="D328" s="6" t="str">
        <f>INDEX(Tableau1[], MATCH(Tableau3[[#This Row],[REFERENCE]], Tableau1[NUMERO], 0),4)</f>
        <v>Kit filerie coffret BP Easy UPS 3S 3:3</v>
      </c>
      <c r="E328" s="6" t="str">
        <f>INDEX(Tableau1[], MATCH(Tableau3[[#This Row],[REFERENCE]], Tableau1[NUMERO], 0), 5)</f>
        <v>Easy UPS 3S 3:3 / 676036882 - AMSN MONACO</v>
      </c>
      <c r="F328" s="6">
        <f>INDEX(Tableau1[], MATCH(Tableau3[[#This Row],[REFERENCE]], Tableau1[NUMERO], 0), 6)</f>
        <v>0</v>
      </c>
      <c r="G328" s="6">
        <f>INDEX(Tableau1[], MATCH(Tableau3[[#This Row],[REFERENCE]], Tableau1[NUMERO], 0), 7)</f>
        <v>0</v>
      </c>
      <c r="H328" t="s">
        <v>12595</v>
      </c>
      <c r="J328" s="2">
        <v>43752</v>
      </c>
      <c r="K328" s="2">
        <v>43756</v>
      </c>
      <c r="L328" s="2"/>
      <c r="O328" s="7" t="s">
        <v>12672</v>
      </c>
      <c r="P328" s="8" t="s">
        <v>12673</v>
      </c>
      <c r="Q328" s="2"/>
    </row>
    <row r="329" spans="1:18">
      <c r="A329" s="8">
        <v>34408040</v>
      </c>
      <c r="B329" s="5">
        <f>INDEX(Tableau1[], MATCH(Tableau3[[#This Row],[REFERENCE]], Tableau1[NUMERO], 0), 2)</f>
        <v>43752</v>
      </c>
      <c r="C329" s="6" t="str">
        <f>INDEX(Tableau1[], MATCH(Tableau3[[#This Row],[REFERENCE]], Tableau1[NUMERO], 0), 3)</f>
        <v>SPEC</v>
      </c>
      <c r="D329" s="6" t="str">
        <f>INDEX(Tableau1[], MATCH(Tableau3[[#This Row],[REFERENCE]], Tableau1[NUMERO], 0),4)</f>
        <v>Kit filerie coffret BP Easy UPS 3S 3:3</v>
      </c>
      <c r="E329" s="6" t="str">
        <f>INDEX(Tableau1[], MATCH(Tableau3[[#This Row],[REFERENCE]], Tableau1[NUMERO], 0), 5)</f>
        <v>Easy UPS 3S 3:3 / 676036882 - AMSN MONACO</v>
      </c>
      <c r="F329" s="6">
        <f>INDEX(Tableau1[], MATCH(Tableau3[[#This Row],[REFERENCE]], Tableau1[NUMERO], 0), 6)</f>
        <v>0</v>
      </c>
      <c r="G329" s="6">
        <f>INDEX(Tableau1[], MATCH(Tableau3[[#This Row],[REFERENCE]], Tableau1[NUMERO], 0), 7)</f>
        <v>0</v>
      </c>
      <c r="H329" t="s">
        <v>12674</v>
      </c>
      <c r="J329" s="2">
        <v>43752</v>
      </c>
      <c r="K329" s="2">
        <v>43754</v>
      </c>
      <c r="L329" s="2"/>
      <c r="O329" s="7" t="s">
        <v>12675</v>
      </c>
      <c r="P329" s="8"/>
      <c r="Q329" s="2"/>
    </row>
    <row r="330" spans="1:18">
      <c r="A330" s="8">
        <v>34408040</v>
      </c>
      <c r="B330" s="5">
        <f>INDEX(Tableau1[], MATCH(Tableau3[[#This Row],[REFERENCE]], Tableau1[NUMERO], 0), 2)</f>
        <v>43752</v>
      </c>
      <c r="C330" s="6" t="str">
        <f>INDEX(Tableau1[], MATCH(Tableau3[[#This Row],[REFERENCE]], Tableau1[NUMERO], 0), 3)</f>
        <v>SPEC</v>
      </c>
      <c r="D330" s="6" t="str">
        <f>INDEX(Tableau1[], MATCH(Tableau3[[#This Row],[REFERENCE]], Tableau1[NUMERO], 0),4)</f>
        <v>Kit filerie coffret BP Easy UPS 3S 3:3</v>
      </c>
      <c r="E330" s="6" t="str">
        <f>INDEX(Tableau1[], MATCH(Tableau3[[#This Row],[REFERENCE]], Tableau1[NUMERO], 0), 5)</f>
        <v>Easy UPS 3S 3:3 / 676036882 - AMSN MONACO</v>
      </c>
      <c r="F330" s="6">
        <f>INDEX(Tableau1[], MATCH(Tableau3[[#This Row],[REFERENCE]], Tableau1[NUMERO], 0), 6)</f>
        <v>0</v>
      </c>
      <c r="G330" s="6">
        <f>INDEX(Tableau1[], MATCH(Tableau3[[#This Row],[REFERENCE]], Tableau1[NUMERO], 0), 7)</f>
        <v>0</v>
      </c>
      <c r="H330" t="s">
        <v>12676</v>
      </c>
      <c r="J330" s="2">
        <v>43752</v>
      </c>
      <c r="K330" s="2"/>
      <c r="L330" s="2"/>
      <c r="P330" s="8"/>
      <c r="Q330" s="2"/>
    </row>
    <row r="331" spans="1:18">
      <c r="A331" s="8">
        <v>34408041</v>
      </c>
      <c r="B331" s="5">
        <f>INDEX(Tableau1[], MATCH(Tableau3[[#This Row],[REFERENCE]], Tableau1[NUMERO], 0), 2)</f>
        <v>43755</v>
      </c>
      <c r="C331" s="6" t="str">
        <f>INDEX(Tableau1[], MATCH(Tableau3[[#This Row],[REFERENCE]], Tableau1[NUMERO], 0), 3)</f>
        <v>SPEC</v>
      </c>
      <c r="D331" s="6" t="str">
        <f>INDEX(Tableau1[], MATCH(Tableau3[[#This Row],[REFERENCE]], Tableau1[NUMERO], 0),4)</f>
        <v>SMT INTERNAL FV SMT GVX ROOF MOUNTING OF THE I-O</v>
      </c>
      <c r="E331" s="6" t="str">
        <f>INDEX(Tableau1[], MATCH(Tableau3[[#This Row],[REFERENCE]], Tableau1[NUMERO], 0), 5)</f>
        <v>PX MONITORING</v>
      </c>
      <c r="F331" s="6">
        <f>INDEX(Tableau1[], MATCH(Tableau3[[#This Row],[REFERENCE]], Tableau1[NUMERO], 0), 6)</f>
        <v>0</v>
      </c>
      <c r="G331" s="6">
        <f>INDEX(Tableau1[], MATCH(Tableau3[[#This Row],[REFERENCE]], Tableau1[NUMERO], 0), 7)</f>
        <v>0</v>
      </c>
      <c r="H331" t="s">
        <v>12609</v>
      </c>
      <c r="J331" s="2">
        <v>43761</v>
      </c>
      <c r="K331" s="2"/>
      <c r="L331" s="2"/>
      <c r="O331" s="7">
        <v>9</v>
      </c>
      <c r="P331" s="8"/>
      <c r="Q331" s="2"/>
      <c r="R331" t="s">
        <v>12677</v>
      </c>
    </row>
    <row r="332" spans="1:18">
      <c r="A332" s="8">
        <v>34408042</v>
      </c>
      <c r="B332" s="5">
        <f>INDEX(Tableau1[], MATCH(Tableau3[[#This Row],[REFERENCE]], Tableau1[NUMERO], 0), 2)</f>
        <v>43759</v>
      </c>
      <c r="C332" s="6" t="str">
        <f>INDEX(Tableau1[], MATCH(Tableau3[[#This Row],[REFERENCE]], Tableau1[NUMERO], 0), 3)</f>
        <v>SPEC</v>
      </c>
      <c r="D332" s="6" t="str">
        <f>INDEX(Tableau1[], MATCH(Tableau3[[#This Row],[REFERENCE]], Tableau1[NUMERO], 0),4)</f>
        <v>SURTOIT IP21 EASY UPS-RAL9003</v>
      </c>
      <c r="E332" s="6" t="str">
        <f>INDEX(Tableau1[], MATCH(Tableau3[[#This Row],[REFERENCE]], Tableau1[NUMERO], 0), 5)</f>
        <v>EASY UPS 10-40kVA High Tower</v>
      </c>
      <c r="F332" s="6">
        <f>INDEX(Tableau1[], MATCH(Tableau3[[#This Row],[REFERENCE]], Tableau1[NUMERO], 0), 6)</f>
        <v>0</v>
      </c>
      <c r="G332" s="6">
        <f>INDEX(Tableau1[], MATCH(Tableau3[[#This Row],[REFERENCE]], Tableau1[NUMERO], 0), 7)</f>
        <v>0</v>
      </c>
      <c r="H332" t="s">
        <v>12609</v>
      </c>
      <c r="J332" s="2" t="s">
        <v>12678</v>
      </c>
      <c r="K332" s="2">
        <v>43812</v>
      </c>
      <c r="L332" s="2"/>
      <c r="N332" s="35">
        <v>5</v>
      </c>
      <c r="O332" s="7">
        <v>98</v>
      </c>
      <c r="P332" s="8" t="s">
        <v>12616</v>
      </c>
      <c r="Q332" s="2">
        <v>43874</v>
      </c>
    </row>
    <row r="333" spans="1:18">
      <c r="A333" s="8">
        <v>34408044</v>
      </c>
      <c r="B333" s="5">
        <f>INDEX(Tableau1[], MATCH(Tableau3[[#This Row],[REFERENCE]], Tableau1[NUMERO], 0), 2)</f>
        <v>43760</v>
      </c>
      <c r="C333" s="6" t="str">
        <f>INDEX(Tableau1[], MATCH(Tableau3[[#This Row],[REFERENCE]], Tableau1[NUMERO], 0), 3)</f>
        <v>SPEC</v>
      </c>
      <c r="D333" s="6" t="str">
        <f>INDEX(Tableau1[], MATCH(Tableau3[[#This Row],[REFERENCE]], Tableau1[NUMERO], 0),4)</f>
        <v>SMT PLASTRON PRINCIPAL</v>
      </c>
      <c r="E333" s="6" t="str">
        <f>INDEX(Tableau1[], MATCH(Tableau3[[#This Row],[REFERENCE]], Tableau1[NUMERO], 0), 5)</f>
        <v>REGEN BOX 125A</v>
      </c>
      <c r="F333" s="6">
        <f>INDEX(Tableau1[], MATCH(Tableau3[[#This Row],[REFERENCE]], Tableau1[NUMERO], 0), 6)</f>
        <v>0</v>
      </c>
      <c r="G333" s="6">
        <f>INDEX(Tableau1[], MATCH(Tableau3[[#This Row],[REFERENCE]], Tableau1[NUMERO], 0), 7)</f>
        <v>0</v>
      </c>
      <c r="H333" t="s">
        <v>12609</v>
      </c>
      <c r="J333" s="2">
        <v>43782</v>
      </c>
      <c r="K333" s="2"/>
      <c r="L333" s="2"/>
      <c r="O333" s="7">
        <v>68</v>
      </c>
      <c r="P333" s="8"/>
      <c r="Q333" s="2"/>
    </row>
    <row r="334" spans="1:18">
      <c r="A334" s="8">
        <v>34408053</v>
      </c>
      <c r="B334" s="5">
        <f>INDEX(Tableau1[], MATCH(Tableau3[[#This Row],[REFERENCE]], Tableau1[NUMERO], 0), 2)</f>
        <v>43768</v>
      </c>
      <c r="C334" s="6" t="str">
        <f>INDEX(Tableau1[], MATCH(Tableau3[[#This Row],[REFERENCE]], Tableau1[NUMERO], 0), 3)</f>
        <v>SPEC</v>
      </c>
      <c r="D334" s="6" t="str">
        <f>INDEX(Tableau1[], MATCH(Tableau3[[#This Row],[REFERENCE]], Tableau1[NUMERO], 0),4)</f>
        <v>FIXE CABLES</v>
      </c>
      <c r="E334" s="6" t="str">
        <f>INDEX(Tableau1[], MATCH(Tableau3[[#This Row],[REFERENCE]], Tableau1[NUMERO], 0), 5)</f>
        <v>AMSN MONACO</v>
      </c>
      <c r="F334" s="6">
        <f>INDEX(Tableau1[], MATCH(Tableau3[[#This Row],[REFERENCE]], Tableau1[NUMERO], 0), 6)</f>
        <v>0</v>
      </c>
      <c r="G334" s="6">
        <f>INDEX(Tableau1[], MATCH(Tableau3[[#This Row],[REFERENCE]], Tableau1[NUMERO], 0), 7)</f>
        <v>0</v>
      </c>
      <c r="J334" s="2">
        <v>43781</v>
      </c>
      <c r="K334" s="2">
        <v>43782</v>
      </c>
      <c r="L334" s="2"/>
      <c r="O334" s="7">
        <v>28</v>
      </c>
      <c r="P334" s="8" t="s">
        <v>12616</v>
      </c>
      <c r="Q334" s="2">
        <v>43874</v>
      </c>
    </row>
    <row r="335" spans="1:18">
      <c r="A335" s="8">
        <v>34408054</v>
      </c>
      <c r="B335" s="5">
        <f>INDEX(Tableau1[], MATCH(Tableau3[[#This Row],[REFERENCE]], Tableau1[NUMERO], 0), 2)</f>
        <v>43774</v>
      </c>
      <c r="C335" s="6" t="str">
        <f>INDEX(Tableau1[], MATCH(Tableau3[[#This Row],[REFERENCE]], Tableau1[NUMERO], 0), 3)</f>
        <v>SPEC</v>
      </c>
      <c r="D335" s="6" t="str">
        <f>INDEX(Tableau1[], MATCH(Tableau3[[#This Row],[REFERENCE]], Tableau1[NUMERO], 0),4)</f>
        <v>PROTECTION SHIELD 34408054</v>
      </c>
      <c r="E335" s="6" t="str">
        <f>INDEX(Tableau1[], MATCH(Tableau3[[#This Row],[REFERENCE]], Tableau1[NUMERO], 0), 5)</f>
        <v>ARAMCO SAUDI ARABIA</v>
      </c>
      <c r="F335" s="6">
        <f>INDEX(Tableau1[], MATCH(Tableau3[[#This Row],[REFERENCE]], Tableau1[NUMERO], 0), 6)</f>
        <v>0</v>
      </c>
      <c r="G335" s="6">
        <f>INDEX(Tableau1[], MATCH(Tableau3[[#This Row],[REFERENCE]], Tableau1[NUMERO], 0), 7)</f>
        <v>0</v>
      </c>
      <c r="H335" t="s">
        <v>12609</v>
      </c>
      <c r="J335" s="2" t="s">
        <v>12679</v>
      </c>
      <c r="K335" s="2">
        <v>43796</v>
      </c>
      <c r="L335" s="2"/>
      <c r="P335" s="8"/>
      <c r="Q335" s="2"/>
    </row>
    <row r="336" spans="1:18">
      <c r="A336" s="8">
        <v>34408060</v>
      </c>
      <c r="B336" s="5">
        <f>INDEX(Tableau1[], MATCH(Tableau3[[#This Row],[REFERENCE]], Tableau1[NUMERO], 0), 2)</f>
        <v>43782</v>
      </c>
      <c r="C336" s="6" t="str">
        <f>INDEX(Tableau1[], MATCH(Tableau3[[#This Row],[REFERENCE]], Tableau1[NUMERO], 0), 3)</f>
        <v>SPEC</v>
      </c>
      <c r="D336" s="6" t="str">
        <f>INDEX(Tableau1[], MATCH(Tableau3[[#This Row],[REFERENCE]], Tableau1[NUMERO], 0),4)</f>
        <v>Support capteurs thermique BATT-MOINS-OUTPUT</v>
      </c>
      <c r="E336" s="6" t="str">
        <f>INDEX(Tableau1[], MATCH(Tableau3[[#This Row],[REFERENCE]], Tableau1[NUMERO], 0), 5)</f>
        <v>IO GVX</v>
      </c>
      <c r="F336" s="6">
        <f>INDEX(Tableau1[], MATCH(Tableau3[[#This Row],[REFERENCE]], Tableau1[NUMERO], 0), 6)</f>
        <v>0</v>
      </c>
      <c r="G336" s="6">
        <f>INDEX(Tableau1[], MATCH(Tableau3[[#This Row],[REFERENCE]], Tableau1[NUMERO], 0), 7)</f>
        <v>0</v>
      </c>
      <c r="H336" t="s">
        <v>12609</v>
      </c>
      <c r="J336" s="2">
        <v>43787</v>
      </c>
      <c r="K336" s="2">
        <v>43788</v>
      </c>
      <c r="L336" s="2"/>
      <c r="O336" s="7">
        <v>19</v>
      </c>
      <c r="P336" s="8" t="s">
        <v>12616</v>
      </c>
      <c r="Q336" s="2">
        <v>43880</v>
      </c>
    </row>
    <row r="337" spans="1:17">
      <c r="A337" s="8">
        <v>34408061</v>
      </c>
      <c r="B337" s="5">
        <f>INDEX(Tableau1[], MATCH(Tableau3[[#This Row],[REFERENCE]], Tableau1[NUMERO], 0), 2)</f>
        <v>43782</v>
      </c>
      <c r="C337" s="6" t="str">
        <f>INDEX(Tableau1[], MATCH(Tableau3[[#This Row],[REFERENCE]], Tableau1[NUMERO], 0), 3)</f>
        <v>SPEC</v>
      </c>
      <c r="D337" s="6" t="str">
        <f>INDEX(Tableau1[], MATCH(Tableau3[[#This Row],[REFERENCE]], Tableau1[NUMERO], 0),4)</f>
        <v>Support capteurs thermique BATT-PLUS-OUTPUT</v>
      </c>
      <c r="E337" s="6" t="str">
        <f>INDEX(Tableau1[], MATCH(Tableau3[[#This Row],[REFERENCE]], Tableau1[NUMERO], 0), 5)</f>
        <v>IO GVX</v>
      </c>
      <c r="F337" s="6">
        <f>INDEX(Tableau1[], MATCH(Tableau3[[#This Row],[REFERENCE]], Tableau1[NUMERO], 0), 6)</f>
        <v>0</v>
      </c>
      <c r="G337" s="6">
        <f>INDEX(Tableau1[], MATCH(Tableau3[[#This Row],[REFERENCE]], Tableau1[NUMERO], 0), 7)</f>
        <v>0</v>
      </c>
      <c r="H337" t="s">
        <v>12609</v>
      </c>
      <c r="J337" s="2">
        <v>43787</v>
      </c>
      <c r="K337" s="2">
        <v>43788</v>
      </c>
      <c r="L337" s="2"/>
      <c r="O337" s="7">
        <v>19</v>
      </c>
      <c r="P337" s="8" t="s">
        <v>12616</v>
      </c>
      <c r="Q337" s="2">
        <v>43880</v>
      </c>
    </row>
    <row r="338" spans="1:17">
      <c r="A338" s="8">
        <v>34408062</v>
      </c>
      <c r="B338" s="5">
        <f>INDEX(Tableau1[], MATCH(Tableau3[[#This Row],[REFERENCE]], Tableau1[NUMERO], 0), 2)</f>
        <v>43782</v>
      </c>
      <c r="C338" s="6" t="str">
        <f>INDEX(Tableau1[], MATCH(Tableau3[[#This Row],[REFERENCE]], Tableau1[NUMERO], 0), 3)</f>
        <v>SPEC</v>
      </c>
      <c r="D338" s="6" t="str">
        <f>INDEX(Tableau1[], MATCH(Tableau3[[#This Row],[REFERENCE]], Tableau1[NUMERO], 0),4)</f>
        <v>Support capteurs thermique L1-INPUT-PLATINE</v>
      </c>
      <c r="E338" s="6" t="str">
        <f>INDEX(Tableau1[], MATCH(Tableau3[[#This Row],[REFERENCE]], Tableau1[NUMERO], 0), 5)</f>
        <v>IO GVX</v>
      </c>
      <c r="F338" s="6">
        <f>INDEX(Tableau1[], MATCH(Tableau3[[#This Row],[REFERENCE]], Tableau1[NUMERO], 0), 6)</f>
        <v>0</v>
      </c>
      <c r="G338" s="6">
        <f>INDEX(Tableau1[], MATCH(Tableau3[[#This Row],[REFERENCE]], Tableau1[NUMERO], 0), 7)</f>
        <v>0</v>
      </c>
      <c r="H338" t="s">
        <v>12609</v>
      </c>
      <c r="J338" s="2">
        <v>43787</v>
      </c>
      <c r="K338" s="2">
        <v>43788</v>
      </c>
      <c r="L338" s="2"/>
      <c r="O338" s="7">
        <v>19</v>
      </c>
      <c r="P338" s="8" t="s">
        <v>12616</v>
      </c>
      <c r="Q338" s="2">
        <v>43880</v>
      </c>
    </row>
    <row r="339" spans="1:17">
      <c r="A339" s="8">
        <v>34408063</v>
      </c>
      <c r="B339" s="5">
        <f>INDEX(Tableau1[], MATCH(Tableau3[[#This Row],[REFERENCE]], Tableau1[NUMERO], 0), 2)</f>
        <v>43782</v>
      </c>
      <c r="C339" s="6" t="str">
        <f>INDEX(Tableau1[], MATCH(Tableau3[[#This Row],[REFERENCE]], Tableau1[NUMERO], 0), 3)</f>
        <v>SPEC</v>
      </c>
      <c r="D339" s="6" t="str">
        <f>INDEX(Tableau1[], MATCH(Tableau3[[#This Row],[REFERENCE]], Tableau1[NUMERO], 0),4)</f>
        <v>Support capteurs thermique L1-OUTPUT-PLATINE</v>
      </c>
      <c r="E339" s="6" t="str">
        <f>INDEX(Tableau1[], MATCH(Tableau3[[#This Row],[REFERENCE]], Tableau1[NUMERO], 0), 5)</f>
        <v>IO GVX</v>
      </c>
      <c r="F339" s="6">
        <f>INDEX(Tableau1[], MATCH(Tableau3[[#This Row],[REFERENCE]], Tableau1[NUMERO], 0), 6)</f>
        <v>0</v>
      </c>
      <c r="G339" s="6">
        <f>INDEX(Tableau1[], MATCH(Tableau3[[#This Row],[REFERENCE]], Tableau1[NUMERO], 0), 7)</f>
        <v>0</v>
      </c>
      <c r="H339" t="s">
        <v>12609</v>
      </c>
      <c r="J339" s="2">
        <v>43787</v>
      </c>
      <c r="K339" s="2">
        <v>43788</v>
      </c>
      <c r="L339" s="2"/>
      <c r="O339" s="7">
        <v>19</v>
      </c>
      <c r="P339" s="8" t="s">
        <v>12616</v>
      </c>
      <c r="Q339" s="2">
        <v>43880</v>
      </c>
    </row>
    <row r="340" spans="1:17">
      <c r="A340" s="8">
        <v>34408064</v>
      </c>
      <c r="B340" s="5">
        <f>INDEX(Tableau1[], MATCH(Tableau3[[#This Row],[REFERENCE]], Tableau1[NUMERO], 0), 2)</f>
        <v>43782</v>
      </c>
      <c r="C340" s="6" t="str">
        <f>INDEX(Tableau1[], MATCH(Tableau3[[#This Row],[REFERENCE]], Tableau1[NUMERO], 0), 3)</f>
        <v>SPEC</v>
      </c>
      <c r="D340" s="6" t="str">
        <f>INDEX(Tableau1[], MATCH(Tableau3[[#This Row],[REFERENCE]], Tableau1[NUMERO], 0),4)</f>
        <v>Support capteurs thermique L2-INPUT-PLATINE</v>
      </c>
      <c r="E340" s="6" t="str">
        <f>INDEX(Tableau1[], MATCH(Tableau3[[#This Row],[REFERENCE]], Tableau1[NUMERO], 0), 5)</f>
        <v>IO GVX</v>
      </c>
      <c r="F340" s="6">
        <f>INDEX(Tableau1[], MATCH(Tableau3[[#This Row],[REFERENCE]], Tableau1[NUMERO], 0), 6)</f>
        <v>0</v>
      </c>
      <c r="G340" s="6">
        <f>INDEX(Tableau1[], MATCH(Tableau3[[#This Row],[REFERENCE]], Tableau1[NUMERO], 0), 7)</f>
        <v>0</v>
      </c>
      <c r="H340" t="s">
        <v>12609</v>
      </c>
      <c r="J340" s="2">
        <v>43787</v>
      </c>
      <c r="K340" s="2">
        <v>43788</v>
      </c>
      <c r="L340" s="2"/>
      <c r="O340" s="7">
        <v>19</v>
      </c>
      <c r="P340" s="8" t="s">
        <v>12616</v>
      </c>
      <c r="Q340" s="2">
        <v>43880</v>
      </c>
    </row>
    <row r="341" spans="1:17">
      <c r="A341" s="8">
        <v>34408065</v>
      </c>
      <c r="B341" s="5">
        <f>INDEX(Tableau1[], MATCH(Tableau3[[#This Row],[REFERENCE]], Tableau1[NUMERO], 0), 2)</f>
        <v>43782</v>
      </c>
      <c r="C341" s="6" t="str">
        <f>INDEX(Tableau1[], MATCH(Tableau3[[#This Row],[REFERENCE]], Tableau1[NUMERO], 0), 3)</f>
        <v>SPEC</v>
      </c>
      <c r="D341" s="6" t="str">
        <f>INDEX(Tableau1[], MATCH(Tableau3[[#This Row],[REFERENCE]], Tableau1[NUMERO], 0),4)</f>
        <v>Support capteurs thermique L2-OUTPUT-PLATINE</v>
      </c>
      <c r="E341" s="6" t="str">
        <f>INDEX(Tableau1[], MATCH(Tableau3[[#This Row],[REFERENCE]], Tableau1[NUMERO], 0), 5)</f>
        <v>IO GVX</v>
      </c>
      <c r="F341" s="6">
        <f>INDEX(Tableau1[], MATCH(Tableau3[[#This Row],[REFERENCE]], Tableau1[NUMERO], 0), 6)</f>
        <v>0</v>
      </c>
      <c r="G341" s="6">
        <f>INDEX(Tableau1[], MATCH(Tableau3[[#This Row],[REFERENCE]], Tableau1[NUMERO], 0), 7)</f>
        <v>0</v>
      </c>
      <c r="H341" t="s">
        <v>12609</v>
      </c>
      <c r="J341" s="2">
        <v>43787</v>
      </c>
      <c r="K341" s="2">
        <v>43788</v>
      </c>
      <c r="L341" s="2"/>
      <c r="O341" s="7">
        <v>19</v>
      </c>
      <c r="P341" s="8" t="s">
        <v>12616</v>
      </c>
      <c r="Q341" s="2">
        <v>43880</v>
      </c>
    </row>
    <row r="342" spans="1:17">
      <c r="A342" s="8">
        <v>34408066</v>
      </c>
      <c r="B342" s="5">
        <f>INDEX(Tableau1[], MATCH(Tableau3[[#This Row],[REFERENCE]], Tableau1[NUMERO], 0), 2)</f>
        <v>43782</v>
      </c>
      <c r="C342" s="6" t="str">
        <f>INDEX(Tableau1[], MATCH(Tableau3[[#This Row],[REFERENCE]], Tableau1[NUMERO], 0), 3)</f>
        <v>SPEC</v>
      </c>
      <c r="D342" s="6" t="str">
        <f>INDEX(Tableau1[], MATCH(Tableau3[[#This Row],[REFERENCE]], Tableau1[NUMERO], 0),4)</f>
        <v>Support capteurs thermique L3-INPUT-PLATINE</v>
      </c>
      <c r="E342" s="6" t="str">
        <f>INDEX(Tableau1[], MATCH(Tableau3[[#This Row],[REFERENCE]], Tableau1[NUMERO], 0), 5)</f>
        <v>IO GVX</v>
      </c>
      <c r="F342" s="6">
        <f>INDEX(Tableau1[], MATCH(Tableau3[[#This Row],[REFERENCE]], Tableau1[NUMERO], 0), 6)</f>
        <v>0</v>
      </c>
      <c r="G342" s="6">
        <f>INDEX(Tableau1[], MATCH(Tableau3[[#This Row],[REFERENCE]], Tableau1[NUMERO], 0), 7)</f>
        <v>0</v>
      </c>
      <c r="H342" t="s">
        <v>12609</v>
      </c>
      <c r="J342" s="2">
        <v>43787</v>
      </c>
      <c r="K342" s="2">
        <v>43788</v>
      </c>
      <c r="L342" s="2"/>
      <c r="O342" s="7">
        <v>19</v>
      </c>
      <c r="P342" s="8" t="s">
        <v>12616</v>
      </c>
      <c r="Q342" s="2">
        <v>43880</v>
      </c>
    </row>
    <row r="343" spans="1:17">
      <c r="A343" s="8">
        <v>34408067</v>
      </c>
      <c r="B343" s="5">
        <f>INDEX(Tableau1[], MATCH(Tableau3[[#This Row],[REFERENCE]], Tableau1[NUMERO], 0), 2)</f>
        <v>43782</v>
      </c>
      <c r="C343" s="6" t="str">
        <f>INDEX(Tableau1[], MATCH(Tableau3[[#This Row],[REFERENCE]], Tableau1[NUMERO], 0), 3)</f>
        <v>SPEC</v>
      </c>
      <c r="D343" s="6" t="str">
        <f>INDEX(Tableau1[], MATCH(Tableau3[[#This Row],[REFERENCE]], Tableau1[NUMERO], 0),4)</f>
        <v>Support capteurs thermique L3-OUTPUT-PLATINE</v>
      </c>
      <c r="E343" s="6" t="str">
        <f>INDEX(Tableau1[], MATCH(Tableau3[[#This Row],[REFERENCE]], Tableau1[NUMERO], 0), 5)</f>
        <v>IO GVX</v>
      </c>
      <c r="F343" s="6">
        <f>INDEX(Tableau1[], MATCH(Tableau3[[#This Row],[REFERENCE]], Tableau1[NUMERO], 0), 6)</f>
        <v>0</v>
      </c>
      <c r="G343" s="6">
        <f>INDEX(Tableau1[], MATCH(Tableau3[[#This Row],[REFERENCE]], Tableau1[NUMERO], 0), 7)</f>
        <v>0</v>
      </c>
      <c r="H343" t="s">
        <v>12609</v>
      </c>
      <c r="J343" s="2">
        <v>43787</v>
      </c>
      <c r="K343" s="2">
        <v>43788</v>
      </c>
      <c r="L343" s="2"/>
      <c r="O343" s="7">
        <v>19</v>
      </c>
      <c r="P343" s="8" t="s">
        <v>12616</v>
      </c>
      <c r="Q343" s="2">
        <v>43880</v>
      </c>
    </row>
    <row r="344" spans="1:17">
      <c r="A344" s="8">
        <v>34408068</v>
      </c>
      <c r="B344" s="5">
        <f>INDEX(Tableau1[], MATCH(Tableau3[[#This Row],[REFERENCE]], Tableau1[NUMERO], 0), 2)</f>
        <v>43782</v>
      </c>
      <c r="C344" s="6" t="str">
        <f>INDEX(Tableau1[], MATCH(Tableau3[[#This Row],[REFERENCE]], Tableau1[NUMERO], 0), 3)</f>
        <v>SPEC</v>
      </c>
      <c r="D344" s="6" t="str">
        <f>INDEX(Tableau1[], MATCH(Tableau3[[#This Row],[REFERENCE]], Tableau1[NUMERO], 0),4)</f>
        <v>Support capteurs thermique SUPPORT-CAPTEUR-TYPE-2</v>
      </c>
      <c r="E344" s="6" t="str">
        <f>INDEX(Tableau1[], MATCH(Tableau3[[#This Row],[REFERENCE]], Tableau1[NUMERO], 0), 5)</f>
        <v>IO GVX</v>
      </c>
      <c r="F344" s="6">
        <f>INDEX(Tableau1[], MATCH(Tableau3[[#This Row],[REFERENCE]], Tableau1[NUMERO], 0), 6)</f>
        <v>0</v>
      </c>
      <c r="G344" s="6">
        <f>INDEX(Tableau1[], MATCH(Tableau3[[#This Row],[REFERENCE]], Tableau1[NUMERO], 0), 7)</f>
        <v>0</v>
      </c>
      <c r="H344" t="s">
        <v>12609</v>
      </c>
      <c r="J344" s="2">
        <v>43787</v>
      </c>
      <c r="K344" s="2">
        <v>43788</v>
      </c>
      <c r="L344" s="2"/>
      <c r="O344" s="7">
        <v>15</v>
      </c>
      <c r="P344" s="8" t="s">
        <v>12616</v>
      </c>
      <c r="Q344" s="2">
        <v>43880</v>
      </c>
    </row>
    <row r="345" spans="1:17">
      <c r="A345" s="8">
        <v>34408069</v>
      </c>
      <c r="B345" s="5">
        <f>INDEX(Tableau1[], MATCH(Tableau3[[#This Row],[REFERENCE]], Tableau1[NUMERO], 0), 2)</f>
        <v>43782</v>
      </c>
      <c r="C345" s="6" t="str">
        <f>INDEX(Tableau1[], MATCH(Tableau3[[#This Row],[REFERENCE]], Tableau1[NUMERO], 0), 3)</f>
        <v>SPEC</v>
      </c>
      <c r="D345" s="6" t="str">
        <f>INDEX(Tableau1[], MATCH(Tableau3[[#This Row],[REFERENCE]], Tableau1[NUMERO], 0),4)</f>
        <v>Support capteurs thermique CÂLE</v>
      </c>
      <c r="E345" s="6" t="str">
        <f>INDEX(Tableau1[], MATCH(Tableau3[[#This Row],[REFERENCE]], Tableau1[NUMERO], 0), 5)</f>
        <v>IO GVX</v>
      </c>
      <c r="F345" s="6">
        <f>INDEX(Tableau1[], MATCH(Tableau3[[#This Row],[REFERENCE]], Tableau1[NUMERO], 0), 6)</f>
        <v>0</v>
      </c>
      <c r="G345" s="6">
        <f>INDEX(Tableau1[], MATCH(Tableau3[[#This Row],[REFERENCE]], Tableau1[NUMERO], 0), 7)</f>
        <v>0</v>
      </c>
      <c r="H345" t="s">
        <v>12609</v>
      </c>
      <c r="J345" s="2">
        <v>43787</v>
      </c>
      <c r="K345" s="2">
        <v>43788</v>
      </c>
      <c r="L345" s="2"/>
      <c r="O345" s="7">
        <v>12</v>
      </c>
      <c r="P345" s="8" t="s">
        <v>12616</v>
      </c>
      <c r="Q345" s="2">
        <v>43880</v>
      </c>
    </row>
    <row r="346" spans="1:17">
      <c r="A346" s="8">
        <v>34408073</v>
      </c>
      <c r="B346" s="5">
        <f>INDEX(Tableau1[], MATCH(Tableau3[[#This Row],[REFERENCE]], Tableau1[NUMERO], 0), 2)</f>
        <v>43783</v>
      </c>
      <c r="C346" s="6" t="str">
        <f>INDEX(Tableau1[], MATCH(Tableau3[[#This Row],[REFERENCE]], Tableau1[NUMERO], 0), 3)</f>
        <v>SPEC</v>
      </c>
      <c r="D346" s="6" t="str">
        <f>INDEX(Tableau1[], MATCH(Tableau3[[#This Row],[REFERENCE]], Tableau1[NUMERO], 0),4)</f>
        <v>Platine IM400 IMD +NSX 3P/4P</v>
      </c>
      <c r="E346" s="6" t="str">
        <f>INDEX(Tableau1[], MATCH(Tableau3[[#This Row],[REFERENCE]], Tableau1[NUMERO], 0), 5)</f>
        <v>Glaxosmith</v>
      </c>
      <c r="F346" s="6">
        <f>INDEX(Tableau1[], MATCH(Tableau3[[#This Row],[REFERENCE]], Tableau1[NUMERO], 0), 6)</f>
        <v>0</v>
      </c>
      <c r="G346" s="6">
        <f>INDEX(Tableau1[], MATCH(Tableau3[[#This Row],[REFERENCE]], Tableau1[NUMERO], 0), 7)</f>
        <v>0</v>
      </c>
      <c r="H346" t="s">
        <v>12609</v>
      </c>
      <c r="J346" s="2">
        <v>43789</v>
      </c>
      <c r="K346" s="2">
        <v>43790</v>
      </c>
      <c r="L346" s="2"/>
      <c r="O346" s="7">
        <v>29</v>
      </c>
      <c r="P346" s="8" t="s">
        <v>12591</v>
      </c>
      <c r="Q346" s="2">
        <v>43882</v>
      </c>
    </row>
    <row r="347" spans="1:17">
      <c r="A347" s="8">
        <v>34408076</v>
      </c>
      <c r="B347" s="5">
        <f>INDEX(Tableau1[], MATCH(Tableau3[[#This Row],[REFERENCE]], Tableau1[NUMERO], 0), 2)</f>
        <v>0</v>
      </c>
      <c r="C347" s="6" t="str">
        <f>INDEX(Tableau1[], MATCH(Tableau3[[#This Row],[REFERENCE]], Tableau1[NUMERO], 0), 3)</f>
        <v>SPEC</v>
      </c>
      <c r="D347" s="6">
        <f>INDEX(Tableau1[], MATCH(Tableau3[[#This Row],[REFERENCE]], Tableau1[NUMERO], 0),4)</f>
        <v>0</v>
      </c>
      <c r="E347" s="6">
        <f>INDEX(Tableau1[], MATCH(Tableau3[[#This Row],[REFERENCE]], Tableau1[NUMERO], 0), 5)</f>
        <v>0</v>
      </c>
      <c r="F347" s="6">
        <f>INDEX(Tableau1[], MATCH(Tableau3[[#This Row],[REFERENCE]], Tableau1[NUMERO], 0), 6)</f>
        <v>0</v>
      </c>
      <c r="G347" s="6">
        <f>INDEX(Tableau1[], MATCH(Tableau3[[#This Row],[REFERENCE]], Tableau1[NUMERO], 0), 7)</f>
        <v>0</v>
      </c>
      <c r="H347" t="s">
        <v>12609</v>
      </c>
      <c r="J347" s="2">
        <v>43789</v>
      </c>
      <c r="K347" s="2">
        <v>43790</v>
      </c>
      <c r="L347" s="2"/>
      <c r="O347" s="7">
        <v>34</v>
      </c>
      <c r="P347" s="8" t="s">
        <v>12591</v>
      </c>
      <c r="Q347" s="2">
        <v>43882</v>
      </c>
    </row>
    <row r="348" spans="1:17">
      <c r="A348" s="8">
        <v>34408077</v>
      </c>
      <c r="B348" s="5">
        <f>INDEX(Tableau1[], MATCH(Tableau3[[#This Row],[REFERENCE]], Tableau1[NUMERO], 0), 2)</f>
        <v>43784</v>
      </c>
      <c r="C348" s="6" t="str">
        <f>INDEX(Tableau1[], MATCH(Tableau3[[#This Row],[REFERENCE]], Tableau1[NUMERO], 0), 3)</f>
        <v>SPEC</v>
      </c>
      <c r="D348" s="6" t="str">
        <f>INDEX(Tableau1[], MATCH(Tableau3[[#This Row],[REFERENCE]], Tableau1[NUMERO], 0),4)</f>
        <v>PLATINE NSX 4P ARM 712</v>
      </c>
      <c r="E348" s="6" t="str">
        <f>INDEX(Tableau1[], MATCH(Tableau3[[#This Row],[REFERENCE]], Tableau1[NUMERO], 0), 5)</f>
        <v>Glaxosmith</v>
      </c>
      <c r="F348" s="6">
        <f>INDEX(Tableau1[], MATCH(Tableau3[[#This Row],[REFERENCE]], Tableau1[NUMERO], 0), 6)</f>
        <v>0</v>
      </c>
      <c r="G348" s="6">
        <f>INDEX(Tableau1[], MATCH(Tableau3[[#This Row],[REFERENCE]], Tableau1[NUMERO], 0), 7)</f>
        <v>0</v>
      </c>
      <c r="H348" t="s">
        <v>12609</v>
      </c>
      <c r="J348" s="2">
        <v>43789</v>
      </c>
      <c r="K348" s="2">
        <v>43790</v>
      </c>
      <c r="L348" s="2"/>
      <c r="O348" s="7">
        <v>36</v>
      </c>
      <c r="P348" s="8" t="s">
        <v>12591</v>
      </c>
      <c r="Q348" s="2">
        <v>43882</v>
      </c>
    </row>
    <row r="349" spans="1:17">
      <c r="A349" s="8">
        <v>34408078</v>
      </c>
      <c r="B349" s="5">
        <f>INDEX(Tableau1[], MATCH(Tableau3[[#This Row],[REFERENCE]], Tableau1[NUMERO], 0), 2)</f>
        <v>43784</v>
      </c>
      <c r="C349" s="6" t="str">
        <f>INDEX(Tableau1[], MATCH(Tableau3[[#This Row],[REFERENCE]], Tableau1[NUMERO], 0), 3)</f>
        <v>SPEC</v>
      </c>
      <c r="D349" s="6" t="str">
        <f>INDEX(Tableau1[], MATCH(Tableau3[[#This Row],[REFERENCE]], Tableau1[NUMERO], 0),4)</f>
        <v>Protection Shield</v>
      </c>
      <c r="E349" s="6" t="str">
        <f>INDEX(Tableau1[], MATCH(Tableau3[[#This Row],[REFERENCE]], Tableau1[NUMERO], 0), 5)</f>
        <v>Glaxosmith</v>
      </c>
      <c r="F349" s="6">
        <f>INDEX(Tableau1[], MATCH(Tableau3[[#This Row],[REFERENCE]], Tableau1[NUMERO], 0), 6)</f>
        <v>0</v>
      </c>
      <c r="G349" s="6">
        <f>INDEX(Tableau1[], MATCH(Tableau3[[#This Row],[REFERENCE]], Tableau1[NUMERO], 0), 7)</f>
        <v>0</v>
      </c>
      <c r="H349" t="s">
        <v>12609</v>
      </c>
      <c r="J349" s="2">
        <v>43789</v>
      </c>
      <c r="K349" s="2">
        <v>43790</v>
      </c>
      <c r="L349" s="2"/>
      <c r="O349" s="7">
        <v>18</v>
      </c>
      <c r="P349" s="8" t="s">
        <v>12591</v>
      </c>
      <c r="Q349" s="2">
        <v>43882</v>
      </c>
    </row>
    <row r="350" spans="1:17">
      <c r="A350" s="8">
        <v>34408079</v>
      </c>
      <c r="B350" s="9">
        <f>INDEX(Tableau1[], MATCH(Tableau3[[#This Row],[REFERENCE]], Tableau1[NUMERO], 0), 2)</f>
        <v>43784</v>
      </c>
      <c r="C350" s="10" t="str">
        <f>INDEX(Tableau1[], MATCH(Tableau3[[#This Row],[REFERENCE]], Tableau1[NUMERO], 0), 3)</f>
        <v>SPEC</v>
      </c>
      <c r="D350" s="10" t="str">
        <f>INDEX(Tableau1[], MATCH(Tableau3[[#This Row],[REFERENCE]], Tableau1[NUMERO], 0),4)</f>
        <v>Protection Shield</v>
      </c>
      <c r="E350" s="10" t="str">
        <f>INDEX(Tableau1[], MATCH(Tableau3[[#This Row],[REFERENCE]], Tableau1[NUMERO], 0), 5)</f>
        <v>Glaxosmith</v>
      </c>
      <c r="F350" s="10">
        <f>INDEX(Tableau1[], MATCH(Tableau3[[#This Row],[REFERENCE]], Tableau1[NUMERO], 0), 6)</f>
        <v>0</v>
      </c>
      <c r="G350" s="10">
        <f>INDEX(Tableau1[], MATCH(Tableau3[[#This Row],[REFERENCE]], Tableau1[NUMERO], 0), 7)</f>
        <v>0</v>
      </c>
      <c r="H350" t="s">
        <v>12609</v>
      </c>
      <c r="J350" s="2">
        <v>43789</v>
      </c>
      <c r="K350" s="2">
        <v>43790</v>
      </c>
      <c r="L350" s="2"/>
      <c r="O350" s="7">
        <v>18</v>
      </c>
      <c r="P350" s="8" t="s">
        <v>12591</v>
      </c>
      <c r="Q350" s="2">
        <v>43882</v>
      </c>
    </row>
    <row r="351" spans="1:17">
      <c r="A351" s="8">
        <v>34408080</v>
      </c>
      <c r="B351" s="5">
        <f>INDEX(Tableau1[], MATCH(Tableau3[[#This Row],[REFERENCE]], Tableau1[NUMERO], 0), 2)</f>
        <v>43787</v>
      </c>
      <c r="C351" s="6" t="str">
        <f>INDEX(Tableau1[], MATCH(Tableau3[[#This Row],[REFERENCE]], Tableau1[NUMERO], 0), 3)</f>
        <v>SPEC</v>
      </c>
      <c r="D351" s="6" t="str">
        <f>INDEX(Tableau1[], MATCH(Tableau3[[#This Row],[REFERENCE]], Tableau1[NUMERO], 0),4)</f>
        <v>Protection Shield</v>
      </c>
      <c r="E351" s="6" t="str">
        <f>INDEX(Tableau1[], MATCH(Tableau3[[#This Row],[REFERENCE]], Tableau1[NUMERO], 0), 5)</f>
        <v>Glaxosmith</v>
      </c>
      <c r="F351" s="6">
        <f>INDEX(Tableau1[], MATCH(Tableau3[[#This Row],[REFERENCE]], Tableau1[NUMERO], 0), 6)</f>
        <v>0</v>
      </c>
      <c r="G351" s="6">
        <f>INDEX(Tableau1[], MATCH(Tableau3[[#This Row],[REFERENCE]], Tableau1[NUMERO], 0), 7)</f>
        <v>0</v>
      </c>
      <c r="H351" t="s">
        <v>12609</v>
      </c>
      <c r="J351" s="2">
        <v>43789</v>
      </c>
      <c r="K351" s="2">
        <v>43790</v>
      </c>
      <c r="L351" s="2"/>
      <c r="O351" s="7">
        <v>18</v>
      </c>
      <c r="P351" s="8" t="s">
        <v>12591</v>
      </c>
      <c r="Q351" s="2">
        <v>43882</v>
      </c>
    </row>
    <row r="352" spans="1:17">
      <c r="A352" s="8">
        <v>34408081</v>
      </c>
      <c r="B352" s="9">
        <f>INDEX(Tableau1[], MATCH(Tableau3[[#This Row],[REFERENCE]], Tableau1[NUMERO], 0), 2)</f>
        <v>43787</v>
      </c>
      <c r="C352" s="10" t="str">
        <f>INDEX(Tableau1[], MATCH(Tableau3[[#This Row],[REFERENCE]], Tableau1[NUMERO], 0), 3)</f>
        <v>SPEC</v>
      </c>
      <c r="D352" s="10" t="str">
        <f>INDEX(Tableau1[], MATCH(Tableau3[[#This Row],[REFERENCE]], Tableau1[NUMERO], 0),4)</f>
        <v>Protection Shield</v>
      </c>
      <c r="E352" s="10" t="str">
        <f>INDEX(Tableau1[], MATCH(Tableau3[[#This Row],[REFERENCE]], Tableau1[NUMERO], 0), 5)</f>
        <v>Glaxosmith</v>
      </c>
      <c r="F352" s="10">
        <f>INDEX(Tableau1[], MATCH(Tableau3[[#This Row],[REFERENCE]], Tableau1[NUMERO], 0), 6)</f>
        <v>0</v>
      </c>
      <c r="G352" s="10">
        <f>INDEX(Tableau1[], MATCH(Tableau3[[#This Row],[REFERENCE]], Tableau1[NUMERO], 0), 7)</f>
        <v>0</v>
      </c>
      <c r="H352" t="s">
        <v>12609</v>
      </c>
      <c r="J352" s="2">
        <v>43789</v>
      </c>
      <c r="K352" s="2">
        <v>43790</v>
      </c>
      <c r="L352" s="2"/>
      <c r="O352" s="7">
        <v>18</v>
      </c>
      <c r="P352" s="8" t="s">
        <v>12591</v>
      </c>
      <c r="Q352" s="2">
        <v>43882</v>
      </c>
    </row>
    <row r="353" spans="1:17">
      <c r="A353" s="8">
        <v>34408099</v>
      </c>
      <c r="B353" s="5">
        <f>INDEX(Tableau1[], MATCH(Tableau3[[#This Row],[REFERENCE]], Tableau1[NUMERO], 0), 2)</f>
        <v>43788</v>
      </c>
      <c r="C353" s="6" t="str">
        <f>INDEX(Tableau1[], MATCH(Tableau3[[#This Row],[REFERENCE]], Tableau1[NUMERO], 0), 3)</f>
        <v>SPEC</v>
      </c>
      <c r="D353" s="6" t="str">
        <f>INDEX(Tableau1[], MATCH(Tableau3[[#This Row],[REFERENCE]], Tableau1[NUMERO], 0),4)</f>
        <v>SMT SUPPORT CABLES ARRIERE</v>
      </c>
      <c r="E353" s="6" t="str">
        <f>INDEX(Tableau1[], MATCH(Tableau3[[#This Row],[REFERENCE]], Tableau1[NUMERO], 0), 5)</f>
        <v>Glaxosmith</v>
      </c>
      <c r="F353" s="6">
        <f>INDEX(Tableau1[], MATCH(Tableau3[[#This Row],[REFERENCE]], Tableau1[NUMERO], 0), 6)</f>
        <v>0</v>
      </c>
      <c r="G353" s="6">
        <f>INDEX(Tableau1[], MATCH(Tableau3[[#This Row],[REFERENCE]], Tableau1[NUMERO], 0), 7)</f>
        <v>0</v>
      </c>
      <c r="H353" t="s">
        <v>12609</v>
      </c>
      <c r="J353" s="2">
        <v>43789</v>
      </c>
      <c r="K353" s="2">
        <v>43790</v>
      </c>
      <c r="L353" s="2"/>
      <c r="O353" s="7">
        <v>22</v>
      </c>
      <c r="P353" s="8" t="s">
        <v>12591</v>
      </c>
      <c r="Q353" s="2">
        <v>43882</v>
      </c>
    </row>
    <row r="354" spans="1:17">
      <c r="A354" s="8">
        <v>34408100</v>
      </c>
      <c r="B354" s="9">
        <f>INDEX(Tableau1[], MATCH(Tableau3[[#This Row],[REFERENCE]], Tableau1[NUMERO], 0), 2)</f>
        <v>43788</v>
      </c>
      <c r="C354" s="10" t="str">
        <f>INDEX(Tableau1[], MATCH(Tableau3[[#This Row],[REFERENCE]], Tableau1[NUMERO], 0), 3)</f>
        <v>SPEC</v>
      </c>
      <c r="D354" s="10" t="str">
        <f>INDEX(Tableau1[], MATCH(Tableau3[[#This Row],[REFERENCE]], Tableau1[NUMERO], 0),4)</f>
        <v>SMT SUPPORT CABLES ARRIERE</v>
      </c>
      <c r="E354" s="10" t="str">
        <f>INDEX(Tableau1[], MATCH(Tableau3[[#This Row],[REFERENCE]], Tableau1[NUMERO], 0), 5)</f>
        <v>Glaxosmith</v>
      </c>
      <c r="F354" s="10">
        <f>INDEX(Tableau1[], MATCH(Tableau3[[#This Row],[REFERENCE]], Tableau1[NUMERO], 0), 6)</f>
        <v>0</v>
      </c>
      <c r="G354" s="10">
        <f>INDEX(Tableau1[], MATCH(Tableau3[[#This Row],[REFERENCE]], Tableau1[NUMERO], 0), 7)</f>
        <v>0</v>
      </c>
      <c r="H354" t="s">
        <v>12609</v>
      </c>
      <c r="J354" s="2">
        <v>43789</v>
      </c>
      <c r="K354" s="2">
        <v>43790</v>
      </c>
      <c r="L354" s="2"/>
      <c r="O354" s="7">
        <v>26</v>
      </c>
      <c r="P354" s="8" t="s">
        <v>12591</v>
      </c>
      <c r="Q354" s="2">
        <v>43882</v>
      </c>
    </row>
    <row r="355" spans="1:17">
      <c r="A355" s="8">
        <v>34408103</v>
      </c>
      <c r="B355" s="5">
        <f>INDEX(Tableau1[], MATCH(Tableau3[[#This Row],[REFERENCE]], Tableau1[NUMERO], 0), 2)</f>
        <v>43790</v>
      </c>
      <c r="C355" s="6" t="str">
        <f>INDEX(Tableau1[], MATCH(Tableau3[[#This Row],[REFERENCE]], Tableau1[NUMERO], 0), 3)</f>
        <v>SPEC</v>
      </c>
      <c r="D355" s="6" t="str">
        <f>INDEX(Tableau1[], MATCH(Tableau3[[#This Row],[REFERENCE]], Tableau1[NUMERO], 0),4)</f>
        <v>Protection Shield</v>
      </c>
      <c r="E355" s="6" t="str">
        <f>INDEX(Tableau1[], MATCH(Tableau3[[#This Row],[REFERENCE]], Tableau1[NUMERO], 0), 5)</f>
        <v>Glaxosmith</v>
      </c>
      <c r="F355" s="6">
        <f>INDEX(Tableau1[], MATCH(Tableau3[[#This Row],[REFERENCE]], Tableau1[NUMERO], 0), 6)</f>
        <v>0</v>
      </c>
      <c r="G355" s="6">
        <f>INDEX(Tableau1[], MATCH(Tableau3[[#This Row],[REFERENCE]], Tableau1[NUMERO], 0), 7)</f>
        <v>0</v>
      </c>
      <c r="H355" t="s">
        <v>12609</v>
      </c>
      <c r="J355" s="2">
        <v>43805</v>
      </c>
      <c r="K355" s="2">
        <v>43808</v>
      </c>
      <c r="L355" s="2"/>
      <c r="O355" s="7">
        <v>23</v>
      </c>
      <c r="P355" s="8" t="s">
        <v>12591</v>
      </c>
      <c r="Q355" s="2">
        <v>43870</v>
      </c>
    </row>
    <row r="356" spans="1:17">
      <c r="A356" s="8">
        <v>34408103</v>
      </c>
      <c r="B356" s="5">
        <f>INDEX(Tableau1[], MATCH(Tableau3[[#This Row],[REFERENCE]], Tableau1[NUMERO], 0), 2)</f>
        <v>43790</v>
      </c>
      <c r="C356" s="6" t="str">
        <f>INDEX(Tableau1[], MATCH(Tableau3[[#This Row],[REFERENCE]], Tableau1[NUMERO], 0), 3)</f>
        <v>SPEC</v>
      </c>
      <c r="D356" s="6" t="str">
        <f>INDEX(Tableau1[], MATCH(Tableau3[[#This Row],[REFERENCE]], Tableau1[NUMERO], 0),4)</f>
        <v>Protection Shield</v>
      </c>
      <c r="E356" s="6" t="str">
        <f>INDEX(Tableau1[], MATCH(Tableau3[[#This Row],[REFERENCE]], Tableau1[NUMERO], 0), 5)</f>
        <v>Glaxosmith</v>
      </c>
      <c r="F356" s="6">
        <f>INDEX(Tableau1[], MATCH(Tableau3[[#This Row],[REFERENCE]], Tableau1[NUMERO], 0), 6)</f>
        <v>0</v>
      </c>
      <c r="G356" s="6">
        <f>INDEX(Tableau1[], MATCH(Tableau3[[#This Row],[REFERENCE]], Tableau1[NUMERO], 0), 7)</f>
        <v>0</v>
      </c>
      <c r="H356" t="s">
        <v>12667</v>
      </c>
      <c r="J356" s="2">
        <v>43808</v>
      </c>
      <c r="K356" s="2">
        <v>43808</v>
      </c>
      <c r="L356" s="2"/>
      <c r="O356" s="7">
        <v>54.86</v>
      </c>
      <c r="P356" s="8" t="s">
        <v>12680</v>
      </c>
      <c r="Q356" s="2">
        <v>43870</v>
      </c>
    </row>
    <row r="357" spans="1:17">
      <c r="A357" s="8">
        <v>34408104</v>
      </c>
      <c r="B357" s="5">
        <f>INDEX(Tableau1[], MATCH(Tableau3[[#This Row],[REFERENCE]], Tableau1[NUMERO], 0), 2)</f>
        <v>43790</v>
      </c>
      <c r="C357" s="6" t="str">
        <f>INDEX(Tableau1[], MATCH(Tableau3[[#This Row],[REFERENCE]], Tableau1[NUMERO], 0), 3)</f>
        <v>SPEC</v>
      </c>
      <c r="D357" s="6" t="str">
        <f>INDEX(Tableau1[], MATCH(Tableau3[[#This Row],[REFERENCE]], Tableau1[NUMERO], 0),4)</f>
        <v>PLATINE NSX400 4P ARM 712</v>
      </c>
      <c r="E357" s="6" t="str">
        <f>INDEX(Tableau1[], MATCH(Tableau3[[#This Row],[REFERENCE]], Tableau1[NUMERO], 0), 5)</f>
        <v>Glaxosmith</v>
      </c>
      <c r="F357" s="6">
        <f>INDEX(Tableau1[], MATCH(Tableau3[[#This Row],[REFERENCE]], Tableau1[NUMERO], 0), 6)</f>
        <v>0</v>
      </c>
      <c r="G357" s="6">
        <f>INDEX(Tableau1[], MATCH(Tableau3[[#This Row],[REFERENCE]], Tableau1[NUMERO], 0), 7)</f>
        <v>0</v>
      </c>
      <c r="H357" t="s">
        <v>12609</v>
      </c>
      <c r="J357" s="2">
        <v>43805</v>
      </c>
      <c r="K357" s="2">
        <v>43808</v>
      </c>
      <c r="L357" s="2"/>
      <c r="O357" s="7">
        <v>65</v>
      </c>
      <c r="P357" s="8" t="s">
        <v>12591</v>
      </c>
      <c r="Q357" s="2">
        <v>43870</v>
      </c>
    </row>
    <row r="358" spans="1:17">
      <c r="A358" s="8">
        <v>34408104</v>
      </c>
      <c r="B358" s="5">
        <f>INDEX(Tableau1[], MATCH(Tableau3[[#This Row],[REFERENCE]], Tableau1[NUMERO], 0), 2)</f>
        <v>43790</v>
      </c>
      <c r="C358" s="6" t="str">
        <f>INDEX(Tableau1[], MATCH(Tableau3[[#This Row],[REFERENCE]], Tableau1[NUMERO], 0), 3)</f>
        <v>SPEC</v>
      </c>
      <c r="D358" s="6" t="str">
        <f>INDEX(Tableau1[], MATCH(Tableau3[[#This Row],[REFERENCE]], Tableau1[NUMERO], 0),4)</f>
        <v>PLATINE NSX400 4P ARM 712</v>
      </c>
      <c r="E358" s="6" t="str">
        <f>INDEX(Tableau1[], MATCH(Tableau3[[#This Row],[REFERENCE]], Tableau1[NUMERO], 0), 5)</f>
        <v>Glaxosmith</v>
      </c>
      <c r="F358" s="6">
        <f>INDEX(Tableau1[], MATCH(Tableau3[[#This Row],[REFERENCE]], Tableau1[NUMERO], 0), 6)</f>
        <v>0</v>
      </c>
      <c r="G358" s="6">
        <f>INDEX(Tableau1[], MATCH(Tableau3[[#This Row],[REFERENCE]], Tableau1[NUMERO], 0), 7)</f>
        <v>0</v>
      </c>
      <c r="H358" t="s">
        <v>12667</v>
      </c>
      <c r="J358" s="2">
        <v>43808</v>
      </c>
      <c r="K358" s="2">
        <v>43808</v>
      </c>
      <c r="L358" s="2"/>
      <c r="O358" s="7">
        <v>87.93</v>
      </c>
      <c r="P358" s="8" t="s">
        <v>12680</v>
      </c>
      <c r="Q358" s="2">
        <v>43870</v>
      </c>
    </row>
    <row r="359" spans="1:17">
      <c r="A359" s="8">
        <v>34408105</v>
      </c>
      <c r="B359" s="5">
        <f>INDEX(Tableau1[], MATCH(Tableau3[[#This Row],[REFERENCE]], Tableau1[NUMERO], 0), 2)</f>
        <v>43790</v>
      </c>
      <c r="C359" s="6" t="str">
        <f>INDEX(Tableau1[], MATCH(Tableau3[[#This Row],[REFERENCE]], Tableau1[NUMERO], 0), 3)</f>
        <v>SPEC</v>
      </c>
      <c r="D359" s="6" t="str">
        <f>INDEX(Tableau1[], MATCH(Tableau3[[#This Row],[REFERENCE]], Tableau1[NUMERO], 0),4)</f>
        <v>CACHE NSX400H4P</v>
      </c>
      <c r="E359" s="6" t="str">
        <f>INDEX(Tableau1[], MATCH(Tableau3[[#This Row],[REFERENCE]], Tableau1[NUMERO], 0), 5)</f>
        <v>Glaxosmith</v>
      </c>
      <c r="F359" s="6">
        <f>INDEX(Tableau1[], MATCH(Tableau3[[#This Row],[REFERENCE]], Tableau1[NUMERO], 0), 6)</f>
        <v>0</v>
      </c>
      <c r="G359" s="6">
        <f>INDEX(Tableau1[], MATCH(Tableau3[[#This Row],[REFERENCE]], Tableau1[NUMERO], 0), 7)</f>
        <v>0</v>
      </c>
      <c r="H359" t="s">
        <v>12609</v>
      </c>
      <c r="J359" s="2">
        <v>43805</v>
      </c>
      <c r="K359" s="2">
        <v>43808</v>
      </c>
      <c r="L359" s="2"/>
      <c r="O359" s="7">
        <v>19</v>
      </c>
      <c r="P359" s="8" t="s">
        <v>12591</v>
      </c>
      <c r="Q359" s="2">
        <v>43870</v>
      </c>
    </row>
    <row r="360" spans="1:17">
      <c r="A360" s="8">
        <v>34408105</v>
      </c>
      <c r="B360" s="5">
        <f>INDEX(Tableau1[], MATCH(Tableau3[[#This Row],[REFERENCE]], Tableau1[NUMERO], 0), 2)</f>
        <v>43790</v>
      </c>
      <c r="C360" s="6" t="str">
        <f>INDEX(Tableau1[], MATCH(Tableau3[[#This Row],[REFERENCE]], Tableau1[NUMERO], 0), 3)</f>
        <v>SPEC</v>
      </c>
      <c r="D360" s="6" t="str">
        <f>INDEX(Tableau1[], MATCH(Tableau3[[#This Row],[REFERENCE]], Tableau1[NUMERO], 0),4)</f>
        <v>CACHE NSX400H4P</v>
      </c>
      <c r="E360" s="6" t="str">
        <f>INDEX(Tableau1[], MATCH(Tableau3[[#This Row],[REFERENCE]], Tableau1[NUMERO], 0), 5)</f>
        <v>Glaxosmith</v>
      </c>
      <c r="F360" s="6">
        <f>INDEX(Tableau1[], MATCH(Tableau3[[#This Row],[REFERENCE]], Tableau1[NUMERO], 0), 6)</f>
        <v>0</v>
      </c>
      <c r="G360" s="6">
        <f>INDEX(Tableau1[], MATCH(Tableau3[[#This Row],[REFERENCE]], Tableau1[NUMERO], 0), 7)</f>
        <v>0</v>
      </c>
      <c r="H360" t="s">
        <v>12667</v>
      </c>
      <c r="J360" s="2">
        <v>43808</v>
      </c>
      <c r="K360" s="2">
        <v>43808</v>
      </c>
      <c r="L360" s="2"/>
      <c r="O360" s="7">
        <v>32.43</v>
      </c>
      <c r="P360" s="8" t="s">
        <v>12680</v>
      </c>
      <c r="Q360" s="2">
        <v>43870</v>
      </c>
    </row>
    <row r="361" spans="1:17">
      <c r="A361" s="8">
        <v>34408106</v>
      </c>
      <c r="B361" s="5">
        <f>INDEX(Tableau1[], MATCH(Tableau3[[#This Row],[REFERENCE]], Tableau1[NUMERO], 0), 2)</f>
        <v>43791</v>
      </c>
      <c r="C361" s="6" t="str">
        <f>INDEX(Tableau1[], MATCH(Tableau3[[#This Row],[REFERENCE]], Tableau1[NUMERO], 0), 3)</f>
        <v>SPEC</v>
      </c>
      <c r="D361" s="6" t="str">
        <f>INDEX(Tableau1[], MATCH(Tableau3[[#This Row],[REFERENCE]], Tableau1[NUMERO], 0),4)</f>
        <v>PLATINE INS ARM 712</v>
      </c>
      <c r="E361" s="6" t="str">
        <f>INDEX(Tableau1[], MATCH(Tableau3[[#This Row],[REFERENCE]], Tableau1[NUMERO], 0), 5)</f>
        <v>Glaxosmith</v>
      </c>
      <c r="F361" s="6">
        <f>INDEX(Tableau1[], MATCH(Tableau3[[#This Row],[REFERENCE]], Tableau1[NUMERO], 0), 6)</f>
        <v>0</v>
      </c>
      <c r="G361" s="6">
        <f>INDEX(Tableau1[], MATCH(Tableau3[[#This Row],[REFERENCE]], Tableau1[NUMERO], 0), 7)</f>
        <v>0</v>
      </c>
      <c r="H361" t="s">
        <v>12609</v>
      </c>
      <c r="J361" s="2">
        <v>43805</v>
      </c>
      <c r="K361" s="2">
        <v>43808</v>
      </c>
      <c r="L361" s="2"/>
      <c r="O361" s="7">
        <v>65</v>
      </c>
      <c r="P361" s="8" t="s">
        <v>12591</v>
      </c>
      <c r="Q361" s="2">
        <v>43870</v>
      </c>
    </row>
    <row r="362" spans="1:17">
      <c r="A362" s="8">
        <v>34408106</v>
      </c>
      <c r="B362" s="5">
        <f>INDEX(Tableau1[], MATCH(Tableau3[[#This Row],[REFERENCE]], Tableau1[NUMERO], 0), 2)</f>
        <v>43791</v>
      </c>
      <c r="C362" s="6" t="str">
        <f>INDEX(Tableau1[], MATCH(Tableau3[[#This Row],[REFERENCE]], Tableau1[NUMERO], 0), 3)</f>
        <v>SPEC</v>
      </c>
      <c r="D362" s="6" t="str">
        <f>INDEX(Tableau1[], MATCH(Tableau3[[#This Row],[REFERENCE]], Tableau1[NUMERO], 0),4)</f>
        <v>PLATINE INS ARM 712</v>
      </c>
      <c r="E362" s="6" t="str">
        <f>INDEX(Tableau1[], MATCH(Tableau3[[#This Row],[REFERENCE]], Tableau1[NUMERO], 0), 5)</f>
        <v>Glaxosmith</v>
      </c>
      <c r="F362" s="6">
        <f>INDEX(Tableau1[], MATCH(Tableau3[[#This Row],[REFERENCE]], Tableau1[NUMERO], 0), 6)</f>
        <v>0</v>
      </c>
      <c r="G362" s="6">
        <f>INDEX(Tableau1[], MATCH(Tableau3[[#This Row],[REFERENCE]], Tableau1[NUMERO], 0), 7)</f>
        <v>0</v>
      </c>
      <c r="H362" t="s">
        <v>12667</v>
      </c>
      <c r="J362" s="2">
        <v>43808</v>
      </c>
      <c r="K362" s="2">
        <v>43808</v>
      </c>
      <c r="L362" s="2"/>
      <c r="O362" s="7">
        <v>91.79</v>
      </c>
      <c r="P362" s="8" t="s">
        <v>12680</v>
      </c>
      <c r="Q362" s="2">
        <v>43870</v>
      </c>
    </row>
    <row r="363" spans="1:17">
      <c r="A363" s="8">
        <v>34408107</v>
      </c>
      <c r="B363" s="5">
        <f>INDEX(Tableau1[], MATCH(Tableau3[[#This Row],[REFERENCE]], Tableau1[NUMERO], 0), 2)</f>
        <v>43791</v>
      </c>
      <c r="C363" s="6" t="str">
        <f>INDEX(Tableau1[], MATCH(Tableau3[[#This Row],[REFERENCE]], Tableau1[NUMERO], 0), 3)</f>
        <v>SPEC</v>
      </c>
      <c r="D363" s="6" t="str">
        <f>INDEX(Tableau1[], MATCH(Tableau3[[#This Row],[REFERENCE]], Tableau1[NUMERO], 0),4)</f>
        <v>Protection Shield</v>
      </c>
      <c r="E363" s="6" t="str">
        <f>INDEX(Tableau1[], MATCH(Tableau3[[#This Row],[REFERENCE]], Tableau1[NUMERO], 0), 5)</f>
        <v>Glaxosmith</v>
      </c>
      <c r="F363" s="6">
        <f>INDEX(Tableau1[], MATCH(Tableau3[[#This Row],[REFERENCE]], Tableau1[NUMERO], 0), 6)</f>
        <v>0</v>
      </c>
      <c r="G363" s="6">
        <f>INDEX(Tableau1[], MATCH(Tableau3[[#This Row],[REFERENCE]], Tableau1[NUMERO], 0), 7)</f>
        <v>0</v>
      </c>
      <c r="H363" t="s">
        <v>12609</v>
      </c>
      <c r="J363" s="2">
        <v>43805</v>
      </c>
      <c r="K363" s="2">
        <v>43808</v>
      </c>
      <c r="L363" s="2"/>
      <c r="O363" s="7">
        <v>23</v>
      </c>
      <c r="P363" s="8" t="s">
        <v>12591</v>
      </c>
      <c r="Q363" s="2">
        <v>43870</v>
      </c>
    </row>
    <row r="364" spans="1:17">
      <c r="A364" s="8">
        <v>34408107</v>
      </c>
      <c r="B364" s="5">
        <f>INDEX(Tableau1[], MATCH(Tableau3[[#This Row],[REFERENCE]], Tableau1[NUMERO], 0), 2)</f>
        <v>43791</v>
      </c>
      <c r="C364" s="6" t="str">
        <f>INDEX(Tableau1[], MATCH(Tableau3[[#This Row],[REFERENCE]], Tableau1[NUMERO], 0), 3)</f>
        <v>SPEC</v>
      </c>
      <c r="D364" s="6" t="str">
        <f>INDEX(Tableau1[], MATCH(Tableau3[[#This Row],[REFERENCE]], Tableau1[NUMERO], 0),4)</f>
        <v>Protection Shield</v>
      </c>
      <c r="E364" s="6" t="str">
        <f>INDEX(Tableau1[], MATCH(Tableau3[[#This Row],[REFERENCE]], Tableau1[NUMERO], 0), 5)</f>
        <v>Glaxosmith</v>
      </c>
      <c r="F364" s="6">
        <f>INDEX(Tableau1[], MATCH(Tableau3[[#This Row],[REFERENCE]], Tableau1[NUMERO], 0), 6)</f>
        <v>0</v>
      </c>
      <c r="G364" s="6">
        <f>INDEX(Tableau1[], MATCH(Tableau3[[#This Row],[REFERENCE]], Tableau1[NUMERO], 0), 7)</f>
        <v>0</v>
      </c>
      <c r="H364" t="s">
        <v>12667</v>
      </c>
      <c r="J364" s="2">
        <v>43808</v>
      </c>
      <c r="K364" s="2">
        <v>43808</v>
      </c>
      <c r="L364" s="2"/>
      <c r="O364" s="7">
        <v>54.03</v>
      </c>
      <c r="P364" s="8" t="s">
        <v>12680</v>
      </c>
      <c r="Q364" s="2">
        <v>43870</v>
      </c>
    </row>
    <row r="365" spans="1:17">
      <c r="A365" s="8">
        <v>34408108</v>
      </c>
      <c r="B365" s="5">
        <f>INDEX(Tableau1[], MATCH(Tableau3[[#This Row],[REFERENCE]], Tableau1[NUMERO], 0), 2)</f>
        <v>43791</v>
      </c>
      <c r="C365" s="6" t="str">
        <f>INDEX(Tableau1[], MATCH(Tableau3[[#This Row],[REFERENCE]], Tableau1[NUMERO], 0), 3)</f>
        <v>SPEC</v>
      </c>
      <c r="D365" s="6" t="str">
        <f>INDEX(Tableau1[], MATCH(Tableau3[[#This Row],[REFERENCE]], Tableau1[NUMERO], 0),4)</f>
        <v xml:space="preserve">CACHE INS </v>
      </c>
      <c r="E365" s="6" t="str">
        <f>INDEX(Tableau1[], MATCH(Tableau3[[#This Row],[REFERENCE]], Tableau1[NUMERO], 0), 5)</f>
        <v>Glaxosmith</v>
      </c>
      <c r="F365" s="6">
        <f>INDEX(Tableau1[], MATCH(Tableau3[[#This Row],[REFERENCE]], Tableau1[NUMERO], 0), 6)</f>
        <v>0</v>
      </c>
      <c r="G365" s="6">
        <f>INDEX(Tableau1[], MATCH(Tableau3[[#This Row],[REFERENCE]], Tableau1[NUMERO], 0), 7)</f>
        <v>0</v>
      </c>
      <c r="H365" t="s">
        <v>12609</v>
      </c>
      <c r="J365" s="2">
        <v>43805</v>
      </c>
      <c r="K365" s="2">
        <v>43808</v>
      </c>
      <c r="L365" s="2"/>
      <c r="O365" s="7">
        <v>19</v>
      </c>
      <c r="P365" s="8" t="s">
        <v>12591</v>
      </c>
      <c r="Q365" s="2">
        <v>43870</v>
      </c>
    </row>
    <row r="366" spans="1:17">
      <c r="A366" s="8">
        <v>34408108</v>
      </c>
      <c r="B366" s="5">
        <f>INDEX(Tableau1[], MATCH(Tableau3[[#This Row],[REFERENCE]], Tableau1[NUMERO], 0), 2)</f>
        <v>43791</v>
      </c>
      <c r="C366" s="6" t="str">
        <f>INDEX(Tableau1[], MATCH(Tableau3[[#This Row],[REFERENCE]], Tableau1[NUMERO], 0), 3)</f>
        <v>SPEC</v>
      </c>
      <c r="D366" s="6" t="str">
        <f>INDEX(Tableau1[], MATCH(Tableau3[[#This Row],[REFERENCE]], Tableau1[NUMERO], 0),4)</f>
        <v xml:space="preserve">CACHE INS </v>
      </c>
      <c r="E366" s="6" t="str">
        <f>INDEX(Tableau1[], MATCH(Tableau3[[#This Row],[REFERENCE]], Tableau1[NUMERO], 0), 5)</f>
        <v>Glaxosmith</v>
      </c>
      <c r="F366" s="6">
        <f>INDEX(Tableau1[], MATCH(Tableau3[[#This Row],[REFERENCE]], Tableau1[NUMERO], 0), 6)</f>
        <v>0</v>
      </c>
      <c r="G366" s="6">
        <f>INDEX(Tableau1[], MATCH(Tableau3[[#This Row],[REFERENCE]], Tableau1[NUMERO], 0), 7)</f>
        <v>0</v>
      </c>
      <c r="H366" t="s">
        <v>12667</v>
      </c>
      <c r="J366" s="2">
        <v>43808</v>
      </c>
      <c r="K366" s="2">
        <v>43808</v>
      </c>
      <c r="L366" s="2"/>
      <c r="O366" s="7">
        <v>58.17</v>
      </c>
      <c r="P366" s="8" t="s">
        <v>12680</v>
      </c>
      <c r="Q366" s="2">
        <v>43870</v>
      </c>
    </row>
    <row r="367" spans="1:17">
      <c r="A367" s="8">
        <v>34408109</v>
      </c>
      <c r="B367" s="5">
        <f>INDEX(Tableau1[], MATCH(Tableau3[[#This Row],[REFERENCE]], Tableau1[NUMERO], 0), 2)</f>
        <v>43794</v>
      </c>
      <c r="C367" s="6" t="str">
        <f>INDEX(Tableau1[], MATCH(Tableau3[[#This Row],[REFERENCE]], Tableau1[NUMERO], 0), 3)</f>
        <v>SPEC</v>
      </c>
      <c r="D367" s="6" t="str">
        <f>INDEX(Tableau1[], MATCH(Tableau3[[#This Row],[REFERENCE]], Tableau1[NUMERO], 0),4)</f>
        <v xml:space="preserve">CACHE INS </v>
      </c>
      <c r="E367" s="6" t="str">
        <f>INDEX(Tableau1[], MATCH(Tableau3[[#This Row],[REFERENCE]], Tableau1[NUMERO], 0), 5)</f>
        <v>Glaxosmith</v>
      </c>
      <c r="F367" s="6">
        <f>INDEX(Tableau1[], MATCH(Tableau3[[#This Row],[REFERENCE]], Tableau1[NUMERO], 0), 6)</f>
        <v>0</v>
      </c>
      <c r="G367" s="6">
        <f>INDEX(Tableau1[], MATCH(Tableau3[[#This Row],[REFERENCE]], Tableau1[NUMERO], 0), 7)</f>
        <v>0</v>
      </c>
      <c r="H367" t="s">
        <v>12609</v>
      </c>
      <c r="J367" s="2">
        <v>43805</v>
      </c>
      <c r="K367" s="2">
        <v>43808</v>
      </c>
      <c r="L367" s="2"/>
      <c r="O367" s="7">
        <v>19</v>
      </c>
      <c r="P367" s="8" t="s">
        <v>12591</v>
      </c>
      <c r="Q367" s="2">
        <v>43870</v>
      </c>
    </row>
    <row r="368" spans="1:17">
      <c r="A368" s="8">
        <v>34408109</v>
      </c>
      <c r="B368" s="9">
        <f>INDEX(Tableau1[], MATCH(Tableau3[[#This Row],[REFERENCE]], Tableau1[NUMERO], 0), 2)</f>
        <v>43794</v>
      </c>
      <c r="C368" s="10" t="str">
        <f>INDEX(Tableau1[], MATCH(Tableau3[[#This Row],[REFERENCE]], Tableau1[NUMERO], 0), 3)</f>
        <v>SPEC</v>
      </c>
      <c r="D368" s="10" t="str">
        <f>INDEX(Tableau1[], MATCH(Tableau3[[#This Row],[REFERENCE]], Tableau1[NUMERO], 0),4)</f>
        <v xml:space="preserve">CACHE INS </v>
      </c>
      <c r="E368" s="10" t="str">
        <f>INDEX(Tableau1[], MATCH(Tableau3[[#This Row],[REFERENCE]], Tableau1[NUMERO], 0), 5)</f>
        <v>Glaxosmith</v>
      </c>
      <c r="F368" s="10">
        <f>INDEX(Tableau1[], MATCH(Tableau3[[#This Row],[REFERENCE]], Tableau1[NUMERO], 0), 6)</f>
        <v>0</v>
      </c>
      <c r="G368" s="10">
        <f>INDEX(Tableau1[], MATCH(Tableau3[[#This Row],[REFERENCE]], Tableau1[NUMERO], 0), 7)</f>
        <v>0</v>
      </c>
      <c r="H368" t="s">
        <v>12667</v>
      </c>
      <c r="J368" s="2">
        <v>43808</v>
      </c>
      <c r="K368" s="2">
        <v>43808</v>
      </c>
      <c r="L368" s="2"/>
      <c r="O368" s="7">
        <v>58.1</v>
      </c>
      <c r="P368" s="8" t="s">
        <v>12680</v>
      </c>
      <c r="Q368" s="2">
        <v>43870</v>
      </c>
    </row>
    <row r="369" spans="1:18">
      <c r="A369" s="8">
        <v>34408111</v>
      </c>
      <c r="B369" s="9">
        <f>INDEX(Tableau1[], MATCH(Tableau3[[#This Row],[REFERENCE]], Tableau1[NUMERO], 0), 2)</f>
        <v>43796</v>
      </c>
      <c r="C369" s="10" t="str">
        <f>INDEX(Tableau1[], MATCH(Tableau3[[#This Row],[REFERENCE]], Tableau1[NUMERO], 0), 3)</f>
        <v>SPEC</v>
      </c>
      <c r="D369" s="10" t="str">
        <f>INDEX(Tableau1[], MATCH(Tableau3[[#This Row],[REFERENCE]], Tableau1[NUMERO], 0),4)</f>
        <v>Protection Shield</v>
      </c>
      <c r="E369" s="10" t="str">
        <f>INDEX(Tableau1[], MATCH(Tableau3[[#This Row],[REFERENCE]], Tableau1[NUMERO], 0), 5)</f>
        <v>Glaxosmith</v>
      </c>
      <c r="F369" s="10">
        <f>INDEX(Tableau1[], MATCH(Tableau3[[#This Row],[REFERENCE]], Tableau1[NUMERO], 0), 6)</f>
        <v>0</v>
      </c>
      <c r="G369" s="10">
        <f>INDEX(Tableau1[], MATCH(Tableau3[[#This Row],[REFERENCE]], Tableau1[NUMERO], 0), 7)</f>
        <v>0</v>
      </c>
      <c r="H369" t="s">
        <v>12609</v>
      </c>
      <c r="J369" s="2">
        <v>43805</v>
      </c>
      <c r="K369" s="2">
        <v>43808</v>
      </c>
      <c r="L369" s="2"/>
      <c r="O369" s="7">
        <v>22</v>
      </c>
      <c r="P369" s="8" t="s">
        <v>12591</v>
      </c>
      <c r="Q369" s="2">
        <v>43870</v>
      </c>
    </row>
    <row r="370" spans="1:18">
      <c r="A370" s="8">
        <v>34408111</v>
      </c>
      <c r="B370" s="9">
        <f>INDEX(Tableau1[], MATCH(Tableau3[[#This Row],[REFERENCE]], Tableau1[NUMERO], 0), 2)</f>
        <v>43796</v>
      </c>
      <c r="C370" s="10" t="str">
        <f>INDEX(Tableau1[], MATCH(Tableau3[[#This Row],[REFERENCE]], Tableau1[NUMERO], 0), 3)</f>
        <v>SPEC</v>
      </c>
      <c r="D370" s="10" t="str">
        <f>INDEX(Tableau1[], MATCH(Tableau3[[#This Row],[REFERENCE]], Tableau1[NUMERO], 0),4)</f>
        <v>Protection Shield</v>
      </c>
      <c r="E370" s="10" t="str">
        <f>INDEX(Tableau1[], MATCH(Tableau3[[#This Row],[REFERENCE]], Tableau1[NUMERO], 0), 5)</f>
        <v>Glaxosmith</v>
      </c>
      <c r="F370" s="10">
        <f>INDEX(Tableau1[], MATCH(Tableau3[[#This Row],[REFERENCE]], Tableau1[NUMERO], 0), 6)</f>
        <v>0</v>
      </c>
      <c r="G370" s="10">
        <f>INDEX(Tableau1[], MATCH(Tableau3[[#This Row],[REFERENCE]], Tableau1[NUMERO], 0), 7)</f>
        <v>0</v>
      </c>
      <c r="H370" t="s">
        <v>12667</v>
      </c>
      <c r="J370" s="2">
        <v>43808</v>
      </c>
      <c r="K370" s="2">
        <v>43808</v>
      </c>
      <c r="L370" s="2"/>
      <c r="O370" s="7">
        <v>53.76</v>
      </c>
      <c r="P370" s="8" t="s">
        <v>12680</v>
      </c>
      <c r="Q370" s="2">
        <v>43870</v>
      </c>
    </row>
    <row r="371" spans="1:18">
      <c r="A371" s="8">
        <v>34408112</v>
      </c>
      <c r="B371" s="5">
        <f>INDEX(Tableau1[], MATCH(Tableau3[[#This Row],[REFERENCE]], Tableau1[NUMERO], 0), 2)</f>
        <v>43797</v>
      </c>
      <c r="C371" s="6" t="str">
        <f>INDEX(Tableau1[], MATCH(Tableau3[[#This Row],[REFERENCE]], Tableau1[NUMERO], 0), 3)</f>
        <v>SPEC</v>
      </c>
      <c r="D371" s="6" t="str">
        <f>INDEX(Tableau1[], MATCH(Tableau3[[#This Row],[REFERENCE]], Tableau1[NUMERO], 0),4)</f>
        <v>Assemblage Armoire G5K - CACHE TOIT</v>
      </c>
      <c r="E371" s="6" t="str">
        <f>INDEX(Tableau1[], MATCH(Tableau3[[#This Row],[REFERENCE]], Tableau1[NUMERO], 0), 5)</f>
        <v>Glaxosmith</v>
      </c>
      <c r="F371" s="6">
        <f>INDEX(Tableau1[], MATCH(Tableau3[[#This Row],[REFERENCE]], Tableau1[NUMERO], 0), 6)</f>
        <v>0</v>
      </c>
      <c r="G371" s="6">
        <f>INDEX(Tableau1[], MATCH(Tableau3[[#This Row],[REFERENCE]], Tableau1[NUMERO], 0), 7)</f>
        <v>0</v>
      </c>
      <c r="H371" t="s">
        <v>12609</v>
      </c>
      <c r="J371" s="2">
        <v>43805</v>
      </c>
      <c r="K371" s="2">
        <v>43808</v>
      </c>
      <c r="L371" s="2"/>
      <c r="O371" s="7">
        <v>20</v>
      </c>
      <c r="P371" s="8" t="s">
        <v>12591</v>
      </c>
      <c r="Q371" s="2">
        <v>43870</v>
      </c>
    </row>
    <row r="372" spans="1:18">
      <c r="A372" s="8">
        <v>34408112</v>
      </c>
      <c r="B372" s="5">
        <f>INDEX(Tableau1[], MATCH(Tableau3[[#This Row],[REFERENCE]], Tableau1[NUMERO], 0), 2)</f>
        <v>43797</v>
      </c>
      <c r="C372" s="6" t="str">
        <f>INDEX(Tableau1[], MATCH(Tableau3[[#This Row],[REFERENCE]], Tableau1[NUMERO], 0), 3)</f>
        <v>SPEC</v>
      </c>
      <c r="D372" s="6" t="str">
        <f>INDEX(Tableau1[], MATCH(Tableau3[[#This Row],[REFERENCE]], Tableau1[NUMERO], 0),4)</f>
        <v>Assemblage Armoire G5K - CACHE TOIT</v>
      </c>
      <c r="E372" s="6" t="str">
        <f>INDEX(Tableau1[], MATCH(Tableau3[[#This Row],[REFERENCE]], Tableau1[NUMERO], 0), 5)</f>
        <v>Glaxosmith</v>
      </c>
      <c r="F372" s="6">
        <f>INDEX(Tableau1[], MATCH(Tableau3[[#This Row],[REFERENCE]], Tableau1[NUMERO], 0), 6)</f>
        <v>0</v>
      </c>
      <c r="G372" s="6">
        <f>INDEX(Tableau1[], MATCH(Tableau3[[#This Row],[REFERENCE]], Tableau1[NUMERO], 0), 7)</f>
        <v>0</v>
      </c>
      <c r="H372" t="s">
        <v>12667</v>
      </c>
      <c r="J372" s="2">
        <v>43808</v>
      </c>
      <c r="K372" s="2">
        <v>43808</v>
      </c>
      <c r="L372" s="2"/>
      <c r="O372" s="7">
        <v>31.28</v>
      </c>
      <c r="P372" s="8" t="s">
        <v>12680</v>
      </c>
      <c r="Q372" s="2">
        <v>43870</v>
      </c>
    </row>
    <row r="373" spans="1:18">
      <c r="A373" s="8">
        <v>34408113</v>
      </c>
      <c r="B373" s="5">
        <f>INDEX(Tableau1[], MATCH(Tableau3[[#This Row],[REFERENCE]], Tableau1[NUMERO], 0), 2)</f>
        <v>43798</v>
      </c>
      <c r="C373" s="6" t="str">
        <f>INDEX(Tableau1[], MATCH(Tableau3[[#This Row],[REFERENCE]], Tableau1[NUMERO], 0), 3)</f>
        <v>SPEC</v>
      </c>
      <c r="D373" s="6" t="str">
        <f>INDEX(Tableau1[], MATCH(Tableau3[[#This Row],[REFERENCE]], Tableau1[NUMERO], 0),4)</f>
        <v>Assemblage Armoire G5K - CACHE AVANT ARRIERE</v>
      </c>
      <c r="E373" s="6" t="str">
        <f>INDEX(Tableau1[], MATCH(Tableau3[[#This Row],[REFERENCE]], Tableau1[NUMERO], 0), 5)</f>
        <v>Glaxosmith</v>
      </c>
      <c r="F373" s="6">
        <f>INDEX(Tableau1[], MATCH(Tableau3[[#This Row],[REFERENCE]], Tableau1[NUMERO], 0), 6)</f>
        <v>0</v>
      </c>
      <c r="G373" s="6">
        <f>INDEX(Tableau1[], MATCH(Tableau3[[#This Row],[REFERENCE]], Tableau1[NUMERO], 0), 7)</f>
        <v>0</v>
      </c>
      <c r="H373" t="s">
        <v>12609</v>
      </c>
      <c r="J373" s="2">
        <v>43805</v>
      </c>
      <c r="K373" s="2">
        <v>43808</v>
      </c>
      <c r="L373" s="2"/>
      <c r="O373" s="7">
        <v>24</v>
      </c>
      <c r="P373" s="8" t="s">
        <v>12591</v>
      </c>
      <c r="Q373" s="2">
        <v>43870</v>
      </c>
    </row>
    <row r="374" spans="1:18">
      <c r="A374" s="8">
        <v>34408113</v>
      </c>
      <c r="B374" s="9">
        <f>INDEX(Tableau1[], MATCH(Tableau3[[#This Row],[REFERENCE]], Tableau1[NUMERO], 0), 2)</f>
        <v>43798</v>
      </c>
      <c r="C374" s="10" t="str">
        <f>INDEX(Tableau1[], MATCH(Tableau3[[#This Row],[REFERENCE]], Tableau1[NUMERO], 0), 3)</f>
        <v>SPEC</v>
      </c>
      <c r="D374" s="10" t="str">
        <f>INDEX(Tableau1[], MATCH(Tableau3[[#This Row],[REFERENCE]], Tableau1[NUMERO], 0),4)</f>
        <v>Assemblage Armoire G5K - CACHE AVANT ARRIERE</v>
      </c>
      <c r="E374" s="10" t="str">
        <f>INDEX(Tableau1[], MATCH(Tableau3[[#This Row],[REFERENCE]], Tableau1[NUMERO], 0), 5)</f>
        <v>Glaxosmith</v>
      </c>
      <c r="F374" s="10">
        <f>INDEX(Tableau1[], MATCH(Tableau3[[#This Row],[REFERENCE]], Tableau1[NUMERO], 0), 6)</f>
        <v>0</v>
      </c>
      <c r="G374" s="10">
        <f>INDEX(Tableau1[], MATCH(Tableau3[[#This Row],[REFERENCE]], Tableau1[NUMERO], 0), 7)</f>
        <v>0</v>
      </c>
      <c r="H374" t="s">
        <v>12667</v>
      </c>
      <c r="J374" s="2">
        <v>43808</v>
      </c>
      <c r="K374" s="2">
        <v>43808</v>
      </c>
      <c r="L374" s="2"/>
      <c r="O374" s="7">
        <v>33.840000000000003</v>
      </c>
      <c r="P374" s="8" t="s">
        <v>12680</v>
      </c>
      <c r="Q374" s="2">
        <v>43870</v>
      </c>
    </row>
    <row r="375" spans="1:18">
      <c r="A375" s="8">
        <v>34408115</v>
      </c>
      <c r="B375" s="5">
        <f>INDEX(Tableau1[], MATCH(Tableau3[[#This Row],[REFERENCE]], Tableau1[NUMERO], 0), 2)</f>
        <v>43798</v>
      </c>
      <c r="C375" s="6" t="str">
        <f>INDEX(Tableau1[], MATCH(Tableau3[[#This Row],[REFERENCE]], Tableau1[NUMERO], 0), 3)</f>
        <v>SPEC</v>
      </c>
      <c r="D375" s="6" t="str">
        <f>INDEX(Tableau1[], MATCH(Tableau3[[#This Row],[REFERENCE]], Tableau1[NUMERO], 0),4)</f>
        <v>Assemblage Armoire G5K - ENTRETOISE</v>
      </c>
      <c r="E375" s="6" t="str">
        <f>INDEX(Tableau1[], MATCH(Tableau3[[#This Row],[REFERENCE]], Tableau1[NUMERO], 0), 5)</f>
        <v>Glaxosmith</v>
      </c>
      <c r="F375" s="6">
        <f>INDEX(Tableau1[], MATCH(Tableau3[[#This Row],[REFERENCE]], Tableau1[NUMERO], 0), 6)</f>
        <v>0</v>
      </c>
      <c r="G375" s="6">
        <f>INDEX(Tableau1[], MATCH(Tableau3[[#This Row],[REFERENCE]], Tableau1[NUMERO], 0), 7)</f>
        <v>0</v>
      </c>
      <c r="H375" t="s">
        <v>12609</v>
      </c>
      <c r="J375" s="2">
        <v>43805</v>
      </c>
      <c r="K375" s="2">
        <v>43808</v>
      </c>
      <c r="L375" s="2"/>
      <c r="O375" s="7">
        <v>16</v>
      </c>
      <c r="P375" s="8" t="s">
        <v>12591</v>
      </c>
      <c r="Q375" s="2">
        <v>43870</v>
      </c>
    </row>
    <row r="376" spans="1:18">
      <c r="A376" s="8">
        <v>34408115</v>
      </c>
      <c r="B376" s="9">
        <f>INDEX(Tableau1[], MATCH(Tableau3[[#This Row],[REFERENCE]], Tableau1[NUMERO], 0), 2)</f>
        <v>43798</v>
      </c>
      <c r="C376" s="10" t="str">
        <f>INDEX(Tableau1[], MATCH(Tableau3[[#This Row],[REFERENCE]], Tableau1[NUMERO], 0), 3)</f>
        <v>SPEC</v>
      </c>
      <c r="D376" s="10" t="str">
        <f>INDEX(Tableau1[], MATCH(Tableau3[[#This Row],[REFERENCE]], Tableau1[NUMERO], 0),4)</f>
        <v>Assemblage Armoire G5K - ENTRETOISE</v>
      </c>
      <c r="E376" s="10" t="str">
        <f>INDEX(Tableau1[], MATCH(Tableau3[[#This Row],[REFERENCE]], Tableau1[NUMERO], 0), 5)</f>
        <v>Glaxosmith</v>
      </c>
      <c r="F376" s="10">
        <f>INDEX(Tableau1[], MATCH(Tableau3[[#This Row],[REFERENCE]], Tableau1[NUMERO], 0), 6)</f>
        <v>0</v>
      </c>
      <c r="G376" s="10">
        <f>INDEX(Tableau1[], MATCH(Tableau3[[#This Row],[REFERENCE]], Tableau1[NUMERO], 0), 7)</f>
        <v>0</v>
      </c>
      <c r="H376" t="s">
        <v>12667</v>
      </c>
      <c r="J376" s="2">
        <v>43808</v>
      </c>
      <c r="K376" s="2">
        <v>43808</v>
      </c>
      <c r="L376" s="2"/>
      <c r="O376" s="7">
        <v>20.39</v>
      </c>
      <c r="P376" s="8" t="s">
        <v>12680</v>
      </c>
      <c r="Q376" s="2">
        <v>43870</v>
      </c>
    </row>
    <row r="377" spans="1:18">
      <c r="A377" s="8">
        <v>34408118</v>
      </c>
      <c r="B377" s="5">
        <f>INDEX(Tableau1[], MATCH(Tableau3[[#This Row],[REFERENCE]], Tableau1[NUMERO], 0), 2)</f>
        <v>43801</v>
      </c>
      <c r="C377" s="6" t="str">
        <f>INDEX(Tableau1[], MATCH(Tableau3[[#This Row],[REFERENCE]], Tableau1[NUMERO], 0), 3)</f>
        <v>SPEC</v>
      </c>
      <c r="D377" s="6" t="str">
        <f>INDEX(Tableau1[], MATCH(Tableau3[[#This Row],[REFERENCE]], Tableau1[NUMERO], 0),4)</f>
        <v>Kit filerie coffret SUVT Philips</v>
      </c>
      <c r="E377" s="6" t="str">
        <f>INDEX(Tableau1[], MATCH(Tableau3[[#This Row],[REFERENCE]], Tableau1[NUMERO], 0), 5)</f>
        <v>COFFRET SUVT PHILIPS</v>
      </c>
      <c r="F377" s="6">
        <f>INDEX(Tableau1[], MATCH(Tableau3[[#This Row],[REFERENCE]], Tableau1[NUMERO], 0), 6)</f>
        <v>0</v>
      </c>
      <c r="G377" s="6">
        <f>INDEX(Tableau1[], MATCH(Tableau3[[#This Row],[REFERENCE]], Tableau1[NUMERO], 0), 7)</f>
        <v>0</v>
      </c>
      <c r="H377" t="s">
        <v>12595</v>
      </c>
      <c r="J377" s="2" t="s">
        <v>12681</v>
      </c>
      <c r="K377" s="2">
        <v>43804</v>
      </c>
      <c r="L377" s="2"/>
      <c r="O377" s="7">
        <v>19.12</v>
      </c>
      <c r="P377" s="8" t="s">
        <v>12616</v>
      </c>
      <c r="Q377" s="2">
        <v>43864</v>
      </c>
    </row>
    <row r="378" spans="1:18">
      <c r="A378" s="8">
        <v>34408120</v>
      </c>
      <c r="B378" s="5">
        <f>INDEX(Tableau1[], MATCH(Tableau3[[#This Row],[REFERENCE]], Tableau1[NUMERO], 0), 2)</f>
        <v>43802</v>
      </c>
      <c r="C378" s="6" t="str">
        <f>INDEX(Tableau1[], MATCH(Tableau3[[#This Row],[REFERENCE]], Tableau1[NUMERO], 0), 3)</f>
        <v>SPEC</v>
      </c>
      <c r="D378" s="6" t="str">
        <f>INDEX(Tableau1[], MATCH(Tableau3[[#This Row],[REFERENCE]], Tableau1[NUMERO], 0),4)</f>
        <v>CACHE NSX 3P4P</v>
      </c>
      <c r="E378" s="6" t="str">
        <f>INDEX(Tableau1[], MATCH(Tableau3[[#This Row],[REFERENCE]], Tableau1[NUMERO], 0), 5)</f>
        <v>Glaxosmith</v>
      </c>
      <c r="F378" s="6">
        <f>INDEX(Tableau1[], MATCH(Tableau3[[#This Row],[REFERENCE]], Tableau1[NUMERO], 0), 6)</f>
        <v>0</v>
      </c>
      <c r="G378" s="6">
        <f>INDEX(Tableau1[], MATCH(Tableau3[[#This Row],[REFERENCE]], Tableau1[NUMERO], 0), 7)</f>
        <v>0</v>
      </c>
      <c r="H378" t="s">
        <v>12609</v>
      </c>
      <c r="J378" s="2">
        <v>43802</v>
      </c>
      <c r="K378" s="2">
        <v>43802</v>
      </c>
      <c r="L378" s="2"/>
      <c r="O378" s="7">
        <v>48</v>
      </c>
      <c r="P378" s="8" t="s">
        <v>12614</v>
      </c>
      <c r="Q378" s="2">
        <v>43864</v>
      </c>
    </row>
    <row r="379" spans="1:18">
      <c r="A379" s="8">
        <v>34408128</v>
      </c>
      <c r="B379" s="5">
        <f>INDEX(Tableau1[], MATCH(Tableau3[[#This Row],[REFERENCE]], Tableau1[NUMERO], 0), 2)</f>
        <v>43805</v>
      </c>
      <c r="C379" s="6" t="str">
        <f>INDEX(Tableau1[], MATCH(Tableau3[[#This Row],[REFERENCE]], Tableau1[NUMERO], 0), 3)</f>
        <v>SPEC</v>
      </c>
      <c r="D379" s="6" t="str">
        <f>INDEX(Tableau1[], MATCH(Tableau3[[#This Row],[REFERENCE]], Tableau1[NUMERO], 0),4)</f>
        <v>SMT BACK PANEL EAC RAL9003</v>
      </c>
      <c r="E379" s="6">
        <f>INDEX(Tableau1[], MATCH(Tableau3[[#This Row],[REFERENCE]], Tableau1[NUMERO], 0), 5)</f>
        <v>0</v>
      </c>
      <c r="F379" s="6" t="str">
        <f>INDEX(Tableau1[], MATCH(Tableau3[[#This Row],[REFERENCE]], Tableau1[NUMERO], 0), 6)</f>
        <v>EAC</v>
      </c>
      <c r="G379" s="6" t="str">
        <f>INDEX(Tableau1[], MATCH(Tableau3[[#This Row],[REFERENCE]], Tableau1[NUMERO], 0), 7)</f>
        <v>AUX</v>
      </c>
      <c r="H379" t="s">
        <v>12609</v>
      </c>
      <c r="J379" s="2">
        <v>43810</v>
      </c>
      <c r="K379" s="2">
        <v>43811</v>
      </c>
      <c r="L379" s="2"/>
      <c r="N379" s="35">
        <v>1</v>
      </c>
      <c r="O379" s="7">
        <v>198</v>
      </c>
      <c r="P379" s="8" t="s">
        <v>12650</v>
      </c>
      <c r="Q379" s="2">
        <v>43873</v>
      </c>
    </row>
    <row r="380" spans="1:18">
      <c r="A380" s="8">
        <v>34408128</v>
      </c>
      <c r="B380" s="5">
        <f>INDEX(Tableau1[], MATCH(Tableau3[[#This Row],[REFERENCE]], Tableau1[NUMERO], 0), 2)</f>
        <v>43805</v>
      </c>
      <c r="C380" s="6" t="str">
        <f>INDEX(Tableau1[], MATCH(Tableau3[[#This Row],[REFERENCE]], Tableau1[NUMERO], 0), 3)</f>
        <v>SPEC</v>
      </c>
      <c r="D380" s="6" t="str">
        <f>INDEX(Tableau1[], MATCH(Tableau3[[#This Row],[REFERENCE]], Tableau1[NUMERO], 0),4)</f>
        <v>SMT BACK PANEL EAC RAL9003</v>
      </c>
      <c r="E380" s="6">
        <f>INDEX(Tableau1[], MATCH(Tableau3[[#This Row],[REFERENCE]], Tableau1[NUMERO], 0), 5)</f>
        <v>0</v>
      </c>
      <c r="F380" s="6" t="str">
        <f>INDEX(Tableau1[], MATCH(Tableau3[[#This Row],[REFERENCE]], Tableau1[NUMERO], 0), 6)</f>
        <v>EAC</v>
      </c>
      <c r="G380" s="6" t="str">
        <f>INDEX(Tableau1[], MATCH(Tableau3[[#This Row],[REFERENCE]], Tableau1[NUMERO], 0), 7)</f>
        <v>AUX</v>
      </c>
      <c r="H380" t="s">
        <v>12609</v>
      </c>
      <c r="J380" s="2">
        <v>43810</v>
      </c>
      <c r="K380" s="2">
        <v>43811</v>
      </c>
      <c r="L380" s="2"/>
      <c r="N380" s="35">
        <v>10</v>
      </c>
      <c r="O380" s="7">
        <v>198</v>
      </c>
      <c r="P380" s="8" t="s">
        <v>12682</v>
      </c>
      <c r="Q380" s="2">
        <v>43873</v>
      </c>
    </row>
    <row r="381" spans="1:18">
      <c r="A381" s="8">
        <v>34408130</v>
      </c>
      <c r="B381" s="5">
        <f>INDEX(Tableau1[], MATCH(Tableau3[[#This Row],[REFERENCE]], Tableau1[NUMERO], 0), 2)</f>
        <v>43810</v>
      </c>
      <c r="C381" s="6" t="str">
        <f>INDEX(Tableau1[], MATCH(Tableau3[[#This Row],[REFERENCE]], Tableau1[NUMERO], 0), 3)</f>
        <v>SPEC</v>
      </c>
      <c r="D381" s="6" t="str">
        <f>INDEX(Tableau1[], MATCH(Tableau3[[#This Row],[REFERENCE]], Tableau1[NUMERO], 0),4)</f>
        <v>Protection Shield</v>
      </c>
      <c r="E381" s="6" t="str">
        <f>INDEX(Tableau1[], MATCH(Tableau3[[#This Row],[REFERENCE]], Tableau1[NUMERO], 0), 5)</f>
        <v>Glaxosmith</v>
      </c>
      <c r="F381" s="6">
        <f>INDEX(Tableau1[], MATCH(Tableau3[[#This Row],[REFERENCE]], Tableau1[NUMERO], 0), 6)</f>
        <v>0</v>
      </c>
      <c r="G381" s="6">
        <f>INDEX(Tableau1[], MATCH(Tableau3[[#This Row],[REFERENCE]], Tableau1[NUMERO], 0), 7)</f>
        <v>0</v>
      </c>
      <c r="H381" t="s">
        <v>12609</v>
      </c>
      <c r="J381" s="2">
        <v>43810</v>
      </c>
      <c r="K381" s="2">
        <v>43810</v>
      </c>
      <c r="L381" s="2"/>
      <c r="O381" s="7">
        <v>40</v>
      </c>
      <c r="P381" s="8" t="s">
        <v>12683</v>
      </c>
      <c r="Q381" s="2">
        <v>43872</v>
      </c>
    </row>
    <row r="382" spans="1:18">
      <c r="A382" s="8">
        <v>34408118</v>
      </c>
      <c r="B382" s="5">
        <f>INDEX(Tableau1[], MATCH(Tableau3[[#This Row],[REFERENCE]], Tableau1[NUMERO], 0), 2)</f>
        <v>43801</v>
      </c>
      <c r="C382" s="6" t="str">
        <f>INDEX(Tableau1[], MATCH(Tableau3[[#This Row],[REFERENCE]], Tableau1[NUMERO], 0), 3)</f>
        <v>SPEC</v>
      </c>
      <c r="D382" s="6" t="str">
        <f>INDEX(Tableau1[], MATCH(Tableau3[[#This Row],[REFERENCE]], Tableau1[NUMERO], 0),4)</f>
        <v>Kit filerie coffret SUVT Philips</v>
      </c>
      <c r="E382" s="6" t="str">
        <f>INDEX(Tableau1[], MATCH(Tableau3[[#This Row],[REFERENCE]], Tableau1[NUMERO], 0), 5)</f>
        <v>COFFRET SUVT PHILIPS</v>
      </c>
      <c r="F382" s="6">
        <f>INDEX(Tableau1[], MATCH(Tableau3[[#This Row],[REFERENCE]], Tableau1[NUMERO], 0), 6)</f>
        <v>0</v>
      </c>
      <c r="G382" s="6">
        <f>INDEX(Tableau1[], MATCH(Tableau3[[#This Row],[REFERENCE]], Tableau1[NUMERO], 0), 7)</f>
        <v>0</v>
      </c>
      <c r="H382" t="s">
        <v>12595</v>
      </c>
      <c r="J382" s="2"/>
      <c r="K382" s="2">
        <v>43812</v>
      </c>
      <c r="L382" s="2"/>
      <c r="N382" s="35" t="s">
        <v>12684</v>
      </c>
      <c r="O382" s="7">
        <v>20.11</v>
      </c>
      <c r="P382" s="8" t="s">
        <v>12617</v>
      </c>
      <c r="Q382" s="2">
        <v>43874</v>
      </c>
      <c r="R382" t="s">
        <v>12685</v>
      </c>
    </row>
    <row r="383" spans="1:18">
      <c r="A383" s="8">
        <v>34408118</v>
      </c>
      <c r="B383" s="5">
        <f>INDEX(Tableau1[], MATCH(Tableau3[[#This Row],[REFERENCE]], Tableau1[NUMERO], 0), 2)</f>
        <v>43801</v>
      </c>
      <c r="C383" s="6" t="str">
        <f>INDEX(Tableau1[], MATCH(Tableau3[[#This Row],[REFERENCE]], Tableau1[NUMERO], 0), 3)</f>
        <v>SPEC</v>
      </c>
      <c r="D383" s="6" t="str">
        <f>INDEX(Tableau1[], MATCH(Tableau3[[#This Row],[REFERENCE]], Tableau1[NUMERO], 0),4)</f>
        <v>Kit filerie coffret SUVT Philips</v>
      </c>
      <c r="E383" s="6" t="str">
        <f>INDEX(Tableau1[], MATCH(Tableau3[[#This Row],[REFERENCE]], Tableau1[NUMERO], 0), 5)</f>
        <v>COFFRET SUVT PHILIPS</v>
      </c>
      <c r="F383" s="6">
        <f>INDEX(Tableau1[], MATCH(Tableau3[[#This Row],[REFERENCE]], Tableau1[NUMERO], 0), 6)</f>
        <v>0</v>
      </c>
      <c r="G383" s="6">
        <f>INDEX(Tableau1[], MATCH(Tableau3[[#This Row],[REFERENCE]], Tableau1[NUMERO], 0), 7)</f>
        <v>0</v>
      </c>
      <c r="H383" t="s">
        <v>12595</v>
      </c>
      <c r="J383" s="2"/>
      <c r="K383" s="2">
        <v>43812</v>
      </c>
      <c r="L383" s="2"/>
      <c r="N383" s="35" t="s">
        <v>12686</v>
      </c>
      <c r="O383" s="7">
        <v>19.600000000000001</v>
      </c>
      <c r="P383" s="8" t="s">
        <v>12617</v>
      </c>
      <c r="Q383" s="2">
        <v>43874</v>
      </c>
      <c r="R383" t="s">
        <v>12685</v>
      </c>
    </row>
    <row r="384" spans="1:18">
      <c r="A384" s="8">
        <v>34408118</v>
      </c>
      <c r="B384" s="9">
        <f>INDEX(Tableau1[], MATCH(Tableau3[[#This Row],[REFERENCE]], Tableau1[NUMERO], 0), 2)</f>
        <v>43801</v>
      </c>
      <c r="C384" s="10" t="str">
        <f>INDEX(Tableau1[], MATCH(Tableau3[[#This Row],[REFERENCE]], Tableau1[NUMERO], 0), 3)</f>
        <v>SPEC</v>
      </c>
      <c r="D384" s="10" t="str">
        <f>INDEX(Tableau1[], MATCH(Tableau3[[#This Row],[REFERENCE]], Tableau1[NUMERO], 0),4)</f>
        <v>Kit filerie coffret SUVT Philips</v>
      </c>
      <c r="E384" s="10" t="str">
        <f>INDEX(Tableau1[], MATCH(Tableau3[[#This Row],[REFERENCE]], Tableau1[NUMERO], 0), 5)</f>
        <v>COFFRET SUVT PHILIPS</v>
      </c>
      <c r="F384" s="10">
        <f>INDEX(Tableau1[], MATCH(Tableau3[[#This Row],[REFERENCE]], Tableau1[NUMERO], 0), 6)</f>
        <v>0</v>
      </c>
      <c r="G384" s="10">
        <f>INDEX(Tableau1[], MATCH(Tableau3[[#This Row],[REFERENCE]], Tableau1[NUMERO], 0), 7)</f>
        <v>0</v>
      </c>
      <c r="H384" t="s">
        <v>12595</v>
      </c>
      <c r="J384" s="2"/>
      <c r="K384" s="2">
        <v>43812</v>
      </c>
      <c r="L384" s="2"/>
      <c r="N384" s="35" t="s">
        <v>12687</v>
      </c>
      <c r="O384" s="7">
        <v>19.100000000000001</v>
      </c>
      <c r="P384" s="8" t="s">
        <v>12617</v>
      </c>
      <c r="Q384" s="2">
        <v>43874</v>
      </c>
      <c r="R384" t="s">
        <v>12685</v>
      </c>
    </row>
    <row r="385" spans="1:17">
      <c r="A385" s="8">
        <v>34408038</v>
      </c>
      <c r="B385" s="5">
        <f>INDEX(Tableau1[], MATCH(Tableau3[[#This Row],[REFERENCE]], Tableau1[NUMERO], 0), 2)</f>
        <v>43745</v>
      </c>
      <c r="C385" s="6" t="str">
        <f>INDEX(Tableau1[], MATCH(Tableau3[[#This Row],[REFERENCE]], Tableau1[NUMERO], 0), 3)</f>
        <v>SPEC</v>
      </c>
      <c r="D385" s="6" t="str">
        <f>INDEX(Tableau1[], MATCH(Tableau3[[#This Row],[REFERENCE]], Tableau1[NUMERO], 0),4)</f>
        <v>SMT SUPPORT AUTOMATISME UA/BA</v>
      </c>
      <c r="E385" s="6" t="str">
        <f>INDEX(Tableau1[], MATCH(Tableau3[[#This Row],[REFERENCE]], Tableau1[NUMERO], 0), 5)</f>
        <v>GVS BYPASS</v>
      </c>
      <c r="F385" s="6">
        <f>INDEX(Tableau1[], MATCH(Tableau3[[#This Row],[REFERENCE]], Tableau1[NUMERO], 0), 6)</f>
        <v>0</v>
      </c>
      <c r="G385" s="6">
        <f>INDEX(Tableau1[], MATCH(Tableau3[[#This Row],[REFERENCE]], Tableau1[NUMERO], 0), 7)</f>
        <v>0</v>
      </c>
      <c r="H385" t="s">
        <v>12609</v>
      </c>
      <c r="J385" s="2">
        <v>43837</v>
      </c>
      <c r="K385" s="2">
        <v>43838</v>
      </c>
      <c r="L385" s="2"/>
      <c r="N385" s="35">
        <v>1</v>
      </c>
      <c r="O385" s="7">
        <v>75</v>
      </c>
      <c r="P385" s="8" t="s">
        <v>12591</v>
      </c>
      <c r="Q385" s="2">
        <v>43898</v>
      </c>
    </row>
    <row r="386" spans="1:17">
      <c r="A386" s="8">
        <v>34408124</v>
      </c>
      <c r="B386" s="5">
        <f>INDEX(Tableau1[], MATCH(Tableau3[[#This Row],[REFERENCE]], Tableau1[NUMERO], 0), 2)</f>
        <v>43804</v>
      </c>
      <c r="C386" s="6" t="str">
        <f>INDEX(Tableau1[], MATCH(Tableau3[[#This Row],[REFERENCE]], Tableau1[NUMERO], 0), 3)</f>
        <v>SPEC</v>
      </c>
      <c r="D386" s="6" t="str">
        <f>INDEX(Tableau1[], MATCH(Tableau3[[#This Row],[REFERENCE]], Tableau1[NUMERO], 0),4)</f>
        <v>PLATINE SUPPORT</v>
      </c>
      <c r="E386" s="6">
        <f>INDEX(Tableau1[], MATCH(Tableau3[[#This Row],[REFERENCE]], Tableau1[NUMERO], 0), 5)</f>
        <v>0</v>
      </c>
      <c r="F386" s="6" t="str">
        <f>INDEX(Tableau1[], MATCH(Tableau3[[#This Row],[REFERENCE]], Tableau1[NUMERO], 0), 6)</f>
        <v>GVS</v>
      </c>
      <c r="G386" s="6" t="str">
        <f>INDEX(Tableau1[], MATCH(Tableau3[[#This Row],[REFERENCE]], Tableau1[NUMERO], 0), 7)</f>
        <v>BYPASS</v>
      </c>
      <c r="H386" t="s">
        <v>12609</v>
      </c>
      <c r="J386" s="2">
        <v>43837</v>
      </c>
      <c r="K386" s="2">
        <v>43838</v>
      </c>
      <c r="L386" s="2"/>
      <c r="N386" s="35">
        <v>2</v>
      </c>
      <c r="O386" s="7">
        <v>16</v>
      </c>
      <c r="P386" s="8" t="s">
        <v>12591</v>
      </c>
      <c r="Q386" s="2">
        <v>43898</v>
      </c>
    </row>
    <row r="387" spans="1:17">
      <c r="A387" s="8">
        <v>34408127</v>
      </c>
      <c r="B387" s="5">
        <f>INDEX(Tableau1[], MATCH(Tableau3[[#This Row],[REFERENCE]], Tableau1[NUMERO], 0), 2)</f>
        <v>43805</v>
      </c>
      <c r="C387" s="6" t="str">
        <f>INDEX(Tableau1[], MATCH(Tableau3[[#This Row],[REFERENCE]], Tableau1[NUMERO], 0), 3)</f>
        <v>SPEC</v>
      </c>
      <c r="D387" s="6" t="str">
        <f>INDEX(Tableau1[], MATCH(Tableau3[[#This Row],[REFERENCE]], Tableau1[NUMERO], 0),4)</f>
        <v>SMT SUPPORT ISO ARRIERE MONO</v>
      </c>
      <c r="E387" s="6">
        <f>INDEX(Tableau1[], MATCH(Tableau3[[#This Row],[REFERENCE]], Tableau1[NUMERO], 0), 5)</f>
        <v>0</v>
      </c>
      <c r="F387" s="6" t="str">
        <f>INDEX(Tableau1[], MATCH(Tableau3[[#This Row],[REFERENCE]], Tableau1[NUMERO], 0), 6)</f>
        <v>GVS</v>
      </c>
      <c r="G387" s="6" t="str">
        <f>INDEX(Tableau1[], MATCH(Tableau3[[#This Row],[REFERENCE]], Tableau1[NUMERO], 0), 7)</f>
        <v>BYPASS</v>
      </c>
      <c r="H387" t="s">
        <v>12609</v>
      </c>
      <c r="J387" s="2">
        <v>43837</v>
      </c>
      <c r="K387" s="2">
        <v>43838</v>
      </c>
      <c r="L387" s="2"/>
      <c r="N387" s="35">
        <v>4</v>
      </c>
      <c r="O387" s="7">
        <v>16</v>
      </c>
      <c r="P387" s="8" t="s">
        <v>12591</v>
      </c>
      <c r="Q387" s="2">
        <v>43898</v>
      </c>
    </row>
    <row r="388" spans="1:17">
      <c r="A388" s="8">
        <v>34408134</v>
      </c>
      <c r="B388" s="9">
        <f>INDEX(Tableau1[], MATCH(Tableau3[[#This Row],[REFERENCE]], Tableau1[NUMERO], 0), 2)</f>
        <v>43816</v>
      </c>
      <c r="C388" s="10" t="str">
        <f>INDEX(Tableau1[], MATCH(Tableau3[[#This Row],[REFERENCE]], Tableau1[NUMERO], 0), 3)</f>
        <v>SPEC</v>
      </c>
      <c r="D388" s="10" t="str">
        <f>INDEX(Tableau1[], MATCH(Tableau3[[#This Row],[REFERENCE]], Tableau1[NUMERO], 0),4)</f>
        <v>SMT SUPPORT CB</v>
      </c>
      <c r="E388" s="10">
        <f>INDEX(Tableau1[], MATCH(Tableau3[[#This Row],[REFERENCE]], Tableau1[NUMERO], 0), 5)</f>
        <v>0</v>
      </c>
      <c r="F388" s="10" t="str">
        <f>INDEX(Tableau1[], MATCH(Tableau3[[#This Row],[REFERENCE]], Tableau1[NUMERO], 0), 6)</f>
        <v>GVS</v>
      </c>
      <c r="G388" s="10" t="str">
        <f>INDEX(Tableau1[], MATCH(Tableau3[[#This Row],[REFERENCE]], Tableau1[NUMERO], 0), 7)</f>
        <v>BYPASS</v>
      </c>
      <c r="H388" t="s">
        <v>12609</v>
      </c>
      <c r="J388" s="2">
        <v>43837</v>
      </c>
      <c r="K388" s="2">
        <v>43838</v>
      </c>
      <c r="L388" s="2"/>
      <c r="N388" s="35">
        <v>1</v>
      </c>
      <c r="O388" s="7">
        <v>60</v>
      </c>
      <c r="P388" s="8" t="s">
        <v>12591</v>
      </c>
      <c r="Q388" s="2">
        <v>43898</v>
      </c>
    </row>
    <row r="389" spans="1:17">
      <c r="A389" s="8">
        <v>34408121</v>
      </c>
      <c r="B389" s="5">
        <f>INDEX(Tableau1[], MATCH(Tableau3[[#This Row],[REFERENCE]], Tableau1[NUMERO], 0), 2)</f>
        <v>43803</v>
      </c>
      <c r="C389" s="6" t="str">
        <f>INDEX(Tableau1[], MATCH(Tableau3[[#This Row],[REFERENCE]], Tableau1[NUMERO], 0), 3)</f>
        <v>SPEC</v>
      </c>
      <c r="D389" s="6" t="str">
        <f>INDEX(Tableau1[], MATCH(Tableau3[[#This Row],[REFERENCE]], Tableau1[NUMERO], 0),4)</f>
        <v>COP RACCORDEMENT</v>
      </c>
      <c r="E389" s="6">
        <f>INDEX(Tableau1[], MATCH(Tableau3[[#This Row],[REFERENCE]], Tableau1[NUMERO], 0), 5)</f>
        <v>0</v>
      </c>
      <c r="F389" s="6" t="str">
        <f>INDEX(Tableau1[], MATCH(Tableau3[[#This Row],[REFERENCE]], Tableau1[NUMERO], 0), 6)</f>
        <v>GVS</v>
      </c>
      <c r="G389" s="6" t="str">
        <f>INDEX(Tableau1[], MATCH(Tableau3[[#This Row],[REFERENCE]], Tableau1[NUMERO], 0), 7)</f>
        <v>BYPASS</v>
      </c>
      <c r="H389" t="s">
        <v>12611</v>
      </c>
      <c r="J389" s="2">
        <v>43837</v>
      </c>
      <c r="K389" s="2">
        <v>43837</v>
      </c>
      <c r="L389" s="2"/>
      <c r="N389" s="35">
        <v>2</v>
      </c>
      <c r="O389" s="7">
        <v>131.34</v>
      </c>
      <c r="P389" s="8" t="s">
        <v>12656</v>
      </c>
      <c r="Q389" s="2">
        <v>43898</v>
      </c>
    </row>
    <row r="390" spans="1:17">
      <c r="A390" s="8">
        <v>34408122</v>
      </c>
      <c r="B390" s="5">
        <f>INDEX(Tableau1[], MATCH(Tableau3[[#This Row],[REFERENCE]], Tableau1[NUMERO], 0), 2)</f>
        <v>43804</v>
      </c>
      <c r="C390" s="6" t="str">
        <f>INDEX(Tableau1[], MATCH(Tableau3[[#This Row],[REFERENCE]], Tableau1[NUMERO], 0), 3)</f>
        <v>SPEC</v>
      </c>
      <c r="D390" s="6" t="str">
        <f>INDEX(Tableau1[], MATCH(Tableau3[[#This Row],[REFERENCE]], Tableau1[NUMERO], 0),4)</f>
        <v>RACCORDEMENT CLIENT</v>
      </c>
      <c r="E390" s="6">
        <f>INDEX(Tableau1[], MATCH(Tableau3[[#This Row],[REFERENCE]], Tableau1[NUMERO], 0), 5)</f>
        <v>0</v>
      </c>
      <c r="F390" s="6" t="str">
        <f>INDEX(Tableau1[], MATCH(Tableau3[[#This Row],[REFERENCE]], Tableau1[NUMERO], 0), 6)</f>
        <v>GVS</v>
      </c>
      <c r="G390" s="6" t="str">
        <f>INDEX(Tableau1[], MATCH(Tableau3[[#This Row],[REFERENCE]], Tableau1[NUMERO], 0), 7)</f>
        <v>BYPASS</v>
      </c>
      <c r="H390" t="s">
        <v>12611</v>
      </c>
      <c r="J390" s="2">
        <v>43837</v>
      </c>
      <c r="K390" s="2">
        <v>43837</v>
      </c>
      <c r="L390" s="2"/>
      <c r="N390" s="35">
        <v>2</v>
      </c>
      <c r="O390" s="7">
        <v>135.309</v>
      </c>
      <c r="P390" s="8" t="s">
        <v>12656</v>
      </c>
      <c r="Q390" s="2">
        <v>43898</v>
      </c>
    </row>
    <row r="391" spans="1:17">
      <c r="A391" s="8">
        <v>34408123</v>
      </c>
      <c r="B391" s="5">
        <f>INDEX(Tableau1[], MATCH(Tableau3[[#This Row],[REFERENCE]], Tableau1[NUMERO], 0), 2)</f>
        <v>43804</v>
      </c>
      <c r="C391" s="6" t="str">
        <f>INDEX(Tableau1[], MATCH(Tableau3[[#This Row],[REFERENCE]], Tableau1[NUMERO], 0), 3)</f>
        <v>SPEC</v>
      </c>
      <c r="D391" s="6" t="str">
        <f>INDEX(Tableau1[], MATCH(Tableau3[[#This Row],[REFERENCE]], Tableau1[NUMERO], 0),4)</f>
        <v>PEN</v>
      </c>
      <c r="E391" s="6">
        <f>INDEX(Tableau1[], MATCH(Tableau3[[#This Row],[REFERENCE]], Tableau1[NUMERO], 0), 5)</f>
        <v>0</v>
      </c>
      <c r="F391" s="6" t="str">
        <f>INDEX(Tableau1[], MATCH(Tableau3[[#This Row],[REFERENCE]], Tableau1[NUMERO], 0), 6)</f>
        <v>GVS</v>
      </c>
      <c r="G391" s="6" t="str">
        <f>INDEX(Tableau1[], MATCH(Tableau3[[#This Row],[REFERENCE]], Tableau1[NUMERO], 0), 7)</f>
        <v>BYPASS</v>
      </c>
      <c r="H391" t="s">
        <v>12611</v>
      </c>
      <c r="J391" s="2">
        <v>43837</v>
      </c>
      <c r="K391" s="2">
        <v>43837</v>
      </c>
      <c r="L391" s="2"/>
      <c r="N391" s="35">
        <v>2</v>
      </c>
      <c r="O391" s="7">
        <v>143.31</v>
      </c>
      <c r="P391" s="8" t="s">
        <v>12656</v>
      </c>
      <c r="Q391" s="2">
        <v>43898</v>
      </c>
    </row>
    <row r="392" spans="1:17">
      <c r="A392" s="8">
        <v>34408125</v>
      </c>
      <c r="B392" s="5">
        <f>INDEX(Tableau1[], MATCH(Tableau3[[#This Row],[REFERENCE]], Tableau1[NUMERO], 0), 2)</f>
        <v>43805</v>
      </c>
      <c r="C392" s="6" t="str">
        <f>INDEX(Tableau1[], MATCH(Tableau3[[#This Row],[REFERENCE]], Tableau1[NUMERO], 0), 3)</f>
        <v>SPEC</v>
      </c>
      <c r="D392" s="6" t="str">
        <f>INDEX(Tableau1[], MATCH(Tableau3[[#This Row],[REFERENCE]], Tableau1[NUMERO], 0),4)</f>
        <v>COP COMPACT NS LIAISON PE</v>
      </c>
      <c r="E392" s="6">
        <f>INDEX(Tableau1[], MATCH(Tableau3[[#This Row],[REFERENCE]], Tableau1[NUMERO], 0), 5)</f>
        <v>0</v>
      </c>
      <c r="F392" s="6" t="str">
        <f>INDEX(Tableau1[], MATCH(Tableau3[[#This Row],[REFERENCE]], Tableau1[NUMERO], 0), 6)</f>
        <v>GVS</v>
      </c>
      <c r="G392" s="6" t="str">
        <f>INDEX(Tableau1[], MATCH(Tableau3[[#This Row],[REFERENCE]], Tableau1[NUMERO], 0), 7)</f>
        <v>BYPASS</v>
      </c>
      <c r="H392" t="s">
        <v>12611</v>
      </c>
      <c r="J392" s="2">
        <v>43837</v>
      </c>
      <c r="K392" s="2">
        <v>43837</v>
      </c>
      <c r="L392" s="2"/>
      <c r="N392" s="35">
        <v>2</v>
      </c>
      <c r="O392" s="7">
        <v>136.065</v>
      </c>
      <c r="P392" s="8" t="s">
        <v>12656</v>
      </c>
      <c r="Q392" s="2">
        <v>43898</v>
      </c>
    </row>
    <row r="393" spans="1:17">
      <c r="A393" s="8">
        <v>34408126</v>
      </c>
      <c r="B393" s="5">
        <f>INDEX(Tableau1[], MATCH(Tableau3[[#This Row],[REFERENCE]], Tableau1[NUMERO], 0), 2)</f>
        <v>43805</v>
      </c>
      <c r="C393" s="6" t="str">
        <f>INDEX(Tableau1[], MATCH(Tableau3[[#This Row],[REFERENCE]], Tableau1[NUMERO], 0), 3)</f>
        <v>SPEC</v>
      </c>
      <c r="D393" s="6" t="str">
        <f>INDEX(Tableau1[], MATCH(Tableau3[[#This Row],[REFERENCE]], Tableau1[NUMERO], 0),4)</f>
        <v>COP COMPACT NS LIAISON PE2</v>
      </c>
      <c r="E393" s="6">
        <f>INDEX(Tableau1[], MATCH(Tableau3[[#This Row],[REFERENCE]], Tableau1[NUMERO], 0), 5)</f>
        <v>0</v>
      </c>
      <c r="F393" s="6" t="str">
        <f>INDEX(Tableau1[], MATCH(Tableau3[[#This Row],[REFERENCE]], Tableau1[NUMERO], 0), 6)</f>
        <v>GVS</v>
      </c>
      <c r="G393" s="6" t="str">
        <f>INDEX(Tableau1[], MATCH(Tableau3[[#This Row],[REFERENCE]], Tableau1[NUMERO], 0), 7)</f>
        <v>BYPASS</v>
      </c>
      <c r="H393" t="s">
        <v>12611</v>
      </c>
      <c r="J393" s="2">
        <v>43837</v>
      </c>
      <c r="K393" s="2">
        <v>43837</v>
      </c>
      <c r="L393" s="2"/>
      <c r="N393" s="35">
        <v>1</v>
      </c>
      <c r="O393" s="7">
        <v>215.56100000000001</v>
      </c>
      <c r="P393" s="8" t="s">
        <v>12656</v>
      </c>
      <c r="Q393" s="2">
        <v>43898</v>
      </c>
    </row>
    <row r="394" spans="1:17">
      <c r="A394" s="8">
        <v>34408129</v>
      </c>
      <c r="B394" s="9">
        <f>INDEX(Tableau1[], MATCH(Tableau3[[#This Row],[REFERENCE]], Tableau1[NUMERO], 0), 2)</f>
        <v>43806</v>
      </c>
      <c r="C394" s="10" t="str">
        <f>INDEX(Tableau1[], MATCH(Tableau3[[#This Row],[REFERENCE]], Tableau1[NUMERO], 0), 3)</f>
        <v>SPEC</v>
      </c>
      <c r="D394" s="10" t="str">
        <f>INDEX(Tableau1[], MATCH(Tableau3[[#This Row],[REFERENCE]], Tableau1[NUMERO], 0),4)</f>
        <v>COP RACCORDEMENT</v>
      </c>
      <c r="E394" s="10">
        <f>INDEX(Tableau1[], MATCH(Tableau3[[#This Row],[REFERENCE]], Tableau1[NUMERO], 0), 5)</f>
        <v>0</v>
      </c>
      <c r="F394" s="10" t="str">
        <f>INDEX(Tableau1[], MATCH(Tableau3[[#This Row],[REFERENCE]], Tableau1[NUMERO], 0), 6)</f>
        <v>GVS</v>
      </c>
      <c r="G394" s="10" t="str">
        <f>INDEX(Tableau1[], MATCH(Tableau3[[#This Row],[REFERENCE]], Tableau1[NUMERO], 0), 7)</f>
        <v>BYPASS</v>
      </c>
      <c r="H394" t="s">
        <v>12611</v>
      </c>
      <c r="J394" s="2">
        <v>43837</v>
      </c>
      <c r="K394" s="2">
        <v>43837</v>
      </c>
      <c r="L394" s="2"/>
      <c r="N394" s="35">
        <v>1</v>
      </c>
      <c r="O394" s="7">
        <v>210.71</v>
      </c>
      <c r="P394" s="8" t="s">
        <v>12656</v>
      </c>
      <c r="Q394" s="2">
        <v>43898</v>
      </c>
    </row>
    <row r="395" spans="1:17">
      <c r="A395" s="8">
        <v>34408121</v>
      </c>
      <c r="B395" s="5">
        <f>INDEX(Tableau1[], MATCH(Tableau3[[#This Row],[REFERENCE]], Tableau1[NUMERO], 0), 2)</f>
        <v>43803</v>
      </c>
      <c r="C395" s="6" t="str">
        <f>INDEX(Tableau1[], MATCH(Tableau3[[#This Row],[REFERENCE]], Tableau1[NUMERO], 0), 3)</f>
        <v>SPEC</v>
      </c>
      <c r="D395" s="6" t="str">
        <f>INDEX(Tableau1[], MATCH(Tableau3[[#This Row],[REFERENCE]], Tableau1[NUMERO], 0),4)</f>
        <v>COP RACCORDEMENT</v>
      </c>
      <c r="E395" s="6">
        <f>INDEX(Tableau1[], MATCH(Tableau3[[#This Row],[REFERENCE]], Tableau1[NUMERO], 0), 5)</f>
        <v>0</v>
      </c>
      <c r="F395" s="6" t="str">
        <f>INDEX(Tableau1[], MATCH(Tableau3[[#This Row],[REFERENCE]], Tableau1[NUMERO], 0), 6)</f>
        <v>GVS</v>
      </c>
      <c r="G395" s="6" t="str">
        <f>INDEX(Tableau1[], MATCH(Tableau3[[#This Row],[REFERENCE]], Tableau1[NUMERO], 0), 7)</f>
        <v>BYPASS</v>
      </c>
      <c r="H395" t="s">
        <v>12644</v>
      </c>
      <c r="J395" s="2">
        <v>43837</v>
      </c>
      <c r="K395" s="2">
        <v>43837</v>
      </c>
      <c r="L395" s="2"/>
      <c r="N395" s="35">
        <v>2</v>
      </c>
      <c r="O395" s="7">
        <v>53.4</v>
      </c>
      <c r="P395" s="8" t="s">
        <v>12688</v>
      </c>
      <c r="Q395" s="2">
        <v>43844</v>
      </c>
    </row>
    <row r="396" spans="1:17">
      <c r="A396" s="8">
        <v>34408122</v>
      </c>
      <c r="B396" s="5">
        <f>INDEX(Tableau1[], MATCH(Tableau3[[#This Row],[REFERENCE]], Tableau1[NUMERO], 0), 2)</f>
        <v>43804</v>
      </c>
      <c r="C396" s="6" t="str">
        <f>INDEX(Tableau1[], MATCH(Tableau3[[#This Row],[REFERENCE]], Tableau1[NUMERO], 0), 3)</f>
        <v>SPEC</v>
      </c>
      <c r="D396" s="6" t="str">
        <f>INDEX(Tableau1[], MATCH(Tableau3[[#This Row],[REFERENCE]], Tableau1[NUMERO], 0),4)</f>
        <v>RACCORDEMENT CLIENT</v>
      </c>
      <c r="E396" s="6">
        <f>INDEX(Tableau1[], MATCH(Tableau3[[#This Row],[REFERENCE]], Tableau1[NUMERO], 0), 5)</f>
        <v>0</v>
      </c>
      <c r="F396" s="6" t="str">
        <f>INDEX(Tableau1[], MATCH(Tableau3[[#This Row],[REFERENCE]], Tableau1[NUMERO], 0), 6)</f>
        <v>GVS</v>
      </c>
      <c r="G396" s="6" t="str">
        <f>INDEX(Tableau1[], MATCH(Tableau3[[#This Row],[REFERENCE]], Tableau1[NUMERO], 0), 7)</f>
        <v>BYPASS</v>
      </c>
      <c r="H396" t="s">
        <v>12644</v>
      </c>
      <c r="J396" s="2">
        <v>43837</v>
      </c>
      <c r="K396" s="2">
        <v>43837</v>
      </c>
      <c r="L396" s="2"/>
      <c r="N396" s="35">
        <v>2</v>
      </c>
      <c r="O396" s="7">
        <v>60</v>
      </c>
      <c r="P396" s="8" t="s">
        <v>12688</v>
      </c>
      <c r="Q396" s="2">
        <v>43844</v>
      </c>
    </row>
    <row r="397" spans="1:17">
      <c r="A397" s="8">
        <v>34408123</v>
      </c>
      <c r="B397" s="5">
        <f>INDEX(Tableau1[], MATCH(Tableau3[[#This Row],[REFERENCE]], Tableau1[NUMERO], 0), 2)</f>
        <v>43804</v>
      </c>
      <c r="C397" s="6" t="str">
        <f>INDEX(Tableau1[], MATCH(Tableau3[[#This Row],[REFERENCE]], Tableau1[NUMERO], 0), 3)</f>
        <v>SPEC</v>
      </c>
      <c r="D397" s="6" t="str">
        <f>INDEX(Tableau1[], MATCH(Tableau3[[#This Row],[REFERENCE]], Tableau1[NUMERO], 0),4)</f>
        <v>PEN</v>
      </c>
      <c r="E397" s="6">
        <f>INDEX(Tableau1[], MATCH(Tableau3[[#This Row],[REFERENCE]], Tableau1[NUMERO], 0), 5)</f>
        <v>0</v>
      </c>
      <c r="F397" s="6" t="str">
        <f>INDEX(Tableau1[], MATCH(Tableau3[[#This Row],[REFERENCE]], Tableau1[NUMERO], 0), 6)</f>
        <v>GVS</v>
      </c>
      <c r="G397" s="6" t="str">
        <f>INDEX(Tableau1[], MATCH(Tableau3[[#This Row],[REFERENCE]], Tableau1[NUMERO], 0), 7)</f>
        <v>BYPASS</v>
      </c>
      <c r="H397" t="s">
        <v>12644</v>
      </c>
      <c r="J397" s="2">
        <v>43837</v>
      </c>
      <c r="K397" s="2">
        <v>43837</v>
      </c>
      <c r="L397" s="2"/>
      <c r="N397" s="35">
        <v>2</v>
      </c>
      <c r="O397" s="7">
        <v>61.7</v>
      </c>
      <c r="P397" s="8" t="s">
        <v>12688</v>
      </c>
      <c r="Q397" s="2">
        <v>43844</v>
      </c>
    </row>
    <row r="398" spans="1:17">
      <c r="A398" s="8">
        <v>34408125</v>
      </c>
      <c r="B398" s="9">
        <f>INDEX(Tableau1[], MATCH(Tableau3[[#This Row],[REFERENCE]], Tableau1[NUMERO], 0), 2)</f>
        <v>43805</v>
      </c>
      <c r="C398" s="10" t="str">
        <f>INDEX(Tableau1[], MATCH(Tableau3[[#This Row],[REFERENCE]], Tableau1[NUMERO], 0), 3)</f>
        <v>SPEC</v>
      </c>
      <c r="D398" s="10" t="str">
        <f>INDEX(Tableau1[], MATCH(Tableau3[[#This Row],[REFERENCE]], Tableau1[NUMERO], 0),4)</f>
        <v>COP COMPACT NS LIAISON PE</v>
      </c>
      <c r="E398" s="10">
        <f>INDEX(Tableau1[], MATCH(Tableau3[[#This Row],[REFERENCE]], Tableau1[NUMERO], 0), 5)</f>
        <v>0</v>
      </c>
      <c r="F398" s="10" t="str">
        <f>INDEX(Tableau1[], MATCH(Tableau3[[#This Row],[REFERENCE]], Tableau1[NUMERO], 0), 6)</f>
        <v>GVS</v>
      </c>
      <c r="G398" s="10" t="str">
        <f>INDEX(Tableau1[], MATCH(Tableau3[[#This Row],[REFERENCE]], Tableau1[NUMERO], 0), 7)</f>
        <v>BYPASS</v>
      </c>
      <c r="H398" t="s">
        <v>12644</v>
      </c>
      <c r="J398" s="2">
        <v>43837</v>
      </c>
      <c r="K398" s="2">
        <v>43837</v>
      </c>
      <c r="L398" s="2"/>
      <c r="N398" s="35">
        <v>2</v>
      </c>
      <c r="O398" s="7">
        <v>56.7</v>
      </c>
      <c r="P398" s="8" t="s">
        <v>12688</v>
      </c>
      <c r="Q398" s="2">
        <v>43844</v>
      </c>
    </row>
    <row r="399" spans="1:17">
      <c r="A399" s="8">
        <v>34408126</v>
      </c>
      <c r="B399" s="5">
        <f>INDEX(Tableau1[], MATCH(Tableau3[[#This Row],[REFERENCE]], Tableau1[NUMERO], 0), 2)</f>
        <v>43805</v>
      </c>
      <c r="C399" s="6" t="str">
        <f>INDEX(Tableau1[], MATCH(Tableau3[[#This Row],[REFERENCE]], Tableau1[NUMERO], 0), 3)</f>
        <v>SPEC</v>
      </c>
      <c r="D399" s="6" t="str">
        <f>INDEX(Tableau1[], MATCH(Tableau3[[#This Row],[REFERENCE]], Tableau1[NUMERO], 0),4)</f>
        <v>COP COMPACT NS LIAISON PE2</v>
      </c>
      <c r="E399" s="6">
        <f>INDEX(Tableau1[], MATCH(Tableau3[[#This Row],[REFERENCE]], Tableau1[NUMERO], 0), 5)</f>
        <v>0</v>
      </c>
      <c r="F399" s="6" t="str">
        <f>INDEX(Tableau1[], MATCH(Tableau3[[#This Row],[REFERENCE]], Tableau1[NUMERO], 0), 6)</f>
        <v>GVS</v>
      </c>
      <c r="G399" s="6" t="str">
        <f>INDEX(Tableau1[], MATCH(Tableau3[[#This Row],[REFERENCE]], Tableau1[NUMERO], 0), 7)</f>
        <v>BYPASS</v>
      </c>
      <c r="H399" t="s">
        <v>12644</v>
      </c>
      <c r="J399" s="2">
        <v>43837</v>
      </c>
      <c r="K399" s="2">
        <v>43837</v>
      </c>
      <c r="L399" s="2"/>
      <c r="N399" s="35">
        <v>1</v>
      </c>
      <c r="O399" s="7">
        <v>41.7</v>
      </c>
      <c r="P399" s="8" t="s">
        <v>12688</v>
      </c>
      <c r="Q399" s="2">
        <v>43844</v>
      </c>
    </row>
    <row r="400" spans="1:17">
      <c r="A400" s="8">
        <v>34408129</v>
      </c>
      <c r="B400" s="9">
        <f>INDEX(Tableau1[], MATCH(Tableau3[[#This Row],[REFERENCE]], Tableau1[NUMERO], 0), 2)</f>
        <v>43806</v>
      </c>
      <c r="C400" s="10" t="str">
        <f>INDEX(Tableau1[], MATCH(Tableau3[[#This Row],[REFERENCE]], Tableau1[NUMERO], 0), 3)</f>
        <v>SPEC</v>
      </c>
      <c r="D400" s="10" t="str">
        <f>INDEX(Tableau1[], MATCH(Tableau3[[#This Row],[REFERENCE]], Tableau1[NUMERO], 0),4)</f>
        <v>COP RACCORDEMENT</v>
      </c>
      <c r="E400" s="10">
        <f>INDEX(Tableau1[], MATCH(Tableau3[[#This Row],[REFERENCE]], Tableau1[NUMERO], 0), 5)</f>
        <v>0</v>
      </c>
      <c r="F400" s="10" t="str">
        <f>INDEX(Tableau1[], MATCH(Tableau3[[#This Row],[REFERENCE]], Tableau1[NUMERO], 0), 6)</f>
        <v>GVS</v>
      </c>
      <c r="G400" s="10" t="str">
        <f>INDEX(Tableau1[], MATCH(Tableau3[[#This Row],[REFERENCE]], Tableau1[NUMERO], 0), 7)</f>
        <v>BYPASS</v>
      </c>
      <c r="H400" t="s">
        <v>12644</v>
      </c>
      <c r="J400" s="2">
        <v>43837</v>
      </c>
      <c r="K400" s="2">
        <v>43837</v>
      </c>
      <c r="L400" s="2"/>
      <c r="N400" s="35">
        <v>1</v>
      </c>
      <c r="O400" s="7">
        <v>37.5</v>
      </c>
      <c r="P400" s="8" t="s">
        <v>12688</v>
      </c>
      <c r="Q400" s="2">
        <v>43844</v>
      </c>
    </row>
    <row r="401" spans="1:18">
      <c r="A401" s="8">
        <v>34408141</v>
      </c>
      <c r="B401" s="5">
        <f>INDEX(Tableau1[], MATCH(Tableau3[[#This Row],[REFERENCE]], Tableau1[NUMERO], 0), 2)</f>
        <v>43837</v>
      </c>
      <c r="C401" s="6" t="str">
        <f>INDEX(Tableau1[], MATCH(Tableau3[[#This Row],[REFERENCE]], Tableau1[NUMERO], 0), 3)</f>
        <v>SPEC</v>
      </c>
      <c r="D401" s="6" t="str">
        <f>INDEX(Tableau1[], MATCH(Tableau3[[#This Row],[REFERENCE]], Tableau1[NUMERO], 0),4)</f>
        <v>WIRE PE 35MM2 MSFT</v>
      </c>
      <c r="E401" s="6">
        <f>INDEX(Tableau1[], MATCH(Tableau3[[#This Row],[REFERENCE]], Tableau1[NUMERO], 0), 5)</f>
        <v>0</v>
      </c>
      <c r="F401" s="6" t="str">
        <f>INDEX(Tableau1[], MATCH(Tableau3[[#This Row],[REFERENCE]], Tableau1[NUMERO], 0), 6)</f>
        <v>GVE</v>
      </c>
      <c r="G401" s="6" t="str">
        <f>INDEX(Tableau1[], MATCH(Tableau3[[#This Row],[REFERENCE]], Tableau1[NUMERO], 0), 7)</f>
        <v>BATTERY</v>
      </c>
      <c r="H401" t="s">
        <v>12595</v>
      </c>
      <c r="J401" s="2">
        <v>43838</v>
      </c>
      <c r="K401" s="2">
        <v>43851</v>
      </c>
      <c r="L401" s="2"/>
      <c r="N401" s="35">
        <v>64</v>
      </c>
      <c r="O401" s="7">
        <v>49.11</v>
      </c>
      <c r="P401" s="8" t="s">
        <v>12689</v>
      </c>
      <c r="Q401" s="2">
        <v>43942</v>
      </c>
      <c r="R401" t="s">
        <v>12690</v>
      </c>
    </row>
    <row r="402" spans="1:18">
      <c r="A402" s="8">
        <v>34408141</v>
      </c>
      <c r="B402" s="5">
        <f>INDEX(Tableau1[], MATCH(Tableau3[[#This Row],[REFERENCE]], Tableau1[NUMERO], 0), 2)</f>
        <v>43837</v>
      </c>
      <c r="C402" s="6" t="str">
        <f>INDEX(Tableau1[], MATCH(Tableau3[[#This Row],[REFERENCE]], Tableau1[NUMERO], 0), 3)</f>
        <v>SPEC</v>
      </c>
      <c r="D402" s="6" t="str">
        <f>INDEX(Tableau1[], MATCH(Tableau3[[#This Row],[REFERENCE]], Tableau1[NUMERO], 0),4)</f>
        <v>WIRE PE 35MM2 MSFT</v>
      </c>
      <c r="E402" s="6">
        <f>INDEX(Tableau1[], MATCH(Tableau3[[#This Row],[REFERENCE]], Tableau1[NUMERO], 0), 5)</f>
        <v>0</v>
      </c>
      <c r="F402" s="6" t="str">
        <f>INDEX(Tableau1[], MATCH(Tableau3[[#This Row],[REFERENCE]], Tableau1[NUMERO], 0), 6)</f>
        <v>GVE</v>
      </c>
      <c r="G402" s="6" t="str">
        <f>INDEX(Tableau1[], MATCH(Tableau3[[#This Row],[REFERENCE]], Tableau1[NUMERO], 0), 7)</f>
        <v>BATTERY</v>
      </c>
      <c r="H402" t="s">
        <v>12674</v>
      </c>
      <c r="J402" s="2">
        <v>43840</v>
      </c>
      <c r="K402" s="2"/>
      <c r="L402" s="11" t="s">
        <v>12623</v>
      </c>
      <c r="P402" s="8"/>
      <c r="Q402" s="2"/>
    </row>
    <row r="403" spans="1:18">
      <c r="A403" s="8">
        <v>34408141</v>
      </c>
      <c r="B403" s="5">
        <f>INDEX(Tableau1[], MATCH(Tableau3[[#This Row],[REFERENCE]], Tableau1[NUMERO], 0), 2)</f>
        <v>43837</v>
      </c>
      <c r="C403" s="6" t="str">
        <f>INDEX(Tableau1[], MATCH(Tableau3[[#This Row],[REFERENCE]], Tableau1[NUMERO], 0), 3)</f>
        <v>SPEC</v>
      </c>
      <c r="D403" s="6" t="str">
        <f>INDEX(Tableau1[], MATCH(Tableau3[[#This Row],[REFERENCE]], Tableau1[NUMERO], 0),4)</f>
        <v>WIRE PE 35MM2 MSFT</v>
      </c>
      <c r="E403" s="6">
        <f>INDEX(Tableau1[], MATCH(Tableau3[[#This Row],[REFERENCE]], Tableau1[NUMERO], 0), 5)</f>
        <v>0</v>
      </c>
      <c r="F403" s="6" t="str">
        <f>INDEX(Tableau1[], MATCH(Tableau3[[#This Row],[REFERENCE]], Tableau1[NUMERO], 0), 6)</f>
        <v>GVE</v>
      </c>
      <c r="G403" s="6" t="str">
        <f>INDEX(Tableau1[], MATCH(Tableau3[[#This Row],[REFERENCE]], Tableau1[NUMERO], 0), 7)</f>
        <v>BATTERY</v>
      </c>
      <c r="H403" t="s">
        <v>12676</v>
      </c>
      <c r="J403" s="2">
        <v>43840</v>
      </c>
      <c r="K403" s="2"/>
      <c r="L403" s="11" t="s">
        <v>12623</v>
      </c>
      <c r="P403" s="8"/>
      <c r="Q403" s="2"/>
    </row>
    <row r="404" spans="1:18">
      <c r="A404" s="13">
        <v>34408137</v>
      </c>
      <c r="B404" s="5">
        <f>INDEX(Tableau1[], MATCH(Tableau3[[#This Row],[REFERENCE]], Tableau1[NUMERO], 0), 2)</f>
        <v>44138</v>
      </c>
      <c r="C404" s="6" t="str">
        <f>INDEX(Tableau1[], MATCH(Tableau3[[#This Row],[REFERENCE]], Tableau1[NUMERO], 0), 3)</f>
        <v>SPEC</v>
      </c>
      <c r="D404" s="6" t="str">
        <f>INDEX(Tableau1[], MATCH(Tableau3[[#This Row],[REFERENCE]], Tableau1[NUMERO], 0),4)</f>
        <v>SMT SUPPORT BYPASS NSX250 1000</v>
      </c>
      <c r="E404" s="6">
        <f>INDEX(Tableau1[], MATCH(Tableau3[[#This Row],[REFERENCE]], Tableau1[NUMERO], 0), 5)</f>
        <v>0</v>
      </c>
      <c r="F404" s="6" t="str">
        <f>INDEX(Tableau1[], MATCH(Tableau3[[#This Row],[REFERENCE]], Tableau1[NUMERO], 0), 6)</f>
        <v>GVE</v>
      </c>
      <c r="G404" s="6" t="str">
        <f>INDEX(Tableau1[], MATCH(Tableau3[[#This Row],[REFERENCE]], Tableau1[NUMERO], 0), 7)</f>
        <v>BYPASS</v>
      </c>
      <c r="H404" t="s">
        <v>12609</v>
      </c>
      <c r="J404" s="2">
        <v>43840</v>
      </c>
      <c r="K404" s="2">
        <v>43843</v>
      </c>
      <c r="L404" s="2"/>
      <c r="N404" s="35">
        <v>2</v>
      </c>
      <c r="O404" s="7">
        <v>74</v>
      </c>
      <c r="P404" s="8" t="s">
        <v>12591</v>
      </c>
      <c r="Q404" s="2">
        <v>43934</v>
      </c>
    </row>
    <row r="405" spans="1:18">
      <c r="A405" s="13">
        <v>34408138</v>
      </c>
      <c r="B405" s="5">
        <f>INDEX(Tableau1[], MATCH(Tableau3[[#This Row],[REFERENCE]], Tableau1[NUMERO], 0), 2)</f>
        <v>44138</v>
      </c>
      <c r="C405" s="6" t="str">
        <f>INDEX(Tableau1[], MATCH(Tableau3[[#This Row],[REFERENCE]], Tableau1[NUMERO], 0), 3)</f>
        <v>SPEC</v>
      </c>
      <c r="D405" s="6" t="str">
        <f>INDEX(Tableau1[], MATCH(Tableau3[[#This Row],[REFERENCE]], Tableau1[NUMERO], 0),4)</f>
        <v>SMT PLASTRON BYPASS NSX250 1000</v>
      </c>
      <c r="E405" s="6">
        <f>INDEX(Tableau1[], MATCH(Tableau3[[#This Row],[REFERENCE]], Tableau1[NUMERO], 0), 5)</f>
        <v>0</v>
      </c>
      <c r="F405" s="6" t="str">
        <f>INDEX(Tableau1[], MATCH(Tableau3[[#This Row],[REFERENCE]], Tableau1[NUMERO], 0), 6)</f>
        <v>GVE</v>
      </c>
      <c r="G405" s="6" t="str">
        <f>INDEX(Tableau1[], MATCH(Tableau3[[#This Row],[REFERENCE]], Tableau1[NUMERO], 0), 7)</f>
        <v>BYPASS</v>
      </c>
      <c r="H405" t="s">
        <v>12609</v>
      </c>
      <c r="J405" s="2">
        <v>43840</v>
      </c>
      <c r="K405" s="2">
        <v>43843</v>
      </c>
      <c r="L405" s="2"/>
      <c r="N405" s="35">
        <v>2</v>
      </c>
      <c r="O405" s="7">
        <v>45</v>
      </c>
      <c r="P405" s="8" t="s">
        <v>12591</v>
      </c>
      <c r="Q405" s="2">
        <v>43934</v>
      </c>
    </row>
    <row r="406" spans="1:18">
      <c r="A406" s="13">
        <v>34408139</v>
      </c>
      <c r="B406" s="9">
        <f>INDEX(Tableau1[], MATCH(Tableau3[[#This Row],[REFERENCE]], Tableau1[NUMERO], 0), 2)</f>
        <v>44138</v>
      </c>
      <c r="C406" s="10" t="str">
        <f>INDEX(Tableau1[], MATCH(Tableau3[[#This Row],[REFERENCE]], Tableau1[NUMERO], 0), 3)</f>
        <v>SPEC</v>
      </c>
      <c r="D406" s="10" t="str">
        <f>INDEX(Tableau1[], MATCH(Tableau3[[#This Row],[REFERENCE]], Tableau1[NUMERO], 0),4)</f>
        <v>SMT PLASTRON 100 1000</v>
      </c>
      <c r="E406" s="10">
        <f>INDEX(Tableau1[], MATCH(Tableau3[[#This Row],[REFERENCE]], Tableau1[NUMERO], 0), 5)</f>
        <v>0</v>
      </c>
      <c r="F406" s="10" t="str">
        <f>INDEX(Tableau1[], MATCH(Tableau3[[#This Row],[REFERENCE]], Tableau1[NUMERO], 0), 6)</f>
        <v>GVE</v>
      </c>
      <c r="G406" s="10" t="str">
        <f>INDEX(Tableau1[], MATCH(Tableau3[[#This Row],[REFERENCE]], Tableau1[NUMERO], 0), 7)</f>
        <v>BYPASS</v>
      </c>
      <c r="H406" t="s">
        <v>12609</v>
      </c>
      <c r="J406" s="2">
        <v>43840</v>
      </c>
      <c r="K406" s="2">
        <v>43843</v>
      </c>
      <c r="L406" s="2"/>
      <c r="N406" s="35">
        <v>1</v>
      </c>
      <c r="O406" s="7">
        <v>22</v>
      </c>
      <c r="P406" s="8" t="s">
        <v>12591</v>
      </c>
      <c r="Q406" s="2">
        <v>43934</v>
      </c>
    </row>
    <row r="407" spans="1:18">
      <c r="A407" s="13">
        <v>34408140</v>
      </c>
      <c r="B407" s="5">
        <f>INDEX(Tableau1[], MATCH(Tableau3[[#This Row],[REFERENCE]], Tableau1[NUMERO], 0), 2)</f>
        <v>43836</v>
      </c>
      <c r="C407" s="6" t="str">
        <f>INDEX(Tableau1[], MATCH(Tableau3[[#This Row],[REFERENCE]], Tableau1[NUMERO], 0), 3)</f>
        <v>SPEC</v>
      </c>
      <c r="D407" s="6" t="str">
        <f>INDEX(Tableau1[], MATCH(Tableau3[[#This Row],[REFERENCE]], Tableau1[NUMERO], 0),4)</f>
        <v>SMT FIX CABLES BYPASS NSX250 1000</v>
      </c>
      <c r="E407" s="6">
        <f>INDEX(Tableau1[], MATCH(Tableau3[[#This Row],[REFERENCE]], Tableau1[NUMERO], 0), 5)</f>
        <v>0</v>
      </c>
      <c r="F407" s="6" t="str">
        <f>INDEX(Tableau1[], MATCH(Tableau3[[#This Row],[REFERENCE]], Tableau1[NUMERO], 0), 6)</f>
        <v>GVE</v>
      </c>
      <c r="G407" s="6" t="str">
        <f>INDEX(Tableau1[], MATCH(Tableau3[[#This Row],[REFERENCE]], Tableau1[NUMERO], 0), 7)</f>
        <v>BYPASS</v>
      </c>
      <c r="H407" t="s">
        <v>12609</v>
      </c>
      <c r="J407" s="2">
        <v>43840</v>
      </c>
      <c r="K407" s="2">
        <v>43843</v>
      </c>
      <c r="L407" s="2"/>
      <c r="N407" s="35">
        <v>2</v>
      </c>
      <c r="O407" s="7">
        <v>55</v>
      </c>
      <c r="P407" s="8" t="s">
        <v>12591</v>
      </c>
      <c r="Q407" s="2">
        <v>43934</v>
      </c>
    </row>
    <row r="408" spans="1:18">
      <c r="A408" s="13">
        <v>34408142</v>
      </c>
      <c r="B408" s="5">
        <f>INDEX(Tableau1[], MATCH(Tableau3[[#This Row],[REFERENCE]], Tableau1[NUMERO], 0), 2)</f>
        <v>43839</v>
      </c>
      <c r="C408" s="6" t="str">
        <f>INDEX(Tableau1[], MATCH(Tableau3[[#This Row],[REFERENCE]], Tableau1[NUMERO], 0), 3)</f>
        <v>SPEC</v>
      </c>
      <c r="D408" s="6" t="str">
        <f>INDEX(Tableau1[], MATCH(Tableau3[[#This Row],[REFERENCE]], Tableau1[NUMERO], 0),4)</f>
        <v>SMT TOIT GVE VENTILE</v>
      </c>
      <c r="E408" s="6">
        <f>INDEX(Tableau1[], MATCH(Tableau3[[#This Row],[REFERENCE]], Tableau1[NUMERO], 0), 5)</f>
        <v>0</v>
      </c>
      <c r="F408" s="6" t="str">
        <f>INDEX(Tableau1[], MATCH(Tableau3[[#This Row],[REFERENCE]], Tableau1[NUMERO], 0), 6)</f>
        <v>GVE</v>
      </c>
      <c r="G408" s="6" t="str">
        <f>INDEX(Tableau1[], MATCH(Tableau3[[#This Row],[REFERENCE]], Tableau1[NUMERO], 0), 7)</f>
        <v>AUX</v>
      </c>
      <c r="H408" t="s">
        <v>12609</v>
      </c>
      <c r="J408" s="2">
        <v>43840</v>
      </c>
      <c r="K408" s="2">
        <v>43843</v>
      </c>
      <c r="L408" s="2"/>
      <c r="N408" s="35">
        <v>1</v>
      </c>
      <c r="O408" s="7">
        <v>55</v>
      </c>
      <c r="P408" s="8" t="s">
        <v>12591</v>
      </c>
      <c r="Q408" s="2">
        <v>43934</v>
      </c>
    </row>
    <row r="409" spans="1:18">
      <c r="A409" s="13">
        <v>34408143</v>
      </c>
      <c r="B409" s="5">
        <f>INDEX(Tableau1[], MATCH(Tableau3[[#This Row],[REFERENCE]], Tableau1[NUMERO], 0), 2)</f>
        <v>43839</v>
      </c>
      <c r="C409" s="6" t="str">
        <f>INDEX(Tableau1[], MATCH(Tableau3[[#This Row],[REFERENCE]], Tableau1[NUMERO], 0), 3)</f>
        <v>SPEC</v>
      </c>
      <c r="D409" s="6" t="str">
        <f>INDEX(Tableau1[], MATCH(Tableau3[[#This Row],[REFERENCE]], Tableau1[NUMERO], 0),4)</f>
        <v>SMT SUPPORT SONDE TC</v>
      </c>
      <c r="E409" s="6">
        <f>INDEX(Tableau1[], MATCH(Tableau3[[#This Row],[REFERENCE]], Tableau1[NUMERO], 0), 5)</f>
        <v>0</v>
      </c>
      <c r="F409" s="6" t="str">
        <f>INDEX(Tableau1[], MATCH(Tableau3[[#This Row],[REFERENCE]], Tableau1[NUMERO], 0), 6)</f>
        <v>GVE</v>
      </c>
      <c r="G409" s="6" t="str">
        <f>INDEX(Tableau1[], MATCH(Tableau3[[#This Row],[REFERENCE]], Tableau1[NUMERO], 0), 7)</f>
        <v>AUX</v>
      </c>
      <c r="H409" t="s">
        <v>12609</v>
      </c>
      <c r="J409" s="2">
        <v>43840</v>
      </c>
      <c r="K409" s="2">
        <v>43843</v>
      </c>
      <c r="L409" s="2"/>
      <c r="N409" s="35">
        <v>1</v>
      </c>
      <c r="O409" s="7">
        <v>15</v>
      </c>
      <c r="P409" s="8" t="s">
        <v>12591</v>
      </c>
      <c r="Q409" s="2">
        <v>43934</v>
      </c>
    </row>
    <row r="410" spans="1:18">
      <c r="A410" s="13">
        <v>34408144</v>
      </c>
      <c r="B410" s="9">
        <f>INDEX(Tableau1[], MATCH(Tableau3[[#This Row],[REFERENCE]], Tableau1[NUMERO], 0), 2)</f>
        <v>43839</v>
      </c>
      <c r="C410" s="10" t="str">
        <f>INDEX(Tableau1[], MATCH(Tableau3[[#This Row],[REFERENCE]], Tableau1[NUMERO], 0), 3)</f>
        <v>SPEC</v>
      </c>
      <c r="D410" s="10" t="str">
        <f>INDEX(Tableau1[], MATCH(Tableau3[[#This Row],[REFERENCE]], Tableau1[NUMERO], 0),4)</f>
        <v>SMT SUPPORT IC60 - EMPLACEMENT NSX250</v>
      </c>
      <c r="E410" s="10">
        <f>INDEX(Tableau1[], MATCH(Tableau3[[#This Row],[REFERENCE]], Tableau1[NUMERO], 0), 5)</f>
        <v>0</v>
      </c>
      <c r="F410" s="10" t="str">
        <f>INDEX(Tableau1[], MATCH(Tableau3[[#This Row],[REFERENCE]], Tableau1[NUMERO], 0), 6)</f>
        <v>GVE</v>
      </c>
      <c r="G410" s="10" t="str">
        <f>INDEX(Tableau1[], MATCH(Tableau3[[#This Row],[REFERENCE]], Tableau1[NUMERO], 0), 7)</f>
        <v>AUX</v>
      </c>
      <c r="H410" t="s">
        <v>12609</v>
      </c>
      <c r="J410" s="2">
        <v>43840</v>
      </c>
      <c r="K410" s="2">
        <v>43843</v>
      </c>
      <c r="L410" s="2"/>
      <c r="N410" s="35">
        <v>1</v>
      </c>
      <c r="O410" s="7">
        <v>65</v>
      </c>
      <c r="P410" s="8" t="s">
        <v>12591</v>
      </c>
      <c r="Q410" s="2">
        <v>43934</v>
      </c>
    </row>
    <row r="411" spans="1:18">
      <c r="A411" s="13">
        <v>34408145</v>
      </c>
      <c r="B411" s="9">
        <f>INDEX(Tableau1[], MATCH(Tableau3[[#This Row],[REFERENCE]], Tableau1[NUMERO], 0), 2)</f>
        <v>43839</v>
      </c>
      <c r="C411" s="10" t="str">
        <f>INDEX(Tableau1[], MATCH(Tableau3[[#This Row],[REFERENCE]], Tableau1[NUMERO], 0), 3)</f>
        <v>SPEC</v>
      </c>
      <c r="D411" s="10" t="str">
        <f>INDEX(Tableau1[], MATCH(Tableau3[[#This Row],[REFERENCE]], Tableau1[NUMERO], 0),4)</f>
        <v>SMT PLASTRON IC60 - EMPLACEMENT NSX250</v>
      </c>
      <c r="E411" s="10">
        <f>INDEX(Tableau1[], MATCH(Tableau3[[#This Row],[REFERENCE]], Tableau1[NUMERO], 0), 5)</f>
        <v>0</v>
      </c>
      <c r="F411" s="10" t="str">
        <f>INDEX(Tableau1[], MATCH(Tableau3[[#This Row],[REFERENCE]], Tableau1[NUMERO], 0), 6)</f>
        <v>GVE</v>
      </c>
      <c r="G411" s="10" t="str">
        <f>INDEX(Tableau1[], MATCH(Tableau3[[#This Row],[REFERENCE]], Tableau1[NUMERO], 0), 7)</f>
        <v>AUX</v>
      </c>
      <c r="H411" t="s">
        <v>12609</v>
      </c>
      <c r="J411" s="2">
        <v>43840</v>
      </c>
      <c r="K411" s="2">
        <v>43843</v>
      </c>
      <c r="L411" s="2"/>
      <c r="N411" s="35">
        <v>1</v>
      </c>
      <c r="O411" s="7">
        <v>18</v>
      </c>
      <c r="P411" s="8" t="s">
        <v>12591</v>
      </c>
      <c r="Q411" s="2">
        <v>43934</v>
      </c>
    </row>
    <row r="412" spans="1:18">
      <c r="A412" s="13">
        <v>34408038</v>
      </c>
      <c r="B412" s="9">
        <f>INDEX(Tableau1[], MATCH(Tableau3[[#This Row],[REFERENCE]], Tableau1[NUMERO], 0), 2)</f>
        <v>43745</v>
      </c>
      <c r="C412" s="10" t="str">
        <f>INDEX(Tableau1[], MATCH(Tableau3[[#This Row],[REFERENCE]], Tableau1[NUMERO], 0), 3)</f>
        <v>SPEC</v>
      </c>
      <c r="D412" s="10" t="str">
        <f>INDEX(Tableau1[], MATCH(Tableau3[[#This Row],[REFERENCE]], Tableau1[NUMERO], 0),4)</f>
        <v>SMT SUPPORT AUTOMATISME UA/BA</v>
      </c>
      <c r="E412" s="10" t="str">
        <f>INDEX(Tableau1[], MATCH(Tableau3[[#This Row],[REFERENCE]], Tableau1[NUMERO], 0), 5)</f>
        <v>GVS BYPASS</v>
      </c>
      <c r="F412" s="10">
        <f>INDEX(Tableau1[], MATCH(Tableau3[[#This Row],[REFERENCE]], Tableau1[NUMERO], 0), 6)</f>
        <v>0</v>
      </c>
      <c r="G412" s="10">
        <f>INDEX(Tableau1[], MATCH(Tableau3[[#This Row],[REFERENCE]], Tableau1[NUMERO], 0), 7)</f>
        <v>0</v>
      </c>
      <c r="H412" t="s">
        <v>12691</v>
      </c>
      <c r="J412" s="2">
        <v>43840</v>
      </c>
      <c r="K412" s="2"/>
      <c r="L412" s="11" t="s">
        <v>12623</v>
      </c>
      <c r="P412" s="8"/>
      <c r="Q412" s="2"/>
    </row>
    <row r="413" spans="1:18">
      <c r="A413" s="13">
        <v>34408124</v>
      </c>
      <c r="B413" s="9">
        <f>INDEX(Tableau1[], MATCH(Tableau3[[#This Row],[REFERENCE]], Tableau1[NUMERO], 0), 2)</f>
        <v>43804</v>
      </c>
      <c r="C413" s="10" t="str">
        <f>INDEX(Tableau1[], MATCH(Tableau3[[#This Row],[REFERENCE]], Tableau1[NUMERO], 0), 3)</f>
        <v>SPEC</v>
      </c>
      <c r="D413" s="10" t="str">
        <f>INDEX(Tableau1[], MATCH(Tableau3[[#This Row],[REFERENCE]], Tableau1[NUMERO], 0),4)</f>
        <v>PLATINE SUPPORT</v>
      </c>
      <c r="E413" s="10">
        <f>INDEX(Tableau1[], MATCH(Tableau3[[#This Row],[REFERENCE]], Tableau1[NUMERO], 0), 5)</f>
        <v>0</v>
      </c>
      <c r="F413" s="10" t="str">
        <f>INDEX(Tableau1[], MATCH(Tableau3[[#This Row],[REFERENCE]], Tableau1[NUMERO], 0), 6)</f>
        <v>GVS</v>
      </c>
      <c r="G413" s="10" t="str">
        <f>INDEX(Tableau1[], MATCH(Tableau3[[#This Row],[REFERENCE]], Tableau1[NUMERO], 0), 7)</f>
        <v>BYPASS</v>
      </c>
      <c r="H413" t="s">
        <v>12691</v>
      </c>
      <c r="J413" s="2">
        <v>43840</v>
      </c>
      <c r="K413" s="2"/>
      <c r="L413" s="11" t="s">
        <v>12623</v>
      </c>
      <c r="P413" s="8"/>
      <c r="Q413" s="2"/>
    </row>
    <row r="414" spans="1:18">
      <c r="A414" s="13">
        <v>34408127</v>
      </c>
      <c r="B414" s="5">
        <f>INDEX(Tableau1[], MATCH(Tableau3[[#This Row],[REFERENCE]], Tableau1[NUMERO], 0), 2)</f>
        <v>43805</v>
      </c>
      <c r="C414" s="6" t="str">
        <f>INDEX(Tableau1[], MATCH(Tableau3[[#This Row],[REFERENCE]], Tableau1[NUMERO], 0), 3)</f>
        <v>SPEC</v>
      </c>
      <c r="D414" s="6" t="str">
        <f>INDEX(Tableau1[], MATCH(Tableau3[[#This Row],[REFERENCE]], Tableau1[NUMERO], 0),4)</f>
        <v>SMT SUPPORT ISO ARRIERE MONO</v>
      </c>
      <c r="E414" s="6">
        <f>INDEX(Tableau1[], MATCH(Tableau3[[#This Row],[REFERENCE]], Tableau1[NUMERO], 0), 5)</f>
        <v>0</v>
      </c>
      <c r="F414" s="6" t="str">
        <f>INDEX(Tableau1[], MATCH(Tableau3[[#This Row],[REFERENCE]], Tableau1[NUMERO], 0), 6)</f>
        <v>GVS</v>
      </c>
      <c r="G414" s="6" t="str">
        <f>INDEX(Tableau1[], MATCH(Tableau3[[#This Row],[REFERENCE]], Tableau1[NUMERO], 0), 7)</f>
        <v>BYPASS</v>
      </c>
      <c r="H414" t="s">
        <v>12691</v>
      </c>
      <c r="J414" s="2">
        <v>43840</v>
      </c>
      <c r="K414" s="2"/>
      <c r="L414" s="11" t="s">
        <v>12623</v>
      </c>
      <c r="P414" s="8"/>
      <c r="Q414" s="2"/>
    </row>
    <row r="415" spans="1:18">
      <c r="A415" s="13">
        <v>34408134</v>
      </c>
      <c r="B415" s="9">
        <f>INDEX(Tableau1[], MATCH(Tableau3[[#This Row],[REFERENCE]], Tableau1[NUMERO], 0), 2)</f>
        <v>43816</v>
      </c>
      <c r="C415" s="10" t="str">
        <f>INDEX(Tableau1[], MATCH(Tableau3[[#This Row],[REFERENCE]], Tableau1[NUMERO], 0), 3)</f>
        <v>SPEC</v>
      </c>
      <c r="D415" s="10" t="str">
        <f>INDEX(Tableau1[], MATCH(Tableau3[[#This Row],[REFERENCE]], Tableau1[NUMERO], 0),4)</f>
        <v>SMT SUPPORT CB</v>
      </c>
      <c r="E415" s="10">
        <f>INDEX(Tableau1[], MATCH(Tableau3[[#This Row],[REFERENCE]], Tableau1[NUMERO], 0), 5)</f>
        <v>0</v>
      </c>
      <c r="F415" s="10" t="str">
        <f>INDEX(Tableau1[], MATCH(Tableau3[[#This Row],[REFERENCE]], Tableau1[NUMERO], 0), 6)</f>
        <v>GVS</v>
      </c>
      <c r="G415" s="10" t="str">
        <f>INDEX(Tableau1[], MATCH(Tableau3[[#This Row],[REFERENCE]], Tableau1[NUMERO], 0), 7)</f>
        <v>BYPASS</v>
      </c>
      <c r="H415" t="s">
        <v>12691</v>
      </c>
      <c r="J415" s="2">
        <v>43840</v>
      </c>
      <c r="K415" s="2"/>
      <c r="L415" s="11" t="s">
        <v>12623</v>
      </c>
      <c r="P415" s="8"/>
      <c r="Q415" s="2"/>
    </row>
    <row r="416" spans="1:18">
      <c r="A416" s="13">
        <v>34408038</v>
      </c>
      <c r="B416" s="5">
        <f>INDEX(Tableau1[], MATCH(Tableau3[[#This Row],[REFERENCE]], Tableau1[NUMERO], 0), 2)</f>
        <v>43745</v>
      </c>
      <c r="C416" s="6" t="str">
        <f>INDEX(Tableau1[], MATCH(Tableau3[[#This Row],[REFERENCE]], Tableau1[NUMERO], 0), 3)</f>
        <v>SPEC</v>
      </c>
      <c r="D416" s="6" t="str">
        <f>INDEX(Tableau1[], MATCH(Tableau3[[#This Row],[REFERENCE]], Tableau1[NUMERO], 0),4)</f>
        <v>SMT SUPPORT AUTOMATISME UA/BA</v>
      </c>
      <c r="E416" s="6" t="str">
        <f>INDEX(Tableau1[], MATCH(Tableau3[[#This Row],[REFERENCE]], Tableau1[NUMERO], 0), 5)</f>
        <v>GVS BYPASS</v>
      </c>
      <c r="F416" s="6">
        <f>INDEX(Tableau1[], MATCH(Tableau3[[#This Row],[REFERENCE]], Tableau1[NUMERO], 0), 6)</f>
        <v>0</v>
      </c>
      <c r="G416" s="6">
        <f>INDEX(Tableau1[], MATCH(Tableau3[[#This Row],[REFERENCE]], Tableau1[NUMERO], 0), 7)</f>
        <v>0</v>
      </c>
      <c r="H416" t="s">
        <v>12692</v>
      </c>
      <c r="J416" s="2">
        <v>43840</v>
      </c>
      <c r="K416" s="2"/>
      <c r="L416" s="11" t="s">
        <v>12623</v>
      </c>
      <c r="P416" s="8"/>
      <c r="Q416" s="2"/>
    </row>
    <row r="417" spans="1:17">
      <c r="A417" s="13">
        <v>34408124</v>
      </c>
      <c r="B417" s="9">
        <f>INDEX(Tableau1[], MATCH(Tableau3[[#This Row],[REFERENCE]], Tableau1[NUMERO], 0), 2)</f>
        <v>43804</v>
      </c>
      <c r="C417" s="10" t="str">
        <f>INDEX(Tableau1[], MATCH(Tableau3[[#This Row],[REFERENCE]], Tableau1[NUMERO], 0), 3)</f>
        <v>SPEC</v>
      </c>
      <c r="D417" s="10" t="str">
        <f>INDEX(Tableau1[], MATCH(Tableau3[[#This Row],[REFERENCE]], Tableau1[NUMERO], 0),4)</f>
        <v>PLATINE SUPPORT</v>
      </c>
      <c r="E417" s="10">
        <f>INDEX(Tableau1[], MATCH(Tableau3[[#This Row],[REFERENCE]], Tableau1[NUMERO], 0), 5)</f>
        <v>0</v>
      </c>
      <c r="F417" s="10" t="str">
        <f>INDEX(Tableau1[], MATCH(Tableau3[[#This Row],[REFERENCE]], Tableau1[NUMERO], 0), 6)</f>
        <v>GVS</v>
      </c>
      <c r="G417" s="10" t="str">
        <f>INDEX(Tableau1[], MATCH(Tableau3[[#This Row],[REFERENCE]], Tableau1[NUMERO], 0), 7)</f>
        <v>BYPASS</v>
      </c>
      <c r="H417" t="s">
        <v>12692</v>
      </c>
      <c r="J417" s="2">
        <v>43840</v>
      </c>
      <c r="K417" s="2"/>
      <c r="L417" s="11" t="s">
        <v>12623</v>
      </c>
      <c r="P417" s="8"/>
      <c r="Q417" s="2"/>
    </row>
    <row r="418" spans="1:17">
      <c r="A418" s="13">
        <v>34408127</v>
      </c>
      <c r="B418" s="5">
        <f>INDEX(Tableau1[], MATCH(Tableau3[[#This Row],[REFERENCE]], Tableau1[NUMERO], 0), 2)</f>
        <v>43805</v>
      </c>
      <c r="C418" s="6" t="str">
        <f>INDEX(Tableau1[], MATCH(Tableau3[[#This Row],[REFERENCE]], Tableau1[NUMERO], 0), 3)</f>
        <v>SPEC</v>
      </c>
      <c r="D418" s="6" t="str">
        <f>INDEX(Tableau1[], MATCH(Tableau3[[#This Row],[REFERENCE]], Tableau1[NUMERO], 0),4)</f>
        <v>SMT SUPPORT ISO ARRIERE MONO</v>
      </c>
      <c r="E418" s="6">
        <f>INDEX(Tableau1[], MATCH(Tableau3[[#This Row],[REFERENCE]], Tableau1[NUMERO], 0), 5)</f>
        <v>0</v>
      </c>
      <c r="F418" s="6" t="str">
        <f>INDEX(Tableau1[], MATCH(Tableau3[[#This Row],[REFERENCE]], Tableau1[NUMERO], 0), 6)</f>
        <v>GVS</v>
      </c>
      <c r="G418" s="6" t="str">
        <f>INDEX(Tableau1[], MATCH(Tableau3[[#This Row],[REFERENCE]], Tableau1[NUMERO], 0), 7)</f>
        <v>BYPASS</v>
      </c>
      <c r="H418" t="s">
        <v>12692</v>
      </c>
      <c r="J418" s="2">
        <v>43840</v>
      </c>
      <c r="K418" s="2"/>
      <c r="L418" s="11" t="s">
        <v>12623</v>
      </c>
      <c r="P418" s="8"/>
      <c r="Q418" s="2"/>
    </row>
    <row r="419" spans="1:17">
      <c r="A419" s="13">
        <v>34408134</v>
      </c>
      <c r="B419" s="9">
        <f>INDEX(Tableau1[], MATCH(Tableau3[[#This Row],[REFERENCE]], Tableau1[NUMERO], 0), 2)</f>
        <v>43816</v>
      </c>
      <c r="C419" s="10" t="str">
        <f>INDEX(Tableau1[], MATCH(Tableau3[[#This Row],[REFERENCE]], Tableau1[NUMERO], 0), 3)</f>
        <v>SPEC</v>
      </c>
      <c r="D419" s="10" t="str">
        <f>INDEX(Tableau1[], MATCH(Tableau3[[#This Row],[REFERENCE]], Tableau1[NUMERO], 0),4)</f>
        <v>SMT SUPPORT CB</v>
      </c>
      <c r="E419" s="10">
        <f>INDEX(Tableau1[], MATCH(Tableau3[[#This Row],[REFERENCE]], Tableau1[NUMERO], 0), 5)</f>
        <v>0</v>
      </c>
      <c r="F419" s="10" t="str">
        <f>INDEX(Tableau1[], MATCH(Tableau3[[#This Row],[REFERENCE]], Tableau1[NUMERO], 0), 6)</f>
        <v>GVS</v>
      </c>
      <c r="G419" s="10" t="str">
        <f>INDEX(Tableau1[], MATCH(Tableau3[[#This Row],[REFERENCE]], Tableau1[NUMERO], 0), 7)</f>
        <v>BYPASS</v>
      </c>
      <c r="H419" t="s">
        <v>12692</v>
      </c>
      <c r="J419" s="2">
        <v>43840</v>
      </c>
      <c r="K419" s="2"/>
      <c r="L419" s="11" t="s">
        <v>12623</v>
      </c>
      <c r="P419" s="8"/>
      <c r="Q419" s="2"/>
    </row>
    <row r="420" spans="1:17">
      <c r="A420" s="13">
        <v>34408038</v>
      </c>
      <c r="B420" s="5">
        <f>INDEX(Tableau1[], MATCH(Tableau3[[#This Row],[REFERENCE]], Tableau1[NUMERO], 0), 2)</f>
        <v>43745</v>
      </c>
      <c r="C420" s="6" t="str">
        <f>INDEX(Tableau1[], MATCH(Tableau3[[#This Row],[REFERENCE]], Tableau1[NUMERO], 0), 3)</f>
        <v>SPEC</v>
      </c>
      <c r="D420" s="6" t="str">
        <f>INDEX(Tableau1[], MATCH(Tableau3[[#This Row],[REFERENCE]], Tableau1[NUMERO], 0),4)</f>
        <v>SMT SUPPORT AUTOMATISME UA/BA</v>
      </c>
      <c r="E420" s="6" t="str">
        <f>INDEX(Tableau1[], MATCH(Tableau3[[#This Row],[REFERENCE]], Tableau1[NUMERO], 0), 5)</f>
        <v>GVS BYPASS</v>
      </c>
      <c r="F420" s="6">
        <f>INDEX(Tableau1[], MATCH(Tableau3[[#This Row],[REFERENCE]], Tableau1[NUMERO], 0), 6)</f>
        <v>0</v>
      </c>
      <c r="G420" s="6">
        <f>INDEX(Tableau1[], MATCH(Tableau3[[#This Row],[REFERENCE]], Tableau1[NUMERO], 0), 7)</f>
        <v>0</v>
      </c>
      <c r="H420" t="s">
        <v>12693</v>
      </c>
      <c r="J420" s="2">
        <v>43840</v>
      </c>
      <c r="K420" s="2"/>
      <c r="L420" s="11" t="s">
        <v>12623</v>
      </c>
      <c r="P420" s="8"/>
      <c r="Q420" s="2"/>
    </row>
    <row r="421" spans="1:17">
      <c r="A421" s="13">
        <v>34408124</v>
      </c>
      <c r="B421" s="5">
        <f>INDEX(Tableau1[], MATCH(Tableau3[[#This Row],[REFERENCE]], Tableau1[NUMERO], 0), 2)</f>
        <v>43804</v>
      </c>
      <c r="C421" s="6" t="str">
        <f>INDEX(Tableau1[], MATCH(Tableau3[[#This Row],[REFERENCE]], Tableau1[NUMERO], 0), 3)</f>
        <v>SPEC</v>
      </c>
      <c r="D421" s="6" t="str">
        <f>INDEX(Tableau1[], MATCH(Tableau3[[#This Row],[REFERENCE]], Tableau1[NUMERO], 0),4)</f>
        <v>PLATINE SUPPORT</v>
      </c>
      <c r="E421" s="6">
        <f>INDEX(Tableau1[], MATCH(Tableau3[[#This Row],[REFERENCE]], Tableau1[NUMERO], 0), 5)</f>
        <v>0</v>
      </c>
      <c r="F421" s="6" t="str">
        <f>INDEX(Tableau1[], MATCH(Tableau3[[#This Row],[REFERENCE]], Tableau1[NUMERO], 0), 6)</f>
        <v>GVS</v>
      </c>
      <c r="G421" s="6" t="str">
        <f>INDEX(Tableau1[], MATCH(Tableau3[[#This Row],[REFERENCE]], Tableau1[NUMERO], 0), 7)</f>
        <v>BYPASS</v>
      </c>
      <c r="H421" t="s">
        <v>12693</v>
      </c>
      <c r="J421" s="2">
        <v>43840</v>
      </c>
      <c r="K421" s="2"/>
      <c r="L421" s="11" t="s">
        <v>12623</v>
      </c>
      <c r="P421" s="8"/>
      <c r="Q421" s="2"/>
    </row>
    <row r="422" spans="1:17">
      <c r="A422" s="13">
        <v>34408127</v>
      </c>
      <c r="B422" s="5">
        <f>INDEX(Tableau1[], MATCH(Tableau3[[#This Row],[REFERENCE]], Tableau1[NUMERO], 0), 2)</f>
        <v>43805</v>
      </c>
      <c r="C422" s="6" t="str">
        <f>INDEX(Tableau1[], MATCH(Tableau3[[#This Row],[REFERENCE]], Tableau1[NUMERO], 0), 3)</f>
        <v>SPEC</v>
      </c>
      <c r="D422" s="6" t="str">
        <f>INDEX(Tableau1[], MATCH(Tableau3[[#This Row],[REFERENCE]], Tableau1[NUMERO], 0),4)</f>
        <v>SMT SUPPORT ISO ARRIERE MONO</v>
      </c>
      <c r="E422" s="6">
        <f>INDEX(Tableau1[], MATCH(Tableau3[[#This Row],[REFERENCE]], Tableau1[NUMERO], 0), 5)</f>
        <v>0</v>
      </c>
      <c r="F422" s="6" t="str">
        <f>INDEX(Tableau1[], MATCH(Tableau3[[#This Row],[REFERENCE]], Tableau1[NUMERO], 0), 6)</f>
        <v>GVS</v>
      </c>
      <c r="G422" s="6" t="str">
        <f>INDEX(Tableau1[], MATCH(Tableau3[[#This Row],[REFERENCE]], Tableau1[NUMERO], 0), 7)</f>
        <v>BYPASS</v>
      </c>
      <c r="H422" t="s">
        <v>12693</v>
      </c>
      <c r="J422" s="2">
        <v>43840</v>
      </c>
      <c r="K422" s="2"/>
      <c r="L422" s="11" t="s">
        <v>12623</v>
      </c>
      <c r="P422" s="8"/>
      <c r="Q422" s="2"/>
    </row>
    <row r="423" spans="1:17">
      <c r="A423" s="13">
        <v>34408134</v>
      </c>
      <c r="B423" s="5">
        <f>INDEX(Tableau1[], MATCH(Tableau3[[#This Row],[REFERENCE]], Tableau1[NUMERO], 0), 2)</f>
        <v>43816</v>
      </c>
      <c r="C423" s="6" t="str">
        <f>INDEX(Tableau1[], MATCH(Tableau3[[#This Row],[REFERENCE]], Tableau1[NUMERO], 0), 3)</f>
        <v>SPEC</v>
      </c>
      <c r="D423" s="6" t="str">
        <f>INDEX(Tableau1[], MATCH(Tableau3[[#This Row],[REFERENCE]], Tableau1[NUMERO], 0),4)</f>
        <v>SMT SUPPORT CB</v>
      </c>
      <c r="E423" s="6">
        <f>INDEX(Tableau1[], MATCH(Tableau3[[#This Row],[REFERENCE]], Tableau1[NUMERO], 0), 5)</f>
        <v>0</v>
      </c>
      <c r="F423" s="6" t="str">
        <f>INDEX(Tableau1[], MATCH(Tableau3[[#This Row],[REFERENCE]], Tableau1[NUMERO], 0), 6)</f>
        <v>GVS</v>
      </c>
      <c r="G423" s="6" t="str">
        <f>INDEX(Tableau1[], MATCH(Tableau3[[#This Row],[REFERENCE]], Tableau1[NUMERO], 0), 7)</f>
        <v>BYPASS</v>
      </c>
      <c r="H423" t="s">
        <v>12693</v>
      </c>
      <c r="J423" s="2">
        <v>43840</v>
      </c>
      <c r="K423" s="2"/>
      <c r="L423" s="11" t="s">
        <v>12623</v>
      </c>
      <c r="P423" s="8"/>
      <c r="Q423" s="2"/>
    </row>
    <row r="424" spans="1:17">
      <c r="A424" s="13">
        <v>34408137</v>
      </c>
      <c r="B424" s="5">
        <f>INDEX(Tableau1[], MATCH(Tableau3[[#This Row],[REFERENCE]], Tableau1[NUMERO], 0), 2)</f>
        <v>44138</v>
      </c>
      <c r="C424" s="6" t="str">
        <f>INDEX(Tableau1[], MATCH(Tableau3[[#This Row],[REFERENCE]], Tableau1[NUMERO], 0), 3)</f>
        <v>SPEC</v>
      </c>
      <c r="D424" s="6" t="str">
        <f>INDEX(Tableau1[], MATCH(Tableau3[[#This Row],[REFERENCE]], Tableau1[NUMERO], 0),4)</f>
        <v>SMT SUPPORT BYPASS NSX250 1000</v>
      </c>
      <c r="E424" s="6">
        <f>INDEX(Tableau1[], MATCH(Tableau3[[#This Row],[REFERENCE]], Tableau1[NUMERO], 0), 5)</f>
        <v>0</v>
      </c>
      <c r="F424" s="6" t="str">
        <f>INDEX(Tableau1[], MATCH(Tableau3[[#This Row],[REFERENCE]], Tableau1[NUMERO], 0), 6)</f>
        <v>GVE</v>
      </c>
      <c r="G424" s="6" t="str">
        <f>INDEX(Tableau1[], MATCH(Tableau3[[#This Row],[REFERENCE]], Tableau1[NUMERO], 0), 7)</f>
        <v>BYPASS</v>
      </c>
      <c r="H424" t="s">
        <v>12693</v>
      </c>
      <c r="J424" s="2">
        <v>43840</v>
      </c>
      <c r="K424" s="2"/>
      <c r="L424" s="11" t="s">
        <v>12623</v>
      </c>
      <c r="P424" s="8"/>
      <c r="Q424" s="2"/>
    </row>
    <row r="425" spans="1:17">
      <c r="A425" s="13">
        <v>34408138</v>
      </c>
      <c r="B425" s="9">
        <f>INDEX(Tableau1[], MATCH(Tableau3[[#This Row],[REFERENCE]], Tableau1[NUMERO], 0), 2)</f>
        <v>44138</v>
      </c>
      <c r="C425" s="10" t="str">
        <f>INDEX(Tableau1[], MATCH(Tableau3[[#This Row],[REFERENCE]], Tableau1[NUMERO], 0), 3)</f>
        <v>SPEC</v>
      </c>
      <c r="D425" s="10" t="str">
        <f>INDEX(Tableau1[], MATCH(Tableau3[[#This Row],[REFERENCE]], Tableau1[NUMERO], 0),4)</f>
        <v>SMT PLASTRON BYPASS NSX250 1000</v>
      </c>
      <c r="E425" s="10">
        <f>INDEX(Tableau1[], MATCH(Tableau3[[#This Row],[REFERENCE]], Tableau1[NUMERO], 0), 5)</f>
        <v>0</v>
      </c>
      <c r="F425" s="10" t="str">
        <f>INDEX(Tableau1[], MATCH(Tableau3[[#This Row],[REFERENCE]], Tableau1[NUMERO], 0), 6)</f>
        <v>GVE</v>
      </c>
      <c r="G425" s="10" t="str">
        <f>INDEX(Tableau1[], MATCH(Tableau3[[#This Row],[REFERENCE]], Tableau1[NUMERO], 0), 7)</f>
        <v>BYPASS</v>
      </c>
      <c r="H425" t="s">
        <v>12693</v>
      </c>
      <c r="J425" s="2">
        <v>43840</v>
      </c>
      <c r="K425" s="2"/>
      <c r="L425" s="11" t="s">
        <v>12623</v>
      </c>
      <c r="P425" s="8"/>
      <c r="Q425" s="2"/>
    </row>
    <row r="426" spans="1:17">
      <c r="A426" s="13">
        <v>34408139</v>
      </c>
      <c r="B426" s="5">
        <f>INDEX(Tableau1[], MATCH(Tableau3[[#This Row],[REFERENCE]], Tableau1[NUMERO], 0), 2)</f>
        <v>44138</v>
      </c>
      <c r="C426" s="6" t="str">
        <f>INDEX(Tableau1[], MATCH(Tableau3[[#This Row],[REFERENCE]], Tableau1[NUMERO], 0), 3)</f>
        <v>SPEC</v>
      </c>
      <c r="D426" s="6" t="str">
        <f>INDEX(Tableau1[], MATCH(Tableau3[[#This Row],[REFERENCE]], Tableau1[NUMERO], 0),4)</f>
        <v>SMT PLASTRON 100 1000</v>
      </c>
      <c r="E426" s="6">
        <f>INDEX(Tableau1[], MATCH(Tableau3[[#This Row],[REFERENCE]], Tableau1[NUMERO], 0), 5)</f>
        <v>0</v>
      </c>
      <c r="F426" s="6" t="str">
        <f>INDEX(Tableau1[], MATCH(Tableau3[[#This Row],[REFERENCE]], Tableau1[NUMERO], 0), 6)</f>
        <v>GVE</v>
      </c>
      <c r="G426" s="6" t="str">
        <f>INDEX(Tableau1[], MATCH(Tableau3[[#This Row],[REFERENCE]], Tableau1[NUMERO], 0), 7)</f>
        <v>BYPASS</v>
      </c>
      <c r="H426" t="s">
        <v>12693</v>
      </c>
      <c r="J426" s="2">
        <v>43840</v>
      </c>
      <c r="K426" s="2"/>
      <c r="L426" s="11" t="s">
        <v>12623</v>
      </c>
      <c r="P426" s="8"/>
      <c r="Q426" s="2"/>
    </row>
    <row r="427" spans="1:17">
      <c r="A427" s="13">
        <v>34408140</v>
      </c>
      <c r="B427" s="5">
        <f>INDEX(Tableau1[], MATCH(Tableau3[[#This Row],[REFERENCE]], Tableau1[NUMERO], 0), 2)</f>
        <v>43836</v>
      </c>
      <c r="C427" s="6" t="str">
        <f>INDEX(Tableau1[], MATCH(Tableau3[[#This Row],[REFERENCE]], Tableau1[NUMERO], 0), 3)</f>
        <v>SPEC</v>
      </c>
      <c r="D427" s="6" t="str">
        <f>INDEX(Tableau1[], MATCH(Tableau3[[#This Row],[REFERENCE]], Tableau1[NUMERO], 0),4)</f>
        <v>SMT FIX CABLES BYPASS NSX250 1000</v>
      </c>
      <c r="E427" s="6">
        <f>INDEX(Tableau1[], MATCH(Tableau3[[#This Row],[REFERENCE]], Tableau1[NUMERO], 0), 5)</f>
        <v>0</v>
      </c>
      <c r="F427" s="6" t="str">
        <f>INDEX(Tableau1[], MATCH(Tableau3[[#This Row],[REFERENCE]], Tableau1[NUMERO], 0), 6)</f>
        <v>GVE</v>
      </c>
      <c r="G427" s="6" t="str">
        <f>INDEX(Tableau1[], MATCH(Tableau3[[#This Row],[REFERENCE]], Tableau1[NUMERO], 0), 7)</f>
        <v>BYPASS</v>
      </c>
      <c r="H427" t="s">
        <v>12693</v>
      </c>
      <c r="J427" s="2">
        <v>43840</v>
      </c>
      <c r="K427" s="2"/>
      <c r="L427" s="11" t="s">
        <v>12623</v>
      </c>
      <c r="P427" s="8"/>
      <c r="Q427" s="2"/>
    </row>
    <row r="428" spans="1:17">
      <c r="A428" s="13">
        <v>34408142</v>
      </c>
      <c r="B428" s="9">
        <f>INDEX(Tableau1[], MATCH(Tableau3[[#This Row],[REFERENCE]], Tableau1[NUMERO], 0), 2)</f>
        <v>43839</v>
      </c>
      <c r="C428" s="10" t="str">
        <f>INDEX(Tableau1[], MATCH(Tableau3[[#This Row],[REFERENCE]], Tableau1[NUMERO], 0), 3)</f>
        <v>SPEC</v>
      </c>
      <c r="D428" s="10" t="str">
        <f>INDEX(Tableau1[], MATCH(Tableau3[[#This Row],[REFERENCE]], Tableau1[NUMERO], 0),4)</f>
        <v>SMT TOIT GVE VENTILE</v>
      </c>
      <c r="E428" s="10">
        <f>INDEX(Tableau1[], MATCH(Tableau3[[#This Row],[REFERENCE]], Tableau1[NUMERO], 0), 5)</f>
        <v>0</v>
      </c>
      <c r="F428" s="10" t="str">
        <f>INDEX(Tableau1[], MATCH(Tableau3[[#This Row],[REFERENCE]], Tableau1[NUMERO], 0), 6)</f>
        <v>GVE</v>
      </c>
      <c r="G428" s="10" t="str">
        <f>INDEX(Tableau1[], MATCH(Tableau3[[#This Row],[REFERENCE]], Tableau1[NUMERO], 0), 7)</f>
        <v>AUX</v>
      </c>
      <c r="H428" t="s">
        <v>12693</v>
      </c>
      <c r="J428" s="2">
        <v>43840</v>
      </c>
      <c r="K428" s="2"/>
      <c r="L428" s="11" t="s">
        <v>12623</v>
      </c>
      <c r="P428" s="8"/>
      <c r="Q428" s="2"/>
    </row>
    <row r="429" spans="1:17">
      <c r="A429" s="13">
        <v>34408143</v>
      </c>
      <c r="B429" s="5">
        <f>INDEX(Tableau1[], MATCH(Tableau3[[#This Row],[REFERENCE]], Tableau1[NUMERO], 0), 2)</f>
        <v>43839</v>
      </c>
      <c r="C429" s="6" t="str">
        <f>INDEX(Tableau1[], MATCH(Tableau3[[#This Row],[REFERENCE]], Tableau1[NUMERO], 0), 3)</f>
        <v>SPEC</v>
      </c>
      <c r="D429" s="6" t="str">
        <f>INDEX(Tableau1[], MATCH(Tableau3[[#This Row],[REFERENCE]], Tableau1[NUMERO], 0),4)</f>
        <v>SMT SUPPORT SONDE TC</v>
      </c>
      <c r="E429" s="6">
        <f>INDEX(Tableau1[], MATCH(Tableau3[[#This Row],[REFERENCE]], Tableau1[NUMERO], 0), 5)</f>
        <v>0</v>
      </c>
      <c r="F429" s="6" t="str">
        <f>INDEX(Tableau1[], MATCH(Tableau3[[#This Row],[REFERENCE]], Tableau1[NUMERO], 0), 6)</f>
        <v>GVE</v>
      </c>
      <c r="G429" s="6" t="str">
        <f>INDEX(Tableau1[], MATCH(Tableau3[[#This Row],[REFERENCE]], Tableau1[NUMERO], 0), 7)</f>
        <v>AUX</v>
      </c>
      <c r="H429" t="s">
        <v>12693</v>
      </c>
      <c r="J429" s="2">
        <v>43840</v>
      </c>
      <c r="K429" s="2"/>
      <c r="L429" s="11" t="s">
        <v>12623</v>
      </c>
      <c r="P429" s="8"/>
      <c r="Q429" s="2"/>
    </row>
    <row r="430" spans="1:17">
      <c r="A430" s="13">
        <v>34408144</v>
      </c>
      <c r="B430" s="5">
        <f>INDEX(Tableau1[], MATCH(Tableau3[[#This Row],[REFERENCE]], Tableau1[NUMERO], 0), 2)</f>
        <v>43839</v>
      </c>
      <c r="C430" s="6" t="str">
        <f>INDEX(Tableau1[], MATCH(Tableau3[[#This Row],[REFERENCE]], Tableau1[NUMERO], 0), 3)</f>
        <v>SPEC</v>
      </c>
      <c r="D430" s="6" t="str">
        <f>INDEX(Tableau1[], MATCH(Tableau3[[#This Row],[REFERENCE]], Tableau1[NUMERO], 0),4)</f>
        <v>SMT SUPPORT IC60 - EMPLACEMENT NSX250</v>
      </c>
      <c r="E430" s="6">
        <f>INDEX(Tableau1[], MATCH(Tableau3[[#This Row],[REFERENCE]], Tableau1[NUMERO], 0), 5)</f>
        <v>0</v>
      </c>
      <c r="F430" s="6" t="str">
        <f>INDEX(Tableau1[], MATCH(Tableau3[[#This Row],[REFERENCE]], Tableau1[NUMERO], 0), 6)</f>
        <v>GVE</v>
      </c>
      <c r="G430" s="6" t="str">
        <f>INDEX(Tableau1[], MATCH(Tableau3[[#This Row],[REFERENCE]], Tableau1[NUMERO], 0), 7)</f>
        <v>AUX</v>
      </c>
      <c r="H430" t="s">
        <v>12693</v>
      </c>
      <c r="J430" s="2">
        <v>43840</v>
      </c>
      <c r="K430" s="2"/>
      <c r="L430" s="11" t="s">
        <v>12623</v>
      </c>
      <c r="P430" s="8"/>
      <c r="Q430" s="2"/>
    </row>
    <row r="431" spans="1:17">
      <c r="A431" s="13">
        <v>34408145</v>
      </c>
      <c r="B431" s="9">
        <f>INDEX(Tableau1[], MATCH(Tableau3[[#This Row],[REFERENCE]], Tableau1[NUMERO], 0), 2)</f>
        <v>43839</v>
      </c>
      <c r="C431" s="10" t="str">
        <f>INDEX(Tableau1[], MATCH(Tableau3[[#This Row],[REFERENCE]], Tableau1[NUMERO], 0), 3)</f>
        <v>SPEC</v>
      </c>
      <c r="D431" s="10" t="str">
        <f>INDEX(Tableau1[], MATCH(Tableau3[[#This Row],[REFERENCE]], Tableau1[NUMERO], 0),4)</f>
        <v>SMT PLASTRON IC60 - EMPLACEMENT NSX250</v>
      </c>
      <c r="E431" s="10">
        <f>INDEX(Tableau1[], MATCH(Tableau3[[#This Row],[REFERENCE]], Tableau1[NUMERO], 0), 5)</f>
        <v>0</v>
      </c>
      <c r="F431" s="10" t="str">
        <f>INDEX(Tableau1[], MATCH(Tableau3[[#This Row],[REFERENCE]], Tableau1[NUMERO], 0), 6)</f>
        <v>GVE</v>
      </c>
      <c r="G431" s="10" t="str">
        <f>INDEX(Tableau1[], MATCH(Tableau3[[#This Row],[REFERENCE]], Tableau1[NUMERO], 0), 7)</f>
        <v>AUX</v>
      </c>
      <c r="H431" t="s">
        <v>12693</v>
      </c>
      <c r="J431" s="2">
        <v>43840</v>
      </c>
      <c r="K431" s="2"/>
      <c r="L431" s="11" t="s">
        <v>12623</v>
      </c>
      <c r="P431" s="8"/>
      <c r="Q431" s="2"/>
    </row>
    <row r="432" spans="1:17">
      <c r="A432" s="13">
        <v>34408137</v>
      </c>
      <c r="B432" s="5">
        <f>INDEX(Tableau1[], MATCH(Tableau3[[#This Row],[REFERENCE]], Tableau1[NUMERO], 0), 2)</f>
        <v>44138</v>
      </c>
      <c r="C432" s="6" t="str">
        <f>INDEX(Tableau1[], MATCH(Tableau3[[#This Row],[REFERENCE]], Tableau1[NUMERO], 0), 3)</f>
        <v>SPEC</v>
      </c>
      <c r="D432" s="6" t="str">
        <f>INDEX(Tableau1[], MATCH(Tableau3[[#This Row],[REFERENCE]], Tableau1[NUMERO], 0),4)</f>
        <v>SMT SUPPORT BYPASS NSX250 1000</v>
      </c>
      <c r="E432" s="6">
        <f>INDEX(Tableau1[], MATCH(Tableau3[[#This Row],[REFERENCE]], Tableau1[NUMERO], 0), 5)</f>
        <v>0</v>
      </c>
      <c r="F432" s="6" t="str">
        <f>INDEX(Tableau1[], MATCH(Tableau3[[#This Row],[REFERENCE]], Tableau1[NUMERO], 0), 6)</f>
        <v>GVE</v>
      </c>
      <c r="G432" s="6" t="str">
        <f>INDEX(Tableau1[], MATCH(Tableau3[[#This Row],[REFERENCE]], Tableau1[NUMERO], 0), 7)</f>
        <v>BYPASS</v>
      </c>
      <c r="H432" t="s">
        <v>12692</v>
      </c>
      <c r="J432" s="2">
        <v>43840</v>
      </c>
      <c r="K432" s="2"/>
      <c r="L432" s="11" t="s">
        <v>12623</v>
      </c>
      <c r="P432" s="8"/>
      <c r="Q432" s="2"/>
    </row>
    <row r="433" spans="1:17">
      <c r="A433" s="13">
        <v>34408138</v>
      </c>
      <c r="B433" s="5">
        <f>INDEX(Tableau1[], MATCH(Tableau3[[#This Row],[REFERENCE]], Tableau1[NUMERO], 0), 2)</f>
        <v>44138</v>
      </c>
      <c r="C433" s="6" t="str">
        <f>INDEX(Tableau1[], MATCH(Tableau3[[#This Row],[REFERENCE]], Tableau1[NUMERO], 0), 3)</f>
        <v>SPEC</v>
      </c>
      <c r="D433" s="6" t="str">
        <f>INDEX(Tableau1[], MATCH(Tableau3[[#This Row],[REFERENCE]], Tableau1[NUMERO], 0),4)</f>
        <v>SMT PLASTRON BYPASS NSX250 1000</v>
      </c>
      <c r="E433" s="6">
        <f>INDEX(Tableau1[], MATCH(Tableau3[[#This Row],[REFERENCE]], Tableau1[NUMERO], 0), 5)</f>
        <v>0</v>
      </c>
      <c r="F433" s="6" t="str">
        <f>INDEX(Tableau1[], MATCH(Tableau3[[#This Row],[REFERENCE]], Tableau1[NUMERO], 0), 6)</f>
        <v>GVE</v>
      </c>
      <c r="G433" s="6" t="str">
        <f>INDEX(Tableau1[], MATCH(Tableau3[[#This Row],[REFERENCE]], Tableau1[NUMERO], 0), 7)</f>
        <v>BYPASS</v>
      </c>
      <c r="H433" t="s">
        <v>12692</v>
      </c>
      <c r="J433" s="2">
        <v>43840</v>
      </c>
      <c r="K433" s="2"/>
      <c r="L433" s="11" t="s">
        <v>12623</v>
      </c>
      <c r="P433" s="8"/>
      <c r="Q433" s="2"/>
    </row>
    <row r="434" spans="1:17">
      <c r="A434" s="13">
        <v>34408139</v>
      </c>
      <c r="B434" s="5">
        <f>INDEX(Tableau1[], MATCH(Tableau3[[#This Row],[REFERENCE]], Tableau1[NUMERO], 0), 2)</f>
        <v>44138</v>
      </c>
      <c r="C434" s="6" t="str">
        <f>INDEX(Tableau1[], MATCH(Tableau3[[#This Row],[REFERENCE]], Tableau1[NUMERO], 0), 3)</f>
        <v>SPEC</v>
      </c>
      <c r="D434" s="6" t="str">
        <f>INDEX(Tableau1[], MATCH(Tableau3[[#This Row],[REFERENCE]], Tableau1[NUMERO], 0),4)</f>
        <v>SMT PLASTRON 100 1000</v>
      </c>
      <c r="E434" s="6">
        <f>INDEX(Tableau1[], MATCH(Tableau3[[#This Row],[REFERENCE]], Tableau1[NUMERO], 0), 5)</f>
        <v>0</v>
      </c>
      <c r="F434" s="6" t="str">
        <f>INDEX(Tableau1[], MATCH(Tableau3[[#This Row],[REFERENCE]], Tableau1[NUMERO], 0), 6)</f>
        <v>GVE</v>
      </c>
      <c r="G434" s="6" t="str">
        <f>INDEX(Tableau1[], MATCH(Tableau3[[#This Row],[REFERENCE]], Tableau1[NUMERO], 0), 7)</f>
        <v>BYPASS</v>
      </c>
      <c r="H434" t="s">
        <v>12692</v>
      </c>
      <c r="J434" s="2">
        <v>43840</v>
      </c>
      <c r="K434" s="2"/>
      <c r="L434" s="11" t="s">
        <v>12623</v>
      </c>
      <c r="P434" s="8"/>
      <c r="Q434" s="2"/>
    </row>
    <row r="435" spans="1:17">
      <c r="A435" s="13">
        <v>34408140</v>
      </c>
      <c r="B435" s="9">
        <f>INDEX(Tableau1[], MATCH(Tableau3[[#This Row],[REFERENCE]], Tableau1[NUMERO], 0), 2)</f>
        <v>43836</v>
      </c>
      <c r="C435" s="10" t="str">
        <f>INDEX(Tableau1[], MATCH(Tableau3[[#This Row],[REFERENCE]], Tableau1[NUMERO], 0), 3)</f>
        <v>SPEC</v>
      </c>
      <c r="D435" s="10" t="str">
        <f>INDEX(Tableau1[], MATCH(Tableau3[[#This Row],[REFERENCE]], Tableau1[NUMERO], 0),4)</f>
        <v>SMT FIX CABLES BYPASS NSX250 1000</v>
      </c>
      <c r="E435" s="10">
        <f>INDEX(Tableau1[], MATCH(Tableau3[[#This Row],[REFERENCE]], Tableau1[NUMERO], 0), 5)</f>
        <v>0</v>
      </c>
      <c r="F435" s="10" t="str">
        <f>INDEX(Tableau1[], MATCH(Tableau3[[#This Row],[REFERENCE]], Tableau1[NUMERO], 0), 6)</f>
        <v>GVE</v>
      </c>
      <c r="G435" s="10" t="str">
        <f>INDEX(Tableau1[], MATCH(Tableau3[[#This Row],[REFERENCE]], Tableau1[NUMERO], 0), 7)</f>
        <v>BYPASS</v>
      </c>
      <c r="H435" t="s">
        <v>12692</v>
      </c>
      <c r="J435" s="2">
        <v>43840</v>
      </c>
      <c r="K435" s="2"/>
      <c r="L435" s="11" t="s">
        <v>12623</v>
      </c>
      <c r="P435" s="8"/>
      <c r="Q435" s="2"/>
    </row>
    <row r="436" spans="1:17">
      <c r="A436" s="13">
        <v>34408142</v>
      </c>
      <c r="B436" s="9">
        <f>INDEX(Tableau1[], MATCH(Tableau3[[#This Row],[REFERENCE]], Tableau1[NUMERO], 0), 2)</f>
        <v>43839</v>
      </c>
      <c r="C436" s="10" t="str">
        <f>INDEX(Tableau1[], MATCH(Tableau3[[#This Row],[REFERENCE]], Tableau1[NUMERO], 0), 3)</f>
        <v>SPEC</v>
      </c>
      <c r="D436" s="10" t="str">
        <f>INDEX(Tableau1[], MATCH(Tableau3[[#This Row],[REFERENCE]], Tableau1[NUMERO], 0),4)</f>
        <v>SMT TOIT GVE VENTILE</v>
      </c>
      <c r="E436" s="10">
        <f>INDEX(Tableau1[], MATCH(Tableau3[[#This Row],[REFERENCE]], Tableau1[NUMERO], 0), 5)</f>
        <v>0</v>
      </c>
      <c r="F436" s="10" t="str">
        <f>INDEX(Tableau1[], MATCH(Tableau3[[#This Row],[REFERENCE]], Tableau1[NUMERO], 0), 6)</f>
        <v>GVE</v>
      </c>
      <c r="G436" s="10" t="str">
        <f>INDEX(Tableau1[], MATCH(Tableau3[[#This Row],[REFERENCE]], Tableau1[NUMERO], 0), 7)</f>
        <v>AUX</v>
      </c>
      <c r="H436" t="s">
        <v>12692</v>
      </c>
      <c r="J436" s="2">
        <v>43840</v>
      </c>
      <c r="K436" s="2"/>
      <c r="L436" s="11" t="s">
        <v>12623</v>
      </c>
      <c r="P436" s="8"/>
      <c r="Q436" s="2"/>
    </row>
    <row r="437" spans="1:17">
      <c r="A437" s="13">
        <v>34408143</v>
      </c>
      <c r="B437" s="9">
        <f>INDEX(Tableau1[], MATCH(Tableau3[[#This Row],[REFERENCE]], Tableau1[NUMERO], 0), 2)</f>
        <v>43839</v>
      </c>
      <c r="C437" s="10" t="str">
        <f>INDEX(Tableau1[], MATCH(Tableau3[[#This Row],[REFERENCE]], Tableau1[NUMERO], 0), 3)</f>
        <v>SPEC</v>
      </c>
      <c r="D437" s="10" t="str">
        <f>INDEX(Tableau1[], MATCH(Tableau3[[#This Row],[REFERENCE]], Tableau1[NUMERO], 0),4)</f>
        <v>SMT SUPPORT SONDE TC</v>
      </c>
      <c r="E437" s="10">
        <f>INDEX(Tableau1[], MATCH(Tableau3[[#This Row],[REFERENCE]], Tableau1[NUMERO], 0), 5)</f>
        <v>0</v>
      </c>
      <c r="F437" s="10" t="str">
        <f>INDEX(Tableau1[], MATCH(Tableau3[[#This Row],[REFERENCE]], Tableau1[NUMERO], 0), 6)</f>
        <v>GVE</v>
      </c>
      <c r="G437" s="10" t="str">
        <f>INDEX(Tableau1[], MATCH(Tableau3[[#This Row],[REFERENCE]], Tableau1[NUMERO], 0), 7)</f>
        <v>AUX</v>
      </c>
      <c r="H437" t="s">
        <v>12692</v>
      </c>
      <c r="J437" s="2">
        <v>43840</v>
      </c>
      <c r="K437" s="2"/>
      <c r="L437" s="11" t="s">
        <v>12623</v>
      </c>
      <c r="P437" s="8"/>
      <c r="Q437" s="2"/>
    </row>
    <row r="438" spans="1:17">
      <c r="A438" s="13">
        <v>34408144</v>
      </c>
      <c r="B438" s="9">
        <f>INDEX(Tableau1[], MATCH(Tableau3[[#This Row],[REFERENCE]], Tableau1[NUMERO], 0), 2)</f>
        <v>43839</v>
      </c>
      <c r="C438" s="10" t="str">
        <f>INDEX(Tableau1[], MATCH(Tableau3[[#This Row],[REFERENCE]], Tableau1[NUMERO], 0), 3)</f>
        <v>SPEC</v>
      </c>
      <c r="D438" s="10" t="str">
        <f>INDEX(Tableau1[], MATCH(Tableau3[[#This Row],[REFERENCE]], Tableau1[NUMERO], 0),4)</f>
        <v>SMT SUPPORT IC60 - EMPLACEMENT NSX250</v>
      </c>
      <c r="E438" s="10">
        <f>INDEX(Tableau1[], MATCH(Tableau3[[#This Row],[REFERENCE]], Tableau1[NUMERO], 0), 5)</f>
        <v>0</v>
      </c>
      <c r="F438" s="10" t="str">
        <f>INDEX(Tableau1[], MATCH(Tableau3[[#This Row],[REFERENCE]], Tableau1[NUMERO], 0), 6)</f>
        <v>GVE</v>
      </c>
      <c r="G438" s="10" t="str">
        <f>INDEX(Tableau1[], MATCH(Tableau3[[#This Row],[REFERENCE]], Tableau1[NUMERO], 0), 7)</f>
        <v>AUX</v>
      </c>
      <c r="H438" t="s">
        <v>12692</v>
      </c>
      <c r="J438" s="2">
        <v>43840</v>
      </c>
      <c r="K438" s="2"/>
      <c r="L438" s="11" t="s">
        <v>12623</v>
      </c>
      <c r="P438" s="8"/>
      <c r="Q438" s="2"/>
    </row>
    <row r="439" spans="1:17">
      <c r="A439" s="13">
        <v>34408145</v>
      </c>
      <c r="B439" s="9">
        <f>INDEX(Tableau1[], MATCH(Tableau3[[#This Row],[REFERENCE]], Tableau1[NUMERO], 0), 2)</f>
        <v>43839</v>
      </c>
      <c r="C439" s="10" t="str">
        <f>INDEX(Tableau1[], MATCH(Tableau3[[#This Row],[REFERENCE]], Tableau1[NUMERO], 0), 3)</f>
        <v>SPEC</v>
      </c>
      <c r="D439" s="10" t="str">
        <f>INDEX(Tableau1[], MATCH(Tableau3[[#This Row],[REFERENCE]], Tableau1[NUMERO], 0),4)</f>
        <v>SMT PLASTRON IC60 - EMPLACEMENT NSX250</v>
      </c>
      <c r="E439" s="10">
        <f>INDEX(Tableau1[], MATCH(Tableau3[[#This Row],[REFERENCE]], Tableau1[NUMERO], 0), 5)</f>
        <v>0</v>
      </c>
      <c r="F439" s="10" t="str">
        <f>INDEX(Tableau1[], MATCH(Tableau3[[#This Row],[REFERENCE]], Tableau1[NUMERO], 0), 6)</f>
        <v>GVE</v>
      </c>
      <c r="G439" s="10" t="str">
        <f>INDEX(Tableau1[], MATCH(Tableau3[[#This Row],[REFERENCE]], Tableau1[NUMERO], 0), 7)</f>
        <v>AUX</v>
      </c>
      <c r="H439" t="s">
        <v>12692</v>
      </c>
      <c r="J439" s="2">
        <v>43840</v>
      </c>
      <c r="K439" s="2"/>
      <c r="L439" s="11" t="s">
        <v>12623</v>
      </c>
      <c r="P439" s="8"/>
      <c r="Q439" s="2"/>
    </row>
    <row r="440" spans="1:17">
      <c r="A440" s="13">
        <v>34408137</v>
      </c>
      <c r="B440" s="5">
        <f>INDEX(Tableau1[], MATCH(Tableau3[[#This Row],[REFERENCE]], Tableau1[NUMERO], 0), 2)</f>
        <v>44138</v>
      </c>
      <c r="C440" s="6" t="str">
        <f>INDEX(Tableau1[], MATCH(Tableau3[[#This Row],[REFERENCE]], Tableau1[NUMERO], 0), 3)</f>
        <v>SPEC</v>
      </c>
      <c r="D440" s="6" t="str">
        <f>INDEX(Tableau1[], MATCH(Tableau3[[#This Row],[REFERENCE]], Tableau1[NUMERO], 0),4)</f>
        <v>SMT SUPPORT BYPASS NSX250 1000</v>
      </c>
      <c r="E440" s="6">
        <f>INDEX(Tableau1[], MATCH(Tableau3[[#This Row],[REFERENCE]], Tableau1[NUMERO], 0), 5)</f>
        <v>0</v>
      </c>
      <c r="F440" s="6" t="str">
        <f>INDEX(Tableau1[], MATCH(Tableau3[[#This Row],[REFERENCE]], Tableau1[NUMERO], 0), 6)</f>
        <v>GVE</v>
      </c>
      <c r="G440" s="6" t="str">
        <f>INDEX(Tableau1[], MATCH(Tableau3[[#This Row],[REFERENCE]], Tableau1[NUMERO], 0), 7)</f>
        <v>BYPASS</v>
      </c>
      <c r="H440" t="s">
        <v>12691</v>
      </c>
      <c r="J440" s="2">
        <v>43840</v>
      </c>
      <c r="K440" s="2"/>
      <c r="L440" s="11" t="s">
        <v>12623</v>
      </c>
      <c r="P440" s="8"/>
      <c r="Q440" s="2"/>
    </row>
    <row r="441" spans="1:17">
      <c r="A441" s="13">
        <v>34408138</v>
      </c>
      <c r="B441" s="5">
        <f>INDEX(Tableau1[], MATCH(Tableau3[[#This Row],[REFERENCE]], Tableau1[NUMERO], 0), 2)</f>
        <v>44138</v>
      </c>
      <c r="C441" s="6" t="str">
        <f>INDEX(Tableau1[], MATCH(Tableau3[[#This Row],[REFERENCE]], Tableau1[NUMERO], 0), 3)</f>
        <v>SPEC</v>
      </c>
      <c r="D441" s="6" t="str">
        <f>INDEX(Tableau1[], MATCH(Tableau3[[#This Row],[REFERENCE]], Tableau1[NUMERO], 0),4)</f>
        <v>SMT PLASTRON BYPASS NSX250 1000</v>
      </c>
      <c r="E441" s="6">
        <f>INDEX(Tableau1[], MATCH(Tableau3[[#This Row],[REFERENCE]], Tableau1[NUMERO], 0), 5)</f>
        <v>0</v>
      </c>
      <c r="F441" s="6" t="str">
        <f>INDEX(Tableau1[], MATCH(Tableau3[[#This Row],[REFERENCE]], Tableau1[NUMERO], 0), 6)</f>
        <v>GVE</v>
      </c>
      <c r="G441" s="6" t="str">
        <f>INDEX(Tableau1[], MATCH(Tableau3[[#This Row],[REFERENCE]], Tableau1[NUMERO], 0), 7)</f>
        <v>BYPASS</v>
      </c>
      <c r="H441" t="s">
        <v>12691</v>
      </c>
      <c r="J441" s="2">
        <v>43840</v>
      </c>
      <c r="K441" s="2"/>
      <c r="L441" s="11" t="s">
        <v>12623</v>
      </c>
      <c r="P441" s="8"/>
      <c r="Q441" s="2"/>
    </row>
    <row r="442" spans="1:17">
      <c r="A442" s="13">
        <v>34408139</v>
      </c>
      <c r="B442" s="9">
        <f>INDEX(Tableau1[], MATCH(Tableau3[[#This Row],[REFERENCE]], Tableau1[NUMERO], 0), 2)</f>
        <v>44138</v>
      </c>
      <c r="C442" s="10" t="str">
        <f>INDEX(Tableau1[], MATCH(Tableau3[[#This Row],[REFERENCE]], Tableau1[NUMERO], 0), 3)</f>
        <v>SPEC</v>
      </c>
      <c r="D442" s="10" t="str">
        <f>INDEX(Tableau1[], MATCH(Tableau3[[#This Row],[REFERENCE]], Tableau1[NUMERO], 0),4)</f>
        <v>SMT PLASTRON 100 1000</v>
      </c>
      <c r="E442" s="10">
        <f>INDEX(Tableau1[], MATCH(Tableau3[[#This Row],[REFERENCE]], Tableau1[NUMERO], 0), 5)</f>
        <v>0</v>
      </c>
      <c r="F442" s="10" t="str">
        <f>INDEX(Tableau1[], MATCH(Tableau3[[#This Row],[REFERENCE]], Tableau1[NUMERO], 0), 6)</f>
        <v>GVE</v>
      </c>
      <c r="G442" s="10" t="str">
        <f>INDEX(Tableau1[], MATCH(Tableau3[[#This Row],[REFERENCE]], Tableau1[NUMERO], 0), 7)</f>
        <v>BYPASS</v>
      </c>
      <c r="H442" t="s">
        <v>12691</v>
      </c>
      <c r="J442" s="2">
        <v>43840</v>
      </c>
      <c r="K442" s="2"/>
      <c r="L442" s="11" t="s">
        <v>12623</v>
      </c>
      <c r="P442" s="8"/>
      <c r="Q442" s="2"/>
    </row>
    <row r="443" spans="1:17">
      <c r="A443" s="13">
        <v>34408140</v>
      </c>
      <c r="B443" s="5">
        <f>INDEX(Tableau1[], MATCH(Tableau3[[#This Row],[REFERENCE]], Tableau1[NUMERO], 0), 2)</f>
        <v>43836</v>
      </c>
      <c r="C443" s="6" t="str">
        <f>INDEX(Tableau1[], MATCH(Tableau3[[#This Row],[REFERENCE]], Tableau1[NUMERO], 0), 3)</f>
        <v>SPEC</v>
      </c>
      <c r="D443" s="6" t="str">
        <f>INDEX(Tableau1[], MATCH(Tableau3[[#This Row],[REFERENCE]], Tableau1[NUMERO], 0),4)</f>
        <v>SMT FIX CABLES BYPASS NSX250 1000</v>
      </c>
      <c r="E443" s="6">
        <f>INDEX(Tableau1[], MATCH(Tableau3[[#This Row],[REFERENCE]], Tableau1[NUMERO], 0), 5)</f>
        <v>0</v>
      </c>
      <c r="F443" s="6" t="str">
        <f>INDEX(Tableau1[], MATCH(Tableau3[[#This Row],[REFERENCE]], Tableau1[NUMERO], 0), 6)</f>
        <v>GVE</v>
      </c>
      <c r="G443" s="6" t="str">
        <f>INDEX(Tableau1[], MATCH(Tableau3[[#This Row],[REFERENCE]], Tableau1[NUMERO], 0), 7)</f>
        <v>BYPASS</v>
      </c>
      <c r="H443" t="s">
        <v>12691</v>
      </c>
      <c r="J443" s="2">
        <v>43840</v>
      </c>
      <c r="K443" s="2"/>
      <c r="L443" s="11" t="s">
        <v>12623</v>
      </c>
      <c r="P443" s="8"/>
      <c r="Q443" s="2"/>
    </row>
    <row r="444" spans="1:17">
      <c r="A444" s="13">
        <v>34408142</v>
      </c>
      <c r="B444" s="5">
        <f>INDEX(Tableau1[], MATCH(Tableau3[[#This Row],[REFERENCE]], Tableau1[NUMERO], 0), 2)</f>
        <v>43839</v>
      </c>
      <c r="C444" s="6" t="str">
        <f>INDEX(Tableau1[], MATCH(Tableau3[[#This Row],[REFERENCE]], Tableau1[NUMERO], 0), 3)</f>
        <v>SPEC</v>
      </c>
      <c r="D444" s="6" t="str">
        <f>INDEX(Tableau1[], MATCH(Tableau3[[#This Row],[REFERENCE]], Tableau1[NUMERO], 0),4)</f>
        <v>SMT TOIT GVE VENTILE</v>
      </c>
      <c r="E444" s="6">
        <f>INDEX(Tableau1[], MATCH(Tableau3[[#This Row],[REFERENCE]], Tableau1[NUMERO], 0), 5)</f>
        <v>0</v>
      </c>
      <c r="F444" s="6" t="str">
        <f>INDEX(Tableau1[], MATCH(Tableau3[[#This Row],[REFERENCE]], Tableau1[NUMERO], 0), 6)</f>
        <v>GVE</v>
      </c>
      <c r="G444" s="6" t="str">
        <f>INDEX(Tableau1[], MATCH(Tableau3[[#This Row],[REFERENCE]], Tableau1[NUMERO], 0), 7)</f>
        <v>AUX</v>
      </c>
      <c r="H444" t="s">
        <v>12691</v>
      </c>
      <c r="J444" s="2">
        <v>43840</v>
      </c>
      <c r="K444" s="2"/>
      <c r="L444" s="11" t="s">
        <v>12623</v>
      </c>
      <c r="P444" s="8"/>
      <c r="Q444" s="2"/>
    </row>
    <row r="445" spans="1:17">
      <c r="A445" s="13">
        <v>34408143</v>
      </c>
      <c r="B445" s="5">
        <f>INDEX(Tableau1[], MATCH(Tableau3[[#This Row],[REFERENCE]], Tableau1[NUMERO], 0), 2)</f>
        <v>43839</v>
      </c>
      <c r="C445" s="6" t="str">
        <f>INDEX(Tableau1[], MATCH(Tableau3[[#This Row],[REFERENCE]], Tableau1[NUMERO], 0), 3)</f>
        <v>SPEC</v>
      </c>
      <c r="D445" s="6" t="str">
        <f>INDEX(Tableau1[], MATCH(Tableau3[[#This Row],[REFERENCE]], Tableau1[NUMERO], 0),4)</f>
        <v>SMT SUPPORT SONDE TC</v>
      </c>
      <c r="E445" s="6">
        <f>INDEX(Tableau1[], MATCH(Tableau3[[#This Row],[REFERENCE]], Tableau1[NUMERO], 0), 5)</f>
        <v>0</v>
      </c>
      <c r="F445" s="6" t="str">
        <f>INDEX(Tableau1[], MATCH(Tableau3[[#This Row],[REFERENCE]], Tableau1[NUMERO], 0), 6)</f>
        <v>GVE</v>
      </c>
      <c r="G445" s="6" t="str">
        <f>INDEX(Tableau1[], MATCH(Tableau3[[#This Row],[REFERENCE]], Tableau1[NUMERO], 0), 7)</f>
        <v>AUX</v>
      </c>
      <c r="H445" t="s">
        <v>12691</v>
      </c>
      <c r="J445" s="2">
        <v>43840</v>
      </c>
      <c r="K445" s="2"/>
      <c r="L445" s="11" t="s">
        <v>12623</v>
      </c>
      <c r="P445" s="8"/>
      <c r="Q445" s="2"/>
    </row>
    <row r="446" spans="1:17">
      <c r="A446" s="13">
        <v>34408144</v>
      </c>
      <c r="B446" s="9">
        <f>INDEX(Tableau1[], MATCH(Tableau3[[#This Row],[REFERENCE]], Tableau1[NUMERO], 0), 2)</f>
        <v>43839</v>
      </c>
      <c r="C446" s="10" t="str">
        <f>INDEX(Tableau1[], MATCH(Tableau3[[#This Row],[REFERENCE]], Tableau1[NUMERO], 0), 3)</f>
        <v>SPEC</v>
      </c>
      <c r="D446" s="10" t="str">
        <f>INDEX(Tableau1[], MATCH(Tableau3[[#This Row],[REFERENCE]], Tableau1[NUMERO], 0),4)</f>
        <v>SMT SUPPORT IC60 - EMPLACEMENT NSX250</v>
      </c>
      <c r="E446" s="10">
        <f>INDEX(Tableau1[], MATCH(Tableau3[[#This Row],[REFERENCE]], Tableau1[NUMERO], 0), 5)</f>
        <v>0</v>
      </c>
      <c r="F446" s="10" t="str">
        <f>INDEX(Tableau1[], MATCH(Tableau3[[#This Row],[REFERENCE]], Tableau1[NUMERO], 0), 6)</f>
        <v>GVE</v>
      </c>
      <c r="G446" s="10" t="str">
        <f>INDEX(Tableau1[], MATCH(Tableau3[[#This Row],[REFERENCE]], Tableau1[NUMERO], 0), 7)</f>
        <v>AUX</v>
      </c>
      <c r="H446" t="s">
        <v>12691</v>
      </c>
      <c r="J446" s="2">
        <v>43840</v>
      </c>
      <c r="K446" s="2"/>
      <c r="L446" s="11" t="s">
        <v>12623</v>
      </c>
      <c r="P446" s="8"/>
      <c r="Q446" s="2"/>
    </row>
    <row r="447" spans="1:17">
      <c r="A447" s="13">
        <v>34408145</v>
      </c>
      <c r="B447" s="5">
        <f>INDEX(Tableau1[], MATCH(Tableau3[[#This Row],[REFERENCE]], Tableau1[NUMERO], 0), 2)</f>
        <v>43839</v>
      </c>
      <c r="C447" s="6" t="str">
        <f>INDEX(Tableau1[], MATCH(Tableau3[[#This Row],[REFERENCE]], Tableau1[NUMERO], 0), 3)</f>
        <v>SPEC</v>
      </c>
      <c r="D447" s="6" t="str">
        <f>INDEX(Tableau1[], MATCH(Tableau3[[#This Row],[REFERENCE]], Tableau1[NUMERO], 0),4)</f>
        <v>SMT PLASTRON IC60 - EMPLACEMENT NSX250</v>
      </c>
      <c r="E447" s="6">
        <f>INDEX(Tableau1[], MATCH(Tableau3[[#This Row],[REFERENCE]], Tableau1[NUMERO], 0), 5)</f>
        <v>0</v>
      </c>
      <c r="F447" s="6" t="str">
        <f>INDEX(Tableau1[], MATCH(Tableau3[[#This Row],[REFERENCE]], Tableau1[NUMERO], 0), 6)</f>
        <v>GVE</v>
      </c>
      <c r="G447" s="6" t="str">
        <f>INDEX(Tableau1[], MATCH(Tableau3[[#This Row],[REFERENCE]], Tableau1[NUMERO], 0), 7)</f>
        <v>AUX</v>
      </c>
      <c r="H447" t="s">
        <v>12691</v>
      </c>
      <c r="J447" s="2">
        <v>43840</v>
      </c>
      <c r="K447" s="2"/>
      <c r="L447" s="11" t="s">
        <v>12623</v>
      </c>
      <c r="P447" s="8"/>
      <c r="Q447" s="2"/>
    </row>
    <row r="448" spans="1:17">
      <c r="A448" s="8">
        <v>34407751</v>
      </c>
      <c r="B448" s="5">
        <f>INDEX(Tableau1[], MATCH(Tableau3[[#This Row],[REFERENCE]], Tableau1[NUMERO], 0), 2)</f>
        <v>43574</v>
      </c>
      <c r="C448" s="6" t="str">
        <f>INDEX(Tableau1[], MATCH(Tableau3[[#This Row],[REFERENCE]], Tableau1[NUMERO], 0), 3)</f>
        <v>SPEC</v>
      </c>
      <c r="D448" s="6" t="str">
        <f>INDEX(Tableau1[], MATCH(Tableau3[[#This Row],[REFERENCE]], Tableau1[NUMERO], 0),4)</f>
        <v>SMT PLASTRON BIRDY 1000x900MM</v>
      </c>
      <c r="E448" s="6" t="str">
        <f>INDEX(Tableau1[], MATCH(Tableau3[[#This Row],[REFERENCE]], Tableau1[NUMERO], 0), 5)</f>
        <v>BIRDY</v>
      </c>
      <c r="F448" s="6">
        <f>INDEX(Tableau1[], MATCH(Tableau3[[#This Row],[REFERENCE]], Tableau1[NUMERO], 0), 6)</f>
        <v>0</v>
      </c>
      <c r="G448" s="6">
        <f>INDEX(Tableau1[], MATCH(Tableau3[[#This Row],[REFERENCE]], Tableau1[NUMERO], 0), 7)</f>
        <v>0</v>
      </c>
      <c r="H448" t="s">
        <v>12609</v>
      </c>
      <c r="J448" s="2">
        <v>43843</v>
      </c>
      <c r="K448" s="2">
        <v>43843</v>
      </c>
      <c r="L448" s="2"/>
      <c r="N448" s="35">
        <v>1</v>
      </c>
      <c r="O448" s="7">
        <v>70</v>
      </c>
      <c r="P448" s="8" t="s">
        <v>12614</v>
      </c>
      <c r="Q448" s="2">
        <v>43934</v>
      </c>
    </row>
    <row r="449" spans="1:17">
      <c r="A449" s="8">
        <v>34401754</v>
      </c>
      <c r="B449" s="2">
        <f>INDEX(Tableau1[], MATCH(Tableau3[[#This Row],[REFERENCE]], Tableau1[NUMERO], 0), 2)</f>
        <v>39995</v>
      </c>
      <c r="C449" t="str">
        <f>INDEX(Tableau1[], MATCH(Tableau3[[#This Row],[REFERENCE]], Tableau1[NUMERO], 0), 3)</f>
        <v>SPEC</v>
      </c>
      <c r="D449" t="str">
        <f>INDEX(Tableau1[], MATCH(Tableau3[[#This Row],[REFERENCE]], Tableau1[NUMERO], 0),4)</f>
        <v>Plastron inférieur perforé  pour Birdy l=712</v>
      </c>
      <c r="E449" t="str">
        <f>INDEX(Tableau1[], MATCH(Tableau3[[#This Row],[REFERENCE]], Tableau1[NUMERO], 0), 5)</f>
        <v>G5000</v>
      </c>
      <c r="F449">
        <f>INDEX(Tableau1[], MATCH(Tableau3[[#This Row],[REFERENCE]], Tableau1[NUMERO], 0), 6)</f>
        <v>0</v>
      </c>
      <c r="G449">
        <f>INDEX(Tableau1[], MATCH(Tableau3[[#This Row],[REFERENCE]], Tableau1[NUMERO], 0), 7)</f>
        <v>0</v>
      </c>
      <c r="H449" t="s">
        <v>12609</v>
      </c>
      <c r="J449" s="2">
        <v>43846</v>
      </c>
      <c r="K449" s="2">
        <v>17</v>
      </c>
      <c r="L449" s="2"/>
      <c r="N449" s="35">
        <v>1</v>
      </c>
      <c r="O449" s="7">
        <v>122</v>
      </c>
      <c r="P449" s="8" t="s">
        <v>12614</v>
      </c>
      <c r="Q449" s="2">
        <v>43938</v>
      </c>
    </row>
    <row r="450" spans="1:17">
      <c r="A450" s="8">
        <v>34401754</v>
      </c>
      <c r="B450" s="2">
        <f>INDEX(Tableau1[], MATCH(Tableau3[[#This Row],[REFERENCE]], Tableau1[NUMERO], 0), 2)</f>
        <v>39995</v>
      </c>
      <c r="C450" t="str">
        <f>INDEX(Tableau1[], MATCH(Tableau3[[#This Row],[REFERENCE]], Tableau1[NUMERO], 0), 3)</f>
        <v>SPEC</v>
      </c>
      <c r="D450" t="str">
        <f>INDEX(Tableau1[], MATCH(Tableau3[[#This Row],[REFERENCE]], Tableau1[NUMERO], 0),4)</f>
        <v>Plastron inférieur perforé  pour Birdy l=712</v>
      </c>
      <c r="E450" t="str">
        <f>INDEX(Tableau1[], MATCH(Tableau3[[#This Row],[REFERENCE]], Tableau1[NUMERO], 0), 5)</f>
        <v>G5000</v>
      </c>
      <c r="F450">
        <f>INDEX(Tableau1[], MATCH(Tableau3[[#This Row],[REFERENCE]], Tableau1[NUMERO], 0), 6)</f>
        <v>0</v>
      </c>
      <c r="G450">
        <f>INDEX(Tableau1[], MATCH(Tableau3[[#This Row],[REFERENCE]], Tableau1[NUMERO], 0), 7)</f>
        <v>0</v>
      </c>
      <c r="H450" t="s">
        <v>12609</v>
      </c>
      <c r="J450" s="2">
        <v>43846</v>
      </c>
      <c r="K450" s="2">
        <v>17</v>
      </c>
      <c r="L450" s="2"/>
      <c r="N450" s="35">
        <v>3</v>
      </c>
      <c r="O450" s="7">
        <v>98</v>
      </c>
      <c r="P450" s="8" t="s">
        <v>12614</v>
      </c>
      <c r="Q450" s="2">
        <v>43938</v>
      </c>
    </row>
    <row r="451" spans="1:17">
      <c r="A451" s="8">
        <v>34407750</v>
      </c>
      <c r="B451" s="2">
        <f>INDEX(Tableau1[], MATCH(Tableau3[[#This Row],[REFERENCE]], Tableau1[NUMERO], 0), 2)</f>
        <v>43574</v>
      </c>
      <c r="C451" t="str">
        <f>INDEX(Tableau1[], MATCH(Tableau3[[#This Row],[REFERENCE]], Tableau1[NUMERO], 0), 3)</f>
        <v>SPEC</v>
      </c>
      <c r="D451" t="str">
        <f>INDEX(Tableau1[], MATCH(Tableau3[[#This Row],[REFERENCE]], Tableau1[NUMERO], 0),4)</f>
        <v>SMT PLASTRON BIRDY 700x900MM</v>
      </c>
      <c r="E451" t="str">
        <f>INDEX(Tableau1[], MATCH(Tableau3[[#This Row],[REFERENCE]], Tableau1[NUMERO], 0), 5)</f>
        <v>BIRDY</v>
      </c>
      <c r="F451">
        <f>INDEX(Tableau1[], MATCH(Tableau3[[#This Row],[REFERENCE]], Tableau1[NUMERO], 0), 6)</f>
        <v>0</v>
      </c>
      <c r="G451">
        <f>INDEX(Tableau1[], MATCH(Tableau3[[#This Row],[REFERENCE]], Tableau1[NUMERO], 0), 7)</f>
        <v>0</v>
      </c>
      <c r="H451" t="s">
        <v>12609</v>
      </c>
      <c r="J451" s="2">
        <v>43846</v>
      </c>
      <c r="K451" s="2">
        <v>17</v>
      </c>
      <c r="L451" s="2"/>
      <c r="N451" s="35">
        <v>1</v>
      </c>
      <c r="O451" s="7">
        <v>40</v>
      </c>
      <c r="P451" s="8" t="s">
        <v>12614</v>
      </c>
      <c r="Q451" s="2">
        <v>43938</v>
      </c>
    </row>
    <row r="452" spans="1:17">
      <c r="A452" s="8">
        <v>34407750</v>
      </c>
      <c r="B452" s="2">
        <f>INDEX(Tableau1[], MATCH(Tableau3[[#This Row],[REFERENCE]], Tableau1[NUMERO], 0), 2)</f>
        <v>43574</v>
      </c>
      <c r="C452" t="str">
        <f>INDEX(Tableau1[], MATCH(Tableau3[[#This Row],[REFERENCE]], Tableau1[NUMERO], 0), 3)</f>
        <v>SPEC</v>
      </c>
      <c r="D452" t="str">
        <f>INDEX(Tableau1[], MATCH(Tableau3[[#This Row],[REFERENCE]], Tableau1[NUMERO], 0),4)</f>
        <v>SMT PLASTRON BIRDY 700x900MM</v>
      </c>
      <c r="E452" t="str">
        <f>INDEX(Tableau1[], MATCH(Tableau3[[#This Row],[REFERENCE]], Tableau1[NUMERO], 0), 5)</f>
        <v>BIRDY</v>
      </c>
      <c r="F452">
        <f>INDEX(Tableau1[], MATCH(Tableau3[[#This Row],[REFERENCE]], Tableau1[NUMERO], 0), 6)</f>
        <v>0</v>
      </c>
      <c r="G452">
        <f>INDEX(Tableau1[], MATCH(Tableau3[[#This Row],[REFERENCE]], Tableau1[NUMERO], 0), 7)</f>
        <v>0</v>
      </c>
      <c r="H452" t="s">
        <v>12609</v>
      </c>
      <c r="J452" s="2">
        <v>43846</v>
      </c>
      <c r="K452" s="2">
        <v>17</v>
      </c>
      <c r="L452" s="2"/>
      <c r="N452" s="35">
        <v>3</v>
      </c>
      <c r="O452" s="7">
        <v>32</v>
      </c>
      <c r="P452" s="8" t="s">
        <v>12614</v>
      </c>
      <c r="Q452" s="2">
        <v>43938</v>
      </c>
    </row>
    <row r="453" spans="1:17">
      <c r="A453" s="8">
        <v>34407344</v>
      </c>
      <c r="B453" s="2">
        <f>INDEX(Tableau1[], MATCH(Tableau3[[#This Row],[REFERENCE]], Tableau1[NUMERO], 0), 2)</f>
        <v>43475</v>
      </c>
      <c r="C453" t="str">
        <f>INDEX(Tableau1[], MATCH(Tableau3[[#This Row],[REFERENCE]], Tableau1[NUMERO], 0), 3)</f>
        <v>SPEC</v>
      </c>
      <c r="D453" t="str">
        <f>INDEX(Tableau1[], MATCH(Tableau3[[#This Row],[REFERENCE]], Tableau1[NUMERO], 0),4)</f>
        <v>SUPPORT CAPA  HORIZONTAL BAS LG 250</v>
      </c>
      <c r="E453" t="str">
        <f>INDEX(Tableau1[], MATCH(Tableau3[[#This Row],[REFERENCE]], Tableau1[NUMERO], 0), 5)</f>
        <v>KIT G600 BAC CAPA KEMET 2019</v>
      </c>
      <c r="F453">
        <f>INDEX(Tableau1[], MATCH(Tableau3[[#This Row],[REFERENCE]], Tableau1[NUMERO], 0), 6)</f>
        <v>0</v>
      </c>
      <c r="G453">
        <f>INDEX(Tableau1[], MATCH(Tableau3[[#This Row],[REFERENCE]], Tableau1[NUMERO], 0), 7)</f>
        <v>0</v>
      </c>
      <c r="H453" t="s">
        <v>12609</v>
      </c>
      <c r="J453" s="2">
        <v>43847</v>
      </c>
      <c r="K453" s="2">
        <v>43851</v>
      </c>
      <c r="L453" s="2"/>
      <c r="N453" s="35">
        <v>4</v>
      </c>
      <c r="O453" s="7">
        <v>19</v>
      </c>
      <c r="P453" s="8" t="s">
        <v>12591</v>
      </c>
      <c r="Q453" s="2">
        <v>43942</v>
      </c>
    </row>
    <row r="454" spans="1:17">
      <c r="A454" s="8">
        <v>34407344</v>
      </c>
      <c r="B454" s="2">
        <f>INDEX(Tableau1[], MATCH(Tableau3[[#This Row],[REFERENCE]], Tableau1[NUMERO], 0), 2)</f>
        <v>43475</v>
      </c>
      <c r="C454" t="str">
        <f>INDEX(Tableau1[], MATCH(Tableau3[[#This Row],[REFERENCE]], Tableau1[NUMERO], 0), 3)</f>
        <v>SPEC</v>
      </c>
      <c r="D454" t="str">
        <f>INDEX(Tableau1[], MATCH(Tableau3[[#This Row],[REFERENCE]], Tableau1[NUMERO], 0),4)</f>
        <v>SUPPORT CAPA  HORIZONTAL BAS LG 250</v>
      </c>
      <c r="E454" t="str">
        <f>INDEX(Tableau1[], MATCH(Tableau3[[#This Row],[REFERENCE]], Tableau1[NUMERO], 0), 5)</f>
        <v>KIT G600 BAC CAPA KEMET 2019</v>
      </c>
      <c r="F454">
        <f>INDEX(Tableau1[], MATCH(Tableau3[[#This Row],[REFERENCE]], Tableau1[NUMERO], 0), 6)</f>
        <v>0</v>
      </c>
      <c r="G454">
        <f>INDEX(Tableau1[], MATCH(Tableau3[[#This Row],[REFERENCE]], Tableau1[NUMERO], 0), 7)</f>
        <v>0</v>
      </c>
      <c r="H454" t="s">
        <v>12609</v>
      </c>
      <c r="J454" s="2">
        <v>43847</v>
      </c>
      <c r="K454" s="2">
        <v>43851</v>
      </c>
      <c r="L454" s="2"/>
      <c r="N454" s="35">
        <v>12</v>
      </c>
      <c r="O454" s="7">
        <v>12</v>
      </c>
      <c r="P454" s="8" t="s">
        <v>12591</v>
      </c>
      <c r="Q454" s="2">
        <v>43942</v>
      </c>
    </row>
    <row r="455" spans="1:17">
      <c r="A455" s="8">
        <v>34407345</v>
      </c>
      <c r="B455" s="2">
        <f>INDEX(Tableau1[], MATCH(Tableau3[[#This Row],[REFERENCE]], Tableau1[NUMERO], 0), 2)</f>
        <v>43475</v>
      </c>
      <c r="C455" t="str">
        <f>INDEX(Tableau1[], MATCH(Tableau3[[#This Row],[REFERENCE]], Tableau1[NUMERO], 0), 3)</f>
        <v>SPEC</v>
      </c>
      <c r="D455" t="str">
        <f>INDEX(Tableau1[], MATCH(Tableau3[[#This Row],[REFERENCE]], Tableau1[NUMERO], 0),4)</f>
        <v>Montant arrière CAPA Vertical THM G600 LG1662</v>
      </c>
      <c r="E455" t="str">
        <f>INDEX(Tableau1[], MATCH(Tableau3[[#This Row],[REFERENCE]], Tableau1[NUMERO], 0), 5)</f>
        <v>KIT G600 BAC CAPA KEMET 2019</v>
      </c>
      <c r="F455">
        <f>INDEX(Tableau1[], MATCH(Tableau3[[#This Row],[REFERENCE]], Tableau1[NUMERO], 0), 6)</f>
        <v>0</v>
      </c>
      <c r="G455">
        <f>INDEX(Tableau1[], MATCH(Tableau3[[#This Row],[REFERENCE]], Tableau1[NUMERO], 0), 7)</f>
        <v>0</v>
      </c>
      <c r="H455" t="s">
        <v>12609</v>
      </c>
      <c r="J455" s="2">
        <v>43847</v>
      </c>
      <c r="K455" s="2">
        <v>43851</v>
      </c>
      <c r="L455" s="2"/>
      <c r="N455" s="35">
        <v>1</v>
      </c>
      <c r="O455" s="7">
        <v>60</v>
      </c>
      <c r="P455" s="8" t="s">
        <v>12591</v>
      </c>
      <c r="Q455" s="2">
        <v>43942</v>
      </c>
    </row>
    <row r="456" spans="1:17">
      <c r="A456" s="8">
        <v>34407345</v>
      </c>
      <c r="B456" s="2">
        <f>INDEX(Tableau1[], MATCH(Tableau3[[#This Row],[REFERENCE]], Tableau1[NUMERO], 0), 2)</f>
        <v>43475</v>
      </c>
      <c r="C456" t="str">
        <f>INDEX(Tableau1[], MATCH(Tableau3[[#This Row],[REFERENCE]], Tableau1[NUMERO], 0), 3)</f>
        <v>SPEC</v>
      </c>
      <c r="D456" t="str">
        <f>INDEX(Tableau1[], MATCH(Tableau3[[#This Row],[REFERENCE]], Tableau1[NUMERO], 0),4)</f>
        <v>Montant arrière CAPA Vertical THM G600 LG1662</v>
      </c>
      <c r="E456" t="str">
        <f>INDEX(Tableau1[], MATCH(Tableau3[[#This Row],[REFERENCE]], Tableau1[NUMERO], 0), 5)</f>
        <v>KIT G600 BAC CAPA KEMET 2019</v>
      </c>
      <c r="F456">
        <f>INDEX(Tableau1[], MATCH(Tableau3[[#This Row],[REFERENCE]], Tableau1[NUMERO], 0), 6)</f>
        <v>0</v>
      </c>
      <c r="G456">
        <f>INDEX(Tableau1[], MATCH(Tableau3[[#This Row],[REFERENCE]], Tableau1[NUMERO], 0), 7)</f>
        <v>0</v>
      </c>
      <c r="H456" t="s">
        <v>12609</v>
      </c>
      <c r="J456" s="2">
        <v>43847</v>
      </c>
      <c r="K456" s="2">
        <v>43851</v>
      </c>
      <c r="L456" s="2"/>
      <c r="N456" s="35">
        <v>3</v>
      </c>
      <c r="O456" s="7">
        <v>49</v>
      </c>
      <c r="P456" s="8" t="s">
        <v>12591</v>
      </c>
      <c r="Q456" s="2">
        <v>43942</v>
      </c>
    </row>
    <row r="457" spans="1:17">
      <c r="A457" s="8">
        <v>34407349</v>
      </c>
      <c r="B457" s="2">
        <f>INDEX(Tableau1[], MATCH(Tableau3[[#This Row],[REFERENCE]], Tableau1[NUMERO], 0), 2)</f>
        <v>43475</v>
      </c>
      <c r="C457" t="str">
        <f>INDEX(Tableau1[], MATCH(Tableau3[[#This Row],[REFERENCE]], Tableau1[NUMERO], 0), 3)</f>
        <v>SPEC</v>
      </c>
      <c r="D457" t="str">
        <f>INDEX(Tableau1[], MATCH(Tableau3[[#This Row],[REFERENCE]], Tableau1[NUMERO], 0),4)</f>
        <v>SUPPORT  DROIT CAPA THM G600 LG 710</v>
      </c>
      <c r="E457" t="str">
        <f>INDEX(Tableau1[], MATCH(Tableau3[[#This Row],[REFERENCE]], Tableau1[NUMERO], 0), 5)</f>
        <v>KIT G600 BAC CAPA KEMET 2019</v>
      </c>
      <c r="F457">
        <f>INDEX(Tableau1[], MATCH(Tableau3[[#This Row],[REFERENCE]], Tableau1[NUMERO], 0), 6)</f>
        <v>0</v>
      </c>
      <c r="G457">
        <f>INDEX(Tableau1[], MATCH(Tableau3[[#This Row],[REFERENCE]], Tableau1[NUMERO], 0), 7)</f>
        <v>0</v>
      </c>
      <c r="H457" t="s">
        <v>12609</v>
      </c>
      <c r="J457" s="2">
        <v>43847</v>
      </c>
      <c r="K457" s="2">
        <v>43851</v>
      </c>
      <c r="L457" s="2"/>
      <c r="N457" s="35">
        <v>1</v>
      </c>
      <c r="O457" s="7">
        <v>28</v>
      </c>
      <c r="P457" s="8" t="s">
        <v>12591</v>
      </c>
      <c r="Q457" s="2">
        <v>43942</v>
      </c>
    </row>
    <row r="458" spans="1:17">
      <c r="A458" s="8">
        <v>34407349</v>
      </c>
      <c r="B458" s="2">
        <f>INDEX(Tableau1[], MATCH(Tableau3[[#This Row],[REFERENCE]], Tableau1[NUMERO], 0), 2)</f>
        <v>43475</v>
      </c>
      <c r="C458" t="str">
        <f>INDEX(Tableau1[], MATCH(Tableau3[[#This Row],[REFERENCE]], Tableau1[NUMERO], 0), 3)</f>
        <v>SPEC</v>
      </c>
      <c r="D458" t="str">
        <f>INDEX(Tableau1[], MATCH(Tableau3[[#This Row],[REFERENCE]], Tableau1[NUMERO], 0),4)</f>
        <v>SUPPORT  DROIT CAPA THM G600 LG 710</v>
      </c>
      <c r="E458" t="str">
        <f>INDEX(Tableau1[], MATCH(Tableau3[[#This Row],[REFERENCE]], Tableau1[NUMERO], 0), 5)</f>
        <v>KIT G600 BAC CAPA KEMET 2019</v>
      </c>
      <c r="F458">
        <f>INDEX(Tableau1[], MATCH(Tableau3[[#This Row],[REFERENCE]], Tableau1[NUMERO], 0), 6)</f>
        <v>0</v>
      </c>
      <c r="G458">
        <f>INDEX(Tableau1[], MATCH(Tableau3[[#This Row],[REFERENCE]], Tableau1[NUMERO], 0), 7)</f>
        <v>0</v>
      </c>
      <c r="H458" t="s">
        <v>12609</v>
      </c>
      <c r="J458" s="2">
        <v>43847</v>
      </c>
      <c r="K458" s="2">
        <v>43851</v>
      </c>
      <c r="L458" s="2"/>
      <c r="N458" s="35">
        <v>3</v>
      </c>
      <c r="O458" s="7">
        <v>24</v>
      </c>
      <c r="P458" s="8" t="s">
        <v>12591</v>
      </c>
      <c r="Q458" s="2">
        <v>43942</v>
      </c>
    </row>
    <row r="459" spans="1:17">
      <c r="A459" s="8">
        <v>34407350</v>
      </c>
      <c r="B459" s="2">
        <f>INDEX(Tableau1[], MATCH(Tableau3[[#This Row],[REFERENCE]], Tableau1[NUMERO], 0), 2)</f>
        <v>43475</v>
      </c>
      <c r="C459" t="str">
        <f>INDEX(Tableau1[], MATCH(Tableau3[[#This Row],[REFERENCE]], Tableau1[NUMERO], 0), 3)</f>
        <v>SPEC</v>
      </c>
      <c r="D459" t="str">
        <f>INDEX(Tableau1[], MATCH(Tableau3[[#This Row],[REFERENCE]], Tableau1[NUMERO], 0),4)</f>
        <v>SUPPORT  DROIT CAPA THM G600 LG 710</v>
      </c>
      <c r="E459" t="str">
        <f>INDEX(Tableau1[], MATCH(Tableau3[[#This Row],[REFERENCE]], Tableau1[NUMERO], 0), 5)</f>
        <v>KIT G600 BAC CAPA KEMET 2019</v>
      </c>
      <c r="F459">
        <f>INDEX(Tableau1[], MATCH(Tableau3[[#This Row],[REFERENCE]], Tableau1[NUMERO], 0), 6)</f>
        <v>0</v>
      </c>
      <c r="G459">
        <f>INDEX(Tableau1[], MATCH(Tableau3[[#This Row],[REFERENCE]], Tableau1[NUMERO], 0), 7)</f>
        <v>0</v>
      </c>
      <c r="H459" t="s">
        <v>12609</v>
      </c>
      <c r="J459" s="2">
        <v>43847</v>
      </c>
      <c r="K459" s="2">
        <v>43851</v>
      </c>
      <c r="L459" s="2"/>
      <c r="N459" s="35">
        <v>1</v>
      </c>
      <c r="O459" s="7">
        <v>30</v>
      </c>
      <c r="P459" s="8" t="s">
        <v>12591</v>
      </c>
      <c r="Q459" s="2">
        <v>43942</v>
      </c>
    </row>
    <row r="460" spans="1:17">
      <c r="A460" s="8">
        <v>34407350</v>
      </c>
      <c r="B460" s="2">
        <f>INDEX(Tableau1[], MATCH(Tableau3[[#This Row],[REFERENCE]], Tableau1[NUMERO], 0), 2)</f>
        <v>43475</v>
      </c>
      <c r="C460" t="str">
        <f>INDEX(Tableau1[], MATCH(Tableau3[[#This Row],[REFERENCE]], Tableau1[NUMERO], 0), 3)</f>
        <v>SPEC</v>
      </c>
      <c r="D460" t="str">
        <f>INDEX(Tableau1[], MATCH(Tableau3[[#This Row],[REFERENCE]], Tableau1[NUMERO], 0),4)</f>
        <v>SUPPORT  DROIT CAPA THM G600 LG 710</v>
      </c>
      <c r="E460" t="str">
        <f>INDEX(Tableau1[], MATCH(Tableau3[[#This Row],[REFERENCE]], Tableau1[NUMERO], 0), 5)</f>
        <v>KIT G600 BAC CAPA KEMET 2019</v>
      </c>
      <c r="F460">
        <f>INDEX(Tableau1[], MATCH(Tableau3[[#This Row],[REFERENCE]], Tableau1[NUMERO], 0), 6)</f>
        <v>0</v>
      </c>
      <c r="G460">
        <f>INDEX(Tableau1[], MATCH(Tableau3[[#This Row],[REFERENCE]], Tableau1[NUMERO], 0), 7)</f>
        <v>0</v>
      </c>
      <c r="H460" t="s">
        <v>12609</v>
      </c>
      <c r="J460" s="2">
        <v>43847</v>
      </c>
      <c r="K460" s="2">
        <v>43851</v>
      </c>
      <c r="L460" s="2"/>
      <c r="N460" s="35">
        <v>3</v>
      </c>
      <c r="O460" s="7">
        <v>26</v>
      </c>
      <c r="P460" s="8" t="s">
        <v>12591</v>
      </c>
      <c r="Q460" s="2">
        <v>43942</v>
      </c>
    </row>
    <row r="461" spans="1:17">
      <c r="A461" s="8">
        <v>34407351</v>
      </c>
      <c r="B461" s="2">
        <f>INDEX(Tableau1[], MATCH(Tableau3[[#This Row],[REFERENCE]], Tableau1[NUMERO], 0), 2)</f>
        <v>43475</v>
      </c>
      <c r="C461" t="str">
        <f>INDEX(Tableau1[], MATCH(Tableau3[[#This Row],[REFERENCE]], Tableau1[NUMERO], 0), 3)</f>
        <v>SPEC</v>
      </c>
      <c r="D461" t="str">
        <f>INDEX(Tableau1[], MATCH(Tableau3[[#This Row],[REFERENCE]], Tableau1[NUMERO], 0),4)</f>
        <v>SUPPORT  DROIT CAPA THM G600 LG 710</v>
      </c>
      <c r="E461" t="str">
        <f>INDEX(Tableau1[], MATCH(Tableau3[[#This Row],[REFERENCE]], Tableau1[NUMERO], 0), 5)</f>
        <v>KIT G600 BAC CAPA KEMET 2019</v>
      </c>
      <c r="F461">
        <f>INDEX(Tableau1[], MATCH(Tableau3[[#This Row],[REFERENCE]], Tableau1[NUMERO], 0), 6)</f>
        <v>0</v>
      </c>
      <c r="G461">
        <f>INDEX(Tableau1[], MATCH(Tableau3[[#This Row],[REFERENCE]], Tableau1[NUMERO], 0), 7)</f>
        <v>0</v>
      </c>
      <c r="H461" t="s">
        <v>12609</v>
      </c>
      <c r="J461" s="2">
        <v>43847</v>
      </c>
      <c r="K461" s="2">
        <v>43851</v>
      </c>
      <c r="L461" s="2"/>
      <c r="N461" s="35">
        <v>1</v>
      </c>
      <c r="O461" s="7">
        <v>28</v>
      </c>
      <c r="P461" s="8" t="s">
        <v>12591</v>
      </c>
      <c r="Q461" s="2">
        <v>43942</v>
      </c>
    </row>
    <row r="462" spans="1:17">
      <c r="A462" s="8">
        <v>34407351</v>
      </c>
      <c r="B462" s="2">
        <f>INDEX(Tableau1[], MATCH(Tableau3[[#This Row],[REFERENCE]], Tableau1[NUMERO], 0), 2)</f>
        <v>43475</v>
      </c>
      <c r="C462" t="str">
        <f>INDEX(Tableau1[], MATCH(Tableau3[[#This Row],[REFERENCE]], Tableau1[NUMERO], 0), 3)</f>
        <v>SPEC</v>
      </c>
      <c r="D462" t="str">
        <f>INDEX(Tableau1[], MATCH(Tableau3[[#This Row],[REFERENCE]], Tableau1[NUMERO], 0),4)</f>
        <v>SUPPORT  DROIT CAPA THM G600 LG 710</v>
      </c>
      <c r="E462" t="str">
        <f>INDEX(Tableau1[], MATCH(Tableau3[[#This Row],[REFERENCE]], Tableau1[NUMERO], 0), 5)</f>
        <v>KIT G600 BAC CAPA KEMET 2019</v>
      </c>
      <c r="F462">
        <f>INDEX(Tableau1[], MATCH(Tableau3[[#This Row],[REFERENCE]], Tableau1[NUMERO], 0), 6)</f>
        <v>0</v>
      </c>
      <c r="G462">
        <f>INDEX(Tableau1[], MATCH(Tableau3[[#This Row],[REFERENCE]], Tableau1[NUMERO], 0), 7)</f>
        <v>0</v>
      </c>
      <c r="H462" t="s">
        <v>12609</v>
      </c>
      <c r="J462" s="2">
        <v>43847</v>
      </c>
      <c r="K462" s="2">
        <v>43851</v>
      </c>
      <c r="L462" s="2"/>
      <c r="N462" s="35">
        <v>3</v>
      </c>
      <c r="O462" s="7">
        <v>24</v>
      </c>
      <c r="P462" s="8" t="s">
        <v>12591</v>
      </c>
      <c r="Q462" s="2">
        <v>43942</v>
      </c>
    </row>
    <row r="463" spans="1:17">
      <c r="A463" s="8">
        <v>34407356</v>
      </c>
      <c r="B463" s="2">
        <f>INDEX(Tableau1[], MATCH(Tableau3[[#This Row],[REFERENCE]], Tableau1[NUMERO], 0), 2)</f>
        <v>43481</v>
      </c>
      <c r="C463" t="str">
        <f>INDEX(Tableau1[], MATCH(Tableau3[[#This Row],[REFERENCE]], Tableau1[NUMERO], 0), 3)</f>
        <v>SPEC</v>
      </c>
      <c r="D463" t="str">
        <f>INDEX(Tableau1[], MATCH(Tableau3[[#This Row],[REFERENCE]], Tableau1[NUMERO], 0),4)</f>
        <v>Support CAPA arrière HAUT THM G600</v>
      </c>
      <c r="E463" t="str">
        <f>INDEX(Tableau1[], MATCH(Tableau3[[#This Row],[REFERENCE]], Tableau1[NUMERO], 0), 5)</f>
        <v>THM G600</v>
      </c>
      <c r="F463">
        <f>INDEX(Tableau1[], MATCH(Tableau3[[#This Row],[REFERENCE]], Tableau1[NUMERO], 0), 6)</f>
        <v>0</v>
      </c>
      <c r="G463">
        <f>INDEX(Tableau1[], MATCH(Tableau3[[#This Row],[REFERENCE]], Tableau1[NUMERO], 0), 7)</f>
        <v>0</v>
      </c>
      <c r="H463" t="s">
        <v>12609</v>
      </c>
      <c r="J463" s="2">
        <v>43847</v>
      </c>
      <c r="K463" s="2">
        <v>43851</v>
      </c>
      <c r="L463" s="2"/>
      <c r="N463" s="35">
        <v>1</v>
      </c>
      <c r="O463" s="7">
        <v>22</v>
      </c>
      <c r="P463" s="8" t="s">
        <v>12591</v>
      </c>
      <c r="Q463" s="2">
        <v>43942</v>
      </c>
    </row>
    <row r="464" spans="1:17">
      <c r="A464" s="8">
        <v>34407356</v>
      </c>
      <c r="B464" s="2">
        <f>INDEX(Tableau1[], MATCH(Tableau3[[#This Row],[REFERENCE]], Tableau1[NUMERO], 0), 2)</f>
        <v>43481</v>
      </c>
      <c r="C464" t="str">
        <f>INDEX(Tableau1[], MATCH(Tableau3[[#This Row],[REFERENCE]], Tableau1[NUMERO], 0), 3)</f>
        <v>SPEC</v>
      </c>
      <c r="D464" t="str">
        <f>INDEX(Tableau1[], MATCH(Tableau3[[#This Row],[REFERENCE]], Tableau1[NUMERO], 0),4)</f>
        <v>Support CAPA arrière HAUT THM G600</v>
      </c>
      <c r="E464" t="str">
        <f>INDEX(Tableau1[], MATCH(Tableau3[[#This Row],[REFERENCE]], Tableau1[NUMERO], 0), 5)</f>
        <v>THM G600</v>
      </c>
      <c r="F464">
        <f>INDEX(Tableau1[], MATCH(Tableau3[[#This Row],[REFERENCE]], Tableau1[NUMERO], 0), 6)</f>
        <v>0</v>
      </c>
      <c r="G464">
        <f>INDEX(Tableau1[], MATCH(Tableau3[[#This Row],[REFERENCE]], Tableau1[NUMERO], 0), 7)</f>
        <v>0</v>
      </c>
      <c r="H464" t="s">
        <v>12609</v>
      </c>
      <c r="J464" s="2">
        <v>43847</v>
      </c>
      <c r="K464" s="2">
        <v>43851</v>
      </c>
      <c r="L464" s="2"/>
      <c r="N464" s="35">
        <v>9</v>
      </c>
      <c r="O464" s="7">
        <v>19</v>
      </c>
      <c r="P464" s="8" t="s">
        <v>12591</v>
      </c>
      <c r="Q464" s="2">
        <v>43942</v>
      </c>
    </row>
    <row r="465" spans="1:17" ht="30">
      <c r="A465" s="8">
        <v>34408147</v>
      </c>
      <c r="B465" s="2">
        <f>INDEX(Tableau1[], MATCH(Tableau3[[#This Row],[REFERENCE]], Tableau1[NUMERO], 0), 2)</f>
        <v>43844</v>
      </c>
      <c r="C465" t="str">
        <f>INDEX(Tableau1[], MATCH(Tableau3[[#This Row],[REFERENCE]], Tableau1[NUMERO], 0), 3)</f>
        <v>SPEC</v>
      </c>
      <c r="D465" t="str">
        <f>INDEX(Tableau1[], MATCH(Tableau3[[#This Row],[REFERENCE]], Tableau1[NUMERO], 0),4)</f>
        <v>SURTOIT IP21 EASY UPS-RAL9003 Alu</v>
      </c>
      <c r="E465" t="str">
        <f>INDEX(Tableau1[], MATCH(Tableau3[[#This Row],[REFERENCE]], Tableau1[NUMERO], 0), 5)</f>
        <v>EASY UPS 10-40kVA High Tower</v>
      </c>
      <c r="F465">
        <f>INDEX(Tableau1[], MATCH(Tableau3[[#This Row],[REFERENCE]], Tableau1[NUMERO], 0), 6)</f>
        <v>0</v>
      </c>
      <c r="G465">
        <f>INDEX(Tableau1[], MATCH(Tableau3[[#This Row],[REFERENCE]], Tableau1[NUMERO], 0), 7)</f>
        <v>0</v>
      </c>
      <c r="H465" t="s">
        <v>12609</v>
      </c>
      <c r="J465" s="12" t="s">
        <v>12694</v>
      </c>
      <c r="K465" s="2"/>
      <c r="L465" s="2"/>
      <c r="N465" s="35">
        <v>1</v>
      </c>
      <c r="O465" s="7">
        <v>128</v>
      </c>
      <c r="P465" s="8" t="s">
        <v>12591</v>
      </c>
      <c r="Q465" s="2">
        <v>43891</v>
      </c>
    </row>
    <row r="466" spans="1:17" ht="30">
      <c r="A466" s="8">
        <v>34401946</v>
      </c>
      <c r="B466" s="2">
        <f>INDEX(Tableau1[], MATCH(Tableau3[[#This Row],[REFERENCE]], Tableau1[NUMERO], 0), 2)</f>
        <v>40143</v>
      </c>
      <c r="C466" t="str">
        <f>INDEX(Tableau1[], MATCH(Tableau3[[#This Row],[REFERENCE]], Tableau1[NUMERO], 0), 3)</f>
        <v>SPEC</v>
      </c>
      <c r="D466" t="str">
        <f>INDEX(Tableau1[], MATCH(Tableau3[[#This Row],[REFERENCE]], Tableau1[NUMERO], 0),4)</f>
        <v>Kit câbles capas rectiphase THM G600</v>
      </c>
      <c r="E466" t="str">
        <f>INDEX(Tableau1[], MATCH(Tableau3[[#This Row],[REFERENCE]], Tableau1[NUMERO], 0), 5)</f>
        <v>THM G600</v>
      </c>
      <c r="F466">
        <f>INDEX(Tableau1[], MATCH(Tableau3[[#This Row],[REFERENCE]], Tableau1[NUMERO], 0), 6)</f>
        <v>0</v>
      </c>
      <c r="G466">
        <f>INDEX(Tableau1[], MATCH(Tableau3[[#This Row],[REFERENCE]], Tableau1[NUMERO], 0), 7)</f>
        <v>0</v>
      </c>
      <c r="H466" t="s">
        <v>12595</v>
      </c>
      <c r="J466" s="12" t="s">
        <v>12695</v>
      </c>
      <c r="K466" s="2">
        <v>43854</v>
      </c>
      <c r="L466" s="2"/>
      <c r="N466" s="35" t="s">
        <v>12684</v>
      </c>
      <c r="O466" s="7">
        <v>145.86000000000001</v>
      </c>
      <c r="P466" s="8" t="s">
        <v>12617</v>
      </c>
      <c r="Q466" s="2">
        <v>43945</v>
      </c>
    </row>
    <row r="467" spans="1:17" ht="30">
      <c r="A467" s="8">
        <v>34401946</v>
      </c>
      <c r="B467" s="2">
        <f>INDEX(Tableau1[], MATCH(Tableau3[[#This Row],[REFERENCE]], Tableau1[NUMERO], 0), 2)</f>
        <v>40143</v>
      </c>
      <c r="C467" t="str">
        <f>INDEX(Tableau1[], MATCH(Tableau3[[#This Row],[REFERENCE]], Tableau1[NUMERO], 0), 3)</f>
        <v>SPEC</v>
      </c>
      <c r="D467" t="str">
        <f>INDEX(Tableau1[], MATCH(Tableau3[[#This Row],[REFERENCE]], Tableau1[NUMERO], 0),4)</f>
        <v>Kit câbles capas rectiphase THM G600</v>
      </c>
      <c r="E467" t="str">
        <f>INDEX(Tableau1[], MATCH(Tableau3[[#This Row],[REFERENCE]], Tableau1[NUMERO], 0), 5)</f>
        <v>THM G600</v>
      </c>
      <c r="F467">
        <f>INDEX(Tableau1[], MATCH(Tableau3[[#This Row],[REFERENCE]], Tableau1[NUMERO], 0), 6)</f>
        <v>0</v>
      </c>
      <c r="G467">
        <f>INDEX(Tableau1[], MATCH(Tableau3[[#This Row],[REFERENCE]], Tableau1[NUMERO], 0), 7)</f>
        <v>0</v>
      </c>
      <c r="H467" t="s">
        <v>12595</v>
      </c>
      <c r="J467" s="12" t="s">
        <v>12695</v>
      </c>
      <c r="K467" s="2">
        <v>43854</v>
      </c>
      <c r="L467" s="2"/>
      <c r="N467" s="35" t="s">
        <v>12686</v>
      </c>
      <c r="O467" s="7">
        <v>141.78</v>
      </c>
      <c r="P467" s="8" t="s">
        <v>12617</v>
      </c>
      <c r="Q467" s="2">
        <v>43945</v>
      </c>
    </row>
    <row r="468" spans="1:17">
      <c r="A468" s="8">
        <v>34407344</v>
      </c>
      <c r="B468" s="2">
        <f>INDEX(Tableau1[], MATCH(Tableau3[[#This Row],[REFERENCE]], Tableau1[NUMERO], 0), 2)</f>
        <v>43475</v>
      </c>
      <c r="C468" t="str">
        <f>INDEX(Tableau1[], MATCH(Tableau3[[#This Row],[REFERENCE]], Tableau1[NUMERO], 0), 3)</f>
        <v>SPEC</v>
      </c>
      <c r="D468" t="str">
        <f>INDEX(Tableau1[], MATCH(Tableau3[[#This Row],[REFERENCE]], Tableau1[NUMERO], 0),4)</f>
        <v>SUPPORT CAPA  HORIZONTAL BAS LG 250</v>
      </c>
      <c r="E468" t="str">
        <f>INDEX(Tableau1[], MATCH(Tableau3[[#This Row],[REFERENCE]], Tableau1[NUMERO], 0), 5)</f>
        <v>KIT G600 BAC CAPA KEMET 2019</v>
      </c>
      <c r="F468">
        <f>INDEX(Tableau1[], MATCH(Tableau3[[#This Row],[REFERENCE]], Tableau1[NUMERO], 0), 6)</f>
        <v>0</v>
      </c>
      <c r="G468">
        <f>INDEX(Tableau1[], MATCH(Tableau3[[#This Row],[REFERENCE]], Tableau1[NUMERO], 0), 7)</f>
        <v>0</v>
      </c>
      <c r="H468" t="s">
        <v>12691</v>
      </c>
      <c r="J468" s="2">
        <v>43851</v>
      </c>
      <c r="K468" s="2">
        <v>43853</v>
      </c>
      <c r="L468" s="2"/>
      <c r="N468" s="35">
        <v>4</v>
      </c>
      <c r="O468" s="7">
        <v>25.8</v>
      </c>
      <c r="P468" s="8" t="s">
        <v>12653</v>
      </c>
      <c r="Q468" s="2">
        <v>43884</v>
      </c>
    </row>
    <row r="469" spans="1:17">
      <c r="A469" s="8">
        <v>34407344</v>
      </c>
      <c r="B469" s="2">
        <f>INDEX(Tableau1[], MATCH(Tableau3[[#This Row],[REFERENCE]], Tableau1[NUMERO], 0), 2)</f>
        <v>43475</v>
      </c>
      <c r="C469" t="str">
        <f>INDEX(Tableau1[], MATCH(Tableau3[[#This Row],[REFERENCE]], Tableau1[NUMERO], 0), 3)</f>
        <v>SPEC</v>
      </c>
      <c r="D469" t="str">
        <f>INDEX(Tableau1[], MATCH(Tableau3[[#This Row],[REFERENCE]], Tableau1[NUMERO], 0),4)</f>
        <v>SUPPORT CAPA  HORIZONTAL BAS LG 250</v>
      </c>
      <c r="E469" t="str">
        <f>INDEX(Tableau1[], MATCH(Tableau3[[#This Row],[REFERENCE]], Tableau1[NUMERO], 0), 5)</f>
        <v>KIT G600 BAC CAPA KEMET 2019</v>
      </c>
      <c r="F469">
        <f>INDEX(Tableau1[], MATCH(Tableau3[[#This Row],[REFERENCE]], Tableau1[NUMERO], 0), 6)</f>
        <v>0</v>
      </c>
      <c r="G469">
        <f>INDEX(Tableau1[], MATCH(Tableau3[[#This Row],[REFERENCE]], Tableau1[NUMERO], 0), 7)</f>
        <v>0</v>
      </c>
      <c r="H469" t="s">
        <v>12691</v>
      </c>
      <c r="J469" s="2">
        <v>43851</v>
      </c>
      <c r="K469" s="2">
        <v>43853</v>
      </c>
      <c r="L469" s="2"/>
      <c r="N469" s="35">
        <v>12</v>
      </c>
      <c r="O469" s="7">
        <v>12.35</v>
      </c>
      <c r="P469" s="8" t="s">
        <v>12653</v>
      </c>
      <c r="Q469" s="2">
        <v>43884</v>
      </c>
    </row>
    <row r="470" spans="1:17">
      <c r="A470" s="8">
        <v>34407345</v>
      </c>
      <c r="B470" s="2">
        <f>INDEX(Tableau1[], MATCH(Tableau3[[#This Row],[REFERENCE]], Tableau1[NUMERO], 0), 2)</f>
        <v>43475</v>
      </c>
      <c r="C470" t="str">
        <f>INDEX(Tableau1[], MATCH(Tableau3[[#This Row],[REFERENCE]], Tableau1[NUMERO], 0), 3)</f>
        <v>SPEC</v>
      </c>
      <c r="D470" t="str">
        <f>INDEX(Tableau1[], MATCH(Tableau3[[#This Row],[REFERENCE]], Tableau1[NUMERO], 0),4)</f>
        <v>Montant arrière CAPA Vertical THM G600 LG1662</v>
      </c>
      <c r="E470" t="str">
        <f>INDEX(Tableau1[], MATCH(Tableau3[[#This Row],[REFERENCE]], Tableau1[NUMERO], 0), 5)</f>
        <v>KIT G600 BAC CAPA KEMET 2019</v>
      </c>
      <c r="F470">
        <f>INDEX(Tableau1[], MATCH(Tableau3[[#This Row],[REFERENCE]], Tableau1[NUMERO], 0), 6)</f>
        <v>0</v>
      </c>
      <c r="G470">
        <f>INDEX(Tableau1[], MATCH(Tableau3[[#This Row],[REFERENCE]], Tableau1[NUMERO], 0), 7)</f>
        <v>0</v>
      </c>
      <c r="H470" t="s">
        <v>12691</v>
      </c>
      <c r="J470" s="2">
        <v>43851</v>
      </c>
      <c r="K470" s="2">
        <v>43853</v>
      </c>
      <c r="L470" s="2"/>
      <c r="N470" s="35">
        <v>1</v>
      </c>
      <c r="O470" s="7">
        <v>125</v>
      </c>
      <c r="P470" s="8" t="s">
        <v>12653</v>
      </c>
      <c r="Q470" s="2">
        <v>43884</v>
      </c>
    </row>
    <row r="471" spans="1:17">
      <c r="A471" s="8">
        <v>34407345</v>
      </c>
      <c r="B471" s="2">
        <f>INDEX(Tableau1[], MATCH(Tableau3[[#This Row],[REFERENCE]], Tableau1[NUMERO], 0), 2)</f>
        <v>43475</v>
      </c>
      <c r="C471" t="str">
        <f>INDEX(Tableau1[], MATCH(Tableau3[[#This Row],[REFERENCE]], Tableau1[NUMERO], 0), 3)</f>
        <v>SPEC</v>
      </c>
      <c r="D471" t="str">
        <f>INDEX(Tableau1[], MATCH(Tableau3[[#This Row],[REFERENCE]], Tableau1[NUMERO], 0),4)</f>
        <v>Montant arrière CAPA Vertical THM G600 LG1662</v>
      </c>
      <c r="E471" t="str">
        <f>INDEX(Tableau1[], MATCH(Tableau3[[#This Row],[REFERENCE]], Tableau1[NUMERO], 0), 5)</f>
        <v>KIT G600 BAC CAPA KEMET 2019</v>
      </c>
      <c r="F471">
        <f>INDEX(Tableau1[], MATCH(Tableau3[[#This Row],[REFERENCE]], Tableau1[NUMERO], 0), 6)</f>
        <v>0</v>
      </c>
      <c r="G471">
        <f>INDEX(Tableau1[], MATCH(Tableau3[[#This Row],[REFERENCE]], Tableau1[NUMERO], 0), 7)</f>
        <v>0</v>
      </c>
      <c r="H471" t="s">
        <v>12691</v>
      </c>
      <c r="J471" s="2">
        <v>43851</v>
      </c>
      <c r="K471" s="2">
        <v>43853</v>
      </c>
      <c r="L471" s="2"/>
      <c r="N471" s="35">
        <v>3</v>
      </c>
      <c r="O471" s="7">
        <v>49</v>
      </c>
      <c r="P471" s="8" t="s">
        <v>12653</v>
      </c>
      <c r="Q471" s="2">
        <v>43884</v>
      </c>
    </row>
    <row r="472" spans="1:17">
      <c r="A472" s="8">
        <v>34407349</v>
      </c>
      <c r="B472" s="2">
        <f>INDEX(Tableau1[], MATCH(Tableau3[[#This Row],[REFERENCE]], Tableau1[NUMERO], 0), 2)</f>
        <v>43475</v>
      </c>
      <c r="C472" t="str">
        <f>INDEX(Tableau1[], MATCH(Tableau3[[#This Row],[REFERENCE]], Tableau1[NUMERO], 0), 3)</f>
        <v>SPEC</v>
      </c>
      <c r="D472" t="str">
        <f>INDEX(Tableau1[], MATCH(Tableau3[[#This Row],[REFERENCE]], Tableau1[NUMERO], 0),4)</f>
        <v>SUPPORT  DROIT CAPA THM G600 LG 710</v>
      </c>
      <c r="E472" t="str">
        <f>INDEX(Tableau1[], MATCH(Tableau3[[#This Row],[REFERENCE]], Tableau1[NUMERO], 0), 5)</f>
        <v>KIT G600 BAC CAPA KEMET 2019</v>
      </c>
      <c r="F472">
        <f>INDEX(Tableau1[], MATCH(Tableau3[[#This Row],[REFERENCE]], Tableau1[NUMERO], 0), 6)</f>
        <v>0</v>
      </c>
      <c r="G472">
        <f>INDEX(Tableau1[], MATCH(Tableau3[[#This Row],[REFERENCE]], Tableau1[NUMERO], 0), 7)</f>
        <v>0</v>
      </c>
      <c r="H472" t="s">
        <v>12691</v>
      </c>
      <c r="J472" s="2">
        <v>43851</v>
      </c>
      <c r="K472" s="2">
        <v>43853</v>
      </c>
      <c r="L472" s="2"/>
      <c r="N472" s="35">
        <v>1</v>
      </c>
      <c r="O472" s="7">
        <v>90</v>
      </c>
      <c r="P472" s="8" t="s">
        <v>12653</v>
      </c>
      <c r="Q472" s="2">
        <v>43884</v>
      </c>
    </row>
    <row r="473" spans="1:17">
      <c r="A473" s="8">
        <v>34407349</v>
      </c>
      <c r="B473" s="2">
        <f>INDEX(Tableau1[], MATCH(Tableau3[[#This Row],[REFERENCE]], Tableau1[NUMERO], 0), 2)</f>
        <v>43475</v>
      </c>
      <c r="C473" t="str">
        <f>INDEX(Tableau1[], MATCH(Tableau3[[#This Row],[REFERENCE]], Tableau1[NUMERO], 0), 3)</f>
        <v>SPEC</v>
      </c>
      <c r="D473" t="str">
        <f>INDEX(Tableau1[], MATCH(Tableau3[[#This Row],[REFERENCE]], Tableau1[NUMERO], 0),4)</f>
        <v>SUPPORT  DROIT CAPA THM G600 LG 710</v>
      </c>
      <c r="E473" t="str">
        <f>INDEX(Tableau1[], MATCH(Tableau3[[#This Row],[REFERENCE]], Tableau1[NUMERO], 0), 5)</f>
        <v>KIT G600 BAC CAPA KEMET 2019</v>
      </c>
      <c r="F473">
        <f>INDEX(Tableau1[], MATCH(Tableau3[[#This Row],[REFERENCE]], Tableau1[NUMERO], 0), 6)</f>
        <v>0</v>
      </c>
      <c r="G473">
        <f>INDEX(Tableau1[], MATCH(Tableau3[[#This Row],[REFERENCE]], Tableau1[NUMERO], 0), 7)</f>
        <v>0</v>
      </c>
      <c r="H473" t="s">
        <v>12691</v>
      </c>
      <c r="J473" s="2">
        <v>43851</v>
      </c>
      <c r="K473" s="2">
        <v>43853</v>
      </c>
      <c r="L473" s="2"/>
      <c r="N473" s="35">
        <v>3</v>
      </c>
      <c r="O473" s="7">
        <v>34.5</v>
      </c>
      <c r="P473" s="8" t="s">
        <v>12653</v>
      </c>
      <c r="Q473" s="2">
        <v>43884</v>
      </c>
    </row>
    <row r="474" spans="1:17">
      <c r="A474" s="8">
        <v>34407350</v>
      </c>
      <c r="B474" s="2">
        <f>INDEX(Tableau1[], MATCH(Tableau3[[#This Row],[REFERENCE]], Tableau1[NUMERO], 0), 2)</f>
        <v>43475</v>
      </c>
      <c r="C474" t="str">
        <f>INDEX(Tableau1[], MATCH(Tableau3[[#This Row],[REFERENCE]], Tableau1[NUMERO], 0), 3)</f>
        <v>SPEC</v>
      </c>
      <c r="D474" t="str">
        <f>INDEX(Tableau1[], MATCH(Tableau3[[#This Row],[REFERENCE]], Tableau1[NUMERO], 0),4)</f>
        <v>SUPPORT  DROIT CAPA THM G600 LG 710</v>
      </c>
      <c r="E474" t="str">
        <f>INDEX(Tableau1[], MATCH(Tableau3[[#This Row],[REFERENCE]], Tableau1[NUMERO], 0), 5)</f>
        <v>KIT G600 BAC CAPA KEMET 2019</v>
      </c>
      <c r="F474">
        <f>INDEX(Tableau1[], MATCH(Tableau3[[#This Row],[REFERENCE]], Tableau1[NUMERO], 0), 6)</f>
        <v>0</v>
      </c>
      <c r="G474">
        <f>INDEX(Tableau1[], MATCH(Tableau3[[#This Row],[REFERENCE]], Tableau1[NUMERO], 0), 7)</f>
        <v>0</v>
      </c>
      <c r="H474" t="s">
        <v>12691</v>
      </c>
      <c r="J474" s="2">
        <v>43851</v>
      </c>
      <c r="K474" s="2">
        <v>43853</v>
      </c>
      <c r="L474" s="2"/>
      <c r="N474" s="35">
        <v>1</v>
      </c>
      <c r="O474" s="7">
        <v>100</v>
      </c>
      <c r="P474" s="8" t="s">
        <v>12653</v>
      </c>
      <c r="Q474" s="2">
        <v>43884</v>
      </c>
    </row>
    <row r="475" spans="1:17">
      <c r="A475" s="8">
        <v>34407350</v>
      </c>
      <c r="B475" s="2">
        <f>INDEX(Tableau1[], MATCH(Tableau3[[#This Row],[REFERENCE]], Tableau1[NUMERO], 0), 2)</f>
        <v>43475</v>
      </c>
      <c r="C475" t="str">
        <f>INDEX(Tableau1[], MATCH(Tableau3[[#This Row],[REFERENCE]], Tableau1[NUMERO], 0), 3)</f>
        <v>SPEC</v>
      </c>
      <c r="D475" t="str">
        <f>INDEX(Tableau1[], MATCH(Tableau3[[#This Row],[REFERENCE]], Tableau1[NUMERO], 0),4)</f>
        <v>SUPPORT  DROIT CAPA THM G600 LG 710</v>
      </c>
      <c r="E475" t="str">
        <f>INDEX(Tableau1[], MATCH(Tableau3[[#This Row],[REFERENCE]], Tableau1[NUMERO], 0), 5)</f>
        <v>KIT G600 BAC CAPA KEMET 2019</v>
      </c>
      <c r="F475">
        <f>INDEX(Tableau1[], MATCH(Tableau3[[#This Row],[REFERENCE]], Tableau1[NUMERO], 0), 6)</f>
        <v>0</v>
      </c>
      <c r="G475">
        <f>INDEX(Tableau1[], MATCH(Tableau3[[#This Row],[REFERENCE]], Tableau1[NUMERO], 0), 7)</f>
        <v>0</v>
      </c>
      <c r="H475" t="s">
        <v>12691</v>
      </c>
      <c r="J475" s="2">
        <v>43851</v>
      </c>
      <c r="K475" s="2">
        <v>43853</v>
      </c>
      <c r="L475" s="2"/>
      <c r="N475" s="35">
        <v>3</v>
      </c>
      <c r="O475" s="7">
        <v>38.700000000000003</v>
      </c>
      <c r="P475" s="8" t="s">
        <v>12653</v>
      </c>
      <c r="Q475" s="2">
        <v>43884</v>
      </c>
    </row>
    <row r="476" spans="1:17">
      <c r="A476" s="8">
        <v>34407351</v>
      </c>
      <c r="B476" s="2">
        <f>INDEX(Tableau1[], MATCH(Tableau3[[#This Row],[REFERENCE]], Tableau1[NUMERO], 0), 2)</f>
        <v>43475</v>
      </c>
      <c r="C476" t="str">
        <f>INDEX(Tableau1[], MATCH(Tableau3[[#This Row],[REFERENCE]], Tableau1[NUMERO], 0), 3)</f>
        <v>SPEC</v>
      </c>
      <c r="D476" t="str">
        <f>INDEX(Tableau1[], MATCH(Tableau3[[#This Row],[REFERENCE]], Tableau1[NUMERO], 0),4)</f>
        <v>SUPPORT  DROIT CAPA THM G600 LG 710</v>
      </c>
      <c r="E476" t="str">
        <f>INDEX(Tableau1[], MATCH(Tableau3[[#This Row],[REFERENCE]], Tableau1[NUMERO], 0), 5)</f>
        <v>KIT G600 BAC CAPA KEMET 2019</v>
      </c>
      <c r="F476">
        <f>INDEX(Tableau1[], MATCH(Tableau3[[#This Row],[REFERENCE]], Tableau1[NUMERO], 0), 6)</f>
        <v>0</v>
      </c>
      <c r="G476">
        <f>INDEX(Tableau1[], MATCH(Tableau3[[#This Row],[REFERENCE]], Tableau1[NUMERO], 0), 7)</f>
        <v>0</v>
      </c>
      <c r="H476" t="s">
        <v>12691</v>
      </c>
      <c r="J476" s="2">
        <v>43851</v>
      </c>
      <c r="K476" s="2">
        <v>43853</v>
      </c>
      <c r="L476" s="2"/>
      <c r="N476" s="35">
        <v>1</v>
      </c>
      <c r="O476" s="7">
        <v>95</v>
      </c>
      <c r="P476" s="8" t="s">
        <v>12653</v>
      </c>
      <c r="Q476" s="2">
        <v>43884</v>
      </c>
    </row>
    <row r="477" spans="1:17">
      <c r="A477" s="8">
        <v>34407351</v>
      </c>
      <c r="B477" s="2">
        <f>INDEX(Tableau1[], MATCH(Tableau3[[#This Row],[REFERENCE]], Tableau1[NUMERO], 0), 2)</f>
        <v>43475</v>
      </c>
      <c r="C477" t="str">
        <f>INDEX(Tableau1[], MATCH(Tableau3[[#This Row],[REFERENCE]], Tableau1[NUMERO], 0), 3)</f>
        <v>SPEC</v>
      </c>
      <c r="D477" t="str">
        <f>INDEX(Tableau1[], MATCH(Tableau3[[#This Row],[REFERENCE]], Tableau1[NUMERO], 0),4)</f>
        <v>SUPPORT  DROIT CAPA THM G600 LG 710</v>
      </c>
      <c r="E477" t="str">
        <f>INDEX(Tableau1[], MATCH(Tableau3[[#This Row],[REFERENCE]], Tableau1[NUMERO], 0), 5)</f>
        <v>KIT G600 BAC CAPA KEMET 2019</v>
      </c>
      <c r="F477">
        <f>INDEX(Tableau1[], MATCH(Tableau3[[#This Row],[REFERENCE]], Tableau1[NUMERO], 0), 6)</f>
        <v>0</v>
      </c>
      <c r="G477">
        <f>INDEX(Tableau1[], MATCH(Tableau3[[#This Row],[REFERENCE]], Tableau1[NUMERO], 0), 7)</f>
        <v>0</v>
      </c>
      <c r="H477" t="s">
        <v>12691</v>
      </c>
      <c r="J477" s="2">
        <v>43851</v>
      </c>
      <c r="K477" s="2">
        <v>43853</v>
      </c>
      <c r="L477" s="2"/>
      <c r="N477" s="35">
        <v>3</v>
      </c>
      <c r="O477" s="7">
        <v>36.9</v>
      </c>
      <c r="P477" s="8" t="s">
        <v>12653</v>
      </c>
      <c r="Q477" s="2">
        <v>43884</v>
      </c>
    </row>
    <row r="478" spans="1:17">
      <c r="A478" s="8">
        <v>34407356</v>
      </c>
      <c r="B478" s="2">
        <f>INDEX(Tableau1[], MATCH(Tableau3[[#This Row],[REFERENCE]], Tableau1[NUMERO], 0), 2)</f>
        <v>43481</v>
      </c>
      <c r="C478" t="str">
        <f>INDEX(Tableau1[], MATCH(Tableau3[[#This Row],[REFERENCE]], Tableau1[NUMERO], 0), 3)</f>
        <v>SPEC</v>
      </c>
      <c r="D478" t="str">
        <f>INDEX(Tableau1[], MATCH(Tableau3[[#This Row],[REFERENCE]], Tableau1[NUMERO], 0),4)</f>
        <v>Support CAPA arrière HAUT THM G600</v>
      </c>
      <c r="E478" t="str">
        <f>INDEX(Tableau1[], MATCH(Tableau3[[#This Row],[REFERENCE]], Tableau1[NUMERO], 0), 5)</f>
        <v>THM G600</v>
      </c>
      <c r="F478">
        <f>INDEX(Tableau1[], MATCH(Tableau3[[#This Row],[REFERENCE]], Tableau1[NUMERO], 0), 6)</f>
        <v>0</v>
      </c>
      <c r="G478">
        <f>INDEX(Tableau1[], MATCH(Tableau3[[#This Row],[REFERENCE]], Tableau1[NUMERO], 0), 7)</f>
        <v>0</v>
      </c>
      <c r="H478" t="s">
        <v>12691</v>
      </c>
      <c r="J478" s="2">
        <v>43851</v>
      </c>
      <c r="K478" s="2">
        <v>43853</v>
      </c>
      <c r="L478" s="2"/>
      <c r="N478" s="35">
        <v>3</v>
      </c>
      <c r="O478" s="7">
        <v>36.5</v>
      </c>
      <c r="P478" s="8" t="s">
        <v>12653</v>
      </c>
      <c r="Q478" s="2">
        <v>43884</v>
      </c>
    </row>
    <row r="479" spans="1:17">
      <c r="A479" s="8">
        <v>34407356</v>
      </c>
      <c r="B479" s="2">
        <f>INDEX(Tableau1[], MATCH(Tableau3[[#This Row],[REFERENCE]], Tableau1[NUMERO], 0), 2)</f>
        <v>43481</v>
      </c>
      <c r="C479" t="str">
        <f>INDEX(Tableau1[], MATCH(Tableau3[[#This Row],[REFERENCE]], Tableau1[NUMERO], 0), 3)</f>
        <v>SPEC</v>
      </c>
      <c r="D479" t="str">
        <f>INDEX(Tableau1[], MATCH(Tableau3[[#This Row],[REFERENCE]], Tableau1[NUMERO], 0),4)</f>
        <v>Support CAPA arrière HAUT THM G600</v>
      </c>
      <c r="E479" t="str">
        <f>INDEX(Tableau1[], MATCH(Tableau3[[#This Row],[REFERENCE]], Tableau1[NUMERO], 0), 5)</f>
        <v>THM G600</v>
      </c>
      <c r="F479">
        <f>INDEX(Tableau1[], MATCH(Tableau3[[#This Row],[REFERENCE]], Tableau1[NUMERO], 0), 6)</f>
        <v>0</v>
      </c>
      <c r="G479">
        <f>INDEX(Tableau1[], MATCH(Tableau3[[#This Row],[REFERENCE]], Tableau1[NUMERO], 0), 7)</f>
        <v>0</v>
      </c>
      <c r="H479" t="s">
        <v>12691</v>
      </c>
      <c r="J479" s="2">
        <v>43851</v>
      </c>
      <c r="K479" s="2">
        <v>43853</v>
      </c>
      <c r="L479" s="2"/>
      <c r="N479" s="35">
        <v>9</v>
      </c>
      <c r="O479" s="7">
        <v>17.3</v>
      </c>
      <c r="P479" s="8" t="s">
        <v>12653</v>
      </c>
      <c r="Q479" s="2">
        <v>43884</v>
      </c>
    </row>
    <row r="480" spans="1:17">
      <c r="A480" s="8">
        <v>34407344</v>
      </c>
      <c r="B480" s="2">
        <f>INDEX(Tableau1[], MATCH(Tableau3[[#This Row],[REFERENCE]], Tableau1[NUMERO], 0), 2)</f>
        <v>43475</v>
      </c>
      <c r="C480" t="str">
        <f>INDEX(Tableau1[], MATCH(Tableau3[[#This Row],[REFERENCE]], Tableau1[NUMERO], 0), 3)</f>
        <v>SPEC</v>
      </c>
      <c r="D480" t="str">
        <f>INDEX(Tableau1[], MATCH(Tableau3[[#This Row],[REFERENCE]], Tableau1[NUMERO], 0),4)</f>
        <v>SUPPORT CAPA  HORIZONTAL BAS LG 250</v>
      </c>
      <c r="E480" t="str">
        <f>INDEX(Tableau1[], MATCH(Tableau3[[#This Row],[REFERENCE]], Tableau1[NUMERO], 0), 5)</f>
        <v>KIT G600 BAC CAPA KEMET 2019</v>
      </c>
      <c r="F480">
        <f>INDEX(Tableau1[], MATCH(Tableau3[[#This Row],[REFERENCE]], Tableau1[NUMERO], 0), 6)</f>
        <v>0</v>
      </c>
      <c r="G480">
        <f>INDEX(Tableau1[], MATCH(Tableau3[[#This Row],[REFERENCE]], Tableau1[NUMERO], 0), 7)</f>
        <v>0</v>
      </c>
      <c r="H480" t="s">
        <v>12693</v>
      </c>
      <c r="J480" s="2">
        <v>43850</v>
      </c>
      <c r="K480" s="2">
        <v>43851</v>
      </c>
      <c r="L480" s="2"/>
      <c r="N480" s="35">
        <v>4</v>
      </c>
      <c r="O480" s="7">
        <v>24.37</v>
      </c>
      <c r="P480" s="8" t="s">
        <v>12680</v>
      </c>
      <c r="Q480" s="2">
        <v>43942</v>
      </c>
    </row>
    <row r="481" spans="1:17">
      <c r="A481" s="8">
        <v>34407344</v>
      </c>
      <c r="B481" s="2">
        <f>INDEX(Tableau1[], MATCH(Tableau3[[#This Row],[REFERENCE]], Tableau1[NUMERO], 0), 2)</f>
        <v>43475</v>
      </c>
      <c r="C481" t="str">
        <f>INDEX(Tableau1[], MATCH(Tableau3[[#This Row],[REFERENCE]], Tableau1[NUMERO], 0), 3)</f>
        <v>SPEC</v>
      </c>
      <c r="D481" t="str">
        <f>INDEX(Tableau1[], MATCH(Tableau3[[#This Row],[REFERENCE]], Tableau1[NUMERO], 0),4)</f>
        <v>SUPPORT CAPA  HORIZONTAL BAS LG 250</v>
      </c>
      <c r="E481" t="str">
        <f>INDEX(Tableau1[], MATCH(Tableau3[[#This Row],[REFERENCE]], Tableau1[NUMERO], 0), 5)</f>
        <v>KIT G600 BAC CAPA KEMET 2019</v>
      </c>
      <c r="F481">
        <f>INDEX(Tableau1[], MATCH(Tableau3[[#This Row],[REFERENCE]], Tableau1[NUMERO], 0), 6)</f>
        <v>0</v>
      </c>
      <c r="G481">
        <f>INDEX(Tableau1[], MATCH(Tableau3[[#This Row],[REFERENCE]], Tableau1[NUMERO], 0), 7)</f>
        <v>0</v>
      </c>
      <c r="H481" t="s">
        <v>12693</v>
      </c>
      <c r="J481" s="2">
        <v>43850</v>
      </c>
      <c r="K481" s="2">
        <v>43851</v>
      </c>
      <c r="L481" s="2"/>
      <c r="N481" s="35">
        <v>12</v>
      </c>
      <c r="O481" s="7">
        <v>10.93</v>
      </c>
      <c r="P481" s="8" t="s">
        <v>12680</v>
      </c>
      <c r="Q481" s="2">
        <v>43942</v>
      </c>
    </row>
    <row r="482" spans="1:17">
      <c r="A482" s="8">
        <v>34407345</v>
      </c>
      <c r="B482" s="2">
        <f>INDEX(Tableau1[], MATCH(Tableau3[[#This Row],[REFERENCE]], Tableau1[NUMERO], 0), 2)</f>
        <v>43475</v>
      </c>
      <c r="C482" t="str">
        <f>INDEX(Tableau1[], MATCH(Tableau3[[#This Row],[REFERENCE]], Tableau1[NUMERO], 0), 3)</f>
        <v>SPEC</v>
      </c>
      <c r="D482" t="str">
        <f>INDEX(Tableau1[], MATCH(Tableau3[[#This Row],[REFERENCE]], Tableau1[NUMERO], 0),4)</f>
        <v>Montant arrière CAPA Vertical THM G600 LG1662</v>
      </c>
      <c r="E482" t="str">
        <f>INDEX(Tableau1[], MATCH(Tableau3[[#This Row],[REFERENCE]], Tableau1[NUMERO], 0), 5)</f>
        <v>KIT G600 BAC CAPA KEMET 2019</v>
      </c>
      <c r="F482">
        <f>INDEX(Tableau1[], MATCH(Tableau3[[#This Row],[REFERENCE]], Tableau1[NUMERO], 0), 6)</f>
        <v>0</v>
      </c>
      <c r="G482">
        <f>INDEX(Tableau1[], MATCH(Tableau3[[#This Row],[REFERENCE]], Tableau1[NUMERO], 0), 7)</f>
        <v>0</v>
      </c>
      <c r="H482" t="s">
        <v>12693</v>
      </c>
      <c r="J482" s="2">
        <v>43850</v>
      </c>
      <c r="K482" s="2">
        <v>43851</v>
      </c>
      <c r="L482" s="2"/>
      <c r="N482" s="35">
        <v>1</v>
      </c>
      <c r="O482" s="7">
        <v>80.290000000000006</v>
      </c>
      <c r="P482" s="8" t="s">
        <v>12680</v>
      </c>
      <c r="Q482" s="2">
        <v>43942</v>
      </c>
    </row>
    <row r="483" spans="1:17">
      <c r="A483" s="8">
        <v>34407345</v>
      </c>
      <c r="B483" s="2">
        <f>INDEX(Tableau1[], MATCH(Tableau3[[#This Row],[REFERENCE]], Tableau1[NUMERO], 0), 2)</f>
        <v>43475</v>
      </c>
      <c r="C483" t="str">
        <f>INDEX(Tableau1[], MATCH(Tableau3[[#This Row],[REFERENCE]], Tableau1[NUMERO], 0), 3)</f>
        <v>SPEC</v>
      </c>
      <c r="D483" t="str">
        <f>INDEX(Tableau1[], MATCH(Tableau3[[#This Row],[REFERENCE]], Tableau1[NUMERO], 0),4)</f>
        <v>Montant arrière CAPA Vertical THM G600 LG1662</v>
      </c>
      <c r="E483" t="str">
        <f>INDEX(Tableau1[], MATCH(Tableau3[[#This Row],[REFERENCE]], Tableau1[NUMERO], 0), 5)</f>
        <v>KIT G600 BAC CAPA KEMET 2019</v>
      </c>
      <c r="F483">
        <f>INDEX(Tableau1[], MATCH(Tableau3[[#This Row],[REFERENCE]], Tableau1[NUMERO], 0), 6)</f>
        <v>0</v>
      </c>
      <c r="G483">
        <f>INDEX(Tableau1[], MATCH(Tableau3[[#This Row],[REFERENCE]], Tableau1[NUMERO], 0), 7)</f>
        <v>0</v>
      </c>
      <c r="H483" t="s">
        <v>12693</v>
      </c>
      <c r="J483" s="2">
        <v>43850</v>
      </c>
      <c r="K483" s="2">
        <v>43851</v>
      </c>
      <c r="L483" s="2"/>
      <c r="N483" s="35">
        <v>3</v>
      </c>
      <c r="O483" s="7">
        <v>33.729999999999997</v>
      </c>
      <c r="P483" s="8" t="s">
        <v>12680</v>
      </c>
      <c r="Q483" s="2">
        <v>43942</v>
      </c>
    </row>
    <row r="484" spans="1:17">
      <c r="A484" s="8">
        <v>34407349</v>
      </c>
      <c r="B484" s="2">
        <f>INDEX(Tableau1[], MATCH(Tableau3[[#This Row],[REFERENCE]], Tableau1[NUMERO], 0), 2)</f>
        <v>43475</v>
      </c>
      <c r="C484" t="str">
        <f>INDEX(Tableau1[], MATCH(Tableau3[[#This Row],[REFERENCE]], Tableau1[NUMERO], 0), 3)</f>
        <v>SPEC</v>
      </c>
      <c r="D484" t="str">
        <f>INDEX(Tableau1[], MATCH(Tableau3[[#This Row],[REFERENCE]], Tableau1[NUMERO], 0),4)</f>
        <v>SUPPORT  DROIT CAPA THM G600 LG 710</v>
      </c>
      <c r="E484" t="str">
        <f>INDEX(Tableau1[], MATCH(Tableau3[[#This Row],[REFERENCE]], Tableau1[NUMERO], 0), 5)</f>
        <v>KIT G600 BAC CAPA KEMET 2019</v>
      </c>
      <c r="F484">
        <f>INDEX(Tableau1[], MATCH(Tableau3[[#This Row],[REFERENCE]], Tableau1[NUMERO], 0), 6)</f>
        <v>0</v>
      </c>
      <c r="G484">
        <f>INDEX(Tableau1[], MATCH(Tableau3[[#This Row],[REFERENCE]], Tableau1[NUMERO], 0), 7)</f>
        <v>0</v>
      </c>
      <c r="H484" t="s">
        <v>12693</v>
      </c>
      <c r="J484" s="2">
        <v>43850</v>
      </c>
      <c r="K484" s="2">
        <v>43851</v>
      </c>
      <c r="L484" s="2"/>
      <c r="N484" s="35">
        <v>1</v>
      </c>
      <c r="O484" s="7">
        <v>76.099999999999994</v>
      </c>
      <c r="P484" s="8" t="s">
        <v>12680</v>
      </c>
      <c r="Q484" s="2">
        <v>43942</v>
      </c>
    </row>
    <row r="485" spans="1:17">
      <c r="A485" s="8">
        <v>34407349</v>
      </c>
      <c r="B485" s="2">
        <f>INDEX(Tableau1[], MATCH(Tableau3[[#This Row],[REFERENCE]], Tableau1[NUMERO], 0), 2)</f>
        <v>43475</v>
      </c>
      <c r="C485" t="str">
        <f>INDEX(Tableau1[], MATCH(Tableau3[[#This Row],[REFERENCE]], Tableau1[NUMERO], 0), 3)</f>
        <v>SPEC</v>
      </c>
      <c r="D485" t="str">
        <f>INDEX(Tableau1[], MATCH(Tableau3[[#This Row],[REFERENCE]], Tableau1[NUMERO], 0),4)</f>
        <v>SUPPORT  DROIT CAPA THM G600 LG 710</v>
      </c>
      <c r="E485" t="str">
        <f>INDEX(Tableau1[], MATCH(Tableau3[[#This Row],[REFERENCE]], Tableau1[NUMERO], 0), 5)</f>
        <v>KIT G600 BAC CAPA KEMET 2019</v>
      </c>
      <c r="F485">
        <f>INDEX(Tableau1[], MATCH(Tableau3[[#This Row],[REFERENCE]], Tableau1[NUMERO], 0), 6)</f>
        <v>0</v>
      </c>
      <c r="G485">
        <f>INDEX(Tableau1[], MATCH(Tableau3[[#This Row],[REFERENCE]], Tableau1[NUMERO], 0), 7)</f>
        <v>0</v>
      </c>
      <c r="H485" t="s">
        <v>12693</v>
      </c>
      <c r="J485" s="2">
        <v>43850</v>
      </c>
      <c r="K485" s="2">
        <v>43851</v>
      </c>
      <c r="L485" s="2"/>
      <c r="N485" s="35">
        <v>3</v>
      </c>
      <c r="O485" s="7">
        <v>29.55</v>
      </c>
      <c r="P485" s="8" t="s">
        <v>12680</v>
      </c>
      <c r="Q485" s="2">
        <v>43942</v>
      </c>
    </row>
    <row r="486" spans="1:17">
      <c r="A486" s="8">
        <v>34407350</v>
      </c>
      <c r="B486" s="2">
        <f>INDEX(Tableau1[], MATCH(Tableau3[[#This Row],[REFERENCE]], Tableau1[NUMERO], 0), 2)</f>
        <v>43475</v>
      </c>
      <c r="C486" t="str">
        <f>INDEX(Tableau1[], MATCH(Tableau3[[#This Row],[REFERENCE]], Tableau1[NUMERO], 0), 3)</f>
        <v>SPEC</v>
      </c>
      <c r="D486" t="str">
        <f>INDEX(Tableau1[], MATCH(Tableau3[[#This Row],[REFERENCE]], Tableau1[NUMERO], 0),4)</f>
        <v>SUPPORT  DROIT CAPA THM G600 LG 710</v>
      </c>
      <c r="E486" t="str">
        <f>INDEX(Tableau1[], MATCH(Tableau3[[#This Row],[REFERENCE]], Tableau1[NUMERO], 0), 5)</f>
        <v>KIT G600 BAC CAPA KEMET 2019</v>
      </c>
      <c r="F486">
        <f>INDEX(Tableau1[], MATCH(Tableau3[[#This Row],[REFERENCE]], Tableau1[NUMERO], 0), 6)</f>
        <v>0</v>
      </c>
      <c r="G486">
        <f>INDEX(Tableau1[], MATCH(Tableau3[[#This Row],[REFERENCE]], Tableau1[NUMERO], 0), 7)</f>
        <v>0</v>
      </c>
      <c r="H486" t="s">
        <v>12693</v>
      </c>
      <c r="J486" s="2">
        <v>43850</v>
      </c>
      <c r="K486" s="2">
        <v>43851</v>
      </c>
      <c r="L486" s="2"/>
      <c r="N486" s="35">
        <v>1</v>
      </c>
      <c r="O486" s="7">
        <v>85.92</v>
      </c>
      <c r="P486" s="8" t="s">
        <v>12680</v>
      </c>
      <c r="Q486" s="2">
        <v>43942</v>
      </c>
    </row>
    <row r="487" spans="1:17">
      <c r="A487" s="8">
        <v>34407350</v>
      </c>
      <c r="B487" s="2">
        <f>INDEX(Tableau1[], MATCH(Tableau3[[#This Row],[REFERENCE]], Tableau1[NUMERO], 0), 2)</f>
        <v>43475</v>
      </c>
      <c r="C487" t="str">
        <f>INDEX(Tableau1[], MATCH(Tableau3[[#This Row],[REFERENCE]], Tableau1[NUMERO], 0), 3)</f>
        <v>SPEC</v>
      </c>
      <c r="D487" t="str">
        <f>INDEX(Tableau1[], MATCH(Tableau3[[#This Row],[REFERENCE]], Tableau1[NUMERO], 0),4)</f>
        <v>SUPPORT  DROIT CAPA THM G600 LG 710</v>
      </c>
      <c r="E487" t="str">
        <f>INDEX(Tableau1[], MATCH(Tableau3[[#This Row],[REFERENCE]], Tableau1[NUMERO], 0), 5)</f>
        <v>KIT G600 BAC CAPA KEMET 2019</v>
      </c>
      <c r="F487">
        <f>INDEX(Tableau1[], MATCH(Tableau3[[#This Row],[REFERENCE]], Tableau1[NUMERO], 0), 6)</f>
        <v>0</v>
      </c>
      <c r="G487">
        <f>INDEX(Tableau1[], MATCH(Tableau3[[#This Row],[REFERENCE]], Tableau1[NUMERO], 0), 7)</f>
        <v>0</v>
      </c>
      <c r="H487" t="s">
        <v>12693</v>
      </c>
      <c r="J487" s="2">
        <v>43850</v>
      </c>
      <c r="K487" s="2">
        <v>43851</v>
      </c>
      <c r="L487" s="2"/>
      <c r="N487" s="35">
        <v>3</v>
      </c>
      <c r="O487" s="7">
        <v>33.53</v>
      </c>
      <c r="P487" s="8" t="s">
        <v>12680</v>
      </c>
      <c r="Q487" s="2">
        <v>43942</v>
      </c>
    </row>
    <row r="488" spans="1:17">
      <c r="A488" s="8">
        <v>34407351</v>
      </c>
      <c r="B488" s="2">
        <f>INDEX(Tableau1[], MATCH(Tableau3[[#This Row],[REFERENCE]], Tableau1[NUMERO], 0), 2)</f>
        <v>43475</v>
      </c>
      <c r="C488" t="str">
        <f>INDEX(Tableau1[], MATCH(Tableau3[[#This Row],[REFERENCE]], Tableau1[NUMERO], 0), 3)</f>
        <v>SPEC</v>
      </c>
      <c r="D488" t="str">
        <f>INDEX(Tableau1[], MATCH(Tableau3[[#This Row],[REFERENCE]], Tableau1[NUMERO], 0),4)</f>
        <v>SUPPORT  DROIT CAPA THM G600 LG 710</v>
      </c>
      <c r="E488" t="str">
        <f>INDEX(Tableau1[], MATCH(Tableau3[[#This Row],[REFERENCE]], Tableau1[NUMERO], 0), 5)</f>
        <v>KIT G600 BAC CAPA KEMET 2019</v>
      </c>
      <c r="F488">
        <f>INDEX(Tableau1[], MATCH(Tableau3[[#This Row],[REFERENCE]], Tableau1[NUMERO], 0), 6)</f>
        <v>0</v>
      </c>
      <c r="G488">
        <f>INDEX(Tableau1[], MATCH(Tableau3[[#This Row],[REFERENCE]], Tableau1[NUMERO], 0), 7)</f>
        <v>0</v>
      </c>
      <c r="H488" t="s">
        <v>12693</v>
      </c>
      <c r="J488" s="2">
        <v>43850</v>
      </c>
      <c r="K488" s="2">
        <v>43851</v>
      </c>
      <c r="L488" s="2"/>
      <c r="N488" s="35">
        <v>1</v>
      </c>
      <c r="O488" s="7">
        <v>76.819999999999993</v>
      </c>
      <c r="P488" s="8" t="s">
        <v>12680</v>
      </c>
      <c r="Q488" s="2">
        <v>43942</v>
      </c>
    </row>
    <row r="489" spans="1:17">
      <c r="A489" s="8">
        <v>34407351</v>
      </c>
      <c r="B489" s="2">
        <f>INDEX(Tableau1[], MATCH(Tableau3[[#This Row],[REFERENCE]], Tableau1[NUMERO], 0), 2)</f>
        <v>43475</v>
      </c>
      <c r="C489" t="str">
        <f>INDEX(Tableau1[], MATCH(Tableau3[[#This Row],[REFERENCE]], Tableau1[NUMERO], 0), 3)</f>
        <v>SPEC</v>
      </c>
      <c r="D489" t="str">
        <f>INDEX(Tableau1[], MATCH(Tableau3[[#This Row],[REFERENCE]], Tableau1[NUMERO], 0),4)</f>
        <v>SUPPORT  DROIT CAPA THM G600 LG 710</v>
      </c>
      <c r="E489" t="str">
        <f>INDEX(Tableau1[], MATCH(Tableau3[[#This Row],[REFERENCE]], Tableau1[NUMERO], 0), 5)</f>
        <v>KIT G600 BAC CAPA KEMET 2019</v>
      </c>
      <c r="F489">
        <f>INDEX(Tableau1[], MATCH(Tableau3[[#This Row],[REFERENCE]], Tableau1[NUMERO], 0), 6)</f>
        <v>0</v>
      </c>
      <c r="G489">
        <f>INDEX(Tableau1[], MATCH(Tableau3[[#This Row],[REFERENCE]], Tableau1[NUMERO], 0), 7)</f>
        <v>0</v>
      </c>
      <c r="H489" t="s">
        <v>12693</v>
      </c>
      <c r="J489" s="2">
        <v>43850</v>
      </c>
      <c r="K489" s="2">
        <v>43851</v>
      </c>
      <c r="L489" s="2"/>
      <c r="N489" s="35">
        <v>3</v>
      </c>
      <c r="O489" s="7">
        <v>30.26</v>
      </c>
      <c r="P489" s="8" t="s">
        <v>12680</v>
      </c>
      <c r="Q489" s="2">
        <v>43942</v>
      </c>
    </row>
    <row r="490" spans="1:17">
      <c r="A490" s="8">
        <v>34407356</v>
      </c>
      <c r="B490" s="2">
        <f>INDEX(Tableau1[], MATCH(Tableau3[[#This Row],[REFERENCE]], Tableau1[NUMERO], 0), 2)</f>
        <v>43481</v>
      </c>
      <c r="C490" t="str">
        <f>INDEX(Tableau1[], MATCH(Tableau3[[#This Row],[REFERENCE]], Tableau1[NUMERO], 0), 3)</f>
        <v>SPEC</v>
      </c>
      <c r="D490" t="str">
        <f>INDEX(Tableau1[], MATCH(Tableau3[[#This Row],[REFERENCE]], Tableau1[NUMERO], 0),4)</f>
        <v>Support CAPA arrière HAUT THM G600</v>
      </c>
      <c r="E490" t="str">
        <f>INDEX(Tableau1[], MATCH(Tableau3[[#This Row],[REFERENCE]], Tableau1[NUMERO], 0), 5)</f>
        <v>THM G600</v>
      </c>
      <c r="F490">
        <f>INDEX(Tableau1[], MATCH(Tableau3[[#This Row],[REFERENCE]], Tableau1[NUMERO], 0), 6)</f>
        <v>0</v>
      </c>
      <c r="G490">
        <f>INDEX(Tableau1[], MATCH(Tableau3[[#This Row],[REFERENCE]], Tableau1[NUMERO], 0), 7)</f>
        <v>0</v>
      </c>
      <c r="H490" t="s">
        <v>12693</v>
      </c>
      <c r="J490" s="2">
        <v>43850</v>
      </c>
      <c r="K490" s="2">
        <v>43851</v>
      </c>
      <c r="L490" s="2"/>
      <c r="N490" s="35">
        <v>3</v>
      </c>
      <c r="O490" s="7">
        <v>32.17</v>
      </c>
      <c r="P490" s="8" t="s">
        <v>12680</v>
      </c>
      <c r="Q490" s="2">
        <v>43942</v>
      </c>
    </row>
    <row r="491" spans="1:17">
      <c r="A491" s="8">
        <v>34407356</v>
      </c>
      <c r="B491" s="2">
        <f>INDEX(Tableau1[], MATCH(Tableau3[[#This Row],[REFERENCE]], Tableau1[NUMERO], 0), 2)</f>
        <v>43481</v>
      </c>
      <c r="C491" t="str">
        <f>INDEX(Tableau1[], MATCH(Tableau3[[#This Row],[REFERENCE]], Tableau1[NUMERO], 0), 3)</f>
        <v>SPEC</v>
      </c>
      <c r="D491" t="str">
        <f>INDEX(Tableau1[], MATCH(Tableau3[[#This Row],[REFERENCE]], Tableau1[NUMERO], 0),4)</f>
        <v>Support CAPA arrière HAUT THM G600</v>
      </c>
      <c r="E491" t="str">
        <f>INDEX(Tableau1[], MATCH(Tableau3[[#This Row],[REFERENCE]], Tableau1[NUMERO], 0), 5)</f>
        <v>THM G600</v>
      </c>
      <c r="F491">
        <f>INDEX(Tableau1[], MATCH(Tableau3[[#This Row],[REFERENCE]], Tableau1[NUMERO], 0), 6)</f>
        <v>0</v>
      </c>
      <c r="G491">
        <f>INDEX(Tableau1[], MATCH(Tableau3[[#This Row],[REFERENCE]], Tableau1[NUMERO], 0), 7)</f>
        <v>0</v>
      </c>
      <c r="H491" t="s">
        <v>12693</v>
      </c>
      <c r="J491" s="2">
        <v>43850</v>
      </c>
      <c r="K491" s="2">
        <v>43851</v>
      </c>
      <c r="L491" s="2"/>
      <c r="N491" s="35">
        <v>9</v>
      </c>
      <c r="O491" s="7">
        <v>15.06</v>
      </c>
      <c r="P491" s="8" t="s">
        <v>12680</v>
      </c>
      <c r="Q491" s="2">
        <v>43942</v>
      </c>
    </row>
    <row r="492" spans="1:17">
      <c r="A492" s="8">
        <v>34407344</v>
      </c>
      <c r="B492" s="2">
        <f>INDEX(Tableau1[], MATCH(Tableau3[[#This Row],[REFERENCE]], Tableau1[NUMERO], 0), 2)</f>
        <v>43475</v>
      </c>
      <c r="C492" t="str">
        <f>INDEX(Tableau1[], MATCH(Tableau3[[#This Row],[REFERENCE]], Tableau1[NUMERO], 0), 3)</f>
        <v>SPEC</v>
      </c>
      <c r="D492" t="str">
        <f>INDEX(Tableau1[], MATCH(Tableau3[[#This Row],[REFERENCE]], Tableau1[NUMERO], 0),4)</f>
        <v>SUPPORT CAPA  HORIZONTAL BAS LG 250</v>
      </c>
      <c r="E492" t="str">
        <f>INDEX(Tableau1[], MATCH(Tableau3[[#This Row],[REFERENCE]], Tableau1[NUMERO], 0), 5)</f>
        <v>KIT G600 BAC CAPA KEMET 2019</v>
      </c>
      <c r="F492">
        <f>INDEX(Tableau1[], MATCH(Tableau3[[#This Row],[REFERENCE]], Tableau1[NUMERO], 0), 6)</f>
        <v>0</v>
      </c>
      <c r="G492">
        <f>INDEX(Tableau1[], MATCH(Tableau3[[#This Row],[REFERENCE]], Tableau1[NUMERO], 0), 7)</f>
        <v>0</v>
      </c>
      <c r="H492" t="s">
        <v>12696</v>
      </c>
      <c r="J492" s="2">
        <v>43851</v>
      </c>
      <c r="K492" s="2">
        <v>43853</v>
      </c>
      <c r="L492" s="2"/>
      <c r="O492" s="7" t="s">
        <v>12668</v>
      </c>
      <c r="P492" s="8"/>
      <c r="Q492" s="2"/>
    </row>
    <row r="493" spans="1:17">
      <c r="A493" s="8">
        <v>34407345</v>
      </c>
      <c r="B493" s="2">
        <f>INDEX(Tableau1[], MATCH(Tableau3[[#This Row],[REFERENCE]], Tableau1[NUMERO], 0), 2)</f>
        <v>43475</v>
      </c>
      <c r="C493" t="str">
        <f>INDEX(Tableau1[], MATCH(Tableau3[[#This Row],[REFERENCE]], Tableau1[NUMERO], 0), 3)</f>
        <v>SPEC</v>
      </c>
      <c r="D493" t="str">
        <f>INDEX(Tableau1[], MATCH(Tableau3[[#This Row],[REFERENCE]], Tableau1[NUMERO], 0),4)</f>
        <v>Montant arrière CAPA Vertical THM G600 LG1662</v>
      </c>
      <c r="E493" t="str">
        <f>INDEX(Tableau1[], MATCH(Tableau3[[#This Row],[REFERENCE]], Tableau1[NUMERO], 0), 5)</f>
        <v>KIT G600 BAC CAPA KEMET 2019</v>
      </c>
      <c r="F493">
        <f>INDEX(Tableau1[], MATCH(Tableau3[[#This Row],[REFERENCE]], Tableau1[NUMERO], 0), 6)</f>
        <v>0</v>
      </c>
      <c r="G493">
        <f>INDEX(Tableau1[], MATCH(Tableau3[[#This Row],[REFERENCE]], Tableau1[NUMERO], 0), 7)</f>
        <v>0</v>
      </c>
      <c r="H493" t="s">
        <v>12696</v>
      </c>
      <c r="J493" s="2">
        <v>43851</v>
      </c>
      <c r="K493" s="2">
        <v>43853</v>
      </c>
      <c r="L493" s="2"/>
      <c r="O493" s="7" t="s">
        <v>12668</v>
      </c>
      <c r="P493" s="8"/>
      <c r="Q493" s="2"/>
    </row>
    <row r="494" spans="1:17">
      <c r="A494" s="8">
        <v>34407349</v>
      </c>
      <c r="B494" s="2">
        <f>INDEX(Tableau1[], MATCH(Tableau3[[#This Row],[REFERENCE]], Tableau1[NUMERO], 0), 2)</f>
        <v>43475</v>
      </c>
      <c r="C494" t="str">
        <f>INDEX(Tableau1[], MATCH(Tableau3[[#This Row],[REFERENCE]], Tableau1[NUMERO], 0), 3)</f>
        <v>SPEC</v>
      </c>
      <c r="D494" t="str">
        <f>INDEX(Tableau1[], MATCH(Tableau3[[#This Row],[REFERENCE]], Tableau1[NUMERO], 0),4)</f>
        <v>SUPPORT  DROIT CAPA THM G600 LG 710</v>
      </c>
      <c r="E494" t="str">
        <f>INDEX(Tableau1[], MATCH(Tableau3[[#This Row],[REFERENCE]], Tableau1[NUMERO], 0), 5)</f>
        <v>KIT G600 BAC CAPA KEMET 2019</v>
      </c>
      <c r="F494">
        <f>INDEX(Tableau1[], MATCH(Tableau3[[#This Row],[REFERENCE]], Tableau1[NUMERO], 0), 6)</f>
        <v>0</v>
      </c>
      <c r="G494">
        <f>INDEX(Tableau1[], MATCH(Tableau3[[#This Row],[REFERENCE]], Tableau1[NUMERO], 0), 7)</f>
        <v>0</v>
      </c>
      <c r="H494" t="s">
        <v>12696</v>
      </c>
      <c r="J494" s="2">
        <v>43851</v>
      </c>
      <c r="K494" s="2">
        <v>43853</v>
      </c>
      <c r="L494" s="2"/>
      <c r="O494" s="7" t="s">
        <v>12668</v>
      </c>
      <c r="P494" s="8"/>
      <c r="Q494" s="2"/>
    </row>
    <row r="495" spans="1:17">
      <c r="A495" s="8">
        <v>34407350</v>
      </c>
      <c r="B495" s="2">
        <f>INDEX(Tableau1[], MATCH(Tableau3[[#This Row],[REFERENCE]], Tableau1[NUMERO], 0), 2)</f>
        <v>43475</v>
      </c>
      <c r="C495" t="str">
        <f>INDEX(Tableau1[], MATCH(Tableau3[[#This Row],[REFERENCE]], Tableau1[NUMERO], 0), 3)</f>
        <v>SPEC</v>
      </c>
      <c r="D495" t="str">
        <f>INDEX(Tableau1[], MATCH(Tableau3[[#This Row],[REFERENCE]], Tableau1[NUMERO], 0),4)</f>
        <v>SUPPORT  DROIT CAPA THM G600 LG 710</v>
      </c>
      <c r="E495" t="str">
        <f>INDEX(Tableau1[], MATCH(Tableau3[[#This Row],[REFERENCE]], Tableau1[NUMERO], 0), 5)</f>
        <v>KIT G600 BAC CAPA KEMET 2019</v>
      </c>
      <c r="F495">
        <f>INDEX(Tableau1[], MATCH(Tableau3[[#This Row],[REFERENCE]], Tableau1[NUMERO], 0), 6)</f>
        <v>0</v>
      </c>
      <c r="G495">
        <f>INDEX(Tableau1[], MATCH(Tableau3[[#This Row],[REFERENCE]], Tableau1[NUMERO], 0), 7)</f>
        <v>0</v>
      </c>
      <c r="H495" t="s">
        <v>12696</v>
      </c>
      <c r="J495" s="2">
        <v>43851</v>
      </c>
      <c r="K495" s="2">
        <v>43853</v>
      </c>
      <c r="L495" s="2"/>
      <c r="O495" s="7" t="s">
        <v>12668</v>
      </c>
      <c r="P495" s="8"/>
      <c r="Q495" s="2"/>
    </row>
    <row r="496" spans="1:17">
      <c r="A496" s="8">
        <v>34407351</v>
      </c>
      <c r="B496" s="2">
        <f>INDEX(Tableau1[], MATCH(Tableau3[[#This Row],[REFERENCE]], Tableau1[NUMERO], 0), 2)</f>
        <v>43475</v>
      </c>
      <c r="C496" t="str">
        <f>INDEX(Tableau1[], MATCH(Tableau3[[#This Row],[REFERENCE]], Tableau1[NUMERO], 0), 3)</f>
        <v>SPEC</v>
      </c>
      <c r="D496" t="str">
        <f>INDEX(Tableau1[], MATCH(Tableau3[[#This Row],[REFERENCE]], Tableau1[NUMERO], 0),4)</f>
        <v>SUPPORT  DROIT CAPA THM G600 LG 710</v>
      </c>
      <c r="E496" t="str">
        <f>INDEX(Tableau1[], MATCH(Tableau3[[#This Row],[REFERENCE]], Tableau1[NUMERO], 0), 5)</f>
        <v>KIT G600 BAC CAPA KEMET 2019</v>
      </c>
      <c r="F496">
        <f>INDEX(Tableau1[], MATCH(Tableau3[[#This Row],[REFERENCE]], Tableau1[NUMERO], 0), 6)</f>
        <v>0</v>
      </c>
      <c r="G496">
        <f>INDEX(Tableau1[], MATCH(Tableau3[[#This Row],[REFERENCE]], Tableau1[NUMERO], 0), 7)</f>
        <v>0</v>
      </c>
      <c r="H496" t="s">
        <v>12696</v>
      </c>
      <c r="J496" s="2">
        <v>43851</v>
      </c>
      <c r="K496" s="2">
        <v>43853</v>
      </c>
      <c r="L496" s="2"/>
      <c r="O496" s="7" t="s">
        <v>12668</v>
      </c>
      <c r="P496" s="8"/>
      <c r="Q496" s="2"/>
    </row>
    <row r="497" spans="1:17">
      <c r="A497" s="8">
        <v>34407356</v>
      </c>
      <c r="B497" s="2">
        <f>INDEX(Tableau1[], MATCH(Tableau3[[#This Row],[REFERENCE]], Tableau1[NUMERO], 0), 2)</f>
        <v>43481</v>
      </c>
      <c r="C497" t="str">
        <f>INDEX(Tableau1[], MATCH(Tableau3[[#This Row],[REFERENCE]], Tableau1[NUMERO], 0), 3)</f>
        <v>SPEC</v>
      </c>
      <c r="D497" t="str">
        <f>INDEX(Tableau1[], MATCH(Tableau3[[#This Row],[REFERENCE]], Tableau1[NUMERO], 0),4)</f>
        <v>Support CAPA arrière HAUT THM G600</v>
      </c>
      <c r="E497" t="str">
        <f>INDEX(Tableau1[], MATCH(Tableau3[[#This Row],[REFERENCE]], Tableau1[NUMERO], 0), 5)</f>
        <v>THM G600</v>
      </c>
      <c r="F497">
        <f>INDEX(Tableau1[], MATCH(Tableau3[[#This Row],[REFERENCE]], Tableau1[NUMERO], 0), 6)</f>
        <v>0</v>
      </c>
      <c r="G497">
        <f>INDEX(Tableau1[], MATCH(Tableau3[[#This Row],[REFERENCE]], Tableau1[NUMERO], 0), 7)</f>
        <v>0</v>
      </c>
      <c r="H497" t="s">
        <v>12696</v>
      </c>
      <c r="J497" s="2">
        <v>43851</v>
      </c>
      <c r="K497" s="2">
        <v>43853</v>
      </c>
      <c r="L497" s="2"/>
      <c r="O497" s="7" t="s">
        <v>12668</v>
      </c>
      <c r="P497" s="8"/>
      <c r="Q497" s="2"/>
    </row>
    <row r="498" spans="1:17">
      <c r="A498" s="8">
        <v>34401946</v>
      </c>
      <c r="B498" s="2">
        <f>INDEX(Tableau1[], MATCH(Tableau3[[#This Row],[REFERENCE]], Tableau1[NUMERO], 0), 2)</f>
        <v>40143</v>
      </c>
      <c r="C498" t="str">
        <f>INDEX(Tableau1[], MATCH(Tableau3[[#This Row],[REFERENCE]], Tableau1[NUMERO], 0), 3)</f>
        <v>SPEC</v>
      </c>
      <c r="D498" t="str">
        <f>INDEX(Tableau1[], MATCH(Tableau3[[#This Row],[REFERENCE]], Tableau1[NUMERO], 0),4)</f>
        <v>Kit câbles capas rectiphase THM G600</v>
      </c>
      <c r="E498" t="str">
        <f>INDEX(Tableau1[], MATCH(Tableau3[[#This Row],[REFERENCE]], Tableau1[NUMERO], 0), 5)</f>
        <v>THM G600</v>
      </c>
      <c r="F498">
        <f>INDEX(Tableau1[], MATCH(Tableau3[[#This Row],[REFERENCE]], Tableau1[NUMERO], 0), 6)</f>
        <v>0</v>
      </c>
      <c r="G498">
        <f>INDEX(Tableau1[], MATCH(Tableau3[[#This Row],[REFERENCE]], Tableau1[NUMERO], 0), 7)</f>
        <v>0</v>
      </c>
      <c r="H498" t="s">
        <v>12674</v>
      </c>
      <c r="J498" s="2">
        <v>43850</v>
      </c>
      <c r="K498" s="2">
        <v>43853</v>
      </c>
      <c r="L498" s="2"/>
      <c r="N498" s="35">
        <v>5</v>
      </c>
      <c r="O498" s="7">
        <v>183.83</v>
      </c>
      <c r="P498" s="8" t="s">
        <v>12697</v>
      </c>
      <c r="Q498" s="2">
        <v>43944</v>
      </c>
    </row>
    <row r="499" spans="1:17">
      <c r="A499" s="8">
        <v>34401946</v>
      </c>
      <c r="B499" s="2">
        <f>INDEX(Tableau1[], MATCH(Tableau3[[#This Row],[REFERENCE]], Tableau1[NUMERO], 0), 2)</f>
        <v>40143</v>
      </c>
      <c r="C499" t="str">
        <f>INDEX(Tableau1[], MATCH(Tableau3[[#This Row],[REFERENCE]], Tableau1[NUMERO], 0), 3)</f>
        <v>SPEC</v>
      </c>
      <c r="D499" t="str">
        <f>INDEX(Tableau1[], MATCH(Tableau3[[#This Row],[REFERENCE]], Tableau1[NUMERO], 0),4)</f>
        <v>Kit câbles capas rectiphase THM G600</v>
      </c>
      <c r="E499" t="str">
        <f>INDEX(Tableau1[], MATCH(Tableau3[[#This Row],[REFERENCE]], Tableau1[NUMERO], 0), 5)</f>
        <v>THM G600</v>
      </c>
      <c r="F499">
        <f>INDEX(Tableau1[], MATCH(Tableau3[[#This Row],[REFERENCE]], Tableau1[NUMERO], 0), 6)</f>
        <v>0</v>
      </c>
      <c r="G499">
        <f>INDEX(Tableau1[], MATCH(Tableau3[[#This Row],[REFERENCE]], Tableau1[NUMERO], 0), 7)</f>
        <v>0</v>
      </c>
      <c r="H499" t="s">
        <v>12674</v>
      </c>
      <c r="J499" s="2">
        <v>43850</v>
      </c>
      <c r="K499" s="2">
        <v>43853</v>
      </c>
      <c r="L499" s="2"/>
      <c r="N499" s="35">
        <v>10</v>
      </c>
      <c r="O499" s="7">
        <v>126.54</v>
      </c>
      <c r="P499" s="8" t="s">
        <v>12697</v>
      </c>
      <c r="Q499" s="2">
        <v>43944</v>
      </c>
    </row>
    <row r="500" spans="1:17">
      <c r="A500" s="8">
        <v>34406992</v>
      </c>
      <c r="B500" s="2">
        <f>INDEX(Tableau1[], MATCH(Tableau3[[#This Row],[REFERENCE]], Tableau1[NUMERO], 0), 2)</f>
        <v>43329</v>
      </c>
      <c r="C500" t="str">
        <f>INDEX(Tableau1[], MATCH(Tableau3[[#This Row],[REFERENCE]], Tableau1[NUMERO], 0), 3)</f>
        <v>SPEC</v>
      </c>
      <c r="D500" t="str">
        <f>INDEX(Tableau1[], MATCH(Tableau3[[#This Row],[REFERENCE]], Tableau1[NUMERO], 0),4)</f>
        <v>Barre cuivre 25 x 5 capas THM G400</v>
      </c>
      <c r="E500" t="str">
        <f>INDEX(Tableau1[], MATCH(Tableau3[[#This Row],[REFERENCE]], Tableau1[NUMERO], 0), 5)</f>
        <v>THM G400</v>
      </c>
      <c r="F500">
        <f>INDEX(Tableau1[], MATCH(Tableau3[[#This Row],[REFERENCE]], Tableau1[NUMERO], 0), 6)</f>
        <v>0</v>
      </c>
      <c r="G500">
        <f>INDEX(Tableau1[], MATCH(Tableau3[[#This Row],[REFERENCE]], Tableau1[NUMERO], 0), 7)</f>
        <v>0</v>
      </c>
      <c r="H500" t="s">
        <v>12644</v>
      </c>
      <c r="J500" s="2">
        <v>43850</v>
      </c>
      <c r="K500" s="2">
        <v>43851</v>
      </c>
      <c r="L500" s="2"/>
      <c r="N500" s="35">
        <v>18</v>
      </c>
      <c r="O500" s="7">
        <v>21.1</v>
      </c>
      <c r="P500" s="8" t="s">
        <v>12638</v>
      </c>
      <c r="Q500" s="2">
        <v>43942</v>
      </c>
    </row>
    <row r="501" spans="1:17">
      <c r="A501" s="8">
        <v>34405779</v>
      </c>
      <c r="B501" s="2">
        <f>INDEX(Tableau1[], MATCH(Tableau3[[#This Row],[REFERENCE]], Tableau1[NUMERO], 0), 2)</f>
        <v>42768</v>
      </c>
      <c r="C501" t="str">
        <f>INDEX(Tableau1[], MATCH(Tableau3[[#This Row],[REFERENCE]], Tableau1[NUMERO], 0), 3)</f>
        <v>SPEC</v>
      </c>
      <c r="D501" t="str">
        <f>INDEX(Tableau1[], MATCH(Tableau3[[#This Row],[REFERENCE]], Tableau1[NUMERO], 0),4)</f>
        <v>Platine masterpac</v>
      </c>
      <c r="E501" t="str">
        <f>INDEX(Tableau1[], MATCH(Tableau3[[#This Row],[REFERENCE]], Tableau1[NUMERO], 0), 5)</f>
        <v>BBC Cabinet</v>
      </c>
      <c r="F501">
        <f>INDEX(Tableau1[], MATCH(Tableau3[[#This Row],[REFERENCE]], Tableau1[NUMERO], 0), 6)</f>
        <v>0</v>
      </c>
      <c r="G501">
        <f>INDEX(Tableau1[], MATCH(Tableau3[[#This Row],[REFERENCE]], Tableau1[NUMERO], 0), 7)</f>
        <v>0</v>
      </c>
      <c r="H501" t="s">
        <v>12609</v>
      </c>
      <c r="J501" s="11">
        <v>43854</v>
      </c>
      <c r="K501" s="2">
        <v>43857</v>
      </c>
      <c r="L501" s="2"/>
      <c r="N501" s="35">
        <v>1</v>
      </c>
      <c r="O501" s="7">
        <v>95</v>
      </c>
      <c r="P501" s="8" t="s">
        <v>12591</v>
      </c>
      <c r="Q501" s="2">
        <v>43948</v>
      </c>
    </row>
    <row r="502" spans="1:17">
      <c r="A502" s="8">
        <v>34405780</v>
      </c>
      <c r="B502" s="2">
        <f>INDEX(Tableau1[], MATCH(Tableau3[[#This Row],[REFERENCE]], Tableau1[NUMERO], 0), 2)</f>
        <v>42768</v>
      </c>
      <c r="C502" t="str">
        <f>INDEX(Tableau1[], MATCH(Tableau3[[#This Row],[REFERENCE]], Tableau1[NUMERO], 0), 3)</f>
        <v>SPEC</v>
      </c>
      <c r="D502" t="str">
        <f>INDEX(Tableau1[], MATCH(Tableau3[[#This Row],[REFERENCE]], Tableau1[NUMERO], 0),4)</f>
        <v>Platine cartes électronique</v>
      </c>
      <c r="E502" t="str">
        <f>INDEX(Tableau1[], MATCH(Tableau3[[#This Row],[REFERENCE]], Tableau1[NUMERO], 0), 5)</f>
        <v>BBC Cabinet</v>
      </c>
      <c r="F502">
        <f>INDEX(Tableau1[], MATCH(Tableau3[[#This Row],[REFERENCE]], Tableau1[NUMERO], 0), 6)</f>
        <v>0</v>
      </c>
      <c r="G502">
        <f>INDEX(Tableau1[], MATCH(Tableau3[[#This Row],[REFERENCE]], Tableau1[NUMERO], 0), 7)</f>
        <v>0</v>
      </c>
      <c r="H502" t="s">
        <v>12609</v>
      </c>
      <c r="J502" s="11">
        <v>43854</v>
      </c>
      <c r="K502" s="2">
        <v>43857</v>
      </c>
      <c r="L502" s="2"/>
      <c r="N502" s="35">
        <v>1</v>
      </c>
      <c r="O502" s="7">
        <v>34</v>
      </c>
      <c r="P502" s="8" t="s">
        <v>12591</v>
      </c>
      <c r="Q502" s="2">
        <v>43948</v>
      </c>
    </row>
    <row r="503" spans="1:17">
      <c r="A503" s="8">
        <v>34405606</v>
      </c>
      <c r="B503" s="2">
        <f>INDEX(Tableau1[], MATCH(Tableau3[[#This Row],[REFERENCE]], Tableau1[NUMERO], 0), 2)</f>
        <v>42703</v>
      </c>
      <c r="C503">
        <f>INDEX(Tableau1[], MATCH(Tableau3[[#This Row],[REFERENCE]], Tableau1[NUMERO], 0), 3)</f>
        <v>0</v>
      </c>
      <c r="D503" t="str">
        <f>INDEX(Tableau1[], MATCH(Tableau3[[#This Row],[REFERENCE]], Tableau1[NUMERO], 0),4)</f>
        <v>Equerre support barre H110</v>
      </c>
      <c r="E503" t="str">
        <f>INDEX(Tableau1[], MATCH(Tableau3[[#This Row],[REFERENCE]], Tableau1[NUMERO], 0), 5)</f>
        <v>BBC Cabinet</v>
      </c>
      <c r="F503">
        <f>INDEX(Tableau1[], MATCH(Tableau3[[#This Row],[REFERENCE]], Tableau1[NUMERO], 0), 6)</f>
        <v>0</v>
      </c>
      <c r="G503">
        <f>INDEX(Tableau1[], MATCH(Tableau3[[#This Row],[REFERENCE]], Tableau1[NUMERO], 0), 7)</f>
        <v>0</v>
      </c>
      <c r="H503" t="s">
        <v>12609</v>
      </c>
      <c r="J503" s="11">
        <v>43854</v>
      </c>
      <c r="K503" s="2">
        <v>43857</v>
      </c>
      <c r="L503" s="2"/>
      <c r="N503" s="35">
        <v>1</v>
      </c>
      <c r="O503" s="7">
        <v>10</v>
      </c>
      <c r="P503" s="8" t="s">
        <v>12591</v>
      </c>
      <c r="Q503" s="2">
        <v>43948</v>
      </c>
    </row>
    <row r="504" spans="1:17">
      <c r="A504" s="8">
        <v>34408305</v>
      </c>
      <c r="B504" s="2">
        <f>INDEX(Tableau1[], MATCH(Tableau3[[#This Row],[REFERENCE]], Tableau1[NUMERO], 0), 2)</f>
        <v>43882</v>
      </c>
      <c r="C504" t="str">
        <f>INDEX(Tableau1[], MATCH(Tableau3[[#This Row],[REFERENCE]], Tableau1[NUMERO], 0), 3)</f>
        <v>SPEC</v>
      </c>
      <c r="D504" t="str">
        <f>INDEX(Tableau1[], MATCH(Tableau3[[#This Row],[REFERENCE]], Tableau1[NUMERO], 0),4)</f>
        <v>PANNEAU LATERAL COFFRET SAMSUNG</v>
      </c>
      <c r="E504" t="str">
        <f>INDEX(Tableau1[], MATCH(Tableau3[[#This Row],[REFERENCE]], Tableau1[NUMERO], 0), 5)</f>
        <v>Supernap Italy - LI ION TOP ENTRY PULL CABINET 4000A WITH FUS</v>
      </c>
      <c r="F504" t="s">
        <v>112</v>
      </c>
      <c r="G504" t="str">
        <f>INDEX(Tableau1[], MATCH(Tableau3[[#This Row],[REFERENCE]], Tableau1[NUMERO], 0), 7)</f>
        <v>AUX</v>
      </c>
      <c r="H504" t="s">
        <v>12609</v>
      </c>
      <c r="J504" s="2">
        <v>43853</v>
      </c>
      <c r="K504" s="2">
        <v>43886</v>
      </c>
      <c r="L504" s="2"/>
      <c r="N504" s="35">
        <v>1</v>
      </c>
      <c r="O504" s="7">
        <v>23</v>
      </c>
      <c r="P504" s="8" t="s">
        <v>12650</v>
      </c>
      <c r="Q504" s="2"/>
    </row>
    <row r="505" spans="1:17">
      <c r="A505" s="8">
        <v>34408305</v>
      </c>
      <c r="B505" s="2">
        <f>INDEX(Tableau1[], MATCH(Tableau3[[#This Row],[REFERENCE]], Tableau1[NUMERO], 0), 2)</f>
        <v>43882</v>
      </c>
      <c r="C505" t="str">
        <f>INDEX(Tableau1[], MATCH(Tableau3[[#This Row],[REFERENCE]], Tableau1[NUMERO], 0), 3)</f>
        <v>SPEC</v>
      </c>
      <c r="D505" t="str">
        <f>INDEX(Tableau1[], MATCH(Tableau3[[#This Row],[REFERENCE]], Tableau1[NUMERO], 0),4)</f>
        <v>PANNEAU LATERAL COFFRET SAMSUNG</v>
      </c>
      <c r="E505" t="str">
        <f>INDEX(Tableau1[], MATCH(Tableau3[[#This Row],[REFERENCE]], Tableau1[NUMERO], 0), 5)</f>
        <v>Supernap Italy - LI ION TOP ENTRY PULL CABINET 4000A WITH FUS</v>
      </c>
      <c r="F505" t="str">
        <f>INDEX(Tableau1[], MATCH(Tableau3[[#This Row],[REFERENCE]], Tableau1[NUMERO], 0), 6)</f>
        <v>GVX</v>
      </c>
      <c r="G505" t="str">
        <f>INDEX(Tableau1[], MATCH(Tableau3[[#This Row],[REFERENCE]], Tableau1[NUMERO], 0), 7)</f>
        <v>AUX</v>
      </c>
      <c r="H505" t="s">
        <v>12609</v>
      </c>
      <c r="J505" s="2">
        <v>43853</v>
      </c>
      <c r="K505" s="2">
        <v>43886</v>
      </c>
      <c r="L505" s="2"/>
      <c r="N505" s="35">
        <v>5</v>
      </c>
      <c r="O505" s="7">
        <v>18</v>
      </c>
      <c r="P505" s="8" t="s">
        <v>12650</v>
      </c>
      <c r="Q505" s="2"/>
    </row>
    <row r="506" spans="1:17">
      <c r="A506" s="8">
        <v>34408299</v>
      </c>
      <c r="B506" s="2">
        <f>INDEX(Tableau1[], MATCH(Tableau3[[#This Row],[REFERENCE]], Tableau1[NUMERO], 0), 2)</f>
        <v>43882</v>
      </c>
      <c r="C506" t="str">
        <f>INDEX(Tableau1[], MATCH(Tableau3[[#This Row],[REFERENCE]], Tableau1[NUMERO], 0), 3)</f>
        <v>SPEC</v>
      </c>
      <c r="D506" t="str">
        <f>INDEX(Tableau1[], MATCH(Tableau3[[#This Row],[REFERENCE]], Tableau1[NUMERO], 0),4)</f>
        <v>COFFRET SAMSUNG SUPERNAP</v>
      </c>
      <c r="E506" t="str">
        <f>INDEX(Tableau1[], MATCH(Tableau3[[#This Row],[REFERENCE]], Tableau1[NUMERO], 0), 5)</f>
        <v>Supernap Italy - LI ION TOP ENTRY PULL CABINET 4000A WITH FUS</v>
      </c>
      <c r="F506" t="str">
        <f>INDEX(Tableau1[], MATCH(Tableau3[[#This Row],[REFERENCE]], Tableau1[NUMERO], 0), 6)</f>
        <v>GVX</v>
      </c>
      <c r="G506" t="str">
        <f>INDEX(Tableau1[], MATCH(Tableau3[[#This Row],[REFERENCE]], Tableau1[NUMERO], 0), 7)</f>
        <v>AUX</v>
      </c>
      <c r="H506" t="s">
        <v>12609</v>
      </c>
      <c r="J506" s="2">
        <v>43853</v>
      </c>
      <c r="K506" s="2">
        <v>43886</v>
      </c>
      <c r="L506" s="2"/>
      <c r="N506" s="35">
        <v>1</v>
      </c>
      <c r="O506" s="7">
        <v>82</v>
      </c>
      <c r="P506" s="8" t="s">
        <v>12650</v>
      </c>
      <c r="Q506" s="2"/>
    </row>
    <row r="507" spans="1:17">
      <c r="A507" s="8">
        <v>34408299</v>
      </c>
      <c r="B507" s="2">
        <f>INDEX(Tableau1[], MATCH(Tableau3[[#This Row],[REFERENCE]], Tableau1[NUMERO], 0), 2)</f>
        <v>43882</v>
      </c>
      <c r="C507" t="str">
        <f>INDEX(Tableau1[], MATCH(Tableau3[[#This Row],[REFERENCE]], Tableau1[NUMERO], 0), 3)</f>
        <v>SPEC</v>
      </c>
      <c r="D507" t="str">
        <f>INDEX(Tableau1[], MATCH(Tableau3[[#This Row],[REFERENCE]], Tableau1[NUMERO], 0),4)</f>
        <v>COFFRET SAMSUNG SUPERNAP</v>
      </c>
      <c r="E507" t="str">
        <f>INDEX(Tableau1[], MATCH(Tableau3[[#This Row],[REFERENCE]], Tableau1[NUMERO], 0), 5)</f>
        <v>Supernap Italy - LI ION TOP ENTRY PULL CABINET 4000A WITH FUS</v>
      </c>
      <c r="F507" t="str">
        <f>INDEX(Tableau1[], MATCH(Tableau3[[#This Row],[REFERENCE]], Tableau1[NUMERO], 0), 6)</f>
        <v>GVX</v>
      </c>
      <c r="G507" t="str">
        <f>INDEX(Tableau1[], MATCH(Tableau3[[#This Row],[REFERENCE]], Tableau1[NUMERO], 0), 7)</f>
        <v>AUX</v>
      </c>
      <c r="H507" t="s">
        <v>12609</v>
      </c>
      <c r="J507" s="2">
        <v>43853</v>
      </c>
      <c r="K507" s="2">
        <v>43886</v>
      </c>
      <c r="L507" s="2"/>
      <c r="N507" s="35">
        <v>23</v>
      </c>
      <c r="O507" s="7">
        <v>58</v>
      </c>
      <c r="P507" s="8" t="s">
        <v>12650</v>
      </c>
      <c r="Q507" s="2"/>
    </row>
    <row r="508" spans="1:17">
      <c r="A508" s="8">
        <v>34408302</v>
      </c>
      <c r="B508" s="2">
        <f>INDEX(Tableau1[], MATCH(Tableau3[[#This Row],[REFERENCE]], Tableau1[NUMERO], 0), 2)</f>
        <v>43882</v>
      </c>
      <c r="C508" t="str">
        <f>INDEX(Tableau1[], MATCH(Tableau3[[#This Row],[REFERENCE]], Tableau1[NUMERO], 0), 3)</f>
        <v>SPEC</v>
      </c>
      <c r="D508" t="str">
        <f>INDEX(Tableau1[], MATCH(Tableau3[[#This Row],[REFERENCE]], Tableau1[NUMERO], 0),4)</f>
        <v xml:space="preserve">TRAVERSE ISO COFFRET SAMSUNG </v>
      </c>
      <c r="E508" t="str">
        <f>INDEX(Tableau1[], MATCH(Tableau3[[#This Row],[REFERENCE]], Tableau1[NUMERO], 0), 5)</f>
        <v>Supernap Italy - LI ION TOP ENTRY PULL CABINET 4000A WITH FUS</v>
      </c>
      <c r="F508" t="str">
        <f>INDEX(Tableau1[], MATCH(Tableau3[[#This Row],[REFERENCE]], Tableau1[NUMERO], 0), 6)</f>
        <v>GVX</v>
      </c>
      <c r="G508" t="str">
        <f>INDEX(Tableau1[], MATCH(Tableau3[[#This Row],[REFERENCE]], Tableau1[NUMERO], 0), 7)</f>
        <v>AUX</v>
      </c>
      <c r="H508" t="s">
        <v>12609</v>
      </c>
      <c r="J508" s="2">
        <v>43853</v>
      </c>
      <c r="K508" s="2">
        <v>43886</v>
      </c>
      <c r="L508" s="2"/>
      <c r="N508" s="35">
        <v>1</v>
      </c>
      <c r="O508" s="7">
        <v>21</v>
      </c>
      <c r="P508" s="8" t="s">
        <v>12650</v>
      </c>
      <c r="Q508" s="2"/>
    </row>
    <row r="509" spans="1:17">
      <c r="A509" s="8">
        <v>34408302</v>
      </c>
      <c r="B509" s="2">
        <f>INDEX(Tableau1[], MATCH(Tableau3[[#This Row],[REFERENCE]], Tableau1[NUMERO], 0), 2)</f>
        <v>43882</v>
      </c>
      <c r="C509" t="str">
        <f>INDEX(Tableau1[], MATCH(Tableau3[[#This Row],[REFERENCE]], Tableau1[NUMERO], 0), 3)</f>
        <v>SPEC</v>
      </c>
      <c r="D509" t="str">
        <f>INDEX(Tableau1[], MATCH(Tableau3[[#This Row],[REFERENCE]], Tableau1[NUMERO], 0),4)</f>
        <v xml:space="preserve">TRAVERSE ISO COFFRET SAMSUNG </v>
      </c>
      <c r="E509" t="str">
        <f>INDEX(Tableau1[], MATCH(Tableau3[[#This Row],[REFERENCE]], Tableau1[NUMERO], 0), 5)</f>
        <v>Supernap Italy - LI ION TOP ENTRY PULL CABINET 4000A WITH FUS</v>
      </c>
      <c r="F509" t="str">
        <f>INDEX(Tableau1[], MATCH(Tableau3[[#This Row],[REFERENCE]], Tableau1[NUMERO], 0), 6)</f>
        <v>GVX</v>
      </c>
      <c r="G509" t="str">
        <f>INDEX(Tableau1[], MATCH(Tableau3[[#This Row],[REFERENCE]], Tableau1[NUMERO], 0), 7)</f>
        <v>AUX</v>
      </c>
      <c r="H509" t="s">
        <v>12609</v>
      </c>
      <c r="J509" s="2">
        <v>43853</v>
      </c>
      <c r="K509" s="2">
        <v>43886</v>
      </c>
      <c r="L509" s="2"/>
      <c r="N509" s="35">
        <v>23</v>
      </c>
      <c r="O509" s="7">
        <v>15</v>
      </c>
      <c r="P509" s="8" t="s">
        <v>12650</v>
      </c>
      <c r="Q509" s="2"/>
    </row>
    <row r="510" spans="1:17">
      <c r="A510" s="8">
        <v>34408303</v>
      </c>
      <c r="B510" s="2">
        <f>INDEX(Tableau1[], MATCH(Tableau3[[#This Row],[REFERENCE]], Tableau1[NUMERO], 0), 2)</f>
        <v>43882</v>
      </c>
      <c r="C510" t="str">
        <f>INDEX(Tableau1[], MATCH(Tableau3[[#This Row],[REFERENCE]], Tableau1[NUMERO], 0), 3)</f>
        <v>SPEC</v>
      </c>
      <c r="D510" t="str">
        <f>INDEX(Tableau1[], MATCH(Tableau3[[#This Row],[REFERENCE]], Tableau1[NUMERO], 0),4)</f>
        <v xml:space="preserve">TRAVERSE CABLOFIL COFFRET SAMSUNG </v>
      </c>
      <c r="E510" t="str">
        <f>INDEX(Tableau1[], MATCH(Tableau3[[#This Row],[REFERENCE]], Tableau1[NUMERO], 0), 5)</f>
        <v>Supernap Italy - LI ION TOP ENTRY PULL CABINET 4000A WITH FUS</v>
      </c>
      <c r="F510" t="str">
        <f>INDEX(Tableau1[], MATCH(Tableau3[[#This Row],[REFERENCE]], Tableau1[NUMERO], 0), 6)</f>
        <v>GVX</v>
      </c>
      <c r="G510" t="str">
        <f>INDEX(Tableau1[], MATCH(Tableau3[[#This Row],[REFERENCE]], Tableau1[NUMERO], 0), 7)</f>
        <v>AUX</v>
      </c>
      <c r="H510" t="s">
        <v>12609</v>
      </c>
      <c r="J510" s="2">
        <v>43853</v>
      </c>
      <c r="K510" s="2">
        <v>43886</v>
      </c>
      <c r="L510" s="2"/>
      <c r="N510" s="35">
        <v>1</v>
      </c>
      <c r="O510" s="7">
        <v>22</v>
      </c>
      <c r="P510" s="8" t="s">
        <v>12650</v>
      </c>
      <c r="Q510" s="2"/>
    </row>
    <row r="511" spans="1:17">
      <c r="A511" s="8">
        <v>34408303</v>
      </c>
      <c r="B511" s="2">
        <f>INDEX(Tableau1[], MATCH(Tableau3[[#This Row],[REFERENCE]], Tableau1[NUMERO], 0), 2)</f>
        <v>43882</v>
      </c>
      <c r="C511" t="str">
        <f>INDEX(Tableau1[], MATCH(Tableau3[[#This Row],[REFERENCE]], Tableau1[NUMERO], 0), 3)</f>
        <v>SPEC</v>
      </c>
      <c r="D511" t="str">
        <f>INDEX(Tableau1[], MATCH(Tableau3[[#This Row],[REFERENCE]], Tableau1[NUMERO], 0),4)</f>
        <v xml:space="preserve">TRAVERSE CABLOFIL COFFRET SAMSUNG </v>
      </c>
      <c r="E511" t="str">
        <f>INDEX(Tableau1[], MATCH(Tableau3[[#This Row],[REFERENCE]], Tableau1[NUMERO], 0), 5)</f>
        <v>Supernap Italy - LI ION TOP ENTRY PULL CABINET 4000A WITH FUS</v>
      </c>
      <c r="F511" t="str">
        <f>INDEX(Tableau1[], MATCH(Tableau3[[#This Row],[REFERENCE]], Tableau1[NUMERO], 0), 6)</f>
        <v>GVX</v>
      </c>
      <c r="G511" t="str">
        <f>INDEX(Tableau1[], MATCH(Tableau3[[#This Row],[REFERENCE]], Tableau1[NUMERO], 0), 7)</f>
        <v>AUX</v>
      </c>
      <c r="H511" t="s">
        <v>12609</v>
      </c>
      <c r="J511" s="2">
        <v>43853</v>
      </c>
      <c r="K511" s="2">
        <v>43886</v>
      </c>
      <c r="L511" s="2"/>
      <c r="N511" s="35">
        <v>47</v>
      </c>
      <c r="O511" s="7">
        <v>14</v>
      </c>
      <c r="P511" s="8" t="s">
        <v>12650</v>
      </c>
      <c r="Q511" s="2"/>
    </row>
    <row r="512" spans="1:17">
      <c r="A512" s="8">
        <v>34408304</v>
      </c>
      <c r="B512" s="2">
        <f>INDEX(Tableau1[], MATCH(Tableau3[[#This Row],[REFERENCE]], Tableau1[NUMERO], 0), 2)</f>
        <v>43882</v>
      </c>
      <c r="C512" t="str">
        <f>INDEX(Tableau1[], MATCH(Tableau3[[#This Row],[REFERENCE]], Tableau1[NUMERO], 0), 3)</f>
        <v>SPEC</v>
      </c>
      <c r="D512" t="str">
        <f>INDEX(Tableau1[], MATCH(Tableau3[[#This Row],[REFERENCE]], Tableau1[NUMERO], 0),4)</f>
        <v xml:space="preserve">TRAVERSE FIL FIN COFFRET SAMSUNG </v>
      </c>
      <c r="E512" t="str">
        <f>INDEX(Tableau1[], MATCH(Tableau3[[#This Row],[REFERENCE]], Tableau1[NUMERO], 0), 5)</f>
        <v>Supernap Italy - LI ION TOP ENTRY PULL CABINET 4000A WITH FUS</v>
      </c>
      <c r="F512" t="str">
        <f>INDEX(Tableau1[], MATCH(Tableau3[[#This Row],[REFERENCE]], Tableau1[NUMERO], 0), 6)</f>
        <v>GVX</v>
      </c>
      <c r="G512" t="str">
        <f>INDEX(Tableau1[], MATCH(Tableau3[[#This Row],[REFERENCE]], Tableau1[NUMERO], 0), 7)</f>
        <v>AUX</v>
      </c>
      <c r="H512" t="s">
        <v>12609</v>
      </c>
      <c r="J512" s="2">
        <v>43853</v>
      </c>
      <c r="K512" s="2">
        <v>43886</v>
      </c>
      <c r="L512" s="2"/>
      <c r="N512" s="35">
        <v>1</v>
      </c>
      <c r="O512" s="7">
        <v>29</v>
      </c>
      <c r="P512" s="8" t="s">
        <v>12650</v>
      </c>
      <c r="Q512" s="2"/>
    </row>
    <row r="513" spans="1:17">
      <c r="A513" s="8">
        <v>34408304</v>
      </c>
      <c r="B513" s="2">
        <f>INDEX(Tableau1[], MATCH(Tableau3[[#This Row],[REFERENCE]], Tableau1[NUMERO], 0), 2)</f>
        <v>43882</v>
      </c>
      <c r="C513" t="str">
        <f>INDEX(Tableau1[], MATCH(Tableau3[[#This Row],[REFERENCE]], Tableau1[NUMERO], 0), 3)</f>
        <v>SPEC</v>
      </c>
      <c r="D513" t="str">
        <f>INDEX(Tableau1[], MATCH(Tableau3[[#This Row],[REFERENCE]], Tableau1[NUMERO], 0),4)</f>
        <v xml:space="preserve">TRAVERSE FIL FIN COFFRET SAMSUNG </v>
      </c>
      <c r="E513" t="str">
        <f>INDEX(Tableau1[], MATCH(Tableau3[[#This Row],[REFERENCE]], Tableau1[NUMERO], 0), 5)</f>
        <v>Supernap Italy - LI ION TOP ENTRY PULL CABINET 4000A WITH FUS</v>
      </c>
      <c r="F513" t="str">
        <f>INDEX(Tableau1[], MATCH(Tableau3[[#This Row],[REFERENCE]], Tableau1[NUMERO], 0), 6)</f>
        <v>GVX</v>
      </c>
      <c r="G513" t="str">
        <f>INDEX(Tableau1[], MATCH(Tableau3[[#This Row],[REFERENCE]], Tableau1[NUMERO], 0), 7)</f>
        <v>AUX</v>
      </c>
      <c r="H513" t="s">
        <v>12609</v>
      </c>
      <c r="J513" s="2">
        <v>43853</v>
      </c>
      <c r="K513" s="2">
        <v>43886</v>
      </c>
      <c r="L513" s="2"/>
      <c r="N513" s="35">
        <v>23</v>
      </c>
      <c r="O513" s="7">
        <v>21</v>
      </c>
      <c r="P513" s="8" t="s">
        <v>12650</v>
      </c>
      <c r="Q513" s="2"/>
    </row>
    <row r="514" spans="1:17">
      <c r="A514" s="8">
        <v>34408306</v>
      </c>
      <c r="B514" s="2">
        <f>INDEX(Tableau1[], MATCH(Tableau3[[#This Row],[REFERENCE]], Tableau1[NUMERO], 0), 2)</f>
        <v>43885</v>
      </c>
      <c r="C514" t="str">
        <f>INDEX(Tableau1[], MATCH(Tableau3[[#This Row],[REFERENCE]], Tableau1[NUMERO], 0), 3)</f>
        <v>SPEC</v>
      </c>
      <c r="D514" t="str">
        <f>INDEX(Tableau1[], MATCH(Tableau3[[#This Row],[REFERENCE]], Tableau1[NUMERO], 0),4)</f>
        <v>DECOUPE Cablofil CF30200EZ Coffret Samsung</v>
      </c>
      <c r="E514" t="str">
        <f>INDEX(Tableau1[], MATCH(Tableau3[[#This Row],[REFERENCE]], Tableau1[NUMERO], 0), 5)</f>
        <v>Supernap Italy - LI ION TOP ENTRY PULL CABINET 4000A WITH FUS</v>
      </c>
      <c r="F514" t="str">
        <f>INDEX(Tableau1[], MATCH(Tableau3[[#This Row],[REFERENCE]], Tableau1[NUMERO], 0), 6)</f>
        <v>GVX</v>
      </c>
      <c r="G514" t="str">
        <f>INDEX(Tableau1[], MATCH(Tableau3[[#This Row],[REFERENCE]], Tableau1[NUMERO], 0), 7)</f>
        <v>AUX</v>
      </c>
      <c r="H514" t="s">
        <v>12609</v>
      </c>
      <c r="J514" s="2">
        <v>43853</v>
      </c>
      <c r="K514" s="2">
        <v>43886</v>
      </c>
      <c r="L514" s="2"/>
      <c r="N514" s="35">
        <v>1</v>
      </c>
      <c r="O514" s="7">
        <v>21</v>
      </c>
      <c r="P514" s="8" t="s">
        <v>12650</v>
      </c>
      <c r="Q514" s="2"/>
    </row>
    <row r="515" spans="1:17">
      <c r="A515" s="8">
        <v>34408306</v>
      </c>
      <c r="B515" s="2">
        <f>INDEX(Tableau1[], MATCH(Tableau3[[#This Row],[REFERENCE]], Tableau1[NUMERO], 0), 2)</f>
        <v>43885</v>
      </c>
      <c r="C515" t="str">
        <f>INDEX(Tableau1[], MATCH(Tableau3[[#This Row],[REFERENCE]], Tableau1[NUMERO], 0), 3)</f>
        <v>SPEC</v>
      </c>
      <c r="D515" t="str">
        <f>INDEX(Tableau1[], MATCH(Tableau3[[#This Row],[REFERENCE]], Tableau1[NUMERO], 0),4)</f>
        <v>DECOUPE Cablofil CF30200EZ Coffret Samsung</v>
      </c>
      <c r="E515" t="str">
        <f>INDEX(Tableau1[], MATCH(Tableau3[[#This Row],[REFERENCE]], Tableau1[NUMERO], 0), 5)</f>
        <v>Supernap Italy - LI ION TOP ENTRY PULL CABINET 4000A WITH FUS</v>
      </c>
      <c r="F515" t="str">
        <f>INDEX(Tableau1[], MATCH(Tableau3[[#This Row],[REFERENCE]], Tableau1[NUMERO], 0), 6)</f>
        <v>GVX</v>
      </c>
      <c r="G515" t="str">
        <f>INDEX(Tableau1[], MATCH(Tableau3[[#This Row],[REFERENCE]], Tableau1[NUMERO], 0), 7)</f>
        <v>AUX</v>
      </c>
      <c r="H515" t="s">
        <v>12609</v>
      </c>
      <c r="J515" s="2">
        <v>43853</v>
      </c>
      <c r="K515" s="2">
        <v>43886</v>
      </c>
      <c r="L515" s="2"/>
      <c r="N515" s="35">
        <v>23</v>
      </c>
      <c r="O515" s="7">
        <v>12</v>
      </c>
      <c r="P515" s="8" t="s">
        <v>12650</v>
      </c>
      <c r="Q515" s="2"/>
    </row>
    <row r="516" spans="1:17">
      <c r="A516" s="8">
        <v>34408334</v>
      </c>
      <c r="B516" s="2">
        <f>INDEX(Tableau1[], MATCH(Tableau3[[#This Row],[REFERENCE]], Tableau1[NUMERO], 0), 2)</f>
        <v>43887</v>
      </c>
      <c r="C516" t="str">
        <f>INDEX(Tableau1[], MATCH(Tableau3[[#This Row],[REFERENCE]], Tableau1[NUMERO], 0), 3)</f>
        <v>SPEC</v>
      </c>
      <c r="D516" t="str">
        <f>INDEX(Tableau1[], MATCH(Tableau3[[#This Row],[REFERENCE]], Tableau1[NUMERO], 0),4)</f>
        <v>MAKROLON 600x650 COFFRET SAMSUNG</v>
      </c>
      <c r="E516" t="str">
        <f>INDEX(Tableau1[], MATCH(Tableau3[[#This Row],[REFERENCE]], Tableau1[NUMERO], 0), 5)</f>
        <v>Supernap Italy - LI ION TOP ENTRY PULL CABINET 4000A WITH FUS</v>
      </c>
      <c r="F516" t="str">
        <f>INDEX(Tableau1[], MATCH(Tableau3[[#This Row],[REFERENCE]], Tableau1[NUMERO], 0), 6)</f>
        <v>GVX</v>
      </c>
      <c r="G516" t="str">
        <f>INDEX(Tableau1[], MATCH(Tableau3[[#This Row],[REFERENCE]], Tableau1[NUMERO], 0), 7)</f>
        <v>AUX</v>
      </c>
      <c r="H516" t="s">
        <v>12608</v>
      </c>
      <c r="J516" s="2">
        <v>43888</v>
      </c>
      <c r="K516" s="2"/>
      <c r="L516" s="2"/>
      <c r="P516" s="8"/>
      <c r="Q516" s="2"/>
    </row>
    <row r="517" spans="1:17">
      <c r="A517" s="8">
        <v>34407208</v>
      </c>
      <c r="B517" s="2">
        <f>INDEX(Tableau1[], MATCH(Tableau3[[#This Row],[REFERENCE]], Tableau1[NUMERO], 0), 2)</f>
        <v>43410</v>
      </c>
      <c r="C517">
        <f>INDEX(Tableau1[], MATCH(Tableau3[[#This Row],[REFERENCE]], Tableau1[NUMERO], 0), 3)</f>
        <v>0</v>
      </c>
      <c r="D517" t="str">
        <f>INDEX(Tableau1[], MATCH(Tableau3[[#This Row],[REFERENCE]], Tableau1[NUMERO], 0),4)</f>
        <v>SMT SUPPORT FU DC</v>
      </c>
      <c r="E517">
        <f>INDEX(Tableau1[], MATCH(Tableau3[[#This Row],[REFERENCE]], Tableau1[NUMERO], 0), 5)</f>
        <v>0</v>
      </c>
      <c r="F517">
        <f>INDEX(Tableau1[], MATCH(Tableau3[[#This Row],[REFERENCE]], Tableau1[NUMERO], 0), 6)</f>
        <v>0</v>
      </c>
      <c r="G517">
        <f>INDEX(Tableau1[], MATCH(Tableau3[[#This Row],[REFERENCE]], Tableau1[NUMERO], 0), 7)</f>
        <v>0</v>
      </c>
      <c r="H517" t="s">
        <v>12691</v>
      </c>
      <c r="J517" s="2">
        <v>43881</v>
      </c>
      <c r="K517" s="2">
        <v>43885</v>
      </c>
      <c r="L517" s="2"/>
      <c r="N517" s="35">
        <v>8</v>
      </c>
      <c r="O517" s="7">
        <v>22.75</v>
      </c>
      <c r="P517" s="8" t="s">
        <v>12638</v>
      </c>
      <c r="Q517" s="2">
        <v>43974</v>
      </c>
    </row>
    <row r="518" spans="1:17">
      <c r="A518" s="8">
        <v>34407206</v>
      </c>
      <c r="B518" s="2">
        <f>INDEX(Tableau1[], MATCH(Tableau3[[#This Row],[REFERENCE]], Tableau1[NUMERO], 0), 2)</f>
        <v>43410</v>
      </c>
      <c r="C518">
        <f>INDEX(Tableau1[], MATCH(Tableau3[[#This Row],[REFERENCE]], Tableau1[NUMERO], 0), 3)</f>
        <v>0</v>
      </c>
      <c r="D518" t="str">
        <f>INDEX(Tableau1[], MATCH(Tableau3[[#This Row],[REFERENCE]], Tableau1[NUMERO], 0),4)</f>
        <v>SMT SUPPORT ELEC BOARD</v>
      </c>
      <c r="E518">
        <f>INDEX(Tableau1[], MATCH(Tableau3[[#This Row],[REFERENCE]], Tableau1[NUMERO], 0), 5)</f>
        <v>0</v>
      </c>
      <c r="F518">
        <f>INDEX(Tableau1[], MATCH(Tableau3[[#This Row],[REFERENCE]], Tableau1[NUMERO], 0), 6)</f>
        <v>0</v>
      </c>
      <c r="G518">
        <f>INDEX(Tableau1[], MATCH(Tableau3[[#This Row],[REFERENCE]], Tableau1[NUMERO], 0), 7)</f>
        <v>0</v>
      </c>
      <c r="H518" t="s">
        <v>12691</v>
      </c>
      <c r="J518" s="2">
        <v>43881</v>
      </c>
      <c r="K518" s="2">
        <v>43885</v>
      </c>
      <c r="L518" s="2"/>
      <c r="N518" s="35">
        <v>8</v>
      </c>
      <c r="O518" s="7">
        <v>22.9</v>
      </c>
      <c r="P518" s="8" t="s">
        <v>12638</v>
      </c>
      <c r="Q518" s="2">
        <v>43974</v>
      </c>
    </row>
    <row r="519" spans="1:17">
      <c r="A519" s="8">
        <v>34407212</v>
      </c>
      <c r="B519" s="2">
        <f>INDEX(Tableau1[], MATCH(Tableau3[[#This Row],[REFERENCE]], Tableau1[NUMERO], 0), 2)</f>
        <v>43410</v>
      </c>
      <c r="C519">
        <f>INDEX(Tableau1[], MATCH(Tableau3[[#This Row],[REFERENCE]], Tableau1[NUMERO], 0), 3)</f>
        <v>0</v>
      </c>
      <c r="D519" t="str">
        <f>INDEX(Tableau1[], MATCH(Tableau3[[#This Row],[REFERENCE]], Tableau1[NUMERO], 0),4)</f>
        <v>SMT DEMI TUNNEL NW40DC</v>
      </c>
      <c r="E519">
        <f>INDEX(Tableau1[], MATCH(Tableau3[[#This Row],[REFERENCE]], Tableau1[NUMERO], 0), 5)</f>
        <v>0</v>
      </c>
      <c r="F519">
        <f>INDEX(Tableau1[], MATCH(Tableau3[[#This Row],[REFERENCE]], Tableau1[NUMERO], 0), 6)</f>
        <v>0</v>
      </c>
      <c r="G519">
        <f>INDEX(Tableau1[], MATCH(Tableau3[[#This Row],[REFERENCE]], Tableau1[NUMERO], 0), 7)</f>
        <v>0</v>
      </c>
      <c r="H519" t="s">
        <v>12691</v>
      </c>
      <c r="J519" s="2">
        <v>43881</v>
      </c>
      <c r="K519" s="2">
        <v>43885</v>
      </c>
      <c r="L519" s="2"/>
      <c r="N519" s="35">
        <v>16</v>
      </c>
      <c r="O519" s="7">
        <v>11.2</v>
      </c>
      <c r="P519" s="8" t="s">
        <v>12638</v>
      </c>
      <c r="Q519" s="2">
        <v>43974</v>
      </c>
    </row>
    <row r="520" spans="1:17">
      <c r="A520" s="8">
        <v>34407775</v>
      </c>
      <c r="B520" s="2">
        <f>INDEX(Tableau1[], MATCH(Tableau3[[#This Row],[REFERENCE]], Tableau1[NUMERO], 0), 2)</f>
        <v>43629</v>
      </c>
      <c r="C520" t="str">
        <f>INDEX(Tableau1[], MATCH(Tableau3[[#This Row],[REFERENCE]], Tableau1[NUMERO], 0), 3)</f>
        <v>SPEC</v>
      </c>
      <c r="D520" t="str">
        <f>INDEX(Tableau1[], MATCH(Tableau3[[#This Row],[REFERENCE]], Tableau1[NUMERO], 0),4)</f>
        <v>SMT PLASTRON BAS BBC TGAB BAS</v>
      </c>
      <c r="E520" t="str">
        <f>INDEX(Tableau1[], MATCH(Tableau3[[#This Row],[REFERENCE]], Tableau1[NUMERO], 0), 5)</f>
        <v>BIRDY</v>
      </c>
      <c r="F520">
        <f>INDEX(Tableau1[], MATCH(Tableau3[[#This Row],[REFERENCE]], Tableau1[NUMERO], 0), 6)</f>
        <v>0</v>
      </c>
      <c r="G520">
        <f>INDEX(Tableau1[], MATCH(Tableau3[[#This Row],[REFERENCE]], Tableau1[NUMERO], 0), 7)</f>
        <v>0</v>
      </c>
      <c r="H520" t="s">
        <v>12691</v>
      </c>
      <c r="J520" s="2">
        <v>43881</v>
      </c>
      <c r="K520" s="2">
        <v>43885</v>
      </c>
      <c r="L520" s="2"/>
      <c r="N520" s="35">
        <v>8</v>
      </c>
      <c r="O520" s="7">
        <v>25</v>
      </c>
      <c r="P520" s="8" t="s">
        <v>12638</v>
      </c>
      <c r="Q520" s="2">
        <v>43974</v>
      </c>
    </row>
    <row r="521" spans="1:17">
      <c r="A521" s="8">
        <v>34407204</v>
      </c>
      <c r="B521" s="2">
        <f>INDEX(Tableau1[], MATCH(Tableau3[[#This Row],[REFERENCE]], Tableau1[NUMERO], 0), 2)</f>
        <v>43410</v>
      </c>
      <c r="C521">
        <f>INDEX(Tableau1[], MATCH(Tableau3[[#This Row],[REFERENCE]], Tableau1[NUMERO], 0), 3)</f>
        <v>0</v>
      </c>
      <c r="D521" t="str">
        <f>INDEX(Tableau1[], MATCH(Tableau3[[#This Row],[REFERENCE]], Tableau1[NUMERO], 0),4)</f>
        <v>SMT TRAVERSE NW40DC</v>
      </c>
      <c r="E521">
        <f>INDEX(Tableau1[], MATCH(Tableau3[[#This Row],[REFERENCE]], Tableau1[NUMERO], 0), 5)</f>
        <v>0</v>
      </c>
      <c r="F521">
        <f>INDEX(Tableau1[], MATCH(Tableau3[[#This Row],[REFERENCE]], Tableau1[NUMERO], 0), 6)</f>
        <v>0</v>
      </c>
      <c r="G521">
        <f>INDEX(Tableau1[], MATCH(Tableau3[[#This Row],[REFERENCE]], Tableau1[NUMERO], 0), 7)</f>
        <v>0</v>
      </c>
      <c r="H521" t="s">
        <v>12691</v>
      </c>
      <c r="J521" s="2">
        <v>43881</v>
      </c>
      <c r="K521" s="2">
        <v>43885</v>
      </c>
      <c r="L521" s="2"/>
      <c r="N521" s="35">
        <v>16</v>
      </c>
      <c r="O521" s="7">
        <v>13.9</v>
      </c>
      <c r="P521" s="8" t="s">
        <v>12638</v>
      </c>
      <c r="Q521" s="2">
        <v>43974</v>
      </c>
    </row>
    <row r="522" spans="1:17">
      <c r="A522" s="8">
        <v>34401753</v>
      </c>
      <c r="B522" s="2">
        <f>INDEX(Tableau1[], MATCH(Tableau3[[#This Row],[REFERENCE]], Tableau1[NUMERO], 0), 2)</f>
        <v>39995</v>
      </c>
      <c r="C522" t="str">
        <f>INDEX(Tableau1[], MATCH(Tableau3[[#This Row],[REFERENCE]], Tableau1[NUMERO], 0), 3)</f>
        <v>SPEC</v>
      </c>
      <c r="D522" t="str">
        <f>INDEX(Tableau1[], MATCH(Tableau3[[#This Row],[REFERENCE]], Tableau1[NUMERO], 0),4)</f>
        <v>PROTECTION SHIELD 3440175300</v>
      </c>
      <c r="E522" t="str">
        <f>INDEX(Tableau1[], MATCH(Tableau3[[#This Row],[REFERENCE]], Tableau1[NUMERO], 0), 5)</f>
        <v>G5000</v>
      </c>
      <c r="F522">
        <f>INDEX(Tableau1[], MATCH(Tableau3[[#This Row],[REFERENCE]], Tableau1[NUMERO], 0), 6)</f>
        <v>0</v>
      </c>
      <c r="G522">
        <f>INDEX(Tableau1[], MATCH(Tableau3[[#This Row],[REFERENCE]], Tableau1[NUMERO], 0), 7)</f>
        <v>0</v>
      </c>
      <c r="H522" t="s">
        <v>12691</v>
      </c>
      <c r="J522" s="2">
        <v>43881</v>
      </c>
      <c r="K522" s="2">
        <v>43885</v>
      </c>
      <c r="L522" s="2"/>
      <c r="N522" s="35">
        <v>16</v>
      </c>
      <c r="O522" s="7">
        <v>6.7</v>
      </c>
      <c r="P522" s="8" t="s">
        <v>12638</v>
      </c>
      <c r="Q522" s="2">
        <v>43974</v>
      </c>
    </row>
    <row r="523" spans="1:17">
      <c r="A523" s="8">
        <v>34407209</v>
      </c>
      <c r="B523" s="2">
        <f>INDEX(Tableau1[], MATCH(Tableau3[[#This Row],[REFERENCE]], Tableau1[NUMERO], 0), 2)</f>
        <v>43410</v>
      </c>
      <c r="C523">
        <f>INDEX(Tableau1[], MATCH(Tableau3[[#This Row],[REFERENCE]], Tableau1[NUMERO], 0), 3)</f>
        <v>0</v>
      </c>
      <c r="D523" t="str">
        <f>INDEX(Tableau1[], MATCH(Tableau3[[#This Row],[REFERENCE]], Tableau1[NUMERO], 0),4)</f>
        <v>SMT PROTECTION SHIELD NW40DC</v>
      </c>
      <c r="E523">
        <f>INDEX(Tableau1[], MATCH(Tableau3[[#This Row],[REFERENCE]], Tableau1[NUMERO], 0), 5)</f>
        <v>0</v>
      </c>
      <c r="F523">
        <f>INDEX(Tableau1[], MATCH(Tableau3[[#This Row],[REFERENCE]], Tableau1[NUMERO], 0), 6)</f>
        <v>0</v>
      </c>
      <c r="G523">
        <f>INDEX(Tableau1[], MATCH(Tableau3[[#This Row],[REFERENCE]], Tableau1[NUMERO], 0), 7)</f>
        <v>0</v>
      </c>
      <c r="H523" t="s">
        <v>12691</v>
      </c>
      <c r="J523" s="2">
        <v>43881</v>
      </c>
      <c r="K523" s="2">
        <v>43885</v>
      </c>
      <c r="L523" s="2"/>
      <c r="N523" s="35">
        <v>6</v>
      </c>
      <c r="O523" s="7">
        <v>25.55</v>
      </c>
      <c r="P523" s="8" t="s">
        <v>12638</v>
      </c>
      <c r="Q523" s="2">
        <v>43974</v>
      </c>
    </row>
    <row r="524" spans="1:17">
      <c r="A524" s="8">
        <v>34407210</v>
      </c>
      <c r="B524" s="2">
        <f>INDEX(Tableau1[], MATCH(Tableau3[[#This Row],[REFERENCE]], Tableau1[NUMERO], 0), 2)</f>
        <v>43410</v>
      </c>
      <c r="C524">
        <f>INDEX(Tableau1[], MATCH(Tableau3[[#This Row],[REFERENCE]], Tableau1[NUMERO], 0), 3)</f>
        <v>0</v>
      </c>
      <c r="D524" t="str">
        <f>INDEX(Tableau1[], MATCH(Tableau3[[#This Row],[REFERENCE]], Tableau1[NUMERO], 0),4)</f>
        <v>SMT TOIT AVANT</v>
      </c>
      <c r="E524">
        <f>INDEX(Tableau1[], MATCH(Tableau3[[#This Row],[REFERENCE]], Tableau1[NUMERO], 0), 5)</f>
        <v>0</v>
      </c>
      <c r="F524">
        <f>INDEX(Tableau1[], MATCH(Tableau3[[#This Row],[REFERENCE]], Tableau1[NUMERO], 0), 6)</f>
        <v>0</v>
      </c>
      <c r="G524">
        <f>INDEX(Tableau1[], MATCH(Tableau3[[#This Row],[REFERENCE]], Tableau1[NUMERO], 0), 7)</f>
        <v>0</v>
      </c>
      <c r="H524" t="s">
        <v>12691</v>
      </c>
      <c r="J524" s="2">
        <v>43881</v>
      </c>
      <c r="K524" s="2">
        <v>43885</v>
      </c>
      <c r="L524" s="2"/>
      <c r="N524" s="35">
        <v>16</v>
      </c>
      <c r="O524" s="7">
        <v>12.7</v>
      </c>
      <c r="P524" s="8" t="s">
        <v>12638</v>
      </c>
      <c r="Q524" s="2">
        <v>43974</v>
      </c>
    </row>
    <row r="525" spans="1:17">
      <c r="A525" s="8">
        <v>34407211</v>
      </c>
      <c r="B525" s="2">
        <f>INDEX(Tableau1[], MATCH(Tableau3[[#This Row],[REFERENCE]], Tableau1[NUMERO], 0), 2)</f>
        <v>43410</v>
      </c>
      <c r="C525">
        <f>INDEX(Tableau1[], MATCH(Tableau3[[#This Row],[REFERENCE]], Tableau1[NUMERO], 0), 3)</f>
        <v>0</v>
      </c>
      <c r="D525" t="str">
        <f>INDEX(Tableau1[], MATCH(Tableau3[[#This Row],[REFERENCE]], Tableau1[NUMERO], 0),4)</f>
        <v>SMT TOIT KTA</v>
      </c>
      <c r="E525">
        <f>INDEX(Tableau1[], MATCH(Tableau3[[#This Row],[REFERENCE]], Tableau1[NUMERO], 0), 5)</f>
        <v>0</v>
      </c>
      <c r="F525">
        <f>INDEX(Tableau1[], MATCH(Tableau3[[#This Row],[REFERENCE]], Tableau1[NUMERO], 0), 6)</f>
        <v>0</v>
      </c>
      <c r="G525">
        <f>INDEX(Tableau1[], MATCH(Tableau3[[#This Row],[REFERENCE]], Tableau1[NUMERO], 0), 7)</f>
        <v>0</v>
      </c>
      <c r="H525" t="s">
        <v>12691</v>
      </c>
      <c r="J525" s="2">
        <v>43881</v>
      </c>
      <c r="K525" s="2">
        <v>43885</v>
      </c>
      <c r="L525" s="2"/>
      <c r="N525" s="35">
        <v>16</v>
      </c>
      <c r="O525" s="7">
        <v>25</v>
      </c>
      <c r="P525" s="8" t="s">
        <v>12638</v>
      </c>
      <c r="Q525" s="2">
        <v>43974</v>
      </c>
    </row>
    <row r="526" spans="1:17">
      <c r="A526" s="8">
        <v>34407205</v>
      </c>
      <c r="B526" s="2">
        <f>INDEX(Tableau1[], MATCH(Tableau3[[#This Row],[REFERENCE]], Tableau1[NUMERO], 0), 2)</f>
        <v>43410</v>
      </c>
      <c r="C526">
        <f>INDEX(Tableau1[], MATCH(Tableau3[[#This Row],[REFERENCE]], Tableau1[NUMERO], 0), 3)</f>
        <v>0</v>
      </c>
      <c r="D526" t="str">
        <f>INDEX(Tableau1[], MATCH(Tableau3[[#This Row],[REFERENCE]], Tableau1[NUMERO], 0),4)</f>
        <v>SMT SUPPORT NW40DC</v>
      </c>
      <c r="E526">
        <f>INDEX(Tableau1[], MATCH(Tableau3[[#This Row],[REFERENCE]], Tableau1[NUMERO], 0), 5)</f>
        <v>0</v>
      </c>
      <c r="F526">
        <f>INDEX(Tableau1[], MATCH(Tableau3[[#This Row],[REFERENCE]], Tableau1[NUMERO], 0), 6)</f>
        <v>0</v>
      </c>
      <c r="G526">
        <f>INDEX(Tableau1[], MATCH(Tableau3[[#This Row],[REFERENCE]], Tableau1[NUMERO], 0), 7)</f>
        <v>0</v>
      </c>
      <c r="H526" t="s">
        <v>12691</v>
      </c>
      <c r="J526" s="2">
        <v>43881</v>
      </c>
      <c r="K526" s="2">
        <v>43885</v>
      </c>
      <c r="L526" s="2"/>
      <c r="N526" s="35">
        <v>8</v>
      </c>
      <c r="O526" s="7">
        <v>23.75</v>
      </c>
      <c r="P526" s="8" t="s">
        <v>12638</v>
      </c>
      <c r="Q526" s="2">
        <v>43974</v>
      </c>
    </row>
    <row r="527" spans="1:17">
      <c r="A527" s="8">
        <v>34408204</v>
      </c>
      <c r="B527" s="2">
        <f>INDEX(Tableau1[], MATCH(Tableau3[[#This Row],[REFERENCE]], Tableau1[NUMERO], 0), 2)</f>
        <v>43864</v>
      </c>
      <c r="C527" t="str">
        <f>INDEX(Tableau1[], MATCH(Tableau3[[#This Row],[REFERENCE]], Tableau1[NUMERO], 0), 3)</f>
        <v>SPEC</v>
      </c>
      <c r="D527" t="str">
        <f>INDEX(Tableau1[], MATCH(Tableau3[[#This Row],[REFERENCE]], Tableau1[NUMERO], 0),4)</f>
        <v>SMT BACK PANEL AIR GUIDE MBC GVX INTEL</v>
      </c>
      <c r="E527">
        <f>INDEX(Tableau1[], MATCH(Tableau3[[#This Row],[REFERENCE]], Tableau1[NUMERO], 0), 5)</f>
        <v>0</v>
      </c>
      <c r="F527" t="str">
        <f>INDEX(Tableau1[], MATCH(Tableau3[[#This Row],[REFERENCE]], Tableau1[NUMERO], 0), 6)</f>
        <v>EAC</v>
      </c>
      <c r="G527">
        <f>INDEX(Tableau1[], MATCH(Tableau3[[#This Row],[REFERENCE]], Tableau1[NUMERO], 0), 7)</f>
        <v>0</v>
      </c>
      <c r="H527" t="s">
        <v>12609</v>
      </c>
      <c r="J527" s="2"/>
      <c r="K527" s="2">
        <v>43875</v>
      </c>
      <c r="L527" s="2"/>
      <c r="N527" s="35">
        <v>1</v>
      </c>
      <c r="O527" s="7">
        <v>50</v>
      </c>
      <c r="P527" s="8"/>
      <c r="Q527" s="2">
        <v>43964</v>
      </c>
    </row>
    <row r="528" spans="1:17">
      <c r="A528" s="8">
        <v>34408204</v>
      </c>
      <c r="B528" s="2">
        <f>INDEX(Tableau1[], MATCH(Tableau3[[#This Row],[REFERENCE]], Tableau1[NUMERO], 0), 2)</f>
        <v>43864</v>
      </c>
      <c r="C528" t="str">
        <f>INDEX(Tableau1[], MATCH(Tableau3[[#This Row],[REFERENCE]], Tableau1[NUMERO], 0), 3)</f>
        <v>SPEC</v>
      </c>
      <c r="D528" t="str">
        <f>INDEX(Tableau1[], MATCH(Tableau3[[#This Row],[REFERENCE]], Tableau1[NUMERO], 0),4)</f>
        <v>SMT BACK PANEL AIR GUIDE MBC GVX INTEL</v>
      </c>
      <c r="E528">
        <f>INDEX(Tableau1[], MATCH(Tableau3[[#This Row],[REFERENCE]], Tableau1[NUMERO], 0), 5)</f>
        <v>0</v>
      </c>
      <c r="F528" t="str">
        <f>INDEX(Tableau1[], MATCH(Tableau3[[#This Row],[REFERENCE]], Tableau1[NUMERO], 0), 6)</f>
        <v>EAC</v>
      </c>
      <c r="G528">
        <f>INDEX(Tableau1[], MATCH(Tableau3[[#This Row],[REFERENCE]], Tableau1[NUMERO], 0), 7)</f>
        <v>0</v>
      </c>
      <c r="H528" t="s">
        <v>12609</v>
      </c>
      <c r="J528" s="2"/>
      <c r="K528" s="2">
        <v>43875</v>
      </c>
      <c r="L528" s="2"/>
      <c r="N528" s="35">
        <v>6</v>
      </c>
      <c r="O528" s="7">
        <v>30</v>
      </c>
      <c r="P528" s="8"/>
      <c r="Q528" s="2">
        <v>43964</v>
      </c>
    </row>
    <row r="529" spans="1:17">
      <c r="A529" s="8">
        <v>34408205</v>
      </c>
      <c r="B529" s="2">
        <f>INDEX(Tableau1[], MATCH(Tableau3[[#This Row],[REFERENCE]], Tableau1[NUMERO], 0), 2)</f>
        <v>43864</v>
      </c>
      <c r="C529" t="str">
        <f>INDEX(Tableau1[], MATCH(Tableau3[[#This Row],[REFERENCE]], Tableau1[NUMERO], 0), 3)</f>
        <v>SPEC</v>
      </c>
      <c r="D529" t="str">
        <f>INDEX(Tableau1[], MATCH(Tableau3[[#This Row],[REFERENCE]], Tableau1[NUMERO], 0),4)</f>
        <v>SMT BACK PANEL AIR GUIDE MBC GVX INTEL</v>
      </c>
      <c r="E529">
        <f>INDEX(Tableau1[], MATCH(Tableau3[[#This Row],[REFERENCE]], Tableau1[NUMERO], 0), 5)</f>
        <v>0</v>
      </c>
      <c r="F529" t="str">
        <f>INDEX(Tableau1[], MATCH(Tableau3[[#This Row],[REFERENCE]], Tableau1[NUMERO], 0), 6)</f>
        <v>EAC</v>
      </c>
      <c r="G529">
        <f>INDEX(Tableau1[], MATCH(Tableau3[[#This Row],[REFERENCE]], Tableau1[NUMERO], 0), 7)</f>
        <v>0</v>
      </c>
      <c r="H529" t="s">
        <v>12609</v>
      </c>
      <c r="J529" s="2"/>
      <c r="K529" s="2">
        <v>43875</v>
      </c>
      <c r="L529" s="2"/>
      <c r="N529" s="35">
        <v>1</v>
      </c>
      <c r="O529" s="7">
        <v>260</v>
      </c>
      <c r="P529" s="8"/>
      <c r="Q529" s="2">
        <v>43964</v>
      </c>
    </row>
    <row r="530" spans="1:17">
      <c r="A530" s="8">
        <v>34408205</v>
      </c>
      <c r="B530" s="2">
        <f>INDEX(Tableau1[], MATCH(Tableau3[[#This Row],[REFERENCE]], Tableau1[NUMERO], 0), 2)</f>
        <v>43864</v>
      </c>
      <c r="C530" t="str">
        <f>INDEX(Tableau1[], MATCH(Tableau3[[#This Row],[REFERENCE]], Tableau1[NUMERO], 0), 3)</f>
        <v>SPEC</v>
      </c>
      <c r="D530" t="str">
        <f>INDEX(Tableau1[], MATCH(Tableau3[[#This Row],[REFERENCE]], Tableau1[NUMERO], 0),4)</f>
        <v>SMT BACK PANEL AIR GUIDE MBC GVX INTEL</v>
      </c>
      <c r="E530">
        <f>INDEX(Tableau1[], MATCH(Tableau3[[#This Row],[REFERENCE]], Tableau1[NUMERO], 0), 5)</f>
        <v>0</v>
      </c>
      <c r="F530" t="str">
        <f>INDEX(Tableau1[], MATCH(Tableau3[[#This Row],[REFERENCE]], Tableau1[NUMERO], 0), 6)</f>
        <v>EAC</v>
      </c>
      <c r="G530">
        <f>INDEX(Tableau1[], MATCH(Tableau3[[#This Row],[REFERENCE]], Tableau1[NUMERO], 0), 7)</f>
        <v>0</v>
      </c>
      <c r="H530" t="s">
        <v>12609</v>
      </c>
      <c r="J530" s="2"/>
      <c r="K530" s="2">
        <v>43875</v>
      </c>
      <c r="L530" s="2"/>
      <c r="N530" s="35">
        <v>6</v>
      </c>
      <c r="O530" s="7">
        <v>245</v>
      </c>
      <c r="P530" s="8"/>
      <c r="Q530" s="2">
        <v>43964</v>
      </c>
    </row>
    <row r="531" spans="1:17">
      <c r="A531" s="8">
        <v>34408316</v>
      </c>
      <c r="B531" s="2">
        <f>INDEX(Tableau1[], MATCH(Tableau3[[#This Row],[REFERENCE]], Tableau1[NUMERO], 0), 2)</f>
        <v>43886</v>
      </c>
      <c r="C531" t="str">
        <f>INDEX(Tableau1[], MATCH(Tableau3[[#This Row],[REFERENCE]], Tableau1[NUMERO], 0), 3)</f>
        <v>SPEC</v>
      </c>
      <c r="D531" t="str">
        <f>INDEX(Tableau1[], MATCH(Tableau3[[#This Row],[REFERENCE]], Tableau1[NUMERO], 0),4)</f>
        <v>COFFRET DC CABINET</v>
      </c>
      <c r="E531" t="str">
        <f>INDEX(Tableau1[], MATCH(Tableau3[[#This Row],[REFERENCE]], Tableau1[NUMERO], 0), 5)</f>
        <v>Supernap Italy - LI ION TOP ENTRY PULL CABINET 4000A WITH FUS</v>
      </c>
      <c r="F531" t="str">
        <f>INDEX(Tableau1[], MATCH(Tableau3[[#This Row],[REFERENCE]], Tableau1[NUMERO], 0), 6)</f>
        <v>GVX</v>
      </c>
      <c r="G531" t="str">
        <f>INDEX(Tableau1[], MATCH(Tableau3[[#This Row],[REFERENCE]], Tableau1[NUMERO], 0), 7)</f>
        <v>AUX</v>
      </c>
      <c r="H531" t="s">
        <v>12609</v>
      </c>
      <c r="J531" s="2">
        <v>43888</v>
      </c>
      <c r="K531" s="2">
        <v>43889</v>
      </c>
      <c r="L531" s="2"/>
      <c r="N531" s="35">
        <v>1</v>
      </c>
      <c r="O531" s="7">
        <v>232</v>
      </c>
      <c r="P531" s="8" t="s">
        <v>12698</v>
      </c>
      <c r="Q531" s="2">
        <v>43978</v>
      </c>
    </row>
    <row r="532" spans="1:17">
      <c r="A532" s="8">
        <v>34408316</v>
      </c>
      <c r="B532" s="2">
        <f>INDEX(Tableau1[], MATCH(Tableau3[[#This Row],[REFERENCE]], Tableau1[NUMERO], 0), 2)</f>
        <v>43886</v>
      </c>
      <c r="C532" t="str">
        <f>INDEX(Tableau1[], MATCH(Tableau3[[#This Row],[REFERENCE]], Tableau1[NUMERO], 0), 3)</f>
        <v>SPEC</v>
      </c>
      <c r="D532" t="str">
        <f>INDEX(Tableau1[], MATCH(Tableau3[[#This Row],[REFERENCE]], Tableau1[NUMERO], 0),4)</f>
        <v>COFFRET DC CABINET</v>
      </c>
      <c r="E532" t="str">
        <f>INDEX(Tableau1[], MATCH(Tableau3[[#This Row],[REFERENCE]], Tableau1[NUMERO], 0), 5)</f>
        <v>Supernap Italy - LI ION TOP ENTRY PULL CABINET 4000A WITH FUS</v>
      </c>
      <c r="F532" t="str">
        <f>INDEX(Tableau1[], MATCH(Tableau3[[#This Row],[REFERENCE]], Tableau1[NUMERO], 0), 6)</f>
        <v>GVX</v>
      </c>
      <c r="G532" t="str">
        <f>INDEX(Tableau1[], MATCH(Tableau3[[#This Row],[REFERENCE]], Tableau1[NUMERO], 0), 7)</f>
        <v>AUX</v>
      </c>
      <c r="H532" t="s">
        <v>12609</v>
      </c>
      <c r="J532" s="2">
        <v>43888</v>
      </c>
      <c r="K532" s="2">
        <v>43889</v>
      </c>
      <c r="L532" s="2"/>
      <c r="N532" s="35">
        <v>2</v>
      </c>
      <c r="O532" s="7">
        <v>148</v>
      </c>
      <c r="P532" s="8" t="s">
        <v>12698</v>
      </c>
      <c r="Q532" s="2">
        <v>43978</v>
      </c>
    </row>
    <row r="533" spans="1:17">
      <c r="A533" s="8">
        <v>34408317</v>
      </c>
      <c r="B533" s="2">
        <f>INDEX(Tableau1[], MATCH(Tableau3[[#This Row],[REFERENCE]], Tableau1[NUMERO], 0), 2)</f>
        <v>43886</v>
      </c>
      <c r="C533" t="str">
        <f>INDEX(Tableau1[], MATCH(Tableau3[[#This Row],[REFERENCE]], Tableau1[NUMERO], 0), 3)</f>
        <v>SPEC</v>
      </c>
      <c r="D533" t="str">
        <f>INDEX(Tableau1[], MATCH(Tableau3[[#This Row],[REFERENCE]], Tableau1[NUMERO], 0),4)</f>
        <v>TRAVERSE DC CABINET LARGEUR</v>
      </c>
      <c r="E533" t="str">
        <f>INDEX(Tableau1[], MATCH(Tableau3[[#This Row],[REFERENCE]], Tableau1[NUMERO], 0), 5)</f>
        <v>Supernap Italy - LI ION TOP ENTRY PULL CABINET 4000A WITH FUS</v>
      </c>
      <c r="F533" t="str">
        <f>INDEX(Tableau1[], MATCH(Tableau3[[#This Row],[REFERENCE]], Tableau1[NUMERO], 0), 6)</f>
        <v>GVX</v>
      </c>
      <c r="G533" t="str">
        <f>INDEX(Tableau1[], MATCH(Tableau3[[#This Row],[REFERENCE]], Tableau1[NUMERO], 0), 7)</f>
        <v>AUX</v>
      </c>
      <c r="H533" t="s">
        <v>12609</v>
      </c>
      <c r="J533" s="2">
        <v>43888</v>
      </c>
      <c r="K533" s="2">
        <v>43889</v>
      </c>
      <c r="L533" s="2"/>
      <c r="N533" s="35">
        <v>1</v>
      </c>
      <c r="O533" s="7">
        <v>38</v>
      </c>
      <c r="P533" s="8" t="s">
        <v>12698</v>
      </c>
      <c r="Q533" s="2">
        <v>43978</v>
      </c>
    </row>
    <row r="534" spans="1:17">
      <c r="A534" s="8">
        <v>34408317</v>
      </c>
      <c r="B534" s="2">
        <f>INDEX(Tableau1[], MATCH(Tableau3[[#This Row],[REFERENCE]], Tableau1[NUMERO], 0), 2)</f>
        <v>43886</v>
      </c>
      <c r="C534" t="str">
        <f>INDEX(Tableau1[], MATCH(Tableau3[[#This Row],[REFERENCE]], Tableau1[NUMERO], 0), 3)</f>
        <v>SPEC</v>
      </c>
      <c r="D534" t="str">
        <f>INDEX(Tableau1[], MATCH(Tableau3[[#This Row],[REFERENCE]], Tableau1[NUMERO], 0),4)</f>
        <v>TRAVERSE DC CABINET LARGEUR</v>
      </c>
      <c r="E534" t="str">
        <f>INDEX(Tableau1[], MATCH(Tableau3[[#This Row],[REFERENCE]], Tableau1[NUMERO], 0), 5)</f>
        <v>Supernap Italy - LI ION TOP ENTRY PULL CABINET 4000A WITH FUS</v>
      </c>
      <c r="F534" t="str">
        <f>INDEX(Tableau1[], MATCH(Tableau3[[#This Row],[REFERENCE]], Tableau1[NUMERO], 0), 6)</f>
        <v>GVX</v>
      </c>
      <c r="G534" t="str">
        <f>INDEX(Tableau1[], MATCH(Tableau3[[#This Row],[REFERENCE]], Tableau1[NUMERO], 0), 7)</f>
        <v>AUX</v>
      </c>
      <c r="H534" t="s">
        <v>12609</v>
      </c>
      <c r="J534" s="2">
        <v>43888</v>
      </c>
      <c r="K534" s="2">
        <v>43889</v>
      </c>
      <c r="L534" s="2"/>
      <c r="N534" s="35">
        <v>2</v>
      </c>
      <c r="O534" s="7">
        <v>28</v>
      </c>
      <c r="P534" s="8" t="s">
        <v>12698</v>
      </c>
      <c r="Q534" s="2">
        <v>43978</v>
      </c>
    </row>
    <row r="535" spans="1:17">
      <c r="A535" s="8">
        <v>34408318</v>
      </c>
      <c r="B535" s="2">
        <f>INDEX(Tableau1[], MATCH(Tableau3[[#This Row],[REFERENCE]], Tableau1[NUMERO], 0), 2)</f>
        <v>43886</v>
      </c>
      <c r="C535" t="str">
        <f>INDEX(Tableau1[], MATCH(Tableau3[[#This Row],[REFERENCE]], Tableau1[NUMERO], 0), 3)</f>
        <v>SPEC</v>
      </c>
      <c r="D535" t="str">
        <f>INDEX(Tableau1[], MATCH(Tableau3[[#This Row],[REFERENCE]], Tableau1[NUMERO], 0),4)</f>
        <v>TRAVERSE SUPPORT TOIT</v>
      </c>
      <c r="E535" t="str">
        <f>INDEX(Tableau1[], MATCH(Tableau3[[#This Row],[REFERENCE]], Tableau1[NUMERO], 0), 5)</f>
        <v>Supernap Italy - LI ION TOP ENTRY PULL CABINET 4000A WITH FUS</v>
      </c>
      <c r="F535" t="str">
        <f>INDEX(Tableau1[], MATCH(Tableau3[[#This Row],[REFERENCE]], Tableau1[NUMERO], 0), 6)</f>
        <v>GVX</v>
      </c>
      <c r="G535" t="str">
        <f>INDEX(Tableau1[], MATCH(Tableau3[[#This Row],[REFERENCE]], Tableau1[NUMERO], 0), 7)</f>
        <v>AUX</v>
      </c>
      <c r="H535" t="s">
        <v>12609</v>
      </c>
      <c r="J535" s="2">
        <v>43888</v>
      </c>
      <c r="K535" s="2">
        <v>43889</v>
      </c>
      <c r="L535" s="2"/>
      <c r="N535" s="35">
        <v>1</v>
      </c>
      <c r="O535" s="7">
        <v>28</v>
      </c>
      <c r="P535" s="8" t="s">
        <v>12698</v>
      </c>
      <c r="Q535" s="2">
        <v>43978</v>
      </c>
    </row>
    <row r="536" spans="1:17">
      <c r="A536" s="8">
        <v>34408318</v>
      </c>
      <c r="B536" s="2">
        <f>INDEX(Tableau1[], MATCH(Tableau3[[#This Row],[REFERENCE]], Tableau1[NUMERO], 0), 2)</f>
        <v>43886</v>
      </c>
      <c r="C536" t="str">
        <f>INDEX(Tableau1[], MATCH(Tableau3[[#This Row],[REFERENCE]], Tableau1[NUMERO], 0), 3)</f>
        <v>SPEC</v>
      </c>
      <c r="D536" t="str">
        <f>INDEX(Tableau1[], MATCH(Tableau3[[#This Row],[REFERENCE]], Tableau1[NUMERO], 0),4)</f>
        <v>TRAVERSE SUPPORT TOIT</v>
      </c>
      <c r="E536" t="str">
        <f>INDEX(Tableau1[], MATCH(Tableau3[[#This Row],[REFERENCE]], Tableau1[NUMERO], 0), 5)</f>
        <v>Supernap Italy - LI ION TOP ENTRY PULL CABINET 4000A WITH FUS</v>
      </c>
      <c r="F536" t="str">
        <f>INDEX(Tableau1[], MATCH(Tableau3[[#This Row],[REFERENCE]], Tableau1[NUMERO], 0), 6)</f>
        <v>GVX</v>
      </c>
      <c r="G536" t="str">
        <f>INDEX(Tableau1[], MATCH(Tableau3[[#This Row],[REFERENCE]], Tableau1[NUMERO], 0), 7)</f>
        <v>AUX</v>
      </c>
      <c r="H536" t="s">
        <v>12609</v>
      </c>
      <c r="J536" s="2">
        <v>43888</v>
      </c>
      <c r="K536" s="2">
        <v>43889</v>
      </c>
      <c r="L536" s="2"/>
      <c r="N536" s="35">
        <v>2</v>
      </c>
      <c r="O536" s="7">
        <v>19</v>
      </c>
      <c r="P536" s="8" t="s">
        <v>12698</v>
      </c>
      <c r="Q536" s="2">
        <v>43978</v>
      </c>
    </row>
    <row r="537" spans="1:17">
      <c r="A537" s="8">
        <v>34408319</v>
      </c>
      <c r="B537" s="2">
        <f>INDEX(Tableau1[], MATCH(Tableau3[[#This Row],[REFERENCE]], Tableau1[NUMERO], 0), 2)</f>
        <v>43886</v>
      </c>
      <c r="C537" t="str">
        <f>INDEX(Tableau1[], MATCH(Tableau3[[#This Row],[REFERENCE]], Tableau1[NUMERO], 0), 3)</f>
        <v>SPEC</v>
      </c>
      <c r="D537" t="str">
        <f>INDEX(Tableau1[], MATCH(Tableau3[[#This Row],[REFERENCE]], Tableau1[NUMERO], 0),4)</f>
        <v>TOIT DC CABINET</v>
      </c>
      <c r="E537" t="str">
        <f>INDEX(Tableau1[], MATCH(Tableau3[[#This Row],[REFERENCE]], Tableau1[NUMERO], 0), 5)</f>
        <v>Supernap Italy - LI ION TOP ENTRY PULL CABINET 4000A WITH FUS</v>
      </c>
      <c r="F537" t="str">
        <f>INDEX(Tableau1[], MATCH(Tableau3[[#This Row],[REFERENCE]], Tableau1[NUMERO], 0), 6)</f>
        <v>GVX</v>
      </c>
      <c r="G537" t="str">
        <f>INDEX(Tableau1[], MATCH(Tableau3[[#This Row],[REFERENCE]], Tableau1[NUMERO], 0), 7)</f>
        <v>AUX</v>
      </c>
      <c r="H537" t="s">
        <v>12609</v>
      </c>
      <c r="J537" s="2">
        <v>43888</v>
      </c>
      <c r="K537" s="2">
        <v>43889</v>
      </c>
      <c r="L537" s="2"/>
      <c r="N537" s="35">
        <v>2</v>
      </c>
      <c r="O537" s="7">
        <v>28</v>
      </c>
      <c r="P537" s="8" t="s">
        <v>12698</v>
      </c>
      <c r="Q537" s="2">
        <v>43978</v>
      </c>
    </row>
    <row r="538" spans="1:17">
      <c r="A538" s="8">
        <v>34408319</v>
      </c>
      <c r="B538" s="2">
        <f>INDEX(Tableau1[], MATCH(Tableau3[[#This Row],[REFERENCE]], Tableau1[NUMERO], 0), 2)</f>
        <v>43886</v>
      </c>
      <c r="C538" t="str">
        <f>INDEX(Tableau1[], MATCH(Tableau3[[#This Row],[REFERENCE]], Tableau1[NUMERO], 0), 3)</f>
        <v>SPEC</v>
      </c>
      <c r="D538" t="str">
        <f>INDEX(Tableau1[], MATCH(Tableau3[[#This Row],[REFERENCE]], Tableau1[NUMERO], 0),4)</f>
        <v>TOIT DC CABINET</v>
      </c>
      <c r="E538" t="str">
        <f>INDEX(Tableau1[], MATCH(Tableau3[[#This Row],[REFERENCE]], Tableau1[NUMERO], 0), 5)</f>
        <v>Supernap Italy - LI ION TOP ENTRY PULL CABINET 4000A WITH FUS</v>
      </c>
      <c r="F538" t="str">
        <f>INDEX(Tableau1[], MATCH(Tableau3[[#This Row],[REFERENCE]], Tableau1[NUMERO], 0), 6)</f>
        <v>GVX</v>
      </c>
      <c r="G538" t="str">
        <f>INDEX(Tableau1[], MATCH(Tableau3[[#This Row],[REFERENCE]], Tableau1[NUMERO], 0), 7)</f>
        <v>AUX</v>
      </c>
      <c r="H538" t="s">
        <v>12609</v>
      </c>
      <c r="J538" s="2">
        <v>43888</v>
      </c>
      <c r="K538" s="2">
        <v>43889</v>
      </c>
      <c r="L538" s="2"/>
      <c r="N538" s="35">
        <v>4</v>
      </c>
      <c r="O538" s="7">
        <v>34</v>
      </c>
      <c r="P538" s="8" t="s">
        <v>12698</v>
      </c>
      <c r="Q538" s="2">
        <v>43978</v>
      </c>
    </row>
    <row r="539" spans="1:17">
      <c r="A539" s="8">
        <v>34408321</v>
      </c>
      <c r="B539" s="2">
        <f>INDEX(Tableau1[], MATCH(Tableau3[[#This Row],[REFERENCE]], Tableau1[NUMERO], 0), 2)</f>
        <v>43886</v>
      </c>
      <c r="C539" t="str">
        <f>INDEX(Tableau1[], MATCH(Tableau3[[#This Row],[REFERENCE]], Tableau1[NUMERO], 0), 3)</f>
        <v>SPEC</v>
      </c>
      <c r="D539" t="str">
        <f>INDEX(Tableau1[], MATCH(Tableau3[[#This Row],[REFERENCE]], Tableau1[NUMERO], 0),4)</f>
        <v>SUPPORT CUIVRE FUSIBLE BAS</v>
      </c>
      <c r="E539" t="str">
        <f>INDEX(Tableau1[], MATCH(Tableau3[[#This Row],[REFERENCE]], Tableau1[NUMERO], 0), 5)</f>
        <v>Supernap Italy - LI ION TOP ENTRY PULL CABINET 4000A WITH FUS</v>
      </c>
      <c r="F539" t="str">
        <f>INDEX(Tableau1[], MATCH(Tableau3[[#This Row],[REFERENCE]], Tableau1[NUMERO], 0), 6)</f>
        <v>GVX</v>
      </c>
      <c r="G539" t="str">
        <f>INDEX(Tableau1[], MATCH(Tableau3[[#This Row],[REFERENCE]], Tableau1[NUMERO], 0), 7)</f>
        <v>AUX</v>
      </c>
      <c r="H539" t="s">
        <v>12609</v>
      </c>
      <c r="J539" s="2">
        <v>43888</v>
      </c>
      <c r="K539" s="2">
        <v>43889</v>
      </c>
      <c r="L539" s="2"/>
      <c r="N539" s="35">
        <v>2</v>
      </c>
      <c r="O539" s="7">
        <v>71</v>
      </c>
      <c r="P539" s="8" t="s">
        <v>12698</v>
      </c>
      <c r="Q539" s="2">
        <v>43978</v>
      </c>
    </row>
    <row r="540" spans="1:17">
      <c r="A540" s="8">
        <v>34408321</v>
      </c>
      <c r="B540" s="2">
        <f>INDEX(Tableau1[], MATCH(Tableau3[[#This Row],[REFERENCE]], Tableau1[NUMERO], 0), 2)</f>
        <v>43886</v>
      </c>
      <c r="C540" t="str">
        <f>INDEX(Tableau1[], MATCH(Tableau3[[#This Row],[REFERENCE]], Tableau1[NUMERO], 0), 3)</f>
        <v>SPEC</v>
      </c>
      <c r="D540" t="str">
        <f>INDEX(Tableau1[], MATCH(Tableau3[[#This Row],[REFERENCE]], Tableau1[NUMERO], 0),4)</f>
        <v>SUPPORT CUIVRE FUSIBLE BAS</v>
      </c>
      <c r="E540" t="str">
        <f>INDEX(Tableau1[], MATCH(Tableau3[[#This Row],[REFERENCE]], Tableau1[NUMERO], 0), 5)</f>
        <v>Supernap Italy - LI ION TOP ENTRY PULL CABINET 4000A WITH FUS</v>
      </c>
      <c r="F540" t="str">
        <f>INDEX(Tableau1[], MATCH(Tableau3[[#This Row],[REFERENCE]], Tableau1[NUMERO], 0), 6)</f>
        <v>GVX</v>
      </c>
      <c r="G540" t="str">
        <f>INDEX(Tableau1[], MATCH(Tableau3[[#This Row],[REFERENCE]], Tableau1[NUMERO], 0), 7)</f>
        <v>AUX</v>
      </c>
      <c r="H540" t="s">
        <v>12609</v>
      </c>
      <c r="J540" s="2">
        <v>43888</v>
      </c>
      <c r="K540" s="2">
        <v>43889</v>
      </c>
      <c r="L540" s="2"/>
      <c r="N540" s="35">
        <v>4</v>
      </c>
      <c r="O540" s="7">
        <v>39</v>
      </c>
      <c r="P540" s="8" t="s">
        <v>12698</v>
      </c>
      <c r="Q540" s="2">
        <v>43978</v>
      </c>
    </row>
    <row r="541" spans="1:17">
      <c r="A541" s="8">
        <v>34408322</v>
      </c>
      <c r="B541" s="2">
        <f>INDEX(Tableau1[], MATCH(Tableau3[[#This Row],[REFERENCE]], Tableau1[NUMERO], 0), 2)</f>
        <v>43886</v>
      </c>
      <c r="C541" t="str">
        <f>INDEX(Tableau1[], MATCH(Tableau3[[#This Row],[REFERENCE]], Tableau1[NUMERO], 0), 3)</f>
        <v>SPEC</v>
      </c>
      <c r="D541" t="str">
        <f>INDEX(Tableau1[], MATCH(Tableau3[[#This Row],[REFERENCE]], Tableau1[NUMERO], 0),4)</f>
        <v>SUPPORT CUIVRE FUSIBLE MILIEU</v>
      </c>
      <c r="E541" t="str">
        <f>INDEX(Tableau1[], MATCH(Tableau3[[#This Row],[REFERENCE]], Tableau1[NUMERO], 0), 5)</f>
        <v>Supernap Italy - LI ION TOP ENTRY PULL CABINET 4000A WITH FUS</v>
      </c>
      <c r="F541" t="str">
        <f>INDEX(Tableau1[], MATCH(Tableau3[[#This Row],[REFERENCE]], Tableau1[NUMERO], 0), 6)</f>
        <v>GVX</v>
      </c>
      <c r="G541" t="str">
        <f>INDEX(Tableau1[], MATCH(Tableau3[[#This Row],[REFERENCE]], Tableau1[NUMERO], 0), 7)</f>
        <v>AUX</v>
      </c>
      <c r="H541" t="s">
        <v>12609</v>
      </c>
      <c r="J541" s="2">
        <v>43888</v>
      </c>
      <c r="K541" s="2">
        <v>43889</v>
      </c>
      <c r="L541" s="2"/>
      <c r="N541" s="35">
        <v>2</v>
      </c>
      <c r="O541" s="7">
        <v>31</v>
      </c>
      <c r="P541" s="8" t="s">
        <v>12698</v>
      </c>
      <c r="Q541" s="2">
        <v>43978</v>
      </c>
    </row>
    <row r="542" spans="1:17">
      <c r="A542" s="8">
        <v>34408322</v>
      </c>
      <c r="B542" s="2">
        <f>INDEX(Tableau1[], MATCH(Tableau3[[#This Row],[REFERENCE]], Tableau1[NUMERO], 0), 2)</f>
        <v>43886</v>
      </c>
      <c r="C542" t="str">
        <f>INDEX(Tableau1[], MATCH(Tableau3[[#This Row],[REFERENCE]], Tableau1[NUMERO], 0), 3)</f>
        <v>SPEC</v>
      </c>
      <c r="D542" t="str">
        <f>INDEX(Tableau1[], MATCH(Tableau3[[#This Row],[REFERENCE]], Tableau1[NUMERO], 0),4)</f>
        <v>SUPPORT CUIVRE FUSIBLE MILIEU</v>
      </c>
      <c r="E542" t="str">
        <f>INDEX(Tableau1[], MATCH(Tableau3[[#This Row],[REFERENCE]], Tableau1[NUMERO], 0), 5)</f>
        <v>Supernap Italy - LI ION TOP ENTRY PULL CABINET 4000A WITH FUS</v>
      </c>
      <c r="F542" t="str">
        <f>INDEX(Tableau1[], MATCH(Tableau3[[#This Row],[REFERENCE]], Tableau1[NUMERO], 0), 6)</f>
        <v>GVX</v>
      </c>
      <c r="G542" t="str">
        <f>INDEX(Tableau1[], MATCH(Tableau3[[#This Row],[REFERENCE]], Tableau1[NUMERO], 0), 7)</f>
        <v>AUX</v>
      </c>
      <c r="H542" t="s">
        <v>12609</v>
      </c>
      <c r="J542" s="2">
        <v>43888</v>
      </c>
      <c r="K542" s="2">
        <v>43889</v>
      </c>
      <c r="L542" s="2"/>
      <c r="N542" s="35">
        <v>4</v>
      </c>
      <c r="O542" s="7">
        <v>20</v>
      </c>
      <c r="P542" s="8" t="s">
        <v>12698</v>
      </c>
      <c r="Q542" s="2">
        <v>43978</v>
      </c>
    </row>
    <row r="543" spans="1:17">
      <c r="A543" s="8">
        <v>34408323</v>
      </c>
      <c r="B543" s="2">
        <f>INDEX(Tableau1[], MATCH(Tableau3[[#This Row],[REFERENCE]], Tableau1[NUMERO], 0), 2)</f>
        <v>43886</v>
      </c>
      <c r="C543" t="str">
        <f>INDEX(Tableau1[], MATCH(Tableau3[[#This Row],[REFERENCE]], Tableau1[NUMERO], 0), 3)</f>
        <v>SPEC</v>
      </c>
      <c r="D543" t="str">
        <f>INDEX(Tableau1[], MATCH(Tableau3[[#This Row],[REFERENCE]], Tableau1[NUMERO], 0),4)</f>
        <v>SUPPORT CUIVRE FUSIBLE HAUT</v>
      </c>
      <c r="E543" t="str">
        <f>INDEX(Tableau1[], MATCH(Tableau3[[#This Row],[REFERENCE]], Tableau1[NUMERO], 0), 5)</f>
        <v>Supernap Italy - LI ION TOP ENTRY PULL CABINET 4000A WITH FUS</v>
      </c>
      <c r="F543" t="str">
        <f>INDEX(Tableau1[], MATCH(Tableau3[[#This Row],[REFERENCE]], Tableau1[NUMERO], 0), 6)</f>
        <v>GVX</v>
      </c>
      <c r="G543" t="str">
        <f>INDEX(Tableau1[], MATCH(Tableau3[[#This Row],[REFERENCE]], Tableau1[NUMERO], 0), 7)</f>
        <v>AUX</v>
      </c>
      <c r="H543" t="s">
        <v>12609</v>
      </c>
      <c r="J543" s="2">
        <v>43888</v>
      </c>
      <c r="K543" s="2">
        <v>43889</v>
      </c>
      <c r="L543" s="2"/>
      <c r="N543" s="35">
        <v>2</v>
      </c>
      <c r="O543" s="7">
        <v>31</v>
      </c>
      <c r="P543" s="8" t="s">
        <v>12698</v>
      </c>
      <c r="Q543" s="2">
        <v>43978</v>
      </c>
    </row>
    <row r="544" spans="1:17">
      <c r="A544" s="8">
        <v>34408323</v>
      </c>
      <c r="B544" s="2">
        <f>INDEX(Tableau1[], MATCH(Tableau3[[#This Row],[REFERENCE]], Tableau1[NUMERO], 0), 2)</f>
        <v>43886</v>
      </c>
      <c r="C544" t="str">
        <f>INDEX(Tableau1[], MATCH(Tableau3[[#This Row],[REFERENCE]], Tableau1[NUMERO], 0), 3)</f>
        <v>SPEC</v>
      </c>
      <c r="D544" t="str">
        <f>INDEX(Tableau1[], MATCH(Tableau3[[#This Row],[REFERENCE]], Tableau1[NUMERO], 0),4)</f>
        <v>SUPPORT CUIVRE FUSIBLE HAUT</v>
      </c>
      <c r="E544" t="str">
        <f>INDEX(Tableau1[], MATCH(Tableau3[[#This Row],[REFERENCE]], Tableau1[NUMERO], 0), 5)</f>
        <v>Supernap Italy - LI ION TOP ENTRY PULL CABINET 4000A WITH FUS</v>
      </c>
      <c r="F544" t="str">
        <f>INDEX(Tableau1[], MATCH(Tableau3[[#This Row],[REFERENCE]], Tableau1[NUMERO], 0), 6)</f>
        <v>GVX</v>
      </c>
      <c r="G544" t="str">
        <f>INDEX(Tableau1[], MATCH(Tableau3[[#This Row],[REFERENCE]], Tableau1[NUMERO], 0), 7)</f>
        <v>AUX</v>
      </c>
      <c r="H544" t="s">
        <v>12609</v>
      </c>
      <c r="J544" s="2">
        <v>43888</v>
      </c>
      <c r="K544" s="2">
        <v>43889</v>
      </c>
      <c r="L544" s="2"/>
      <c r="N544" s="35">
        <v>4</v>
      </c>
      <c r="O544" s="7">
        <v>21</v>
      </c>
      <c r="P544" s="8" t="s">
        <v>12698</v>
      </c>
      <c r="Q544" s="2">
        <v>43978</v>
      </c>
    </row>
    <row r="545" spans="1:17">
      <c r="A545" s="8">
        <v>34408330</v>
      </c>
      <c r="B545" s="2">
        <f>INDEX(Tableau1[], MATCH(Tableau3[[#This Row],[REFERENCE]], Tableau1[NUMERO], 0), 2)</f>
        <v>43887</v>
      </c>
      <c r="C545" t="str">
        <f>INDEX(Tableau1[], MATCH(Tableau3[[#This Row],[REFERENCE]], Tableau1[NUMERO], 0), 3)</f>
        <v>SPEC</v>
      </c>
      <c r="D545" t="str">
        <f>INDEX(Tableau1[], MATCH(Tableau3[[#This Row],[REFERENCE]], Tableau1[NUMERO], 0),4)</f>
        <v>TRAVERSE FIL FIN DC CABINET</v>
      </c>
      <c r="E545" t="str">
        <f>INDEX(Tableau1[], MATCH(Tableau3[[#This Row],[REFERENCE]], Tableau1[NUMERO], 0), 5)</f>
        <v>Supernap Italy - LI ION TOP ENTRY PULL CABINET 4000A WITH FUS</v>
      </c>
      <c r="F545" t="str">
        <f>INDEX(Tableau1[], MATCH(Tableau3[[#This Row],[REFERENCE]], Tableau1[NUMERO], 0), 6)</f>
        <v>GVX</v>
      </c>
      <c r="G545" t="str">
        <f>INDEX(Tableau1[], MATCH(Tableau3[[#This Row],[REFERENCE]], Tableau1[NUMERO], 0), 7)</f>
        <v>AUX</v>
      </c>
      <c r="H545" t="s">
        <v>12609</v>
      </c>
      <c r="J545" s="2">
        <v>43888</v>
      </c>
      <c r="K545" s="2">
        <v>43889</v>
      </c>
      <c r="L545" s="2"/>
      <c r="N545" s="35">
        <v>2</v>
      </c>
      <c r="O545" s="7">
        <v>62</v>
      </c>
      <c r="P545" s="8" t="s">
        <v>12698</v>
      </c>
      <c r="Q545" s="2">
        <v>43978</v>
      </c>
    </row>
    <row r="546" spans="1:17">
      <c r="A546" s="8">
        <v>34408330</v>
      </c>
      <c r="B546" s="2">
        <f>INDEX(Tableau1[], MATCH(Tableau3[[#This Row],[REFERENCE]], Tableau1[NUMERO], 0), 2)</f>
        <v>43887</v>
      </c>
      <c r="C546" t="str">
        <f>INDEX(Tableau1[], MATCH(Tableau3[[#This Row],[REFERENCE]], Tableau1[NUMERO], 0), 3)</f>
        <v>SPEC</v>
      </c>
      <c r="D546" t="str">
        <f>INDEX(Tableau1[], MATCH(Tableau3[[#This Row],[REFERENCE]], Tableau1[NUMERO], 0),4)</f>
        <v>TRAVERSE FIL FIN DC CABINET</v>
      </c>
      <c r="E546" t="str">
        <f>INDEX(Tableau1[], MATCH(Tableau3[[#This Row],[REFERENCE]], Tableau1[NUMERO], 0), 5)</f>
        <v>Supernap Italy - LI ION TOP ENTRY PULL CABINET 4000A WITH FUS</v>
      </c>
      <c r="F546" t="str">
        <f>INDEX(Tableau1[], MATCH(Tableau3[[#This Row],[REFERENCE]], Tableau1[NUMERO], 0), 6)</f>
        <v>GVX</v>
      </c>
      <c r="G546" t="str">
        <f>INDEX(Tableau1[], MATCH(Tableau3[[#This Row],[REFERENCE]], Tableau1[NUMERO], 0), 7)</f>
        <v>AUX</v>
      </c>
      <c r="H546" t="s">
        <v>12609</v>
      </c>
      <c r="J546" s="2">
        <v>43888</v>
      </c>
      <c r="K546" s="2">
        <v>43889</v>
      </c>
      <c r="L546" s="2"/>
      <c r="N546" s="35">
        <v>2</v>
      </c>
      <c r="O546" s="7">
        <v>58</v>
      </c>
      <c r="P546" s="8" t="s">
        <v>12698</v>
      </c>
      <c r="Q546" s="2">
        <v>43978</v>
      </c>
    </row>
    <row r="547" spans="1:17">
      <c r="A547" s="8">
        <v>34408334</v>
      </c>
      <c r="B547" s="2">
        <f>INDEX(Tableau1[], MATCH(Tableau3[[#This Row],[REFERENCE]], Tableau1[NUMERO], 0), 2)</f>
        <v>43887</v>
      </c>
      <c r="C547" t="str">
        <f>INDEX(Tableau1[], MATCH(Tableau3[[#This Row],[REFERENCE]], Tableau1[NUMERO], 0), 3)</f>
        <v>SPEC</v>
      </c>
      <c r="D547" t="str">
        <f>INDEX(Tableau1[], MATCH(Tableau3[[#This Row],[REFERENCE]], Tableau1[NUMERO], 0),4)</f>
        <v>MAKROLON 600x650 COFFRET SAMSUNG</v>
      </c>
      <c r="E547" t="str">
        <f>INDEX(Tableau1[], MATCH(Tableau3[[#This Row],[REFERENCE]], Tableau1[NUMERO], 0), 5)</f>
        <v>Supernap Italy - LI ION TOP ENTRY PULL CABINET 4000A WITH FUS</v>
      </c>
      <c r="F547" t="str">
        <f>INDEX(Tableau1[], MATCH(Tableau3[[#This Row],[REFERENCE]], Tableau1[NUMERO], 0), 6)</f>
        <v>GVX</v>
      </c>
      <c r="G547" t="str">
        <f>INDEX(Tableau1[], MATCH(Tableau3[[#This Row],[REFERENCE]], Tableau1[NUMERO], 0), 7)</f>
        <v>AUX</v>
      </c>
      <c r="H547" t="s">
        <v>12608</v>
      </c>
      <c r="J547" s="2">
        <v>43888</v>
      </c>
      <c r="K547" s="2">
        <v>43888</v>
      </c>
      <c r="L547" s="2"/>
      <c r="N547" s="35">
        <v>1</v>
      </c>
      <c r="O547" s="7">
        <v>135</v>
      </c>
      <c r="P547" s="20">
        <v>43900</v>
      </c>
      <c r="Q547" s="2">
        <v>43977</v>
      </c>
    </row>
    <row r="548" spans="1:17">
      <c r="A548" s="8">
        <v>34408334</v>
      </c>
      <c r="B548" s="2">
        <f>INDEX(Tableau1[], MATCH(Tableau3[[#This Row],[REFERENCE]], Tableau1[NUMERO], 0), 2)</f>
        <v>43887</v>
      </c>
      <c r="C548" t="str">
        <f>INDEX(Tableau1[], MATCH(Tableau3[[#This Row],[REFERENCE]], Tableau1[NUMERO], 0), 3)</f>
        <v>SPEC</v>
      </c>
      <c r="D548" t="str">
        <f>INDEX(Tableau1[], MATCH(Tableau3[[#This Row],[REFERENCE]], Tableau1[NUMERO], 0),4)</f>
        <v>MAKROLON 600x650 COFFRET SAMSUNG</v>
      </c>
      <c r="E548" t="str">
        <f>INDEX(Tableau1[], MATCH(Tableau3[[#This Row],[REFERENCE]], Tableau1[NUMERO], 0), 5)</f>
        <v>Supernap Italy - LI ION TOP ENTRY PULL CABINET 4000A WITH FUS</v>
      </c>
      <c r="F548" t="str">
        <f>INDEX(Tableau1[], MATCH(Tableau3[[#This Row],[REFERENCE]], Tableau1[NUMERO], 0), 6)</f>
        <v>GVX</v>
      </c>
      <c r="G548" t="str">
        <f>INDEX(Tableau1[], MATCH(Tableau3[[#This Row],[REFERENCE]], Tableau1[NUMERO], 0), 7)</f>
        <v>AUX</v>
      </c>
      <c r="H548" t="s">
        <v>12608</v>
      </c>
      <c r="J548" s="2">
        <v>43888</v>
      </c>
      <c r="K548" s="2">
        <v>43888</v>
      </c>
      <c r="L548" s="2"/>
      <c r="N548" s="35">
        <v>23</v>
      </c>
      <c r="O548" s="7">
        <v>27</v>
      </c>
      <c r="P548" s="20" t="s">
        <v>12638</v>
      </c>
      <c r="Q548" s="2">
        <v>43977</v>
      </c>
    </row>
    <row r="549" spans="1:17">
      <c r="A549" s="8">
        <v>34408339</v>
      </c>
      <c r="B549" s="2">
        <f>INDEX(Tableau1[], MATCH(Tableau3[[#This Row],[REFERENCE]], Tableau1[NUMERO], 0), 2)</f>
        <v>43889</v>
      </c>
      <c r="C549" t="str">
        <f>INDEX(Tableau1[], MATCH(Tableau3[[#This Row],[REFERENCE]], Tableau1[NUMERO], 0), 3)</f>
        <v>SPEC</v>
      </c>
      <c r="D549" t="str">
        <f>INDEX(Tableau1[], MATCH(Tableau3[[#This Row],[REFERENCE]], Tableau1[NUMERO], 0),4)</f>
        <v>CUIVRE PE DC CABINET</v>
      </c>
      <c r="E549" t="str">
        <f>INDEX(Tableau1[], MATCH(Tableau3[[#This Row],[REFERENCE]], Tableau1[NUMERO], 0), 5)</f>
        <v>Supernap Italy - LI ION TOP ENTRY PULL CABINET 4000A WITH FUS</v>
      </c>
      <c r="F549" t="str">
        <f>INDEX(Tableau1[], MATCH(Tableau3[[#This Row],[REFERENCE]], Tableau1[NUMERO], 0), 6)</f>
        <v>GVX</v>
      </c>
      <c r="G549" t="str">
        <f>INDEX(Tableau1[], MATCH(Tableau3[[#This Row],[REFERENCE]], Tableau1[NUMERO], 0), 7)</f>
        <v>AUX</v>
      </c>
      <c r="H549" t="s">
        <v>12611</v>
      </c>
      <c r="J549" s="2">
        <v>43889</v>
      </c>
      <c r="K549" s="2">
        <v>43893</v>
      </c>
      <c r="L549" s="17"/>
      <c r="M549" s="22"/>
      <c r="N549" s="40">
        <v>1</v>
      </c>
      <c r="O549" s="18">
        <v>250</v>
      </c>
      <c r="P549" s="19" t="s">
        <v>12688</v>
      </c>
      <c r="Q549" s="2">
        <v>43983</v>
      </c>
    </row>
    <row r="550" spans="1:17">
      <c r="A550" s="8">
        <v>34408339</v>
      </c>
      <c r="B550" s="2">
        <f>INDEX(Tableau1[], MATCH(Tableau3[[#This Row],[REFERENCE]], Tableau1[NUMERO], 0), 2)</f>
        <v>43889</v>
      </c>
      <c r="C550" t="str">
        <f>INDEX(Tableau1[], MATCH(Tableau3[[#This Row],[REFERENCE]], Tableau1[NUMERO], 0), 3)</f>
        <v>SPEC</v>
      </c>
      <c r="D550" t="str">
        <f>INDEX(Tableau1[], MATCH(Tableau3[[#This Row],[REFERENCE]], Tableau1[NUMERO], 0),4)</f>
        <v>CUIVRE PE DC CABINET</v>
      </c>
      <c r="E550" t="str">
        <f>INDEX(Tableau1[], MATCH(Tableau3[[#This Row],[REFERENCE]], Tableau1[NUMERO], 0), 5)</f>
        <v>Supernap Italy - LI ION TOP ENTRY PULL CABINET 4000A WITH FUS</v>
      </c>
      <c r="F550" t="str">
        <f>INDEX(Tableau1[], MATCH(Tableau3[[#This Row],[REFERENCE]], Tableau1[NUMERO], 0), 6)</f>
        <v>GVX</v>
      </c>
      <c r="G550" t="str">
        <f>INDEX(Tableau1[], MATCH(Tableau3[[#This Row],[REFERENCE]], Tableau1[NUMERO], 0), 7)</f>
        <v>AUX</v>
      </c>
      <c r="H550" t="s">
        <v>12611</v>
      </c>
      <c r="J550" s="2">
        <v>43889</v>
      </c>
      <c r="K550" s="2">
        <v>43893</v>
      </c>
      <c r="L550" s="14"/>
      <c r="M550" s="23"/>
      <c r="N550" s="41">
        <v>2</v>
      </c>
      <c r="O550" s="15">
        <v>135</v>
      </c>
      <c r="P550" s="16" t="s">
        <v>12688</v>
      </c>
      <c r="Q550" s="2">
        <v>43983</v>
      </c>
    </row>
    <row r="551" spans="1:17">
      <c r="A551" s="8">
        <v>34408326</v>
      </c>
      <c r="B551" s="2">
        <f>INDEX(Tableau1[], MATCH(Tableau3[[#This Row],[REFERENCE]], Tableau1[NUMERO], 0), 2)</f>
        <v>43886</v>
      </c>
      <c r="C551" t="str">
        <f>INDEX(Tableau1[], MATCH(Tableau3[[#This Row],[REFERENCE]], Tableau1[NUMERO], 0), 3)</f>
        <v>SPEC</v>
      </c>
      <c r="D551" t="str">
        <f>INDEX(Tableau1[], MATCH(Tableau3[[#This Row],[REFERENCE]], Tableau1[NUMERO], 0),4)</f>
        <v>CUIVRE RACCORDEMENT CABLES</v>
      </c>
      <c r="E551" t="str">
        <f>INDEX(Tableau1[], MATCH(Tableau3[[#This Row],[REFERENCE]], Tableau1[NUMERO], 0), 5)</f>
        <v>Supernap Italy - LI ION TOP ENTRY PULL CABINET 4000A WITH FUS</v>
      </c>
      <c r="F551" t="str">
        <f>INDEX(Tableau1[], MATCH(Tableau3[[#This Row],[REFERENCE]], Tableau1[NUMERO], 0), 6)</f>
        <v>GVX</v>
      </c>
      <c r="G551" t="str">
        <f>INDEX(Tableau1[], MATCH(Tableau3[[#This Row],[REFERENCE]], Tableau1[NUMERO], 0), 7)</f>
        <v>AUX</v>
      </c>
      <c r="H551" t="s">
        <v>12611</v>
      </c>
      <c r="J551" s="2">
        <v>43889</v>
      </c>
      <c r="K551" s="2">
        <v>43893</v>
      </c>
      <c r="L551" s="17"/>
      <c r="M551" s="22"/>
      <c r="N551" s="40">
        <v>8</v>
      </c>
      <c r="O551" s="18">
        <v>100.8</v>
      </c>
      <c r="P551" s="19" t="s">
        <v>12688</v>
      </c>
      <c r="Q551" s="2">
        <v>43983</v>
      </c>
    </row>
    <row r="552" spans="1:17">
      <c r="A552" s="8">
        <v>34408326</v>
      </c>
      <c r="B552" s="2">
        <f>INDEX(Tableau1[], MATCH(Tableau3[[#This Row],[REFERENCE]], Tableau1[NUMERO], 0), 2)</f>
        <v>43886</v>
      </c>
      <c r="C552" t="str">
        <f>INDEX(Tableau1[], MATCH(Tableau3[[#This Row],[REFERENCE]], Tableau1[NUMERO], 0), 3)</f>
        <v>SPEC</v>
      </c>
      <c r="D552" t="str">
        <f>INDEX(Tableau1[], MATCH(Tableau3[[#This Row],[REFERENCE]], Tableau1[NUMERO], 0),4)</f>
        <v>CUIVRE RACCORDEMENT CABLES</v>
      </c>
      <c r="E552" t="str">
        <f>INDEX(Tableau1[], MATCH(Tableau3[[#This Row],[REFERENCE]], Tableau1[NUMERO], 0), 5)</f>
        <v>Supernap Italy - LI ION TOP ENTRY PULL CABINET 4000A WITH FUS</v>
      </c>
      <c r="F552" t="str">
        <f>INDEX(Tableau1[], MATCH(Tableau3[[#This Row],[REFERENCE]], Tableau1[NUMERO], 0), 6)</f>
        <v>GVX</v>
      </c>
      <c r="G552" t="str">
        <f>INDEX(Tableau1[], MATCH(Tableau3[[#This Row],[REFERENCE]], Tableau1[NUMERO], 0), 7)</f>
        <v>AUX</v>
      </c>
      <c r="H552" t="s">
        <v>12611</v>
      </c>
      <c r="J552" s="2">
        <v>43889</v>
      </c>
      <c r="K552" s="2">
        <v>43893</v>
      </c>
      <c r="L552" s="14"/>
      <c r="M552" s="23"/>
      <c r="N552" s="41">
        <v>16</v>
      </c>
      <c r="O552" s="15">
        <v>65</v>
      </c>
      <c r="P552" s="16" t="s">
        <v>12688</v>
      </c>
      <c r="Q552" s="2">
        <v>43983</v>
      </c>
    </row>
    <row r="553" spans="1:17">
      <c r="A553" s="8">
        <v>34408325</v>
      </c>
      <c r="B553" s="2">
        <f>INDEX(Tableau1[], MATCH(Tableau3[[#This Row],[REFERENCE]], Tableau1[NUMERO], 0), 2)</f>
        <v>43886</v>
      </c>
      <c r="C553" t="str">
        <f>INDEX(Tableau1[], MATCH(Tableau3[[#This Row],[REFERENCE]], Tableau1[NUMERO], 0), 3)</f>
        <v>SPEC</v>
      </c>
      <c r="D553" t="str">
        <f>INDEX(Tableau1[], MATCH(Tableau3[[#This Row],[REFERENCE]], Tableau1[NUMERO], 0),4)</f>
        <v>CUIVRE FUSIBLE HAUT</v>
      </c>
      <c r="E553" t="str">
        <f>INDEX(Tableau1[], MATCH(Tableau3[[#This Row],[REFERENCE]], Tableau1[NUMERO], 0), 5)</f>
        <v>Supernap Italy - LI ION TOP ENTRY PULL CABINET 4000A WITH FUS</v>
      </c>
      <c r="F553" t="str">
        <f>INDEX(Tableau1[], MATCH(Tableau3[[#This Row],[REFERENCE]], Tableau1[NUMERO], 0), 6)</f>
        <v>GVX</v>
      </c>
      <c r="G553" t="str">
        <f>INDEX(Tableau1[], MATCH(Tableau3[[#This Row],[REFERENCE]], Tableau1[NUMERO], 0), 7)</f>
        <v>AUX</v>
      </c>
      <c r="H553" t="s">
        <v>12611</v>
      </c>
      <c r="J553" s="2">
        <v>43889</v>
      </c>
      <c r="K553" s="2">
        <v>43893</v>
      </c>
      <c r="L553" s="17"/>
      <c r="M553" s="22"/>
      <c r="N553" s="40">
        <v>4</v>
      </c>
      <c r="O553" s="18">
        <v>60.5</v>
      </c>
      <c r="P553" s="19" t="s">
        <v>12688</v>
      </c>
      <c r="Q553" s="2">
        <v>43983</v>
      </c>
    </row>
    <row r="554" spans="1:17">
      <c r="A554" s="8">
        <v>34408325</v>
      </c>
      <c r="B554" s="2">
        <f>INDEX(Tableau1[], MATCH(Tableau3[[#This Row],[REFERENCE]], Tableau1[NUMERO], 0), 2)</f>
        <v>43886</v>
      </c>
      <c r="C554" t="str">
        <f>INDEX(Tableau1[], MATCH(Tableau3[[#This Row],[REFERENCE]], Tableau1[NUMERO], 0), 3)</f>
        <v>SPEC</v>
      </c>
      <c r="D554" t="str">
        <f>INDEX(Tableau1[], MATCH(Tableau3[[#This Row],[REFERENCE]], Tableau1[NUMERO], 0),4)</f>
        <v>CUIVRE FUSIBLE HAUT</v>
      </c>
      <c r="E554" t="str">
        <f>INDEX(Tableau1[], MATCH(Tableau3[[#This Row],[REFERENCE]], Tableau1[NUMERO], 0), 5)</f>
        <v>Supernap Italy - LI ION TOP ENTRY PULL CABINET 4000A WITH FUS</v>
      </c>
      <c r="F554" t="str">
        <f>INDEX(Tableau1[], MATCH(Tableau3[[#This Row],[REFERENCE]], Tableau1[NUMERO], 0), 6)</f>
        <v>GVX</v>
      </c>
      <c r="G554" t="str">
        <f>INDEX(Tableau1[], MATCH(Tableau3[[#This Row],[REFERENCE]], Tableau1[NUMERO], 0), 7)</f>
        <v>AUX</v>
      </c>
      <c r="H554" t="s">
        <v>12611</v>
      </c>
      <c r="J554" s="2">
        <v>43889</v>
      </c>
      <c r="K554" s="2">
        <v>43893</v>
      </c>
      <c r="L554" s="14"/>
      <c r="M554" s="23"/>
      <c r="N554" s="41">
        <v>8</v>
      </c>
      <c r="O554" s="15">
        <v>39</v>
      </c>
      <c r="P554" s="16" t="s">
        <v>12688</v>
      </c>
      <c r="Q554" s="2">
        <v>43983</v>
      </c>
    </row>
    <row r="555" spans="1:17">
      <c r="A555" s="8">
        <v>34408324</v>
      </c>
      <c r="B555" s="2">
        <f>INDEX(Tableau1[], MATCH(Tableau3[[#This Row],[REFERENCE]], Tableau1[NUMERO], 0), 2)</f>
        <v>43886</v>
      </c>
      <c r="C555" t="str">
        <f>INDEX(Tableau1[], MATCH(Tableau3[[#This Row],[REFERENCE]], Tableau1[NUMERO], 0), 3)</f>
        <v>SPEC</v>
      </c>
      <c r="D555" t="str">
        <f>INDEX(Tableau1[], MATCH(Tableau3[[#This Row],[REFERENCE]], Tableau1[NUMERO], 0),4)</f>
        <v>CUIVRE FUSIBLE BAS</v>
      </c>
      <c r="E555" t="str">
        <f>INDEX(Tableau1[], MATCH(Tableau3[[#This Row],[REFERENCE]], Tableau1[NUMERO], 0), 5)</f>
        <v>Supernap Italy - LI ION TOP ENTRY PULL CABINET 4000A WITH FUS</v>
      </c>
      <c r="F555" t="str">
        <f>INDEX(Tableau1[], MATCH(Tableau3[[#This Row],[REFERENCE]], Tableau1[NUMERO], 0), 6)</f>
        <v>GVX</v>
      </c>
      <c r="G555" t="str">
        <f>INDEX(Tableau1[], MATCH(Tableau3[[#This Row],[REFERENCE]], Tableau1[NUMERO], 0), 7)</f>
        <v>AUX</v>
      </c>
      <c r="H555" t="s">
        <v>12611</v>
      </c>
      <c r="J555" s="2">
        <v>43889</v>
      </c>
      <c r="K555" s="2">
        <v>43893</v>
      </c>
      <c r="L555" s="17"/>
      <c r="M555" s="22"/>
      <c r="N555" s="40">
        <v>4</v>
      </c>
      <c r="O555" s="18">
        <v>91.7</v>
      </c>
      <c r="P555" s="19" t="s">
        <v>12688</v>
      </c>
      <c r="Q555" s="2">
        <v>43983</v>
      </c>
    </row>
    <row r="556" spans="1:17">
      <c r="A556" s="8">
        <v>34408324</v>
      </c>
      <c r="B556" s="2">
        <f>INDEX(Tableau1[], MATCH(Tableau3[[#This Row],[REFERENCE]], Tableau1[NUMERO], 0), 2)</f>
        <v>43886</v>
      </c>
      <c r="C556" t="str">
        <f>INDEX(Tableau1[], MATCH(Tableau3[[#This Row],[REFERENCE]], Tableau1[NUMERO], 0), 3)</f>
        <v>SPEC</v>
      </c>
      <c r="D556" t="str">
        <f>INDEX(Tableau1[], MATCH(Tableau3[[#This Row],[REFERENCE]], Tableau1[NUMERO], 0),4)</f>
        <v>CUIVRE FUSIBLE BAS</v>
      </c>
      <c r="E556" t="str">
        <f>INDEX(Tableau1[], MATCH(Tableau3[[#This Row],[REFERENCE]], Tableau1[NUMERO], 0), 5)</f>
        <v>Supernap Italy - LI ION TOP ENTRY PULL CABINET 4000A WITH FUS</v>
      </c>
      <c r="F556" t="str">
        <f>INDEX(Tableau1[], MATCH(Tableau3[[#This Row],[REFERENCE]], Tableau1[NUMERO], 0), 6)</f>
        <v>GVX</v>
      </c>
      <c r="G556" t="str">
        <f>INDEX(Tableau1[], MATCH(Tableau3[[#This Row],[REFERENCE]], Tableau1[NUMERO], 0), 7)</f>
        <v>AUX</v>
      </c>
      <c r="H556" t="s">
        <v>12611</v>
      </c>
      <c r="J556" s="2">
        <v>43889</v>
      </c>
      <c r="K556" s="2">
        <v>43893</v>
      </c>
      <c r="L556" s="14"/>
      <c r="M556" s="23"/>
      <c r="N556" s="41">
        <v>8</v>
      </c>
      <c r="O556" s="15">
        <v>59</v>
      </c>
      <c r="P556" s="16" t="s">
        <v>12688</v>
      </c>
      <c r="Q556" s="2">
        <v>43983</v>
      </c>
    </row>
    <row r="557" spans="1:17">
      <c r="A557" s="8">
        <v>34408310</v>
      </c>
      <c r="B557" s="2">
        <f>INDEX(Tableau1[], MATCH(Tableau3[[#This Row],[REFERENCE]], Tableau1[NUMERO], 0), 2)</f>
        <v>43885</v>
      </c>
      <c r="C557" t="str">
        <f>INDEX(Tableau1[], MATCH(Tableau3[[#This Row],[REFERENCE]], Tableau1[NUMERO], 0), 3)</f>
        <v>SPEC</v>
      </c>
      <c r="D557" t="str">
        <f>INDEX(Tableau1[], MATCH(Tableau3[[#This Row],[REFERENCE]], Tableau1[NUMERO], 0),4)</f>
        <v>CUIVRE RACCORDEMENT COFFRET SAMSUNG</v>
      </c>
      <c r="E557" t="str">
        <f>INDEX(Tableau1[], MATCH(Tableau3[[#This Row],[REFERENCE]], Tableau1[NUMERO], 0), 5)</f>
        <v>Supernap Italy - LI ION TOP ENTRY PULL CABINET 4000A WITH FUS</v>
      </c>
      <c r="F557" t="str">
        <f>INDEX(Tableau1[], MATCH(Tableau3[[#This Row],[REFERENCE]], Tableau1[NUMERO], 0), 6)</f>
        <v>GVX</v>
      </c>
      <c r="G557" t="str">
        <f>INDEX(Tableau1[], MATCH(Tableau3[[#This Row],[REFERENCE]], Tableau1[NUMERO], 0), 7)</f>
        <v>AUX</v>
      </c>
      <c r="H557" t="s">
        <v>12611</v>
      </c>
      <c r="J557" s="2">
        <v>43889</v>
      </c>
      <c r="K557" s="2">
        <v>43893</v>
      </c>
      <c r="L557" s="17"/>
      <c r="M557" s="22"/>
      <c r="N557" s="40">
        <v>2</v>
      </c>
      <c r="O557" s="18">
        <v>200</v>
      </c>
      <c r="P557" s="19" t="s">
        <v>12688</v>
      </c>
      <c r="Q557" s="2">
        <v>43983</v>
      </c>
    </row>
    <row r="558" spans="1:17">
      <c r="A558" s="8">
        <v>34408310</v>
      </c>
      <c r="B558" s="2">
        <f>INDEX(Tableau1[], MATCH(Tableau3[[#This Row],[REFERENCE]], Tableau1[NUMERO], 0), 2)</f>
        <v>43885</v>
      </c>
      <c r="C558" t="str">
        <f>INDEX(Tableau1[], MATCH(Tableau3[[#This Row],[REFERENCE]], Tableau1[NUMERO], 0), 3)</f>
        <v>SPEC</v>
      </c>
      <c r="D558" t="str">
        <f>INDEX(Tableau1[], MATCH(Tableau3[[#This Row],[REFERENCE]], Tableau1[NUMERO], 0),4)</f>
        <v>CUIVRE RACCORDEMENT COFFRET SAMSUNG</v>
      </c>
      <c r="E558" t="str">
        <f>INDEX(Tableau1[], MATCH(Tableau3[[#This Row],[REFERENCE]], Tableau1[NUMERO], 0), 5)</f>
        <v>Supernap Italy - LI ION TOP ENTRY PULL CABINET 4000A WITH FUS</v>
      </c>
      <c r="F558" t="str">
        <f>INDEX(Tableau1[], MATCH(Tableau3[[#This Row],[REFERENCE]], Tableau1[NUMERO], 0), 6)</f>
        <v>GVX</v>
      </c>
      <c r="G558" t="str">
        <f>INDEX(Tableau1[], MATCH(Tableau3[[#This Row],[REFERENCE]], Tableau1[NUMERO], 0), 7)</f>
        <v>AUX</v>
      </c>
      <c r="H558" t="s">
        <v>12611</v>
      </c>
      <c r="J558" s="2">
        <v>43889</v>
      </c>
      <c r="K558" s="2">
        <v>43893</v>
      </c>
      <c r="L558" s="14"/>
      <c r="M558" s="23"/>
      <c r="N558" s="41">
        <v>46</v>
      </c>
      <c r="O558" s="15">
        <v>45</v>
      </c>
      <c r="P558" s="16" t="s">
        <v>12688</v>
      </c>
      <c r="Q558" s="2">
        <v>43983</v>
      </c>
    </row>
    <row r="559" spans="1:17">
      <c r="A559" s="8">
        <v>34408339</v>
      </c>
      <c r="B559" s="2">
        <f>INDEX(Tableau1[], MATCH(Tableau3[[#This Row],[REFERENCE]], Tableau1[NUMERO], 0), 2)</f>
        <v>43889</v>
      </c>
      <c r="C559" t="str">
        <f>INDEX(Tableau1[], MATCH(Tableau3[[#This Row],[REFERENCE]], Tableau1[NUMERO], 0), 3)</f>
        <v>SPEC</v>
      </c>
      <c r="D559" t="str">
        <f>INDEX(Tableau1[], MATCH(Tableau3[[#This Row],[REFERENCE]], Tableau1[NUMERO], 0),4)</f>
        <v>CUIVRE PE DC CABINET</v>
      </c>
      <c r="E559" t="str">
        <f>INDEX(Tableau1[], MATCH(Tableau3[[#This Row],[REFERENCE]], Tableau1[NUMERO], 0), 5)</f>
        <v>Supernap Italy - LI ION TOP ENTRY PULL CABINET 4000A WITH FUS</v>
      </c>
      <c r="F559" t="str">
        <f>INDEX(Tableau1[], MATCH(Tableau3[[#This Row],[REFERENCE]], Tableau1[NUMERO], 0), 6)</f>
        <v>GVX</v>
      </c>
      <c r="G559" t="str">
        <f>INDEX(Tableau1[], MATCH(Tableau3[[#This Row],[REFERENCE]], Tableau1[NUMERO], 0), 7)</f>
        <v>AUX</v>
      </c>
      <c r="H559" t="s">
        <v>12644</v>
      </c>
      <c r="J559" s="2">
        <v>43889</v>
      </c>
      <c r="K559" s="2">
        <v>43893</v>
      </c>
      <c r="L559" s="2"/>
      <c r="N559" s="40">
        <v>1</v>
      </c>
      <c r="O559" s="7">
        <v>194</v>
      </c>
      <c r="P559" s="8" t="s">
        <v>12699</v>
      </c>
      <c r="Q559" s="2">
        <v>43900</v>
      </c>
    </row>
    <row r="560" spans="1:17">
      <c r="A560" s="8">
        <v>34408339</v>
      </c>
      <c r="B560" s="2">
        <f>INDEX(Tableau1[], MATCH(Tableau3[[#This Row],[REFERENCE]], Tableau1[NUMERO], 0), 2)</f>
        <v>43889</v>
      </c>
      <c r="C560" t="str">
        <f>INDEX(Tableau1[], MATCH(Tableau3[[#This Row],[REFERENCE]], Tableau1[NUMERO], 0), 3)</f>
        <v>SPEC</v>
      </c>
      <c r="D560" t="str">
        <f>INDEX(Tableau1[], MATCH(Tableau3[[#This Row],[REFERENCE]], Tableau1[NUMERO], 0),4)</f>
        <v>CUIVRE PE DC CABINET</v>
      </c>
      <c r="E560" t="str">
        <f>INDEX(Tableau1[], MATCH(Tableau3[[#This Row],[REFERENCE]], Tableau1[NUMERO], 0), 5)</f>
        <v>Supernap Italy - LI ION TOP ENTRY PULL CABINET 4000A WITH FUS</v>
      </c>
      <c r="F560" t="str">
        <f>INDEX(Tableau1[], MATCH(Tableau3[[#This Row],[REFERENCE]], Tableau1[NUMERO], 0), 6)</f>
        <v>GVX</v>
      </c>
      <c r="G560" t="str">
        <f>INDEX(Tableau1[], MATCH(Tableau3[[#This Row],[REFERENCE]], Tableau1[NUMERO], 0), 7)</f>
        <v>AUX</v>
      </c>
      <c r="H560" t="s">
        <v>12644</v>
      </c>
      <c r="J560" s="2">
        <v>43889</v>
      </c>
      <c r="K560" s="2"/>
      <c r="L560" s="2"/>
      <c r="N560" s="41">
        <v>2</v>
      </c>
      <c r="P560" s="8"/>
      <c r="Q560" s="2"/>
    </row>
    <row r="561" spans="1:17">
      <c r="A561" s="8">
        <v>34408326</v>
      </c>
      <c r="B561" s="2">
        <f>INDEX(Tableau1[], MATCH(Tableau3[[#This Row],[REFERENCE]], Tableau1[NUMERO], 0), 2)</f>
        <v>43886</v>
      </c>
      <c r="C561" t="str">
        <f>INDEX(Tableau1[], MATCH(Tableau3[[#This Row],[REFERENCE]], Tableau1[NUMERO], 0), 3)</f>
        <v>SPEC</v>
      </c>
      <c r="D561" t="str">
        <f>INDEX(Tableau1[], MATCH(Tableau3[[#This Row],[REFERENCE]], Tableau1[NUMERO], 0),4)</f>
        <v>CUIVRE RACCORDEMENT CABLES</v>
      </c>
      <c r="E561" t="str">
        <f>INDEX(Tableau1[], MATCH(Tableau3[[#This Row],[REFERENCE]], Tableau1[NUMERO], 0), 5)</f>
        <v>Supernap Italy - LI ION TOP ENTRY PULL CABINET 4000A WITH FUS</v>
      </c>
      <c r="F561" t="str">
        <f>INDEX(Tableau1[], MATCH(Tableau3[[#This Row],[REFERENCE]], Tableau1[NUMERO], 0), 6)</f>
        <v>GVX</v>
      </c>
      <c r="G561" t="str">
        <f>INDEX(Tableau1[], MATCH(Tableau3[[#This Row],[REFERENCE]], Tableau1[NUMERO], 0), 7)</f>
        <v>AUX</v>
      </c>
      <c r="H561" t="s">
        <v>12644</v>
      </c>
      <c r="J561" s="2">
        <v>43889</v>
      </c>
      <c r="K561" s="2">
        <v>43893</v>
      </c>
      <c r="L561" s="2"/>
      <c r="N561" s="40">
        <v>8</v>
      </c>
      <c r="O561" s="7">
        <v>116</v>
      </c>
      <c r="P561" s="8" t="s">
        <v>12699</v>
      </c>
      <c r="Q561" s="2">
        <v>43900</v>
      </c>
    </row>
    <row r="562" spans="1:17">
      <c r="A562" s="8">
        <v>34408326</v>
      </c>
      <c r="B562" s="2">
        <f>INDEX(Tableau1[], MATCH(Tableau3[[#This Row],[REFERENCE]], Tableau1[NUMERO], 0), 2)</f>
        <v>43886</v>
      </c>
      <c r="C562" t="str">
        <f>INDEX(Tableau1[], MATCH(Tableau3[[#This Row],[REFERENCE]], Tableau1[NUMERO], 0), 3)</f>
        <v>SPEC</v>
      </c>
      <c r="D562" t="str">
        <f>INDEX(Tableau1[], MATCH(Tableau3[[#This Row],[REFERENCE]], Tableau1[NUMERO], 0),4)</f>
        <v>CUIVRE RACCORDEMENT CABLES</v>
      </c>
      <c r="E562" t="str">
        <f>INDEX(Tableau1[], MATCH(Tableau3[[#This Row],[REFERENCE]], Tableau1[NUMERO], 0), 5)</f>
        <v>Supernap Italy - LI ION TOP ENTRY PULL CABINET 4000A WITH FUS</v>
      </c>
      <c r="F562" t="str">
        <f>INDEX(Tableau1[], MATCH(Tableau3[[#This Row],[REFERENCE]], Tableau1[NUMERO], 0), 6)</f>
        <v>GVX</v>
      </c>
      <c r="G562" t="str">
        <f>INDEX(Tableau1[], MATCH(Tableau3[[#This Row],[REFERENCE]], Tableau1[NUMERO], 0), 7)</f>
        <v>AUX</v>
      </c>
      <c r="H562" t="s">
        <v>12644</v>
      </c>
      <c r="J562" s="2">
        <v>43889</v>
      </c>
      <c r="K562" s="2"/>
      <c r="L562" s="2"/>
      <c r="N562" s="41">
        <v>16</v>
      </c>
      <c r="P562" s="8"/>
      <c r="Q562" s="2"/>
    </row>
    <row r="563" spans="1:17">
      <c r="A563" s="8">
        <v>34408325</v>
      </c>
      <c r="B563" s="2">
        <f>INDEX(Tableau1[], MATCH(Tableau3[[#This Row],[REFERENCE]], Tableau1[NUMERO], 0), 2)</f>
        <v>43886</v>
      </c>
      <c r="C563" t="str">
        <f>INDEX(Tableau1[], MATCH(Tableau3[[#This Row],[REFERENCE]], Tableau1[NUMERO], 0), 3)</f>
        <v>SPEC</v>
      </c>
      <c r="D563" t="str">
        <f>INDEX(Tableau1[], MATCH(Tableau3[[#This Row],[REFERENCE]], Tableau1[NUMERO], 0),4)</f>
        <v>CUIVRE FUSIBLE HAUT</v>
      </c>
      <c r="E563" t="str">
        <f>INDEX(Tableau1[], MATCH(Tableau3[[#This Row],[REFERENCE]], Tableau1[NUMERO], 0), 5)</f>
        <v>Supernap Italy - LI ION TOP ENTRY PULL CABINET 4000A WITH FUS</v>
      </c>
      <c r="F563" t="str">
        <f>INDEX(Tableau1[], MATCH(Tableau3[[#This Row],[REFERENCE]], Tableau1[NUMERO], 0), 6)</f>
        <v>GVX</v>
      </c>
      <c r="G563" t="str">
        <f>INDEX(Tableau1[], MATCH(Tableau3[[#This Row],[REFERENCE]], Tableau1[NUMERO], 0), 7)</f>
        <v>AUX</v>
      </c>
      <c r="H563" t="s">
        <v>12644</v>
      </c>
      <c r="J563" s="2">
        <v>43889</v>
      </c>
      <c r="K563" s="2">
        <v>43893</v>
      </c>
      <c r="L563" s="2"/>
      <c r="N563" s="40">
        <v>4</v>
      </c>
      <c r="O563" s="7">
        <v>67</v>
      </c>
      <c r="P563" s="8" t="s">
        <v>12699</v>
      </c>
      <c r="Q563" s="2">
        <v>43900</v>
      </c>
    </row>
    <row r="564" spans="1:17">
      <c r="A564" s="8">
        <v>34408325</v>
      </c>
      <c r="B564" s="2">
        <f>INDEX(Tableau1[], MATCH(Tableau3[[#This Row],[REFERENCE]], Tableau1[NUMERO], 0), 2)</f>
        <v>43886</v>
      </c>
      <c r="C564" t="str">
        <f>INDEX(Tableau1[], MATCH(Tableau3[[#This Row],[REFERENCE]], Tableau1[NUMERO], 0), 3)</f>
        <v>SPEC</v>
      </c>
      <c r="D564" t="str">
        <f>INDEX(Tableau1[], MATCH(Tableau3[[#This Row],[REFERENCE]], Tableau1[NUMERO], 0),4)</f>
        <v>CUIVRE FUSIBLE HAUT</v>
      </c>
      <c r="E564" t="str">
        <f>INDEX(Tableau1[], MATCH(Tableau3[[#This Row],[REFERENCE]], Tableau1[NUMERO], 0), 5)</f>
        <v>Supernap Italy - LI ION TOP ENTRY PULL CABINET 4000A WITH FUS</v>
      </c>
      <c r="F564" t="str">
        <f>INDEX(Tableau1[], MATCH(Tableau3[[#This Row],[REFERENCE]], Tableau1[NUMERO], 0), 6)</f>
        <v>GVX</v>
      </c>
      <c r="G564" t="str">
        <f>INDEX(Tableau1[], MATCH(Tableau3[[#This Row],[REFERENCE]], Tableau1[NUMERO], 0), 7)</f>
        <v>AUX</v>
      </c>
      <c r="H564" t="s">
        <v>12644</v>
      </c>
      <c r="J564" s="2">
        <v>43889</v>
      </c>
      <c r="K564" s="2"/>
      <c r="L564" s="2"/>
      <c r="N564" s="41">
        <v>8</v>
      </c>
      <c r="P564" s="8"/>
      <c r="Q564" s="2"/>
    </row>
    <row r="565" spans="1:17">
      <c r="A565" s="8">
        <v>34408324</v>
      </c>
      <c r="B565" s="2">
        <f>INDEX(Tableau1[], MATCH(Tableau3[[#This Row],[REFERENCE]], Tableau1[NUMERO], 0), 2)</f>
        <v>43886</v>
      </c>
      <c r="C565" t="str">
        <f>INDEX(Tableau1[], MATCH(Tableau3[[#This Row],[REFERENCE]], Tableau1[NUMERO], 0), 3)</f>
        <v>SPEC</v>
      </c>
      <c r="D565" t="str">
        <f>INDEX(Tableau1[], MATCH(Tableau3[[#This Row],[REFERENCE]], Tableau1[NUMERO], 0),4)</f>
        <v>CUIVRE FUSIBLE BAS</v>
      </c>
      <c r="E565" t="str">
        <f>INDEX(Tableau1[], MATCH(Tableau3[[#This Row],[REFERENCE]], Tableau1[NUMERO], 0), 5)</f>
        <v>Supernap Italy - LI ION TOP ENTRY PULL CABINET 4000A WITH FUS</v>
      </c>
      <c r="F565" t="str">
        <f>INDEX(Tableau1[], MATCH(Tableau3[[#This Row],[REFERENCE]], Tableau1[NUMERO], 0), 6)</f>
        <v>GVX</v>
      </c>
      <c r="G565" t="str">
        <f>INDEX(Tableau1[], MATCH(Tableau3[[#This Row],[REFERENCE]], Tableau1[NUMERO], 0), 7)</f>
        <v>AUX</v>
      </c>
      <c r="H565" t="s">
        <v>12644</v>
      </c>
      <c r="J565" s="2">
        <v>43889</v>
      </c>
      <c r="K565" s="2">
        <v>43893</v>
      </c>
      <c r="L565" s="2"/>
      <c r="N565" s="40">
        <v>4</v>
      </c>
      <c r="O565" s="7">
        <v>98.5</v>
      </c>
      <c r="P565" s="8" t="s">
        <v>12699</v>
      </c>
      <c r="Q565" s="2">
        <v>43900</v>
      </c>
    </row>
    <row r="566" spans="1:17">
      <c r="A566" s="8">
        <v>34408324</v>
      </c>
      <c r="B566" s="2">
        <f>INDEX(Tableau1[], MATCH(Tableau3[[#This Row],[REFERENCE]], Tableau1[NUMERO], 0), 2)</f>
        <v>43886</v>
      </c>
      <c r="C566" t="str">
        <f>INDEX(Tableau1[], MATCH(Tableau3[[#This Row],[REFERENCE]], Tableau1[NUMERO], 0), 3)</f>
        <v>SPEC</v>
      </c>
      <c r="D566" t="str">
        <f>INDEX(Tableau1[], MATCH(Tableau3[[#This Row],[REFERENCE]], Tableau1[NUMERO], 0),4)</f>
        <v>CUIVRE FUSIBLE BAS</v>
      </c>
      <c r="E566" t="str">
        <f>INDEX(Tableau1[], MATCH(Tableau3[[#This Row],[REFERENCE]], Tableau1[NUMERO], 0), 5)</f>
        <v>Supernap Italy - LI ION TOP ENTRY PULL CABINET 4000A WITH FUS</v>
      </c>
      <c r="F566" t="str">
        <f>INDEX(Tableau1[], MATCH(Tableau3[[#This Row],[REFERENCE]], Tableau1[NUMERO], 0), 6)</f>
        <v>GVX</v>
      </c>
      <c r="G566" t="str">
        <f>INDEX(Tableau1[], MATCH(Tableau3[[#This Row],[REFERENCE]], Tableau1[NUMERO], 0), 7)</f>
        <v>AUX</v>
      </c>
      <c r="H566" t="s">
        <v>12644</v>
      </c>
      <c r="J566" s="2">
        <v>43889</v>
      </c>
      <c r="K566" s="2"/>
      <c r="L566" s="2"/>
      <c r="N566" s="41">
        <v>8</v>
      </c>
      <c r="P566" s="8"/>
      <c r="Q566" s="2"/>
    </row>
    <row r="567" spans="1:17">
      <c r="A567" s="8">
        <v>34408310</v>
      </c>
      <c r="B567" s="2">
        <f>INDEX(Tableau1[], MATCH(Tableau3[[#This Row],[REFERENCE]], Tableau1[NUMERO], 0), 2)</f>
        <v>43885</v>
      </c>
      <c r="C567" t="str">
        <f>INDEX(Tableau1[], MATCH(Tableau3[[#This Row],[REFERENCE]], Tableau1[NUMERO], 0), 3)</f>
        <v>SPEC</v>
      </c>
      <c r="D567" t="str">
        <f>INDEX(Tableau1[], MATCH(Tableau3[[#This Row],[REFERENCE]], Tableau1[NUMERO], 0),4)</f>
        <v>CUIVRE RACCORDEMENT COFFRET SAMSUNG</v>
      </c>
      <c r="E567" t="str">
        <f>INDEX(Tableau1[], MATCH(Tableau3[[#This Row],[REFERENCE]], Tableau1[NUMERO], 0), 5)</f>
        <v>Supernap Italy - LI ION TOP ENTRY PULL CABINET 4000A WITH FUS</v>
      </c>
      <c r="F567" t="str">
        <f>INDEX(Tableau1[], MATCH(Tableau3[[#This Row],[REFERENCE]], Tableau1[NUMERO], 0), 6)</f>
        <v>GVX</v>
      </c>
      <c r="G567" t="str">
        <f>INDEX(Tableau1[], MATCH(Tableau3[[#This Row],[REFERENCE]], Tableau1[NUMERO], 0), 7)</f>
        <v>AUX</v>
      </c>
      <c r="H567" t="s">
        <v>12644</v>
      </c>
      <c r="J567" s="2">
        <v>43889</v>
      </c>
      <c r="K567" s="2">
        <v>43893</v>
      </c>
      <c r="L567" s="2"/>
      <c r="N567" s="40">
        <v>2</v>
      </c>
      <c r="O567" s="7">
        <v>91</v>
      </c>
      <c r="P567" s="8" t="s">
        <v>12699</v>
      </c>
      <c r="Q567" s="2">
        <v>43900</v>
      </c>
    </row>
    <row r="568" spans="1:17">
      <c r="A568" s="8">
        <v>34408310</v>
      </c>
      <c r="B568" s="2">
        <f>INDEX(Tableau1[], MATCH(Tableau3[[#This Row],[REFERENCE]], Tableau1[NUMERO], 0), 2)</f>
        <v>43885</v>
      </c>
      <c r="C568" t="str">
        <f>INDEX(Tableau1[], MATCH(Tableau3[[#This Row],[REFERENCE]], Tableau1[NUMERO], 0), 3)</f>
        <v>SPEC</v>
      </c>
      <c r="D568" t="str">
        <f>INDEX(Tableau1[], MATCH(Tableau3[[#This Row],[REFERENCE]], Tableau1[NUMERO], 0),4)</f>
        <v>CUIVRE RACCORDEMENT COFFRET SAMSUNG</v>
      </c>
      <c r="E568" t="str">
        <f>INDEX(Tableau1[], MATCH(Tableau3[[#This Row],[REFERENCE]], Tableau1[NUMERO], 0), 5)</f>
        <v>Supernap Italy - LI ION TOP ENTRY PULL CABINET 4000A WITH FUS</v>
      </c>
      <c r="F568" t="str">
        <f>INDEX(Tableau1[], MATCH(Tableau3[[#This Row],[REFERENCE]], Tableau1[NUMERO], 0), 6)</f>
        <v>GVX</v>
      </c>
      <c r="G568" t="str">
        <f>INDEX(Tableau1[], MATCH(Tableau3[[#This Row],[REFERENCE]], Tableau1[NUMERO], 0), 7)</f>
        <v>AUX</v>
      </c>
      <c r="H568" t="s">
        <v>12644</v>
      </c>
      <c r="J568" s="2">
        <v>43889</v>
      </c>
      <c r="K568" s="2"/>
      <c r="L568" s="2"/>
      <c r="N568" s="41">
        <v>46</v>
      </c>
      <c r="P568" s="8"/>
      <c r="Q568" s="2"/>
    </row>
    <row r="569" spans="1:17">
      <c r="A569" s="8">
        <v>34406343</v>
      </c>
      <c r="B569" s="2">
        <f>INDEX(Tableau1[], MATCH(Tableau3[[#This Row],[REFERENCE]], Tableau1[NUMERO], 0), 2)</f>
        <v>43021</v>
      </c>
      <c r="C569" t="str">
        <f>INDEX(Tableau1[], MATCH(Tableau3[[#This Row],[REFERENCE]], Tableau1[NUMERO], 0), 3)</f>
        <v>SPEC</v>
      </c>
      <c r="D569" t="str">
        <f>INDEX(Tableau1[], MATCH(Tableau3[[#This Row],[REFERENCE]], Tableau1[NUMERO], 0),4)</f>
        <v>SUPPORT PEN 1</v>
      </c>
      <c r="E569" t="str">
        <f>INDEX(Tableau1[], MATCH(Tableau3[[#This Row],[REFERENCE]], Tableau1[NUMERO], 0), 5)</f>
        <v>MBC GVX</v>
      </c>
      <c r="F569" t="s">
        <v>112</v>
      </c>
      <c r="G569" t="s">
        <v>595</v>
      </c>
      <c r="H569" t="s">
        <v>12609</v>
      </c>
      <c r="J569" s="2">
        <v>43886</v>
      </c>
      <c r="K569" s="2">
        <v>43892</v>
      </c>
      <c r="L569" s="2"/>
      <c r="N569" s="35">
        <v>1</v>
      </c>
      <c r="O569" s="7">
        <v>32</v>
      </c>
      <c r="P569" s="8" t="s">
        <v>12700</v>
      </c>
      <c r="Q569" s="2">
        <v>43983</v>
      </c>
    </row>
    <row r="570" spans="1:17">
      <c r="A570" s="8">
        <v>34406344</v>
      </c>
      <c r="B570" s="2">
        <f>INDEX(Tableau1[], MATCH(Tableau3[[#This Row],[REFERENCE]], Tableau1[NUMERO], 0), 2)</f>
        <v>43021</v>
      </c>
      <c r="C570" t="str">
        <f>INDEX(Tableau1[], MATCH(Tableau3[[#This Row],[REFERENCE]], Tableau1[NUMERO], 0), 3)</f>
        <v>SPEC</v>
      </c>
      <c r="D570" t="str">
        <f>INDEX(Tableau1[], MATCH(Tableau3[[#This Row],[REFERENCE]], Tableau1[NUMERO], 0),4)</f>
        <v>SUPPORT PEN 2</v>
      </c>
      <c r="E570" t="str">
        <f>INDEX(Tableau1[], MATCH(Tableau3[[#This Row],[REFERENCE]], Tableau1[NUMERO], 0), 5)</f>
        <v>MBC GVX</v>
      </c>
      <c r="F570" t="s">
        <v>112</v>
      </c>
      <c r="G570" t="s">
        <v>595</v>
      </c>
      <c r="H570" t="s">
        <v>12609</v>
      </c>
      <c r="J570" s="2">
        <v>43886</v>
      </c>
      <c r="K570" s="2">
        <v>43892</v>
      </c>
      <c r="L570" s="2"/>
      <c r="N570" s="35">
        <v>1</v>
      </c>
      <c r="O570" s="7">
        <v>32</v>
      </c>
      <c r="P570" s="8" t="s">
        <v>12700</v>
      </c>
      <c r="Q570" s="2">
        <v>43983</v>
      </c>
    </row>
    <row r="571" spans="1:17">
      <c r="A571" s="8">
        <v>34406345</v>
      </c>
      <c r="B571" s="2">
        <f>INDEX(Tableau1[], MATCH(Tableau3[[#This Row],[REFERENCE]], Tableau1[NUMERO], 0), 2)</f>
        <v>43021</v>
      </c>
      <c r="C571" t="str">
        <f>INDEX(Tableau1[], MATCH(Tableau3[[#This Row],[REFERENCE]], Tableau1[NUMERO], 0), 3)</f>
        <v>SPEC</v>
      </c>
      <c r="D571" t="str">
        <f>INDEX(Tableau1[], MATCH(Tableau3[[#This Row],[REFERENCE]], Tableau1[NUMERO], 0),4)</f>
        <v>SUPPORT PEN 3</v>
      </c>
      <c r="E571" t="str">
        <f>INDEX(Tableau1[], MATCH(Tableau3[[#This Row],[REFERENCE]], Tableau1[NUMERO], 0), 5)</f>
        <v>MBC GVX</v>
      </c>
      <c r="F571" t="s">
        <v>112</v>
      </c>
      <c r="G571" t="s">
        <v>595</v>
      </c>
      <c r="H571" t="s">
        <v>12609</v>
      </c>
      <c r="J571" s="2">
        <v>43886</v>
      </c>
      <c r="K571" s="2">
        <v>43892</v>
      </c>
      <c r="L571" s="2"/>
      <c r="N571" s="35">
        <v>1</v>
      </c>
      <c r="O571" s="7">
        <v>32</v>
      </c>
      <c r="P571" s="8" t="s">
        <v>12700</v>
      </c>
      <c r="Q571" s="2">
        <v>43983</v>
      </c>
    </row>
    <row r="572" spans="1:17">
      <c r="A572" s="8">
        <v>34408343</v>
      </c>
      <c r="B572" s="2">
        <f>INDEX(Tableau1[], MATCH(Tableau3[[#This Row],[REFERENCE]], Tableau1[NUMERO], 0), 2)</f>
        <v>43892</v>
      </c>
      <c r="C572" t="str">
        <f>INDEX(Tableau1[], MATCH(Tableau3[[#This Row],[REFERENCE]], Tableau1[NUMERO], 0), 3)</f>
        <v>SPEC</v>
      </c>
      <c r="D572" t="str">
        <f>INDEX(Tableau1[], MATCH(Tableau3[[#This Row],[REFERENCE]], Tableau1[NUMERO], 0),4)</f>
        <v>PLASTRON TRANSPARENT HAUT DC CABINET</v>
      </c>
      <c r="E572" t="str">
        <f>INDEX(Tableau1[], MATCH(Tableau3[[#This Row],[REFERENCE]], Tableau1[NUMERO], 0), 5)</f>
        <v>Supernap Italy - LI ION TOP ENTRY PULL CABINET 4000A WITH FUS</v>
      </c>
      <c r="F572" t="str">
        <f>INDEX(Tableau1[], MATCH(Tableau3[[#This Row],[REFERENCE]], Tableau1[NUMERO], 0), 6)</f>
        <v>GVX</v>
      </c>
      <c r="G572" t="str">
        <f>INDEX(Tableau1[], MATCH(Tableau3[[#This Row],[REFERENCE]], Tableau1[NUMERO], 0), 7)</f>
        <v>AUX</v>
      </c>
      <c r="H572" t="s">
        <v>12608</v>
      </c>
      <c r="J572" s="2">
        <v>43892</v>
      </c>
      <c r="K572" s="2">
        <v>43893</v>
      </c>
      <c r="L572" s="2"/>
      <c r="N572" s="35">
        <v>1</v>
      </c>
      <c r="O572" s="7">
        <v>143.5</v>
      </c>
      <c r="P572" s="20">
        <v>43908</v>
      </c>
      <c r="Q572" s="2">
        <v>43984</v>
      </c>
    </row>
    <row r="573" spans="1:17">
      <c r="A573" s="8">
        <v>34408343</v>
      </c>
      <c r="B573" s="2">
        <f>INDEX(Tableau1[], MATCH(Tableau3[[#This Row],[REFERENCE]], Tableau1[NUMERO], 0), 2)</f>
        <v>43892</v>
      </c>
      <c r="C573" t="str">
        <f>INDEX(Tableau1[], MATCH(Tableau3[[#This Row],[REFERENCE]], Tableau1[NUMERO], 0), 3)</f>
        <v>SPEC</v>
      </c>
      <c r="D573" t="str">
        <f>INDEX(Tableau1[], MATCH(Tableau3[[#This Row],[REFERENCE]], Tableau1[NUMERO], 0),4)</f>
        <v>PLASTRON TRANSPARENT HAUT DC CABINET</v>
      </c>
      <c r="E573" t="str">
        <f>INDEX(Tableau1[], MATCH(Tableau3[[#This Row],[REFERENCE]], Tableau1[NUMERO], 0), 5)</f>
        <v>Supernap Italy - LI ION TOP ENTRY PULL CABINET 4000A WITH FUS</v>
      </c>
      <c r="F573" t="str">
        <f>INDEX(Tableau1[], MATCH(Tableau3[[#This Row],[REFERENCE]], Tableau1[NUMERO], 0), 6)</f>
        <v>GVX</v>
      </c>
      <c r="G573" t="str">
        <f>INDEX(Tableau1[], MATCH(Tableau3[[#This Row],[REFERENCE]], Tableau1[NUMERO], 0), 7)</f>
        <v>AUX</v>
      </c>
      <c r="H573" t="s">
        <v>12608</v>
      </c>
      <c r="J573" s="2">
        <v>43892</v>
      </c>
      <c r="K573" s="2">
        <v>43893</v>
      </c>
      <c r="L573" s="2"/>
      <c r="N573" s="35">
        <v>2</v>
      </c>
      <c r="O573" s="7">
        <v>91</v>
      </c>
      <c r="P573" s="20">
        <v>43908</v>
      </c>
      <c r="Q573" s="2">
        <v>43984</v>
      </c>
    </row>
    <row r="574" spans="1:17">
      <c r="A574" s="8">
        <v>34408344</v>
      </c>
      <c r="B574" s="2">
        <f>INDEX(Tableau1[], MATCH(Tableau3[[#This Row],[REFERENCE]], Tableau1[NUMERO], 0), 2)</f>
        <v>43892</v>
      </c>
      <c r="C574" t="str">
        <f>INDEX(Tableau1[], MATCH(Tableau3[[#This Row],[REFERENCE]], Tableau1[NUMERO], 0), 3)</f>
        <v>SPEC</v>
      </c>
      <c r="D574" t="str">
        <f>INDEX(Tableau1[], MATCH(Tableau3[[#This Row],[REFERENCE]], Tableau1[NUMERO], 0),4)</f>
        <v>PLASTRON TRANSPARENT MILIEU DC CABINET</v>
      </c>
      <c r="E574" t="str">
        <f>INDEX(Tableau1[], MATCH(Tableau3[[#This Row],[REFERENCE]], Tableau1[NUMERO], 0), 5)</f>
        <v>Supernap Italy - LI ION TOP ENTRY PULL CABINET 4000A WITH FUS</v>
      </c>
      <c r="F574" t="str">
        <f>INDEX(Tableau1[], MATCH(Tableau3[[#This Row],[REFERENCE]], Tableau1[NUMERO], 0), 6)</f>
        <v>GVX</v>
      </c>
      <c r="G574" t="str">
        <f>INDEX(Tableau1[], MATCH(Tableau3[[#This Row],[REFERENCE]], Tableau1[NUMERO], 0), 7)</f>
        <v>AUX</v>
      </c>
      <c r="H574" t="s">
        <v>12608</v>
      </c>
      <c r="J574" s="2">
        <v>43892</v>
      </c>
      <c r="K574" s="2">
        <v>43893</v>
      </c>
      <c r="L574" s="2"/>
      <c r="N574" s="35">
        <v>1</v>
      </c>
      <c r="O574" s="7">
        <v>160.25</v>
      </c>
      <c r="P574" s="20">
        <v>43908</v>
      </c>
      <c r="Q574" s="2">
        <v>43984</v>
      </c>
    </row>
    <row r="575" spans="1:17">
      <c r="A575" s="8">
        <v>34408344</v>
      </c>
      <c r="B575" s="2">
        <f>INDEX(Tableau1[], MATCH(Tableau3[[#This Row],[REFERENCE]], Tableau1[NUMERO], 0), 2)</f>
        <v>43892</v>
      </c>
      <c r="C575" t="str">
        <f>INDEX(Tableau1[], MATCH(Tableau3[[#This Row],[REFERENCE]], Tableau1[NUMERO], 0), 3)</f>
        <v>SPEC</v>
      </c>
      <c r="D575" t="str">
        <f>INDEX(Tableau1[], MATCH(Tableau3[[#This Row],[REFERENCE]], Tableau1[NUMERO], 0),4)</f>
        <v>PLASTRON TRANSPARENT MILIEU DC CABINET</v>
      </c>
      <c r="E575" t="str">
        <f>INDEX(Tableau1[], MATCH(Tableau3[[#This Row],[REFERENCE]], Tableau1[NUMERO], 0), 5)</f>
        <v>Supernap Italy - LI ION TOP ENTRY PULL CABINET 4000A WITH FUS</v>
      </c>
      <c r="F575" t="str">
        <f>INDEX(Tableau1[], MATCH(Tableau3[[#This Row],[REFERENCE]], Tableau1[NUMERO], 0), 6)</f>
        <v>GVX</v>
      </c>
      <c r="G575" t="str">
        <f>INDEX(Tableau1[], MATCH(Tableau3[[#This Row],[REFERENCE]], Tableau1[NUMERO], 0), 7)</f>
        <v>AUX</v>
      </c>
      <c r="H575" t="s">
        <v>12608</v>
      </c>
      <c r="J575" s="2">
        <v>43892</v>
      </c>
      <c r="K575" s="2">
        <v>43893</v>
      </c>
      <c r="L575" s="2"/>
      <c r="N575" s="35">
        <v>2</v>
      </c>
      <c r="O575" s="7">
        <v>99.5</v>
      </c>
      <c r="P575" s="20">
        <v>43908</v>
      </c>
      <c r="Q575" s="2">
        <v>43984</v>
      </c>
    </row>
    <row r="576" spans="1:17">
      <c r="A576" s="8">
        <v>34408345</v>
      </c>
      <c r="B576" s="2">
        <f>INDEX(Tableau1[], MATCH(Tableau3[[#This Row],[REFERENCE]], Tableau1[NUMERO], 0), 2)</f>
        <v>43892</v>
      </c>
      <c r="C576" t="str">
        <f>INDEX(Tableau1[], MATCH(Tableau3[[#This Row],[REFERENCE]], Tableau1[NUMERO], 0), 3)</f>
        <v>SPEC</v>
      </c>
      <c r="D576" t="str">
        <f>INDEX(Tableau1[], MATCH(Tableau3[[#This Row],[REFERENCE]], Tableau1[NUMERO], 0),4)</f>
        <v>PLASTRON TRANSPARENT BAS DC CABINET</v>
      </c>
      <c r="E576" t="str">
        <f>INDEX(Tableau1[], MATCH(Tableau3[[#This Row],[REFERENCE]], Tableau1[NUMERO], 0), 5)</f>
        <v>Supernap Italy - LI ION TOP ENTRY PULL CABINET 4000A WITH FUS</v>
      </c>
      <c r="F576" t="str">
        <f>INDEX(Tableau1[], MATCH(Tableau3[[#This Row],[REFERENCE]], Tableau1[NUMERO], 0), 6)</f>
        <v>GVX</v>
      </c>
      <c r="G576" t="str">
        <f>INDEX(Tableau1[], MATCH(Tableau3[[#This Row],[REFERENCE]], Tableau1[NUMERO], 0), 7)</f>
        <v>AUX</v>
      </c>
      <c r="H576" t="s">
        <v>12608</v>
      </c>
      <c r="J576" s="2">
        <v>43892</v>
      </c>
      <c r="K576" s="2">
        <v>43893</v>
      </c>
      <c r="L576" s="2"/>
      <c r="N576" s="35">
        <v>1</v>
      </c>
      <c r="O576" s="7">
        <v>145</v>
      </c>
      <c r="P576" s="20">
        <v>43908</v>
      </c>
      <c r="Q576" s="2">
        <v>43984</v>
      </c>
    </row>
    <row r="577" spans="1:18">
      <c r="A577" s="8">
        <v>34408345</v>
      </c>
      <c r="B577" s="2">
        <f>INDEX(Tableau1[], MATCH(Tableau3[[#This Row],[REFERENCE]], Tableau1[NUMERO], 0), 2)</f>
        <v>43892</v>
      </c>
      <c r="C577" t="str">
        <f>INDEX(Tableau1[], MATCH(Tableau3[[#This Row],[REFERENCE]], Tableau1[NUMERO], 0), 3)</f>
        <v>SPEC</v>
      </c>
      <c r="D577" t="str">
        <f>INDEX(Tableau1[], MATCH(Tableau3[[#This Row],[REFERENCE]], Tableau1[NUMERO], 0),4)</f>
        <v>PLASTRON TRANSPARENT BAS DC CABINET</v>
      </c>
      <c r="E577" t="str">
        <f>INDEX(Tableau1[], MATCH(Tableau3[[#This Row],[REFERENCE]], Tableau1[NUMERO], 0), 5)</f>
        <v>Supernap Italy - LI ION TOP ENTRY PULL CABINET 4000A WITH FUS</v>
      </c>
      <c r="F577" t="str">
        <f>INDEX(Tableau1[], MATCH(Tableau3[[#This Row],[REFERENCE]], Tableau1[NUMERO], 0), 6)</f>
        <v>GVX</v>
      </c>
      <c r="G577" t="str">
        <f>INDEX(Tableau1[], MATCH(Tableau3[[#This Row],[REFERENCE]], Tableau1[NUMERO], 0), 7)</f>
        <v>AUX</v>
      </c>
      <c r="H577" t="s">
        <v>12608</v>
      </c>
      <c r="J577" s="2">
        <v>43892</v>
      </c>
      <c r="K577" s="2">
        <v>43893</v>
      </c>
      <c r="L577" s="2"/>
      <c r="N577" s="35">
        <v>2</v>
      </c>
      <c r="O577" s="7">
        <v>88.8</v>
      </c>
      <c r="P577" s="20">
        <v>43908</v>
      </c>
      <c r="Q577" s="2">
        <v>43984</v>
      </c>
    </row>
    <row r="578" spans="1:18">
      <c r="A578" s="8">
        <v>34408349</v>
      </c>
      <c r="B578" s="2">
        <f>INDEX(Tableau1[], MATCH(Tableau3[[#This Row],[REFERENCE]], Tableau1[NUMERO], 0), 2)</f>
        <v>43893</v>
      </c>
      <c r="C578" t="str">
        <f>INDEX(Tableau1[], MATCH(Tableau3[[#This Row],[REFERENCE]], Tableau1[NUMERO], 0), 3)</f>
        <v>SPEC</v>
      </c>
      <c r="D578" t="str">
        <f>INDEX(Tableau1[], MATCH(Tableau3[[#This Row],[REFERENCE]], Tableau1[NUMERO], 0),4)</f>
        <v>Support cuivre power bank</v>
      </c>
      <c r="E578" t="str">
        <f>INDEX(Tableau1[], MATCH(Tableau3[[#This Row],[REFERENCE]], Tableau1[NUMERO], 0), 5)</f>
        <v>THM G600</v>
      </c>
      <c r="F578">
        <f>INDEX(Tableau1[], MATCH(Tableau3[[#This Row],[REFERENCE]], Tableau1[NUMERO], 0), 6)</f>
        <v>0</v>
      </c>
      <c r="G578">
        <f>INDEX(Tableau1[], MATCH(Tableau3[[#This Row],[REFERENCE]], Tableau1[NUMERO], 0), 7)</f>
        <v>0</v>
      </c>
      <c r="H578" t="s">
        <v>12609</v>
      </c>
      <c r="J578" s="2">
        <v>43895</v>
      </c>
      <c r="K578" s="2">
        <v>43895</v>
      </c>
      <c r="L578" s="2"/>
      <c r="N578" s="35">
        <v>1</v>
      </c>
      <c r="O578" s="7">
        <v>30</v>
      </c>
      <c r="P578" s="8" t="s">
        <v>12591</v>
      </c>
      <c r="Q578" s="2">
        <v>43986</v>
      </c>
    </row>
    <row r="579" spans="1:18">
      <c r="A579" s="8">
        <v>34408349</v>
      </c>
      <c r="B579" s="2">
        <f>INDEX(Tableau1[], MATCH(Tableau3[[#This Row],[REFERENCE]], Tableau1[NUMERO], 0), 2)</f>
        <v>43893</v>
      </c>
      <c r="C579" t="str">
        <f>INDEX(Tableau1[], MATCH(Tableau3[[#This Row],[REFERENCE]], Tableau1[NUMERO], 0), 3)</f>
        <v>SPEC</v>
      </c>
      <c r="D579" t="str">
        <f>INDEX(Tableau1[], MATCH(Tableau3[[#This Row],[REFERENCE]], Tableau1[NUMERO], 0),4)</f>
        <v>Support cuivre power bank</v>
      </c>
      <c r="E579" t="str">
        <f>INDEX(Tableau1[], MATCH(Tableau3[[#This Row],[REFERENCE]], Tableau1[NUMERO], 0), 5)</f>
        <v>THM G600</v>
      </c>
      <c r="F579">
        <f>INDEX(Tableau1[], MATCH(Tableau3[[#This Row],[REFERENCE]], Tableau1[NUMERO], 0), 6)</f>
        <v>0</v>
      </c>
      <c r="G579">
        <f>INDEX(Tableau1[], MATCH(Tableau3[[#This Row],[REFERENCE]], Tableau1[NUMERO], 0), 7)</f>
        <v>0</v>
      </c>
      <c r="H579" t="s">
        <v>12609</v>
      </c>
      <c r="J579" s="2">
        <v>43895</v>
      </c>
      <c r="K579" s="2">
        <v>43895</v>
      </c>
      <c r="L579" s="2"/>
      <c r="N579" s="35">
        <v>3</v>
      </c>
      <c r="O579" s="7">
        <v>25</v>
      </c>
      <c r="P579" s="8" t="s">
        <v>12591</v>
      </c>
      <c r="Q579" s="2">
        <v>43986</v>
      </c>
    </row>
    <row r="580" spans="1:18" s="25" customFormat="1" ht="15.75" thickBot="1">
      <c r="A580" s="8">
        <v>34407345</v>
      </c>
      <c r="B580" s="2">
        <f>INDEX(Tableau1[], MATCH(Tableau3[[#This Row],[REFERENCE]], Tableau1[NUMERO], 0), 2)</f>
        <v>43475</v>
      </c>
      <c r="C580" t="str">
        <f>INDEX(Tableau1[], MATCH(Tableau3[[#This Row],[REFERENCE]], Tableau1[NUMERO], 0), 3)</f>
        <v>SPEC</v>
      </c>
      <c r="D580" t="str">
        <f>INDEX(Tableau1[], MATCH(Tableau3[[#This Row],[REFERENCE]], Tableau1[NUMERO], 0),4)</f>
        <v>Montant arrière CAPA Vertical THM G600 LG1662</v>
      </c>
      <c r="E580" t="str">
        <f>INDEX(Tableau1[], MATCH(Tableau3[[#This Row],[REFERENCE]], Tableau1[NUMERO], 0), 5)</f>
        <v>KIT G600 BAC CAPA KEMET 2019</v>
      </c>
      <c r="F580">
        <f>INDEX(Tableau1[], MATCH(Tableau3[[#This Row],[REFERENCE]], Tableau1[NUMERO], 0), 6)</f>
        <v>0</v>
      </c>
      <c r="G580">
        <f>INDEX(Tableau1[], MATCH(Tableau3[[#This Row],[REFERENCE]], Tableau1[NUMERO], 0), 7)</f>
        <v>0</v>
      </c>
      <c r="H580" t="s">
        <v>12609</v>
      </c>
      <c r="I580" s="8"/>
      <c r="J580" s="2">
        <v>43895</v>
      </c>
      <c r="K580" s="2">
        <v>43895</v>
      </c>
      <c r="L580" s="2"/>
      <c r="M580" s="21"/>
      <c r="N580" s="35">
        <v>1</v>
      </c>
      <c r="O580" s="7">
        <v>60</v>
      </c>
      <c r="P580" s="8" t="s">
        <v>12591</v>
      </c>
      <c r="Q580" s="2">
        <v>43986</v>
      </c>
      <c r="R580"/>
    </row>
    <row r="581" spans="1:18" ht="15.75" thickBot="1">
      <c r="A581" s="28">
        <v>34407345</v>
      </c>
      <c r="B581" s="24">
        <f>INDEX(Tableau1[], MATCH(Tableau3[[#This Row],[REFERENCE]], Tableau1[NUMERO], 0), 2)</f>
        <v>43475</v>
      </c>
      <c r="C581" s="25" t="str">
        <f>INDEX(Tableau1[], MATCH(Tableau3[[#This Row],[REFERENCE]], Tableau1[NUMERO], 0), 3)</f>
        <v>SPEC</v>
      </c>
      <c r="D581" s="25" t="str">
        <f>INDEX(Tableau1[], MATCH(Tableau3[[#This Row],[REFERENCE]], Tableau1[NUMERO], 0),4)</f>
        <v>Montant arrière CAPA Vertical THM G600 LG1662</v>
      </c>
      <c r="E581" s="25" t="str">
        <f>INDEX(Tableau1[], MATCH(Tableau3[[#This Row],[REFERENCE]], Tableau1[NUMERO], 0), 5)</f>
        <v>KIT G600 BAC CAPA KEMET 2019</v>
      </c>
      <c r="F581" s="25">
        <f>INDEX(Tableau1[], MATCH(Tableau3[[#This Row],[REFERENCE]], Tableau1[NUMERO], 0), 6)</f>
        <v>0</v>
      </c>
      <c r="G581" s="25">
        <f>INDEX(Tableau1[], MATCH(Tableau3[[#This Row],[REFERENCE]], Tableau1[NUMERO], 0), 7)</f>
        <v>0</v>
      </c>
      <c r="H581" s="25" t="s">
        <v>12609</v>
      </c>
      <c r="I581" s="28"/>
      <c r="J581" s="24">
        <v>43895</v>
      </c>
      <c r="K581" s="24">
        <v>43895</v>
      </c>
      <c r="L581" s="24"/>
      <c r="M581" s="26"/>
      <c r="N581" s="36">
        <v>3</v>
      </c>
      <c r="O581" s="27">
        <v>49</v>
      </c>
      <c r="P581" s="28" t="s">
        <v>12591</v>
      </c>
      <c r="Q581" s="24">
        <v>43986</v>
      </c>
      <c r="R581" s="25"/>
    </row>
    <row r="582" spans="1:18">
      <c r="A582" s="13">
        <v>34408366</v>
      </c>
      <c r="B582" s="2">
        <f>INDEX(Tableau1[], MATCH(Tableau3[[#This Row],[REFERENCE]], Tableau1[NUMERO], 0), 2)</f>
        <v>43895</v>
      </c>
      <c r="C582" t="str">
        <f>INDEX(Tableau1[], MATCH(Tableau3[[#This Row],[REFERENCE]], Tableau1[NUMERO], 0), 3)</f>
        <v>SPEC</v>
      </c>
      <c r="D582" t="str">
        <f>INDEX(Tableau1[], MATCH(Tableau3[[#This Row],[REFERENCE]], Tableau1[NUMERO], 0),4)</f>
        <v>PLAQUE DE FOND ASM</v>
      </c>
      <c r="E582" t="str">
        <f>INDEX(Tableau1[], MATCH(Tableau3[[#This Row],[REFERENCE]], Tableau1[NUMERO], 0), 5)</f>
        <v>EGYPT</v>
      </c>
      <c r="F582">
        <f>INDEX(Tableau1[], MATCH(Tableau3[[#This Row],[REFERENCE]], Tableau1[NUMERO], 0), 6)</f>
        <v>0</v>
      </c>
      <c r="G582">
        <f>INDEX(Tableau1[], MATCH(Tableau3[[#This Row],[REFERENCE]], Tableau1[NUMERO], 0), 7)</f>
        <v>0</v>
      </c>
      <c r="H582" t="s">
        <v>12609</v>
      </c>
      <c r="J582" s="2">
        <v>43900</v>
      </c>
      <c r="K582" s="2">
        <v>43900</v>
      </c>
      <c r="L582" s="2"/>
      <c r="M582" s="21" t="s">
        <v>12701</v>
      </c>
      <c r="N582" s="35">
        <v>1</v>
      </c>
      <c r="O582" s="7">
        <v>118</v>
      </c>
      <c r="P582" s="8" t="s">
        <v>12591</v>
      </c>
      <c r="Q582" s="2">
        <v>43992</v>
      </c>
    </row>
    <row r="583" spans="1:18">
      <c r="A583" s="13">
        <v>34408350</v>
      </c>
      <c r="B583" s="2">
        <f>INDEX(Tableau1[], MATCH(Tableau3[[#This Row],[REFERENCE]], Tableau1[NUMERO], 0), 2)</f>
        <v>43894</v>
      </c>
      <c r="C583" t="str">
        <f>INDEX(Tableau1[], MATCH(Tableau3[[#This Row],[REFERENCE]], Tableau1[NUMERO], 0), 3)</f>
        <v>SPEC</v>
      </c>
      <c r="D583" t="str">
        <f>INDEX(Tableau1[], MATCH(Tableau3[[#This Row],[REFERENCE]], Tableau1[NUMERO], 0),4)</f>
        <v>SUPPORT JDB R2 ASI h160</v>
      </c>
      <c r="E583" t="str">
        <f>INDEX(Tableau1[], MATCH(Tableau3[[#This Row],[REFERENCE]], Tableau1[NUMERO], 0), 5)</f>
        <v>EGYPT</v>
      </c>
      <c r="F583">
        <f>INDEX(Tableau1[], MATCH(Tableau3[[#This Row],[REFERENCE]], Tableau1[NUMERO], 0), 6)</f>
        <v>0</v>
      </c>
      <c r="G583">
        <f>INDEX(Tableau1[], MATCH(Tableau3[[#This Row],[REFERENCE]], Tableau1[NUMERO], 0), 7)</f>
        <v>0</v>
      </c>
      <c r="H583" t="s">
        <v>12609</v>
      </c>
      <c r="J583" s="2">
        <v>43900</v>
      </c>
      <c r="K583" s="2">
        <v>43900</v>
      </c>
      <c r="L583" s="2"/>
      <c r="M583" s="21" t="s">
        <v>12701</v>
      </c>
      <c r="N583" s="35">
        <v>2</v>
      </c>
      <c r="O583" s="7">
        <v>18</v>
      </c>
      <c r="P583" s="8" t="s">
        <v>12591</v>
      </c>
      <c r="Q583" s="2">
        <v>43992</v>
      </c>
    </row>
    <row r="584" spans="1:18">
      <c r="A584" s="13">
        <v>34408352</v>
      </c>
      <c r="B584" s="2">
        <f>INDEX(Tableau1[], MATCH(Tableau3[[#This Row],[REFERENCE]], Tableau1[NUMERO], 0), 2)</f>
        <v>43894</v>
      </c>
      <c r="C584" t="str">
        <f>INDEX(Tableau1[], MATCH(Tableau3[[#This Row],[REFERENCE]], Tableau1[NUMERO], 0), 3)</f>
        <v>SPEC</v>
      </c>
      <c r="D584" t="str">
        <f>INDEX(Tableau1[], MATCH(Tableau3[[#This Row],[REFERENCE]], Tableau1[NUMERO], 0),4)</f>
        <v>INS400 SUPPORT h160 ASM</v>
      </c>
      <c r="E584" t="str">
        <f>INDEX(Tableau1[], MATCH(Tableau3[[#This Row],[REFERENCE]], Tableau1[NUMERO], 0), 5)</f>
        <v>EGYPT</v>
      </c>
      <c r="F584">
        <f>INDEX(Tableau1[], MATCH(Tableau3[[#This Row],[REFERENCE]], Tableau1[NUMERO], 0), 6)</f>
        <v>0</v>
      </c>
      <c r="G584">
        <f>INDEX(Tableau1[], MATCH(Tableau3[[#This Row],[REFERENCE]], Tableau1[NUMERO], 0), 7)</f>
        <v>0</v>
      </c>
      <c r="H584" t="s">
        <v>12609</v>
      </c>
      <c r="J584" s="2">
        <v>43900</v>
      </c>
      <c r="K584" s="2">
        <v>43900</v>
      </c>
      <c r="L584" s="2"/>
      <c r="M584" s="21" t="s">
        <v>12701</v>
      </c>
      <c r="N584" s="35">
        <v>3</v>
      </c>
      <c r="O584" s="7">
        <v>28</v>
      </c>
      <c r="P584" s="8" t="s">
        <v>12591</v>
      </c>
      <c r="Q584" s="2">
        <v>43992</v>
      </c>
    </row>
    <row r="585" spans="1:18">
      <c r="A585" s="13">
        <v>34408379</v>
      </c>
      <c r="B585" s="2">
        <f>INDEX(Tableau1[], MATCH(Tableau3[[#This Row],[REFERENCE]], Tableau1[NUMERO], 0), 2)</f>
        <v>43899</v>
      </c>
      <c r="C585" t="str">
        <f>INDEX(Tableau1[], MATCH(Tableau3[[#This Row],[REFERENCE]], Tableau1[NUMERO], 0), 3)</f>
        <v>SPEC</v>
      </c>
      <c r="D585" t="str">
        <f>INDEX(Tableau1[], MATCH(Tableau3[[#This Row],[REFERENCE]], Tableau1[NUMERO], 0),4)</f>
        <v>SUPPORT KIRK KEY SWITCH ASM</v>
      </c>
      <c r="E585" t="str">
        <f>INDEX(Tableau1[], MATCH(Tableau3[[#This Row],[REFERENCE]], Tableau1[NUMERO], 0), 5)</f>
        <v>EGYPT</v>
      </c>
      <c r="F585">
        <f>INDEX(Tableau1[], MATCH(Tableau3[[#This Row],[REFERENCE]], Tableau1[NUMERO], 0), 6)</f>
        <v>0</v>
      </c>
      <c r="G585">
        <f>INDEX(Tableau1[], MATCH(Tableau3[[#This Row],[REFERENCE]], Tableau1[NUMERO], 0), 7)</f>
        <v>0</v>
      </c>
      <c r="H585" t="s">
        <v>12609</v>
      </c>
      <c r="J585" s="2">
        <v>43900</v>
      </c>
      <c r="K585" s="2">
        <v>43900</v>
      </c>
      <c r="L585" s="2"/>
      <c r="M585" s="21" t="s">
        <v>12701</v>
      </c>
      <c r="N585" s="35">
        <v>2</v>
      </c>
      <c r="O585" s="7">
        <v>28</v>
      </c>
      <c r="P585" s="8" t="s">
        <v>12591</v>
      </c>
      <c r="Q585" s="2">
        <v>43992</v>
      </c>
    </row>
    <row r="586" spans="1:18">
      <c r="A586" s="13">
        <v>34408359</v>
      </c>
      <c r="B586" s="2">
        <f>INDEX(Tableau1[], MATCH(Tableau3[[#This Row],[REFERENCE]], Tableau1[NUMERO], 0), 2)</f>
        <v>43895</v>
      </c>
      <c r="C586" t="str">
        <f>INDEX(Tableau1[], MATCH(Tableau3[[#This Row],[REFERENCE]], Tableau1[NUMERO], 0), 3)</f>
        <v>SPEC</v>
      </c>
      <c r="D586" t="str">
        <f>INDEX(Tableau1[], MATCH(Tableau3[[#This Row],[REFERENCE]], Tableau1[NUMERO], 0),4)</f>
        <v>IC60L SUPPORT h192 ASM</v>
      </c>
      <c r="E586" t="str">
        <f>INDEX(Tableau1[], MATCH(Tableau3[[#This Row],[REFERENCE]], Tableau1[NUMERO], 0), 5)</f>
        <v>EGYPT</v>
      </c>
      <c r="F586">
        <f>INDEX(Tableau1[], MATCH(Tableau3[[#This Row],[REFERENCE]], Tableau1[NUMERO], 0), 6)</f>
        <v>0</v>
      </c>
      <c r="G586">
        <f>INDEX(Tableau1[], MATCH(Tableau3[[#This Row],[REFERENCE]], Tableau1[NUMERO], 0), 7)</f>
        <v>0</v>
      </c>
      <c r="H586" t="s">
        <v>12609</v>
      </c>
      <c r="J586" s="2">
        <v>43900</v>
      </c>
      <c r="K586" s="2">
        <v>43900</v>
      </c>
      <c r="L586" s="2"/>
      <c r="M586" s="21" t="s">
        <v>12701</v>
      </c>
      <c r="N586" s="35">
        <v>1</v>
      </c>
      <c r="O586" s="7">
        <v>28</v>
      </c>
      <c r="P586" s="8" t="s">
        <v>12591</v>
      </c>
      <c r="Q586" s="2">
        <v>43992</v>
      </c>
    </row>
    <row r="587" spans="1:18">
      <c r="A587" s="13">
        <v>34408361</v>
      </c>
      <c r="B587" s="2">
        <f>INDEX(Tableau1[], MATCH(Tableau3[[#This Row],[REFERENCE]], Tableau1[NUMERO], 0), 2)</f>
        <v>43895</v>
      </c>
      <c r="C587" t="str">
        <f>INDEX(Tableau1[], MATCH(Tableau3[[#This Row],[REFERENCE]], Tableau1[NUMERO], 0), 3)</f>
        <v>SPEC</v>
      </c>
      <c r="D587" t="str">
        <f>INDEX(Tableau1[], MATCH(Tableau3[[#This Row],[REFERENCE]], Tableau1[NUMERO], 0),4)</f>
        <v>KIRKKEY INYTERLOCK SUPPORT ASM</v>
      </c>
      <c r="E587" t="str">
        <f>INDEX(Tableau1[], MATCH(Tableau3[[#This Row],[REFERENCE]], Tableau1[NUMERO], 0), 5)</f>
        <v>EGYPT</v>
      </c>
      <c r="F587">
        <f>INDEX(Tableau1[], MATCH(Tableau3[[#This Row],[REFERENCE]], Tableau1[NUMERO], 0), 6)</f>
        <v>0</v>
      </c>
      <c r="G587">
        <f>INDEX(Tableau1[], MATCH(Tableau3[[#This Row],[REFERENCE]], Tableau1[NUMERO], 0), 7)</f>
        <v>0</v>
      </c>
      <c r="H587" t="s">
        <v>12609</v>
      </c>
      <c r="J587" s="2">
        <v>43900</v>
      </c>
      <c r="K587" s="2">
        <v>43900</v>
      </c>
      <c r="L587" s="2"/>
      <c r="M587" s="21" t="s">
        <v>12701</v>
      </c>
      <c r="N587" s="35">
        <v>2</v>
      </c>
      <c r="O587" s="7">
        <v>16</v>
      </c>
      <c r="P587" s="8" t="s">
        <v>12591</v>
      </c>
      <c r="Q587" s="2">
        <v>43992</v>
      </c>
    </row>
    <row r="588" spans="1:18">
      <c r="A588" s="13">
        <v>34403305</v>
      </c>
      <c r="B588" s="2">
        <f>INDEX(Tableau1[], MATCH(Tableau3[[#This Row],[REFERENCE]], Tableau1[NUMERO], 0), 2)</f>
        <v>41534</v>
      </c>
      <c r="C588" t="str">
        <f>INDEX(Tableau1[], MATCH(Tableau3[[#This Row],[REFERENCE]], Tableau1[NUMERO], 0), 3)</f>
        <v>SPEC</v>
      </c>
      <c r="D588" t="str">
        <f>INDEX(Tableau1[], MATCH(Tableau3[[#This Row],[REFERENCE]], Tableau1[NUMERO], 0),4)</f>
        <v>CABLES PROFIL 700</v>
      </c>
      <c r="E588" t="str">
        <f>INDEX(Tableau1[], MATCH(Tableau3[[#This Row],[REFERENCE]], Tableau1[NUMERO], 0), 5)</f>
        <v>BYPASS 160kW APC</v>
      </c>
      <c r="F588">
        <f>INDEX(Tableau1[], MATCH(Tableau3[[#This Row],[REFERENCE]], Tableau1[NUMERO], 0), 6)</f>
        <v>0</v>
      </c>
      <c r="G588">
        <f>INDEX(Tableau1[], MATCH(Tableau3[[#This Row],[REFERENCE]], Tableau1[NUMERO], 0), 7)</f>
        <v>0</v>
      </c>
      <c r="H588" t="s">
        <v>12609</v>
      </c>
      <c r="J588" s="2">
        <v>43900</v>
      </c>
      <c r="K588" s="2">
        <v>43900</v>
      </c>
      <c r="L588" s="2"/>
      <c r="M588" s="21" t="s">
        <v>12702</v>
      </c>
      <c r="N588" s="35">
        <v>2</v>
      </c>
      <c r="O588" s="7">
        <v>19</v>
      </c>
      <c r="P588" s="8" t="s">
        <v>12591</v>
      </c>
      <c r="Q588" s="2">
        <v>43992</v>
      </c>
    </row>
    <row r="589" spans="1:18">
      <c r="A589" s="13">
        <v>34403304</v>
      </c>
      <c r="B589" s="2">
        <f>INDEX(Tableau1[], MATCH(Tableau3[[#This Row],[REFERENCE]], Tableau1[NUMERO], 0), 2)</f>
        <v>41534</v>
      </c>
      <c r="C589" t="str">
        <f>INDEX(Tableau1[], MATCH(Tableau3[[#This Row],[REFERENCE]], Tableau1[NUMERO], 0), 3)</f>
        <v>SPEC</v>
      </c>
      <c r="D589" t="str">
        <f>INDEX(Tableau1[], MATCH(Tableau3[[#This Row],[REFERENCE]], Tableau1[NUMERO], 0),4)</f>
        <v>SUPPORT PE BAR</v>
      </c>
      <c r="E589" t="str">
        <f>INDEX(Tableau1[], MATCH(Tableau3[[#This Row],[REFERENCE]], Tableau1[NUMERO], 0), 5)</f>
        <v>BYPASS 160kW APC</v>
      </c>
      <c r="F589">
        <f>INDEX(Tableau1[], MATCH(Tableau3[[#This Row],[REFERENCE]], Tableau1[NUMERO], 0), 6)</f>
        <v>0</v>
      </c>
      <c r="G589">
        <f>INDEX(Tableau1[], MATCH(Tableau3[[#This Row],[REFERENCE]], Tableau1[NUMERO], 0), 7)</f>
        <v>0</v>
      </c>
      <c r="H589" t="s">
        <v>12609</v>
      </c>
      <c r="J589" s="2">
        <v>43900</v>
      </c>
      <c r="K589" s="2">
        <v>43900</v>
      </c>
      <c r="L589" s="2"/>
      <c r="M589" s="21" t="s">
        <v>12703</v>
      </c>
      <c r="N589" s="35">
        <v>2</v>
      </c>
      <c r="O589" s="7">
        <v>8</v>
      </c>
      <c r="P589" s="8" t="s">
        <v>12591</v>
      </c>
      <c r="Q589" s="2">
        <v>43992</v>
      </c>
    </row>
    <row r="590" spans="1:18">
      <c r="A590" s="13">
        <v>34408371</v>
      </c>
      <c r="B590" s="2">
        <f>INDEX(Tableau1[], MATCH(Tableau3[[#This Row],[REFERENCE]], Tableau1[NUMERO], 0), 2)</f>
        <v>43896</v>
      </c>
      <c r="C590" t="str">
        <f>INDEX(Tableau1[], MATCH(Tableau3[[#This Row],[REFERENCE]], Tableau1[NUMERO], 0), 3)</f>
        <v>SPEC</v>
      </c>
      <c r="D590" t="str">
        <f>INDEX(Tableau1[], MATCH(Tableau3[[#This Row],[REFERENCE]], Tableau1[NUMERO], 0),4)</f>
        <v>SUPPORT PLASTRON GAUCHE ASM</v>
      </c>
      <c r="E590" t="str">
        <f>INDEX(Tableau1[], MATCH(Tableau3[[#This Row],[REFERENCE]], Tableau1[NUMERO], 0), 5)</f>
        <v>EGYPT</v>
      </c>
      <c r="F590">
        <f>INDEX(Tableau1[], MATCH(Tableau3[[#This Row],[REFERENCE]], Tableau1[NUMERO], 0), 6)</f>
        <v>0</v>
      </c>
      <c r="G590">
        <f>INDEX(Tableau1[], MATCH(Tableau3[[#This Row],[REFERENCE]], Tableau1[NUMERO], 0), 7)</f>
        <v>0</v>
      </c>
      <c r="H590" t="s">
        <v>12609</v>
      </c>
      <c r="J590" s="2">
        <v>43900</v>
      </c>
      <c r="K590" s="2">
        <v>43900</v>
      </c>
      <c r="L590" s="2"/>
      <c r="M590" s="21" t="s">
        <v>12701</v>
      </c>
      <c r="N590" s="35">
        <v>1</v>
      </c>
      <c r="O590" s="7">
        <v>30</v>
      </c>
      <c r="P590" s="8" t="s">
        <v>12591</v>
      </c>
      <c r="Q590" s="2">
        <v>43992</v>
      </c>
    </row>
    <row r="591" spans="1:18">
      <c r="A591" s="13">
        <v>34408377</v>
      </c>
      <c r="B591" s="2">
        <f>INDEX(Tableau1[], MATCH(Tableau3[[#This Row],[REFERENCE]], Tableau1[NUMERO], 0), 2)</f>
        <v>43896</v>
      </c>
      <c r="C591" t="str">
        <f>INDEX(Tableau1[], MATCH(Tableau3[[#This Row],[REFERENCE]], Tableau1[NUMERO], 0), 3)</f>
        <v>SPEC</v>
      </c>
      <c r="D591" t="str">
        <f>INDEX(Tableau1[], MATCH(Tableau3[[#This Row],[REFERENCE]], Tableau1[NUMERO], 0),4)</f>
        <v>SE CADRE AFFICHEUR</v>
      </c>
      <c r="E591" t="str">
        <f>INDEX(Tableau1[], MATCH(Tableau3[[#This Row],[REFERENCE]], Tableau1[NUMERO], 0), 5)</f>
        <v>STS1250</v>
      </c>
      <c r="F591" t="str">
        <f>INDEX(Tableau1[], MATCH(Tableau3[[#This Row],[REFERENCE]], Tableau1[NUMERO], 0), 6)</f>
        <v>GVE</v>
      </c>
      <c r="G591" t="str">
        <f>INDEX(Tableau1[], MATCH(Tableau3[[#This Row],[REFERENCE]], Tableau1[NUMERO], 0), 7)</f>
        <v>STS</v>
      </c>
      <c r="H591" t="s">
        <v>12609</v>
      </c>
      <c r="J591" s="2">
        <v>43900</v>
      </c>
      <c r="K591" s="2">
        <v>43900</v>
      </c>
      <c r="L591" s="2"/>
      <c r="M591" s="21" t="s">
        <v>12701</v>
      </c>
      <c r="N591" s="35">
        <v>1</v>
      </c>
      <c r="O591" s="7">
        <v>30</v>
      </c>
      <c r="P591" s="8" t="s">
        <v>12591</v>
      </c>
      <c r="Q591" s="2">
        <v>43992</v>
      </c>
    </row>
    <row r="592" spans="1:18" s="25" customFormat="1" ht="15.75" thickBot="1">
      <c r="A592" s="13">
        <v>34408372</v>
      </c>
      <c r="B592" s="2">
        <f>INDEX(Tableau1[], MATCH(Tableau3[[#This Row],[REFERENCE]], Tableau1[NUMERO], 0), 2)</f>
        <v>43896</v>
      </c>
      <c r="C592" t="str">
        <f>INDEX(Tableau1[], MATCH(Tableau3[[#This Row],[REFERENCE]], Tableau1[NUMERO], 0), 3)</f>
        <v>SPEC</v>
      </c>
      <c r="D592" t="str">
        <f>INDEX(Tableau1[], MATCH(Tableau3[[#This Row],[REFERENCE]], Tableau1[NUMERO], 0),4)</f>
        <v>PLASTRON PROTECTION</v>
      </c>
      <c r="E592" t="str">
        <f>INDEX(Tableau1[], MATCH(Tableau3[[#This Row],[REFERENCE]], Tableau1[NUMERO], 0), 5)</f>
        <v>EGYPT</v>
      </c>
      <c r="F592">
        <f>INDEX(Tableau1[], MATCH(Tableau3[[#This Row],[REFERENCE]], Tableau1[NUMERO], 0), 6)</f>
        <v>0</v>
      </c>
      <c r="G592">
        <f>INDEX(Tableau1[], MATCH(Tableau3[[#This Row],[REFERENCE]], Tableau1[NUMERO], 0), 7)</f>
        <v>0</v>
      </c>
      <c r="H592" t="s">
        <v>12609</v>
      </c>
      <c r="I592" s="8"/>
      <c r="J592" s="2">
        <v>43900</v>
      </c>
      <c r="K592" s="2">
        <v>43900</v>
      </c>
      <c r="L592" s="2"/>
      <c r="M592" s="21" t="s">
        <v>12701</v>
      </c>
      <c r="N592" s="35">
        <v>1</v>
      </c>
      <c r="O592" s="7">
        <v>68</v>
      </c>
      <c r="P592" s="8" t="s">
        <v>12591</v>
      </c>
      <c r="Q592" s="2">
        <v>43992</v>
      </c>
      <c r="R592"/>
    </row>
    <row r="593" spans="1:18" ht="15.75" thickBot="1">
      <c r="A593" s="44">
        <v>34408364</v>
      </c>
      <c r="B593" s="24">
        <f>INDEX(Tableau1[], MATCH(Tableau3[[#This Row],[REFERENCE]], Tableau1[NUMERO], 0), 2)</f>
        <v>43895</v>
      </c>
      <c r="C593" s="25" t="str">
        <f>INDEX(Tableau1[], MATCH(Tableau3[[#This Row],[REFERENCE]], Tableau1[NUMERO], 0), 3)</f>
        <v>SPEC</v>
      </c>
      <c r="D593" s="25" t="str">
        <f>INDEX(Tableau1[], MATCH(Tableau3[[#This Row],[REFERENCE]], Tableau1[NUMERO], 0),4)</f>
        <v>RIGHT SUPPORT JDB R2 ASI h135</v>
      </c>
      <c r="E593" s="25" t="str">
        <f>INDEX(Tableau1[], MATCH(Tableau3[[#This Row],[REFERENCE]], Tableau1[NUMERO], 0), 5)</f>
        <v>EGYPT</v>
      </c>
      <c r="F593" s="25">
        <f>INDEX(Tableau1[], MATCH(Tableau3[[#This Row],[REFERENCE]], Tableau1[NUMERO], 0), 6)</f>
        <v>0</v>
      </c>
      <c r="G593" s="25">
        <f>INDEX(Tableau1[], MATCH(Tableau3[[#This Row],[REFERENCE]], Tableau1[NUMERO], 0), 7)</f>
        <v>0</v>
      </c>
      <c r="H593" s="25" t="s">
        <v>12609</v>
      </c>
      <c r="I593" s="28"/>
      <c r="J593" s="24">
        <v>43900</v>
      </c>
      <c r="K593" s="24">
        <v>43900</v>
      </c>
      <c r="L593" s="24"/>
      <c r="M593" s="26" t="s">
        <v>12701</v>
      </c>
      <c r="N593" s="36">
        <v>4</v>
      </c>
      <c r="O593" s="27">
        <v>8</v>
      </c>
      <c r="P593" s="28" t="s">
        <v>12591</v>
      </c>
      <c r="Q593" s="24">
        <v>43992</v>
      </c>
      <c r="R593" s="25"/>
    </row>
    <row r="594" spans="1:18">
      <c r="A594" s="13">
        <v>34408366</v>
      </c>
      <c r="B594" s="2">
        <f>INDEX(Tableau1[], MATCH(Tableau3[[#This Row],[REFERENCE]], Tableau1[NUMERO], 0), 2)</f>
        <v>43895</v>
      </c>
      <c r="C594" t="str">
        <f>INDEX(Tableau1[], MATCH(Tableau3[[#This Row],[REFERENCE]], Tableau1[NUMERO], 0), 3)</f>
        <v>SPEC</v>
      </c>
      <c r="D594" t="str">
        <f>INDEX(Tableau1[], MATCH(Tableau3[[#This Row],[REFERENCE]], Tableau1[NUMERO], 0),4)</f>
        <v>PLAQUE DE FOND ASM</v>
      </c>
      <c r="E594" t="str">
        <f>INDEX(Tableau1[], MATCH(Tableau3[[#This Row],[REFERENCE]], Tableau1[NUMERO], 0), 5)</f>
        <v>EGYPT</v>
      </c>
      <c r="F594">
        <f>INDEX(Tableau1[], MATCH(Tableau3[[#This Row],[REFERENCE]], Tableau1[NUMERO], 0), 6)</f>
        <v>0</v>
      </c>
      <c r="G594">
        <f>INDEX(Tableau1[], MATCH(Tableau3[[#This Row],[REFERENCE]], Tableau1[NUMERO], 0), 7)</f>
        <v>0</v>
      </c>
      <c r="H594" t="s">
        <v>12693</v>
      </c>
      <c r="J594" s="2">
        <v>43901</v>
      </c>
      <c r="K594" s="2">
        <v>43902</v>
      </c>
      <c r="L594" s="2"/>
      <c r="M594" s="21" t="s">
        <v>12701</v>
      </c>
      <c r="N594" s="35">
        <v>1</v>
      </c>
      <c r="O594" s="7">
        <v>128.22</v>
      </c>
      <c r="P594" s="8" t="s">
        <v>12680</v>
      </c>
      <c r="Q594" s="2">
        <v>43994</v>
      </c>
    </row>
    <row r="595" spans="1:18">
      <c r="A595" s="13">
        <v>34408350</v>
      </c>
      <c r="B595" s="2">
        <f>INDEX(Tableau1[], MATCH(Tableau3[[#This Row],[REFERENCE]], Tableau1[NUMERO], 0), 2)</f>
        <v>43894</v>
      </c>
      <c r="C595" t="str">
        <f>INDEX(Tableau1[], MATCH(Tableau3[[#This Row],[REFERENCE]], Tableau1[NUMERO], 0), 3)</f>
        <v>SPEC</v>
      </c>
      <c r="D595" t="str">
        <f>INDEX(Tableau1[], MATCH(Tableau3[[#This Row],[REFERENCE]], Tableau1[NUMERO], 0),4)</f>
        <v>SUPPORT JDB R2 ASI h160</v>
      </c>
      <c r="E595" t="str">
        <f>INDEX(Tableau1[], MATCH(Tableau3[[#This Row],[REFERENCE]], Tableau1[NUMERO], 0), 5)</f>
        <v>EGYPT</v>
      </c>
      <c r="F595">
        <f>INDEX(Tableau1[], MATCH(Tableau3[[#This Row],[REFERENCE]], Tableau1[NUMERO], 0), 6)</f>
        <v>0</v>
      </c>
      <c r="G595">
        <f>INDEX(Tableau1[], MATCH(Tableau3[[#This Row],[REFERENCE]], Tableau1[NUMERO], 0), 7)</f>
        <v>0</v>
      </c>
      <c r="H595" t="s">
        <v>12693</v>
      </c>
      <c r="J595" s="2">
        <v>43901</v>
      </c>
      <c r="K595" s="2">
        <v>43902</v>
      </c>
      <c r="L595" s="2"/>
      <c r="M595" s="21" t="s">
        <v>12701</v>
      </c>
      <c r="N595" s="35">
        <v>2</v>
      </c>
      <c r="O595" s="7">
        <v>32.18</v>
      </c>
      <c r="P595" s="8" t="s">
        <v>12680</v>
      </c>
      <c r="Q595" s="2">
        <v>43994</v>
      </c>
    </row>
    <row r="596" spans="1:18">
      <c r="A596" s="13">
        <v>34408352</v>
      </c>
      <c r="B596" s="2">
        <f>INDEX(Tableau1[], MATCH(Tableau3[[#This Row],[REFERENCE]], Tableau1[NUMERO], 0), 2)</f>
        <v>43894</v>
      </c>
      <c r="C596" t="str">
        <f>INDEX(Tableau1[], MATCH(Tableau3[[#This Row],[REFERENCE]], Tableau1[NUMERO], 0), 3)</f>
        <v>SPEC</v>
      </c>
      <c r="D596" t="str">
        <f>INDEX(Tableau1[], MATCH(Tableau3[[#This Row],[REFERENCE]], Tableau1[NUMERO], 0),4)</f>
        <v>INS400 SUPPORT h160 ASM</v>
      </c>
      <c r="E596" t="str">
        <f>INDEX(Tableau1[], MATCH(Tableau3[[#This Row],[REFERENCE]], Tableau1[NUMERO], 0), 5)</f>
        <v>EGYPT</v>
      </c>
      <c r="F596">
        <f>INDEX(Tableau1[], MATCH(Tableau3[[#This Row],[REFERENCE]], Tableau1[NUMERO], 0), 6)</f>
        <v>0</v>
      </c>
      <c r="G596">
        <f>INDEX(Tableau1[], MATCH(Tableau3[[#This Row],[REFERENCE]], Tableau1[NUMERO], 0), 7)</f>
        <v>0</v>
      </c>
      <c r="H596" t="s">
        <v>12693</v>
      </c>
      <c r="J596" s="2">
        <v>43901</v>
      </c>
      <c r="K596" s="2">
        <v>43902</v>
      </c>
      <c r="L596" s="2"/>
      <c r="M596" s="21" t="s">
        <v>12701</v>
      </c>
      <c r="N596" s="35">
        <v>3</v>
      </c>
      <c r="O596" s="7">
        <v>37.69</v>
      </c>
      <c r="P596" s="8" t="s">
        <v>12680</v>
      </c>
      <c r="Q596" s="2">
        <v>43994</v>
      </c>
    </row>
    <row r="597" spans="1:18">
      <c r="A597" s="13">
        <v>34408379</v>
      </c>
      <c r="B597" s="2">
        <f>INDEX(Tableau1[], MATCH(Tableau3[[#This Row],[REFERENCE]], Tableau1[NUMERO], 0), 2)</f>
        <v>43899</v>
      </c>
      <c r="C597" t="str">
        <f>INDEX(Tableau1[], MATCH(Tableau3[[#This Row],[REFERENCE]], Tableau1[NUMERO], 0), 3)</f>
        <v>SPEC</v>
      </c>
      <c r="D597" t="str">
        <f>INDEX(Tableau1[], MATCH(Tableau3[[#This Row],[REFERENCE]], Tableau1[NUMERO], 0),4)</f>
        <v>SUPPORT KIRK KEY SWITCH ASM</v>
      </c>
      <c r="E597" t="str">
        <f>INDEX(Tableau1[], MATCH(Tableau3[[#This Row],[REFERENCE]], Tableau1[NUMERO], 0), 5)</f>
        <v>EGYPT</v>
      </c>
      <c r="F597">
        <f>INDEX(Tableau1[], MATCH(Tableau3[[#This Row],[REFERENCE]], Tableau1[NUMERO], 0), 6)</f>
        <v>0</v>
      </c>
      <c r="G597">
        <f>INDEX(Tableau1[], MATCH(Tableau3[[#This Row],[REFERENCE]], Tableau1[NUMERO], 0), 7)</f>
        <v>0</v>
      </c>
      <c r="H597" t="s">
        <v>12693</v>
      </c>
      <c r="J597" s="2">
        <v>43901</v>
      </c>
      <c r="K597" s="2">
        <v>43902</v>
      </c>
      <c r="L597" s="2"/>
      <c r="M597" s="21" t="s">
        <v>12701</v>
      </c>
      <c r="N597" s="35">
        <v>2</v>
      </c>
      <c r="O597" s="7">
        <v>47.74</v>
      </c>
      <c r="P597" s="8" t="s">
        <v>12680</v>
      </c>
      <c r="Q597" s="2">
        <v>43994</v>
      </c>
    </row>
    <row r="598" spans="1:18">
      <c r="A598" s="13">
        <v>34408359</v>
      </c>
      <c r="B598" s="2">
        <f>INDEX(Tableau1[], MATCH(Tableau3[[#This Row],[REFERENCE]], Tableau1[NUMERO], 0), 2)</f>
        <v>43895</v>
      </c>
      <c r="C598" t="str">
        <f>INDEX(Tableau1[], MATCH(Tableau3[[#This Row],[REFERENCE]], Tableau1[NUMERO], 0), 3)</f>
        <v>SPEC</v>
      </c>
      <c r="D598" t="str">
        <f>INDEX(Tableau1[], MATCH(Tableau3[[#This Row],[REFERENCE]], Tableau1[NUMERO], 0),4)</f>
        <v>IC60L SUPPORT h192 ASM</v>
      </c>
      <c r="E598" t="str">
        <f>INDEX(Tableau1[], MATCH(Tableau3[[#This Row],[REFERENCE]], Tableau1[NUMERO], 0), 5)</f>
        <v>EGYPT</v>
      </c>
      <c r="F598">
        <f>INDEX(Tableau1[], MATCH(Tableau3[[#This Row],[REFERENCE]], Tableau1[NUMERO], 0), 6)</f>
        <v>0</v>
      </c>
      <c r="G598">
        <f>INDEX(Tableau1[], MATCH(Tableau3[[#This Row],[REFERENCE]], Tableau1[NUMERO], 0), 7)</f>
        <v>0</v>
      </c>
      <c r="H598" t="s">
        <v>12693</v>
      </c>
      <c r="J598" s="2">
        <v>43901</v>
      </c>
      <c r="K598" s="2">
        <v>43902</v>
      </c>
      <c r="L598" s="2"/>
      <c r="M598" s="21" t="s">
        <v>12701</v>
      </c>
      <c r="N598" s="35">
        <v>1</v>
      </c>
      <c r="O598" s="7">
        <v>79.25</v>
      </c>
      <c r="P598" s="8" t="s">
        <v>12680</v>
      </c>
      <c r="Q598" s="2">
        <v>43994</v>
      </c>
    </row>
    <row r="599" spans="1:18">
      <c r="A599" s="13">
        <v>34408361</v>
      </c>
      <c r="B599" s="2">
        <f>INDEX(Tableau1[], MATCH(Tableau3[[#This Row],[REFERENCE]], Tableau1[NUMERO], 0), 2)</f>
        <v>43895</v>
      </c>
      <c r="C599" t="str">
        <f>INDEX(Tableau1[], MATCH(Tableau3[[#This Row],[REFERENCE]], Tableau1[NUMERO], 0), 3)</f>
        <v>SPEC</v>
      </c>
      <c r="D599" t="str">
        <f>INDEX(Tableau1[], MATCH(Tableau3[[#This Row],[REFERENCE]], Tableau1[NUMERO], 0),4)</f>
        <v>KIRKKEY INYTERLOCK SUPPORT ASM</v>
      </c>
      <c r="E599" t="str">
        <f>INDEX(Tableau1[], MATCH(Tableau3[[#This Row],[REFERENCE]], Tableau1[NUMERO], 0), 5)</f>
        <v>EGYPT</v>
      </c>
      <c r="F599">
        <f>INDEX(Tableau1[], MATCH(Tableau3[[#This Row],[REFERENCE]], Tableau1[NUMERO], 0), 6)</f>
        <v>0</v>
      </c>
      <c r="G599">
        <f>INDEX(Tableau1[], MATCH(Tableau3[[#This Row],[REFERENCE]], Tableau1[NUMERO], 0), 7)</f>
        <v>0</v>
      </c>
      <c r="H599" t="s">
        <v>12693</v>
      </c>
      <c r="J599" s="2">
        <v>43901</v>
      </c>
      <c r="K599" s="2">
        <v>43902</v>
      </c>
      <c r="L599" s="2"/>
      <c r="M599" s="21" t="s">
        <v>12701</v>
      </c>
      <c r="N599" s="35">
        <v>2</v>
      </c>
      <c r="O599" s="7">
        <v>39.549999999999997</v>
      </c>
      <c r="P599" s="8" t="s">
        <v>12680</v>
      </c>
      <c r="Q599" s="2">
        <v>43994</v>
      </c>
    </row>
    <row r="600" spans="1:18">
      <c r="A600" s="13">
        <v>34403305</v>
      </c>
      <c r="B600" s="2">
        <f>INDEX(Tableau1[], MATCH(Tableau3[[#This Row],[REFERENCE]], Tableau1[NUMERO], 0), 2)</f>
        <v>41534</v>
      </c>
      <c r="C600" t="str">
        <f>INDEX(Tableau1[], MATCH(Tableau3[[#This Row],[REFERENCE]], Tableau1[NUMERO], 0), 3)</f>
        <v>SPEC</v>
      </c>
      <c r="D600" t="str">
        <f>INDEX(Tableau1[], MATCH(Tableau3[[#This Row],[REFERENCE]], Tableau1[NUMERO], 0),4)</f>
        <v>CABLES PROFIL 700</v>
      </c>
      <c r="E600" t="str">
        <f>INDEX(Tableau1[], MATCH(Tableau3[[#This Row],[REFERENCE]], Tableau1[NUMERO], 0), 5)</f>
        <v>BYPASS 160kW APC</v>
      </c>
      <c r="F600">
        <f>INDEX(Tableau1[], MATCH(Tableau3[[#This Row],[REFERENCE]], Tableau1[NUMERO], 0), 6)</f>
        <v>0</v>
      </c>
      <c r="G600">
        <f>INDEX(Tableau1[], MATCH(Tableau3[[#This Row],[REFERENCE]], Tableau1[NUMERO], 0), 7)</f>
        <v>0</v>
      </c>
      <c r="H600" t="s">
        <v>12693</v>
      </c>
      <c r="J600" s="2">
        <v>43901</v>
      </c>
      <c r="K600" s="2">
        <v>43902</v>
      </c>
      <c r="L600" s="2"/>
      <c r="M600" s="21" t="s">
        <v>12702</v>
      </c>
      <c r="N600" s="35">
        <v>2</v>
      </c>
      <c r="O600" s="7">
        <v>31.83</v>
      </c>
      <c r="P600" s="8" t="s">
        <v>12680</v>
      </c>
      <c r="Q600" s="2">
        <v>43994</v>
      </c>
    </row>
    <row r="601" spans="1:18">
      <c r="A601" s="13">
        <v>34403304</v>
      </c>
      <c r="B601" s="2">
        <f>INDEX(Tableau1[], MATCH(Tableau3[[#This Row],[REFERENCE]], Tableau1[NUMERO], 0), 2)</f>
        <v>41534</v>
      </c>
      <c r="C601" t="str">
        <f>INDEX(Tableau1[], MATCH(Tableau3[[#This Row],[REFERENCE]], Tableau1[NUMERO], 0), 3)</f>
        <v>SPEC</v>
      </c>
      <c r="D601" t="str">
        <f>INDEX(Tableau1[], MATCH(Tableau3[[#This Row],[REFERENCE]], Tableau1[NUMERO], 0),4)</f>
        <v>SUPPORT PE BAR</v>
      </c>
      <c r="E601" t="str">
        <f>INDEX(Tableau1[], MATCH(Tableau3[[#This Row],[REFERENCE]], Tableau1[NUMERO], 0), 5)</f>
        <v>BYPASS 160kW APC</v>
      </c>
      <c r="F601">
        <f>INDEX(Tableau1[], MATCH(Tableau3[[#This Row],[REFERENCE]], Tableau1[NUMERO], 0), 6)</f>
        <v>0</v>
      </c>
      <c r="G601">
        <f>INDEX(Tableau1[], MATCH(Tableau3[[#This Row],[REFERENCE]], Tableau1[NUMERO], 0), 7)</f>
        <v>0</v>
      </c>
      <c r="H601" t="s">
        <v>12693</v>
      </c>
      <c r="J601" s="2">
        <v>43901</v>
      </c>
      <c r="K601" s="2">
        <v>43902</v>
      </c>
      <c r="L601" s="2"/>
      <c r="M601" s="21" t="s">
        <v>12703</v>
      </c>
      <c r="N601" s="35">
        <v>2</v>
      </c>
      <c r="O601" s="7">
        <v>38.979999999999997</v>
      </c>
      <c r="P601" s="8" t="s">
        <v>12680</v>
      </c>
      <c r="Q601" s="2">
        <v>43994</v>
      </c>
    </row>
    <row r="602" spans="1:18">
      <c r="A602" s="13">
        <v>34408371</v>
      </c>
      <c r="B602" s="2">
        <f>INDEX(Tableau1[], MATCH(Tableau3[[#This Row],[REFERENCE]], Tableau1[NUMERO], 0), 2)</f>
        <v>43896</v>
      </c>
      <c r="C602" t="str">
        <f>INDEX(Tableau1[], MATCH(Tableau3[[#This Row],[REFERENCE]], Tableau1[NUMERO], 0), 3)</f>
        <v>SPEC</v>
      </c>
      <c r="D602" t="str">
        <f>INDEX(Tableau1[], MATCH(Tableau3[[#This Row],[REFERENCE]], Tableau1[NUMERO], 0),4)</f>
        <v>SUPPORT PLASTRON GAUCHE ASM</v>
      </c>
      <c r="E602" t="str">
        <f>INDEX(Tableau1[], MATCH(Tableau3[[#This Row],[REFERENCE]], Tableau1[NUMERO], 0), 5)</f>
        <v>EGYPT</v>
      </c>
      <c r="F602">
        <f>INDEX(Tableau1[], MATCH(Tableau3[[#This Row],[REFERENCE]], Tableau1[NUMERO], 0), 6)</f>
        <v>0</v>
      </c>
      <c r="G602">
        <f>INDEX(Tableau1[], MATCH(Tableau3[[#This Row],[REFERENCE]], Tableau1[NUMERO], 0), 7)</f>
        <v>0</v>
      </c>
      <c r="H602" t="s">
        <v>12693</v>
      </c>
      <c r="J602" s="2">
        <v>43901</v>
      </c>
      <c r="K602" s="2">
        <v>43902</v>
      </c>
      <c r="L602" s="2"/>
      <c r="M602" s="21" t="s">
        <v>12701</v>
      </c>
      <c r="N602" s="35">
        <v>1</v>
      </c>
      <c r="O602" s="7">
        <v>78.59</v>
      </c>
      <c r="P602" s="8" t="s">
        <v>12680</v>
      </c>
      <c r="Q602" s="2">
        <v>43994</v>
      </c>
    </row>
    <row r="603" spans="1:18">
      <c r="A603" s="13">
        <v>34408377</v>
      </c>
      <c r="B603" s="2">
        <f>INDEX(Tableau1[], MATCH(Tableau3[[#This Row],[REFERENCE]], Tableau1[NUMERO], 0), 2)</f>
        <v>43896</v>
      </c>
      <c r="C603" t="str">
        <f>INDEX(Tableau1[], MATCH(Tableau3[[#This Row],[REFERENCE]], Tableau1[NUMERO], 0), 3)</f>
        <v>SPEC</v>
      </c>
      <c r="D603" t="str">
        <f>INDEX(Tableau1[], MATCH(Tableau3[[#This Row],[REFERENCE]], Tableau1[NUMERO], 0),4)</f>
        <v>SE CADRE AFFICHEUR</v>
      </c>
      <c r="E603" t="str">
        <f>INDEX(Tableau1[], MATCH(Tableau3[[#This Row],[REFERENCE]], Tableau1[NUMERO], 0), 5)</f>
        <v>STS1250</v>
      </c>
      <c r="F603" t="str">
        <f>INDEX(Tableau1[], MATCH(Tableau3[[#This Row],[REFERENCE]], Tableau1[NUMERO], 0), 6)</f>
        <v>GVE</v>
      </c>
      <c r="G603" t="str">
        <f>INDEX(Tableau1[], MATCH(Tableau3[[#This Row],[REFERENCE]], Tableau1[NUMERO], 0), 7)</f>
        <v>STS</v>
      </c>
      <c r="H603" t="s">
        <v>12693</v>
      </c>
      <c r="J603" s="2">
        <v>43901</v>
      </c>
      <c r="K603" s="2">
        <v>43902</v>
      </c>
      <c r="L603" s="2"/>
      <c r="M603" s="21" t="s">
        <v>12701</v>
      </c>
      <c r="N603" s="35">
        <v>1</v>
      </c>
      <c r="O603" s="7">
        <v>79.959999999999994</v>
      </c>
      <c r="P603" s="8" t="s">
        <v>12680</v>
      </c>
      <c r="Q603" s="2">
        <v>43994</v>
      </c>
    </row>
    <row r="604" spans="1:18" s="25" customFormat="1" ht="15.75" thickBot="1">
      <c r="A604" s="13">
        <v>34408372</v>
      </c>
      <c r="B604" s="2">
        <f>INDEX(Tableau1[], MATCH(Tableau3[[#This Row],[REFERENCE]], Tableau1[NUMERO], 0), 2)</f>
        <v>43896</v>
      </c>
      <c r="C604" t="str">
        <f>INDEX(Tableau1[], MATCH(Tableau3[[#This Row],[REFERENCE]], Tableau1[NUMERO], 0), 3)</f>
        <v>SPEC</v>
      </c>
      <c r="D604" t="str">
        <f>INDEX(Tableau1[], MATCH(Tableau3[[#This Row],[REFERENCE]], Tableau1[NUMERO], 0),4)</f>
        <v>PLASTRON PROTECTION</v>
      </c>
      <c r="E604" t="str">
        <f>INDEX(Tableau1[], MATCH(Tableau3[[#This Row],[REFERENCE]], Tableau1[NUMERO], 0), 5)</f>
        <v>EGYPT</v>
      </c>
      <c r="F604">
        <f>INDEX(Tableau1[], MATCH(Tableau3[[#This Row],[REFERENCE]], Tableau1[NUMERO], 0), 6)</f>
        <v>0</v>
      </c>
      <c r="G604">
        <f>INDEX(Tableau1[], MATCH(Tableau3[[#This Row],[REFERENCE]], Tableau1[NUMERO], 0), 7)</f>
        <v>0</v>
      </c>
      <c r="H604" t="s">
        <v>12693</v>
      </c>
      <c r="I604" s="8"/>
      <c r="J604" s="2">
        <v>43901</v>
      </c>
      <c r="K604" s="2">
        <v>43902</v>
      </c>
      <c r="L604" s="2"/>
      <c r="M604" s="21" t="s">
        <v>12701</v>
      </c>
      <c r="N604" s="35">
        <v>1</v>
      </c>
      <c r="O604" s="7">
        <v>130.4</v>
      </c>
      <c r="P604" s="8" t="s">
        <v>12680</v>
      </c>
      <c r="Q604" s="2">
        <v>43994</v>
      </c>
      <c r="R604"/>
    </row>
    <row r="605" spans="1:18" ht="15.75" thickBot="1">
      <c r="A605" s="44">
        <v>34408364</v>
      </c>
      <c r="B605" s="24">
        <f>INDEX(Tableau1[], MATCH(Tableau3[[#This Row],[REFERENCE]], Tableau1[NUMERO], 0), 2)</f>
        <v>43895</v>
      </c>
      <c r="C605" s="25" t="str">
        <f>INDEX(Tableau1[], MATCH(Tableau3[[#This Row],[REFERENCE]], Tableau1[NUMERO], 0), 3)</f>
        <v>SPEC</v>
      </c>
      <c r="D605" s="25" t="str">
        <f>INDEX(Tableau1[], MATCH(Tableau3[[#This Row],[REFERENCE]], Tableau1[NUMERO], 0),4)</f>
        <v>RIGHT SUPPORT JDB R2 ASI h135</v>
      </c>
      <c r="E605" s="25" t="str">
        <f>INDEX(Tableau1[], MATCH(Tableau3[[#This Row],[REFERENCE]], Tableau1[NUMERO], 0), 5)</f>
        <v>EGYPT</v>
      </c>
      <c r="F605" s="25">
        <f>INDEX(Tableau1[], MATCH(Tableau3[[#This Row],[REFERENCE]], Tableau1[NUMERO], 0), 6)</f>
        <v>0</v>
      </c>
      <c r="G605" s="25">
        <f>INDEX(Tableau1[], MATCH(Tableau3[[#This Row],[REFERENCE]], Tableau1[NUMERO], 0), 7)</f>
        <v>0</v>
      </c>
      <c r="H605" s="25" t="s">
        <v>12693</v>
      </c>
      <c r="I605" s="28"/>
      <c r="J605" s="24">
        <v>43901</v>
      </c>
      <c r="K605" s="24">
        <v>43902</v>
      </c>
      <c r="L605" s="24"/>
      <c r="M605" s="26" t="s">
        <v>12701</v>
      </c>
      <c r="N605" s="36">
        <v>4</v>
      </c>
      <c r="O605" s="27">
        <v>19.21</v>
      </c>
      <c r="P605" s="28" t="s">
        <v>12680</v>
      </c>
      <c r="Q605" s="24">
        <v>43994</v>
      </c>
      <c r="R605" s="25"/>
    </row>
    <row r="606" spans="1:18">
      <c r="A606" s="13">
        <v>34408353</v>
      </c>
      <c r="B606" s="2">
        <f>INDEX(Tableau1[], MATCH(Tableau3[[#This Row],[REFERENCE]], Tableau1[NUMERO], 0), 2)</f>
        <v>43894</v>
      </c>
      <c r="C606" t="str">
        <f>INDEX(Tableau1[], MATCH(Tableau3[[#This Row],[REFERENCE]], Tableau1[NUMERO], 0), 3)</f>
        <v>SPEC</v>
      </c>
      <c r="D606" t="str">
        <f>INDEX(Tableau1[], MATCH(Tableau3[[#This Row],[REFERENCE]], Tableau1[NUMERO], 0),4)</f>
        <v>SWITCH LINK CONNEXION 5X25</v>
      </c>
      <c r="E606" t="str">
        <f>INDEX(Tableau1[], MATCH(Tableau3[[#This Row],[REFERENCE]], Tableau1[NUMERO], 0), 5)</f>
        <v>EGYPT</v>
      </c>
      <c r="F606">
        <f>INDEX(Tableau1[], MATCH(Tableau3[[#This Row],[REFERENCE]], Tableau1[NUMERO], 0), 6)</f>
        <v>0</v>
      </c>
      <c r="G606">
        <f>INDEX(Tableau1[], MATCH(Tableau3[[#This Row],[REFERENCE]], Tableau1[NUMERO], 0), 7)</f>
        <v>0</v>
      </c>
      <c r="H606" t="s">
        <v>12611</v>
      </c>
      <c r="J606" s="2">
        <v>43900</v>
      </c>
      <c r="K606" s="2">
        <v>43902</v>
      </c>
      <c r="L606" s="2"/>
      <c r="M606" s="21" t="s">
        <v>12701</v>
      </c>
      <c r="N606" s="35">
        <v>16</v>
      </c>
      <c r="O606" s="7">
        <v>20</v>
      </c>
      <c r="P606" s="8" t="s">
        <v>12688</v>
      </c>
      <c r="Q606" s="2">
        <v>43994</v>
      </c>
    </row>
    <row r="607" spans="1:18">
      <c r="A607" s="13">
        <v>34408354</v>
      </c>
      <c r="B607" s="2">
        <f>INDEX(Tableau1[], MATCH(Tableau3[[#This Row],[REFERENCE]], Tableau1[NUMERO], 0), 2)</f>
        <v>43894</v>
      </c>
      <c r="C607" t="str">
        <f>INDEX(Tableau1[], MATCH(Tableau3[[#This Row],[REFERENCE]], Tableau1[NUMERO], 0), 3)</f>
        <v>SPEC</v>
      </c>
      <c r="D607" t="str">
        <f>INDEX(Tableau1[], MATCH(Tableau3[[#This Row],[REFERENCE]], Tableau1[NUMERO], 0),4)</f>
        <v>UPS NEUTRAL INCOMING CX</v>
      </c>
      <c r="E607" t="str">
        <f>INDEX(Tableau1[], MATCH(Tableau3[[#This Row],[REFERENCE]], Tableau1[NUMERO], 0), 5)</f>
        <v>EGYPT</v>
      </c>
      <c r="F607">
        <f>INDEX(Tableau1[], MATCH(Tableau3[[#This Row],[REFERENCE]], Tableau1[NUMERO], 0), 6)</f>
        <v>0</v>
      </c>
      <c r="G607">
        <f>INDEX(Tableau1[], MATCH(Tableau3[[#This Row],[REFERENCE]], Tableau1[NUMERO], 0), 7)</f>
        <v>0</v>
      </c>
      <c r="H607" t="s">
        <v>12611</v>
      </c>
      <c r="J607" s="2">
        <v>43900</v>
      </c>
      <c r="K607" s="2">
        <v>43902</v>
      </c>
      <c r="L607" s="2"/>
      <c r="M607" s="21" t="s">
        <v>12701</v>
      </c>
      <c r="N607" s="35">
        <v>4</v>
      </c>
      <c r="O607" s="7">
        <v>50</v>
      </c>
      <c r="P607" s="8" t="s">
        <v>12688</v>
      </c>
      <c r="Q607" s="2">
        <v>43994</v>
      </c>
    </row>
    <row r="608" spans="1:18">
      <c r="A608" s="13">
        <v>34408355</v>
      </c>
      <c r="B608" s="2">
        <f>INDEX(Tableau1[], MATCH(Tableau3[[#This Row],[REFERENCE]], Tableau1[NUMERO], 0), 2)</f>
        <v>43894</v>
      </c>
      <c r="C608" t="str">
        <f>INDEX(Tableau1[], MATCH(Tableau3[[#This Row],[REFERENCE]], Tableau1[NUMERO], 0), 3)</f>
        <v>SPEC</v>
      </c>
      <c r="D608" t="str">
        <f>INDEX(Tableau1[], MATCH(Tableau3[[#This Row],[REFERENCE]], Tableau1[NUMERO], 0),4)</f>
        <v>UPS PHASE 1 INCOMING CX</v>
      </c>
      <c r="E608" t="str">
        <f>INDEX(Tableau1[], MATCH(Tableau3[[#This Row],[REFERENCE]], Tableau1[NUMERO], 0), 5)</f>
        <v>EGYPT</v>
      </c>
      <c r="F608">
        <f>INDEX(Tableau1[], MATCH(Tableau3[[#This Row],[REFERENCE]], Tableau1[NUMERO], 0), 6)</f>
        <v>0</v>
      </c>
      <c r="G608">
        <f>INDEX(Tableau1[], MATCH(Tableau3[[#This Row],[REFERENCE]], Tableau1[NUMERO], 0), 7)</f>
        <v>0</v>
      </c>
      <c r="H608" t="s">
        <v>12611</v>
      </c>
      <c r="J608" s="2">
        <v>43900</v>
      </c>
      <c r="K608" s="2">
        <v>43902</v>
      </c>
      <c r="L608" s="2"/>
      <c r="M608" s="21" t="s">
        <v>12701</v>
      </c>
      <c r="N608" s="35">
        <v>4</v>
      </c>
      <c r="O608" s="7">
        <v>50</v>
      </c>
      <c r="P608" s="8" t="s">
        <v>12688</v>
      </c>
      <c r="Q608" s="2">
        <v>43994</v>
      </c>
    </row>
    <row r="609" spans="1:18">
      <c r="A609" s="13">
        <v>34408356</v>
      </c>
      <c r="B609" s="2">
        <f>INDEX(Tableau1[], MATCH(Tableau3[[#This Row],[REFERENCE]], Tableau1[NUMERO], 0), 2)</f>
        <v>43894</v>
      </c>
      <c r="C609" t="str">
        <f>INDEX(Tableau1[], MATCH(Tableau3[[#This Row],[REFERENCE]], Tableau1[NUMERO], 0), 3)</f>
        <v>SPEC</v>
      </c>
      <c r="D609" t="str">
        <f>INDEX(Tableau1[], MATCH(Tableau3[[#This Row],[REFERENCE]], Tableau1[NUMERO], 0),4)</f>
        <v>UPS PHASE 2 INCOMING CX</v>
      </c>
      <c r="E609" t="str">
        <f>INDEX(Tableau1[], MATCH(Tableau3[[#This Row],[REFERENCE]], Tableau1[NUMERO], 0), 5)</f>
        <v>EGYPT</v>
      </c>
      <c r="F609">
        <f>INDEX(Tableau1[], MATCH(Tableau3[[#This Row],[REFERENCE]], Tableau1[NUMERO], 0), 6)</f>
        <v>0</v>
      </c>
      <c r="G609">
        <f>INDEX(Tableau1[], MATCH(Tableau3[[#This Row],[REFERENCE]], Tableau1[NUMERO], 0), 7)</f>
        <v>0</v>
      </c>
      <c r="H609" t="s">
        <v>12611</v>
      </c>
      <c r="J609" s="2">
        <v>43900</v>
      </c>
      <c r="K609" s="2">
        <v>43902</v>
      </c>
      <c r="L609" s="2"/>
      <c r="M609" s="21" t="s">
        <v>12701</v>
      </c>
      <c r="N609" s="35">
        <v>4</v>
      </c>
      <c r="O609" s="7">
        <v>50</v>
      </c>
      <c r="P609" s="8" t="s">
        <v>12688</v>
      </c>
      <c r="Q609" s="2">
        <v>43994</v>
      </c>
    </row>
    <row r="610" spans="1:18" s="25" customFormat="1" ht="15.75" thickBot="1">
      <c r="A610" s="13">
        <v>34408357</v>
      </c>
      <c r="B610" s="2">
        <f>INDEX(Tableau1[], MATCH(Tableau3[[#This Row],[REFERENCE]], Tableau1[NUMERO], 0), 2)</f>
        <v>43894</v>
      </c>
      <c r="C610" t="str">
        <f>INDEX(Tableau1[], MATCH(Tableau3[[#This Row],[REFERENCE]], Tableau1[NUMERO], 0), 3)</f>
        <v>SPEC</v>
      </c>
      <c r="D610" t="str">
        <f>INDEX(Tableau1[], MATCH(Tableau3[[#This Row],[REFERENCE]], Tableau1[NUMERO], 0),4)</f>
        <v>UPS PHASE 3 INCOMING CX</v>
      </c>
      <c r="E610" t="str">
        <f>INDEX(Tableau1[], MATCH(Tableau3[[#This Row],[REFERENCE]], Tableau1[NUMERO], 0), 5)</f>
        <v>EGYPT</v>
      </c>
      <c r="F610">
        <f>INDEX(Tableau1[], MATCH(Tableau3[[#This Row],[REFERENCE]], Tableau1[NUMERO], 0), 6)</f>
        <v>0</v>
      </c>
      <c r="G610">
        <f>INDEX(Tableau1[], MATCH(Tableau3[[#This Row],[REFERENCE]], Tableau1[NUMERO], 0), 7)</f>
        <v>0</v>
      </c>
      <c r="H610" t="s">
        <v>12611</v>
      </c>
      <c r="I610" s="8"/>
      <c r="J610" s="2">
        <v>43900</v>
      </c>
      <c r="K610" s="2">
        <v>43902</v>
      </c>
      <c r="L610" s="2"/>
      <c r="M610" s="21" t="s">
        <v>12701</v>
      </c>
      <c r="N610" s="35">
        <v>4</v>
      </c>
      <c r="O610" s="7">
        <v>50</v>
      </c>
      <c r="P610" s="8" t="s">
        <v>12688</v>
      </c>
      <c r="Q610" s="2">
        <v>43994</v>
      </c>
      <c r="R610"/>
    </row>
    <row r="611" spans="1:18" ht="15.75" thickBot="1">
      <c r="A611" s="44">
        <v>34408380</v>
      </c>
      <c r="B611" s="24">
        <f>INDEX(Tableau1[], MATCH(Tableau3[[#This Row],[REFERENCE]], Tableau1[NUMERO], 0), 2)</f>
        <v>43900</v>
      </c>
      <c r="C611" s="25" t="str">
        <f>INDEX(Tableau1[], MATCH(Tableau3[[#This Row],[REFERENCE]], Tableau1[NUMERO], 0), 3)</f>
        <v>SPEC</v>
      </c>
      <c r="D611" s="25" t="str">
        <f>INDEX(Tableau1[], MATCH(Tableau3[[#This Row],[REFERENCE]], Tableau1[NUMERO], 0),4)</f>
        <v>0417201-L615</v>
      </c>
      <c r="E611" s="25" t="str">
        <f>INDEX(Tableau1[], MATCH(Tableau3[[#This Row],[REFERENCE]], Tableau1[NUMERO], 0), 5)</f>
        <v>EGYPT</v>
      </c>
      <c r="F611" s="25">
        <f>INDEX(Tableau1[], MATCH(Tableau3[[#This Row],[REFERENCE]], Tableau1[NUMERO], 0), 6)</f>
        <v>0</v>
      </c>
      <c r="G611" s="25">
        <f>INDEX(Tableau1[], MATCH(Tableau3[[#This Row],[REFERENCE]], Tableau1[NUMERO], 0), 7)</f>
        <v>0</v>
      </c>
      <c r="H611" s="25" t="s">
        <v>12611</v>
      </c>
      <c r="I611" s="28"/>
      <c r="J611" s="24">
        <v>43900</v>
      </c>
      <c r="K611" s="24">
        <v>43902</v>
      </c>
      <c r="L611" s="24"/>
      <c r="M611" s="26" t="s">
        <v>12701</v>
      </c>
      <c r="N611" s="36">
        <v>1</v>
      </c>
      <c r="O611" s="27">
        <v>150</v>
      </c>
      <c r="P611" s="28" t="s">
        <v>12688</v>
      </c>
      <c r="Q611" s="24">
        <v>43994</v>
      </c>
      <c r="R611" s="25"/>
    </row>
    <row r="612" spans="1:18">
      <c r="A612" s="13">
        <v>34408353</v>
      </c>
      <c r="B612" s="2">
        <f>INDEX(Tableau1[], MATCH(Tableau3[[#This Row],[REFERENCE]], Tableau1[NUMERO], 0), 2)</f>
        <v>43894</v>
      </c>
      <c r="C612" t="str">
        <f>INDEX(Tableau1[], MATCH(Tableau3[[#This Row],[REFERENCE]], Tableau1[NUMERO], 0), 3)</f>
        <v>SPEC</v>
      </c>
      <c r="D612" t="str">
        <f>INDEX(Tableau1[], MATCH(Tableau3[[#This Row],[REFERENCE]], Tableau1[NUMERO], 0),4)</f>
        <v>SWITCH LINK CONNEXION 5X25</v>
      </c>
      <c r="E612" t="str">
        <f>INDEX(Tableau1[], MATCH(Tableau3[[#This Row],[REFERENCE]], Tableau1[NUMERO], 0), 5)</f>
        <v>EGYPT</v>
      </c>
      <c r="F612">
        <f>INDEX(Tableau1[], MATCH(Tableau3[[#This Row],[REFERENCE]], Tableau1[NUMERO], 0), 6)</f>
        <v>0</v>
      </c>
      <c r="G612">
        <f>INDEX(Tableau1[], MATCH(Tableau3[[#This Row],[REFERENCE]], Tableau1[NUMERO], 0), 7)</f>
        <v>0</v>
      </c>
      <c r="H612" t="s">
        <v>12644</v>
      </c>
      <c r="J612" s="2">
        <v>43900</v>
      </c>
      <c r="K612" s="2">
        <v>43901</v>
      </c>
      <c r="L612" s="2"/>
      <c r="M612" s="21" t="s">
        <v>12701</v>
      </c>
      <c r="N612" s="35">
        <v>16</v>
      </c>
      <c r="O612" s="7">
        <v>9.6</v>
      </c>
      <c r="P612" s="8" t="s">
        <v>12699</v>
      </c>
      <c r="Q612" s="2">
        <v>43908</v>
      </c>
    </row>
    <row r="613" spans="1:18">
      <c r="A613" s="13">
        <v>34408354</v>
      </c>
      <c r="B613" s="2">
        <f>INDEX(Tableau1[], MATCH(Tableau3[[#This Row],[REFERENCE]], Tableau1[NUMERO], 0), 2)</f>
        <v>43894</v>
      </c>
      <c r="C613" t="str">
        <f>INDEX(Tableau1[], MATCH(Tableau3[[#This Row],[REFERENCE]], Tableau1[NUMERO], 0), 3)</f>
        <v>SPEC</v>
      </c>
      <c r="D613" t="str">
        <f>INDEX(Tableau1[], MATCH(Tableau3[[#This Row],[REFERENCE]], Tableau1[NUMERO], 0),4)</f>
        <v>UPS NEUTRAL INCOMING CX</v>
      </c>
      <c r="E613" t="str">
        <f>INDEX(Tableau1[], MATCH(Tableau3[[#This Row],[REFERENCE]], Tableau1[NUMERO], 0), 5)</f>
        <v>EGYPT</v>
      </c>
      <c r="F613">
        <f>INDEX(Tableau1[], MATCH(Tableau3[[#This Row],[REFERENCE]], Tableau1[NUMERO], 0), 6)</f>
        <v>0</v>
      </c>
      <c r="G613">
        <f>INDEX(Tableau1[], MATCH(Tableau3[[#This Row],[REFERENCE]], Tableau1[NUMERO], 0), 7)</f>
        <v>0</v>
      </c>
      <c r="H613" t="s">
        <v>12644</v>
      </c>
      <c r="J613" s="2">
        <v>43900</v>
      </c>
      <c r="K613" s="2">
        <v>43901</v>
      </c>
      <c r="L613" s="2"/>
      <c r="M613" s="21" t="s">
        <v>12701</v>
      </c>
      <c r="N613" s="35">
        <v>4</v>
      </c>
      <c r="O613" s="7">
        <v>19.2</v>
      </c>
      <c r="P613" s="8" t="s">
        <v>12699</v>
      </c>
      <c r="Q613" s="2">
        <v>43908</v>
      </c>
    </row>
    <row r="614" spans="1:18">
      <c r="A614" s="13">
        <v>34408355</v>
      </c>
      <c r="B614" s="2">
        <f>INDEX(Tableau1[], MATCH(Tableau3[[#This Row],[REFERENCE]], Tableau1[NUMERO], 0), 2)</f>
        <v>43894</v>
      </c>
      <c r="C614" t="str">
        <f>INDEX(Tableau1[], MATCH(Tableau3[[#This Row],[REFERENCE]], Tableau1[NUMERO], 0), 3)</f>
        <v>SPEC</v>
      </c>
      <c r="D614" t="str">
        <f>INDEX(Tableau1[], MATCH(Tableau3[[#This Row],[REFERENCE]], Tableau1[NUMERO], 0),4)</f>
        <v>UPS PHASE 1 INCOMING CX</v>
      </c>
      <c r="E614" t="str">
        <f>INDEX(Tableau1[], MATCH(Tableau3[[#This Row],[REFERENCE]], Tableau1[NUMERO], 0), 5)</f>
        <v>EGYPT</v>
      </c>
      <c r="F614">
        <f>INDEX(Tableau1[], MATCH(Tableau3[[#This Row],[REFERENCE]], Tableau1[NUMERO], 0), 6)</f>
        <v>0</v>
      </c>
      <c r="G614">
        <f>INDEX(Tableau1[], MATCH(Tableau3[[#This Row],[REFERENCE]], Tableau1[NUMERO], 0), 7)</f>
        <v>0</v>
      </c>
      <c r="H614" t="s">
        <v>12644</v>
      </c>
      <c r="J614" s="2">
        <v>43900</v>
      </c>
      <c r="K614" s="2">
        <v>43901</v>
      </c>
      <c r="L614" s="2"/>
      <c r="M614" s="21" t="s">
        <v>12701</v>
      </c>
      <c r="N614" s="35">
        <v>4</v>
      </c>
      <c r="O614" s="7">
        <v>24.85</v>
      </c>
      <c r="P614" s="8" t="s">
        <v>12699</v>
      </c>
      <c r="Q614" s="2">
        <v>43908</v>
      </c>
    </row>
    <row r="615" spans="1:18">
      <c r="A615" s="13">
        <v>34408356</v>
      </c>
      <c r="B615" s="2">
        <f>INDEX(Tableau1[], MATCH(Tableau3[[#This Row],[REFERENCE]], Tableau1[NUMERO], 0), 2)</f>
        <v>43894</v>
      </c>
      <c r="C615" t="str">
        <f>INDEX(Tableau1[], MATCH(Tableau3[[#This Row],[REFERENCE]], Tableau1[NUMERO], 0), 3)</f>
        <v>SPEC</v>
      </c>
      <c r="D615" t="str">
        <f>INDEX(Tableau1[], MATCH(Tableau3[[#This Row],[REFERENCE]], Tableau1[NUMERO], 0),4)</f>
        <v>UPS PHASE 2 INCOMING CX</v>
      </c>
      <c r="E615" t="str">
        <f>INDEX(Tableau1[], MATCH(Tableau3[[#This Row],[REFERENCE]], Tableau1[NUMERO], 0), 5)</f>
        <v>EGYPT</v>
      </c>
      <c r="F615">
        <f>INDEX(Tableau1[], MATCH(Tableau3[[#This Row],[REFERENCE]], Tableau1[NUMERO], 0), 6)</f>
        <v>0</v>
      </c>
      <c r="G615">
        <f>INDEX(Tableau1[], MATCH(Tableau3[[#This Row],[REFERENCE]], Tableau1[NUMERO], 0), 7)</f>
        <v>0</v>
      </c>
      <c r="H615" t="s">
        <v>12644</v>
      </c>
      <c r="J615" s="2">
        <v>43900</v>
      </c>
      <c r="K615" s="2">
        <v>43901</v>
      </c>
      <c r="L615" s="2"/>
      <c r="M615" s="21" t="s">
        <v>12701</v>
      </c>
      <c r="N615" s="35">
        <v>4</v>
      </c>
      <c r="O615" s="7">
        <v>25.8</v>
      </c>
      <c r="P615" s="8" t="s">
        <v>12699</v>
      </c>
      <c r="Q615" s="2">
        <v>43908</v>
      </c>
    </row>
    <row r="616" spans="1:18" s="25" customFormat="1" ht="15.75" thickBot="1">
      <c r="A616" s="13">
        <v>34408357</v>
      </c>
      <c r="B616" s="2">
        <f>INDEX(Tableau1[], MATCH(Tableau3[[#This Row],[REFERENCE]], Tableau1[NUMERO], 0), 2)</f>
        <v>43894</v>
      </c>
      <c r="C616" t="str">
        <f>INDEX(Tableau1[], MATCH(Tableau3[[#This Row],[REFERENCE]], Tableau1[NUMERO], 0), 3)</f>
        <v>SPEC</v>
      </c>
      <c r="D616" t="str">
        <f>INDEX(Tableau1[], MATCH(Tableau3[[#This Row],[REFERENCE]], Tableau1[NUMERO], 0),4)</f>
        <v>UPS PHASE 3 INCOMING CX</v>
      </c>
      <c r="E616" t="str">
        <f>INDEX(Tableau1[], MATCH(Tableau3[[#This Row],[REFERENCE]], Tableau1[NUMERO], 0), 5)</f>
        <v>EGYPT</v>
      </c>
      <c r="F616">
        <f>INDEX(Tableau1[], MATCH(Tableau3[[#This Row],[REFERENCE]], Tableau1[NUMERO], 0), 6)</f>
        <v>0</v>
      </c>
      <c r="G616">
        <f>INDEX(Tableau1[], MATCH(Tableau3[[#This Row],[REFERENCE]], Tableau1[NUMERO], 0), 7)</f>
        <v>0</v>
      </c>
      <c r="H616" t="s">
        <v>12644</v>
      </c>
      <c r="I616" s="8"/>
      <c r="J616" s="2">
        <v>43900</v>
      </c>
      <c r="K616" s="2">
        <v>43901</v>
      </c>
      <c r="L616" s="2"/>
      <c r="M616" s="21" t="s">
        <v>12701</v>
      </c>
      <c r="N616" s="35">
        <v>4</v>
      </c>
      <c r="O616" s="7">
        <v>26.15</v>
      </c>
      <c r="P616" s="8" t="s">
        <v>12699</v>
      </c>
      <c r="Q616" s="2">
        <v>43908</v>
      </c>
      <c r="R616"/>
    </row>
    <row r="617" spans="1:18" s="29" customFormat="1" ht="15.75" thickBot="1">
      <c r="A617" s="44">
        <v>34408380</v>
      </c>
      <c r="B617" s="24">
        <f>INDEX(Tableau1[], MATCH(Tableau3[[#This Row],[REFERENCE]], Tableau1[NUMERO], 0), 2)</f>
        <v>43900</v>
      </c>
      <c r="C617" s="25" t="str">
        <f>INDEX(Tableau1[], MATCH(Tableau3[[#This Row],[REFERENCE]], Tableau1[NUMERO], 0), 3)</f>
        <v>SPEC</v>
      </c>
      <c r="D617" s="25" t="str">
        <f>INDEX(Tableau1[], MATCH(Tableau3[[#This Row],[REFERENCE]], Tableau1[NUMERO], 0),4)</f>
        <v>0417201-L615</v>
      </c>
      <c r="E617" s="25" t="str">
        <f>INDEX(Tableau1[], MATCH(Tableau3[[#This Row],[REFERENCE]], Tableau1[NUMERO], 0), 5)</f>
        <v>EGYPT</v>
      </c>
      <c r="F617" s="25">
        <f>INDEX(Tableau1[], MATCH(Tableau3[[#This Row],[REFERENCE]], Tableau1[NUMERO], 0), 6)</f>
        <v>0</v>
      </c>
      <c r="G617" s="25">
        <f>INDEX(Tableau1[], MATCH(Tableau3[[#This Row],[REFERENCE]], Tableau1[NUMERO], 0), 7)</f>
        <v>0</v>
      </c>
      <c r="H617" s="25" t="s">
        <v>12644</v>
      </c>
      <c r="I617" s="28"/>
      <c r="J617" s="24">
        <v>43900</v>
      </c>
      <c r="K617" s="24">
        <v>43901</v>
      </c>
      <c r="L617" s="24"/>
      <c r="M617" s="26" t="s">
        <v>12701</v>
      </c>
      <c r="N617" s="36">
        <v>1</v>
      </c>
      <c r="O617" s="27">
        <v>53.7</v>
      </c>
      <c r="P617" s="28" t="s">
        <v>12699</v>
      </c>
      <c r="Q617" s="24">
        <v>43908</v>
      </c>
      <c r="R617" s="25"/>
    </row>
    <row r="618" spans="1:18" ht="15.75" thickBot="1">
      <c r="A618" s="33">
        <v>34408381</v>
      </c>
      <c r="B618" s="30">
        <f>INDEX(Tableau1[], MATCH(Tableau3[[#This Row],[REFERENCE]], Tableau1[NUMERO], 0), 2)</f>
        <v>43901</v>
      </c>
      <c r="C618" s="29" t="str">
        <f>INDEX(Tableau1[], MATCH(Tableau3[[#This Row],[REFERENCE]], Tableau1[NUMERO], 0), 3)</f>
        <v>SPEC</v>
      </c>
      <c r="D618" s="29" t="str">
        <f>INDEX(Tableau1[], MATCH(Tableau3[[#This Row],[REFERENCE]], Tableau1[NUMERO], 0),4)</f>
        <v>ROOF PANEL IP21 EASY UPS 3M 60/80/100KVA, 400V, 3PH</v>
      </c>
      <c r="E618" s="29" t="str">
        <f>INDEX(Tableau1[], MATCH(Tableau3[[#This Row],[REFERENCE]], Tableau1[NUMERO], 0), 5)</f>
        <v>VINCI STADE DE France</v>
      </c>
      <c r="F618" s="29">
        <f>INDEX(Tableau1[], MATCH(Tableau3[[#This Row],[REFERENCE]], Tableau1[NUMERO], 0), 6)</f>
        <v>0</v>
      </c>
      <c r="G618" s="29">
        <f>INDEX(Tableau1[], MATCH(Tableau3[[#This Row],[REFERENCE]], Tableau1[NUMERO], 0), 7)</f>
        <v>0</v>
      </c>
      <c r="H618" s="29" t="s">
        <v>12609</v>
      </c>
      <c r="I618" s="33"/>
      <c r="J618" s="30">
        <v>43902</v>
      </c>
      <c r="K618" s="30">
        <v>43903</v>
      </c>
      <c r="L618" s="30"/>
      <c r="M618" s="31" t="s">
        <v>12701</v>
      </c>
      <c r="N618" s="42">
        <v>1</v>
      </c>
      <c r="O618" s="32">
        <v>138</v>
      </c>
      <c r="P618" s="33" t="s">
        <v>12591</v>
      </c>
      <c r="Q618" s="30">
        <v>43995</v>
      </c>
      <c r="R618" s="29"/>
    </row>
    <row r="619" spans="1:18">
      <c r="A619" s="8">
        <v>34408382</v>
      </c>
      <c r="B619" s="2">
        <f>INDEX(Tableau1[], MATCH(Tableau3[[#This Row],[REFERENCE]], Tableau1[NUMERO], 0), 2)</f>
        <v>43901</v>
      </c>
      <c r="C619" t="str">
        <f>INDEX(Tableau1[], MATCH(Tableau3[[#This Row],[REFERENCE]], Tableau1[NUMERO], 0), 3)</f>
        <v>SPEC</v>
      </c>
      <c r="D619" t="str">
        <f>INDEX(Tableau1[], MATCH(Tableau3[[#This Row],[REFERENCE]], Tableau1[NUMERO], 0),4)</f>
        <v>SUPPORT CAPA VERT. HAUT G200</v>
      </c>
      <c r="E619" t="str">
        <f>INDEX(Tableau1[], MATCH(Tableau3[[#This Row],[REFERENCE]], Tableau1[NUMERO], 0), 5)</f>
        <v>THM G200</v>
      </c>
      <c r="F619">
        <f>INDEX(Tableau1[], MATCH(Tableau3[[#This Row],[REFERENCE]], Tableau1[NUMERO], 0), 6)</f>
        <v>0</v>
      </c>
      <c r="G619">
        <f>INDEX(Tableau1[], MATCH(Tableau3[[#This Row],[REFERENCE]], Tableau1[NUMERO], 0), 7)</f>
        <v>0</v>
      </c>
      <c r="H619" t="s">
        <v>12609</v>
      </c>
      <c r="J619" s="2">
        <v>43903</v>
      </c>
      <c r="K619" s="2">
        <v>43903</v>
      </c>
      <c r="L619" s="2"/>
      <c r="M619" s="21" t="s">
        <v>12701</v>
      </c>
      <c r="N619" s="35">
        <v>1</v>
      </c>
      <c r="O619" s="7">
        <v>26</v>
      </c>
      <c r="P619" s="8"/>
      <c r="Q619" s="2">
        <v>43995</v>
      </c>
    </row>
    <row r="620" spans="1:18">
      <c r="A620" s="8">
        <v>34408383</v>
      </c>
      <c r="B620" s="2">
        <f>INDEX(Tableau1[], MATCH(Tableau3[[#This Row],[REFERENCE]], Tableau1[NUMERO], 0), 2)</f>
        <v>43901</v>
      </c>
      <c r="C620" t="str">
        <f>INDEX(Tableau1[], MATCH(Tableau3[[#This Row],[REFERENCE]], Tableau1[NUMERO], 0), 3)</f>
        <v>SPEC</v>
      </c>
      <c r="D620" t="str">
        <f>INDEX(Tableau1[], MATCH(Tableau3[[#This Row],[REFERENCE]], Tableau1[NUMERO], 0),4)</f>
        <v>SUPPORT CAPA VERT. BAS G200</v>
      </c>
      <c r="E620" t="str">
        <f>INDEX(Tableau1[], MATCH(Tableau3[[#This Row],[REFERENCE]], Tableau1[NUMERO], 0), 5)</f>
        <v>THM G200</v>
      </c>
      <c r="F620">
        <f>INDEX(Tableau1[], MATCH(Tableau3[[#This Row],[REFERENCE]], Tableau1[NUMERO], 0), 6)</f>
        <v>0</v>
      </c>
      <c r="G620">
        <f>INDEX(Tableau1[], MATCH(Tableau3[[#This Row],[REFERENCE]], Tableau1[NUMERO], 0), 7)</f>
        <v>0</v>
      </c>
      <c r="H620" t="s">
        <v>12609</v>
      </c>
      <c r="J620" s="2">
        <v>43903</v>
      </c>
      <c r="K620" s="2">
        <v>43903</v>
      </c>
      <c r="L620" s="2"/>
      <c r="M620" s="21" t="s">
        <v>12701</v>
      </c>
      <c r="N620" s="35">
        <v>1</v>
      </c>
      <c r="O620" s="7">
        <v>26</v>
      </c>
      <c r="P620" s="8"/>
      <c r="Q620" s="2">
        <v>43995</v>
      </c>
    </row>
    <row r="621" spans="1:18" s="25" customFormat="1" ht="15.75" thickBot="1">
      <c r="A621" s="8">
        <v>34408384</v>
      </c>
      <c r="B621" s="2">
        <f>INDEX(Tableau1[], MATCH(Tableau3[[#This Row],[REFERENCE]], Tableau1[NUMERO], 0), 2)</f>
        <v>43902</v>
      </c>
      <c r="C621" t="str">
        <f>INDEX(Tableau1[], MATCH(Tableau3[[#This Row],[REFERENCE]], Tableau1[NUMERO], 0), 3)</f>
        <v>SPEC</v>
      </c>
      <c r="D621" t="str">
        <f>INDEX(Tableau1[], MATCH(Tableau3[[#This Row],[REFERENCE]], Tableau1[NUMERO], 0),4)</f>
        <v>SUPPORT CAPA VERT. HAUT G300</v>
      </c>
      <c r="E621" t="str">
        <f>INDEX(Tableau1[], MATCH(Tableau3[[#This Row],[REFERENCE]], Tableau1[NUMERO], 0), 5)</f>
        <v>THM G300</v>
      </c>
      <c r="F621">
        <f>INDEX(Tableau1[], MATCH(Tableau3[[#This Row],[REFERENCE]], Tableau1[NUMERO], 0), 6)</f>
        <v>0</v>
      </c>
      <c r="G621">
        <f>INDEX(Tableau1[], MATCH(Tableau3[[#This Row],[REFERENCE]], Tableau1[NUMERO], 0), 7)</f>
        <v>0</v>
      </c>
      <c r="H621" t="s">
        <v>12609</v>
      </c>
      <c r="I621" s="8"/>
      <c r="J621" s="2">
        <v>43903</v>
      </c>
      <c r="K621" s="2">
        <v>43903</v>
      </c>
      <c r="L621" s="2"/>
      <c r="M621" s="21" t="s">
        <v>12701</v>
      </c>
      <c r="N621" s="35">
        <v>1</v>
      </c>
      <c r="O621" s="7">
        <v>26</v>
      </c>
      <c r="P621" s="8"/>
      <c r="Q621" s="2">
        <v>43995</v>
      </c>
      <c r="R621"/>
    </row>
    <row r="622" spans="1:18" ht="15.75" thickBot="1">
      <c r="A622" s="28">
        <v>34408385</v>
      </c>
      <c r="B622" s="24">
        <f>INDEX(Tableau1[], MATCH(Tableau3[[#This Row],[REFERENCE]], Tableau1[NUMERO], 0), 2)</f>
        <v>43902</v>
      </c>
      <c r="C622" s="25" t="str">
        <f>INDEX(Tableau1[], MATCH(Tableau3[[#This Row],[REFERENCE]], Tableau1[NUMERO], 0), 3)</f>
        <v>SPEC</v>
      </c>
      <c r="D622" s="25" t="str">
        <f>INDEX(Tableau1[], MATCH(Tableau3[[#This Row],[REFERENCE]], Tableau1[NUMERO], 0),4)</f>
        <v>SUPPORT CAPA VERT. BAS G300</v>
      </c>
      <c r="E622" s="25" t="str">
        <f>INDEX(Tableau1[], MATCH(Tableau3[[#This Row],[REFERENCE]], Tableau1[NUMERO], 0), 5)</f>
        <v>THM G300</v>
      </c>
      <c r="F622" s="25">
        <f>INDEX(Tableau1[], MATCH(Tableau3[[#This Row],[REFERENCE]], Tableau1[NUMERO], 0), 6)</f>
        <v>0</v>
      </c>
      <c r="G622" s="25">
        <f>INDEX(Tableau1[], MATCH(Tableau3[[#This Row],[REFERENCE]], Tableau1[NUMERO], 0), 7)</f>
        <v>0</v>
      </c>
      <c r="H622" s="25" t="s">
        <v>12609</v>
      </c>
      <c r="I622" s="28"/>
      <c r="J622" s="24">
        <v>43903</v>
      </c>
      <c r="K622" s="24">
        <v>43903</v>
      </c>
      <c r="L622" s="24"/>
      <c r="M622" s="26" t="s">
        <v>12701</v>
      </c>
      <c r="N622" s="36">
        <v>1</v>
      </c>
      <c r="O622" s="27">
        <v>26</v>
      </c>
      <c r="P622" s="28"/>
      <c r="Q622" s="24">
        <v>43995</v>
      </c>
      <c r="R622" s="25"/>
    </row>
    <row r="623" spans="1:18" s="25" customFormat="1" ht="15.75" thickBot="1">
      <c r="A623" s="8">
        <v>34408382</v>
      </c>
      <c r="B623" s="2">
        <f>INDEX(Tableau1[], MATCH(Tableau3[[#This Row],[REFERENCE]], Tableau1[NUMERO], 0), 2)</f>
        <v>43901</v>
      </c>
      <c r="C623" t="str">
        <f>INDEX(Tableau1[], MATCH(Tableau3[[#This Row],[REFERENCE]], Tableau1[NUMERO], 0), 3)</f>
        <v>SPEC</v>
      </c>
      <c r="D623" t="str">
        <f>INDEX(Tableau1[], MATCH(Tableau3[[#This Row],[REFERENCE]], Tableau1[NUMERO], 0),4)</f>
        <v>SUPPORT CAPA VERT. HAUT G200</v>
      </c>
      <c r="E623" t="str">
        <f>INDEX(Tableau1[], MATCH(Tableau3[[#This Row],[REFERENCE]], Tableau1[NUMERO], 0), 5)</f>
        <v>THM G200</v>
      </c>
      <c r="F623">
        <f>INDEX(Tableau1[], MATCH(Tableau3[[#This Row],[REFERENCE]], Tableau1[NUMERO], 0), 6)</f>
        <v>0</v>
      </c>
      <c r="G623">
        <f>INDEX(Tableau1[], MATCH(Tableau3[[#This Row],[REFERENCE]], Tableau1[NUMERO], 0), 7)</f>
        <v>0</v>
      </c>
      <c r="H623" t="s">
        <v>12609</v>
      </c>
      <c r="I623" s="8"/>
      <c r="J623" s="2">
        <v>43903</v>
      </c>
      <c r="K623" s="2">
        <v>43903</v>
      </c>
      <c r="L623" s="2"/>
      <c r="M623" s="21" t="s">
        <v>12701</v>
      </c>
      <c r="N623" s="35">
        <v>10</v>
      </c>
      <c r="O623" s="7">
        <v>20</v>
      </c>
      <c r="P623" s="8"/>
      <c r="Q623" s="2">
        <v>43995</v>
      </c>
      <c r="R623"/>
    </row>
    <row r="624" spans="1:18" ht="15.75" thickBot="1">
      <c r="A624" s="28">
        <v>34408383</v>
      </c>
      <c r="B624" s="24">
        <f>INDEX(Tableau1[], MATCH(Tableau3[[#This Row],[REFERENCE]], Tableau1[NUMERO], 0), 2)</f>
        <v>43901</v>
      </c>
      <c r="C624" s="25" t="str">
        <f>INDEX(Tableau1[], MATCH(Tableau3[[#This Row],[REFERENCE]], Tableau1[NUMERO], 0), 3)</f>
        <v>SPEC</v>
      </c>
      <c r="D624" s="25" t="str">
        <f>INDEX(Tableau1[], MATCH(Tableau3[[#This Row],[REFERENCE]], Tableau1[NUMERO], 0),4)</f>
        <v>SUPPORT CAPA VERT. BAS G200</v>
      </c>
      <c r="E624" s="25" t="str">
        <f>INDEX(Tableau1[], MATCH(Tableau3[[#This Row],[REFERENCE]], Tableau1[NUMERO], 0), 5)</f>
        <v>THM G200</v>
      </c>
      <c r="F624" s="25">
        <f>INDEX(Tableau1[], MATCH(Tableau3[[#This Row],[REFERENCE]], Tableau1[NUMERO], 0), 6)</f>
        <v>0</v>
      </c>
      <c r="G624" s="25">
        <f>INDEX(Tableau1[], MATCH(Tableau3[[#This Row],[REFERENCE]], Tableau1[NUMERO], 0), 7)</f>
        <v>0</v>
      </c>
      <c r="H624" s="25" t="s">
        <v>12609</v>
      </c>
      <c r="I624" s="28"/>
      <c r="J624" s="24">
        <v>43903</v>
      </c>
      <c r="K624" s="24">
        <v>43903</v>
      </c>
      <c r="L624" s="24"/>
      <c r="M624" s="26" t="s">
        <v>12701</v>
      </c>
      <c r="N624" s="36">
        <v>10</v>
      </c>
      <c r="O624" s="27">
        <v>20</v>
      </c>
      <c r="P624" s="28"/>
      <c r="Q624" s="24">
        <v>43995</v>
      </c>
      <c r="R624" s="25"/>
    </row>
    <row r="625" spans="1:18" s="25" customFormat="1" ht="15.75" thickBot="1">
      <c r="A625" s="8">
        <v>34408384</v>
      </c>
      <c r="B625" s="2">
        <f>INDEX(Tableau1[], MATCH(Tableau3[[#This Row],[REFERENCE]], Tableau1[NUMERO], 0), 2)</f>
        <v>43902</v>
      </c>
      <c r="C625" t="str">
        <f>INDEX(Tableau1[], MATCH(Tableau3[[#This Row],[REFERENCE]], Tableau1[NUMERO], 0), 3)</f>
        <v>SPEC</v>
      </c>
      <c r="D625" t="str">
        <f>INDEX(Tableau1[], MATCH(Tableau3[[#This Row],[REFERENCE]], Tableau1[NUMERO], 0),4)</f>
        <v>SUPPORT CAPA VERT. HAUT G300</v>
      </c>
      <c r="E625" t="str">
        <f>INDEX(Tableau1[], MATCH(Tableau3[[#This Row],[REFERENCE]], Tableau1[NUMERO], 0), 5)</f>
        <v>THM G300</v>
      </c>
      <c r="F625">
        <f>INDEX(Tableau1[], MATCH(Tableau3[[#This Row],[REFERENCE]], Tableau1[NUMERO], 0), 6)</f>
        <v>0</v>
      </c>
      <c r="G625">
        <f>INDEX(Tableau1[], MATCH(Tableau3[[#This Row],[REFERENCE]], Tableau1[NUMERO], 0), 7)</f>
        <v>0</v>
      </c>
      <c r="H625" t="s">
        <v>12609</v>
      </c>
      <c r="I625" s="8"/>
      <c r="J625" s="2">
        <v>43903</v>
      </c>
      <c r="K625" s="2">
        <v>43903</v>
      </c>
      <c r="L625" s="2"/>
      <c r="M625" s="21" t="s">
        <v>12701</v>
      </c>
      <c r="N625" s="35">
        <v>20</v>
      </c>
      <c r="O625" s="7">
        <v>18</v>
      </c>
      <c r="P625" s="8"/>
      <c r="Q625" s="2">
        <v>43995</v>
      </c>
      <c r="R625"/>
    </row>
    <row r="626" spans="1:18" ht="15.75" thickBot="1">
      <c r="A626" s="28">
        <v>34408385</v>
      </c>
      <c r="B626" s="24">
        <f>INDEX(Tableau1[], MATCH(Tableau3[[#This Row],[REFERENCE]], Tableau1[NUMERO], 0), 2)</f>
        <v>43902</v>
      </c>
      <c r="C626" s="25" t="str">
        <f>INDEX(Tableau1[], MATCH(Tableau3[[#This Row],[REFERENCE]], Tableau1[NUMERO], 0), 3)</f>
        <v>SPEC</v>
      </c>
      <c r="D626" s="25" t="str">
        <f>INDEX(Tableau1[], MATCH(Tableau3[[#This Row],[REFERENCE]], Tableau1[NUMERO], 0),4)</f>
        <v>SUPPORT CAPA VERT. BAS G300</v>
      </c>
      <c r="E626" s="25" t="str">
        <f>INDEX(Tableau1[], MATCH(Tableau3[[#This Row],[REFERENCE]], Tableau1[NUMERO], 0), 5)</f>
        <v>THM G300</v>
      </c>
      <c r="F626" s="25">
        <f>INDEX(Tableau1[], MATCH(Tableau3[[#This Row],[REFERENCE]], Tableau1[NUMERO], 0), 6)</f>
        <v>0</v>
      </c>
      <c r="G626" s="25">
        <f>INDEX(Tableau1[], MATCH(Tableau3[[#This Row],[REFERENCE]], Tableau1[NUMERO], 0), 7)</f>
        <v>0</v>
      </c>
      <c r="H626" s="25" t="s">
        <v>12609</v>
      </c>
      <c r="I626" s="28"/>
      <c r="J626" s="24">
        <v>43903</v>
      </c>
      <c r="K626" s="24">
        <v>43903</v>
      </c>
      <c r="L626" s="24"/>
      <c r="M626" s="26" t="s">
        <v>12701</v>
      </c>
      <c r="N626" s="36">
        <v>20</v>
      </c>
      <c r="O626" s="27">
        <v>18</v>
      </c>
      <c r="P626" s="28"/>
      <c r="Q626" s="24">
        <v>43995</v>
      </c>
      <c r="R626" s="25"/>
    </row>
    <row r="627" spans="1:18">
      <c r="A627" s="13">
        <v>34408366</v>
      </c>
      <c r="B627" s="2">
        <f>INDEX(Tableau1[], MATCH(Tableau3[[#This Row],[REFERENCE]], Tableau1[NUMERO], 0), 2)</f>
        <v>43895</v>
      </c>
      <c r="C627" t="str">
        <f>INDEX(Tableau1[], MATCH(Tableau3[[#This Row],[REFERENCE]], Tableau1[NUMERO], 0), 3)</f>
        <v>SPEC</v>
      </c>
      <c r="D627" t="str">
        <f>INDEX(Tableau1[], MATCH(Tableau3[[#This Row],[REFERENCE]], Tableau1[NUMERO], 0),4)</f>
        <v>PLAQUE DE FOND ASM</v>
      </c>
      <c r="E627" t="str">
        <f>INDEX(Tableau1[], MATCH(Tableau3[[#This Row],[REFERENCE]], Tableau1[NUMERO], 0), 5)</f>
        <v>EGYPT</v>
      </c>
      <c r="F627">
        <f>INDEX(Tableau1[], MATCH(Tableau3[[#This Row],[REFERENCE]], Tableau1[NUMERO], 0), 6)</f>
        <v>0</v>
      </c>
      <c r="G627">
        <f>INDEX(Tableau1[], MATCH(Tableau3[[#This Row],[REFERENCE]], Tableau1[NUMERO], 0), 7)</f>
        <v>0</v>
      </c>
      <c r="H627" t="s">
        <v>12704</v>
      </c>
      <c r="J627" s="2">
        <v>43903</v>
      </c>
      <c r="K627" s="2">
        <v>43906</v>
      </c>
      <c r="L627" s="2"/>
      <c r="M627" s="21" t="s">
        <v>12701</v>
      </c>
      <c r="N627" s="35">
        <v>1</v>
      </c>
      <c r="O627" s="7">
        <v>125</v>
      </c>
      <c r="P627" s="8" t="s">
        <v>12705</v>
      </c>
      <c r="Q627" s="2">
        <v>44012</v>
      </c>
    </row>
    <row r="628" spans="1:18">
      <c r="A628" s="13">
        <v>34408350</v>
      </c>
      <c r="B628" s="2">
        <f>INDEX(Tableau1[], MATCH(Tableau3[[#This Row],[REFERENCE]], Tableau1[NUMERO], 0), 2)</f>
        <v>43894</v>
      </c>
      <c r="C628" t="str">
        <f>INDEX(Tableau1[], MATCH(Tableau3[[#This Row],[REFERENCE]], Tableau1[NUMERO], 0), 3)</f>
        <v>SPEC</v>
      </c>
      <c r="D628" t="str">
        <f>INDEX(Tableau1[], MATCH(Tableau3[[#This Row],[REFERENCE]], Tableau1[NUMERO], 0),4)</f>
        <v>SUPPORT JDB R2 ASI h160</v>
      </c>
      <c r="E628" t="str">
        <f>INDEX(Tableau1[], MATCH(Tableau3[[#This Row],[REFERENCE]], Tableau1[NUMERO], 0), 5)</f>
        <v>EGYPT</v>
      </c>
      <c r="F628">
        <f>INDEX(Tableau1[], MATCH(Tableau3[[#This Row],[REFERENCE]], Tableau1[NUMERO], 0), 6)</f>
        <v>0</v>
      </c>
      <c r="G628">
        <f>INDEX(Tableau1[], MATCH(Tableau3[[#This Row],[REFERENCE]], Tableau1[NUMERO], 0), 7)</f>
        <v>0</v>
      </c>
      <c r="H628" t="s">
        <v>12704</v>
      </c>
      <c r="J628" s="2">
        <v>43903</v>
      </c>
      <c r="K628" s="2">
        <v>43906</v>
      </c>
      <c r="L628" s="2"/>
      <c r="M628" s="21" t="s">
        <v>12701</v>
      </c>
      <c r="N628" s="35">
        <v>2</v>
      </c>
      <c r="O628" s="7">
        <v>29</v>
      </c>
      <c r="P628" s="8" t="s">
        <v>12705</v>
      </c>
      <c r="Q628" s="2">
        <v>44012</v>
      </c>
    </row>
    <row r="629" spans="1:18">
      <c r="A629" s="13">
        <v>34408352</v>
      </c>
      <c r="B629" s="2">
        <f>INDEX(Tableau1[], MATCH(Tableau3[[#This Row],[REFERENCE]], Tableau1[NUMERO], 0), 2)</f>
        <v>43894</v>
      </c>
      <c r="C629" t="str">
        <f>INDEX(Tableau1[], MATCH(Tableau3[[#This Row],[REFERENCE]], Tableau1[NUMERO], 0), 3)</f>
        <v>SPEC</v>
      </c>
      <c r="D629" t="str">
        <f>INDEX(Tableau1[], MATCH(Tableau3[[#This Row],[REFERENCE]], Tableau1[NUMERO], 0),4)</f>
        <v>INS400 SUPPORT h160 ASM</v>
      </c>
      <c r="E629" t="str">
        <f>INDEX(Tableau1[], MATCH(Tableau3[[#This Row],[REFERENCE]], Tableau1[NUMERO], 0), 5)</f>
        <v>EGYPT</v>
      </c>
      <c r="F629">
        <f>INDEX(Tableau1[], MATCH(Tableau3[[#This Row],[REFERENCE]], Tableau1[NUMERO], 0), 6)</f>
        <v>0</v>
      </c>
      <c r="G629">
        <f>INDEX(Tableau1[], MATCH(Tableau3[[#This Row],[REFERENCE]], Tableau1[NUMERO], 0), 7)</f>
        <v>0</v>
      </c>
      <c r="H629" t="s">
        <v>12704</v>
      </c>
      <c r="J629" s="2">
        <v>43903</v>
      </c>
      <c r="K629" s="2">
        <v>43906</v>
      </c>
      <c r="L629" s="2"/>
      <c r="M629" s="21" t="s">
        <v>12701</v>
      </c>
      <c r="N629" s="35">
        <v>3</v>
      </c>
      <c r="O629" s="7">
        <v>31</v>
      </c>
      <c r="P629" s="8" t="s">
        <v>12705</v>
      </c>
      <c r="Q629" s="2">
        <v>44012</v>
      </c>
    </row>
    <row r="630" spans="1:18">
      <c r="A630" s="13">
        <v>34408379</v>
      </c>
      <c r="B630" s="2">
        <f>INDEX(Tableau1[], MATCH(Tableau3[[#This Row],[REFERENCE]], Tableau1[NUMERO], 0), 2)</f>
        <v>43899</v>
      </c>
      <c r="C630" t="str">
        <f>INDEX(Tableau1[], MATCH(Tableau3[[#This Row],[REFERENCE]], Tableau1[NUMERO], 0), 3)</f>
        <v>SPEC</v>
      </c>
      <c r="D630" t="str">
        <f>INDEX(Tableau1[], MATCH(Tableau3[[#This Row],[REFERENCE]], Tableau1[NUMERO], 0),4)</f>
        <v>SUPPORT KIRK KEY SWITCH ASM</v>
      </c>
      <c r="E630" t="str">
        <f>INDEX(Tableau1[], MATCH(Tableau3[[#This Row],[REFERENCE]], Tableau1[NUMERO], 0), 5)</f>
        <v>EGYPT</v>
      </c>
      <c r="F630">
        <f>INDEX(Tableau1[], MATCH(Tableau3[[#This Row],[REFERENCE]], Tableau1[NUMERO], 0), 6)</f>
        <v>0</v>
      </c>
      <c r="G630">
        <f>INDEX(Tableau1[], MATCH(Tableau3[[#This Row],[REFERENCE]], Tableau1[NUMERO], 0), 7)</f>
        <v>0</v>
      </c>
      <c r="H630" t="s">
        <v>12704</v>
      </c>
      <c r="J630" s="2">
        <v>43903</v>
      </c>
      <c r="K630" s="2">
        <v>43906</v>
      </c>
      <c r="L630" s="2"/>
      <c r="M630" s="21" t="s">
        <v>12701</v>
      </c>
      <c r="N630" s="35">
        <v>2</v>
      </c>
      <c r="O630" s="7">
        <v>33</v>
      </c>
      <c r="P630" s="8" t="s">
        <v>12705</v>
      </c>
      <c r="Q630" s="2">
        <v>44012</v>
      </c>
    </row>
    <row r="631" spans="1:18">
      <c r="A631" s="13">
        <v>34408359</v>
      </c>
      <c r="B631" s="2">
        <f>INDEX(Tableau1[], MATCH(Tableau3[[#This Row],[REFERENCE]], Tableau1[NUMERO], 0), 2)</f>
        <v>43895</v>
      </c>
      <c r="C631" t="str">
        <f>INDEX(Tableau1[], MATCH(Tableau3[[#This Row],[REFERENCE]], Tableau1[NUMERO], 0), 3)</f>
        <v>SPEC</v>
      </c>
      <c r="D631" t="str">
        <f>INDEX(Tableau1[], MATCH(Tableau3[[#This Row],[REFERENCE]], Tableau1[NUMERO], 0),4)</f>
        <v>IC60L SUPPORT h192 ASM</v>
      </c>
      <c r="E631" t="str">
        <f>INDEX(Tableau1[], MATCH(Tableau3[[#This Row],[REFERENCE]], Tableau1[NUMERO], 0), 5)</f>
        <v>EGYPT</v>
      </c>
      <c r="F631">
        <f>INDEX(Tableau1[], MATCH(Tableau3[[#This Row],[REFERENCE]], Tableau1[NUMERO], 0), 6)</f>
        <v>0</v>
      </c>
      <c r="G631">
        <f>INDEX(Tableau1[], MATCH(Tableau3[[#This Row],[REFERENCE]], Tableau1[NUMERO], 0), 7)</f>
        <v>0</v>
      </c>
      <c r="H631" t="s">
        <v>12704</v>
      </c>
      <c r="J631" s="2">
        <v>43903</v>
      </c>
      <c r="K631" s="2">
        <v>43906</v>
      </c>
      <c r="L631" s="2"/>
      <c r="M631" s="21" t="s">
        <v>12701</v>
      </c>
      <c r="N631" s="35">
        <v>1</v>
      </c>
      <c r="O631" s="7">
        <v>62</v>
      </c>
      <c r="P631" s="8" t="s">
        <v>12705</v>
      </c>
      <c r="Q631" s="2">
        <v>44012</v>
      </c>
    </row>
    <row r="632" spans="1:18">
      <c r="A632" s="13">
        <v>34408361</v>
      </c>
      <c r="B632" s="2">
        <f>INDEX(Tableau1[], MATCH(Tableau3[[#This Row],[REFERENCE]], Tableau1[NUMERO], 0), 2)</f>
        <v>43895</v>
      </c>
      <c r="C632" t="str">
        <f>INDEX(Tableau1[], MATCH(Tableau3[[#This Row],[REFERENCE]], Tableau1[NUMERO], 0), 3)</f>
        <v>SPEC</v>
      </c>
      <c r="D632" t="str">
        <f>INDEX(Tableau1[], MATCH(Tableau3[[#This Row],[REFERENCE]], Tableau1[NUMERO], 0),4)</f>
        <v>KIRKKEY INYTERLOCK SUPPORT ASM</v>
      </c>
      <c r="E632" t="str">
        <f>INDEX(Tableau1[], MATCH(Tableau3[[#This Row],[REFERENCE]], Tableau1[NUMERO], 0), 5)</f>
        <v>EGYPT</v>
      </c>
      <c r="F632">
        <f>INDEX(Tableau1[], MATCH(Tableau3[[#This Row],[REFERENCE]], Tableau1[NUMERO], 0), 6)</f>
        <v>0</v>
      </c>
      <c r="G632">
        <f>INDEX(Tableau1[], MATCH(Tableau3[[#This Row],[REFERENCE]], Tableau1[NUMERO], 0), 7)</f>
        <v>0</v>
      </c>
      <c r="H632" t="s">
        <v>12704</v>
      </c>
      <c r="J632" s="2">
        <v>43903</v>
      </c>
      <c r="K632" s="2">
        <v>43906</v>
      </c>
      <c r="L632" s="2"/>
      <c r="M632" s="21" t="s">
        <v>12701</v>
      </c>
      <c r="N632" s="35">
        <v>2</v>
      </c>
      <c r="O632" s="7">
        <v>29.8</v>
      </c>
      <c r="P632" s="8" t="s">
        <v>12705</v>
      </c>
      <c r="Q632" s="2">
        <v>44012</v>
      </c>
    </row>
    <row r="633" spans="1:18">
      <c r="A633" s="13">
        <v>34403305</v>
      </c>
      <c r="B633" s="2">
        <f>INDEX(Tableau1[], MATCH(Tableau3[[#This Row],[REFERENCE]], Tableau1[NUMERO], 0), 2)</f>
        <v>41534</v>
      </c>
      <c r="C633" t="str">
        <f>INDEX(Tableau1[], MATCH(Tableau3[[#This Row],[REFERENCE]], Tableau1[NUMERO], 0), 3)</f>
        <v>SPEC</v>
      </c>
      <c r="D633" t="str">
        <f>INDEX(Tableau1[], MATCH(Tableau3[[#This Row],[REFERENCE]], Tableau1[NUMERO], 0),4)</f>
        <v>CABLES PROFIL 700</v>
      </c>
      <c r="E633" t="str">
        <f>INDEX(Tableau1[], MATCH(Tableau3[[#This Row],[REFERENCE]], Tableau1[NUMERO], 0), 5)</f>
        <v>BYPASS 160kW APC</v>
      </c>
      <c r="F633">
        <f>INDEX(Tableau1[], MATCH(Tableau3[[#This Row],[REFERENCE]], Tableau1[NUMERO], 0), 6)</f>
        <v>0</v>
      </c>
      <c r="G633">
        <f>INDEX(Tableau1[], MATCH(Tableau3[[#This Row],[REFERENCE]], Tableau1[NUMERO], 0), 7)</f>
        <v>0</v>
      </c>
      <c r="H633" t="s">
        <v>12704</v>
      </c>
      <c r="J633" s="2">
        <v>43903</v>
      </c>
      <c r="K633" s="2">
        <v>43906</v>
      </c>
      <c r="L633" s="2"/>
      <c r="M633" s="21" t="s">
        <v>12702</v>
      </c>
      <c r="N633" s="35">
        <v>2</v>
      </c>
      <c r="O633" s="7">
        <v>28.5</v>
      </c>
      <c r="P633" s="8" t="s">
        <v>12705</v>
      </c>
      <c r="Q633" s="2">
        <v>44012</v>
      </c>
    </row>
    <row r="634" spans="1:18">
      <c r="A634" s="13">
        <v>34403304</v>
      </c>
      <c r="B634" s="2">
        <f>INDEX(Tableau1[], MATCH(Tableau3[[#This Row],[REFERENCE]], Tableau1[NUMERO], 0), 2)</f>
        <v>41534</v>
      </c>
      <c r="C634" t="str">
        <f>INDEX(Tableau1[], MATCH(Tableau3[[#This Row],[REFERENCE]], Tableau1[NUMERO], 0), 3)</f>
        <v>SPEC</v>
      </c>
      <c r="D634" t="str">
        <f>INDEX(Tableau1[], MATCH(Tableau3[[#This Row],[REFERENCE]], Tableau1[NUMERO], 0),4)</f>
        <v>SUPPORT PE BAR</v>
      </c>
      <c r="E634" t="str">
        <f>INDEX(Tableau1[], MATCH(Tableau3[[#This Row],[REFERENCE]], Tableau1[NUMERO], 0), 5)</f>
        <v>BYPASS 160kW APC</v>
      </c>
      <c r="F634">
        <f>INDEX(Tableau1[], MATCH(Tableau3[[#This Row],[REFERENCE]], Tableau1[NUMERO], 0), 6)</f>
        <v>0</v>
      </c>
      <c r="G634">
        <f>INDEX(Tableau1[], MATCH(Tableau3[[#This Row],[REFERENCE]], Tableau1[NUMERO], 0), 7)</f>
        <v>0</v>
      </c>
      <c r="H634" t="s">
        <v>12704</v>
      </c>
      <c r="J634" s="2">
        <v>43903</v>
      </c>
      <c r="K634" s="2">
        <v>43906</v>
      </c>
      <c r="L634" s="2"/>
      <c r="M634" s="21" t="s">
        <v>12703</v>
      </c>
      <c r="N634" s="35">
        <v>2</v>
      </c>
      <c r="O634" s="7">
        <v>54</v>
      </c>
      <c r="P634" s="8" t="s">
        <v>12705</v>
      </c>
      <c r="Q634" s="2">
        <v>44012</v>
      </c>
    </row>
    <row r="635" spans="1:18">
      <c r="A635" s="13">
        <v>34408371</v>
      </c>
      <c r="B635" s="2">
        <f>INDEX(Tableau1[], MATCH(Tableau3[[#This Row],[REFERENCE]], Tableau1[NUMERO], 0), 2)</f>
        <v>43896</v>
      </c>
      <c r="C635" t="str">
        <f>INDEX(Tableau1[], MATCH(Tableau3[[#This Row],[REFERENCE]], Tableau1[NUMERO], 0), 3)</f>
        <v>SPEC</v>
      </c>
      <c r="D635" t="str">
        <f>INDEX(Tableau1[], MATCH(Tableau3[[#This Row],[REFERENCE]], Tableau1[NUMERO], 0),4)</f>
        <v>SUPPORT PLASTRON GAUCHE ASM</v>
      </c>
      <c r="E635" t="str">
        <f>INDEX(Tableau1[], MATCH(Tableau3[[#This Row],[REFERENCE]], Tableau1[NUMERO], 0), 5)</f>
        <v>EGYPT</v>
      </c>
      <c r="F635">
        <f>INDEX(Tableau1[], MATCH(Tableau3[[#This Row],[REFERENCE]], Tableau1[NUMERO], 0), 6)</f>
        <v>0</v>
      </c>
      <c r="G635">
        <f>INDEX(Tableau1[], MATCH(Tableau3[[#This Row],[REFERENCE]], Tableau1[NUMERO], 0), 7)</f>
        <v>0</v>
      </c>
      <c r="H635" t="s">
        <v>12704</v>
      </c>
      <c r="J635" s="2">
        <v>43903</v>
      </c>
      <c r="K635" s="2">
        <v>43906</v>
      </c>
      <c r="L635" s="2"/>
      <c r="M635" s="21" t="s">
        <v>12701</v>
      </c>
      <c r="N635" s="35">
        <v>1</v>
      </c>
      <c r="O635" s="7">
        <v>63</v>
      </c>
      <c r="P635" s="8" t="s">
        <v>12705</v>
      </c>
      <c r="Q635" s="2">
        <v>44012</v>
      </c>
    </row>
    <row r="636" spans="1:18">
      <c r="A636" s="13">
        <v>34408377</v>
      </c>
      <c r="B636" s="2">
        <f>INDEX(Tableau1[], MATCH(Tableau3[[#This Row],[REFERENCE]], Tableau1[NUMERO], 0), 2)</f>
        <v>43896</v>
      </c>
      <c r="C636" t="str">
        <f>INDEX(Tableau1[], MATCH(Tableau3[[#This Row],[REFERENCE]], Tableau1[NUMERO], 0), 3)</f>
        <v>SPEC</v>
      </c>
      <c r="D636" t="str">
        <f>INDEX(Tableau1[], MATCH(Tableau3[[#This Row],[REFERENCE]], Tableau1[NUMERO], 0),4)</f>
        <v>SE CADRE AFFICHEUR</v>
      </c>
      <c r="E636" t="str">
        <f>INDEX(Tableau1[], MATCH(Tableau3[[#This Row],[REFERENCE]], Tableau1[NUMERO], 0), 5)</f>
        <v>STS1250</v>
      </c>
      <c r="F636" t="str">
        <f>INDEX(Tableau1[], MATCH(Tableau3[[#This Row],[REFERENCE]], Tableau1[NUMERO], 0), 6)</f>
        <v>GVE</v>
      </c>
      <c r="G636" t="str">
        <f>INDEX(Tableau1[], MATCH(Tableau3[[#This Row],[REFERENCE]], Tableau1[NUMERO], 0), 7)</f>
        <v>STS</v>
      </c>
      <c r="H636" t="s">
        <v>12704</v>
      </c>
      <c r="J636" s="2">
        <v>43903</v>
      </c>
      <c r="K636" s="2">
        <v>43906</v>
      </c>
      <c r="L636" s="2"/>
      <c r="M636" s="21" t="s">
        <v>12701</v>
      </c>
      <c r="N636" s="35">
        <v>1</v>
      </c>
      <c r="O636" s="7">
        <v>63</v>
      </c>
      <c r="P636" s="8" t="s">
        <v>12705</v>
      </c>
      <c r="Q636" s="2">
        <v>44012</v>
      </c>
    </row>
    <row r="637" spans="1:18" s="25" customFormat="1" ht="15.75" thickBot="1">
      <c r="A637" s="13">
        <v>34408372</v>
      </c>
      <c r="B637" s="2">
        <f>INDEX(Tableau1[], MATCH(Tableau3[[#This Row],[REFERENCE]], Tableau1[NUMERO], 0), 2)</f>
        <v>43896</v>
      </c>
      <c r="C637" t="str">
        <f>INDEX(Tableau1[], MATCH(Tableau3[[#This Row],[REFERENCE]], Tableau1[NUMERO], 0), 3)</f>
        <v>SPEC</v>
      </c>
      <c r="D637" t="str">
        <f>INDEX(Tableau1[], MATCH(Tableau3[[#This Row],[REFERENCE]], Tableau1[NUMERO], 0),4)</f>
        <v>PLASTRON PROTECTION</v>
      </c>
      <c r="E637" t="str">
        <f>INDEX(Tableau1[], MATCH(Tableau3[[#This Row],[REFERENCE]], Tableau1[NUMERO], 0), 5)</f>
        <v>EGYPT</v>
      </c>
      <c r="F637">
        <f>INDEX(Tableau1[], MATCH(Tableau3[[#This Row],[REFERENCE]], Tableau1[NUMERO], 0), 6)</f>
        <v>0</v>
      </c>
      <c r="G637">
        <f>INDEX(Tableau1[], MATCH(Tableau3[[#This Row],[REFERENCE]], Tableau1[NUMERO], 0), 7)</f>
        <v>0</v>
      </c>
      <c r="H637" t="s">
        <v>12704</v>
      </c>
      <c r="I637" s="8"/>
      <c r="J637" s="2">
        <v>43903</v>
      </c>
      <c r="K637" s="2">
        <v>43906</v>
      </c>
      <c r="L637" s="2"/>
      <c r="M637" s="21" t="s">
        <v>12701</v>
      </c>
      <c r="N637" s="35">
        <v>1</v>
      </c>
      <c r="O637" s="7">
        <v>72</v>
      </c>
      <c r="P637" s="8" t="s">
        <v>12705</v>
      </c>
      <c r="Q637" s="2">
        <v>44012</v>
      </c>
      <c r="R637"/>
    </row>
    <row r="638" spans="1:18" ht="15.75" thickBot="1">
      <c r="A638" s="44">
        <v>34408364</v>
      </c>
      <c r="B638" s="24">
        <f>INDEX(Tableau1[], MATCH(Tableau3[[#This Row],[REFERENCE]], Tableau1[NUMERO], 0), 2)</f>
        <v>43895</v>
      </c>
      <c r="C638" s="25" t="str">
        <f>INDEX(Tableau1[], MATCH(Tableau3[[#This Row],[REFERENCE]], Tableau1[NUMERO], 0), 3)</f>
        <v>SPEC</v>
      </c>
      <c r="D638" s="25" t="str">
        <f>INDEX(Tableau1[], MATCH(Tableau3[[#This Row],[REFERENCE]], Tableau1[NUMERO], 0),4)</f>
        <v>RIGHT SUPPORT JDB R2 ASI h135</v>
      </c>
      <c r="E638" s="25" t="str">
        <f>INDEX(Tableau1[], MATCH(Tableau3[[#This Row],[REFERENCE]], Tableau1[NUMERO], 0), 5)</f>
        <v>EGYPT</v>
      </c>
      <c r="F638" s="25">
        <f>INDEX(Tableau1[], MATCH(Tableau3[[#This Row],[REFERENCE]], Tableau1[NUMERO], 0), 6)</f>
        <v>0</v>
      </c>
      <c r="G638" s="25">
        <f>INDEX(Tableau1[], MATCH(Tableau3[[#This Row],[REFERENCE]], Tableau1[NUMERO], 0), 7)</f>
        <v>0</v>
      </c>
      <c r="H638" s="25" t="s">
        <v>12704</v>
      </c>
      <c r="I638" s="28"/>
      <c r="J638" s="24">
        <v>43903</v>
      </c>
      <c r="K638" s="24">
        <v>43906</v>
      </c>
      <c r="L638" s="24"/>
      <c r="M638" s="26" t="s">
        <v>12701</v>
      </c>
      <c r="N638" s="36">
        <v>4</v>
      </c>
      <c r="O638" s="27">
        <v>19.2</v>
      </c>
      <c r="P638" s="28" t="s">
        <v>12705</v>
      </c>
      <c r="Q638" s="24">
        <v>44012</v>
      </c>
      <c r="R638" s="25"/>
    </row>
    <row r="639" spans="1:18">
      <c r="A639" s="8">
        <v>34408382</v>
      </c>
      <c r="B639" s="2">
        <f>INDEX(Tableau1[], MATCH(Tableau3[[#This Row],[REFERENCE]], Tableau1[NUMERO], 0), 2)</f>
        <v>43901</v>
      </c>
      <c r="C639" t="str">
        <f>INDEX(Tableau1[], MATCH(Tableau3[[#This Row],[REFERENCE]], Tableau1[NUMERO], 0), 3)</f>
        <v>SPEC</v>
      </c>
      <c r="D639" t="str">
        <f>INDEX(Tableau1[], MATCH(Tableau3[[#This Row],[REFERENCE]], Tableau1[NUMERO], 0),4)</f>
        <v>SUPPORT CAPA VERT. HAUT G200</v>
      </c>
      <c r="E639" t="str">
        <f>INDEX(Tableau1[], MATCH(Tableau3[[#This Row],[REFERENCE]], Tableau1[NUMERO], 0), 5)</f>
        <v>THM G200</v>
      </c>
      <c r="F639">
        <f>INDEX(Tableau1[], MATCH(Tableau3[[#This Row],[REFERENCE]], Tableau1[NUMERO], 0), 6)</f>
        <v>0</v>
      </c>
      <c r="G639">
        <f>INDEX(Tableau1[], MATCH(Tableau3[[#This Row],[REFERENCE]], Tableau1[NUMERO], 0), 7)</f>
        <v>0</v>
      </c>
      <c r="H639" t="s">
        <v>12693</v>
      </c>
      <c r="J639" s="2">
        <v>43906</v>
      </c>
      <c r="K639" s="2">
        <v>43906</v>
      </c>
      <c r="L639" s="2"/>
      <c r="M639" s="21" t="s">
        <v>12701</v>
      </c>
      <c r="N639" s="35">
        <v>1</v>
      </c>
      <c r="O639" s="7">
        <v>81.150000000000006</v>
      </c>
      <c r="P639" s="8" t="s">
        <v>12680</v>
      </c>
      <c r="Q639" s="2">
        <v>43998</v>
      </c>
    </row>
    <row r="640" spans="1:18">
      <c r="A640" s="8">
        <v>34408383</v>
      </c>
      <c r="B640" s="2">
        <f>INDEX(Tableau1[], MATCH(Tableau3[[#This Row],[REFERENCE]], Tableau1[NUMERO], 0), 2)</f>
        <v>43901</v>
      </c>
      <c r="C640" t="str">
        <f>INDEX(Tableau1[], MATCH(Tableau3[[#This Row],[REFERENCE]], Tableau1[NUMERO], 0), 3)</f>
        <v>SPEC</v>
      </c>
      <c r="D640" t="str">
        <f>INDEX(Tableau1[], MATCH(Tableau3[[#This Row],[REFERENCE]], Tableau1[NUMERO], 0),4)</f>
        <v>SUPPORT CAPA VERT. BAS G200</v>
      </c>
      <c r="E640" t="str">
        <f>INDEX(Tableau1[], MATCH(Tableau3[[#This Row],[REFERENCE]], Tableau1[NUMERO], 0), 5)</f>
        <v>THM G200</v>
      </c>
      <c r="F640">
        <f>INDEX(Tableau1[], MATCH(Tableau3[[#This Row],[REFERENCE]], Tableau1[NUMERO], 0), 6)</f>
        <v>0</v>
      </c>
      <c r="G640">
        <f>INDEX(Tableau1[], MATCH(Tableau3[[#This Row],[REFERENCE]], Tableau1[NUMERO], 0), 7)</f>
        <v>0</v>
      </c>
      <c r="H640" t="s">
        <v>12693</v>
      </c>
      <c r="J640" s="2">
        <v>43906</v>
      </c>
      <c r="K640" s="2">
        <v>43906</v>
      </c>
      <c r="L640" s="2"/>
      <c r="M640" s="21" t="s">
        <v>12701</v>
      </c>
      <c r="N640" s="35">
        <v>1</v>
      </c>
      <c r="O640" s="7">
        <v>81</v>
      </c>
      <c r="P640" s="8" t="s">
        <v>12680</v>
      </c>
      <c r="Q640" s="2">
        <v>43998</v>
      </c>
    </row>
    <row r="641" spans="1:18" s="25" customFormat="1" ht="15.75" thickBot="1">
      <c r="A641" s="8">
        <v>34408384</v>
      </c>
      <c r="B641" s="2">
        <f>INDEX(Tableau1[], MATCH(Tableau3[[#This Row],[REFERENCE]], Tableau1[NUMERO], 0), 2)</f>
        <v>43902</v>
      </c>
      <c r="C641" t="str">
        <f>INDEX(Tableau1[], MATCH(Tableau3[[#This Row],[REFERENCE]], Tableau1[NUMERO], 0), 3)</f>
        <v>SPEC</v>
      </c>
      <c r="D641" t="str">
        <f>INDEX(Tableau1[], MATCH(Tableau3[[#This Row],[REFERENCE]], Tableau1[NUMERO], 0),4)</f>
        <v>SUPPORT CAPA VERT. HAUT G300</v>
      </c>
      <c r="E641" t="str">
        <f>INDEX(Tableau1[], MATCH(Tableau3[[#This Row],[REFERENCE]], Tableau1[NUMERO], 0), 5)</f>
        <v>THM G300</v>
      </c>
      <c r="F641">
        <f>INDEX(Tableau1[], MATCH(Tableau3[[#This Row],[REFERENCE]], Tableau1[NUMERO], 0), 6)</f>
        <v>0</v>
      </c>
      <c r="G641">
        <f>INDEX(Tableau1[], MATCH(Tableau3[[#This Row],[REFERENCE]], Tableau1[NUMERO], 0), 7)</f>
        <v>0</v>
      </c>
      <c r="H641" t="s">
        <v>12693</v>
      </c>
      <c r="I641" s="8"/>
      <c r="J641" s="2">
        <v>43906</v>
      </c>
      <c r="K641" s="2">
        <v>43906</v>
      </c>
      <c r="L641" s="2"/>
      <c r="M641" s="21" t="s">
        <v>12701</v>
      </c>
      <c r="N641" s="35">
        <v>1</v>
      </c>
      <c r="O641" s="7">
        <v>82.32</v>
      </c>
      <c r="P641" s="8" t="s">
        <v>12680</v>
      </c>
      <c r="Q641" s="2">
        <v>43998</v>
      </c>
      <c r="R641"/>
    </row>
    <row r="642" spans="1:18" ht="15.75" thickBot="1">
      <c r="A642" s="28">
        <v>34408385</v>
      </c>
      <c r="B642" s="24">
        <f>INDEX(Tableau1[], MATCH(Tableau3[[#This Row],[REFERENCE]], Tableau1[NUMERO], 0), 2)</f>
        <v>43902</v>
      </c>
      <c r="C642" s="25" t="str">
        <f>INDEX(Tableau1[], MATCH(Tableau3[[#This Row],[REFERENCE]], Tableau1[NUMERO], 0), 3)</f>
        <v>SPEC</v>
      </c>
      <c r="D642" s="25" t="str">
        <f>INDEX(Tableau1[], MATCH(Tableau3[[#This Row],[REFERENCE]], Tableau1[NUMERO], 0),4)</f>
        <v>SUPPORT CAPA VERT. BAS G300</v>
      </c>
      <c r="E642" s="25" t="str">
        <f>INDEX(Tableau1[], MATCH(Tableau3[[#This Row],[REFERENCE]], Tableau1[NUMERO], 0), 5)</f>
        <v>THM G300</v>
      </c>
      <c r="F642" s="25">
        <f>INDEX(Tableau1[], MATCH(Tableau3[[#This Row],[REFERENCE]], Tableau1[NUMERO], 0), 6)</f>
        <v>0</v>
      </c>
      <c r="G642" s="25">
        <f>INDEX(Tableau1[], MATCH(Tableau3[[#This Row],[REFERENCE]], Tableau1[NUMERO], 0), 7)</f>
        <v>0</v>
      </c>
      <c r="H642" s="25" t="s">
        <v>12693</v>
      </c>
      <c r="I642" s="28"/>
      <c r="J642" s="24">
        <v>43906</v>
      </c>
      <c r="K642" s="24">
        <v>43906</v>
      </c>
      <c r="L642" s="24"/>
      <c r="M642" s="26" t="s">
        <v>12701</v>
      </c>
      <c r="N642" s="36">
        <v>1</v>
      </c>
      <c r="O642" s="27">
        <v>82.16</v>
      </c>
      <c r="P642" s="28" t="s">
        <v>12680</v>
      </c>
      <c r="Q642" s="24">
        <v>43998</v>
      </c>
      <c r="R642" s="25"/>
    </row>
    <row r="643" spans="1:18" s="25" customFormat="1" ht="15.75" thickBot="1">
      <c r="A643" s="8">
        <v>34408382</v>
      </c>
      <c r="B643" s="2">
        <f>INDEX(Tableau1[], MATCH(Tableau3[[#This Row],[REFERENCE]], Tableau1[NUMERO], 0), 2)</f>
        <v>43901</v>
      </c>
      <c r="C643" t="str">
        <f>INDEX(Tableau1[], MATCH(Tableau3[[#This Row],[REFERENCE]], Tableau1[NUMERO], 0), 3)</f>
        <v>SPEC</v>
      </c>
      <c r="D643" t="str">
        <f>INDEX(Tableau1[], MATCH(Tableau3[[#This Row],[REFERENCE]], Tableau1[NUMERO], 0),4)</f>
        <v>SUPPORT CAPA VERT. HAUT G200</v>
      </c>
      <c r="E643" t="str">
        <f>INDEX(Tableau1[], MATCH(Tableau3[[#This Row],[REFERENCE]], Tableau1[NUMERO], 0), 5)</f>
        <v>THM G200</v>
      </c>
      <c r="F643">
        <f>INDEX(Tableau1[], MATCH(Tableau3[[#This Row],[REFERENCE]], Tableau1[NUMERO], 0), 6)</f>
        <v>0</v>
      </c>
      <c r="G643">
        <f>INDEX(Tableau1[], MATCH(Tableau3[[#This Row],[REFERENCE]], Tableau1[NUMERO], 0), 7)</f>
        <v>0</v>
      </c>
      <c r="H643" t="s">
        <v>12693</v>
      </c>
      <c r="I643" s="8"/>
      <c r="J643" s="2">
        <v>43906</v>
      </c>
      <c r="K643" s="2">
        <v>43906</v>
      </c>
      <c r="L643" s="2"/>
      <c r="M643" s="21" t="s">
        <v>12701</v>
      </c>
      <c r="N643" s="35">
        <v>10</v>
      </c>
      <c r="O643" s="7">
        <v>17.309999999999999</v>
      </c>
      <c r="P643" s="8" t="s">
        <v>12680</v>
      </c>
      <c r="Q643" s="2">
        <v>43998</v>
      </c>
      <c r="R643"/>
    </row>
    <row r="644" spans="1:18" ht="15.75" thickBot="1">
      <c r="A644" s="28">
        <v>34408383</v>
      </c>
      <c r="B644" s="24">
        <f>INDEX(Tableau1[], MATCH(Tableau3[[#This Row],[REFERENCE]], Tableau1[NUMERO], 0), 2)</f>
        <v>43901</v>
      </c>
      <c r="C644" s="25" t="str">
        <f>INDEX(Tableau1[], MATCH(Tableau3[[#This Row],[REFERENCE]], Tableau1[NUMERO], 0), 3)</f>
        <v>SPEC</v>
      </c>
      <c r="D644" s="25" t="str">
        <f>INDEX(Tableau1[], MATCH(Tableau3[[#This Row],[REFERENCE]], Tableau1[NUMERO], 0),4)</f>
        <v>SUPPORT CAPA VERT. BAS G200</v>
      </c>
      <c r="E644" s="25" t="str">
        <f>INDEX(Tableau1[], MATCH(Tableau3[[#This Row],[REFERENCE]], Tableau1[NUMERO], 0), 5)</f>
        <v>THM G200</v>
      </c>
      <c r="F644" s="25">
        <f>INDEX(Tableau1[], MATCH(Tableau3[[#This Row],[REFERENCE]], Tableau1[NUMERO], 0), 6)</f>
        <v>0</v>
      </c>
      <c r="G644" s="25">
        <f>INDEX(Tableau1[], MATCH(Tableau3[[#This Row],[REFERENCE]], Tableau1[NUMERO], 0), 7)</f>
        <v>0</v>
      </c>
      <c r="H644" s="25" t="s">
        <v>12693</v>
      </c>
      <c r="I644" s="28"/>
      <c r="J644" s="24">
        <v>43906</v>
      </c>
      <c r="K644" s="24">
        <v>43906</v>
      </c>
      <c r="L644" s="24"/>
      <c r="M644" s="26" t="s">
        <v>12701</v>
      </c>
      <c r="N644" s="36">
        <v>10</v>
      </c>
      <c r="O644" s="27">
        <v>17.16</v>
      </c>
      <c r="P644" s="28" t="s">
        <v>12680</v>
      </c>
      <c r="Q644" s="24">
        <v>43998</v>
      </c>
      <c r="R644" s="25"/>
    </row>
    <row r="645" spans="1:18" s="25" customFormat="1" ht="15.75" thickBot="1">
      <c r="A645" s="8">
        <v>34408384</v>
      </c>
      <c r="B645" s="2">
        <f>INDEX(Tableau1[], MATCH(Tableau3[[#This Row],[REFERENCE]], Tableau1[NUMERO], 0), 2)</f>
        <v>43902</v>
      </c>
      <c r="C645" t="str">
        <f>INDEX(Tableau1[], MATCH(Tableau3[[#This Row],[REFERENCE]], Tableau1[NUMERO], 0), 3)</f>
        <v>SPEC</v>
      </c>
      <c r="D645" t="str">
        <f>INDEX(Tableau1[], MATCH(Tableau3[[#This Row],[REFERENCE]], Tableau1[NUMERO], 0),4)</f>
        <v>SUPPORT CAPA VERT. HAUT G300</v>
      </c>
      <c r="E645" t="str">
        <f>INDEX(Tableau1[], MATCH(Tableau3[[#This Row],[REFERENCE]], Tableau1[NUMERO], 0), 5)</f>
        <v>THM G300</v>
      </c>
      <c r="F645">
        <f>INDEX(Tableau1[], MATCH(Tableau3[[#This Row],[REFERENCE]], Tableau1[NUMERO], 0), 6)</f>
        <v>0</v>
      </c>
      <c r="G645">
        <f>INDEX(Tableau1[], MATCH(Tableau3[[#This Row],[REFERENCE]], Tableau1[NUMERO], 0), 7)</f>
        <v>0</v>
      </c>
      <c r="H645" t="s">
        <v>12693</v>
      </c>
      <c r="I645" s="8"/>
      <c r="J645" s="2">
        <v>43906</v>
      </c>
      <c r="K645" s="2">
        <v>43906</v>
      </c>
      <c r="L645" s="2"/>
      <c r="M645" s="21" t="s">
        <v>12701</v>
      </c>
      <c r="N645" s="35">
        <v>20</v>
      </c>
      <c r="O645" s="7">
        <v>13.86</v>
      </c>
      <c r="P645" s="8" t="s">
        <v>12680</v>
      </c>
      <c r="Q645" s="2">
        <v>43998</v>
      </c>
      <c r="R645"/>
    </row>
    <row r="646" spans="1:18" ht="15.75" thickBot="1">
      <c r="A646" s="28">
        <v>34408385</v>
      </c>
      <c r="B646" s="24">
        <f>INDEX(Tableau1[], MATCH(Tableau3[[#This Row],[REFERENCE]], Tableau1[NUMERO], 0), 2)</f>
        <v>43902</v>
      </c>
      <c r="C646" s="25" t="str">
        <f>INDEX(Tableau1[], MATCH(Tableau3[[#This Row],[REFERENCE]], Tableau1[NUMERO], 0), 3)</f>
        <v>SPEC</v>
      </c>
      <c r="D646" s="25" t="str">
        <f>INDEX(Tableau1[], MATCH(Tableau3[[#This Row],[REFERENCE]], Tableau1[NUMERO], 0),4)</f>
        <v>SUPPORT CAPA VERT. BAS G300</v>
      </c>
      <c r="E646" s="25" t="str">
        <f>INDEX(Tableau1[], MATCH(Tableau3[[#This Row],[REFERENCE]], Tableau1[NUMERO], 0), 5)</f>
        <v>THM G300</v>
      </c>
      <c r="F646" s="25">
        <f>INDEX(Tableau1[], MATCH(Tableau3[[#This Row],[REFERENCE]], Tableau1[NUMERO], 0), 6)</f>
        <v>0</v>
      </c>
      <c r="G646" s="25">
        <f>INDEX(Tableau1[], MATCH(Tableau3[[#This Row],[REFERENCE]], Tableau1[NUMERO], 0), 7)</f>
        <v>0</v>
      </c>
      <c r="H646" s="25" t="s">
        <v>12693</v>
      </c>
      <c r="I646" s="28"/>
      <c r="J646" s="24">
        <v>43906</v>
      </c>
      <c r="K646" s="24">
        <v>43906</v>
      </c>
      <c r="L646" s="24"/>
      <c r="M646" s="26" t="s">
        <v>12701</v>
      </c>
      <c r="N646" s="36">
        <v>20</v>
      </c>
      <c r="O646" s="27">
        <v>13.7</v>
      </c>
      <c r="P646" s="28" t="s">
        <v>12680</v>
      </c>
      <c r="Q646" s="24">
        <v>43998</v>
      </c>
      <c r="R646" s="25"/>
    </row>
    <row r="647" spans="1:18">
      <c r="A647" s="8">
        <v>34408382</v>
      </c>
      <c r="B647" s="2">
        <f>INDEX(Tableau1[], MATCH(Tableau3[[#This Row],[REFERENCE]], Tableau1[NUMERO], 0), 2)</f>
        <v>43901</v>
      </c>
      <c r="C647" t="str">
        <f>INDEX(Tableau1[], MATCH(Tableau3[[#This Row],[REFERENCE]], Tableau1[NUMERO], 0), 3)</f>
        <v>SPEC</v>
      </c>
      <c r="D647" t="str">
        <f>INDEX(Tableau1[], MATCH(Tableau3[[#This Row],[REFERENCE]], Tableau1[NUMERO], 0),4)</f>
        <v>SUPPORT CAPA VERT. HAUT G200</v>
      </c>
      <c r="E647" t="str">
        <f>INDEX(Tableau1[], MATCH(Tableau3[[#This Row],[REFERENCE]], Tableau1[NUMERO], 0), 5)</f>
        <v>THM G200</v>
      </c>
      <c r="F647">
        <f>INDEX(Tableau1[], MATCH(Tableau3[[#This Row],[REFERENCE]], Tableau1[NUMERO], 0), 6)</f>
        <v>0</v>
      </c>
      <c r="G647">
        <f>INDEX(Tableau1[], MATCH(Tableau3[[#This Row],[REFERENCE]], Tableau1[NUMERO], 0), 7)</f>
        <v>0</v>
      </c>
      <c r="H647" t="s">
        <v>12691</v>
      </c>
      <c r="J647" s="2">
        <v>43906</v>
      </c>
      <c r="K647" s="2">
        <v>43907</v>
      </c>
      <c r="L647" s="2"/>
      <c r="M647" s="21" t="s">
        <v>12701</v>
      </c>
      <c r="N647" s="35">
        <v>1</v>
      </c>
      <c r="O647" s="7">
        <v>115</v>
      </c>
      <c r="P647" s="8" t="s">
        <v>12647</v>
      </c>
      <c r="Q647" s="2">
        <v>43938</v>
      </c>
    </row>
    <row r="648" spans="1:18">
      <c r="A648" s="8">
        <v>34408383</v>
      </c>
      <c r="B648" s="2">
        <f>INDEX(Tableau1[], MATCH(Tableau3[[#This Row],[REFERENCE]], Tableau1[NUMERO], 0), 2)</f>
        <v>43901</v>
      </c>
      <c r="C648" t="str">
        <f>INDEX(Tableau1[], MATCH(Tableau3[[#This Row],[REFERENCE]], Tableau1[NUMERO], 0), 3)</f>
        <v>SPEC</v>
      </c>
      <c r="D648" t="str">
        <f>INDEX(Tableau1[], MATCH(Tableau3[[#This Row],[REFERENCE]], Tableau1[NUMERO], 0),4)</f>
        <v>SUPPORT CAPA VERT. BAS G200</v>
      </c>
      <c r="E648" t="str">
        <f>INDEX(Tableau1[], MATCH(Tableau3[[#This Row],[REFERENCE]], Tableau1[NUMERO], 0), 5)</f>
        <v>THM G200</v>
      </c>
      <c r="F648">
        <f>INDEX(Tableau1[], MATCH(Tableau3[[#This Row],[REFERENCE]], Tableau1[NUMERO], 0), 6)</f>
        <v>0</v>
      </c>
      <c r="G648">
        <f>INDEX(Tableau1[], MATCH(Tableau3[[#This Row],[REFERENCE]], Tableau1[NUMERO], 0), 7)</f>
        <v>0</v>
      </c>
      <c r="H648" t="s">
        <v>12691</v>
      </c>
      <c r="J648" s="2">
        <v>43906</v>
      </c>
      <c r="K648" s="2">
        <v>43907</v>
      </c>
      <c r="L648" s="2"/>
      <c r="M648" s="21" t="s">
        <v>12701</v>
      </c>
      <c r="N648" s="35">
        <v>1</v>
      </c>
      <c r="O648" s="7">
        <v>115</v>
      </c>
      <c r="P648" s="8" t="s">
        <v>12647</v>
      </c>
      <c r="Q648" s="2">
        <v>43938</v>
      </c>
    </row>
    <row r="649" spans="1:18" s="25" customFormat="1" ht="15.75" thickBot="1">
      <c r="A649" s="8">
        <v>34408384</v>
      </c>
      <c r="B649" s="2">
        <f>INDEX(Tableau1[], MATCH(Tableau3[[#This Row],[REFERENCE]], Tableau1[NUMERO], 0), 2)</f>
        <v>43902</v>
      </c>
      <c r="C649" t="str">
        <f>INDEX(Tableau1[], MATCH(Tableau3[[#This Row],[REFERENCE]], Tableau1[NUMERO], 0), 3)</f>
        <v>SPEC</v>
      </c>
      <c r="D649" t="str">
        <f>INDEX(Tableau1[], MATCH(Tableau3[[#This Row],[REFERENCE]], Tableau1[NUMERO], 0),4)</f>
        <v>SUPPORT CAPA VERT. HAUT G300</v>
      </c>
      <c r="E649" t="str">
        <f>INDEX(Tableau1[], MATCH(Tableau3[[#This Row],[REFERENCE]], Tableau1[NUMERO], 0), 5)</f>
        <v>THM G300</v>
      </c>
      <c r="F649">
        <f>INDEX(Tableau1[], MATCH(Tableau3[[#This Row],[REFERENCE]], Tableau1[NUMERO], 0), 6)</f>
        <v>0</v>
      </c>
      <c r="G649">
        <f>INDEX(Tableau1[], MATCH(Tableau3[[#This Row],[REFERENCE]], Tableau1[NUMERO], 0), 7)</f>
        <v>0</v>
      </c>
      <c r="H649" t="s">
        <v>12691</v>
      </c>
      <c r="I649" s="8"/>
      <c r="J649" s="2">
        <v>43906</v>
      </c>
      <c r="K649" s="2">
        <v>43907</v>
      </c>
      <c r="L649" s="2"/>
      <c r="M649" s="21" t="s">
        <v>12701</v>
      </c>
      <c r="N649" s="35">
        <v>1</v>
      </c>
      <c r="O649" s="7">
        <v>115.9</v>
      </c>
      <c r="P649" s="8" t="s">
        <v>12647</v>
      </c>
      <c r="Q649" s="2">
        <v>43938</v>
      </c>
      <c r="R649"/>
    </row>
    <row r="650" spans="1:18" ht="15.75" thickBot="1">
      <c r="A650" s="28">
        <v>34408385</v>
      </c>
      <c r="B650" s="24">
        <f>INDEX(Tableau1[], MATCH(Tableau3[[#This Row],[REFERENCE]], Tableau1[NUMERO], 0), 2)</f>
        <v>43902</v>
      </c>
      <c r="C650" s="25" t="str">
        <f>INDEX(Tableau1[], MATCH(Tableau3[[#This Row],[REFERENCE]], Tableau1[NUMERO], 0), 3)</f>
        <v>SPEC</v>
      </c>
      <c r="D650" s="25" t="str">
        <f>INDEX(Tableau1[], MATCH(Tableau3[[#This Row],[REFERENCE]], Tableau1[NUMERO], 0),4)</f>
        <v>SUPPORT CAPA VERT. BAS G300</v>
      </c>
      <c r="E650" s="25" t="str">
        <f>INDEX(Tableau1[], MATCH(Tableau3[[#This Row],[REFERENCE]], Tableau1[NUMERO], 0), 5)</f>
        <v>THM G300</v>
      </c>
      <c r="F650" s="25">
        <f>INDEX(Tableau1[], MATCH(Tableau3[[#This Row],[REFERENCE]], Tableau1[NUMERO], 0), 6)</f>
        <v>0</v>
      </c>
      <c r="G650" s="25">
        <f>INDEX(Tableau1[], MATCH(Tableau3[[#This Row],[REFERENCE]], Tableau1[NUMERO], 0), 7)</f>
        <v>0</v>
      </c>
      <c r="H650" s="25" t="s">
        <v>12691</v>
      </c>
      <c r="I650" s="28"/>
      <c r="J650" s="24">
        <v>43906</v>
      </c>
      <c r="K650" s="24">
        <v>43907</v>
      </c>
      <c r="L650" s="24"/>
      <c r="M650" s="26" t="s">
        <v>12701</v>
      </c>
      <c r="N650" s="36">
        <v>1</v>
      </c>
      <c r="O650" s="27">
        <v>115.9</v>
      </c>
      <c r="P650" s="28" t="s">
        <v>12647</v>
      </c>
      <c r="Q650" s="24">
        <v>43938</v>
      </c>
      <c r="R650" s="25"/>
    </row>
    <row r="651" spans="1:18" s="25" customFormat="1" ht="15.75" thickBot="1">
      <c r="A651" s="8">
        <v>34408382</v>
      </c>
      <c r="B651" s="2">
        <f>INDEX(Tableau1[], MATCH(Tableau3[[#This Row],[REFERENCE]], Tableau1[NUMERO], 0), 2)</f>
        <v>43901</v>
      </c>
      <c r="C651" t="str">
        <f>INDEX(Tableau1[], MATCH(Tableau3[[#This Row],[REFERENCE]], Tableau1[NUMERO], 0), 3)</f>
        <v>SPEC</v>
      </c>
      <c r="D651" t="str">
        <f>INDEX(Tableau1[], MATCH(Tableau3[[#This Row],[REFERENCE]], Tableau1[NUMERO], 0),4)</f>
        <v>SUPPORT CAPA VERT. HAUT G200</v>
      </c>
      <c r="E651" t="str">
        <f>INDEX(Tableau1[], MATCH(Tableau3[[#This Row],[REFERENCE]], Tableau1[NUMERO], 0), 5)</f>
        <v>THM G200</v>
      </c>
      <c r="F651">
        <f>INDEX(Tableau1[], MATCH(Tableau3[[#This Row],[REFERENCE]], Tableau1[NUMERO], 0), 6)</f>
        <v>0</v>
      </c>
      <c r="G651">
        <f>INDEX(Tableau1[], MATCH(Tableau3[[#This Row],[REFERENCE]], Tableau1[NUMERO], 0), 7)</f>
        <v>0</v>
      </c>
      <c r="H651" t="s">
        <v>12691</v>
      </c>
      <c r="I651" s="8"/>
      <c r="J651" s="2">
        <v>43906</v>
      </c>
      <c r="K651" s="2">
        <v>43907</v>
      </c>
      <c r="L651" s="2"/>
      <c r="M651" s="21" t="s">
        <v>12701</v>
      </c>
      <c r="N651" s="35">
        <v>10</v>
      </c>
      <c r="O651" s="7">
        <v>19</v>
      </c>
      <c r="P651" s="8" t="s">
        <v>12647</v>
      </c>
      <c r="Q651" s="2">
        <v>43938</v>
      </c>
      <c r="R651"/>
    </row>
    <row r="652" spans="1:18" ht="15.75" thickBot="1">
      <c r="A652" s="28">
        <v>34408383</v>
      </c>
      <c r="B652" s="24">
        <f>INDEX(Tableau1[], MATCH(Tableau3[[#This Row],[REFERENCE]], Tableau1[NUMERO], 0), 2)</f>
        <v>43901</v>
      </c>
      <c r="C652" s="25" t="str">
        <f>INDEX(Tableau1[], MATCH(Tableau3[[#This Row],[REFERENCE]], Tableau1[NUMERO], 0), 3)</f>
        <v>SPEC</v>
      </c>
      <c r="D652" s="25" t="str">
        <f>INDEX(Tableau1[], MATCH(Tableau3[[#This Row],[REFERENCE]], Tableau1[NUMERO], 0),4)</f>
        <v>SUPPORT CAPA VERT. BAS G200</v>
      </c>
      <c r="E652" s="25" t="str">
        <f>INDEX(Tableau1[], MATCH(Tableau3[[#This Row],[REFERENCE]], Tableau1[NUMERO], 0), 5)</f>
        <v>THM G200</v>
      </c>
      <c r="F652" s="25">
        <f>INDEX(Tableau1[], MATCH(Tableau3[[#This Row],[REFERENCE]], Tableau1[NUMERO], 0), 6)</f>
        <v>0</v>
      </c>
      <c r="G652" s="25">
        <f>INDEX(Tableau1[], MATCH(Tableau3[[#This Row],[REFERENCE]], Tableau1[NUMERO], 0), 7)</f>
        <v>0</v>
      </c>
      <c r="H652" s="25" t="s">
        <v>12691</v>
      </c>
      <c r="I652" s="28"/>
      <c r="J652" s="24">
        <v>43906</v>
      </c>
      <c r="K652" s="24">
        <v>43907</v>
      </c>
      <c r="L652" s="24"/>
      <c r="M652" s="26" t="s">
        <v>12701</v>
      </c>
      <c r="N652" s="36">
        <v>10</v>
      </c>
      <c r="O652" s="27">
        <v>19</v>
      </c>
      <c r="P652" s="28" t="s">
        <v>12647</v>
      </c>
      <c r="Q652" s="24">
        <v>43938</v>
      </c>
      <c r="R652" s="25"/>
    </row>
    <row r="653" spans="1:18" s="25" customFormat="1" ht="15.75" thickBot="1">
      <c r="A653" s="8">
        <v>34408384</v>
      </c>
      <c r="B653" s="2">
        <f>INDEX(Tableau1[], MATCH(Tableau3[[#This Row],[REFERENCE]], Tableau1[NUMERO], 0), 2)</f>
        <v>43902</v>
      </c>
      <c r="C653" t="str">
        <f>INDEX(Tableau1[], MATCH(Tableau3[[#This Row],[REFERENCE]], Tableau1[NUMERO], 0), 3)</f>
        <v>SPEC</v>
      </c>
      <c r="D653" t="str">
        <f>INDEX(Tableau1[], MATCH(Tableau3[[#This Row],[REFERENCE]], Tableau1[NUMERO], 0),4)</f>
        <v>SUPPORT CAPA VERT. HAUT G300</v>
      </c>
      <c r="E653" t="str">
        <f>INDEX(Tableau1[], MATCH(Tableau3[[#This Row],[REFERENCE]], Tableau1[NUMERO], 0), 5)</f>
        <v>THM G300</v>
      </c>
      <c r="F653">
        <f>INDEX(Tableau1[], MATCH(Tableau3[[#This Row],[REFERENCE]], Tableau1[NUMERO], 0), 6)</f>
        <v>0</v>
      </c>
      <c r="G653">
        <f>INDEX(Tableau1[], MATCH(Tableau3[[#This Row],[REFERENCE]], Tableau1[NUMERO], 0), 7)</f>
        <v>0</v>
      </c>
      <c r="H653" t="s">
        <v>12691</v>
      </c>
      <c r="I653" s="8"/>
      <c r="J653" s="2">
        <v>43906</v>
      </c>
      <c r="K653" s="2">
        <v>43907</v>
      </c>
      <c r="L653" s="2"/>
      <c r="M653" s="21" t="s">
        <v>12701</v>
      </c>
      <c r="N653" s="35">
        <v>20</v>
      </c>
      <c r="O653" s="7">
        <v>14.65</v>
      </c>
      <c r="P653" s="8" t="s">
        <v>12647</v>
      </c>
      <c r="Q653" s="2">
        <v>43938</v>
      </c>
      <c r="R653"/>
    </row>
    <row r="654" spans="1:18" ht="15.75" thickBot="1">
      <c r="A654" s="28">
        <v>34408385</v>
      </c>
      <c r="B654" s="24">
        <f>INDEX(Tableau1[], MATCH(Tableau3[[#This Row],[REFERENCE]], Tableau1[NUMERO], 0), 2)</f>
        <v>43902</v>
      </c>
      <c r="C654" s="25" t="str">
        <f>INDEX(Tableau1[], MATCH(Tableau3[[#This Row],[REFERENCE]], Tableau1[NUMERO], 0), 3)</f>
        <v>SPEC</v>
      </c>
      <c r="D654" s="25" t="str">
        <f>INDEX(Tableau1[], MATCH(Tableau3[[#This Row],[REFERENCE]], Tableau1[NUMERO], 0),4)</f>
        <v>SUPPORT CAPA VERT. BAS G300</v>
      </c>
      <c r="E654" s="25" t="str">
        <f>INDEX(Tableau1[], MATCH(Tableau3[[#This Row],[REFERENCE]], Tableau1[NUMERO], 0), 5)</f>
        <v>THM G300</v>
      </c>
      <c r="F654" s="25">
        <f>INDEX(Tableau1[], MATCH(Tableau3[[#This Row],[REFERENCE]], Tableau1[NUMERO], 0), 6)</f>
        <v>0</v>
      </c>
      <c r="G654" s="25">
        <f>INDEX(Tableau1[], MATCH(Tableau3[[#This Row],[REFERENCE]], Tableau1[NUMERO], 0), 7)</f>
        <v>0</v>
      </c>
      <c r="H654" s="25" t="s">
        <v>12691</v>
      </c>
      <c r="I654" s="28"/>
      <c r="J654" s="24">
        <v>43906</v>
      </c>
      <c r="K654" s="24">
        <v>43907</v>
      </c>
      <c r="L654" s="24"/>
      <c r="M654" s="26" t="s">
        <v>12701</v>
      </c>
      <c r="N654" s="36">
        <v>20</v>
      </c>
      <c r="O654" s="27">
        <v>14.65</v>
      </c>
      <c r="P654" s="28" t="s">
        <v>12647</v>
      </c>
      <c r="Q654" s="24">
        <v>43938</v>
      </c>
      <c r="R654" s="25"/>
    </row>
    <row r="655" spans="1:18">
      <c r="A655" s="8">
        <v>34408382</v>
      </c>
      <c r="B655" s="2">
        <f>INDEX(Tableau1[], MATCH(Tableau3[[#This Row],[REFERENCE]], Tableau1[NUMERO], 0), 2)</f>
        <v>43901</v>
      </c>
      <c r="C655" t="str">
        <f>INDEX(Tableau1[], MATCH(Tableau3[[#This Row],[REFERENCE]], Tableau1[NUMERO], 0), 3)</f>
        <v>SPEC</v>
      </c>
      <c r="D655" t="str">
        <f>INDEX(Tableau1[], MATCH(Tableau3[[#This Row],[REFERENCE]], Tableau1[NUMERO], 0),4)</f>
        <v>SUPPORT CAPA VERT. HAUT G200</v>
      </c>
      <c r="E655" t="str">
        <f>INDEX(Tableau1[], MATCH(Tableau3[[#This Row],[REFERENCE]], Tableau1[NUMERO], 0), 5)</f>
        <v>THM G200</v>
      </c>
      <c r="F655">
        <f>INDEX(Tableau1[], MATCH(Tableau3[[#This Row],[REFERENCE]], Tableau1[NUMERO], 0), 6)</f>
        <v>0</v>
      </c>
      <c r="G655">
        <f>INDEX(Tableau1[], MATCH(Tableau3[[#This Row],[REFERENCE]], Tableau1[NUMERO], 0), 7)</f>
        <v>0</v>
      </c>
      <c r="H655" t="s">
        <v>12704</v>
      </c>
      <c r="J655" s="2">
        <v>43906</v>
      </c>
      <c r="K655" s="2">
        <v>43906</v>
      </c>
      <c r="L655" s="2"/>
      <c r="M655" s="21" t="s">
        <v>12701</v>
      </c>
      <c r="N655" s="35">
        <v>1</v>
      </c>
      <c r="O655" s="7">
        <v>59</v>
      </c>
      <c r="P655" s="8" t="s">
        <v>12656</v>
      </c>
      <c r="Q655" s="2">
        <v>44012</v>
      </c>
    </row>
    <row r="656" spans="1:18">
      <c r="A656" s="8">
        <v>34408383</v>
      </c>
      <c r="B656" s="2">
        <f>INDEX(Tableau1[], MATCH(Tableau3[[#This Row],[REFERENCE]], Tableau1[NUMERO], 0), 2)</f>
        <v>43901</v>
      </c>
      <c r="C656" t="str">
        <f>INDEX(Tableau1[], MATCH(Tableau3[[#This Row],[REFERENCE]], Tableau1[NUMERO], 0), 3)</f>
        <v>SPEC</v>
      </c>
      <c r="D656" t="str">
        <f>INDEX(Tableau1[], MATCH(Tableau3[[#This Row],[REFERENCE]], Tableau1[NUMERO], 0),4)</f>
        <v>SUPPORT CAPA VERT. BAS G200</v>
      </c>
      <c r="E656" t="str">
        <f>INDEX(Tableau1[], MATCH(Tableau3[[#This Row],[REFERENCE]], Tableau1[NUMERO], 0), 5)</f>
        <v>THM G200</v>
      </c>
      <c r="F656">
        <f>INDEX(Tableau1[], MATCH(Tableau3[[#This Row],[REFERENCE]], Tableau1[NUMERO], 0), 6)</f>
        <v>0</v>
      </c>
      <c r="G656">
        <f>INDEX(Tableau1[], MATCH(Tableau3[[#This Row],[REFERENCE]], Tableau1[NUMERO], 0), 7)</f>
        <v>0</v>
      </c>
      <c r="H656" t="s">
        <v>12704</v>
      </c>
      <c r="J656" s="2">
        <v>43906</v>
      </c>
      <c r="K656" s="2">
        <v>43906</v>
      </c>
      <c r="L656" s="2"/>
      <c r="M656" s="21" t="s">
        <v>12701</v>
      </c>
      <c r="N656" s="35">
        <v>1</v>
      </c>
      <c r="O656" s="7">
        <v>57</v>
      </c>
      <c r="P656" s="8" t="s">
        <v>12656</v>
      </c>
      <c r="Q656" s="2">
        <v>44012</v>
      </c>
    </row>
    <row r="657" spans="1:18" s="25" customFormat="1" ht="15.75" thickBot="1">
      <c r="A657" s="8">
        <v>34408384</v>
      </c>
      <c r="B657" s="2">
        <f>INDEX(Tableau1[], MATCH(Tableau3[[#This Row],[REFERENCE]], Tableau1[NUMERO], 0), 2)</f>
        <v>43902</v>
      </c>
      <c r="C657" t="str">
        <f>INDEX(Tableau1[], MATCH(Tableau3[[#This Row],[REFERENCE]], Tableau1[NUMERO], 0), 3)</f>
        <v>SPEC</v>
      </c>
      <c r="D657" t="str">
        <f>INDEX(Tableau1[], MATCH(Tableau3[[#This Row],[REFERENCE]], Tableau1[NUMERO], 0),4)</f>
        <v>SUPPORT CAPA VERT. HAUT G300</v>
      </c>
      <c r="E657" t="str">
        <f>INDEX(Tableau1[], MATCH(Tableau3[[#This Row],[REFERENCE]], Tableau1[NUMERO], 0), 5)</f>
        <v>THM G300</v>
      </c>
      <c r="F657">
        <f>INDEX(Tableau1[], MATCH(Tableau3[[#This Row],[REFERENCE]], Tableau1[NUMERO], 0), 6)</f>
        <v>0</v>
      </c>
      <c r="G657">
        <f>INDEX(Tableau1[], MATCH(Tableau3[[#This Row],[REFERENCE]], Tableau1[NUMERO], 0), 7)</f>
        <v>0</v>
      </c>
      <c r="H657" t="s">
        <v>12704</v>
      </c>
      <c r="I657" s="8"/>
      <c r="J657" s="2">
        <v>43906</v>
      </c>
      <c r="K657" s="2">
        <v>43906</v>
      </c>
      <c r="L657" s="2"/>
      <c r="M657" s="21" t="s">
        <v>12701</v>
      </c>
      <c r="N657" s="35">
        <v>1</v>
      </c>
      <c r="O657" s="7">
        <v>62</v>
      </c>
      <c r="P657" s="8" t="s">
        <v>12656</v>
      </c>
      <c r="Q657" s="2">
        <v>44012</v>
      </c>
      <c r="R657"/>
    </row>
    <row r="658" spans="1:18" ht="15.75" thickBot="1">
      <c r="A658" s="28">
        <v>34408385</v>
      </c>
      <c r="B658" s="24">
        <f>INDEX(Tableau1[], MATCH(Tableau3[[#This Row],[REFERENCE]], Tableau1[NUMERO], 0), 2)</f>
        <v>43902</v>
      </c>
      <c r="C658" s="25" t="str">
        <f>INDEX(Tableau1[], MATCH(Tableau3[[#This Row],[REFERENCE]], Tableau1[NUMERO], 0), 3)</f>
        <v>SPEC</v>
      </c>
      <c r="D658" s="25" t="str">
        <f>INDEX(Tableau1[], MATCH(Tableau3[[#This Row],[REFERENCE]], Tableau1[NUMERO], 0),4)</f>
        <v>SUPPORT CAPA VERT. BAS G300</v>
      </c>
      <c r="E658" s="25" t="str">
        <f>INDEX(Tableau1[], MATCH(Tableau3[[#This Row],[REFERENCE]], Tableau1[NUMERO], 0), 5)</f>
        <v>THM G300</v>
      </c>
      <c r="F658" s="25">
        <f>INDEX(Tableau1[], MATCH(Tableau3[[#This Row],[REFERENCE]], Tableau1[NUMERO], 0), 6)</f>
        <v>0</v>
      </c>
      <c r="G658" s="25">
        <f>INDEX(Tableau1[], MATCH(Tableau3[[#This Row],[REFERENCE]], Tableau1[NUMERO], 0), 7)</f>
        <v>0</v>
      </c>
      <c r="H658" s="25" t="s">
        <v>12704</v>
      </c>
      <c r="I658" s="28"/>
      <c r="J658" s="24">
        <v>43906</v>
      </c>
      <c r="K658" s="24">
        <v>43906</v>
      </c>
      <c r="L658" s="24"/>
      <c r="M658" s="26" t="s">
        <v>12701</v>
      </c>
      <c r="N658" s="36">
        <v>1</v>
      </c>
      <c r="O658" s="27">
        <v>64</v>
      </c>
      <c r="P658" s="28" t="s">
        <v>12656</v>
      </c>
      <c r="Q658" s="24">
        <v>44012</v>
      </c>
      <c r="R658" s="25"/>
    </row>
    <row r="659" spans="1:18" s="25" customFormat="1" ht="15.75" thickBot="1">
      <c r="A659" s="8">
        <v>34408382</v>
      </c>
      <c r="B659" s="2">
        <f>INDEX(Tableau1[], MATCH(Tableau3[[#This Row],[REFERENCE]], Tableau1[NUMERO], 0), 2)</f>
        <v>43901</v>
      </c>
      <c r="C659" t="str">
        <f>INDEX(Tableau1[], MATCH(Tableau3[[#This Row],[REFERENCE]], Tableau1[NUMERO], 0), 3)</f>
        <v>SPEC</v>
      </c>
      <c r="D659" t="str">
        <f>INDEX(Tableau1[], MATCH(Tableau3[[#This Row],[REFERENCE]], Tableau1[NUMERO], 0),4)</f>
        <v>SUPPORT CAPA VERT. HAUT G200</v>
      </c>
      <c r="E659" t="str">
        <f>INDEX(Tableau1[], MATCH(Tableau3[[#This Row],[REFERENCE]], Tableau1[NUMERO], 0), 5)</f>
        <v>THM G200</v>
      </c>
      <c r="F659">
        <f>INDEX(Tableau1[], MATCH(Tableau3[[#This Row],[REFERENCE]], Tableau1[NUMERO], 0), 6)</f>
        <v>0</v>
      </c>
      <c r="G659">
        <f>INDEX(Tableau1[], MATCH(Tableau3[[#This Row],[REFERENCE]], Tableau1[NUMERO], 0), 7)</f>
        <v>0</v>
      </c>
      <c r="H659" t="s">
        <v>12704</v>
      </c>
      <c r="I659" s="8"/>
      <c r="J659" s="2">
        <v>43906</v>
      </c>
      <c r="K659" s="2">
        <v>43906</v>
      </c>
      <c r="L659" s="2"/>
      <c r="M659" s="21" t="s">
        <v>12701</v>
      </c>
      <c r="N659" s="35">
        <v>10</v>
      </c>
      <c r="O659" s="7">
        <v>16.5</v>
      </c>
      <c r="P659" s="8" t="s">
        <v>12688</v>
      </c>
      <c r="Q659" s="2">
        <v>44012</v>
      </c>
      <c r="R659"/>
    </row>
    <row r="660" spans="1:18" ht="15.75" thickBot="1">
      <c r="A660" s="28">
        <v>34408383</v>
      </c>
      <c r="B660" s="24">
        <f>INDEX(Tableau1[], MATCH(Tableau3[[#This Row],[REFERENCE]], Tableau1[NUMERO], 0), 2)</f>
        <v>43901</v>
      </c>
      <c r="C660" s="25" t="str">
        <f>INDEX(Tableau1[], MATCH(Tableau3[[#This Row],[REFERENCE]], Tableau1[NUMERO], 0), 3)</f>
        <v>SPEC</v>
      </c>
      <c r="D660" s="25" t="str">
        <f>INDEX(Tableau1[], MATCH(Tableau3[[#This Row],[REFERENCE]], Tableau1[NUMERO], 0),4)</f>
        <v>SUPPORT CAPA VERT. BAS G200</v>
      </c>
      <c r="E660" s="25" t="str">
        <f>INDEX(Tableau1[], MATCH(Tableau3[[#This Row],[REFERENCE]], Tableau1[NUMERO], 0), 5)</f>
        <v>THM G200</v>
      </c>
      <c r="F660" s="25">
        <f>INDEX(Tableau1[], MATCH(Tableau3[[#This Row],[REFERENCE]], Tableau1[NUMERO], 0), 6)</f>
        <v>0</v>
      </c>
      <c r="G660" s="25">
        <f>INDEX(Tableau1[], MATCH(Tableau3[[#This Row],[REFERENCE]], Tableau1[NUMERO], 0), 7)</f>
        <v>0</v>
      </c>
      <c r="H660" s="25" t="s">
        <v>12704</v>
      </c>
      <c r="I660" s="28"/>
      <c r="J660" s="24">
        <v>43906</v>
      </c>
      <c r="K660" s="24">
        <v>43906</v>
      </c>
      <c r="L660" s="24"/>
      <c r="M660" s="26" t="s">
        <v>12701</v>
      </c>
      <c r="N660" s="36">
        <v>10</v>
      </c>
      <c r="O660" s="27">
        <v>15.5</v>
      </c>
      <c r="P660" s="28" t="s">
        <v>12688</v>
      </c>
      <c r="Q660" s="24">
        <v>44012</v>
      </c>
      <c r="R660" s="25"/>
    </row>
    <row r="661" spans="1:18" s="25" customFormat="1" ht="15.75" thickBot="1">
      <c r="A661" s="8">
        <v>34408384</v>
      </c>
      <c r="B661" s="2">
        <f>INDEX(Tableau1[], MATCH(Tableau3[[#This Row],[REFERENCE]], Tableau1[NUMERO], 0), 2)</f>
        <v>43902</v>
      </c>
      <c r="C661" t="str">
        <f>INDEX(Tableau1[], MATCH(Tableau3[[#This Row],[REFERENCE]], Tableau1[NUMERO], 0), 3)</f>
        <v>SPEC</v>
      </c>
      <c r="D661" t="str">
        <f>INDEX(Tableau1[], MATCH(Tableau3[[#This Row],[REFERENCE]], Tableau1[NUMERO], 0),4)</f>
        <v>SUPPORT CAPA VERT. HAUT G300</v>
      </c>
      <c r="E661" t="str">
        <f>INDEX(Tableau1[], MATCH(Tableau3[[#This Row],[REFERENCE]], Tableau1[NUMERO], 0), 5)</f>
        <v>THM G300</v>
      </c>
      <c r="F661">
        <f>INDEX(Tableau1[], MATCH(Tableau3[[#This Row],[REFERENCE]], Tableau1[NUMERO], 0), 6)</f>
        <v>0</v>
      </c>
      <c r="G661">
        <f>INDEX(Tableau1[], MATCH(Tableau3[[#This Row],[REFERENCE]], Tableau1[NUMERO], 0), 7)</f>
        <v>0</v>
      </c>
      <c r="H661" t="s">
        <v>12704</v>
      </c>
      <c r="I661" s="8"/>
      <c r="J661" s="2">
        <v>43906</v>
      </c>
      <c r="K661" s="2">
        <v>43906</v>
      </c>
      <c r="L661" s="2"/>
      <c r="M661" s="21" t="s">
        <v>12701</v>
      </c>
      <c r="N661" s="35">
        <v>20</v>
      </c>
      <c r="O661" s="7">
        <v>13.8</v>
      </c>
      <c r="P661" s="8" t="s">
        <v>12688</v>
      </c>
      <c r="Q661" s="2">
        <v>44012</v>
      </c>
      <c r="R661"/>
    </row>
    <row r="662" spans="1:18" ht="15.75" thickBot="1">
      <c r="A662" s="28">
        <v>34408385</v>
      </c>
      <c r="B662" s="24">
        <f>INDEX(Tableau1[], MATCH(Tableau3[[#This Row],[REFERENCE]], Tableau1[NUMERO], 0), 2)</f>
        <v>43902</v>
      </c>
      <c r="C662" s="25" t="str">
        <f>INDEX(Tableau1[], MATCH(Tableau3[[#This Row],[REFERENCE]], Tableau1[NUMERO], 0), 3)</f>
        <v>SPEC</v>
      </c>
      <c r="D662" s="25" t="str">
        <f>INDEX(Tableau1[], MATCH(Tableau3[[#This Row],[REFERENCE]], Tableau1[NUMERO], 0),4)</f>
        <v>SUPPORT CAPA VERT. BAS G300</v>
      </c>
      <c r="E662" s="25" t="str">
        <f>INDEX(Tableau1[], MATCH(Tableau3[[#This Row],[REFERENCE]], Tableau1[NUMERO], 0), 5)</f>
        <v>THM G300</v>
      </c>
      <c r="F662" s="25">
        <f>INDEX(Tableau1[], MATCH(Tableau3[[#This Row],[REFERENCE]], Tableau1[NUMERO], 0), 6)</f>
        <v>0</v>
      </c>
      <c r="G662" s="25">
        <f>INDEX(Tableau1[], MATCH(Tableau3[[#This Row],[REFERENCE]], Tableau1[NUMERO], 0), 7)</f>
        <v>0</v>
      </c>
      <c r="H662" s="25" t="s">
        <v>12704</v>
      </c>
      <c r="I662" s="28"/>
      <c r="J662" s="24">
        <v>43906</v>
      </c>
      <c r="K662" s="24">
        <v>43906</v>
      </c>
      <c r="L662" s="24"/>
      <c r="M662" s="26" t="s">
        <v>12701</v>
      </c>
      <c r="N662" s="36">
        <v>20</v>
      </c>
      <c r="O662" s="27">
        <v>16</v>
      </c>
      <c r="P662" s="28" t="s">
        <v>12688</v>
      </c>
      <c r="Q662" s="24">
        <v>44012</v>
      </c>
      <c r="R662" s="25"/>
    </row>
    <row r="663" spans="1:18" s="25" customFormat="1" ht="15.75" thickBot="1">
      <c r="A663" s="126">
        <v>34408239</v>
      </c>
      <c r="B663" s="2">
        <f>INDEX(Tableau1[], MATCH(Tableau3[[#This Row],[REFERENCE]], Tableau1[NUMERO], 0), 2)</f>
        <v>43867</v>
      </c>
      <c r="C663" t="str">
        <f>INDEX(Tableau1[], MATCH(Tableau3[[#This Row],[REFERENCE]], Tableau1[NUMERO], 0), 3)</f>
        <v>SPEC</v>
      </c>
      <c r="D663" t="str">
        <f>INDEX(Tableau1[], MATCH(Tableau3[[#This Row],[REFERENCE]], Tableau1[NUMERO], 0),4)</f>
        <v>PLATINE SUPPORT CUIVRE DISTRIBUTION GAUCHE</v>
      </c>
      <c r="E663">
        <f>INDEX(Tableau1[], MATCH(Tableau3[[#This Row],[REFERENCE]], Tableau1[NUMERO], 0), 5)</f>
        <v>0</v>
      </c>
      <c r="F663">
        <f>INDEX(Tableau1[], MATCH(Tableau3[[#This Row],[REFERENCE]], Tableau1[NUMERO], 0), 6)</f>
        <v>0</v>
      </c>
      <c r="G663">
        <f>INDEX(Tableau1[], MATCH(Tableau3[[#This Row],[REFERENCE]], Tableau1[NUMERO], 0), 7)</f>
        <v>0</v>
      </c>
      <c r="H663" t="s">
        <v>12609</v>
      </c>
      <c r="I663" s="8"/>
      <c r="J663" s="11" t="s">
        <v>12706</v>
      </c>
      <c r="K663" s="2">
        <v>43872</v>
      </c>
      <c r="L663" s="2"/>
      <c r="M663" s="21" t="s">
        <v>12703</v>
      </c>
      <c r="N663" s="35">
        <v>2</v>
      </c>
      <c r="O663" s="7">
        <v>18.05</v>
      </c>
      <c r="P663" s="8" t="s">
        <v>12591</v>
      </c>
      <c r="Q663" s="2">
        <v>43962</v>
      </c>
      <c r="R663" t="s">
        <v>12707</v>
      </c>
    </row>
    <row r="664" spans="1:18" ht="15.75" thickBot="1">
      <c r="A664" s="45">
        <v>34408221</v>
      </c>
      <c r="B664" s="24">
        <f>INDEX(Tableau1[], MATCH(Tableau3[[#This Row],[REFERENCE]], Tableau1[NUMERO], 0), 2)</f>
        <v>43867</v>
      </c>
      <c r="C664" s="25" t="str">
        <f>INDEX(Tableau1[], MATCH(Tableau3[[#This Row],[REFERENCE]], Tableau1[NUMERO], 0), 3)</f>
        <v>SPEC</v>
      </c>
      <c r="D664" s="25" t="str">
        <f>INDEX(Tableau1[], MATCH(Tableau3[[#This Row],[REFERENCE]], Tableau1[NUMERO], 0),4)</f>
        <v>PLATINE SUPPORT CUIVRE DISTRIBUTION DROITE</v>
      </c>
      <c r="E664" s="25">
        <f>INDEX(Tableau1[], MATCH(Tableau3[[#This Row],[REFERENCE]], Tableau1[NUMERO], 0), 5)</f>
        <v>0</v>
      </c>
      <c r="F664" s="25">
        <f>INDEX(Tableau1[], MATCH(Tableau3[[#This Row],[REFERENCE]], Tableau1[NUMERO], 0), 6)</f>
        <v>0</v>
      </c>
      <c r="G664" s="25">
        <f>INDEX(Tableau1[], MATCH(Tableau3[[#This Row],[REFERENCE]], Tableau1[NUMERO], 0), 7)</f>
        <v>0</v>
      </c>
      <c r="H664" s="25" t="s">
        <v>12609</v>
      </c>
      <c r="I664" s="28"/>
      <c r="J664" s="34" t="s">
        <v>12706</v>
      </c>
      <c r="K664" s="24">
        <v>43872</v>
      </c>
      <c r="L664" s="24"/>
      <c r="M664" s="26" t="s">
        <v>12703</v>
      </c>
      <c r="N664" s="36">
        <v>2</v>
      </c>
      <c r="O664" s="27">
        <v>18.05</v>
      </c>
      <c r="P664" s="28" t="s">
        <v>12591</v>
      </c>
      <c r="Q664" s="24">
        <v>43962</v>
      </c>
      <c r="R664" s="25" t="s">
        <v>12707</v>
      </c>
    </row>
    <row r="665" spans="1:18">
      <c r="A665" s="8">
        <v>34408402</v>
      </c>
      <c r="B665" s="2">
        <f>INDEX(Tableau1[], MATCH(Tableau3[[#This Row],[REFERENCE]], Tableau1[NUMERO], 0), 2)</f>
        <v>43910</v>
      </c>
      <c r="C665" t="str">
        <f>INDEX(Tableau1[], MATCH(Tableau3[[#This Row],[REFERENCE]], Tableau1[NUMERO], 0), 3)</f>
        <v>SPEC</v>
      </c>
      <c r="D665" t="str">
        <f>INDEX(Tableau1[], MATCH(Tableau3[[#This Row],[REFERENCE]], Tableau1[NUMERO], 0),4)</f>
        <v>UPS N OUTCOMING FUSE</v>
      </c>
      <c r="E665" t="str">
        <f>INDEX(Tableau1[], MATCH(Tableau3[[#This Row],[REFERENCE]], Tableau1[NUMERO], 0), 5)</f>
        <v>SAN MARINO</v>
      </c>
      <c r="F665" t="str">
        <f>INDEX(Tableau1[], MATCH(Tableau3[[#This Row],[REFERENCE]], Tableau1[NUMERO], 0), 6)</f>
        <v>E3S</v>
      </c>
      <c r="G665">
        <f>INDEX(Tableau1[], MATCH(Tableau3[[#This Row],[REFERENCE]], Tableau1[NUMERO], 0), 7)</f>
        <v>0</v>
      </c>
      <c r="H665" t="s">
        <v>12644</v>
      </c>
      <c r="J665" s="2">
        <v>43917</v>
      </c>
      <c r="K665" s="2">
        <v>43922</v>
      </c>
      <c r="L665" s="2"/>
      <c r="M665" s="21" t="s">
        <v>12701</v>
      </c>
      <c r="N665" s="8">
        <v>2</v>
      </c>
      <c r="O665" s="7">
        <v>20.100000000000001</v>
      </c>
      <c r="P665" s="8" t="s">
        <v>12656</v>
      </c>
      <c r="Q665" s="2">
        <v>43929</v>
      </c>
    </row>
    <row r="666" spans="1:18">
      <c r="A666" s="8">
        <v>34408401</v>
      </c>
      <c r="B666" s="2">
        <f>INDEX(Tableau1[], MATCH(Tableau3[[#This Row],[REFERENCE]], Tableau1[NUMERO], 0), 2)</f>
        <v>43910</v>
      </c>
      <c r="C666" t="str">
        <f>INDEX(Tableau1[], MATCH(Tableau3[[#This Row],[REFERENCE]], Tableau1[NUMERO], 0), 3)</f>
        <v>SPEC</v>
      </c>
      <c r="D666" t="str">
        <f>INDEX(Tableau1[], MATCH(Tableau3[[#This Row],[REFERENCE]], Tableau1[NUMERO], 0),4)</f>
        <v>UPS N INCOMING FUSE</v>
      </c>
      <c r="E666" t="str">
        <f>INDEX(Tableau1[], MATCH(Tableau3[[#This Row],[REFERENCE]], Tableau1[NUMERO], 0), 5)</f>
        <v>SAN MARINO</v>
      </c>
      <c r="F666" t="str">
        <f>INDEX(Tableau1[], MATCH(Tableau3[[#This Row],[REFERENCE]], Tableau1[NUMERO], 0), 6)</f>
        <v>E3S</v>
      </c>
      <c r="G666">
        <f>INDEX(Tableau1[], MATCH(Tableau3[[#This Row],[REFERENCE]], Tableau1[NUMERO], 0), 7)</f>
        <v>0</v>
      </c>
      <c r="H666" t="s">
        <v>12644</v>
      </c>
      <c r="J666" s="2">
        <v>43917</v>
      </c>
      <c r="K666" s="2">
        <v>43922</v>
      </c>
      <c r="L666" s="2"/>
      <c r="M666" s="21" t="s">
        <v>12701</v>
      </c>
      <c r="N666" s="8">
        <v>2</v>
      </c>
      <c r="O666" s="7">
        <v>19.95</v>
      </c>
      <c r="P666" s="8" t="s">
        <v>12656</v>
      </c>
      <c r="Q666" s="2">
        <v>43929</v>
      </c>
    </row>
    <row r="667" spans="1:18">
      <c r="A667" s="8">
        <v>34408399</v>
      </c>
      <c r="B667" s="2">
        <f>INDEX(Tableau1[], MATCH(Tableau3[[#This Row],[REFERENCE]], Tableau1[NUMERO], 0), 2)</f>
        <v>43910</v>
      </c>
      <c r="C667" t="str">
        <f>INDEX(Tableau1[], MATCH(Tableau3[[#This Row],[REFERENCE]], Tableau1[NUMERO], 0), 3)</f>
        <v>SPEC</v>
      </c>
      <c r="D667" t="str">
        <f>INDEX(Tableau1[], MATCH(Tableau3[[#This Row],[REFERENCE]], Tableau1[NUMERO], 0),4)</f>
        <v>PONTAGE BATT+ HAUT</v>
      </c>
      <c r="E667" t="str">
        <f>INDEX(Tableau1[], MATCH(Tableau3[[#This Row],[REFERENCE]], Tableau1[NUMERO], 0), 5)</f>
        <v>SAN MARINO</v>
      </c>
      <c r="F667" t="str">
        <f>INDEX(Tableau1[], MATCH(Tableau3[[#This Row],[REFERENCE]], Tableau1[NUMERO], 0), 6)</f>
        <v>E3S</v>
      </c>
      <c r="G667">
        <f>INDEX(Tableau1[], MATCH(Tableau3[[#This Row],[REFERENCE]], Tableau1[NUMERO], 0), 7)</f>
        <v>0</v>
      </c>
      <c r="H667" t="s">
        <v>12644</v>
      </c>
      <c r="J667" s="2">
        <v>43917</v>
      </c>
      <c r="K667" s="2">
        <v>43922</v>
      </c>
      <c r="L667" s="2"/>
      <c r="M667" s="21" t="s">
        <v>12701</v>
      </c>
      <c r="N667" s="8">
        <v>2</v>
      </c>
      <c r="O667" s="7">
        <v>50.7</v>
      </c>
      <c r="P667" s="8" t="s">
        <v>12656</v>
      </c>
      <c r="Q667" s="2">
        <v>43929</v>
      </c>
    </row>
    <row r="668" spans="1:18">
      <c r="A668" s="8">
        <v>34408398</v>
      </c>
      <c r="B668" s="2">
        <f>INDEX(Tableau1[], MATCH(Tableau3[[#This Row],[REFERENCE]], Tableau1[NUMERO], 0), 2)</f>
        <v>43910</v>
      </c>
      <c r="C668" t="str">
        <f>INDEX(Tableau1[], MATCH(Tableau3[[#This Row],[REFERENCE]], Tableau1[NUMERO], 0), 3)</f>
        <v>SPEC</v>
      </c>
      <c r="D668" t="str">
        <f>INDEX(Tableau1[], MATCH(Tableau3[[#This Row],[REFERENCE]], Tableau1[NUMERO], 0),4)</f>
        <v>PONTAGE BATT+ BAS</v>
      </c>
      <c r="E668" t="str">
        <f>INDEX(Tableau1[], MATCH(Tableau3[[#This Row],[REFERENCE]], Tableau1[NUMERO], 0), 5)</f>
        <v>SAN MARINO</v>
      </c>
      <c r="F668" t="str">
        <f>INDEX(Tableau1[], MATCH(Tableau3[[#This Row],[REFERENCE]], Tableau1[NUMERO], 0), 6)</f>
        <v>E3S</v>
      </c>
      <c r="G668">
        <f>INDEX(Tableau1[], MATCH(Tableau3[[#This Row],[REFERENCE]], Tableau1[NUMERO], 0), 7)</f>
        <v>0</v>
      </c>
      <c r="H668" t="s">
        <v>12644</v>
      </c>
      <c r="J668" s="2">
        <v>43917</v>
      </c>
      <c r="K668" s="2">
        <v>43922</v>
      </c>
      <c r="L668" s="2"/>
      <c r="M668" s="21" t="s">
        <v>12701</v>
      </c>
      <c r="N668" s="8">
        <v>2</v>
      </c>
      <c r="O668" s="7">
        <v>50.7</v>
      </c>
      <c r="P668" s="8" t="s">
        <v>12656</v>
      </c>
      <c r="Q668" s="2">
        <v>43929</v>
      </c>
    </row>
    <row r="669" spans="1:18">
      <c r="A669" s="8">
        <v>34408397</v>
      </c>
      <c r="B669" s="2">
        <f>INDEX(Tableau1[], MATCH(Tableau3[[#This Row],[REFERENCE]], Tableau1[NUMERO], 0), 2)</f>
        <v>43909</v>
      </c>
      <c r="C669" t="str">
        <f>INDEX(Tableau1[], MATCH(Tableau3[[#This Row],[REFERENCE]], Tableau1[NUMERO], 0), 3)</f>
        <v>SPEC</v>
      </c>
      <c r="D669" t="str">
        <f>INDEX(Tableau1[], MATCH(Tableau3[[#This Row],[REFERENCE]], Tableau1[NUMERO], 0),4)</f>
        <v>UPS N INCOMING CX TOP</v>
      </c>
      <c r="E669" t="str">
        <f>INDEX(Tableau1[], MATCH(Tableau3[[#This Row],[REFERENCE]], Tableau1[NUMERO], 0), 5)</f>
        <v>SAN MARINO</v>
      </c>
      <c r="F669" t="str">
        <f>INDEX(Tableau1[], MATCH(Tableau3[[#This Row],[REFERENCE]], Tableau1[NUMERO], 0), 6)</f>
        <v>E3S</v>
      </c>
      <c r="G669">
        <f>INDEX(Tableau1[], MATCH(Tableau3[[#This Row],[REFERENCE]], Tableau1[NUMERO], 0), 7)</f>
        <v>0</v>
      </c>
      <c r="H669" t="s">
        <v>12644</v>
      </c>
      <c r="J669" s="2">
        <v>43917</v>
      </c>
      <c r="K669" s="2">
        <v>43922</v>
      </c>
      <c r="L669" s="2"/>
      <c r="M669" s="21" t="s">
        <v>12701</v>
      </c>
      <c r="N669" s="8">
        <v>2</v>
      </c>
      <c r="O669" s="7">
        <v>26.15</v>
      </c>
      <c r="P669" s="8" t="s">
        <v>12656</v>
      </c>
      <c r="Q669" s="2">
        <v>43929</v>
      </c>
    </row>
    <row r="670" spans="1:18">
      <c r="A670" s="8">
        <v>34408396</v>
      </c>
      <c r="B670" s="2">
        <f>INDEX(Tableau1[], MATCH(Tableau3[[#This Row],[REFERENCE]], Tableau1[NUMERO], 0), 2)</f>
        <v>43909</v>
      </c>
      <c r="C670" t="str">
        <f>INDEX(Tableau1[], MATCH(Tableau3[[#This Row],[REFERENCE]], Tableau1[NUMERO], 0), 3)</f>
        <v>SPEC</v>
      </c>
      <c r="D670" t="str">
        <f>INDEX(Tableau1[], MATCH(Tableau3[[#This Row],[REFERENCE]], Tableau1[NUMERO], 0),4)</f>
        <v>UPS N INCOMING CX BOTTOM</v>
      </c>
      <c r="E670" t="str">
        <f>INDEX(Tableau1[], MATCH(Tableau3[[#This Row],[REFERENCE]], Tableau1[NUMERO], 0), 5)</f>
        <v>SAN MARINO</v>
      </c>
      <c r="F670" t="str">
        <f>INDEX(Tableau1[], MATCH(Tableau3[[#This Row],[REFERENCE]], Tableau1[NUMERO], 0), 6)</f>
        <v>E3S</v>
      </c>
      <c r="G670">
        <f>INDEX(Tableau1[], MATCH(Tableau3[[#This Row],[REFERENCE]], Tableau1[NUMERO], 0), 7)</f>
        <v>0</v>
      </c>
      <c r="H670" t="s">
        <v>12644</v>
      </c>
      <c r="J670" s="2">
        <v>43917</v>
      </c>
      <c r="K670" s="2">
        <v>43922</v>
      </c>
      <c r="L670" s="2"/>
      <c r="M670" s="21" t="s">
        <v>12701</v>
      </c>
      <c r="N670" s="8">
        <v>2</v>
      </c>
      <c r="O670" s="7">
        <v>22.6</v>
      </c>
      <c r="P670" s="8" t="s">
        <v>12656</v>
      </c>
      <c r="Q670" s="2">
        <v>43929</v>
      </c>
    </row>
    <row r="671" spans="1:18">
      <c r="A671" s="8">
        <v>34408395</v>
      </c>
      <c r="B671" s="2">
        <f>INDEX(Tableau1[], MATCH(Tableau3[[#This Row],[REFERENCE]], Tableau1[NUMERO], 0), 2)</f>
        <v>43909</v>
      </c>
      <c r="C671" t="str">
        <f>INDEX(Tableau1[], MATCH(Tableau3[[#This Row],[REFERENCE]], Tableau1[NUMERO], 0), 3)</f>
        <v>SPEC</v>
      </c>
      <c r="D671" t="str">
        <f>INDEX(Tableau1[], MATCH(Tableau3[[#This Row],[REFERENCE]], Tableau1[NUMERO], 0),4)</f>
        <v>UPS BATT + INCOMING CX</v>
      </c>
      <c r="E671" t="str">
        <f>INDEX(Tableau1[], MATCH(Tableau3[[#This Row],[REFERENCE]], Tableau1[NUMERO], 0), 5)</f>
        <v>SAN MARINO</v>
      </c>
      <c r="F671" t="str">
        <f>INDEX(Tableau1[], MATCH(Tableau3[[#This Row],[REFERENCE]], Tableau1[NUMERO], 0), 6)</f>
        <v>E3S</v>
      </c>
      <c r="G671">
        <f>INDEX(Tableau1[], MATCH(Tableau3[[#This Row],[REFERENCE]], Tableau1[NUMERO], 0), 7)</f>
        <v>0</v>
      </c>
      <c r="H671" t="s">
        <v>12644</v>
      </c>
      <c r="J671" s="2">
        <v>43917</v>
      </c>
      <c r="K671" s="2">
        <v>43922</v>
      </c>
      <c r="L671" s="2"/>
      <c r="M671" s="21" t="s">
        <v>12701</v>
      </c>
      <c r="N671" s="8">
        <v>2</v>
      </c>
      <c r="O671" s="7">
        <v>22.15</v>
      </c>
      <c r="P671" s="8" t="s">
        <v>12656</v>
      </c>
      <c r="Q671" s="2">
        <v>43929</v>
      </c>
    </row>
    <row r="672" spans="1:18">
      <c r="A672" s="8">
        <v>34408394</v>
      </c>
      <c r="B672" s="2">
        <f>INDEX(Tableau1[], MATCH(Tableau3[[#This Row],[REFERENCE]], Tableau1[NUMERO], 0), 2)</f>
        <v>43909</v>
      </c>
      <c r="C672" t="str">
        <f>INDEX(Tableau1[], MATCH(Tableau3[[#This Row],[REFERENCE]], Tableau1[NUMERO], 0), 3)</f>
        <v>SPEC</v>
      </c>
      <c r="D672" t="str">
        <f>INDEX(Tableau1[], MATCH(Tableau3[[#This Row],[REFERENCE]], Tableau1[NUMERO], 0),4)</f>
        <v>UPS BATT - INCOMING CX</v>
      </c>
      <c r="E672" t="str">
        <f>INDEX(Tableau1[], MATCH(Tableau3[[#This Row],[REFERENCE]], Tableau1[NUMERO], 0), 5)</f>
        <v>SAN MARINO</v>
      </c>
      <c r="F672" t="str">
        <f>INDEX(Tableau1[], MATCH(Tableau3[[#This Row],[REFERENCE]], Tableau1[NUMERO], 0), 6)</f>
        <v>E3S</v>
      </c>
      <c r="G672">
        <f>INDEX(Tableau1[], MATCH(Tableau3[[#This Row],[REFERENCE]], Tableau1[NUMERO], 0), 7)</f>
        <v>0</v>
      </c>
      <c r="H672" t="s">
        <v>12644</v>
      </c>
      <c r="J672" s="2">
        <v>43917</v>
      </c>
      <c r="K672" s="2">
        <v>43922</v>
      </c>
      <c r="L672" s="2"/>
      <c r="M672" s="21" t="s">
        <v>12701</v>
      </c>
      <c r="N672" s="8">
        <v>2</v>
      </c>
      <c r="O672" s="7">
        <v>26.85</v>
      </c>
      <c r="P672" s="8" t="s">
        <v>12656</v>
      </c>
      <c r="Q672" s="2">
        <v>43929</v>
      </c>
    </row>
    <row r="673" spans="1:18" s="25" customFormat="1" ht="15.75" thickBot="1">
      <c r="A673" s="8">
        <v>34408393</v>
      </c>
      <c r="B673" s="2">
        <f>INDEX(Tableau1[], MATCH(Tableau3[[#This Row],[REFERENCE]], Tableau1[NUMERO], 0), 2)</f>
        <v>43909</v>
      </c>
      <c r="C673" t="str">
        <f>INDEX(Tableau1[], MATCH(Tableau3[[#This Row],[REFERENCE]], Tableau1[NUMERO], 0), 3)</f>
        <v>SPEC</v>
      </c>
      <c r="D673" t="str">
        <f>INDEX(Tableau1[], MATCH(Tableau3[[#This Row],[REFERENCE]], Tableau1[NUMERO], 0),4)</f>
        <v>COP BAT BUSBAR</v>
      </c>
      <c r="E673" t="str">
        <f>INDEX(Tableau1[], MATCH(Tableau3[[#This Row],[REFERENCE]], Tableau1[NUMERO], 0), 5)</f>
        <v>SAN MARINO</v>
      </c>
      <c r="F673" t="str">
        <f>INDEX(Tableau1[], MATCH(Tableau3[[#This Row],[REFERENCE]], Tableau1[NUMERO], 0), 6)</f>
        <v>E3S</v>
      </c>
      <c r="G673">
        <f>INDEX(Tableau1[], MATCH(Tableau3[[#This Row],[REFERENCE]], Tableau1[NUMERO], 0), 7)</f>
        <v>0</v>
      </c>
      <c r="H673" t="s">
        <v>12644</v>
      </c>
      <c r="I673" s="8"/>
      <c r="J673" s="2">
        <v>43917</v>
      </c>
      <c r="K673" s="2">
        <v>43922</v>
      </c>
      <c r="L673" s="2"/>
      <c r="M673" s="21" t="s">
        <v>12701</v>
      </c>
      <c r="N673" s="8">
        <v>4</v>
      </c>
      <c r="O673" s="7">
        <v>46.45</v>
      </c>
      <c r="P673" s="8" t="s">
        <v>12656</v>
      </c>
      <c r="Q673" s="2">
        <v>43929</v>
      </c>
      <c r="R673"/>
    </row>
    <row r="674" spans="1:18" ht="15.75" thickBot="1">
      <c r="A674" s="26" t="s">
        <v>12708</v>
      </c>
      <c r="B674" s="24" t="e">
        <f>INDEX(Tableau1[], MATCH(Tableau3[[#This Row],[REFERENCE]], Tableau1[NUMERO], 0), 2)</f>
        <v>#N/A</v>
      </c>
      <c r="C674" s="25" t="e">
        <f>INDEX(Tableau1[], MATCH(Tableau3[[#This Row],[REFERENCE]], Tableau1[NUMERO], 0), 3)</f>
        <v>#N/A</v>
      </c>
      <c r="D674" s="25" t="e">
        <f>INDEX(Tableau1[], MATCH(Tableau3[[#This Row],[REFERENCE]], Tableau1[NUMERO], 0),4)</f>
        <v>#N/A</v>
      </c>
      <c r="E674" s="25" t="e">
        <f>INDEX(Tableau1[], MATCH(Tableau3[[#This Row],[REFERENCE]], Tableau1[NUMERO], 0), 5)</f>
        <v>#N/A</v>
      </c>
      <c r="F674" s="25" t="e">
        <f>INDEX(Tableau1[], MATCH(Tableau3[[#This Row],[REFERENCE]], Tableau1[NUMERO], 0), 6)</f>
        <v>#N/A</v>
      </c>
      <c r="G674" s="25" t="e">
        <f>INDEX(Tableau1[], MATCH(Tableau3[[#This Row],[REFERENCE]], Tableau1[NUMERO], 0), 7)</f>
        <v>#N/A</v>
      </c>
      <c r="H674" s="25" t="s">
        <v>12644</v>
      </c>
      <c r="I674" s="28"/>
      <c r="J674" s="24">
        <v>43917</v>
      </c>
      <c r="K674" s="24">
        <v>43922</v>
      </c>
      <c r="L674" s="24"/>
      <c r="M674" s="26" t="s">
        <v>12701</v>
      </c>
      <c r="N674" s="28">
        <v>1</v>
      </c>
      <c r="O674" s="27">
        <v>35.700000000000003</v>
      </c>
      <c r="P674" s="28" t="s">
        <v>12656</v>
      </c>
      <c r="Q674" s="24">
        <v>43929</v>
      </c>
      <c r="R674" s="25"/>
    </row>
    <row r="675" spans="1:18">
      <c r="A675" s="8">
        <v>34408400</v>
      </c>
      <c r="B675" s="2">
        <f>INDEX(Tableau1[], MATCH(Tableau3[[#This Row],[REFERENCE]], Tableau1[NUMERO], 0), 2)</f>
        <v>43910</v>
      </c>
      <c r="C675" t="str">
        <f>INDEX(Tableau1[], MATCH(Tableau3[[#This Row],[REFERENCE]], Tableau1[NUMERO], 0), 3)</f>
        <v>SPEC</v>
      </c>
      <c r="D675" t="str">
        <f>INDEX(Tableau1[], MATCH(Tableau3[[#This Row],[REFERENCE]], Tableau1[NUMERO], 0),4)</f>
        <v>SUPPORT FUSE</v>
      </c>
      <c r="E675" t="str">
        <f>INDEX(Tableau1[], MATCH(Tableau3[[#This Row],[REFERENCE]], Tableau1[NUMERO], 0), 5)</f>
        <v>SAN MARINO</v>
      </c>
      <c r="F675" t="str">
        <f>INDEX(Tableau1[], MATCH(Tableau3[[#This Row],[REFERENCE]], Tableau1[NUMERO], 0), 6)</f>
        <v>E3S</v>
      </c>
      <c r="G675">
        <f>INDEX(Tableau1[], MATCH(Tableau3[[#This Row],[REFERENCE]], Tableau1[NUMERO], 0), 7)</f>
        <v>0</v>
      </c>
      <c r="H675" t="s">
        <v>12609</v>
      </c>
      <c r="J675" s="2">
        <v>43917</v>
      </c>
      <c r="K675" s="2">
        <v>43920</v>
      </c>
      <c r="L675" s="2"/>
      <c r="M675" s="21" t="s">
        <v>12701</v>
      </c>
      <c r="N675" s="8">
        <v>2</v>
      </c>
      <c r="O675" s="7">
        <v>15</v>
      </c>
      <c r="P675" s="8" t="s">
        <v>12591</v>
      </c>
      <c r="Q675" s="2">
        <v>44012</v>
      </c>
    </row>
    <row r="676" spans="1:18">
      <c r="A676" s="8">
        <v>34408392</v>
      </c>
      <c r="B676" s="2">
        <f>INDEX(Tableau1[], MATCH(Tableau3[[#This Row],[REFERENCE]], Tableau1[NUMERO], 0), 2)</f>
        <v>43909</v>
      </c>
      <c r="C676" t="str">
        <f>INDEX(Tableau1[], MATCH(Tableau3[[#This Row],[REFERENCE]], Tableau1[NUMERO], 0), 3)</f>
        <v>SPEC</v>
      </c>
      <c r="D676" t="str">
        <f>INDEX(Tableau1[], MATCH(Tableau3[[#This Row],[REFERENCE]], Tableau1[NUMERO], 0),4)</f>
        <v>INS400 SUPPORT h71</v>
      </c>
      <c r="E676" t="str">
        <f>INDEX(Tableau1[], MATCH(Tableau3[[#This Row],[REFERENCE]], Tableau1[NUMERO], 0), 5)</f>
        <v>SAN MARINO</v>
      </c>
      <c r="F676" t="str">
        <f>INDEX(Tableau1[], MATCH(Tableau3[[#This Row],[REFERENCE]], Tableau1[NUMERO], 0), 6)</f>
        <v>E3S</v>
      </c>
      <c r="G676">
        <f>INDEX(Tableau1[], MATCH(Tableau3[[#This Row],[REFERENCE]], Tableau1[NUMERO], 0), 7)</f>
        <v>0</v>
      </c>
      <c r="H676" t="s">
        <v>12609</v>
      </c>
      <c r="J676" s="2">
        <v>43917</v>
      </c>
      <c r="K676" s="2">
        <v>43920</v>
      </c>
      <c r="L676" s="2"/>
      <c r="M676" s="21" t="s">
        <v>12701</v>
      </c>
      <c r="N676" s="8">
        <v>2</v>
      </c>
      <c r="O676" s="7">
        <v>19</v>
      </c>
      <c r="P676" s="8" t="s">
        <v>12591</v>
      </c>
      <c r="Q676" s="2">
        <v>44012</v>
      </c>
    </row>
    <row r="677" spans="1:18">
      <c r="A677" s="8">
        <v>34408391</v>
      </c>
      <c r="B677" s="2">
        <f>INDEX(Tableau1[], MATCH(Tableau3[[#This Row],[REFERENCE]], Tableau1[NUMERO], 0), 2)</f>
        <v>43909</v>
      </c>
      <c r="C677" t="str">
        <f>INDEX(Tableau1[], MATCH(Tableau3[[#This Row],[REFERENCE]], Tableau1[NUMERO], 0), 3)</f>
        <v>SPEC</v>
      </c>
      <c r="D677" t="str">
        <f>INDEX(Tableau1[], MATCH(Tableau3[[#This Row],[REFERENCE]], Tableau1[NUMERO], 0),4)</f>
        <v>PLAQUE DE FOND</v>
      </c>
      <c r="E677" t="str">
        <f>INDEX(Tableau1[], MATCH(Tableau3[[#This Row],[REFERENCE]], Tableau1[NUMERO], 0), 5)</f>
        <v>SAN MARINO</v>
      </c>
      <c r="F677" t="str">
        <f>INDEX(Tableau1[], MATCH(Tableau3[[#This Row],[REFERENCE]], Tableau1[NUMERO], 0), 6)</f>
        <v>E3S</v>
      </c>
      <c r="G677">
        <f>INDEX(Tableau1[], MATCH(Tableau3[[#This Row],[REFERENCE]], Tableau1[NUMERO], 0), 7)</f>
        <v>0</v>
      </c>
      <c r="H677" t="s">
        <v>12609</v>
      </c>
      <c r="J677" s="2">
        <v>43917</v>
      </c>
      <c r="K677" s="2">
        <v>43920</v>
      </c>
      <c r="L677" s="2"/>
      <c r="M677" s="21" t="s">
        <v>12701</v>
      </c>
      <c r="N677" s="8">
        <v>1</v>
      </c>
      <c r="O677" s="7">
        <v>55</v>
      </c>
      <c r="P677" s="8" t="s">
        <v>12591</v>
      </c>
      <c r="Q677" s="2">
        <v>44012</v>
      </c>
    </row>
    <row r="678" spans="1:18">
      <c r="A678" s="8">
        <v>34408390</v>
      </c>
      <c r="B678" s="2">
        <f>INDEX(Tableau1[], MATCH(Tableau3[[#This Row],[REFERENCE]], Tableau1[NUMERO], 0), 2)</f>
        <v>43909</v>
      </c>
      <c r="C678" t="str">
        <f>INDEX(Tableau1[], MATCH(Tableau3[[#This Row],[REFERENCE]], Tableau1[NUMERO], 0), 3)</f>
        <v>SPEC</v>
      </c>
      <c r="D678" t="str">
        <f>INDEX(Tableau1[], MATCH(Tableau3[[#This Row],[REFERENCE]], Tableau1[NUMERO], 0),4)</f>
        <v>PLASTRON PROTECTION</v>
      </c>
      <c r="E678" t="str">
        <f>INDEX(Tableau1[], MATCH(Tableau3[[#This Row],[REFERENCE]], Tableau1[NUMERO], 0), 5)</f>
        <v>SAN MARINO</v>
      </c>
      <c r="F678" t="str">
        <f>INDEX(Tableau1[], MATCH(Tableau3[[#This Row],[REFERENCE]], Tableau1[NUMERO], 0), 6)</f>
        <v>E3S</v>
      </c>
      <c r="G678">
        <f>INDEX(Tableau1[], MATCH(Tableau3[[#This Row],[REFERENCE]], Tableau1[NUMERO], 0), 7)</f>
        <v>0</v>
      </c>
      <c r="H678" t="s">
        <v>12609</v>
      </c>
      <c r="J678" s="2">
        <v>43917</v>
      </c>
      <c r="K678" s="2">
        <v>43920</v>
      </c>
      <c r="L678" s="2"/>
      <c r="M678" s="21" t="s">
        <v>12701</v>
      </c>
      <c r="N678" s="8">
        <v>1</v>
      </c>
      <c r="O678" s="7">
        <v>38</v>
      </c>
      <c r="P678" s="8" t="s">
        <v>12591</v>
      </c>
      <c r="Q678" s="2">
        <v>44012</v>
      </c>
    </row>
    <row r="679" spans="1:18" s="25" customFormat="1" ht="15.75" thickBot="1">
      <c r="A679" s="8">
        <v>34408389</v>
      </c>
      <c r="B679" s="2">
        <f>INDEX(Tableau1[], MATCH(Tableau3[[#This Row],[REFERENCE]], Tableau1[NUMERO], 0), 2)</f>
        <v>43907</v>
      </c>
      <c r="C679" t="str">
        <f>INDEX(Tableau1[], MATCH(Tableau3[[#This Row],[REFERENCE]], Tableau1[NUMERO], 0), 3)</f>
        <v>SPEC</v>
      </c>
      <c r="D679" t="str">
        <f>INDEX(Tableau1[], MATCH(Tableau3[[#This Row],[REFERENCE]], Tableau1[NUMERO], 0),4)</f>
        <v>SUPPORT PLASTRON DROIT ASM</v>
      </c>
      <c r="E679" t="str">
        <f>INDEX(Tableau1[], MATCH(Tableau3[[#This Row],[REFERENCE]], Tableau1[NUMERO], 0), 5)</f>
        <v>SAN MARINO</v>
      </c>
      <c r="F679" t="str">
        <f>INDEX(Tableau1[], MATCH(Tableau3[[#This Row],[REFERENCE]], Tableau1[NUMERO], 0), 6)</f>
        <v>E3S</v>
      </c>
      <c r="G679">
        <f>INDEX(Tableau1[], MATCH(Tableau3[[#This Row],[REFERENCE]], Tableau1[NUMERO], 0), 7)</f>
        <v>0</v>
      </c>
      <c r="H679" t="s">
        <v>12609</v>
      </c>
      <c r="I679" s="8"/>
      <c r="J679" s="2">
        <v>43917</v>
      </c>
      <c r="K679" s="2">
        <v>43920</v>
      </c>
      <c r="L679" s="2"/>
      <c r="M679" s="21" t="s">
        <v>12701</v>
      </c>
      <c r="N679" s="8">
        <v>1</v>
      </c>
      <c r="O679" s="7">
        <v>58</v>
      </c>
      <c r="P679" s="8" t="s">
        <v>12591</v>
      </c>
      <c r="Q679" s="2">
        <v>44012</v>
      </c>
      <c r="R679"/>
    </row>
    <row r="680" spans="1:18" ht="15.75" thickBot="1">
      <c r="A680" s="28">
        <v>34408387</v>
      </c>
      <c r="B680" s="24">
        <f>INDEX(Tableau1[], MATCH(Tableau3[[#This Row],[REFERENCE]], Tableau1[NUMERO], 0), 2)</f>
        <v>43907</v>
      </c>
      <c r="C680" s="25" t="str">
        <f>INDEX(Tableau1[], MATCH(Tableau3[[#This Row],[REFERENCE]], Tableau1[NUMERO], 0), 3)</f>
        <v>SPEC</v>
      </c>
      <c r="D680" s="25" t="str">
        <f>INDEX(Tableau1[], MATCH(Tableau3[[#This Row],[REFERENCE]], Tableau1[NUMERO], 0),4)</f>
        <v>SUPPORT PLASTRON GAUCHE ASM</v>
      </c>
      <c r="E680" s="25" t="str">
        <f>INDEX(Tableau1[], MATCH(Tableau3[[#This Row],[REFERENCE]], Tableau1[NUMERO], 0), 5)</f>
        <v>SAN MARINO</v>
      </c>
      <c r="F680" s="25" t="str">
        <f>INDEX(Tableau1[], MATCH(Tableau3[[#This Row],[REFERENCE]], Tableau1[NUMERO], 0), 6)</f>
        <v>E3S</v>
      </c>
      <c r="G680" s="25">
        <f>INDEX(Tableau1[], MATCH(Tableau3[[#This Row],[REFERENCE]], Tableau1[NUMERO], 0), 7)</f>
        <v>0</v>
      </c>
      <c r="H680" s="25" t="s">
        <v>12609</v>
      </c>
      <c r="I680" s="28"/>
      <c r="J680" s="24">
        <v>43917</v>
      </c>
      <c r="K680" s="24">
        <v>43920</v>
      </c>
      <c r="L680" s="24"/>
      <c r="M680" s="26" t="s">
        <v>12701</v>
      </c>
      <c r="N680" s="28">
        <v>1</v>
      </c>
      <c r="O680" s="27">
        <v>58</v>
      </c>
      <c r="P680" s="28" t="s">
        <v>12591</v>
      </c>
      <c r="Q680" s="24">
        <v>44012</v>
      </c>
      <c r="R680" s="25"/>
    </row>
    <row r="681" spans="1:18" s="25" customFormat="1" ht="15.75" thickBot="1">
      <c r="A681" s="21" t="s">
        <v>12709</v>
      </c>
      <c r="B681" s="2" t="e">
        <f>INDEX(Tableau1[], MATCH(Tableau3[[#This Row],[REFERENCE]], Tableau1[NUMERO], 0), 2)</f>
        <v>#N/A</v>
      </c>
      <c r="C681" t="e">
        <f>INDEX(Tableau1[], MATCH(Tableau3[[#This Row],[REFERENCE]], Tableau1[NUMERO], 0), 3)</f>
        <v>#N/A</v>
      </c>
      <c r="D681" t="e">
        <f>INDEX(Tableau1[], MATCH(Tableau3[[#This Row],[REFERENCE]], Tableau1[NUMERO], 0),4)</f>
        <v>#N/A</v>
      </c>
      <c r="E681" t="e">
        <f>INDEX(Tableau1[], MATCH(Tableau3[[#This Row],[REFERENCE]], Tableau1[NUMERO], 0), 5)</f>
        <v>#N/A</v>
      </c>
      <c r="F681" t="e">
        <f>INDEX(Tableau1[], MATCH(Tableau3[[#This Row],[REFERENCE]], Tableau1[NUMERO], 0), 6)</f>
        <v>#N/A</v>
      </c>
      <c r="G681" t="e">
        <f>INDEX(Tableau1[], MATCH(Tableau3[[#This Row],[REFERENCE]], Tableau1[NUMERO], 0), 7)</f>
        <v>#N/A</v>
      </c>
      <c r="H681" t="s">
        <v>12609</v>
      </c>
      <c r="I681" s="8"/>
      <c r="J681" s="2" t="s">
        <v>12710</v>
      </c>
      <c r="K681" s="2"/>
      <c r="L681" s="2"/>
      <c r="M681" s="21" t="s">
        <v>12701</v>
      </c>
      <c r="N681" s="35">
        <v>1</v>
      </c>
      <c r="O681" s="7"/>
      <c r="P681" s="8"/>
      <c r="Q681" s="2"/>
      <c r="R681" t="s">
        <v>12711</v>
      </c>
    </row>
    <row r="682" spans="1:18" ht="15.75" thickBot="1">
      <c r="A682" s="26" t="s">
        <v>12712</v>
      </c>
      <c r="B682" s="24" t="e">
        <f>INDEX(Tableau1[], MATCH(Tableau3[[#This Row],[REFERENCE]], Tableau1[NUMERO], 0), 2)</f>
        <v>#N/A</v>
      </c>
      <c r="C682" s="25" t="e">
        <f>INDEX(Tableau1[], MATCH(Tableau3[[#This Row],[REFERENCE]], Tableau1[NUMERO], 0), 3)</f>
        <v>#N/A</v>
      </c>
      <c r="D682" s="25" t="e">
        <f>INDEX(Tableau1[], MATCH(Tableau3[[#This Row],[REFERENCE]], Tableau1[NUMERO], 0),4)</f>
        <v>#N/A</v>
      </c>
      <c r="E682" s="25" t="e">
        <f>INDEX(Tableau1[], MATCH(Tableau3[[#This Row],[REFERENCE]], Tableau1[NUMERO], 0), 5)</f>
        <v>#N/A</v>
      </c>
      <c r="F682" s="25" t="e">
        <f>INDEX(Tableau1[], MATCH(Tableau3[[#This Row],[REFERENCE]], Tableau1[NUMERO], 0), 6)</f>
        <v>#N/A</v>
      </c>
      <c r="G682" s="25" t="e">
        <f>INDEX(Tableau1[], MATCH(Tableau3[[#This Row],[REFERENCE]], Tableau1[NUMERO], 0), 7)</f>
        <v>#N/A</v>
      </c>
      <c r="H682" s="25" t="s">
        <v>12609</v>
      </c>
      <c r="I682" s="28"/>
      <c r="J682" s="24" t="s">
        <v>12710</v>
      </c>
      <c r="K682" s="24"/>
      <c r="L682" s="24"/>
      <c r="M682" s="26" t="s">
        <v>12701</v>
      </c>
      <c r="N682" s="36">
        <v>1</v>
      </c>
      <c r="O682" s="27"/>
      <c r="P682" s="28"/>
      <c r="Q682" s="24"/>
      <c r="R682" s="25" t="s">
        <v>12711</v>
      </c>
    </row>
    <row r="683" spans="1:18">
      <c r="A683" s="8">
        <v>34408442</v>
      </c>
      <c r="B683" s="2">
        <f>INDEX(Tableau1[], MATCH(Tableau3[[#This Row],[REFERENCE]], Tableau1[NUMERO], 0), 2)</f>
        <v>43931</v>
      </c>
      <c r="C683" t="str">
        <f>INDEX(Tableau1[], MATCH(Tableau3[[#This Row],[REFERENCE]], Tableau1[NUMERO], 0), 3)</f>
        <v>SPEC</v>
      </c>
      <c r="D683" t="str">
        <f>INDEX(Tableau1[], MATCH(Tableau3[[#This Row],[REFERENCE]], Tableau1[NUMERO], 0),4)</f>
        <v>CX RACCORDEMENT CLIENT 50X10</v>
      </c>
      <c r="E683" t="str">
        <f>INDEX(Tableau1[], MATCH(Tableau3[[#This Row],[REFERENCE]], Tableau1[NUMERO], 0), 5)</f>
        <v>INTEL IRELAND</v>
      </c>
      <c r="F683" t="str">
        <f>INDEX(Tableau1[], MATCH(Tableau3[[#This Row],[REFERENCE]], Tableau1[NUMERO], 0), 6)</f>
        <v>G7K</v>
      </c>
      <c r="G683">
        <f>INDEX(Tableau1[], MATCH(Tableau3[[#This Row],[REFERENCE]], Tableau1[NUMERO], 0), 7)</f>
        <v>0</v>
      </c>
      <c r="H683" t="s">
        <v>12644</v>
      </c>
      <c r="J683" s="2">
        <v>43935</v>
      </c>
      <c r="K683" s="2">
        <v>43938</v>
      </c>
      <c r="L683" s="2"/>
      <c r="M683" s="21" t="s">
        <v>12701</v>
      </c>
      <c r="N683" s="35">
        <v>11</v>
      </c>
      <c r="O683" s="37" t="s">
        <v>12713</v>
      </c>
      <c r="P683" s="8" t="s">
        <v>12638</v>
      </c>
      <c r="Q683" s="2">
        <v>43945</v>
      </c>
    </row>
    <row r="684" spans="1:18">
      <c r="A684" s="8">
        <v>34408454</v>
      </c>
      <c r="B684" s="2">
        <f>INDEX(Tableau1[], MATCH(Tableau3[[#This Row],[REFERENCE]], Tableau1[NUMERO], 0), 2)</f>
        <v>43935</v>
      </c>
      <c r="C684" t="str">
        <f>INDEX(Tableau1[], MATCH(Tableau3[[#This Row],[REFERENCE]], Tableau1[NUMERO], 0), 3)</f>
        <v>SPEC</v>
      </c>
      <c r="D684" t="str">
        <f>INDEX(Tableau1[], MATCH(Tableau3[[#This Row],[REFERENCE]], Tableau1[NUMERO], 0),4)</f>
        <v>SMT FIXATION CABLES CLIENT ARRIERE</v>
      </c>
      <c r="E684">
        <f>INDEX(Tableau1[], MATCH(Tableau3[[#This Row],[REFERENCE]], Tableau1[NUMERO], 0), 5)</f>
        <v>0</v>
      </c>
      <c r="F684" t="str">
        <f>INDEX(Tableau1[], MATCH(Tableau3[[#This Row],[REFERENCE]], Tableau1[NUMERO], 0), 6)</f>
        <v>E3L</v>
      </c>
      <c r="G684" t="str">
        <f>INDEX(Tableau1[], MATCH(Tableau3[[#This Row],[REFERENCE]], Tableau1[NUMERO], 0), 7)</f>
        <v>BYPASS</v>
      </c>
      <c r="H684" t="s">
        <v>12644</v>
      </c>
      <c r="J684" s="2">
        <v>43935</v>
      </c>
      <c r="K684" s="2">
        <v>43938</v>
      </c>
      <c r="L684" s="2"/>
      <c r="M684" s="21" t="s">
        <v>12701</v>
      </c>
      <c r="N684" s="35">
        <v>1</v>
      </c>
      <c r="O684" s="37" t="s">
        <v>12714</v>
      </c>
      <c r="P684" s="8" t="s">
        <v>12638</v>
      </c>
      <c r="Q684" s="2">
        <v>43945</v>
      </c>
    </row>
    <row r="685" spans="1:18">
      <c r="A685" s="8">
        <v>34408442</v>
      </c>
      <c r="B685" s="2">
        <f>INDEX(Tableau1[], MATCH(Tableau3[[#This Row],[REFERENCE]], Tableau1[NUMERO], 0), 2)</f>
        <v>43931</v>
      </c>
      <c r="C685" t="str">
        <f>INDEX(Tableau1[], MATCH(Tableau3[[#This Row],[REFERENCE]], Tableau1[NUMERO], 0), 3)</f>
        <v>SPEC</v>
      </c>
      <c r="D685" t="str">
        <f>INDEX(Tableau1[], MATCH(Tableau3[[#This Row],[REFERENCE]], Tableau1[NUMERO], 0),4)</f>
        <v>CX RACCORDEMENT CLIENT 50X10</v>
      </c>
      <c r="E685" t="str">
        <f>INDEX(Tableau1[], MATCH(Tableau3[[#This Row],[REFERENCE]], Tableau1[NUMERO], 0), 5)</f>
        <v>INTEL IRELAND</v>
      </c>
      <c r="F685" t="str">
        <f>INDEX(Tableau1[], MATCH(Tableau3[[#This Row],[REFERENCE]], Tableau1[NUMERO], 0), 6)</f>
        <v>G7K</v>
      </c>
      <c r="G685">
        <f>INDEX(Tableau1[], MATCH(Tableau3[[#This Row],[REFERENCE]], Tableau1[NUMERO], 0), 7)</f>
        <v>0</v>
      </c>
      <c r="H685" t="s">
        <v>12611</v>
      </c>
      <c r="J685" s="2">
        <v>43935</v>
      </c>
      <c r="K685" s="2">
        <v>43936</v>
      </c>
      <c r="L685" s="2"/>
      <c r="M685" s="21" t="s">
        <v>12701</v>
      </c>
      <c r="N685" s="35">
        <v>11</v>
      </c>
      <c r="O685" s="7">
        <v>30</v>
      </c>
      <c r="P685" s="8" t="s">
        <v>12591</v>
      </c>
      <c r="Q685" s="2">
        <v>44026</v>
      </c>
    </row>
    <row r="686" spans="1:18">
      <c r="A686" s="8">
        <v>34408454</v>
      </c>
      <c r="B686" s="2">
        <f>INDEX(Tableau1[], MATCH(Tableau3[[#This Row],[REFERENCE]], Tableau1[NUMERO], 0), 2)</f>
        <v>43935</v>
      </c>
      <c r="C686" t="str">
        <f>INDEX(Tableau1[], MATCH(Tableau3[[#This Row],[REFERENCE]], Tableau1[NUMERO], 0), 3)</f>
        <v>SPEC</v>
      </c>
      <c r="D686" t="str">
        <f>INDEX(Tableau1[], MATCH(Tableau3[[#This Row],[REFERENCE]], Tableau1[NUMERO], 0),4)</f>
        <v>SMT FIXATION CABLES CLIENT ARRIERE</v>
      </c>
      <c r="E686">
        <f>INDEX(Tableau1[], MATCH(Tableau3[[#This Row],[REFERENCE]], Tableau1[NUMERO], 0), 5)</f>
        <v>0</v>
      </c>
      <c r="F686" t="str">
        <f>INDEX(Tableau1[], MATCH(Tableau3[[#This Row],[REFERENCE]], Tableau1[NUMERO], 0), 6)</f>
        <v>E3L</v>
      </c>
      <c r="G686" t="str">
        <f>INDEX(Tableau1[], MATCH(Tableau3[[#This Row],[REFERENCE]], Tableau1[NUMERO], 0), 7)</f>
        <v>BYPASS</v>
      </c>
      <c r="H686" t="s">
        <v>12611</v>
      </c>
      <c r="J686" s="2">
        <v>43935</v>
      </c>
      <c r="K686" s="2">
        <v>43936</v>
      </c>
      <c r="L686" s="2"/>
      <c r="M686" s="21" t="s">
        <v>12701</v>
      </c>
      <c r="N686" s="35">
        <v>1</v>
      </c>
      <c r="O686" s="7">
        <v>200</v>
      </c>
      <c r="P686" s="8" t="s">
        <v>12591</v>
      </c>
      <c r="Q686" s="2">
        <v>44026</v>
      </c>
    </row>
    <row r="687" spans="1:18">
      <c r="A687" s="8">
        <v>34408459</v>
      </c>
      <c r="B687" s="2">
        <f>INDEX(Tableau1[], MATCH(Tableau3[[#This Row],[REFERENCE]], Tableau1[NUMERO], 0), 2)</f>
        <v>43937</v>
      </c>
      <c r="C687" t="str">
        <f>INDEX(Tableau1[], MATCH(Tableau3[[#This Row],[REFERENCE]], Tableau1[NUMERO], 0), 3)</f>
        <v>SPEC</v>
      </c>
      <c r="D687" t="str">
        <f>INDEX(Tableau1[], MATCH(Tableau3[[#This Row],[REFERENCE]], Tableau1[NUMERO], 0),4)</f>
        <v>PLASTRON TRANSPARENT IP20 GAINE 400</v>
      </c>
      <c r="E687" t="str">
        <f>INDEX(Tableau1[], MATCH(Tableau3[[#This Row],[REFERENCE]], Tableau1[NUMERO], 0), 5)</f>
        <v>INTEL IRELAND</v>
      </c>
      <c r="H687" t="s">
        <v>12608</v>
      </c>
      <c r="J687" s="2">
        <v>43941</v>
      </c>
      <c r="K687" s="2">
        <v>43942</v>
      </c>
      <c r="L687" s="2"/>
      <c r="M687" s="21" t="s">
        <v>12701</v>
      </c>
      <c r="N687" s="35">
        <v>4</v>
      </c>
      <c r="O687" s="7">
        <v>45</v>
      </c>
      <c r="P687" s="8" t="s">
        <v>12663</v>
      </c>
      <c r="Q687" s="2">
        <v>44032</v>
      </c>
    </row>
    <row r="688" spans="1:18">
      <c r="A688" s="8">
        <v>34408463</v>
      </c>
      <c r="B688" s="2">
        <f>INDEX(Tableau1[], MATCH(Tableau3[[#This Row],[REFERENCE]], Tableau1[NUMERO], 0), 2)</f>
        <v>43937</v>
      </c>
      <c r="C688" t="str">
        <f>INDEX(Tableau1[], MATCH(Tableau3[[#This Row],[REFERENCE]], Tableau1[NUMERO], 0), 3)</f>
        <v>SPEC</v>
      </c>
      <c r="D688" t="str">
        <f>INDEX(Tableau1[], MATCH(Tableau3[[#This Row],[REFERENCE]], Tableau1[NUMERO], 0),4)</f>
        <v>TOIT PLEIN GAINE 400 ALU 6MM</v>
      </c>
      <c r="E688" t="str">
        <f>INDEX(Tableau1[], MATCH(Tableau3[[#This Row],[REFERENCE]], Tableau1[NUMERO], 0), 5)</f>
        <v>INTEL IRELAND</v>
      </c>
      <c r="H688" t="s">
        <v>12609</v>
      </c>
      <c r="J688" s="2">
        <v>43941</v>
      </c>
      <c r="K688" s="2">
        <v>43942</v>
      </c>
      <c r="L688" s="2"/>
      <c r="M688" s="21" t="s">
        <v>12701</v>
      </c>
      <c r="N688" s="35">
        <v>2</v>
      </c>
      <c r="O688" s="7">
        <v>66</v>
      </c>
      <c r="P688" s="8" t="s">
        <v>12591</v>
      </c>
      <c r="Q688" s="2">
        <v>44032</v>
      </c>
    </row>
    <row r="689" spans="1:17">
      <c r="A689" s="8">
        <v>34408465</v>
      </c>
      <c r="B689" s="2">
        <f>INDEX(Tableau1[], MATCH(Tableau3[[#This Row],[REFERENCE]], Tableau1[NUMERO], 0), 2)</f>
        <v>43938</v>
      </c>
      <c r="C689" t="str">
        <f>INDEX(Tableau1[], MATCH(Tableau3[[#This Row],[REFERENCE]], Tableau1[NUMERO], 0), 3)</f>
        <v>SPEC</v>
      </c>
      <c r="D689" t="str">
        <f>INDEX(Tableau1[], MATCH(Tableau3[[#This Row],[REFERENCE]], Tableau1[NUMERO], 0),4)</f>
        <v>SUPPORT LATERAL RACCORDEMENT CLIENT GAINE 400</v>
      </c>
      <c r="E689" t="str">
        <f>INDEX(Tableau1[], MATCH(Tableau3[[#This Row],[REFERENCE]], Tableau1[NUMERO], 0), 5)</f>
        <v>INTEL IRELAND</v>
      </c>
      <c r="H689" t="s">
        <v>12609</v>
      </c>
      <c r="J689" s="2">
        <v>43941</v>
      </c>
      <c r="K689" s="2">
        <v>43942</v>
      </c>
      <c r="L689" s="2"/>
      <c r="M689" s="21" t="s">
        <v>12701</v>
      </c>
      <c r="N689" s="35">
        <v>12</v>
      </c>
      <c r="O689" s="7">
        <v>29</v>
      </c>
      <c r="P689" s="8" t="s">
        <v>12591</v>
      </c>
      <c r="Q689" s="2">
        <v>44032</v>
      </c>
    </row>
    <row r="690" spans="1:17">
      <c r="A690" s="8">
        <v>34408466</v>
      </c>
      <c r="B690" s="2">
        <f>INDEX(Tableau1[], MATCH(Tableau3[[#This Row],[REFERENCE]], Tableau1[NUMERO], 0), 2)</f>
        <v>43938</v>
      </c>
      <c r="C690" t="str">
        <f>INDEX(Tableau1[], MATCH(Tableau3[[#This Row],[REFERENCE]], Tableau1[NUMERO], 0), 3)</f>
        <v>SPEC</v>
      </c>
      <c r="D690" t="str">
        <f>INDEX(Tableau1[], MATCH(Tableau3[[#This Row],[REFERENCE]], Tableau1[NUMERO], 0),4)</f>
        <v>SE RACCORDEMENT CLIENT GAINE 400</v>
      </c>
      <c r="E690" t="str">
        <f>INDEX(Tableau1[], MATCH(Tableau3[[#This Row],[REFERENCE]], Tableau1[NUMERO], 0), 5)</f>
        <v>INTEL IRELAND</v>
      </c>
      <c r="H690" t="s">
        <v>12609</v>
      </c>
      <c r="J690" s="2">
        <v>43941</v>
      </c>
      <c r="K690" s="2">
        <v>43942</v>
      </c>
      <c r="L690" s="2"/>
      <c r="M690" s="21" t="s">
        <v>12701</v>
      </c>
      <c r="N690" s="35">
        <v>12</v>
      </c>
      <c r="O690" s="7">
        <v>11</v>
      </c>
      <c r="P690" s="8" t="s">
        <v>12591</v>
      </c>
      <c r="Q690" s="2">
        <v>44032</v>
      </c>
    </row>
    <row r="691" spans="1:17">
      <c r="A691" s="8">
        <v>34408467</v>
      </c>
      <c r="B691" s="2">
        <f>INDEX(Tableau1[], MATCH(Tableau3[[#This Row],[REFERENCE]], Tableau1[NUMERO], 0), 2)</f>
        <v>43938</v>
      </c>
      <c r="C691" t="str">
        <f>INDEX(Tableau1[], MATCH(Tableau3[[#This Row],[REFERENCE]], Tableau1[NUMERO], 0), 3)</f>
        <v>SPEC</v>
      </c>
      <c r="D691" t="str">
        <f>INDEX(Tableau1[], MATCH(Tableau3[[#This Row],[REFERENCE]], Tableau1[NUMERO], 0),4)</f>
        <v>SUPPORT PEN GAINE 400</v>
      </c>
      <c r="E691" t="str">
        <f>INDEX(Tableau1[], MATCH(Tableau3[[#This Row],[REFERENCE]], Tableau1[NUMERO], 0), 5)</f>
        <v>INTEL IRELAND</v>
      </c>
      <c r="H691" t="s">
        <v>12609</v>
      </c>
      <c r="J691" s="2">
        <v>43941</v>
      </c>
      <c r="K691" s="2">
        <v>43942</v>
      </c>
      <c r="L691" s="2"/>
      <c r="M691" s="21" t="s">
        <v>12701</v>
      </c>
      <c r="N691" s="35">
        <v>4</v>
      </c>
      <c r="O691" s="7">
        <v>10</v>
      </c>
      <c r="P691" s="8" t="s">
        <v>12591</v>
      </c>
      <c r="Q691" s="2">
        <v>44032</v>
      </c>
    </row>
    <row r="692" spans="1:17">
      <c r="A692" s="8">
        <v>34407047</v>
      </c>
      <c r="B692" s="2">
        <f>INDEX(Tableau1[], MATCH(Tableau3[[#This Row],[REFERENCE]], Tableau1[NUMERO], 0), 2)</f>
        <v>43356</v>
      </c>
      <c r="C692" t="str">
        <f>INDEX(Tableau1[], MATCH(Tableau3[[#This Row],[REFERENCE]], Tableau1[NUMERO], 0), 3)</f>
        <v>SPEC</v>
      </c>
      <c r="D692" t="str">
        <f>INDEX(Tableau1[], MATCH(Tableau3[[#This Row],[REFERENCE]], Tableau1[NUMERO], 0),4)</f>
        <v>GLAND PLATE MAINS1</v>
      </c>
      <c r="E692" t="str">
        <f>INDEX(Tableau1[], MATCH(Tableau3[[#This Row],[REFERENCE]], Tableau1[NUMERO], 0), 5)</f>
        <v>TGAB I/O 1500KW 2 HEADS VOTADIS 3200A</v>
      </c>
      <c r="H692" t="s">
        <v>12609</v>
      </c>
      <c r="J692" s="2">
        <v>43943</v>
      </c>
      <c r="K692" s="2">
        <v>43943</v>
      </c>
      <c r="L692" s="2"/>
      <c r="M692" s="21" t="s">
        <v>12701</v>
      </c>
      <c r="N692" s="35">
        <v>4</v>
      </c>
      <c r="O692" s="7">
        <v>66</v>
      </c>
      <c r="P692" s="8" t="s">
        <v>12591</v>
      </c>
      <c r="Q692" s="2">
        <v>44033</v>
      </c>
    </row>
    <row r="693" spans="1:17">
      <c r="A693" s="8">
        <v>34407048</v>
      </c>
      <c r="B693" s="2">
        <f>INDEX(Tableau1[], MATCH(Tableau3[[#This Row],[REFERENCE]], Tableau1[NUMERO], 0), 2)</f>
        <v>43356</v>
      </c>
      <c r="C693" t="str">
        <f>INDEX(Tableau1[], MATCH(Tableau3[[#This Row],[REFERENCE]], Tableau1[NUMERO], 0), 3)</f>
        <v>SPEC</v>
      </c>
      <c r="D693" t="str">
        <f>INDEX(Tableau1[], MATCH(Tableau3[[#This Row],[REFERENCE]], Tableau1[NUMERO], 0),4)</f>
        <v>GLAND PLATE LOAD</v>
      </c>
      <c r="E693" t="str">
        <f>INDEX(Tableau1[], MATCH(Tableau3[[#This Row],[REFERENCE]], Tableau1[NUMERO], 0), 5)</f>
        <v>TGAB I/O 1500KW 2 HEADS VOTADIS 3200A</v>
      </c>
      <c r="H693" t="s">
        <v>12609</v>
      </c>
      <c r="J693" s="2">
        <v>43943</v>
      </c>
      <c r="K693" s="2">
        <v>43943</v>
      </c>
      <c r="L693" s="2"/>
      <c r="M693" s="21" t="s">
        <v>12701</v>
      </c>
      <c r="N693" s="35">
        <v>4</v>
      </c>
      <c r="O693" s="7">
        <v>62</v>
      </c>
      <c r="P693" s="8" t="s">
        <v>12591</v>
      </c>
      <c r="Q693" s="2">
        <v>44033</v>
      </c>
    </row>
    <row r="694" spans="1:17">
      <c r="A694" s="8">
        <v>34408474</v>
      </c>
      <c r="B694" s="2">
        <f>INDEX(Tableau1[], MATCH(Tableau3[[#This Row],[REFERENCE]], Tableau1[NUMERO], 0), 2)</f>
        <v>43944</v>
      </c>
      <c r="C694" t="str">
        <f>INDEX(Tableau1[], MATCH(Tableau3[[#This Row],[REFERENCE]], Tableau1[NUMERO], 0), 3)</f>
        <v>SPEC</v>
      </c>
      <c r="D694" t="str">
        <f>INDEX(Tableau1[], MATCH(Tableau3[[#This Row],[REFERENCE]], Tableau1[NUMERO], 0),4)</f>
        <v>SUPPORT CABLOFIL FIXATION SKID</v>
      </c>
      <c r="E694" t="str">
        <f>INDEX(Tableau1[], MATCH(Tableau3[[#This Row],[REFERENCE]], Tableau1[NUMERO], 0), 5)</f>
        <v>INTEL IRELAND</v>
      </c>
      <c r="H694" t="s">
        <v>12609</v>
      </c>
      <c r="J694" s="2">
        <v>43944</v>
      </c>
      <c r="K694" s="2">
        <v>43945</v>
      </c>
      <c r="L694" s="2"/>
      <c r="M694" s="21" t="s">
        <v>12701</v>
      </c>
      <c r="N694" s="35">
        <v>4</v>
      </c>
      <c r="O694" s="7">
        <v>15</v>
      </c>
      <c r="P694" s="8" t="s">
        <v>12650</v>
      </c>
      <c r="Q694" s="11">
        <v>44035</v>
      </c>
    </row>
    <row r="695" spans="1:17">
      <c r="A695" s="8">
        <v>34401995</v>
      </c>
      <c r="B695" s="2">
        <f>INDEX(Tableau1[], MATCH(Tableau3[[#This Row],[REFERENCE]], Tableau1[NUMERO], 0), 2)</f>
        <v>40163</v>
      </c>
      <c r="C695" t="str">
        <f>INDEX(Tableau1[], MATCH(Tableau3[[#This Row],[REFERENCE]], Tableau1[NUMERO], 0), 3)</f>
        <v>SPEC</v>
      </c>
      <c r="D695" t="str">
        <f>INDEX(Tableau1[], MATCH(Tableau3[[#This Row],[REFERENCE]], Tableau1[NUMERO], 0),4)</f>
        <v>Cache Makolon capas C14-C15 THM G600</v>
      </c>
      <c r="E695" t="str">
        <f>INDEX(Tableau1[], MATCH(Tableau3[[#This Row],[REFERENCE]], Tableau1[NUMERO], 0), 5)</f>
        <v>THM G600</v>
      </c>
      <c r="H695" t="s">
        <v>12608</v>
      </c>
      <c r="J695" s="2">
        <v>43943</v>
      </c>
      <c r="K695" s="2"/>
      <c r="L695" s="2"/>
      <c r="P695" s="8"/>
      <c r="Q695" s="2"/>
    </row>
    <row r="696" spans="1:17">
      <c r="A696" s="8">
        <v>34408473</v>
      </c>
      <c r="B696" s="2">
        <f>INDEX(Tableau1[], MATCH(Tableau3[[#This Row],[REFERENCE]], Tableau1[NUMERO], 0), 2)</f>
        <v>43943</v>
      </c>
      <c r="C696" t="str">
        <f>INDEX(Tableau1[], MATCH(Tableau3[[#This Row],[REFERENCE]], Tableau1[NUMERO], 0), 3)</f>
        <v>SPEC</v>
      </c>
      <c r="D696" t="str">
        <f>INDEX(Tableau1[], MATCH(Tableau3[[#This Row],[REFERENCE]], Tableau1[NUMERO], 0),4)</f>
        <v>KIT CABLES RACC HAUT GAINE 400 / UPS 400kVA</v>
      </c>
      <c r="E696" t="str">
        <f>INDEX(Tableau1[], MATCH(Tableau3[[#This Row],[REFERENCE]], Tableau1[NUMERO], 0), 5)</f>
        <v>706334786 INTEL TAS IRELAND</v>
      </c>
      <c r="H696" t="s">
        <v>12595</v>
      </c>
      <c r="J696" s="2">
        <v>43949</v>
      </c>
      <c r="K696" s="2"/>
      <c r="L696" s="2"/>
      <c r="P696" s="8"/>
      <c r="Q696" s="2"/>
    </row>
    <row r="697" spans="1:17">
      <c r="A697" s="8">
        <v>34408476</v>
      </c>
      <c r="B697" s="2">
        <f>INDEX(Tableau1[], MATCH(Tableau3[[#This Row],[REFERENCE]], Tableau1[NUMERO], 0), 2)</f>
        <v>43951</v>
      </c>
      <c r="C697" t="str">
        <f>INDEX(Tableau1[], MATCH(Tableau3[[#This Row],[REFERENCE]], Tableau1[NUMERO], 0), 3)</f>
        <v>SPEC</v>
      </c>
      <c r="D697" t="str">
        <f>INDEX(Tableau1[], MATCH(Tableau3[[#This Row],[REFERENCE]], Tableau1[NUMERO], 0),4)</f>
        <v>ROOF CABINET JUNCTION</v>
      </c>
      <c r="E697" t="str">
        <f>INDEX(Tableau1[], MATCH(Tableau3[[#This Row],[REFERENCE]], Tableau1[NUMERO], 0), 5)</f>
        <v>INTEL IRELAND</v>
      </c>
      <c r="H697" t="s">
        <v>12609</v>
      </c>
      <c r="J697" s="2">
        <v>43950</v>
      </c>
      <c r="K697" s="2"/>
      <c r="L697" s="2"/>
      <c r="M697" s="21" t="s">
        <v>12701</v>
      </c>
      <c r="N697" s="35">
        <v>2</v>
      </c>
      <c r="P697" s="8"/>
      <c r="Q697" s="2"/>
    </row>
    <row r="698" spans="1:17">
      <c r="A698" s="43">
        <v>34408478</v>
      </c>
      <c r="B698" s="2">
        <f>INDEX(Tableau1[], MATCH(Tableau3[[#This Row],[REFERENCE]], Tableau1[NUMERO], 0), 2)</f>
        <v>43956</v>
      </c>
      <c r="C698" t="str">
        <f>INDEX(Tableau1[], MATCH(Tableau3[[#This Row],[REFERENCE]], Tableau1[NUMERO], 0), 3)</f>
        <v>SPEC</v>
      </c>
      <c r="D698" t="str">
        <f>INDEX(Tableau1[], MATCH(Tableau3[[#This Row],[REFERENCE]], Tableau1[NUMERO], 0),4)</f>
        <v>COP LIAISON VERTICAL DC</v>
      </c>
      <c r="E698">
        <f>INDEX(Tableau1[], MATCH(Tableau3[[#This Row],[REFERENCE]], Tableau1[NUMERO], 0), 5)</f>
        <v>0</v>
      </c>
      <c r="H698" t="s">
        <v>12611</v>
      </c>
      <c r="J698" s="2">
        <v>43962</v>
      </c>
      <c r="K698" s="2">
        <v>43962</v>
      </c>
      <c r="L698" s="2"/>
      <c r="N698" s="35">
        <v>4</v>
      </c>
      <c r="O698" s="7">
        <v>46.7</v>
      </c>
      <c r="P698" s="8"/>
      <c r="Q698" s="2">
        <v>44053</v>
      </c>
    </row>
    <row r="699" spans="1:17">
      <c r="A699" s="43">
        <v>34408479</v>
      </c>
      <c r="B699" s="2">
        <f>INDEX(Tableau1[], MATCH(Tableau3[[#This Row],[REFERENCE]], Tableau1[NUMERO], 0), 2)</f>
        <v>43956</v>
      </c>
      <c r="C699" t="str">
        <f>INDEX(Tableau1[], MATCH(Tableau3[[#This Row],[REFERENCE]], Tableau1[NUMERO], 0), 3)</f>
        <v>SPEC</v>
      </c>
      <c r="D699" t="str">
        <f>INDEX(Tableau1[], MATCH(Tableau3[[#This Row],[REFERENCE]], Tableau1[NUMERO], 0),4)</f>
        <v>COP RACCORDEMENT CHAINES BATTERIE DC</v>
      </c>
      <c r="E699">
        <f>INDEX(Tableau1[], MATCH(Tableau3[[#This Row],[REFERENCE]], Tableau1[NUMERO], 0), 5)</f>
        <v>0</v>
      </c>
      <c r="H699" t="s">
        <v>12611</v>
      </c>
      <c r="J699" s="2">
        <v>43962</v>
      </c>
      <c r="K699" s="2">
        <v>43962</v>
      </c>
      <c r="L699" s="2"/>
      <c r="N699" s="35">
        <v>5</v>
      </c>
      <c r="O699" s="7">
        <v>141.1</v>
      </c>
      <c r="P699" s="8"/>
      <c r="Q699" s="2">
        <v>44053</v>
      </c>
    </row>
    <row r="700" spans="1:17">
      <c r="A700" s="43">
        <v>34408480</v>
      </c>
      <c r="B700" s="2">
        <f>INDEX(Tableau1[], MATCH(Tableau3[[#This Row],[REFERENCE]], Tableau1[NUMERO], 0), 2)</f>
        <v>43956</v>
      </c>
      <c r="C700" t="str">
        <f>INDEX(Tableau1[], MATCH(Tableau3[[#This Row],[REFERENCE]], Tableau1[NUMERO], 0), 3)</f>
        <v>SPEC</v>
      </c>
      <c r="D700" t="str">
        <f>INDEX(Tableau1[], MATCH(Tableau3[[#This Row],[REFERENCE]], Tableau1[NUMERO], 0),4)</f>
        <v>COP BAT TGAB 1</v>
      </c>
      <c r="E700">
        <f>INDEX(Tableau1[], MATCH(Tableau3[[#This Row],[REFERENCE]], Tableau1[NUMERO], 0), 5)</f>
        <v>0</v>
      </c>
      <c r="H700" t="s">
        <v>12611</v>
      </c>
      <c r="J700" s="2">
        <v>43962</v>
      </c>
      <c r="K700" s="2">
        <v>43962</v>
      </c>
      <c r="L700" s="2"/>
      <c r="N700" s="35">
        <v>1</v>
      </c>
      <c r="O700" s="7">
        <v>117.8</v>
      </c>
      <c r="P700" s="8"/>
      <c r="Q700" s="2">
        <v>44053</v>
      </c>
    </row>
    <row r="701" spans="1:17">
      <c r="A701" s="43">
        <v>34408481</v>
      </c>
      <c r="B701" s="2">
        <f>INDEX(Tableau1[], MATCH(Tableau3[[#This Row],[REFERENCE]], Tableau1[NUMERO], 0), 2)</f>
        <v>43956</v>
      </c>
      <c r="C701" t="str">
        <f>INDEX(Tableau1[], MATCH(Tableau3[[#This Row],[REFERENCE]], Tableau1[NUMERO], 0), 3)</f>
        <v>SPEC</v>
      </c>
      <c r="D701" t="str">
        <f>INDEX(Tableau1[], MATCH(Tableau3[[#This Row],[REFERENCE]], Tableau1[NUMERO], 0),4)</f>
        <v>COP BAT TGAB 2</v>
      </c>
      <c r="E701">
        <f>INDEX(Tableau1[], MATCH(Tableau3[[#This Row],[REFERENCE]], Tableau1[NUMERO], 0), 5)</f>
        <v>0</v>
      </c>
      <c r="H701" t="s">
        <v>12611</v>
      </c>
      <c r="J701" s="2">
        <v>43962</v>
      </c>
      <c r="K701" s="2">
        <v>43962</v>
      </c>
      <c r="L701" s="2"/>
      <c r="N701" s="35">
        <v>1</v>
      </c>
      <c r="O701" s="7">
        <v>117.8</v>
      </c>
      <c r="P701" s="8"/>
      <c r="Q701" s="2">
        <v>44053</v>
      </c>
    </row>
    <row r="702" spans="1:17">
      <c r="A702" s="43">
        <v>34408482</v>
      </c>
      <c r="B702" s="2">
        <f>INDEX(Tableau1[], MATCH(Tableau3[[#This Row],[REFERENCE]], Tableau1[NUMERO], 0), 2)</f>
        <v>43956</v>
      </c>
      <c r="C702" t="str">
        <f>INDEX(Tableau1[], MATCH(Tableau3[[#This Row],[REFERENCE]], Tableau1[NUMERO], 0), 3)</f>
        <v>SPEC</v>
      </c>
      <c r="D702" t="str">
        <f>INDEX(Tableau1[], MATCH(Tableau3[[#This Row],[REFERENCE]], Tableau1[NUMERO], 0),4)</f>
        <v>COP BAT TGAB 3</v>
      </c>
      <c r="E702">
        <f>INDEX(Tableau1[], MATCH(Tableau3[[#This Row],[REFERENCE]], Tableau1[NUMERO], 0), 5)</f>
        <v>0</v>
      </c>
      <c r="H702" t="s">
        <v>12611</v>
      </c>
      <c r="J702" s="2">
        <v>43962</v>
      </c>
      <c r="K702" s="2">
        <v>43962</v>
      </c>
      <c r="L702" s="2"/>
      <c r="N702" s="35">
        <v>1</v>
      </c>
      <c r="O702" s="7">
        <v>116</v>
      </c>
      <c r="P702" s="8"/>
      <c r="Q702" s="2">
        <v>44053</v>
      </c>
    </row>
    <row r="703" spans="1:17">
      <c r="A703" s="43">
        <v>34408483</v>
      </c>
      <c r="B703" s="2">
        <f>INDEX(Tableau1[], MATCH(Tableau3[[#This Row],[REFERENCE]], Tableau1[NUMERO], 0), 2)</f>
        <v>43956</v>
      </c>
      <c r="C703" t="str">
        <f>INDEX(Tableau1[], MATCH(Tableau3[[#This Row],[REFERENCE]], Tableau1[NUMERO], 0), 3)</f>
        <v>SPEC</v>
      </c>
      <c r="D703" t="str">
        <f>INDEX(Tableau1[], MATCH(Tableau3[[#This Row],[REFERENCE]], Tableau1[NUMERO], 0),4)</f>
        <v>COP BAT TGAB 4</v>
      </c>
      <c r="E703">
        <f>INDEX(Tableau1[], MATCH(Tableau3[[#This Row],[REFERENCE]], Tableau1[NUMERO], 0), 5)</f>
        <v>0</v>
      </c>
      <c r="H703" t="s">
        <v>12611</v>
      </c>
      <c r="J703" s="2">
        <v>43962</v>
      </c>
      <c r="K703" s="2">
        <v>43962</v>
      </c>
      <c r="L703" s="2"/>
      <c r="N703" s="35">
        <v>1</v>
      </c>
      <c r="O703" s="7">
        <v>116</v>
      </c>
      <c r="P703" s="8"/>
      <c r="Q703" s="2">
        <v>44053</v>
      </c>
    </row>
    <row r="704" spans="1:17">
      <c r="A704" s="43">
        <v>34408484</v>
      </c>
      <c r="B704" s="2">
        <f>INDEX(Tableau1[], MATCH(Tableau3[[#This Row],[REFERENCE]], Tableau1[NUMERO], 0), 2)</f>
        <v>43956</v>
      </c>
      <c r="C704" t="str">
        <f>INDEX(Tableau1[], MATCH(Tableau3[[#This Row],[REFERENCE]], Tableau1[NUMERO], 0), 3)</f>
        <v>SPEC</v>
      </c>
      <c r="D704" t="str">
        <f>INDEX(Tableau1[], MATCH(Tableau3[[#This Row],[REFERENCE]], Tableau1[NUMERO], 0),4)</f>
        <v>COP LIAISON PE TGAB 1</v>
      </c>
      <c r="E704">
        <f>INDEX(Tableau1[], MATCH(Tableau3[[#This Row],[REFERENCE]], Tableau1[NUMERO], 0), 5)</f>
        <v>0</v>
      </c>
      <c r="H704" t="s">
        <v>12611</v>
      </c>
      <c r="J704" s="2">
        <v>43962</v>
      </c>
      <c r="K704" s="2">
        <v>43962</v>
      </c>
      <c r="L704" s="2"/>
      <c r="N704" s="35">
        <v>2</v>
      </c>
      <c r="O704" s="7">
        <v>72.3</v>
      </c>
      <c r="P704" s="8"/>
      <c r="Q704" s="2">
        <v>44053</v>
      </c>
    </row>
    <row r="705" spans="1:17">
      <c r="A705" s="43">
        <v>34408485</v>
      </c>
      <c r="B705" s="2">
        <f>INDEX(Tableau1[], MATCH(Tableau3[[#This Row],[REFERENCE]], Tableau1[NUMERO], 0), 2)</f>
        <v>43956</v>
      </c>
      <c r="C705" t="str">
        <f>INDEX(Tableau1[], MATCH(Tableau3[[#This Row],[REFERENCE]], Tableau1[NUMERO], 0), 3)</f>
        <v>SPEC</v>
      </c>
      <c r="D705" t="str">
        <f>INDEX(Tableau1[], MATCH(Tableau3[[#This Row],[REFERENCE]], Tableau1[NUMERO], 0),4)</f>
        <v>COP LIAISON PE TGAB 2</v>
      </c>
      <c r="E705">
        <f>INDEX(Tableau1[], MATCH(Tableau3[[#This Row],[REFERENCE]], Tableau1[NUMERO], 0), 5)</f>
        <v>0</v>
      </c>
      <c r="H705" t="s">
        <v>12611</v>
      </c>
      <c r="J705" s="2">
        <v>43962</v>
      </c>
      <c r="K705" s="2">
        <v>43962</v>
      </c>
      <c r="L705" s="2"/>
      <c r="N705" s="35">
        <v>1</v>
      </c>
      <c r="O705" s="7">
        <v>74.5</v>
      </c>
      <c r="P705" s="8"/>
      <c r="Q705" s="2">
        <v>44053</v>
      </c>
    </row>
    <row r="706" spans="1:17">
      <c r="A706" s="43">
        <v>34408486</v>
      </c>
      <c r="B706" s="2">
        <f>INDEX(Tableau1[], MATCH(Tableau3[[#This Row],[REFERENCE]], Tableau1[NUMERO], 0), 2)</f>
        <v>43956</v>
      </c>
      <c r="C706" t="str">
        <f>INDEX(Tableau1[], MATCH(Tableau3[[#This Row],[REFERENCE]], Tableau1[NUMERO], 0), 3)</f>
        <v>SPEC</v>
      </c>
      <c r="D706" t="str">
        <f>INDEX(Tableau1[], MATCH(Tableau3[[#This Row],[REFERENCE]], Tableau1[NUMERO], 0),4)</f>
        <v>COP LIAISON PE TGAB 3</v>
      </c>
      <c r="E706">
        <f>INDEX(Tableau1[], MATCH(Tableau3[[#This Row],[REFERENCE]], Tableau1[NUMERO], 0), 5)</f>
        <v>0</v>
      </c>
      <c r="H706" t="s">
        <v>12611</v>
      </c>
      <c r="J706" s="2">
        <v>43962</v>
      </c>
      <c r="K706" s="2">
        <v>43962</v>
      </c>
      <c r="L706" s="2"/>
      <c r="N706" s="35">
        <v>1</v>
      </c>
      <c r="O706" s="7">
        <v>72.5</v>
      </c>
      <c r="P706" s="8"/>
      <c r="Q706" s="2">
        <v>44053</v>
      </c>
    </row>
    <row r="707" spans="1:17">
      <c r="A707" s="43">
        <v>34408478</v>
      </c>
      <c r="B707" s="2">
        <f>INDEX(Tableau1[], MATCH(Tableau3[[#This Row],[REFERENCE]], Tableau1[NUMERO], 0), 2)</f>
        <v>43956</v>
      </c>
      <c r="C707" t="str">
        <f>INDEX(Tableau1[], MATCH(Tableau3[[#This Row],[REFERENCE]], Tableau1[NUMERO], 0), 3)</f>
        <v>SPEC</v>
      </c>
      <c r="D707" t="str">
        <f>INDEX(Tableau1[], MATCH(Tableau3[[#This Row],[REFERENCE]], Tableau1[NUMERO], 0),4)</f>
        <v>COP LIAISON VERTICAL DC</v>
      </c>
      <c r="E707">
        <f>INDEX(Tableau1[], MATCH(Tableau3[[#This Row],[REFERENCE]], Tableau1[NUMERO], 0), 5)</f>
        <v>0</v>
      </c>
      <c r="H707" t="s">
        <v>12644</v>
      </c>
      <c r="J707" s="2">
        <v>43962</v>
      </c>
      <c r="K707" s="2">
        <v>43963</v>
      </c>
      <c r="L707" s="2"/>
      <c r="N707" s="35">
        <v>4</v>
      </c>
      <c r="O707" s="7">
        <v>30.6</v>
      </c>
      <c r="P707" s="8" t="s">
        <v>12715</v>
      </c>
      <c r="Q707" s="2">
        <v>44054</v>
      </c>
    </row>
    <row r="708" spans="1:17">
      <c r="A708" s="43">
        <v>34408479</v>
      </c>
      <c r="B708" s="2">
        <f>INDEX(Tableau1[], MATCH(Tableau3[[#This Row],[REFERENCE]], Tableau1[NUMERO], 0), 2)</f>
        <v>43956</v>
      </c>
      <c r="C708" t="str">
        <f>INDEX(Tableau1[], MATCH(Tableau3[[#This Row],[REFERENCE]], Tableau1[NUMERO], 0), 3)</f>
        <v>SPEC</v>
      </c>
      <c r="D708" t="str">
        <f>INDEX(Tableau1[], MATCH(Tableau3[[#This Row],[REFERENCE]], Tableau1[NUMERO], 0),4)</f>
        <v>COP RACCORDEMENT CHAINES BATTERIE DC</v>
      </c>
      <c r="E708">
        <f>INDEX(Tableau1[], MATCH(Tableau3[[#This Row],[REFERENCE]], Tableau1[NUMERO], 0), 5)</f>
        <v>0</v>
      </c>
      <c r="H708" t="s">
        <v>12644</v>
      </c>
      <c r="J708" s="2">
        <v>43962</v>
      </c>
      <c r="K708" s="2">
        <v>43963</v>
      </c>
      <c r="L708" s="2"/>
      <c r="N708" s="35">
        <v>5</v>
      </c>
      <c r="O708" s="7">
        <v>108.8</v>
      </c>
      <c r="P708" s="8" t="s">
        <v>12715</v>
      </c>
      <c r="Q708" s="2">
        <v>44054</v>
      </c>
    </row>
    <row r="709" spans="1:17">
      <c r="A709" s="43">
        <v>34408480</v>
      </c>
      <c r="B709" s="2">
        <f>INDEX(Tableau1[], MATCH(Tableau3[[#This Row],[REFERENCE]], Tableau1[NUMERO], 0), 2)</f>
        <v>43956</v>
      </c>
      <c r="C709" t="str">
        <f>INDEX(Tableau1[], MATCH(Tableau3[[#This Row],[REFERENCE]], Tableau1[NUMERO], 0), 3)</f>
        <v>SPEC</v>
      </c>
      <c r="D709" t="str">
        <f>INDEX(Tableau1[], MATCH(Tableau3[[#This Row],[REFERENCE]], Tableau1[NUMERO], 0),4)</f>
        <v>COP BAT TGAB 1</v>
      </c>
      <c r="E709">
        <f>INDEX(Tableau1[], MATCH(Tableau3[[#This Row],[REFERENCE]], Tableau1[NUMERO], 0), 5)</f>
        <v>0</v>
      </c>
      <c r="H709" t="s">
        <v>12644</v>
      </c>
      <c r="J709" s="2">
        <v>43962</v>
      </c>
      <c r="K709" s="2">
        <v>43963</v>
      </c>
      <c r="L709" s="2"/>
      <c r="N709" s="35">
        <v>1</v>
      </c>
      <c r="O709" s="7">
        <v>79.7</v>
      </c>
      <c r="P709" s="8" t="s">
        <v>12715</v>
      </c>
      <c r="Q709" s="2">
        <v>44054</v>
      </c>
    </row>
    <row r="710" spans="1:17">
      <c r="A710" s="43">
        <v>34408481</v>
      </c>
      <c r="B710" s="2">
        <f>INDEX(Tableau1[], MATCH(Tableau3[[#This Row],[REFERENCE]], Tableau1[NUMERO], 0), 2)</f>
        <v>43956</v>
      </c>
      <c r="C710" t="str">
        <f>INDEX(Tableau1[], MATCH(Tableau3[[#This Row],[REFERENCE]], Tableau1[NUMERO], 0), 3)</f>
        <v>SPEC</v>
      </c>
      <c r="D710" t="str">
        <f>INDEX(Tableau1[], MATCH(Tableau3[[#This Row],[REFERENCE]], Tableau1[NUMERO], 0),4)</f>
        <v>COP BAT TGAB 2</v>
      </c>
      <c r="E710">
        <f>INDEX(Tableau1[], MATCH(Tableau3[[#This Row],[REFERENCE]], Tableau1[NUMERO], 0), 5)</f>
        <v>0</v>
      </c>
      <c r="H710" t="s">
        <v>12644</v>
      </c>
      <c r="J710" s="2">
        <v>43962</v>
      </c>
      <c r="K710" s="2">
        <v>43963</v>
      </c>
      <c r="L710" s="2"/>
      <c r="N710" s="35">
        <v>1</v>
      </c>
      <c r="O710" s="7">
        <v>79.7</v>
      </c>
      <c r="P710" s="8" t="s">
        <v>12715</v>
      </c>
      <c r="Q710" s="2">
        <v>44054</v>
      </c>
    </row>
    <row r="711" spans="1:17">
      <c r="A711" s="43">
        <v>34408482</v>
      </c>
      <c r="B711" s="2">
        <f>INDEX(Tableau1[], MATCH(Tableau3[[#This Row],[REFERENCE]], Tableau1[NUMERO], 0), 2)</f>
        <v>43956</v>
      </c>
      <c r="C711" t="str">
        <f>INDEX(Tableau1[], MATCH(Tableau3[[#This Row],[REFERENCE]], Tableau1[NUMERO], 0), 3)</f>
        <v>SPEC</v>
      </c>
      <c r="D711" t="str">
        <f>INDEX(Tableau1[], MATCH(Tableau3[[#This Row],[REFERENCE]], Tableau1[NUMERO], 0),4)</f>
        <v>COP BAT TGAB 3</v>
      </c>
      <c r="E711">
        <f>INDEX(Tableau1[], MATCH(Tableau3[[#This Row],[REFERENCE]], Tableau1[NUMERO], 0), 5)</f>
        <v>0</v>
      </c>
      <c r="H711" t="s">
        <v>12644</v>
      </c>
      <c r="J711" s="2">
        <v>43962</v>
      </c>
      <c r="K711" s="2">
        <v>43963</v>
      </c>
      <c r="L711" s="2"/>
      <c r="N711" s="35">
        <v>1</v>
      </c>
      <c r="O711" s="7">
        <v>79.7</v>
      </c>
      <c r="P711" s="8" t="s">
        <v>12715</v>
      </c>
      <c r="Q711" s="2">
        <v>44054</v>
      </c>
    </row>
    <row r="712" spans="1:17">
      <c r="A712" s="43">
        <v>34408483</v>
      </c>
      <c r="B712" s="2">
        <f>INDEX(Tableau1[], MATCH(Tableau3[[#This Row],[REFERENCE]], Tableau1[NUMERO], 0), 2)</f>
        <v>43956</v>
      </c>
      <c r="C712" t="str">
        <f>INDEX(Tableau1[], MATCH(Tableau3[[#This Row],[REFERENCE]], Tableau1[NUMERO], 0), 3)</f>
        <v>SPEC</v>
      </c>
      <c r="D712" t="str">
        <f>INDEX(Tableau1[], MATCH(Tableau3[[#This Row],[REFERENCE]], Tableau1[NUMERO], 0),4)</f>
        <v>COP BAT TGAB 4</v>
      </c>
      <c r="E712">
        <f>INDEX(Tableau1[], MATCH(Tableau3[[#This Row],[REFERENCE]], Tableau1[NUMERO], 0), 5)</f>
        <v>0</v>
      </c>
      <c r="H712" t="s">
        <v>12644</v>
      </c>
      <c r="J712" s="2">
        <v>43962</v>
      </c>
      <c r="K712" s="2">
        <v>43963</v>
      </c>
      <c r="L712" s="2"/>
      <c r="N712" s="35">
        <v>1</v>
      </c>
      <c r="O712" s="7">
        <v>79.7</v>
      </c>
      <c r="P712" s="8" t="s">
        <v>12715</v>
      </c>
      <c r="Q712" s="2">
        <v>44054</v>
      </c>
    </row>
    <row r="713" spans="1:17">
      <c r="A713" s="43">
        <v>34408484</v>
      </c>
      <c r="B713" s="2">
        <f>INDEX(Tableau1[], MATCH(Tableau3[[#This Row],[REFERENCE]], Tableau1[NUMERO], 0), 2)</f>
        <v>43956</v>
      </c>
      <c r="C713" t="str">
        <f>INDEX(Tableau1[], MATCH(Tableau3[[#This Row],[REFERENCE]], Tableau1[NUMERO], 0), 3)</f>
        <v>SPEC</v>
      </c>
      <c r="D713" t="str">
        <f>INDEX(Tableau1[], MATCH(Tableau3[[#This Row],[REFERENCE]], Tableau1[NUMERO], 0),4)</f>
        <v>COP LIAISON PE TGAB 1</v>
      </c>
      <c r="E713">
        <f>INDEX(Tableau1[], MATCH(Tableau3[[#This Row],[REFERENCE]], Tableau1[NUMERO], 0), 5)</f>
        <v>0</v>
      </c>
      <c r="H713" t="s">
        <v>12644</v>
      </c>
      <c r="J713" s="2">
        <v>43962</v>
      </c>
      <c r="K713" s="2">
        <v>43963</v>
      </c>
      <c r="L713" s="2"/>
      <c r="N713" s="35">
        <v>2</v>
      </c>
      <c r="O713" s="7">
        <v>43.5</v>
      </c>
      <c r="P713" s="8" t="s">
        <v>12715</v>
      </c>
      <c r="Q713" s="2">
        <v>44054</v>
      </c>
    </row>
    <row r="714" spans="1:17">
      <c r="A714" s="43">
        <v>34408485</v>
      </c>
      <c r="B714" s="2">
        <f>INDEX(Tableau1[], MATCH(Tableau3[[#This Row],[REFERENCE]], Tableau1[NUMERO], 0), 2)</f>
        <v>43956</v>
      </c>
      <c r="C714" t="str">
        <f>INDEX(Tableau1[], MATCH(Tableau3[[#This Row],[REFERENCE]], Tableau1[NUMERO], 0), 3)</f>
        <v>SPEC</v>
      </c>
      <c r="D714" t="str">
        <f>INDEX(Tableau1[], MATCH(Tableau3[[#This Row],[REFERENCE]], Tableau1[NUMERO], 0),4)</f>
        <v>COP LIAISON PE TGAB 2</v>
      </c>
      <c r="E714">
        <f>INDEX(Tableau1[], MATCH(Tableau3[[#This Row],[REFERENCE]], Tableau1[NUMERO], 0), 5)</f>
        <v>0</v>
      </c>
      <c r="H714" t="s">
        <v>12644</v>
      </c>
      <c r="J714" s="2">
        <v>43962</v>
      </c>
      <c r="K714" s="2">
        <v>43963</v>
      </c>
      <c r="L714" s="2"/>
      <c r="N714" s="35">
        <v>1</v>
      </c>
      <c r="O714" s="7">
        <v>42.1</v>
      </c>
      <c r="P714" s="8" t="s">
        <v>12715</v>
      </c>
      <c r="Q714" s="2">
        <v>44054</v>
      </c>
    </row>
    <row r="715" spans="1:17">
      <c r="A715" s="43">
        <v>34408486</v>
      </c>
      <c r="B715" s="2">
        <f>INDEX(Tableau1[], MATCH(Tableau3[[#This Row],[REFERENCE]], Tableau1[NUMERO], 0), 2)</f>
        <v>43956</v>
      </c>
      <c r="C715" t="str">
        <f>INDEX(Tableau1[], MATCH(Tableau3[[#This Row],[REFERENCE]], Tableau1[NUMERO], 0), 3)</f>
        <v>SPEC</v>
      </c>
      <c r="D715" t="str">
        <f>INDEX(Tableau1[], MATCH(Tableau3[[#This Row],[REFERENCE]], Tableau1[NUMERO], 0),4)</f>
        <v>COP LIAISON PE TGAB 3</v>
      </c>
      <c r="E715">
        <f>INDEX(Tableau1[], MATCH(Tableau3[[#This Row],[REFERENCE]], Tableau1[NUMERO], 0), 5)</f>
        <v>0</v>
      </c>
      <c r="H715" t="s">
        <v>12644</v>
      </c>
      <c r="J715" s="2">
        <v>43962</v>
      </c>
      <c r="K715" s="2">
        <v>43963</v>
      </c>
      <c r="L715" s="2"/>
      <c r="N715" s="35">
        <v>1</v>
      </c>
      <c r="O715" s="7">
        <v>42.1</v>
      </c>
      <c r="P715" s="8" t="s">
        <v>12715</v>
      </c>
      <c r="Q715" s="2">
        <v>44054</v>
      </c>
    </row>
    <row r="716" spans="1:17">
      <c r="A716" s="8">
        <v>34407206</v>
      </c>
      <c r="B716" s="2">
        <f>INDEX(Tableau1[], MATCH(Tableau3[[#This Row],[REFERENCE]], Tableau1[NUMERO], 0), 2)</f>
        <v>43410</v>
      </c>
      <c r="C716">
        <f>INDEX(Tableau1[], MATCH(Tableau3[[#This Row],[REFERENCE]], Tableau1[NUMERO], 0), 3)</f>
        <v>0</v>
      </c>
      <c r="D716" t="str">
        <f>INDEX(Tableau1[], MATCH(Tableau3[[#This Row],[REFERENCE]], Tableau1[NUMERO], 0),4)</f>
        <v>SMT SUPPORT ELEC BOARD</v>
      </c>
      <c r="E716">
        <f>INDEX(Tableau1[], MATCH(Tableau3[[#This Row],[REFERENCE]], Tableau1[NUMERO], 0), 5)</f>
        <v>0</v>
      </c>
      <c r="H716" t="s">
        <v>12609</v>
      </c>
      <c r="J716" s="2">
        <v>43962</v>
      </c>
      <c r="K716" s="2">
        <v>43963</v>
      </c>
      <c r="L716" s="2"/>
      <c r="N716" s="35">
        <v>2</v>
      </c>
      <c r="O716" s="7">
        <v>32.299999999999997</v>
      </c>
      <c r="P716" s="8" t="s">
        <v>12591</v>
      </c>
      <c r="Q716" s="2">
        <v>44054</v>
      </c>
    </row>
    <row r="717" spans="1:17">
      <c r="A717" s="8">
        <v>34407207</v>
      </c>
      <c r="B717" s="2">
        <f>INDEX(Tableau1[], MATCH(Tableau3[[#This Row],[REFERENCE]], Tableau1[NUMERO], 0), 2)</f>
        <v>43410</v>
      </c>
      <c r="C717">
        <f>INDEX(Tableau1[], MATCH(Tableau3[[#This Row],[REFERENCE]], Tableau1[NUMERO], 0), 3)</f>
        <v>0</v>
      </c>
      <c r="D717" t="str">
        <f>INDEX(Tableau1[], MATCH(Tableau3[[#This Row],[REFERENCE]], Tableau1[NUMERO], 0),4)</f>
        <v>SMT GLISSIERE BOARD ELEC</v>
      </c>
      <c r="E717">
        <f>INDEX(Tableau1[], MATCH(Tableau3[[#This Row],[REFERENCE]], Tableau1[NUMERO], 0), 5)</f>
        <v>0</v>
      </c>
      <c r="H717" t="s">
        <v>12609</v>
      </c>
      <c r="J717" s="2">
        <v>43962</v>
      </c>
      <c r="K717" s="2">
        <v>43963</v>
      </c>
      <c r="L717" s="2"/>
      <c r="N717" s="35">
        <v>2</v>
      </c>
      <c r="O717" s="7">
        <v>60.8</v>
      </c>
      <c r="P717" s="8" t="s">
        <v>12591</v>
      </c>
      <c r="Q717" s="2">
        <v>44054</v>
      </c>
    </row>
    <row r="718" spans="1:17">
      <c r="A718" s="8">
        <v>34407308</v>
      </c>
      <c r="B718" s="2">
        <f>INDEX(Tableau1[], MATCH(Tableau3[[#This Row],[REFERENCE]], Tableau1[NUMERO], 0), 2)</f>
        <v>43448</v>
      </c>
      <c r="C718" t="str">
        <f>INDEX(Tableau1[], MATCH(Tableau3[[#This Row],[REFERENCE]], Tableau1[NUMERO], 0), 3)</f>
        <v>SPEC</v>
      </c>
      <c r="D718" t="str">
        <f>INDEX(Tableau1[], MATCH(Tableau3[[#This Row],[REFERENCE]], Tableau1[NUMERO], 0),4)</f>
        <v>SMT DEMI TUNNEL NW40DC</v>
      </c>
      <c r="E718" t="str">
        <f>INDEX(Tableau1[], MATCH(Tableau3[[#This Row],[REFERENCE]], Tableau1[NUMERO], 0), 5)</f>
        <v>BBC GVX 4000A 2xTGAB TOP</v>
      </c>
      <c r="H718" t="s">
        <v>12609</v>
      </c>
      <c r="J718" s="2">
        <v>43962</v>
      </c>
      <c r="K718" s="2">
        <v>43963</v>
      </c>
      <c r="L718" s="2"/>
      <c r="N718" s="35">
        <v>4</v>
      </c>
      <c r="O718" s="7">
        <v>18.05</v>
      </c>
      <c r="P718" s="8" t="s">
        <v>12591</v>
      </c>
      <c r="Q718" s="2">
        <v>44054</v>
      </c>
    </row>
    <row r="719" spans="1:17">
      <c r="A719" s="8">
        <v>34407312</v>
      </c>
      <c r="B719" s="2">
        <f>INDEX(Tableau1[], MATCH(Tableau3[[#This Row],[REFERENCE]], Tableau1[NUMERO], 0), 2)</f>
        <v>43448</v>
      </c>
      <c r="C719" t="str">
        <f>INDEX(Tableau1[], MATCH(Tableau3[[#This Row],[REFERENCE]], Tableau1[NUMERO], 0), 3)</f>
        <v>SPEC</v>
      </c>
      <c r="D719" t="str">
        <f>INDEX(Tableau1[], MATCH(Tableau3[[#This Row],[REFERENCE]], Tableau1[NUMERO], 0),4)</f>
        <v>SMT SUPPORT NW40DC</v>
      </c>
      <c r="E719" t="str">
        <f>INDEX(Tableau1[], MATCH(Tableau3[[#This Row],[REFERENCE]], Tableau1[NUMERO], 0), 5)</f>
        <v>BBC GVX 4000A 2xTGAB TOP</v>
      </c>
      <c r="H719" t="s">
        <v>12609</v>
      </c>
      <c r="J719" s="2">
        <v>43962</v>
      </c>
      <c r="K719" s="2">
        <v>43963</v>
      </c>
      <c r="L719" s="2"/>
      <c r="N719" s="35">
        <v>4</v>
      </c>
      <c r="O719" s="7">
        <v>22.8</v>
      </c>
      <c r="P719" s="8" t="s">
        <v>12591</v>
      </c>
      <c r="Q719" s="2">
        <v>44054</v>
      </c>
    </row>
    <row r="720" spans="1:17">
      <c r="A720" s="8">
        <v>34407313</v>
      </c>
      <c r="B720" s="2">
        <f>INDEX(Tableau1[], MATCH(Tableau3[[#This Row],[REFERENCE]], Tableau1[NUMERO], 0), 2)</f>
        <v>43448</v>
      </c>
      <c r="C720" t="str">
        <f>INDEX(Tableau1[], MATCH(Tableau3[[#This Row],[REFERENCE]], Tableau1[NUMERO], 0), 3)</f>
        <v>SPEC</v>
      </c>
      <c r="D720" t="str">
        <f>INDEX(Tableau1[], MATCH(Tableau3[[#This Row],[REFERENCE]], Tableau1[NUMERO], 0),4)</f>
        <v>SMT PLATEAU NW40DC</v>
      </c>
      <c r="E720" t="str">
        <f>INDEX(Tableau1[], MATCH(Tableau3[[#This Row],[REFERENCE]], Tableau1[NUMERO], 0), 5)</f>
        <v>BBC GVX 4000A 2xTGAB TOP</v>
      </c>
      <c r="H720" t="s">
        <v>12609</v>
      </c>
      <c r="J720" s="2">
        <v>43962</v>
      </c>
      <c r="K720" s="2">
        <v>43963</v>
      </c>
      <c r="L720" s="2"/>
      <c r="N720" s="35">
        <v>2</v>
      </c>
      <c r="O720" s="7">
        <v>19</v>
      </c>
      <c r="P720" s="8" t="s">
        <v>12591</v>
      </c>
      <c r="Q720" s="2">
        <v>44054</v>
      </c>
    </row>
    <row r="721" spans="1:17">
      <c r="A721" s="8">
        <v>34407439</v>
      </c>
      <c r="B721" s="2">
        <f>INDEX(Tableau1[], MATCH(Tableau3[[#This Row],[REFERENCE]], Tableau1[NUMERO], 0), 2)</f>
        <v>43502</v>
      </c>
      <c r="C721" t="str">
        <f>INDEX(Tableau1[], MATCH(Tableau3[[#This Row],[REFERENCE]], Tableau1[NUMERO], 0), 3)</f>
        <v>SPEC</v>
      </c>
      <c r="D721" t="str">
        <f>INDEX(Tableau1[], MATCH(Tableau3[[#This Row],[REFERENCE]], Tableau1[NUMERO], 0),4)</f>
        <v>SMT SUPPORT FLEX</v>
      </c>
      <c r="E721">
        <f>INDEX(Tableau1[], MATCH(Tableau3[[#This Row],[REFERENCE]], Tableau1[NUMERO], 0), 5)</f>
        <v>0</v>
      </c>
      <c r="H721" t="s">
        <v>12609</v>
      </c>
      <c r="J721" s="2">
        <v>43962</v>
      </c>
      <c r="K721" s="2">
        <v>43963</v>
      </c>
      <c r="L721" s="2"/>
      <c r="N721" s="35">
        <v>2</v>
      </c>
      <c r="O721" s="7">
        <v>20.9</v>
      </c>
      <c r="P721" s="8" t="s">
        <v>12591</v>
      </c>
      <c r="Q721" s="2">
        <v>44054</v>
      </c>
    </row>
    <row r="722" spans="1:17">
      <c r="A722" s="8">
        <v>34407442</v>
      </c>
      <c r="B722" s="2">
        <f>INDEX(Tableau1[], MATCH(Tableau3[[#This Row],[REFERENCE]], Tableau1[NUMERO], 0), 2)</f>
        <v>43503</v>
      </c>
      <c r="C722" t="str">
        <f>INDEX(Tableau1[], MATCH(Tableau3[[#This Row],[REFERENCE]], Tableau1[NUMERO], 0), 3)</f>
        <v>SPEC</v>
      </c>
      <c r="D722" t="str">
        <f>INDEX(Tableau1[], MATCH(Tableau3[[#This Row],[REFERENCE]], Tableau1[NUMERO], 0),4)</f>
        <v>SMT SUPPORT FU DC</v>
      </c>
      <c r="E722">
        <f>INDEX(Tableau1[], MATCH(Tableau3[[#This Row],[REFERENCE]], Tableau1[NUMERO], 0), 5)</f>
        <v>0</v>
      </c>
      <c r="H722" t="s">
        <v>12609</v>
      </c>
      <c r="J722" s="2">
        <v>43962</v>
      </c>
      <c r="K722" s="2">
        <v>43963</v>
      </c>
      <c r="L722" s="2"/>
      <c r="N722" s="35">
        <v>2</v>
      </c>
      <c r="O722" s="7">
        <v>33.25</v>
      </c>
      <c r="P722" s="8" t="s">
        <v>12591</v>
      </c>
      <c r="Q722" s="2">
        <v>44054</v>
      </c>
    </row>
    <row r="723" spans="1:17">
      <c r="A723" s="8">
        <v>34407484</v>
      </c>
      <c r="B723" s="2">
        <f>INDEX(Tableau1[], MATCH(Tableau3[[#This Row],[REFERENCE]], Tableau1[NUMERO], 0), 2)</f>
        <v>43530</v>
      </c>
      <c r="C723" t="str">
        <f>INDEX(Tableau1[], MATCH(Tableau3[[#This Row],[REFERENCE]], Tableau1[NUMERO], 0), 3)</f>
        <v>SPEC</v>
      </c>
      <c r="D723" t="str">
        <f>INDEX(Tableau1[], MATCH(Tableau3[[#This Row],[REFERENCE]], Tableau1[NUMERO], 0),4)</f>
        <v>BACK PANEL 400x1900 GALAXY</v>
      </c>
      <c r="E723" t="str">
        <f>INDEX(Tableau1[], MATCH(Tableau3[[#This Row],[REFERENCE]], Tableau1[NUMERO], 0), 5)</f>
        <v>QVE AUX</v>
      </c>
      <c r="H723" t="s">
        <v>12609</v>
      </c>
      <c r="J723" s="2">
        <v>43962</v>
      </c>
      <c r="K723" s="2">
        <v>43963</v>
      </c>
      <c r="L723" s="2"/>
      <c r="N723" s="35">
        <v>2</v>
      </c>
      <c r="O723" s="7">
        <v>20.9</v>
      </c>
      <c r="P723" s="8" t="s">
        <v>12591</v>
      </c>
      <c r="Q723" s="2">
        <v>44054</v>
      </c>
    </row>
    <row r="724" spans="1:17">
      <c r="A724" s="8">
        <v>34408455</v>
      </c>
      <c r="B724" s="2">
        <f>INDEX(Tableau1[], MATCH(Tableau3[[#This Row],[REFERENCE]], Tableau1[NUMERO], 0), 2)</f>
        <v>43935</v>
      </c>
      <c r="C724" t="str">
        <f>INDEX(Tableau1[], MATCH(Tableau3[[#This Row],[REFERENCE]], Tableau1[NUMERO], 0), 3)</f>
        <v>SPEC</v>
      </c>
      <c r="D724" t="str">
        <f>INDEX(Tableau1[], MATCH(Tableau3[[#This Row],[REFERENCE]], Tableau1[NUMERO], 0),4)</f>
        <v>SMT SUPPORT LATERAL FIXATION CABLES CLIENT</v>
      </c>
      <c r="E724">
        <f>INDEX(Tableau1[], MATCH(Tableau3[[#This Row],[REFERENCE]], Tableau1[NUMERO], 0), 5)</f>
        <v>0</v>
      </c>
      <c r="H724" t="s">
        <v>12609</v>
      </c>
      <c r="J724" s="2">
        <v>43962</v>
      </c>
      <c r="K724" s="2">
        <v>43963</v>
      </c>
      <c r="L724" s="2"/>
      <c r="N724" s="35">
        <v>16</v>
      </c>
      <c r="O724" s="7">
        <v>16.149999999999999</v>
      </c>
      <c r="P724" s="8" t="s">
        <v>12591</v>
      </c>
      <c r="Q724" s="2">
        <v>44054</v>
      </c>
    </row>
    <row r="725" spans="1:17">
      <c r="A725" s="8">
        <v>34408487</v>
      </c>
      <c r="B725" s="2">
        <f>INDEX(Tableau1[], MATCH(Tableau3[[#This Row],[REFERENCE]], Tableau1[NUMERO], 0), 2)</f>
        <v>43956</v>
      </c>
      <c r="C725" t="str">
        <f>INDEX(Tableau1[], MATCH(Tableau3[[#This Row],[REFERENCE]], Tableau1[NUMERO], 0), 3)</f>
        <v>SPEC</v>
      </c>
      <c r="D725" t="str">
        <f>INDEX(Tableau1[], MATCH(Tableau3[[#This Row],[REFERENCE]], Tableau1[NUMERO], 0),4)</f>
        <v>SMT TOIT TGAB</v>
      </c>
      <c r="E725">
        <f>INDEX(Tableau1[], MATCH(Tableau3[[#This Row],[REFERENCE]], Tableau1[NUMERO], 0), 5)</f>
        <v>0</v>
      </c>
      <c r="H725" t="s">
        <v>12609</v>
      </c>
      <c r="J725" s="2">
        <v>43962</v>
      </c>
      <c r="K725" s="2">
        <v>43963</v>
      </c>
      <c r="L725" s="2"/>
      <c r="N725" s="35">
        <v>2</v>
      </c>
      <c r="O725" s="7">
        <v>66.5</v>
      </c>
      <c r="P725" s="8" t="s">
        <v>12591</v>
      </c>
      <c r="Q725" s="2">
        <v>44054</v>
      </c>
    </row>
    <row r="726" spans="1:17">
      <c r="A726" s="8">
        <v>34408488</v>
      </c>
      <c r="B726" s="2">
        <f>INDEX(Tableau1[], MATCH(Tableau3[[#This Row],[REFERENCE]], Tableau1[NUMERO], 0), 2)</f>
        <v>43957</v>
      </c>
      <c r="C726" t="str">
        <f>INDEX(Tableau1[], MATCH(Tableau3[[#This Row],[REFERENCE]], Tableau1[NUMERO], 0), 3)</f>
        <v>SPEC</v>
      </c>
      <c r="D726" t="str">
        <f>INDEX(Tableau1[], MATCH(Tableau3[[#This Row],[REFERENCE]], Tableau1[NUMERO], 0),4)</f>
        <v>SMT SUPPORT JDB AVANT</v>
      </c>
      <c r="E726">
        <f>INDEX(Tableau1[], MATCH(Tableau3[[#This Row],[REFERENCE]], Tableau1[NUMERO], 0), 5)</f>
        <v>0</v>
      </c>
      <c r="H726" t="s">
        <v>12609</v>
      </c>
      <c r="J726" s="2">
        <v>43962</v>
      </c>
      <c r="K726" s="2">
        <v>43963</v>
      </c>
      <c r="L726" s="2"/>
      <c r="N726" s="35">
        <v>2</v>
      </c>
      <c r="O726" s="7">
        <v>18.05</v>
      </c>
      <c r="P726" s="8" t="s">
        <v>12591</v>
      </c>
      <c r="Q726" s="2">
        <v>44054</v>
      </c>
    </row>
    <row r="727" spans="1:17">
      <c r="A727" s="8">
        <v>34408489</v>
      </c>
      <c r="B727" s="2">
        <f>INDEX(Tableau1[], MATCH(Tableau3[[#This Row],[REFERENCE]], Tableau1[NUMERO], 0), 2)</f>
        <v>43957</v>
      </c>
      <c r="C727" t="str">
        <f>INDEX(Tableau1[], MATCH(Tableau3[[#This Row],[REFERENCE]], Tableau1[NUMERO], 0), 3)</f>
        <v>SPEC</v>
      </c>
      <c r="D727" t="str">
        <f>INDEX(Tableau1[], MATCH(Tableau3[[#This Row],[REFERENCE]], Tableau1[NUMERO], 0),4)</f>
        <v>SMT PLASTRON NW DC</v>
      </c>
      <c r="E727">
        <f>INDEX(Tableau1[], MATCH(Tableau3[[#This Row],[REFERENCE]], Tableau1[NUMERO], 0), 5)</f>
        <v>0</v>
      </c>
      <c r="H727" t="s">
        <v>12609</v>
      </c>
      <c r="J727" s="2">
        <v>43962</v>
      </c>
      <c r="K727" s="2">
        <v>43963</v>
      </c>
      <c r="L727" s="2"/>
      <c r="N727" s="35">
        <v>2</v>
      </c>
      <c r="O727" s="7">
        <v>27.55</v>
      </c>
      <c r="P727" s="8" t="s">
        <v>12591</v>
      </c>
      <c r="Q727" s="2">
        <v>44054</v>
      </c>
    </row>
    <row r="728" spans="1:17">
      <c r="A728" s="8">
        <v>34408490</v>
      </c>
      <c r="B728" s="2">
        <f>INDEX(Tableau1[], MATCH(Tableau3[[#This Row],[REFERENCE]], Tableau1[NUMERO], 0), 2)</f>
        <v>43957</v>
      </c>
      <c r="C728" t="str">
        <f>INDEX(Tableau1[], MATCH(Tableau3[[#This Row],[REFERENCE]], Tableau1[NUMERO], 0), 3)</f>
        <v>SPEC</v>
      </c>
      <c r="D728" t="str">
        <f>INDEX(Tableau1[], MATCH(Tableau3[[#This Row],[REFERENCE]], Tableau1[NUMERO], 0),4)</f>
        <v>SMT PLASTRON AVANT GAINE 400 RAL9003</v>
      </c>
      <c r="E728">
        <f>INDEX(Tableau1[], MATCH(Tableau3[[#This Row],[REFERENCE]], Tableau1[NUMERO], 0), 5)</f>
        <v>0</v>
      </c>
      <c r="H728" t="s">
        <v>12609</v>
      </c>
      <c r="J728" s="2">
        <v>43962</v>
      </c>
      <c r="K728" s="2">
        <v>43963</v>
      </c>
      <c r="L728" s="2"/>
      <c r="N728" s="35">
        <v>2</v>
      </c>
      <c r="O728" s="7">
        <v>20.9</v>
      </c>
      <c r="P728" s="8" t="s">
        <v>12591</v>
      </c>
      <c r="Q728" s="2">
        <v>44054</v>
      </c>
    </row>
    <row r="729" spans="1:17">
      <c r="A729" s="8">
        <v>34408491</v>
      </c>
      <c r="B729" s="2">
        <f>INDEX(Tableau1[], MATCH(Tableau3[[#This Row],[REFERENCE]], Tableau1[NUMERO], 0), 2)</f>
        <v>43957</v>
      </c>
      <c r="C729" t="str">
        <f>INDEX(Tableau1[], MATCH(Tableau3[[#This Row],[REFERENCE]], Tableau1[NUMERO], 0), 3)</f>
        <v>SPEC</v>
      </c>
      <c r="D729" t="str">
        <f>INDEX(Tableau1[], MATCH(Tableau3[[#This Row],[REFERENCE]], Tableau1[NUMERO], 0),4)</f>
        <v>SMT TOIT ALU PE GAINE 400</v>
      </c>
      <c r="E729">
        <f>INDEX(Tableau1[], MATCH(Tableau3[[#This Row],[REFERENCE]], Tableau1[NUMERO], 0), 5)</f>
        <v>0</v>
      </c>
      <c r="H729" t="s">
        <v>12609</v>
      </c>
      <c r="J729" s="2">
        <v>43962</v>
      </c>
      <c r="K729" s="2">
        <v>43963</v>
      </c>
      <c r="L729" s="2"/>
      <c r="N729" s="35">
        <v>2</v>
      </c>
      <c r="O729" s="7">
        <v>56.05</v>
      </c>
      <c r="P729" s="8" t="s">
        <v>12591</v>
      </c>
      <c r="Q729" s="2">
        <v>44054</v>
      </c>
    </row>
    <row r="730" spans="1:17">
      <c r="A730" s="8">
        <v>34408492</v>
      </c>
      <c r="B730" s="2">
        <f>INDEX(Tableau1[], MATCH(Tableau3[[#This Row],[REFERENCE]], Tableau1[NUMERO], 0), 2)</f>
        <v>43958</v>
      </c>
      <c r="C730" t="str">
        <f>INDEX(Tableau1[], MATCH(Tableau3[[#This Row],[REFERENCE]], Tableau1[NUMERO], 0), 3)</f>
        <v>SPEC</v>
      </c>
      <c r="D730" t="str">
        <f>INDEX(Tableau1[], MATCH(Tableau3[[#This Row],[REFERENCE]], Tableau1[NUMERO], 0),4)</f>
        <v>SMT FIXATION CABLES CLIENT HAUT/BAS 400</v>
      </c>
      <c r="E730">
        <f>INDEX(Tableau1[], MATCH(Tableau3[[#This Row],[REFERENCE]], Tableau1[NUMERO], 0), 5)</f>
        <v>0</v>
      </c>
      <c r="H730" t="s">
        <v>12609</v>
      </c>
      <c r="J730" s="2">
        <v>43962</v>
      </c>
      <c r="K730" s="2">
        <v>43963</v>
      </c>
      <c r="L730" s="2"/>
      <c r="N730" s="35">
        <v>30</v>
      </c>
      <c r="O730" s="7">
        <v>14.25</v>
      </c>
      <c r="P730" s="8" t="s">
        <v>12591</v>
      </c>
      <c r="Q730" s="2">
        <v>44054</v>
      </c>
    </row>
    <row r="731" spans="1:17">
      <c r="A731" s="8">
        <v>34408493</v>
      </c>
      <c r="B731" s="2">
        <f>INDEX(Tableau1[], MATCH(Tableau3[[#This Row],[REFERENCE]], Tableau1[NUMERO], 0), 2)</f>
        <v>43958</v>
      </c>
      <c r="C731" t="str">
        <f>INDEX(Tableau1[], MATCH(Tableau3[[#This Row],[REFERENCE]], Tableau1[NUMERO], 0), 3)</f>
        <v>SPEC</v>
      </c>
      <c r="D731" t="str">
        <f>INDEX(Tableau1[], MATCH(Tableau3[[#This Row],[REFERENCE]], Tableau1[NUMERO], 0),4)</f>
        <v>SMT FIXATION CABLES CLIENT HAUT/BAS 700</v>
      </c>
      <c r="E731">
        <f>INDEX(Tableau1[], MATCH(Tableau3[[#This Row],[REFERENCE]], Tableau1[NUMERO], 0), 5)</f>
        <v>0</v>
      </c>
      <c r="H731" t="s">
        <v>12609</v>
      </c>
      <c r="J731" s="2">
        <v>43962</v>
      </c>
      <c r="K731" s="2">
        <v>43963</v>
      </c>
      <c r="L731" s="2"/>
      <c r="N731" s="35">
        <v>10</v>
      </c>
      <c r="O731" s="7">
        <v>22.8</v>
      </c>
      <c r="P731" s="8" t="s">
        <v>12591</v>
      </c>
      <c r="Q731" s="2">
        <v>44054</v>
      </c>
    </row>
    <row r="732" spans="1:17">
      <c r="A732" s="8">
        <v>34408494</v>
      </c>
      <c r="B732" s="2">
        <f>INDEX(Tableau1[], MATCH(Tableau3[[#This Row],[REFERENCE]], Tableau1[NUMERO], 0), 2)</f>
        <v>43958</v>
      </c>
      <c r="C732" t="str">
        <f>INDEX(Tableau1[], MATCH(Tableau3[[#This Row],[REFERENCE]], Tableau1[NUMERO], 0), 3)</f>
        <v>SPEC</v>
      </c>
      <c r="D732" t="str">
        <f>INDEX(Tableau1[], MATCH(Tableau3[[#This Row],[REFERENCE]], Tableau1[NUMERO], 0),4)</f>
        <v>SMT BRIDAGE INTER CELLULE AUX</v>
      </c>
      <c r="E732">
        <f>INDEX(Tableau1[], MATCH(Tableau3[[#This Row],[REFERENCE]], Tableau1[NUMERO], 0), 5)</f>
        <v>0</v>
      </c>
      <c r="H732" t="s">
        <v>12609</v>
      </c>
      <c r="J732" s="2">
        <v>43962</v>
      </c>
      <c r="K732" s="2">
        <v>43963</v>
      </c>
      <c r="L732" s="2"/>
      <c r="N732" s="35">
        <v>6</v>
      </c>
      <c r="O732" s="7">
        <v>11.4</v>
      </c>
      <c r="P732" s="8" t="s">
        <v>12591</v>
      </c>
      <c r="Q732" s="2">
        <v>44054</v>
      </c>
    </row>
    <row r="733" spans="1:17">
      <c r="A733" s="8">
        <v>34408409</v>
      </c>
      <c r="B733" s="2">
        <f>INDEX(Tableau1[], MATCH(Tableau3[[#This Row],[REFERENCE]], Tableau1[NUMERO], 0), 2)</f>
        <v>43924</v>
      </c>
      <c r="C733" t="str">
        <f>INDEX(Tableau1[], MATCH(Tableau3[[#This Row],[REFERENCE]], Tableau1[NUMERO], 0), 3)</f>
        <v>SPEC</v>
      </c>
      <c r="D733" t="str">
        <f>INDEX(Tableau1[], MATCH(Tableau3[[#This Row],[REFERENCE]], Tableau1[NUMERO], 0),4)</f>
        <v>PLA PROTECTION LINERGY CENTRALE</v>
      </c>
      <c r="E733" t="str">
        <f>INDEX(Tableau1[], MATCH(Tableau3[[#This Row],[REFERENCE]], Tableau1[NUMERO], 0), 5)</f>
        <v>STS1250</v>
      </c>
      <c r="H733" t="s">
        <v>12716</v>
      </c>
      <c r="J733" s="2">
        <v>43965</v>
      </c>
      <c r="K733" s="2">
        <v>43965</v>
      </c>
      <c r="L733" s="2"/>
      <c r="N733" s="35">
        <v>1</v>
      </c>
      <c r="O733" s="7">
        <v>125</v>
      </c>
      <c r="P733" s="8" t="s">
        <v>12688</v>
      </c>
      <c r="Q733" s="2">
        <v>44026</v>
      </c>
    </row>
    <row r="734" spans="1:17">
      <c r="A734" s="46" t="s">
        <v>12717</v>
      </c>
      <c r="B734" s="2" t="e">
        <f>INDEX(Tableau1[], MATCH(Tableau3[[#This Row],[REFERENCE]], Tableau1[NUMERO], 0), 2)</f>
        <v>#N/A</v>
      </c>
      <c r="C734" t="e">
        <f>INDEX(Tableau1[], MATCH(Tableau3[[#This Row],[REFERENCE]], Tableau1[NUMERO], 0), 3)</f>
        <v>#N/A</v>
      </c>
      <c r="D734" t="e">
        <f>INDEX(Tableau1[], MATCH(Tableau3[[#This Row],[REFERENCE]], Tableau1[NUMERO], 0),4)</f>
        <v>#N/A</v>
      </c>
      <c r="E734" t="e">
        <f>INDEX(Tableau1[], MATCH(Tableau3[[#This Row],[REFERENCE]], Tableau1[NUMERO], 0), 5)</f>
        <v>#N/A</v>
      </c>
      <c r="H734" t="s">
        <v>12609</v>
      </c>
      <c r="J734" s="2">
        <v>43987</v>
      </c>
      <c r="K734" s="2">
        <v>43987</v>
      </c>
      <c r="L734" s="2"/>
      <c r="N734" s="35">
        <v>16</v>
      </c>
      <c r="O734" s="7">
        <v>46</v>
      </c>
      <c r="P734" s="8" t="s">
        <v>12718</v>
      </c>
      <c r="Q734" s="2">
        <v>44078</v>
      </c>
    </row>
    <row r="735" spans="1:17">
      <c r="A735" s="8">
        <v>34405654</v>
      </c>
      <c r="B735" s="2">
        <f>INDEX(Tableau1[], MATCH(Tableau3[[#This Row],[REFERENCE]], Tableau1[NUMERO], 0), 2)</f>
        <v>42730</v>
      </c>
      <c r="C735" t="str">
        <f>INDEX(Tableau1[], MATCH(Tableau3[[#This Row],[REFERENCE]], Tableau1[NUMERO], 0), 3)</f>
        <v>SPEC</v>
      </c>
      <c r="D735" t="str">
        <f>INDEX(Tableau1[], MATCH(Tableau3[[#This Row],[REFERENCE]], Tableau1[NUMERO], 0),4)</f>
        <v>FIXATION CADRE AV-AR</v>
      </c>
      <c r="E735" t="str">
        <f>INDEX(Tableau1[], MATCH(Tableau3[[#This Row],[REFERENCE]], Tableau1[NUMERO], 0), 5)</f>
        <v>VX TGAB</v>
      </c>
      <c r="H735" t="s">
        <v>12609</v>
      </c>
      <c r="J735" s="2">
        <v>43987</v>
      </c>
      <c r="K735" s="2">
        <v>43987</v>
      </c>
      <c r="L735" s="2"/>
      <c r="N735" s="35">
        <v>32</v>
      </c>
      <c r="O735" s="7">
        <v>12</v>
      </c>
      <c r="P735" s="8" t="s">
        <v>12718</v>
      </c>
      <c r="Q735" s="2">
        <v>44078</v>
      </c>
    </row>
    <row r="736" spans="1:17">
      <c r="A736" s="46" t="s">
        <v>12719</v>
      </c>
      <c r="B736" s="2" t="e">
        <f>INDEX(Tableau1[], MATCH(Tableau3[[#This Row],[REFERENCE]], Tableau1[NUMERO], 0), 2)</f>
        <v>#N/A</v>
      </c>
      <c r="C736" t="e">
        <f>INDEX(Tableau1[], MATCH(Tableau3[[#This Row],[REFERENCE]], Tableau1[NUMERO], 0), 3)</f>
        <v>#N/A</v>
      </c>
      <c r="D736" t="e">
        <f>INDEX(Tableau1[], MATCH(Tableau3[[#This Row],[REFERENCE]], Tableau1[NUMERO], 0),4)</f>
        <v>#N/A</v>
      </c>
      <c r="E736" t="e">
        <f>INDEX(Tableau1[], MATCH(Tableau3[[#This Row],[REFERENCE]], Tableau1[NUMERO], 0), 5)</f>
        <v>#N/A</v>
      </c>
      <c r="H736" t="s">
        <v>12609</v>
      </c>
      <c r="J736" s="2">
        <v>43987</v>
      </c>
      <c r="K736" s="2">
        <v>43990</v>
      </c>
      <c r="L736" s="2"/>
      <c r="N736" s="35">
        <v>1</v>
      </c>
      <c r="O736" s="7">
        <v>110</v>
      </c>
      <c r="P736" s="8" t="s">
        <v>12591</v>
      </c>
      <c r="Q736" s="2">
        <v>44081</v>
      </c>
    </row>
    <row r="737" spans="1:18">
      <c r="A737" s="46" t="s">
        <v>12720</v>
      </c>
      <c r="B737" s="2" t="e">
        <f>INDEX(Tableau1[], MATCH(Tableau3[[#This Row],[REFERENCE]], Tableau1[NUMERO], 0), 2)</f>
        <v>#N/A</v>
      </c>
      <c r="C737" t="e">
        <f>INDEX(Tableau1[], MATCH(Tableau3[[#This Row],[REFERENCE]], Tableau1[NUMERO], 0), 3)</f>
        <v>#N/A</v>
      </c>
      <c r="D737" t="e">
        <f>INDEX(Tableau1[], MATCH(Tableau3[[#This Row],[REFERENCE]], Tableau1[NUMERO], 0),4)</f>
        <v>#N/A</v>
      </c>
      <c r="E737" t="e">
        <f>INDEX(Tableau1[], MATCH(Tableau3[[#This Row],[REFERENCE]], Tableau1[NUMERO], 0), 5)</f>
        <v>#N/A</v>
      </c>
      <c r="H737" t="s">
        <v>12609</v>
      </c>
      <c r="J737" s="2">
        <v>43987</v>
      </c>
      <c r="K737" s="2">
        <v>43990</v>
      </c>
      <c r="L737" s="2"/>
      <c r="N737" s="35">
        <v>5</v>
      </c>
      <c r="O737" s="7">
        <v>105</v>
      </c>
      <c r="P737" s="8" t="s">
        <v>12591</v>
      </c>
      <c r="Q737" s="2">
        <v>44081</v>
      </c>
    </row>
    <row r="738" spans="1:18">
      <c r="A738" s="46" t="s">
        <v>12721</v>
      </c>
      <c r="B738" s="2" t="e">
        <f>INDEX(Tableau1[], MATCH(Tableau3[[#This Row],[REFERENCE]], Tableau1[NUMERO], 0), 2)</f>
        <v>#N/A</v>
      </c>
      <c r="C738" t="e">
        <f>INDEX(Tableau1[], MATCH(Tableau3[[#This Row],[REFERENCE]], Tableau1[NUMERO], 0), 3)</f>
        <v>#N/A</v>
      </c>
      <c r="D738" t="e">
        <f>INDEX(Tableau1[], MATCH(Tableau3[[#This Row],[REFERENCE]], Tableau1[NUMERO], 0),4)</f>
        <v>#N/A</v>
      </c>
      <c r="E738" t="e">
        <f>INDEX(Tableau1[], MATCH(Tableau3[[#This Row],[REFERENCE]], Tableau1[NUMERO], 0), 5)</f>
        <v>#N/A</v>
      </c>
      <c r="H738" t="s">
        <v>12609</v>
      </c>
      <c r="J738" s="2">
        <v>43987</v>
      </c>
      <c r="K738" s="2">
        <v>43990</v>
      </c>
      <c r="L738" s="2"/>
      <c r="N738" s="35">
        <v>12</v>
      </c>
      <c r="O738" s="7">
        <v>18</v>
      </c>
      <c r="P738" s="8" t="s">
        <v>12591</v>
      </c>
      <c r="Q738" s="2">
        <v>44081</v>
      </c>
    </row>
    <row r="739" spans="1:18">
      <c r="A739" s="8">
        <v>34408566</v>
      </c>
      <c r="B739" s="2">
        <f>INDEX(Tableau1[], MATCH(Tableau3[[#This Row],[REFERENCE]], Tableau1[NUMERO], 0), 2)</f>
        <v>43992</v>
      </c>
      <c r="C739" t="str">
        <f>INDEX(Tableau1[], MATCH(Tableau3[[#This Row],[REFERENCE]], Tableau1[NUMERO], 0), 3)</f>
        <v>SPEC</v>
      </c>
      <c r="D739" t="str">
        <f>INDEX(Tableau1[], MATCH(Tableau3[[#This Row],[REFERENCE]], Tableau1[NUMERO], 0),4)</f>
        <v>SMT FIX CABLES BYPASS NSX250 1000 2</v>
      </c>
      <c r="E739">
        <f>INDEX(Tableau1[], MATCH(Tableau3[[#This Row],[REFERENCE]], Tableau1[NUMERO], 0), 5)</f>
        <v>0</v>
      </c>
      <c r="H739" t="s">
        <v>12609</v>
      </c>
      <c r="J739" s="2">
        <v>43993</v>
      </c>
      <c r="K739" s="2">
        <v>43994</v>
      </c>
      <c r="L739" s="2"/>
      <c r="N739" s="35">
        <v>1</v>
      </c>
      <c r="O739" s="7">
        <v>75</v>
      </c>
      <c r="P739" s="8" t="s">
        <v>12591</v>
      </c>
      <c r="Q739" s="2">
        <v>44085</v>
      </c>
    </row>
    <row r="740" spans="1:18">
      <c r="A740" s="8">
        <v>34408567</v>
      </c>
      <c r="B740" s="2">
        <f>INDEX(Tableau1[], MATCH(Tableau3[[#This Row],[REFERENCE]], Tableau1[NUMERO], 0), 2)</f>
        <v>43992</v>
      </c>
      <c r="C740" t="str">
        <f>INDEX(Tableau1[], MATCH(Tableau3[[#This Row],[REFERENCE]], Tableau1[NUMERO], 0), 3)</f>
        <v>SPEC</v>
      </c>
      <c r="D740" t="str">
        <f>INDEX(Tableau1[], MATCH(Tableau3[[#This Row],[REFERENCE]], Tableau1[NUMERO], 0),4)</f>
        <v>SMT PLASTRON BYPASS NSX250 1000 + VOYANT</v>
      </c>
      <c r="E740">
        <f>INDEX(Tableau1[], MATCH(Tableau3[[#This Row],[REFERENCE]], Tableau1[NUMERO], 0), 5)</f>
        <v>0</v>
      </c>
      <c r="H740" t="s">
        <v>12609</v>
      </c>
      <c r="J740" s="2">
        <v>43993</v>
      </c>
      <c r="K740" s="2">
        <v>43994</v>
      </c>
      <c r="L740" s="2"/>
      <c r="N740" s="35">
        <v>1</v>
      </c>
      <c r="O740" s="7">
        <v>68</v>
      </c>
      <c r="P740" s="8" t="s">
        <v>12591</v>
      </c>
      <c r="Q740" s="2">
        <v>44085</v>
      </c>
    </row>
    <row r="741" spans="1:18">
      <c r="A741" s="8">
        <v>34408575</v>
      </c>
      <c r="B741" s="2">
        <f>INDEX(Tableau1[], MATCH(Tableau3[[#This Row],[REFERENCE]], Tableau1[NUMERO], 0), 2)</f>
        <v>43993</v>
      </c>
      <c r="C741" t="str">
        <f>INDEX(Tableau1[], MATCH(Tableau3[[#This Row],[REFERENCE]], Tableau1[NUMERO], 0), 3)</f>
        <v>SPEC</v>
      </c>
      <c r="D741" t="str">
        <f>INDEX(Tableau1[], MATCH(Tableau3[[#This Row],[REFERENCE]], Tableau1[NUMERO], 0),4)</f>
        <v>SMT SUPPORT VOYANT 1000</v>
      </c>
      <c r="E741">
        <f>INDEX(Tableau1[], MATCH(Tableau3[[#This Row],[REFERENCE]], Tableau1[NUMERO], 0), 5)</f>
        <v>0</v>
      </c>
      <c r="H741" t="s">
        <v>12609</v>
      </c>
      <c r="J741" s="2">
        <v>43993</v>
      </c>
      <c r="K741" s="2">
        <v>43994</v>
      </c>
      <c r="L741" s="2"/>
      <c r="N741" s="35">
        <v>1</v>
      </c>
      <c r="O741" s="7">
        <v>52</v>
      </c>
      <c r="P741" s="8" t="s">
        <v>12591</v>
      </c>
      <c r="Q741" s="2">
        <v>44085</v>
      </c>
    </row>
    <row r="742" spans="1:18">
      <c r="A742" s="8">
        <v>34408580</v>
      </c>
      <c r="B742" s="2">
        <f>INDEX(Tableau1[], MATCH(Tableau3[[#This Row],[REFERENCE]], Tableau1[NUMERO], 0), 2)</f>
        <v>43994</v>
      </c>
      <c r="C742" t="str">
        <f>INDEX(Tableau1[], MATCH(Tableau3[[#This Row],[REFERENCE]], Tableau1[NUMERO], 0), 3)</f>
        <v>SPEC</v>
      </c>
      <c r="D742" t="str">
        <f>INDEX(Tableau1[], MATCH(Tableau3[[#This Row],[REFERENCE]], Tableau1[NUMERO], 0),4)</f>
        <v>SMT SUPPORT GB2 - EMPLACEMENT NSX250</v>
      </c>
      <c r="E742">
        <f>INDEX(Tableau1[], MATCH(Tableau3[[#This Row],[REFERENCE]], Tableau1[NUMERO], 0), 5)</f>
        <v>0</v>
      </c>
      <c r="H742" t="s">
        <v>12609</v>
      </c>
      <c r="J742" s="2">
        <v>43994</v>
      </c>
      <c r="K742" s="2">
        <v>43994</v>
      </c>
      <c r="L742" s="2"/>
      <c r="N742" s="35">
        <v>1</v>
      </c>
      <c r="O742" s="7">
        <v>78</v>
      </c>
      <c r="P742" s="8" t="s">
        <v>12591</v>
      </c>
      <c r="Q742" s="2">
        <v>44085</v>
      </c>
    </row>
    <row r="743" spans="1:18" s="65" customFormat="1" ht="15.75" thickBot="1">
      <c r="A743" s="63">
        <v>34408581</v>
      </c>
      <c r="B743" s="64">
        <f>INDEX(Tableau1[], MATCH(Tableau3[[#This Row],[REFERENCE]], Tableau1[NUMERO], 0), 2)</f>
        <v>43994</v>
      </c>
      <c r="C743" s="65" t="str">
        <f>INDEX(Tableau1[], MATCH(Tableau3[[#This Row],[REFERENCE]], Tableau1[NUMERO], 0), 3)</f>
        <v>SPEC</v>
      </c>
      <c r="D743" s="65" t="str">
        <f>INDEX(Tableau1[], MATCH(Tableau3[[#This Row],[REFERENCE]], Tableau1[NUMERO], 0),4)</f>
        <v>SMT PLASTRON GB2 - EMPLACEMENT NSX250</v>
      </c>
      <c r="E743" s="65">
        <f>INDEX(Tableau1[], MATCH(Tableau3[[#This Row],[REFERENCE]], Tableau1[NUMERO], 0), 5)</f>
        <v>0</v>
      </c>
      <c r="H743" s="65" t="s">
        <v>12609</v>
      </c>
      <c r="I743" s="63"/>
      <c r="J743" s="64">
        <v>43994</v>
      </c>
      <c r="K743" s="64">
        <v>43994</v>
      </c>
      <c r="L743" s="64"/>
      <c r="M743" s="66"/>
      <c r="N743" s="67">
        <v>1</v>
      </c>
      <c r="O743" s="68">
        <v>19</v>
      </c>
      <c r="P743" s="63" t="s">
        <v>12591</v>
      </c>
      <c r="Q743" s="64">
        <v>44085</v>
      </c>
    </row>
    <row r="744" spans="1:18">
      <c r="A744" s="46" t="s">
        <v>12722</v>
      </c>
      <c r="B744" s="47" t="e">
        <f>INDEX(Tableau1[], MATCH(Tableau3[[#This Row],[REFERENCE]], Tableau1[NUMERO], 0), 2)</f>
        <v>#N/A</v>
      </c>
      <c r="C744" s="48" t="e">
        <f>INDEX(Tableau1[], MATCH(Tableau3[[#This Row],[REFERENCE]], Tableau1[NUMERO], 0), 3)</f>
        <v>#N/A</v>
      </c>
      <c r="D744" s="48" t="e">
        <f>INDEX(Tableau1[], MATCH(Tableau3[[#This Row],[REFERENCE]], Tableau1[NUMERO], 0),4)</f>
        <v>#N/A</v>
      </c>
      <c r="E744" s="48" t="e">
        <f>INDEX(Tableau1[], MATCH(Tableau3[[#This Row],[REFERENCE]], Tableau1[NUMERO], 0), 5)</f>
        <v>#N/A</v>
      </c>
      <c r="F744" s="48"/>
      <c r="G744" s="48"/>
      <c r="H744" s="48" t="s">
        <v>12723</v>
      </c>
      <c r="J744" s="11">
        <v>43999</v>
      </c>
      <c r="K744" s="62">
        <v>44001</v>
      </c>
      <c r="L744" s="47"/>
      <c r="M744" s="49"/>
      <c r="N744" s="35">
        <v>4</v>
      </c>
      <c r="O744" s="37">
        <v>28</v>
      </c>
      <c r="P744" s="8" t="s">
        <v>12617</v>
      </c>
      <c r="Q744" s="11">
        <v>44092</v>
      </c>
      <c r="R744" s="48"/>
    </row>
    <row r="745" spans="1:18">
      <c r="A745" s="46" t="s">
        <v>12724</v>
      </c>
      <c r="B745" s="47" t="e">
        <f>INDEX(Tableau1[], MATCH(Tableau3[[#This Row],[REFERENCE]], Tableau1[NUMERO], 0), 2)</f>
        <v>#N/A</v>
      </c>
      <c r="C745" s="48" t="e">
        <f>INDEX(Tableau1[], MATCH(Tableau3[[#This Row],[REFERENCE]], Tableau1[NUMERO], 0), 3)</f>
        <v>#N/A</v>
      </c>
      <c r="D745" s="48" t="e">
        <f>INDEX(Tableau1[], MATCH(Tableau3[[#This Row],[REFERENCE]], Tableau1[NUMERO], 0),4)</f>
        <v>#N/A</v>
      </c>
      <c r="E745" s="48" t="e">
        <f>INDEX(Tableau1[], MATCH(Tableau3[[#This Row],[REFERENCE]], Tableau1[NUMERO], 0), 5)</f>
        <v>#N/A</v>
      </c>
      <c r="F745" s="48"/>
      <c r="G745" s="48"/>
      <c r="H745" s="48" t="s">
        <v>12723</v>
      </c>
      <c r="J745" s="11">
        <v>43999</v>
      </c>
      <c r="K745" s="62">
        <v>44001</v>
      </c>
      <c r="L745" s="47"/>
      <c r="M745" s="49"/>
      <c r="N745" s="35">
        <v>6</v>
      </c>
      <c r="O745" s="37">
        <v>28</v>
      </c>
      <c r="P745" s="8" t="s">
        <v>12617</v>
      </c>
      <c r="Q745" s="11">
        <v>44092</v>
      </c>
      <c r="R745" s="48"/>
    </row>
    <row r="746" spans="1:18" ht="15.75" thickBot="1">
      <c r="A746" s="46" t="s">
        <v>12725</v>
      </c>
      <c r="B746" s="47" t="e">
        <f>INDEX(Tableau1[], MATCH(Tableau3[[#This Row],[REFERENCE]], Tableau1[NUMERO], 0), 2)</f>
        <v>#N/A</v>
      </c>
      <c r="C746" s="48" t="e">
        <f>INDEX(Tableau1[], MATCH(Tableau3[[#This Row],[REFERENCE]], Tableau1[NUMERO], 0), 3)</f>
        <v>#N/A</v>
      </c>
      <c r="D746" s="48" t="e">
        <f>INDEX(Tableau1[], MATCH(Tableau3[[#This Row],[REFERENCE]], Tableau1[NUMERO], 0),4)</f>
        <v>#N/A</v>
      </c>
      <c r="E746" s="48" t="e">
        <f>INDEX(Tableau1[], MATCH(Tableau3[[#This Row],[REFERENCE]], Tableau1[NUMERO], 0), 5)</f>
        <v>#N/A</v>
      </c>
      <c r="F746" s="48"/>
      <c r="G746" s="48"/>
      <c r="H746" s="48" t="s">
        <v>12723</v>
      </c>
      <c r="J746" s="11">
        <v>43999</v>
      </c>
      <c r="K746" s="62">
        <v>44001</v>
      </c>
      <c r="L746" s="47"/>
      <c r="M746" s="49"/>
      <c r="N746" s="35">
        <v>6</v>
      </c>
      <c r="O746" s="37">
        <v>28</v>
      </c>
      <c r="P746" s="8" t="s">
        <v>12617</v>
      </c>
      <c r="Q746" s="11">
        <v>44092</v>
      </c>
      <c r="R746" s="48"/>
    </row>
    <row r="747" spans="1:18" s="52" customFormat="1" ht="15.75" thickTop="1">
      <c r="A747" s="50">
        <v>34408568</v>
      </c>
      <c r="B747" s="51">
        <f>INDEX(Tableau1[], MATCH(Tableau3[[#This Row],[REFERENCE]], Tableau1[NUMERO], 0), 2)</f>
        <v>43992</v>
      </c>
      <c r="C747" s="52" t="str">
        <f>INDEX(Tableau1[], MATCH(Tableau3[[#This Row],[REFERENCE]], Tableau1[NUMERO], 0), 3)</f>
        <v>SPEC</v>
      </c>
      <c r="D747" s="52" t="str">
        <f>INDEX(Tableau1[], MATCH(Tableau3[[#This Row],[REFERENCE]], Tableau1[NUMERO], 0),4)</f>
        <v>CALE</v>
      </c>
      <c r="E747" s="52" t="str">
        <f>INDEX(Tableau1[], MATCH(Tableau3[[#This Row],[REFERENCE]], Tableau1[NUMERO], 0), 5)</f>
        <v>SE SCHWEIZ</v>
      </c>
      <c r="H747" s="52" t="s">
        <v>12611</v>
      </c>
      <c r="I747" s="50"/>
      <c r="J747" s="51">
        <v>43998</v>
      </c>
      <c r="K747" s="51">
        <v>43999</v>
      </c>
      <c r="L747" s="51"/>
      <c r="M747" s="53" t="s">
        <v>12701</v>
      </c>
      <c r="N747" s="54">
        <v>8</v>
      </c>
      <c r="O747" s="55">
        <v>10</v>
      </c>
      <c r="P747" s="50" t="s">
        <v>12617</v>
      </c>
      <c r="Q747" s="51">
        <v>44091</v>
      </c>
    </row>
    <row r="748" spans="1:18">
      <c r="A748" s="8">
        <v>34408569</v>
      </c>
      <c r="B748" s="2">
        <f>INDEX(Tableau1[], MATCH(Tableau3[[#This Row],[REFERENCE]], Tableau1[NUMERO], 0), 2)</f>
        <v>43992</v>
      </c>
      <c r="C748" t="str">
        <f>INDEX(Tableau1[], MATCH(Tableau3[[#This Row],[REFERENCE]], Tableau1[NUMERO], 0), 3)</f>
        <v>SPEC</v>
      </c>
      <c r="D748" t="str">
        <f>INDEX(Tableau1[], MATCH(Tableau3[[#This Row],[REFERENCE]], Tableau1[NUMERO], 0),4)</f>
        <v>FLEX NEUTRE</v>
      </c>
      <c r="E748" t="str">
        <f>INDEX(Tableau1[], MATCH(Tableau3[[#This Row],[REFERENCE]], Tableau1[NUMERO], 0), 5)</f>
        <v>SE SCHWEIZ</v>
      </c>
      <c r="H748" t="s">
        <v>12611</v>
      </c>
      <c r="J748" s="2">
        <v>43998</v>
      </c>
      <c r="K748" s="2">
        <v>43999</v>
      </c>
      <c r="L748" s="2"/>
      <c r="M748" s="21" t="s">
        <v>12701</v>
      </c>
      <c r="N748" s="35">
        <v>2</v>
      </c>
      <c r="O748" s="7">
        <v>80</v>
      </c>
      <c r="P748" s="8" t="s">
        <v>12617</v>
      </c>
      <c r="Q748" s="2">
        <v>44091</v>
      </c>
    </row>
    <row r="749" spans="1:18">
      <c r="A749" s="8">
        <v>34408570</v>
      </c>
      <c r="B749" s="2">
        <f>INDEX(Tableau1[], MATCH(Tableau3[[#This Row],[REFERENCE]], Tableau1[NUMERO], 0), 2)</f>
        <v>43992</v>
      </c>
      <c r="C749" t="str">
        <f>INDEX(Tableau1[], MATCH(Tableau3[[#This Row],[REFERENCE]], Tableau1[NUMERO], 0), 3)</f>
        <v>SPEC</v>
      </c>
      <c r="D749" t="str">
        <f>INDEX(Tableau1[], MATCH(Tableau3[[#This Row],[REFERENCE]], Tableau1[NUMERO], 0),4)</f>
        <v>FLEX L1</v>
      </c>
      <c r="E749" t="str">
        <f>INDEX(Tableau1[], MATCH(Tableau3[[#This Row],[REFERENCE]], Tableau1[NUMERO], 0), 5)</f>
        <v>SE SCHWEIZ</v>
      </c>
      <c r="H749" t="s">
        <v>12611</v>
      </c>
      <c r="J749" s="2">
        <v>43998</v>
      </c>
      <c r="K749" s="2">
        <v>43999</v>
      </c>
      <c r="L749" s="2"/>
      <c r="M749" s="21" t="s">
        <v>12701</v>
      </c>
      <c r="N749" s="35">
        <v>2</v>
      </c>
      <c r="O749" s="7">
        <v>80</v>
      </c>
      <c r="P749" s="8" t="s">
        <v>12617</v>
      </c>
      <c r="Q749" s="2">
        <v>44091</v>
      </c>
    </row>
    <row r="750" spans="1:18">
      <c r="A750" s="8">
        <v>34408571</v>
      </c>
      <c r="B750" s="2">
        <f>INDEX(Tableau1[], MATCH(Tableau3[[#This Row],[REFERENCE]], Tableau1[NUMERO], 0), 2)</f>
        <v>43992</v>
      </c>
      <c r="C750" t="str">
        <f>INDEX(Tableau1[], MATCH(Tableau3[[#This Row],[REFERENCE]], Tableau1[NUMERO], 0), 3)</f>
        <v>SPEC</v>
      </c>
      <c r="D750" t="str">
        <f>INDEX(Tableau1[], MATCH(Tableau3[[#This Row],[REFERENCE]], Tableau1[NUMERO], 0),4)</f>
        <v>FLEX L2</v>
      </c>
      <c r="E750" t="str">
        <f>INDEX(Tableau1[], MATCH(Tableau3[[#This Row],[REFERENCE]], Tableau1[NUMERO], 0), 5)</f>
        <v>SE SCHWEIZ</v>
      </c>
      <c r="H750" t="s">
        <v>12611</v>
      </c>
      <c r="J750" s="2">
        <v>43998</v>
      </c>
      <c r="K750" s="2">
        <v>43999</v>
      </c>
      <c r="L750" s="2"/>
      <c r="M750" s="21" t="s">
        <v>12701</v>
      </c>
      <c r="N750" s="35">
        <v>2</v>
      </c>
      <c r="O750" s="7">
        <v>80</v>
      </c>
      <c r="P750" s="8" t="s">
        <v>12617</v>
      </c>
      <c r="Q750" s="2">
        <v>44091</v>
      </c>
    </row>
    <row r="751" spans="1:18" s="58" customFormat="1" ht="15.75" thickBot="1">
      <c r="A751" s="56">
        <v>34408572</v>
      </c>
      <c r="B751" s="57">
        <f>INDEX(Tableau1[], MATCH(Tableau3[[#This Row],[REFERENCE]], Tableau1[NUMERO], 0), 2)</f>
        <v>43992</v>
      </c>
      <c r="C751" s="58" t="str">
        <f>INDEX(Tableau1[], MATCH(Tableau3[[#This Row],[REFERENCE]], Tableau1[NUMERO], 0), 3)</f>
        <v>SPEC</v>
      </c>
      <c r="D751" s="58" t="str">
        <f>INDEX(Tableau1[], MATCH(Tableau3[[#This Row],[REFERENCE]], Tableau1[NUMERO], 0),4)</f>
        <v>FLEX L3</v>
      </c>
      <c r="E751" s="58" t="str">
        <f>INDEX(Tableau1[], MATCH(Tableau3[[#This Row],[REFERENCE]], Tableau1[NUMERO], 0), 5)</f>
        <v>SE SCHWEIZ</v>
      </c>
      <c r="H751" s="58" t="s">
        <v>12611</v>
      </c>
      <c r="I751" s="56"/>
      <c r="J751" s="57">
        <v>43998</v>
      </c>
      <c r="K751" s="57">
        <v>43999</v>
      </c>
      <c r="L751" s="57"/>
      <c r="M751" s="59" t="s">
        <v>12701</v>
      </c>
      <c r="N751" s="60">
        <v>2</v>
      </c>
      <c r="O751" s="61">
        <v>80</v>
      </c>
      <c r="P751" s="56" t="s">
        <v>12617</v>
      </c>
      <c r="Q751" s="57">
        <v>44091</v>
      </c>
    </row>
    <row r="752" spans="1:18" s="52" customFormat="1" ht="15.75" thickTop="1">
      <c r="A752" s="50">
        <v>34408568</v>
      </c>
      <c r="B752" s="51">
        <f>INDEX(Tableau1[], MATCH(Tableau3[[#This Row],[REFERENCE]], Tableau1[NUMERO], 0), 2)</f>
        <v>43992</v>
      </c>
      <c r="C752" s="52" t="str">
        <f>INDEX(Tableau1[], MATCH(Tableau3[[#This Row],[REFERENCE]], Tableau1[NUMERO], 0), 3)</f>
        <v>SPEC</v>
      </c>
      <c r="D752" s="52" t="str">
        <f>INDEX(Tableau1[], MATCH(Tableau3[[#This Row],[REFERENCE]], Tableau1[NUMERO], 0),4)</f>
        <v>CALE</v>
      </c>
      <c r="E752" s="52" t="str">
        <f>INDEX(Tableau1[], MATCH(Tableau3[[#This Row],[REFERENCE]], Tableau1[NUMERO], 0), 5)</f>
        <v>SE SCHWEIZ</v>
      </c>
      <c r="H752" s="52" t="s">
        <v>12644</v>
      </c>
      <c r="I752" s="50"/>
      <c r="J752" s="51">
        <v>43998</v>
      </c>
      <c r="K752" s="51">
        <v>43999</v>
      </c>
      <c r="L752" s="51"/>
      <c r="M752" s="53" t="s">
        <v>12701</v>
      </c>
      <c r="N752" s="54">
        <v>8</v>
      </c>
      <c r="O752" s="55">
        <v>7.4</v>
      </c>
      <c r="P752" s="50" t="s">
        <v>12726</v>
      </c>
      <c r="Q752" s="51">
        <v>44005</v>
      </c>
    </row>
    <row r="753" spans="1:17">
      <c r="A753" s="8">
        <v>34408569</v>
      </c>
      <c r="B753" s="2">
        <f>INDEX(Tableau1[], MATCH(Tableau3[[#This Row],[REFERENCE]], Tableau1[NUMERO], 0), 2)</f>
        <v>43992</v>
      </c>
      <c r="C753" t="str">
        <f>INDEX(Tableau1[], MATCH(Tableau3[[#This Row],[REFERENCE]], Tableau1[NUMERO], 0), 3)</f>
        <v>SPEC</v>
      </c>
      <c r="D753" t="str">
        <f>INDEX(Tableau1[], MATCH(Tableau3[[#This Row],[REFERENCE]], Tableau1[NUMERO], 0),4)</f>
        <v>FLEX NEUTRE</v>
      </c>
      <c r="E753" t="str">
        <f>INDEX(Tableau1[], MATCH(Tableau3[[#This Row],[REFERENCE]], Tableau1[NUMERO], 0), 5)</f>
        <v>SE SCHWEIZ</v>
      </c>
      <c r="H753" t="s">
        <v>12644</v>
      </c>
      <c r="J753" s="2">
        <v>43998</v>
      </c>
      <c r="K753" s="2">
        <v>43999</v>
      </c>
      <c r="L753" s="2"/>
      <c r="M753" s="21" t="s">
        <v>12701</v>
      </c>
      <c r="N753" s="35">
        <v>2</v>
      </c>
      <c r="O753" s="7">
        <v>64.650000000000006</v>
      </c>
      <c r="P753" s="8" t="s">
        <v>12726</v>
      </c>
      <c r="Q753" s="2">
        <v>44005</v>
      </c>
    </row>
    <row r="754" spans="1:17">
      <c r="A754" s="8">
        <v>34408570</v>
      </c>
      <c r="B754" s="2">
        <f>INDEX(Tableau1[], MATCH(Tableau3[[#This Row],[REFERENCE]], Tableau1[NUMERO], 0), 2)</f>
        <v>43992</v>
      </c>
      <c r="C754" t="str">
        <f>INDEX(Tableau1[], MATCH(Tableau3[[#This Row],[REFERENCE]], Tableau1[NUMERO], 0), 3)</f>
        <v>SPEC</v>
      </c>
      <c r="D754" t="str">
        <f>INDEX(Tableau1[], MATCH(Tableau3[[#This Row],[REFERENCE]], Tableau1[NUMERO], 0),4)</f>
        <v>FLEX L1</v>
      </c>
      <c r="E754" t="str">
        <f>INDEX(Tableau1[], MATCH(Tableau3[[#This Row],[REFERENCE]], Tableau1[NUMERO], 0), 5)</f>
        <v>SE SCHWEIZ</v>
      </c>
      <c r="H754" t="s">
        <v>12644</v>
      </c>
      <c r="J754" s="2">
        <v>43998</v>
      </c>
      <c r="K754" s="2">
        <v>43999</v>
      </c>
      <c r="L754" s="2"/>
      <c r="M754" s="21" t="s">
        <v>12701</v>
      </c>
      <c r="N754" s="35">
        <v>2</v>
      </c>
      <c r="O754" s="7">
        <v>64.650000000000006</v>
      </c>
      <c r="P754" s="8" t="s">
        <v>12726</v>
      </c>
      <c r="Q754" s="2">
        <v>44005</v>
      </c>
    </row>
    <row r="755" spans="1:17">
      <c r="A755" s="8">
        <v>34408571</v>
      </c>
      <c r="B755" s="2">
        <f>INDEX(Tableau1[], MATCH(Tableau3[[#This Row],[REFERENCE]], Tableau1[NUMERO], 0), 2)</f>
        <v>43992</v>
      </c>
      <c r="C755" t="str">
        <f>INDEX(Tableau1[], MATCH(Tableau3[[#This Row],[REFERENCE]], Tableau1[NUMERO], 0), 3)</f>
        <v>SPEC</v>
      </c>
      <c r="D755" t="str">
        <f>INDEX(Tableau1[], MATCH(Tableau3[[#This Row],[REFERENCE]], Tableau1[NUMERO], 0),4)</f>
        <v>FLEX L2</v>
      </c>
      <c r="E755" t="str">
        <f>INDEX(Tableau1[], MATCH(Tableau3[[#This Row],[REFERENCE]], Tableau1[NUMERO], 0), 5)</f>
        <v>SE SCHWEIZ</v>
      </c>
      <c r="H755" t="s">
        <v>12644</v>
      </c>
      <c r="J755" s="2">
        <v>43998</v>
      </c>
      <c r="K755" s="2">
        <v>43999</v>
      </c>
      <c r="L755" s="2"/>
      <c r="M755" s="21" t="s">
        <v>12701</v>
      </c>
      <c r="N755" s="35">
        <v>2</v>
      </c>
      <c r="O755" s="7">
        <v>64.650000000000006</v>
      </c>
      <c r="P755" s="8" t="s">
        <v>12726</v>
      </c>
      <c r="Q755" s="2">
        <v>44005</v>
      </c>
    </row>
    <row r="756" spans="1:17" s="58" customFormat="1" ht="15.75" thickBot="1">
      <c r="A756" s="56">
        <v>34408572</v>
      </c>
      <c r="B756" s="57">
        <f>INDEX(Tableau1[], MATCH(Tableau3[[#This Row],[REFERENCE]], Tableau1[NUMERO], 0), 2)</f>
        <v>43992</v>
      </c>
      <c r="C756" s="58" t="str">
        <f>INDEX(Tableau1[], MATCH(Tableau3[[#This Row],[REFERENCE]], Tableau1[NUMERO], 0), 3)</f>
        <v>SPEC</v>
      </c>
      <c r="D756" s="58" t="str">
        <f>INDEX(Tableau1[], MATCH(Tableau3[[#This Row],[REFERENCE]], Tableau1[NUMERO], 0),4)</f>
        <v>FLEX L3</v>
      </c>
      <c r="E756" s="58" t="str">
        <f>INDEX(Tableau1[], MATCH(Tableau3[[#This Row],[REFERENCE]], Tableau1[NUMERO], 0), 5)</f>
        <v>SE SCHWEIZ</v>
      </c>
      <c r="H756" s="58" t="s">
        <v>12644</v>
      </c>
      <c r="I756" s="56"/>
      <c r="J756" s="57">
        <v>43998</v>
      </c>
      <c r="K756" s="57">
        <v>43999</v>
      </c>
      <c r="L756" s="57"/>
      <c r="M756" s="59" t="s">
        <v>12701</v>
      </c>
      <c r="N756" s="60">
        <v>2</v>
      </c>
      <c r="O756" s="61">
        <v>75.400000000000006</v>
      </c>
      <c r="P756" s="56" t="s">
        <v>12726</v>
      </c>
      <c r="Q756" s="57">
        <v>44005</v>
      </c>
    </row>
    <row r="757" spans="1:17" s="52" customFormat="1" ht="15.75" thickTop="1">
      <c r="A757" s="50">
        <v>34408573</v>
      </c>
      <c r="B757" s="51">
        <f>INDEX(Tableau1[], MATCH(Tableau3[[#This Row],[REFERENCE]], Tableau1[NUMERO], 0), 2)</f>
        <v>43992</v>
      </c>
      <c r="C757" s="52" t="str">
        <f>INDEX(Tableau1[], MATCH(Tableau3[[#This Row],[REFERENCE]], Tableau1[NUMERO], 0), 3)</f>
        <v>SPEC</v>
      </c>
      <c r="D757" s="52" t="str">
        <f>INDEX(Tableau1[], MATCH(Tableau3[[#This Row],[REFERENCE]], Tableau1[NUMERO], 0),4)</f>
        <v>PLATINE DE FOND</v>
      </c>
      <c r="E757" s="52" t="str">
        <f>INDEX(Tableau1[], MATCH(Tableau3[[#This Row],[REFERENCE]], Tableau1[NUMERO], 0), 5)</f>
        <v>SE SCHWEIZ</v>
      </c>
      <c r="H757" s="52" t="s">
        <v>12609</v>
      </c>
      <c r="I757" s="50"/>
      <c r="J757" s="51">
        <v>43998</v>
      </c>
      <c r="K757" s="51">
        <v>43999</v>
      </c>
      <c r="L757" s="51"/>
      <c r="M757" s="53" t="s">
        <v>12701</v>
      </c>
      <c r="N757" s="54">
        <v>2</v>
      </c>
      <c r="O757" s="55">
        <v>52</v>
      </c>
      <c r="P757" s="50" t="s">
        <v>12591</v>
      </c>
      <c r="Q757" s="51">
        <v>44091</v>
      </c>
    </row>
    <row r="758" spans="1:17">
      <c r="A758" s="8">
        <v>34408574</v>
      </c>
      <c r="B758" s="2">
        <f>INDEX(Tableau1[], MATCH(Tableau3[[#This Row],[REFERENCE]], Tableau1[NUMERO], 0), 2)</f>
        <v>43992</v>
      </c>
      <c r="C758" t="str">
        <f>INDEX(Tableau1[], MATCH(Tableau3[[#This Row],[REFERENCE]], Tableau1[NUMERO], 0), 3)</f>
        <v>SPEC</v>
      </c>
      <c r="D758" t="str">
        <f>INDEX(Tableau1[], MATCH(Tableau3[[#This Row],[REFERENCE]], Tableau1[NUMERO], 0),4)</f>
        <v>PLASTRON DISJONCTEUR</v>
      </c>
      <c r="E758" t="str">
        <f>INDEX(Tableau1[], MATCH(Tableau3[[#This Row],[REFERENCE]], Tableau1[NUMERO], 0), 5)</f>
        <v>SE SCHWEIZ</v>
      </c>
      <c r="H758" t="s">
        <v>12609</v>
      </c>
      <c r="J758" s="2">
        <v>43998</v>
      </c>
      <c r="K758" s="2">
        <v>43999</v>
      </c>
      <c r="L758" s="2"/>
      <c r="M758" s="21" t="s">
        <v>12701</v>
      </c>
      <c r="N758" s="35">
        <v>2</v>
      </c>
      <c r="O758" s="7">
        <v>48</v>
      </c>
      <c r="P758" s="8" t="s">
        <v>12591</v>
      </c>
      <c r="Q758" s="2">
        <v>44091</v>
      </c>
    </row>
    <row r="759" spans="1:17" s="58" customFormat="1" ht="15.75" thickBot="1">
      <c r="A759" s="56">
        <v>34408582</v>
      </c>
      <c r="B759" s="57">
        <f>INDEX(Tableau1[], MATCH(Tableau3[[#This Row],[REFERENCE]], Tableau1[NUMERO], 0), 2)</f>
        <v>43997</v>
      </c>
      <c r="C759" s="58" t="str">
        <f>INDEX(Tableau1[], MATCH(Tableau3[[#This Row],[REFERENCE]], Tableau1[NUMERO], 0), 3)</f>
        <v>SPEC</v>
      </c>
      <c r="D759" s="58" t="str">
        <f>INDEX(Tableau1[], MATCH(Tableau3[[#This Row],[REFERENCE]], Tableau1[NUMERO], 0),4)</f>
        <v>TOIT ALU 3MM</v>
      </c>
      <c r="E759" s="58">
        <f>INDEX(Tableau1[], MATCH(Tableau3[[#This Row],[REFERENCE]], Tableau1[NUMERO], 0), 5)</f>
        <v>0</v>
      </c>
      <c r="H759" s="58" t="s">
        <v>12609</v>
      </c>
      <c r="I759" s="56"/>
      <c r="J759" s="57">
        <v>43998</v>
      </c>
      <c r="K759" s="57">
        <v>43999</v>
      </c>
      <c r="L759" s="57"/>
      <c r="M759" s="59" t="s">
        <v>12701</v>
      </c>
      <c r="N759" s="60">
        <v>2</v>
      </c>
      <c r="O759" s="61">
        <v>89</v>
      </c>
      <c r="P759" s="56" t="s">
        <v>12591</v>
      </c>
      <c r="Q759" s="57">
        <v>44091</v>
      </c>
    </row>
    <row r="760" spans="1:17" ht="15.75" thickTop="1">
      <c r="A760" s="8">
        <v>34408585</v>
      </c>
      <c r="B760" s="2">
        <f>INDEX(Tableau1[], MATCH(Tableau3[[#This Row],[REFERENCE]], Tableau1[NUMERO], 0), 2)</f>
        <v>43999</v>
      </c>
      <c r="C760" t="str">
        <f>INDEX(Tableau1[], MATCH(Tableau3[[#This Row],[REFERENCE]], Tableau1[NUMERO], 0), 3)</f>
        <v>SPEC</v>
      </c>
      <c r="D760" t="str">
        <f>INDEX(Tableau1[], MATCH(Tableau3[[#This Row],[REFERENCE]], Tableau1[NUMERO], 0),4)</f>
        <v>DECOUPE GRAND TOIT</v>
      </c>
      <c r="E760">
        <f>INDEX(Tableau1[], MATCH(Tableau3[[#This Row],[REFERENCE]], Tableau1[NUMERO], 0), 5)</f>
        <v>0</v>
      </c>
      <c r="H760" t="s">
        <v>12609</v>
      </c>
      <c r="J760" s="2">
        <v>44000</v>
      </c>
      <c r="K760" s="2"/>
      <c r="L760" s="2"/>
      <c r="M760" s="21" t="s">
        <v>12701</v>
      </c>
      <c r="N760" s="35">
        <v>2</v>
      </c>
      <c r="O760" s="7">
        <v>48</v>
      </c>
      <c r="P760" s="8" t="s">
        <v>12591</v>
      </c>
      <c r="Q760" s="2">
        <v>44095</v>
      </c>
    </row>
    <row r="761" spans="1:17">
      <c r="A761" s="8">
        <v>34408586</v>
      </c>
      <c r="B761" s="2">
        <f>INDEX(Tableau1[], MATCH(Tableau3[[#This Row],[REFERENCE]], Tableau1[NUMERO], 0), 2)</f>
        <v>43999</v>
      </c>
      <c r="C761" t="str">
        <f>INDEX(Tableau1[], MATCH(Tableau3[[#This Row],[REFERENCE]], Tableau1[NUMERO], 0), 3)</f>
        <v>SPEC</v>
      </c>
      <c r="D761" t="str">
        <f>INDEX(Tableau1[], MATCH(Tableau3[[#This Row],[REFERENCE]], Tableau1[NUMERO], 0),4)</f>
        <v>DECOUPE PETIT TOIT</v>
      </c>
      <c r="E761">
        <f>INDEX(Tableau1[], MATCH(Tableau3[[#This Row],[REFERENCE]], Tableau1[NUMERO], 0), 5)</f>
        <v>0</v>
      </c>
      <c r="H761" t="s">
        <v>12609</v>
      </c>
      <c r="J761" s="2">
        <v>44000</v>
      </c>
      <c r="K761" s="2"/>
      <c r="L761" s="2"/>
      <c r="M761" s="21" t="s">
        <v>12701</v>
      </c>
      <c r="N761" s="35">
        <v>2</v>
      </c>
      <c r="O761" s="7">
        <v>48</v>
      </c>
      <c r="P761" s="8" t="s">
        <v>12591</v>
      </c>
      <c r="Q761" s="2">
        <v>44095</v>
      </c>
    </row>
    <row r="762" spans="1:17">
      <c r="A762" s="8">
        <v>34408587</v>
      </c>
      <c r="B762" s="2">
        <f>INDEX(Tableau1[], MATCH(Tableau3[[#This Row],[REFERENCE]], Tableau1[NUMERO], 0), 2)</f>
        <v>43999</v>
      </c>
      <c r="C762" t="str">
        <f>INDEX(Tableau1[], MATCH(Tableau3[[#This Row],[REFERENCE]], Tableau1[NUMERO], 0), 3)</f>
        <v>SPEC</v>
      </c>
      <c r="D762" t="str">
        <f>INDEX(Tableau1[], MATCH(Tableau3[[#This Row],[REFERENCE]], Tableau1[NUMERO], 0),4)</f>
        <v>TOIT ALU 3MM</v>
      </c>
      <c r="E762">
        <f>INDEX(Tableau1[], MATCH(Tableau3[[#This Row],[REFERENCE]], Tableau1[NUMERO], 0), 5)</f>
        <v>0</v>
      </c>
      <c r="H762" t="s">
        <v>12609</v>
      </c>
      <c r="J762" s="2">
        <v>44000</v>
      </c>
      <c r="K762" s="2"/>
      <c r="L762" s="2"/>
      <c r="M762" s="21" t="s">
        <v>12701</v>
      </c>
      <c r="N762" s="35">
        <v>2</v>
      </c>
      <c r="O762" s="7">
        <v>29</v>
      </c>
      <c r="P762" s="8" t="s">
        <v>12591</v>
      </c>
      <c r="Q762" s="2">
        <v>44095</v>
      </c>
    </row>
    <row r="763" spans="1:17" s="65" customFormat="1" ht="15.75" thickBot="1">
      <c r="A763" s="63">
        <v>34408582</v>
      </c>
      <c r="B763" s="64">
        <f>INDEX(Tableau1[], MATCH(Tableau3[[#This Row],[REFERENCE]], Tableau1[NUMERO], 0), 2)</f>
        <v>43997</v>
      </c>
      <c r="C763" s="65" t="str">
        <f>INDEX(Tableau1[], MATCH(Tableau3[[#This Row],[REFERENCE]], Tableau1[NUMERO], 0), 3)</f>
        <v>SPEC</v>
      </c>
      <c r="D763" s="65" t="str">
        <f>INDEX(Tableau1[], MATCH(Tableau3[[#This Row],[REFERENCE]], Tableau1[NUMERO], 0),4)</f>
        <v>TOIT ALU 3MM</v>
      </c>
      <c r="E763" s="65">
        <f>INDEX(Tableau1[], MATCH(Tableau3[[#This Row],[REFERENCE]], Tableau1[NUMERO], 0), 5)</f>
        <v>0</v>
      </c>
      <c r="H763" s="65" t="s">
        <v>12609</v>
      </c>
      <c r="I763" s="63"/>
      <c r="J763" s="64">
        <v>44000</v>
      </c>
      <c r="K763" s="64"/>
      <c r="L763" s="64"/>
      <c r="M763" s="66" t="s">
        <v>12703</v>
      </c>
      <c r="N763" s="67">
        <v>2</v>
      </c>
      <c r="O763" s="68">
        <v>46</v>
      </c>
      <c r="P763" s="63" t="s">
        <v>12591</v>
      </c>
      <c r="Q763" s="2">
        <v>44095</v>
      </c>
    </row>
    <row r="764" spans="1:17" s="65" customFormat="1" ht="15.75" thickBot="1">
      <c r="A764" s="63" t="s">
        <v>12727</v>
      </c>
      <c r="B764" s="64" t="s">
        <v>12727</v>
      </c>
      <c r="C764" s="65" t="e">
        <f>INDEX(Tableau1[], MATCH(Tableau3[[#This Row],[REFERENCE]], Tableau1[NUMERO], 0), 3)</f>
        <v>#N/A</v>
      </c>
      <c r="D764" s="65" t="e">
        <f>INDEX(Tableau1[], MATCH(Tableau3[[#This Row],[REFERENCE]], Tableau1[NUMERO], 0),4)</f>
        <v>#N/A</v>
      </c>
      <c r="E764" s="65" t="e">
        <f>INDEX(Tableau1[], MATCH(Tableau3[[#This Row],[REFERENCE]], Tableau1[NUMERO], 0), 5)</f>
        <v>#N/A</v>
      </c>
      <c r="H764" s="65" t="s">
        <v>12728</v>
      </c>
      <c r="I764" s="63"/>
      <c r="J764" s="64">
        <v>44001</v>
      </c>
      <c r="K764" s="64">
        <v>44001</v>
      </c>
      <c r="L764" s="64"/>
      <c r="M764" s="66" t="s">
        <v>12701</v>
      </c>
      <c r="N764" s="67">
        <v>2</v>
      </c>
      <c r="O764" s="68">
        <v>12.75</v>
      </c>
      <c r="P764" s="63" t="s">
        <v>12729</v>
      </c>
      <c r="Q764" s="64">
        <v>44030</v>
      </c>
    </row>
    <row r="765" spans="1:17" ht="15.75" thickBot="1">
      <c r="A765" s="8">
        <v>34408584</v>
      </c>
      <c r="B765" s="2">
        <f>INDEX(Tableau1[], MATCH(Tableau3[[#This Row],[REFERENCE]], Tableau1[NUMERO], 0), 2)</f>
        <v>43998</v>
      </c>
      <c r="C765" t="str">
        <f>INDEX(Tableau1[], MATCH(Tableau3[[#This Row],[REFERENCE]], Tableau1[NUMERO], 0), 3)</f>
        <v>SPEC</v>
      </c>
      <c r="D765" t="str">
        <f>INDEX(Tableau1[], MATCH(Tableau3[[#This Row],[REFERENCE]], Tableau1[NUMERO], 0),4)</f>
        <v>COFFRET REMOTE ALARM STATUS PANEL</v>
      </c>
      <c r="E765" t="str">
        <f>INDEX(Tableau1[], MATCH(Tableau3[[#This Row],[REFERENCE]], Tableau1[NUMERO], 0), 5)</f>
        <v>PHILLIPS</v>
      </c>
      <c r="H765" t="s">
        <v>12609</v>
      </c>
      <c r="J765" s="2">
        <v>44000</v>
      </c>
      <c r="K765" s="2">
        <v>44000</v>
      </c>
      <c r="L765" s="2"/>
      <c r="M765" s="21" t="s">
        <v>12701</v>
      </c>
      <c r="N765" s="35">
        <v>1</v>
      </c>
      <c r="O765" s="7">
        <v>68</v>
      </c>
      <c r="P765" s="8" t="s">
        <v>12718</v>
      </c>
      <c r="Q765" s="2">
        <v>44091</v>
      </c>
    </row>
    <row r="766" spans="1:17" s="52" customFormat="1" ht="30.75" thickTop="1">
      <c r="A766" s="50" t="s">
        <v>12730</v>
      </c>
      <c r="B766" s="51" t="e">
        <f>INDEX(Tableau1[], MATCH(Tableau3[[#This Row],[REFERENCE]], Tableau1[NUMERO], 0), 2)</f>
        <v>#N/A</v>
      </c>
      <c r="C766" s="52" t="e">
        <f>INDEX(Tableau1[], MATCH(Tableau3[[#This Row],[REFERENCE]], Tableau1[NUMERO], 0), 3)</f>
        <v>#N/A</v>
      </c>
      <c r="D766" s="52" t="e">
        <f>INDEX(Tableau1[], MATCH(Tableau3[[#This Row],[REFERENCE]], Tableau1[NUMERO], 0),4)</f>
        <v>#N/A</v>
      </c>
      <c r="E766" s="52" t="e">
        <f>INDEX(Tableau1[], MATCH(Tableau3[[#This Row],[REFERENCE]], Tableau1[NUMERO], 0), 5)</f>
        <v>#N/A</v>
      </c>
      <c r="H766" s="52" t="s">
        <v>12595</v>
      </c>
      <c r="I766" s="50"/>
      <c r="J766" s="74" t="s">
        <v>12731</v>
      </c>
      <c r="K766" s="51">
        <v>44018</v>
      </c>
      <c r="L766" s="51"/>
      <c r="M766" s="53" t="s">
        <v>12703</v>
      </c>
      <c r="N766" s="54">
        <v>64</v>
      </c>
      <c r="O766" s="55">
        <v>4.95</v>
      </c>
      <c r="P766" s="50" t="s">
        <v>12638</v>
      </c>
      <c r="Q766" s="51">
        <v>44110</v>
      </c>
    </row>
    <row r="767" spans="1:17" ht="30">
      <c r="A767" s="8" t="s">
        <v>12732</v>
      </c>
      <c r="B767" s="2" t="e">
        <f>INDEX(Tableau1[], MATCH(Tableau3[[#This Row],[REFERENCE]], Tableau1[NUMERO], 0), 2)</f>
        <v>#N/A</v>
      </c>
      <c r="C767" t="e">
        <f>INDEX(Tableau1[], MATCH(Tableau3[[#This Row],[REFERENCE]], Tableau1[NUMERO], 0), 3)</f>
        <v>#N/A</v>
      </c>
      <c r="D767" t="e">
        <f>INDEX(Tableau1[], MATCH(Tableau3[[#This Row],[REFERENCE]], Tableau1[NUMERO], 0),4)</f>
        <v>#N/A</v>
      </c>
      <c r="E767" t="e">
        <f>INDEX(Tableau1[], MATCH(Tableau3[[#This Row],[REFERENCE]], Tableau1[NUMERO], 0), 5)</f>
        <v>#N/A</v>
      </c>
      <c r="H767" t="s">
        <v>12595</v>
      </c>
      <c r="J767" s="12" t="s">
        <v>12731</v>
      </c>
      <c r="K767" s="2">
        <v>44018</v>
      </c>
      <c r="L767" s="2"/>
      <c r="M767" s="21" t="s">
        <v>12703</v>
      </c>
      <c r="N767" s="35">
        <v>64</v>
      </c>
      <c r="O767" s="7">
        <v>9.3000000000000007</v>
      </c>
      <c r="P767" s="8" t="s">
        <v>12638</v>
      </c>
      <c r="Q767" s="2">
        <v>44110</v>
      </c>
    </row>
    <row r="768" spans="1:17" s="58" customFormat="1" ht="30.75" thickBot="1">
      <c r="A768" s="56" t="s">
        <v>12733</v>
      </c>
      <c r="B768" s="57" t="e">
        <f>INDEX(Tableau1[], MATCH(Tableau3[[#This Row],[REFERENCE]], Tableau1[NUMERO], 0), 2)</f>
        <v>#N/A</v>
      </c>
      <c r="C768" s="58" t="e">
        <f>INDEX(Tableau1[], MATCH(Tableau3[[#This Row],[REFERENCE]], Tableau1[NUMERO], 0), 3)</f>
        <v>#N/A</v>
      </c>
      <c r="D768" s="58" t="e">
        <f>INDEX(Tableau1[], MATCH(Tableau3[[#This Row],[REFERENCE]], Tableau1[NUMERO], 0),4)</f>
        <v>#N/A</v>
      </c>
      <c r="E768" s="58" t="e">
        <f>INDEX(Tableau1[], MATCH(Tableau3[[#This Row],[REFERENCE]], Tableau1[NUMERO], 0), 5)</f>
        <v>#N/A</v>
      </c>
      <c r="H768" s="58" t="s">
        <v>12595</v>
      </c>
      <c r="I768" s="56"/>
      <c r="J768" s="75" t="s">
        <v>12731</v>
      </c>
      <c r="K768" s="57">
        <v>44018</v>
      </c>
      <c r="L768" s="57"/>
      <c r="M768" s="59" t="s">
        <v>12703</v>
      </c>
      <c r="N768" s="60">
        <v>64</v>
      </c>
      <c r="O768" s="61">
        <v>5.81</v>
      </c>
      <c r="P768" s="56" t="s">
        <v>12638</v>
      </c>
      <c r="Q768" s="57">
        <v>44110</v>
      </c>
    </row>
    <row r="769" spans="1:18" ht="15.75" thickTop="1">
      <c r="A769" s="8" t="s">
        <v>12730</v>
      </c>
      <c r="B769" s="2" t="e">
        <f>INDEX(Tableau1[], MATCH(Tableau3[[#This Row],[REFERENCE]], Tableau1[NUMERO], 0), 2)</f>
        <v>#N/A</v>
      </c>
      <c r="C769" t="e">
        <f>INDEX(Tableau1[], MATCH(Tableau3[[#This Row],[REFERENCE]], Tableau1[NUMERO], 0), 3)</f>
        <v>#N/A</v>
      </c>
      <c r="D769" t="e">
        <f>INDEX(Tableau1[], MATCH(Tableau3[[#This Row],[REFERENCE]], Tableau1[NUMERO], 0),4)</f>
        <v>#N/A</v>
      </c>
      <c r="E769" t="e">
        <f>INDEX(Tableau1[], MATCH(Tableau3[[#This Row],[REFERENCE]], Tableau1[NUMERO], 0), 5)</f>
        <v>#N/A</v>
      </c>
      <c r="H769" t="s">
        <v>12674</v>
      </c>
      <c r="J769" s="2">
        <v>44013</v>
      </c>
      <c r="K769" s="2">
        <v>44015</v>
      </c>
      <c r="L769" s="2"/>
      <c r="M769" s="21" t="s">
        <v>12703</v>
      </c>
      <c r="N769" s="35">
        <v>64</v>
      </c>
      <c r="O769" s="7">
        <v>7.34</v>
      </c>
      <c r="P769" s="8" t="s">
        <v>12734</v>
      </c>
      <c r="Q769" s="2">
        <v>44107</v>
      </c>
    </row>
    <row r="770" spans="1:18">
      <c r="A770" s="8" t="s">
        <v>12732</v>
      </c>
      <c r="B770" s="2" t="e">
        <f>INDEX(Tableau1[], MATCH(Tableau3[[#This Row],[REFERENCE]], Tableau1[NUMERO], 0), 2)</f>
        <v>#N/A</v>
      </c>
      <c r="C770" t="e">
        <f>INDEX(Tableau1[], MATCH(Tableau3[[#This Row],[REFERENCE]], Tableau1[NUMERO], 0), 3)</f>
        <v>#N/A</v>
      </c>
      <c r="D770" t="e">
        <f>INDEX(Tableau1[], MATCH(Tableau3[[#This Row],[REFERENCE]], Tableau1[NUMERO], 0),4)</f>
        <v>#N/A</v>
      </c>
      <c r="E770" t="e">
        <f>INDEX(Tableau1[], MATCH(Tableau3[[#This Row],[REFERENCE]], Tableau1[NUMERO], 0), 5)</f>
        <v>#N/A</v>
      </c>
      <c r="H770" t="s">
        <v>12674</v>
      </c>
      <c r="J770" s="2">
        <v>44013</v>
      </c>
      <c r="K770" s="2">
        <v>44015</v>
      </c>
      <c r="L770" s="2"/>
      <c r="M770" s="21" t="s">
        <v>12703</v>
      </c>
      <c r="N770" s="35">
        <v>64</v>
      </c>
      <c r="O770" s="7">
        <v>11.61</v>
      </c>
      <c r="P770" s="8" t="s">
        <v>12734</v>
      </c>
      <c r="Q770" s="2">
        <v>44107</v>
      </c>
    </row>
    <row r="771" spans="1:18" ht="15.75" thickBot="1">
      <c r="A771" s="8" t="s">
        <v>12733</v>
      </c>
      <c r="B771" s="2" t="e">
        <f>INDEX(Tableau1[], MATCH(Tableau3[[#This Row],[REFERENCE]], Tableau1[NUMERO], 0), 2)</f>
        <v>#N/A</v>
      </c>
      <c r="C771" t="e">
        <f>INDEX(Tableau1[], MATCH(Tableau3[[#This Row],[REFERENCE]], Tableau1[NUMERO], 0), 3)</f>
        <v>#N/A</v>
      </c>
      <c r="D771" t="e">
        <f>INDEX(Tableau1[], MATCH(Tableau3[[#This Row],[REFERENCE]], Tableau1[NUMERO], 0),4)</f>
        <v>#N/A</v>
      </c>
      <c r="E771" t="e">
        <f>INDEX(Tableau1[], MATCH(Tableau3[[#This Row],[REFERENCE]], Tableau1[NUMERO], 0), 5)</f>
        <v>#N/A</v>
      </c>
      <c r="H771" t="s">
        <v>12674</v>
      </c>
      <c r="J771" s="2">
        <v>44013</v>
      </c>
      <c r="K771" s="2">
        <v>44015</v>
      </c>
      <c r="L771" s="2"/>
      <c r="M771" s="21" t="s">
        <v>12703</v>
      </c>
      <c r="N771" s="35">
        <v>64</v>
      </c>
      <c r="O771" s="7">
        <v>6.96</v>
      </c>
      <c r="P771" s="8" t="s">
        <v>12734</v>
      </c>
      <c r="Q771" s="2">
        <v>44107</v>
      </c>
    </row>
    <row r="772" spans="1:18" s="52" customFormat="1" ht="30.75" thickTop="1">
      <c r="A772" s="50" t="s">
        <v>12730</v>
      </c>
      <c r="B772" s="51" t="e">
        <f>INDEX(Tableau1[], MATCH(Tableau3[[#This Row],[REFERENCE]], Tableau1[NUMERO], 0), 2)</f>
        <v>#N/A</v>
      </c>
      <c r="C772" s="52" t="e">
        <f>INDEX(Tableau1[], MATCH(Tableau3[[#This Row],[REFERENCE]], Tableau1[NUMERO], 0), 3)</f>
        <v>#N/A</v>
      </c>
      <c r="D772" s="52" t="e">
        <f>INDEX(Tableau1[], MATCH(Tableau3[[#This Row],[REFERENCE]], Tableau1[NUMERO], 0),4)</f>
        <v>#N/A</v>
      </c>
      <c r="E772" s="52" t="e">
        <f>INDEX(Tableau1[], MATCH(Tableau3[[#This Row],[REFERENCE]], Tableau1[NUMERO], 0), 5)</f>
        <v>#N/A</v>
      </c>
      <c r="H772" s="52" t="s">
        <v>12676</v>
      </c>
      <c r="I772" s="50"/>
      <c r="J772" s="74" t="s">
        <v>12731</v>
      </c>
      <c r="K772" s="74" t="s">
        <v>12735</v>
      </c>
      <c r="L772" s="51"/>
      <c r="M772" s="53" t="s">
        <v>12703</v>
      </c>
      <c r="N772" s="54">
        <v>64</v>
      </c>
      <c r="O772" s="55"/>
      <c r="P772" s="50"/>
      <c r="Q772" s="51"/>
    </row>
    <row r="773" spans="1:18" ht="30">
      <c r="A773" s="8" t="s">
        <v>12732</v>
      </c>
      <c r="B773" s="2" t="e">
        <f>INDEX(Tableau1[], MATCH(Tableau3[[#This Row],[REFERENCE]], Tableau1[NUMERO], 0), 2)</f>
        <v>#N/A</v>
      </c>
      <c r="C773" t="e">
        <f>INDEX(Tableau1[], MATCH(Tableau3[[#This Row],[REFERENCE]], Tableau1[NUMERO], 0), 3)</f>
        <v>#N/A</v>
      </c>
      <c r="D773" t="e">
        <f>INDEX(Tableau1[], MATCH(Tableau3[[#This Row],[REFERENCE]], Tableau1[NUMERO], 0),4)</f>
        <v>#N/A</v>
      </c>
      <c r="E773" t="e">
        <f>INDEX(Tableau1[], MATCH(Tableau3[[#This Row],[REFERENCE]], Tableau1[NUMERO], 0), 5)</f>
        <v>#N/A</v>
      </c>
      <c r="H773" t="s">
        <v>12676</v>
      </c>
      <c r="J773" s="12" t="s">
        <v>12731</v>
      </c>
      <c r="K773" s="12" t="s">
        <v>12735</v>
      </c>
      <c r="L773" s="2"/>
      <c r="M773" s="21" t="s">
        <v>12703</v>
      </c>
      <c r="N773" s="35">
        <v>64</v>
      </c>
      <c r="P773" s="8"/>
      <c r="Q773" s="2"/>
    </row>
    <row r="774" spans="1:18" s="58" customFormat="1" ht="30.75" thickBot="1">
      <c r="A774" s="56" t="s">
        <v>12733</v>
      </c>
      <c r="B774" s="57" t="e">
        <f>INDEX(Tableau1[], MATCH(Tableau3[[#This Row],[REFERENCE]], Tableau1[NUMERO], 0), 2)</f>
        <v>#N/A</v>
      </c>
      <c r="C774" s="58" t="e">
        <f>INDEX(Tableau1[], MATCH(Tableau3[[#This Row],[REFERENCE]], Tableau1[NUMERO], 0), 3)</f>
        <v>#N/A</v>
      </c>
      <c r="D774" s="58" t="e">
        <f>INDEX(Tableau1[], MATCH(Tableau3[[#This Row],[REFERENCE]], Tableau1[NUMERO], 0),4)</f>
        <v>#N/A</v>
      </c>
      <c r="E774" s="58" t="e">
        <f>INDEX(Tableau1[], MATCH(Tableau3[[#This Row],[REFERENCE]], Tableau1[NUMERO], 0), 5)</f>
        <v>#N/A</v>
      </c>
      <c r="H774" s="58" t="s">
        <v>12676</v>
      </c>
      <c r="I774" s="56"/>
      <c r="J774" s="75" t="s">
        <v>12731</v>
      </c>
      <c r="K774" s="75" t="s">
        <v>12735</v>
      </c>
      <c r="L774" s="57"/>
      <c r="M774" s="59" t="s">
        <v>12703</v>
      </c>
      <c r="N774" s="60">
        <v>64</v>
      </c>
      <c r="O774" s="61"/>
      <c r="P774" s="56"/>
      <c r="Q774" s="57"/>
    </row>
    <row r="775" spans="1:18" ht="45.75" thickTop="1">
      <c r="A775" s="8">
        <v>34408608</v>
      </c>
      <c r="B775" s="2">
        <f>INDEX(Tableau1[], MATCH(Tableau3[[#This Row],[REFERENCE]], Tableau1[NUMERO], 0), 2)</f>
        <v>44011</v>
      </c>
      <c r="C775" t="str">
        <f>INDEX(Tableau1[], MATCH(Tableau3[[#This Row],[REFERENCE]], Tableau1[NUMERO], 0), 3)</f>
        <v>SPEC</v>
      </c>
      <c r="D775" t="str">
        <f>INDEX(Tableau1[], MATCH(Tableau3[[#This Row],[REFERENCE]], Tableau1[NUMERO], 0),4)</f>
        <v>EQUERRE SUPPORT</v>
      </c>
      <c r="E775" t="str">
        <f>INDEX(Tableau1[], MATCH(Tableau3[[#This Row],[REFERENCE]], Tableau1[NUMERO], 0), 5)</f>
        <v>DERICHEBOURG</v>
      </c>
      <c r="H775" t="s">
        <v>12609</v>
      </c>
      <c r="J775" s="12" t="s">
        <v>12736</v>
      </c>
      <c r="K775" s="2">
        <v>44018</v>
      </c>
      <c r="L775" s="2"/>
      <c r="M775" s="21" t="s">
        <v>12701</v>
      </c>
      <c r="N775" s="35">
        <v>3</v>
      </c>
      <c r="O775" s="7">
        <v>6</v>
      </c>
      <c r="P775" s="8" t="s">
        <v>12591</v>
      </c>
      <c r="Q775" s="2">
        <v>44110</v>
      </c>
    </row>
    <row r="776" spans="1:18" ht="45">
      <c r="A776" s="8">
        <v>34408609</v>
      </c>
      <c r="B776" s="2">
        <f>INDEX(Tableau1[], MATCH(Tableau3[[#This Row],[REFERENCE]], Tableau1[NUMERO], 0), 2)</f>
        <v>44011</v>
      </c>
      <c r="C776" t="str">
        <f>INDEX(Tableau1[], MATCH(Tableau3[[#This Row],[REFERENCE]], Tableau1[NUMERO], 0), 3)</f>
        <v>SPEC</v>
      </c>
      <c r="D776" t="str">
        <f>INDEX(Tableau1[], MATCH(Tableau3[[#This Row],[REFERENCE]], Tableau1[NUMERO], 0),4)</f>
        <v>DECOUPE PORTE 2000X800X800</v>
      </c>
      <c r="E776" t="str">
        <f>INDEX(Tableau1[], MATCH(Tableau3[[#This Row],[REFERENCE]], Tableau1[NUMERO], 0), 5)</f>
        <v>DERICHEBOURG</v>
      </c>
      <c r="H776" t="s">
        <v>12609</v>
      </c>
      <c r="J776" s="12" t="s">
        <v>12736</v>
      </c>
      <c r="K776" s="2">
        <v>44018</v>
      </c>
      <c r="L776" s="2"/>
      <c r="M776" s="21" t="s">
        <v>12701</v>
      </c>
      <c r="N776" s="35">
        <v>1</v>
      </c>
      <c r="O776" s="7">
        <v>45</v>
      </c>
      <c r="P776" s="8" t="s">
        <v>12591</v>
      </c>
      <c r="Q776" s="2">
        <v>44110</v>
      </c>
    </row>
    <row r="777" spans="1:18" ht="45">
      <c r="A777" s="8">
        <v>34408610</v>
      </c>
      <c r="B777" s="2">
        <f>INDEX(Tableau1[], MATCH(Tableau3[[#This Row],[REFERENCE]], Tableau1[NUMERO], 0), 2)</f>
        <v>44011</v>
      </c>
      <c r="C777" t="str">
        <f>INDEX(Tableau1[], MATCH(Tableau3[[#This Row],[REFERENCE]], Tableau1[NUMERO], 0), 3)</f>
        <v>SPEC</v>
      </c>
      <c r="D777" t="str">
        <f>INDEX(Tableau1[], MATCH(Tableau3[[#This Row],[REFERENCE]], Tableau1[NUMERO], 0),4)</f>
        <v>PLASTRON</v>
      </c>
      <c r="E777" t="str">
        <f>INDEX(Tableau1[], MATCH(Tableau3[[#This Row],[REFERENCE]], Tableau1[NUMERO], 0), 5)</f>
        <v>DERICHEBOURG</v>
      </c>
      <c r="H777" t="s">
        <v>12609</v>
      </c>
      <c r="J777" s="12" t="s">
        <v>12736</v>
      </c>
      <c r="K777" s="2">
        <v>44018</v>
      </c>
      <c r="L777" s="2"/>
      <c r="M777" s="21" t="s">
        <v>12701</v>
      </c>
      <c r="N777" s="35">
        <v>1</v>
      </c>
      <c r="O777" s="7">
        <v>62</v>
      </c>
      <c r="P777" s="8" t="s">
        <v>12591</v>
      </c>
      <c r="Q777" s="2">
        <v>44110</v>
      </c>
    </row>
    <row r="778" spans="1:18" ht="45">
      <c r="A778" s="8">
        <v>34408612</v>
      </c>
      <c r="B778" s="2">
        <f>INDEX(Tableau1[], MATCH(Tableau3[[#This Row],[REFERENCE]], Tableau1[NUMERO], 0), 2)</f>
        <v>44011</v>
      </c>
      <c r="C778" t="str">
        <f>INDEX(Tableau1[], MATCH(Tableau3[[#This Row],[REFERENCE]], Tableau1[NUMERO], 0), 3)</f>
        <v>SPEC</v>
      </c>
      <c r="D778" t="str">
        <f>INDEX(Tableau1[], MATCH(Tableau3[[#This Row],[REFERENCE]], Tableau1[NUMERO], 0),4)</f>
        <v>PLATINE DE FOND</v>
      </c>
      <c r="E778" t="str">
        <f>INDEX(Tableau1[], MATCH(Tableau3[[#This Row],[REFERENCE]], Tableau1[NUMERO], 0), 5)</f>
        <v>DERICHEBOURG</v>
      </c>
      <c r="H778" t="s">
        <v>12609</v>
      </c>
      <c r="J778" s="12" t="s">
        <v>12736</v>
      </c>
      <c r="K778" s="2">
        <v>44018</v>
      </c>
      <c r="L778" s="2"/>
      <c r="M778" s="21" t="s">
        <v>12701</v>
      </c>
      <c r="N778" s="35">
        <v>1</v>
      </c>
      <c r="O778" s="7">
        <v>67</v>
      </c>
      <c r="P778" s="8" t="s">
        <v>12591</v>
      </c>
      <c r="Q778" s="2">
        <v>44110</v>
      </c>
    </row>
    <row r="779" spans="1:18" ht="45">
      <c r="A779" s="8">
        <v>34408613</v>
      </c>
      <c r="B779" s="2">
        <f>INDEX(Tableau1[], MATCH(Tableau3[[#This Row],[REFERENCE]], Tableau1[NUMERO], 0), 2)</f>
        <v>44011</v>
      </c>
      <c r="C779" t="str">
        <f>INDEX(Tableau1[], MATCH(Tableau3[[#This Row],[REFERENCE]], Tableau1[NUMERO], 0), 3)</f>
        <v>SPEC</v>
      </c>
      <c r="D779" t="str">
        <f>INDEX(Tableau1[], MATCH(Tableau3[[#This Row],[REFERENCE]], Tableau1[NUMERO], 0),4)</f>
        <v>TRAVERSE BASSE</v>
      </c>
      <c r="E779" t="str">
        <f>INDEX(Tableau1[], MATCH(Tableau3[[#This Row],[REFERENCE]], Tableau1[NUMERO], 0), 5)</f>
        <v>DERICHEBOURG</v>
      </c>
      <c r="H779" t="s">
        <v>12609</v>
      </c>
      <c r="J779" s="12" t="s">
        <v>12736</v>
      </c>
      <c r="K779" s="2">
        <v>44018</v>
      </c>
      <c r="L779" s="2"/>
      <c r="M779" s="21" t="s">
        <v>12701</v>
      </c>
      <c r="N779" s="35">
        <v>4</v>
      </c>
      <c r="O779" s="7">
        <v>19</v>
      </c>
      <c r="P779" s="8" t="s">
        <v>12591</v>
      </c>
      <c r="Q779" s="2">
        <v>44110</v>
      </c>
    </row>
    <row r="780" spans="1:18" ht="45">
      <c r="A780" s="8">
        <v>34408631</v>
      </c>
      <c r="B780" s="2">
        <f>INDEX(Tableau1[], MATCH(Tableau3[[#This Row],[REFERENCE]], Tableau1[NUMERO], 0), 2)</f>
        <v>44011</v>
      </c>
      <c r="C780" t="str">
        <f>INDEX(Tableau1[], MATCH(Tableau3[[#This Row],[REFERENCE]], Tableau1[NUMERO], 0), 3)</f>
        <v>SPEC</v>
      </c>
      <c r="D780" t="str">
        <f>INDEX(Tableau1[], MATCH(Tableau3[[#This Row],[REFERENCE]], Tableau1[NUMERO], 0),4)</f>
        <v>PLATINE SUPPORT</v>
      </c>
      <c r="E780" t="str">
        <f>INDEX(Tableau1[], MATCH(Tableau3[[#This Row],[REFERENCE]], Tableau1[NUMERO], 0), 5)</f>
        <v>DERICHEBOURG</v>
      </c>
      <c r="H780" t="s">
        <v>12609</v>
      </c>
      <c r="J780" s="12" t="s">
        <v>12736</v>
      </c>
      <c r="K780" s="2">
        <v>44018</v>
      </c>
      <c r="L780" s="2"/>
      <c r="M780" s="21" t="s">
        <v>12701</v>
      </c>
      <c r="N780" s="35">
        <v>1</v>
      </c>
      <c r="O780" s="7">
        <v>26</v>
      </c>
      <c r="P780" s="8" t="s">
        <v>12591</v>
      </c>
      <c r="Q780" s="2">
        <v>44110</v>
      </c>
    </row>
    <row r="781" spans="1:18" ht="45">
      <c r="A781" s="8">
        <v>34408632</v>
      </c>
      <c r="B781" s="2">
        <f>INDEX(Tableau1[], MATCH(Tableau3[[#This Row],[REFERENCE]], Tableau1[NUMERO], 0), 2)</f>
        <v>44012</v>
      </c>
      <c r="C781" t="str">
        <f>INDEX(Tableau1[], MATCH(Tableau3[[#This Row],[REFERENCE]], Tableau1[NUMERO], 0), 3)</f>
        <v>SPEC</v>
      </c>
      <c r="D781" t="str">
        <f>INDEX(Tableau1[], MATCH(Tableau3[[#This Row],[REFERENCE]], Tableau1[NUMERO], 0),4)</f>
        <v>PLASTRON DISJONCTEUR BAS</v>
      </c>
      <c r="E781" t="str">
        <f>INDEX(Tableau1[], MATCH(Tableau3[[#This Row],[REFERENCE]], Tableau1[NUMERO], 0), 5)</f>
        <v>DERICHEBOURG</v>
      </c>
      <c r="H781" t="s">
        <v>12609</v>
      </c>
      <c r="J781" s="12" t="s">
        <v>12736</v>
      </c>
      <c r="K781" s="2">
        <v>44018</v>
      </c>
      <c r="L781" s="2"/>
      <c r="M781" s="21" t="s">
        <v>12701</v>
      </c>
      <c r="N781" s="35">
        <v>1</v>
      </c>
      <c r="O781" s="7">
        <v>19</v>
      </c>
      <c r="P781" s="8" t="s">
        <v>12591</v>
      </c>
      <c r="Q781" s="2">
        <v>44110</v>
      </c>
    </row>
    <row r="782" spans="1:18" ht="45">
      <c r="A782" s="8">
        <v>34408633</v>
      </c>
      <c r="B782" s="2">
        <f>INDEX(Tableau1[], MATCH(Tableau3[[#This Row],[REFERENCE]], Tableau1[NUMERO], 0), 2)</f>
        <v>44012</v>
      </c>
      <c r="C782" t="str">
        <f>INDEX(Tableau1[], MATCH(Tableau3[[#This Row],[REFERENCE]], Tableau1[NUMERO], 0), 3)</f>
        <v>SPEC</v>
      </c>
      <c r="D782" t="str">
        <f>INDEX(Tableau1[], MATCH(Tableau3[[#This Row],[REFERENCE]], Tableau1[NUMERO], 0),4)</f>
        <v>CAPOT GAUCHE</v>
      </c>
      <c r="E782" t="str">
        <f>INDEX(Tableau1[], MATCH(Tableau3[[#This Row],[REFERENCE]], Tableau1[NUMERO], 0), 5)</f>
        <v>DERICHEBOURG</v>
      </c>
      <c r="H782" t="s">
        <v>12609</v>
      </c>
      <c r="J782" s="12" t="s">
        <v>12736</v>
      </c>
      <c r="K782" s="2">
        <v>44018</v>
      </c>
      <c r="L782" s="2"/>
      <c r="M782" s="21" t="s">
        <v>12701</v>
      </c>
      <c r="N782" s="35">
        <v>1</v>
      </c>
      <c r="O782" s="7">
        <v>17</v>
      </c>
      <c r="P782" s="8" t="s">
        <v>12591</v>
      </c>
      <c r="Q782" s="2">
        <v>44110</v>
      </c>
    </row>
    <row r="783" spans="1:18" ht="45">
      <c r="A783" s="8">
        <v>34408634</v>
      </c>
      <c r="B783" s="2">
        <f>INDEX(Tableau1[], MATCH(Tableau3[[#This Row],[REFERENCE]], Tableau1[NUMERO], 0), 2)</f>
        <v>44012</v>
      </c>
      <c r="C783" t="str">
        <f>INDEX(Tableau1[], MATCH(Tableau3[[#This Row],[REFERENCE]], Tableau1[NUMERO], 0), 3)</f>
        <v>SPEC</v>
      </c>
      <c r="D783" t="str">
        <f>INDEX(Tableau1[], MATCH(Tableau3[[#This Row],[REFERENCE]], Tableau1[NUMERO], 0),4)</f>
        <v>CAPOT DROIT</v>
      </c>
      <c r="E783" t="str">
        <f>INDEX(Tableau1[], MATCH(Tableau3[[#This Row],[REFERENCE]], Tableau1[NUMERO], 0), 5)</f>
        <v>DERICHEBOURG</v>
      </c>
      <c r="H783" t="s">
        <v>12609</v>
      </c>
      <c r="J783" s="12" t="s">
        <v>12736</v>
      </c>
      <c r="K783" s="2">
        <v>44018</v>
      </c>
      <c r="L783" s="2"/>
      <c r="M783" s="21" t="s">
        <v>12703</v>
      </c>
      <c r="N783" s="35">
        <v>1</v>
      </c>
      <c r="O783" s="7">
        <v>96</v>
      </c>
      <c r="P783" s="8" t="s">
        <v>12591</v>
      </c>
      <c r="Q783" s="2">
        <v>44110</v>
      </c>
      <c r="R783" t="s">
        <v>12737</v>
      </c>
    </row>
    <row r="784" spans="1:18" ht="45">
      <c r="A784" s="8">
        <v>34408635</v>
      </c>
      <c r="B784" s="2">
        <f>INDEX(Tableau1[], MATCH(Tableau3[[#This Row],[REFERENCE]], Tableau1[NUMERO], 0), 2)</f>
        <v>44012</v>
      </c>
      <c r="C784" t="str">
        <f>INDEX(Tableau1[], MATCH(Tableau3[[#This Row],[REFERENCE]], Tableau1[NUMERO], 0), 3)</f>
        <v>SPEC</v>
      </c>
      <c r="D784" t="str">
        <f>INDEX(Tableau1[], MATCH(Tableau3[[#This Row],[REFERENCE]], Tableau1[NUMERO], 0),4)</f>
        <v>PLASTRON DISJONCTEUR MILIEU</v>
      </c>
      <c r="E784" t="str">
        <f>INDEX(Tableau1[], MATCH(Tableau3[[#This Row],[REFERENCE]], Tableau1[NUMERO], 0), 5)</f>
        <v>DERICHEBOURG</v>
      </c>
      <c r="H784" t="s">
        <v>12609</v>
      </c>
      <c r="J784" s="12" t="s">
        <v>12736</v>
      </c>
      <c r="K784" s="2">
        <v>44018</v>
      </c>
      <c r="L784" s="2"/>
      <c r="M784" s="21" t="s">
        <v>12701</v>
      </c>
      <c r="N784" s="35">
        <v>1</v>
      </c>
      <c r="O784" s="7">
        <v>19</v>
      </c>
      <c r="P784" s="8" t="s">
        <v>12591</v>
      </c>
      <c r="Q784" s="2">
        <v>44110</v>
      </c>
    </row>
    <row r="785" spans="1:18" ht="45">
      <c r="A785" s="8">
        <v>34408636</v>
      </c>
      <c r="B785" s="2">
        <f>INDEX(Tableau1[], MATCH(Tableau3[[#This Row],[REFERENCE]], Tableau1[NUMERO], 0), 2)</f>
        <v>44012</v>
      </c>
      <c r="C785" t="str">
        <f>INDEX(Tableau1[], MATCH(Tableau3[[#This Row],[REFERENCE]], Tableau1[NUMERO], 0), 3)</f>
        <v>SPEC</v>
      </c>
      <c r="D785" t="str">
        <f>INDEX(Tableau1[], MATCH(Tableau3[[#This Row],[REFERENCE]], Tableau1[NUMERO], 0),4)</f>
        <v>PLASTRON DISJONCTEUR HAUT</v>
      </c>
      <c r="E785" t="str">
        <f>INDEX(Tableau1[], MATCH(Tableau3[[#This Row],[REFERENCE]], Tableau1[NUMERO], 0), 5)</f>
        <v>DERICHEBOURG</v>
      </c>
      <c r="H785" t="s">
        <v>12609</v>
      </c>
      <c r="J785" s="12" t="s">
        <v>12736</v>
      </c>
      <c r="K785" s="2">
        <v>44018</v>
      </c>
      <c r="L785" s="2"/>
      <c r="M785" s="21" t="s">
        <v>12701</v>
      </c>
      <c r="N785" s="35">
        <v>1</v>
      </c>
      <c r="O785" s="7">
        <v>19</v>
      </c>
      <c r="P785" s="8" t="s">
        <v>12591</v>
      </c>
      <c r="Q785" s="2">
        <v>44110</v>
      </c>
    </row>
    <row r="786" spans="1:18" ht="45">
      <c r="A786" s="8">
        <v>34408637</v>
      </c>
      <c r="B786" s="2">
        <f>INDEX(Tableau1[], MATCH(Tableau3[[#This Row],[REFERENCE]], Tableau1[NUMERO], 0), 2)</f>
        <v>44012</v>
      </c>
      <c r="C786" t="str">
        <f>INDEX(Tableau1[], MATCH(Tableau3[[#This Row],[REFERENCE]], Tableau1[NUMERO], 0), 3)</f>
        <v>SPEC</v>
      </c>
      <c r="D786" t="str">
        <f>INDEX(Tableau1[], MATCH(Tableau3[[#This Row],[REFERENCE]], Tableau1[NUMERO], 0),4)</f>
        <v>SUPPORT VOYANT NSX250</v>
      </c>
      <c r="E786" t="str">
        <f>INDEX(Tableau1[], MATCH(Tableau3[[#This Row],[REFERENCE]], Tableau1[NUMERO], 0), 5)</f>
        <v>DERICHEBOURG</v>
      </c>
      <c r="H786" t="s">
        <v>12609</v>
      </c>
      <c r="J786" s="12" t="s">
        <v>12736</v>
      </c>
      <c r="K786" s="2">
        <v>44018</v>
      </c>
      <c r="L786" s="2"/>
      <c r="M786" s="21" t="s">
        <v>12701</v>
      </c>
      <c r="N786" s="35">
        <v>2</v>
      </c>
      <c r="O786" s="7">
        <v>6</v>
      </c>
      <c r="P786" s="8" t="s">
        <v>12591</v>
      </c>
      <c r="Q786" s="2">
        <v>44110</v>
      </c>
    </row>
    <row r="787" spans="1:18" ht="45">
      <c r="A787" s="8">
        <v>34408638</v>
      </c>
      <c r="B787" s="2">
        <f>INDEX(Tableau1[], MATCH(Tableau3[[#This Row],[REFERENCE]], Tableau1[NUMERO], 0), 2)</f>
        <v>44012</v>
      </c>
      <c r="C787" t="str">
        <f>INDEX(Tableau1[], MATCH(Tableau3[[#This Row],[REFERENCE]], Tableau1[NUMERO], 0), 3)</f>
        <v>SPEC</v>
      </c>
      <c r="D787" t="str">
        <f>INDEX(Tableau1[], MATCH(Tableau3[[#This Row],[REFERENCE]], Tableau1[NUMERO], 0),4)</f>
        <v>SUPPORT DISJONCTEUR + BORNIER</v>
      </c>
      <c r="E787" t="str">
        <f>INDEX(Tableau1[], MATCH(Tableau3[[#This Row],[REFERENCE]], Tableau1[NUMERO], 0), 5)</f>
        <v>DERICHEBOURG</v>
      </c>
      <c r="H787" t="s">
        <v>12609</v>
      </c>
      <c r="J787" s="12" t="s">
        <v>12736</v>
      </c>
      <c r="K787" s="2">
        <v>44018</v>
      </c>
      <c r="L787" s="2"/>
      <c r="M787" s="21" t="s">
        <v>12701</v>
      </c>
      <c r="N787" s="35">
        <v>2</v>
      </c>
      <c r="O787" s="7">
        <v>15</v>
      </c>
      <c r="P787" s="8" t="s">
        <v>12591</v>
      </c>
      <c r="Q787" s="2">
        <v>44110</v>
      </c>
    </row>
    <row r="788" spans="1:18" ht="45">
      <c r="A788" s="8">
        <v>34408639</v>
      </c>
      <c r="B788" s="2">
        <f>INDEX(Tableau1[], MATCH(Tableau3[[#This Row],[REFERENCE]], Tableau1[NUMERO], 0), 2)</f>
        <v>44012</v>
      </c>
      <c r="C788" t="str">
        <f>INDEX(Tableau1[], MATCH(Tableau3[[#This Row],[REFERENCE]], Tableau1[NUMERO], 0), 3)</f>
        <v>SPEC</v>
      </c>
      <c r="D788" t="str">
        <f>INDEX(Tableau1[], MATCH(Tableau3[[#This Row],[REFERENCE]], Tableau1[NUMERO], 0),4)</f>
        <v>LATERAL PROTECTION SHIELD SUPPORT</v>
      </c>
      <c r="E788" t="str">
        <f>INDEX(Tableau1[], MATCH(Tableau3[[#This Row],[REFERENCE]], Tableau1[NUMERO], 0), 5)</f>
        <v>DERICHEBOURG</v>
      </c>
      <c r="H788" t="s">
        <v>12609</v>
      </c>
      <c r="J788" s="12" t="s">
        <v>12736</v>
      </c>
      <c r="K788" s="2">
        <v>44018</v>
      </c>
      <c r="L788" s="2"/>
      <c r="M788" s="21" t="s">
        <v>12703</v>
      </c>
      <c r="N788" s="35">
        <v>2</v>
      </c>
      <c r="O788" s="7">
        <v>48</v>
      </c>
      <c r="P788" s="8" t="s">
        <v>12591</v>
      </c>
      <c r="Q788" s="2">
        <v>44110</v>
      </c>
      <c r="R788" t="s">
        <v>12737</v>
      </c>
    </row>
    <row r="789" spans="1:18" ht="45">
      <c r="A789" s="8">
        <v>34408640</v>
      </c>
      <c r="B789" s="2">
        <f>INDEX(Tableau1[], MATCH(Tableau3[[#This Row],[REFERENCE]], Tableau1[NUMERO], 0), 2)</f>
        <v>44012</v>
      </c>
      <c r="C789" t="str">
        <f>INDEX(Tableau1[], MATCH(Tableau3[[#This Row],[REFERENCE]], Tableau1[NUMERO], 0), 3)</f>
        <v>SPEC</v>
      </c>
      <c r="D789" t="str">
        <f>INDEX(Tableau1[], MATCH(Tableau3[[#This Row],[REFERENCE]], Tableau1[NUMERO], 0),4)</f>
        <v>PLASTRON JDB</v>
      </c>
      <c r="E789" t="str">
        <f>INDEX(Tableau1[], MATCH(Tableau3[[#This Row],[REFERENCE]], Tableau1[NUMERO], 0), 5)</f>
        <v>DERICHEBOURG</v>
      </c>
      <c r="H789" t="s">
        <v>12609</v>
      </c>
      <c r="J789" s="12" t="s">
        <v>12736</v>
      </c>
      <c r="K789" s="2">
        <v>44018</v>
      </c>
      <c r="L789" s="2"/>
      <c r="M789" s="21" t="s">
        <v>12701</v>
      </c>
      <c r="N789" s="35">
        <v>2</v>
      </c>
      <c r="O789" s="7">
        <v>24</v>
      </c>
      <c r="P789" s="8" t="s">
        <v>12591</v>
      </c>
      <c r="Q789" s="2">
        <v>44110</v>
      </c>
    </row>
    <row r="790" spans="1:18" ht="45">
      <c r="A790" s="8">
        <v>34408642</v>
      </c>
      <c r="B790" s="2">
        <f>INDEX(Tableau1[], MATCH(Tableau3[[#This Row],[REFERENCE]], Tableau1[NUMERO], 0), 2)</f>
        <v>44012</v>
      </c>
      <c r="C790" t="str">
        <f>INDEX(Tableau1[], MATCH(Tableau3[[#This Row],[REFERENCE]], Tableau1[NUMERO], 0), 3)</f>
        <v>SPEC</v>
      </c>
      <c r="D790" t="str">
        <f>INDEX(Tableau1[], MATCH(Tableau3[[#This Row],[REFERENCE]], Tableau1[NUMERO], 0),4)</f>
        <v>SUPPORT JDB CLIENT</v>
      </c>
      <c r="E790" t="str">
        <f>INDEX(Tableau1[], MATCH(Tableau3[[#This Row],[REFERENCE]], Tableau1[NUMERO], 0), 5)</f>
        <v>DERICHEBOURG</v>
      </c>
      <c r="H790" t="s">
        <v>12609</v>
      </c>
      <c r="J790" s="12" t="s">
        <v>12736</v>
      </c>
      <c r="K790" s="2">
        <v>44018</v>
      </c>
      <c r="L790" s="2"/>
      <c r="M790" s="21" t="s">
        <v>12701</v>
      </c>
      <c r="N790" s="35">
        <v>1</v>
      </c>
      <c r="O790" s="7">
        <v>42</v>
      </c>
      <c r="P790" s="8" t="s">
        <v>12591</v>
      </c>
      <c r="Q790" s="2">
        <v>44110</v>
      </c>
      <c r="R790" t="s">
        <v>12737</v>
      </c>
    </row>
    <row r="791" spans="1:18" ht="45">
      <c r="A791" s="8">
        <v>34408643</v>
      </c>
      <c r="B791" s="2">
        <f>INDEX(Tableau1[], MATCH(Tableau3[[#This Row],[REFERENCE]], Tableau1[NUMERO], 0), 2)</f>
        <v>44013</v>
      </c>
      <c r="C791" t="str">
        <f>INDEX(Tableau1[], MATCH(Tableau3[[#This Row],[REFERENCE]], Tableau1[NUMERO], 0), 3)</f>
        <v>SPEC</v>
      </c>
      <c r="D791" t="str">
        <f>INDEX(Tableau1[], MATCH(Tableau3[[#This Row],[REFERENCE]], Tableau1[NUMERO], 0),4)</f>
        <v>SUPPORT CHEMIN DE CABLE  800</v>
      </c>
      <c r="E791" t="str">
        <f>INDEX(Tableau1[], MATCH(Tableau3[[#This Row],[REFERENCE]], Tableau1[NUMERO], 0), 5)</f>
        <v>DERICHEBOURG</v>
      </c>
      <c r="H791" t="s">
        <v>12609</v>
      </c>
      <c r="J791" s="12" t="s">
        <v>12736</v>
      </c>
      <c r="K791" s="2">
        <v>44018</v>
      </c>
      <c r="L791" s="2"/>
      <c r="M791" s="21" t="s">
        <v>12701</v>
      </c>
      <c r="N791" s="35">
        <v>7</v>
      </c>
      <c r="O791" s="7">
        <v>10</v>
      </c>
      <c r="P791" s="8" t="s">
        <v>12591</v>
      </c>
      <c r="Q791" s="2">
        <v>44110</v>
      </c>
    </row>
    <row r="792" spans="1:18" ht="45">
      <c r="A792" s="8">
        <v>34408644</v>
      </c>
      <c r="B792" s="2">
        <f>INDEX(Tableau1[], MATCH(Tableau3[[#This Row],[REFERENCE]], Tableau1[NUMERO], 0), 2)</f>
        <v>44013</v>
      </c>
      <c r="C792" t="str">
        <f>INDEX(Tableau1[], MATCH(Tableau3[[#This Row],[REFERENCE]], Tableau1[NUMERO], 0), 3)</f>
        <v>SPEC</v>
      </c>
      <c r="D792" t="str">
        <f>INDEX(Tableau1[], MATCH(Tableau3[[#This Row],[REFERENCE]], Tableau1[NUMERO], 0),4)</f>
        <v>TOIT ALU 3MM 800X800</v>
      </c>
      <c r="E792" t="str">
        <f>INDEX(Tableau1[], MATCH(Tableau3[[#This Row],[REFERENCE]], Tableau1[NUMERO], 0), 5)</f>
        <v>DERICHEBOURG</v>
      </c>
      <c r="H792" t="s">
        <v>12609</v>
      </c>
      <c r="J792" s="12" t="s">
        <v>12736</v>
      </c>
      <c r="K792" s="2">
        <v>44018</v>
      </c>
      <c r="L792" s="2"/>
      <c r="M792" s="21" t="s">
        <v>12701</v>
      </c>
      <c r="N792" s="35">
        <v>1</v>
      </c>
      <c r="O792" s="7">
        <v>62</v>
      </c>
      <c r="P792" s="8" t="s">
        <v>12591</v>
      </c>
      <c r="Q792" s="2">
        <v>44110</v>
      </c>
    </row>
    <row r="793" spans="1:18" ht="45">
      <c r="A793" s="8">
        <v>34408645</v>
      </c>
      <c r="B793" s="2">
        <f>INDEX(Tableau1[], MATCH(Tableau3[[#This Row],[REFERENCE]], Tableau1[NUMERO], 0), 2)</f>
        <v>44013</v>
      </c>
      <c r="C793" t="str">
        <f>INDEX(Tableau1[], MATCH(Tableau3[[#This Row],[REFERENCE]], Tableau1[NUMERO], 0), 3)</f>
        <v>SPEC</v>
      </c>
      <c r="D793" t="str">
        <f>INDEX(Tableau1[], MATCH(Tableau3[[#This Row],[REFERENCE]], Tableau1[NUMERO], 0),4)</f>
        <v>TOIT ALU 3MM 300X800</v>
      </c>
      <c r="E793" t="str">
        <f>INDEX(Tableau1[], MATCH(Tableau3[[#This Row],[REFERENCE]], Tableau1[NUMERO], 0), 5)</f>
        <v>DERICHEBOURG</v>
      </c>
      <c r="H793" t="s">
        <v>12609</v>
      </c>
      <c r="J793" s="12" t="s">
        <v>12736</v>
      </c>
      <c r="K793" s="2">
        <v>44018</v>
      </c>
      <c r="L793" s="2"/>
      <c r="M793" s="21" t="s">
        <v>12701</v>
      </c>
      <c r="N793" s="35">
        <v>1</v>
      </c>
      <c r="O793" s="7">
        <v>35</v>
      </c>
      <c r="P793" s="8" t="s">
        <v>12591</v>
      </c>
      <c r="Q793" s="2">
        <v>44110</v>
      </c>
    </row>
    <row r="794" spans="1:18" ht="45.75" thickBot="1">
      <c r="A794" s="8">
        <v>34408647</v>
      </c>
      <c r="B794" s="2">
        <f>INDEX(Tableau1[], MATCH(Tableau3[[#This Row],[REFERENCE]], Tableau1[NUMERO], 0), 2)</f>
        <v>44013</v>
      </c>
      <c r="C794" t="str">
        <f>INDEX(Tableau1[], MATCH(Tableau3[[#This Row],[REFERENCE]], Tableau1[NUMERO], 0), 3)</f>
        <v>SPEC</v>
      </c>
      <c r="D794" t="str">
        <f>INDEX(Tableau1[], MATCH(Tableau3[[#This Row],[REFERENCE]], Tableau1[NUMERO], 0),4)</f>
        <v>CALE EP10</v>
      </c>
      <c r="E794" t="str">
        <f>INDEX(Tableau1[], MATCH(Tableau3[[#This Row],[REFERENCE]], Tableau1[NUMERO], 0), 5)</f>
        <v>DERICHEBOURG</v>
      </c>
      <c r="H794" t="s">
        <v>12609</v>
      </c>
      <c r="J794" s="12" t="s">
        <v>12736</v>
      </c>
      <c r="K794" s="2">
        <v>44018</v>
      </c>
      <c r="L794" s="2"/>
      <c r="M794" s="21" t="s">
        <v>12703</v>
      </c>
      <c r="N794" s="35">
        <v>2</v>
      </c>
      <c r="O794" s="7">
        <v>19</v>
      </c>
      <c r="P794" s="8" t="s">
        <v>12591</v>
      </c>
      <c r="Q794" s="2">
        <v>44110</v>
      </c>
      <c r="R794" t="s">
        <v>12737</v>
      </c>
    </row>
    <row r="795" spans="1:18" s="52" customFormat="1" ht="15.75" thickTop="1">
      <c r="A795" s="50">
        <v>34408608</v>
      </c>
      <c r="B795" s="51">
        <f>INDEX(Tableau1[], MATCH(Tableau3[[#This Row],[REFERENCE]], Tableau1[NUMERO], 0), 2)</f>
        <v>44011</v>
      </c>
      <c r="C795" s="52" t="str">
        <f>INDEX(Tableau1[], MATCH(Tableau3[[#This Row],[REFERENCE]], Tableau1[NUMERO], 0), 3)</f>
        <v>SPEC</v>
      </c>
      <c r="D795" s="52" t="str">
        <f>INDEX(Tableau1[], MATCH(Tableau3[[#This Row],[REFERENCE]], Tableau1[NUMERO], 0),4)</f>
        <v>EQUERRE SUPPORT</v>
      </c>
      <c r="E795" s="52" t="str">
        <f>INDEX(Tableau1[], MATCH(Tableau3[[#This Row],[REFERENCE]], Tableau1[NUMERO], 0), 5)</f>
        <v>DERICHEBOURG</v>
      </c>
      <c r="H795" s="52" t="s">
        <v>12693</v>
      </c>
      <c r="I795" s="50"/>
      <c r="J795" s="51">
        <v>44014</v>
      </c>
      <c r="K795" s="51">
        <v>44015</v>
      </c>
      <c r="L795" s="51"/>
      <c r="M795" s="53" t="s">
        <v>12701</v>
      </c>
      <c r="N795" s="54">
        <v>3</v>
      </c>
      <c r="O795" s="55">
        <v>22.86</v>
      </c>
      <c r="P795" s="50" t="s">
        <v>12599</v>
      </c>
      <c r="Q795" s="51">
        <v>44107</v>
      </c>
    </row>
    <row r="796" spans="1:18" s="8" customFormat="1" ht="60">
      <c r="A796" s="8">
        <v>34408609</v>
      </c>
      <c r="B796" s="20">
        <f>INDEX(Tableau1[], MATCH(Tableau3[[#This Row],[REFERENCE]], Tableau1[NUMERO], 0), 2)</f>
        <v>44011</v>
      </c>
      <c r="C796" s="8" t="str">
        <f>INDEX(Tableau1[], MATCH(Tableau3[[#This Row],[REFERENCE]], Tableau1[NUMERO], 0), 3)</f>
        <v>SPEC</v>
      </c>
      <c r="D796" s="8" t="str">
        <f>INDEX(Tableau1[], MATCH(Tableau3[[#This Row],[REFERENCE]], Tableau1[NUMERO], 0),4)</f>
        <v>DECOUPE PORTE 2000X800X800</v>
      </c>
      <c r="E796" s="8" t="str">
        <f>INDEX(Tableau1[], MATCH(Tableau3[[#This Row],[REFERENCE]], Tableau1[NUMERO], 0), 5)</f>
        <v>DERICHEBOURG</v>
      </c>
      <c r="H796" s="46" t="s">
        <v>12693</v>
      </c>
      <c r="J796" s="76">
        <v>44014</v>
      </c>
      <c r="K796" s="76">
        <v>44015</v>
      </c>
      <c r="L796" s="20"/>
      <c r="M796" s="21" t="s">
        <v>12701</v>
      </c>
      <c r="N796" s="8">
        <v>1</v>
      </c>
      <c r="O796" s="72" t="s">
        <v>12738</v>
      </c>
      <c r="Q796" s="20"/>
    </row>
    <row r="797" spans="1:18">
      <c r="A797" s="8">
        <v>34408610</v>
      </c>
      <c r="B797" s="2">
        <f>INDEX(Tableau1[], MATCH(Tableau3[[#This Row],[REFERENCE]], Tableau1[NUMERO], 0), 2)</f>
        <v>44011</v>
      </c>
      <c r="C797" t="str">
        <f>INDEX(Tableau1[], MATCH(Tableau3[[#This Row],[REFERENCE]], Tableau1[NUMERO], 0), 3)</f>
        <v>SPEC</v>
      </c>
      <c r="D797" t="str">
        <f>INDEX(Tableau1[], MATCH(Tableau3[[#This Row],[REFERENCE]], Tableau1[NUMERO], 0),4)</f>
        <v>PLASTRON</v>
      </c>
      <c r="E797" t="str">
        <f>INDEX(Tableau1[], MATCH(Tableau3[[#This Row],[REFERENCE]], Tableau1[NUMERO], 0), 5)</f>
        <v>DERICHEBOURG</v>
      </c>
      <c r="H797" t="s">
        <v>12693</v>
      </c>
      <c r="J797" s="2">
        <v>44014</v>
      </c>
      <c r="K797" s="2">
        <v>44015</v>
      </c>
      <c r="L797" s="2"/>
      <c r="M797" s="21" t="s">
        <v>12701</v>
      </c>
      <c r="N797" s="35">
        <v>1</v>
      </c>
      <c r="O797" s="7">
        <v>96.33</v>
      </c>
      <c r="P797" s="8" t="s">
        <v>12599</v>
      </c>
      <c r="Q797" s="2">
        <v>44107</v>
      </c>
    </row>
    <row r="798" spans="1:18">
      <c r="A798" s="8">
        <v>34408612</v>
      </c>
      <c r="B798" s="2">
        <f>INDEX(Tableau1[], MATCH(Tableau3[[#This Row],[REFERENCE]], Tableau1[NUMERO], 0), 2)</f>
        <v>44011</v>
      </c>
      <c r="C798" t="str">
        <f>INDEX(Tableau1[], MATCH(Tableau3[[#This Row],[REFERENCE]], Tableau1[NUMERO], 0), 3)</f>
        <v>SPEC</v>
      </c>
      <c r="D798" t="str">
        <f>INDEX(Tableau1[], MATCH(Tableau3[[#This Row],[REFERENCE]], Tableau1[NUMERO], 0),4)</f>
        <v>PLATINE DE FOND</v>
      </c>
      <c r="E798" t="str">
        <f>INDEX(Tableau1[], MATCH(Tableau3[[#This Row],[REFERENCE]], Tableau1[NUMERO], 0), 5)</f>
        <v>DERICHEBOURG</v>
      </c>
      <c r="H798" t="s">
        <v>12693</v>
      </c>
      <c r="J798" s="2">
        <v>44014</v>
      </c>
      <c r="K798" s="2">
        <v>44015</v>
      </c>
      <c r="L798" s="2"/>
      <c r="M798" s="21" t="s">
        <v>12701</v>
      </c>
      <c r="N798" s="35">
        <v>1</v>
      </c>
      <c r="O798" s="7">
        <v>95.74</v>
      </c>
      <c r="P798" s="8" t="s">
        <v>12599</v>
      </c>
      <c r="Q798" s="2">
        <v>44107</v>
      </c>
    </row>
    <row r="799" spans="1:18">
      <c r="A799" s="8">
        <v>34408613</v>
      </c>
      <c r="B799" s="2">
        <f>INDEX(Tableau1[], MATCH(Tableau3[[#This Row],[REFERENCE]], Tableau1[NUMERO], 0), 2)</f>
        <v>44011</v>
      </c>
      <c r="C799" t="str">
        <f>INDEX(Tableau1[], MATCH(Tableau3[[#This Row],[REFERENCE]], Tableau1[NUMERO], 0), 3)</f>
        <v>SPEC</v>
      </c>
      <c r="D799" t="str">
        <f>INDEX(Tableau1[], MATCH(Tableau3[[#This Row],[REFERENCE]], Tableau1[NUMERO], 0),4)</f>
        <v>TRAVERSE BASSE</v>
      </c>
      <c r="E799" t="str">
        <f>INDEX(Tableau1[], MATCH(Tableau3[[#This Row],[REFERENCE]], Tableau1[NUMERO], 0), 5)</f>
        <v>DERICHEBOURG</v>
      </c>
      <c r="H799" t="s">
        <v>12693</v>
      </c>
      <c r="J799" s="2">
        <v>44014</v>
      </c>
      <c r="K799" s="2">
        <v>44015</v>
      </c>
      <c r="L799" s="2"/>
      <c r="M799" s="21" t="s">
        <v>12701</v>
      </c>
      <c r="N799" s="35">
        <v>4</v>
      </c>
      <c r="O799" s="7">
        <v>25.2</v>
      </c>
      <c r="P799" s="8" t="s">
        <v>12599</v>
      </c>
      <c r="Q799" s="2">
        <v>44107</v>
      </c>
    </row>
    <row r="800" spans="1:18">
      <c r="A800" s="8">
        <v>34408631</v>
      </c>
      <c r="B800" s="2">
        <f>INDEX(Tableau1[], MATCH(Tableau3[[#This Row],[REFERENCE]], Tableau1[NUMERO], 0), 2)</f>
        <v>44011</v>
      </c>
      <c r="C800" t="str">
        <f>INDEX(Tableau1[], MATCH(Tableau3[[#This Row],[REFERENCE]], Tableau1[NUMERO], 0), 3)</f>
        <v>SPEC</v>
      </c>
      <c r="D800" t="str">
        <f>INDEX(Tableau1[], MATCH(Tableau3[[#This Row],[REFERENCE]], Tableau1[NUMERO], 0),4)</f>
        <v>PLATINE SUPPORT</v>
      </c>
      <c r="E800" t="str">
        <f>INDEX(Tableau1[], MATCH(Tableau3[[#This Row],[REFERENCE]], Tableau1[NUMERO], 0), 5)</f>
        <v>DERICHEBOURG</v>
      </c>
      <c r="H800" t="s">
        <v>12693</v>
      </c>
      <c r="J800" s="2">
        <v>44014</v>
      </c>
      <c r="K800" s="2">
        <v>44015</v>
      </c>
      <c r="L800" s="2"/>
      <c r="M800" s="21" t="s">
        <v>12701</v>
      </c>
      <c r="N800" s="35">
        <v>1</v>
      </c>
      <c r="O800" s="7">
        <v>80.67</v>
      </c>
      <c r="P800" s="8" t="s">
        <v>12599</v>
      </c>
      <c r="Q800" s="2">
        <v>44107</v>
      </c>
    </row>
    <row r="801" spans="1:18">
      <c r="A801" s="8">
        <v>34408632</v>
      </c>
      <c r="B801" s="2">
        <f>INDEX(Tableau1[], MATCH(Tableau3[[#This Row],[REFERENCE]], Tableau1[NUMERO], 0), 2)</f>
        <v>44012</v>
      </c>
      <c r="C801" t="str">
        <f>INDEX(Tableau1[], MATCH(Tableau3[[#This Row],[REFERENCE]], Tableau1[NUMERO], 0), 3)</f>
        <v>SPEC</v>
      </c>
      <c r="D801" t="str">
        <f>INDEX(Tableau1[], MATCH(Tableau3[[#This Row],[REFERENCE]], Tableau1[NUMERO], 0),4)</f>
        <v>PLASTRON DISJONCTEUR BAS</v>
      </c>
      <c r="E801" t="str">
        <f>INDEX(Tableau1[], MATCH(Tableau3[[#This Row],[REFERENCE]], Tableau1[NUMERO], 0), 5)</f>
        <v>DERICHEBOURG</v>
      </c>
      <c r="H801" t="s">
        <v>12693</v>
      </c>
      <c r="J801" s="2">
        <v>44014</v>
      </c>
      <c r="K801" s="2">
        <v>44015</v>
      </c>
      <c r="L801" s="2"/>
      <c r="M801" s="21" t="s">
        <v>12701</v>
      </c>
      <c r="N801" s="35">
        <v>1</v>
      </c>
      <c r="O801" s="7">
        <v>73.92</v>
      </c>
      <c r="P801" s="8" t="s">
        <v>12599</v>
      </c>
      <c r="Q801" s="2">
        <v>44107</v>
      </c>
    </row>
    <row r="802" spans="1:18">
      <c r="A802" s="8">
        <v>34408633</v>
      </c>
      <c r="B802" s="2">
        <f>INDEX(Tableau1[], MATCH(Tableau3[[#This Row],[REFERENCE]], Tableau1[NUMERO], 0), 2)</f>
        <v>44012</v>
      </c>
      <c r="C802" t="str">
        <f>INDEX(Tableau1[], MATCH(Tableau3[[#This Row],[REFERENCE]], Tableau1[NUMERO], 0), 3)</f>
        <v>SPEC</v>
      </c>
      <c r="D802" t="str">
        <f>INDEX(Tableau1[], MATCH(Tableau3[[#This Row],[REFERENCE]], Tableau1[NUMERO], 0),4)</f>
        <v>CAPOT GAUCHE</v>
      </c>
      <c r="E802" t="str">
        <f>INDEX(Tableau1[], MATCH(Tableau3[[#This Row],[REFERENCE]], Tableau1[NUMERO], 0), 5)</f>
        <v>DERICHEBOURG</v>
      </c>
      <c r="H802" t="s">
        <v>12693</v>
      </c>
      <c r="J802" s="2">
        <v>44014</v>
      </c>
      <c r="K802" s="2">
        <v>44015</v>
      </c>
      <c r="L802" s="2"/>
      <c r="M802" s="21" t="s">
        <v>12701</v>
      </c>
      <c r="N802" s="35">
        <v>1</v>
      </c>
      <c r="O802" s="69">
        <v>61.581899999999997</v>
      </c>
      <c r="P802" s="8" t="s">
        <v>12599</v>
      </c>
      <c r="Q802" s="2">
        <v>44107</v>
      </c>
    </row>
    <row r="803" spans="1:18">
      <c r="A803" s="8">
        <v>34408634</v>
      </c>
      <c r="B803" s="2">
        <f>INDEX(Tableau1[], MATCH(Tableau3[[#This Row],[REFERENCE]], Tableau1[NUMERO], 0), 2)</f>
        <v>44012</v>
      </c>
      <c r="C803" t="str">
        <f>INDEX(Tableau1[], MATCH(Tableau3[[#This Row],[REFERENCE]], Tableau1[NUMERO], 0), 3)</f>
        <v>SPEC</v>
      </c>
      <c r="D803" t="str">
        <f>INDEX(Tableau1[], MATCH(Tableau3[[#This Row],[REFERENCE]], Tableau1[NUMERO], 0),4)</f>
        <v>CAPOT DROIT</v>
      </c>
      <c r="E803" t="str">
        <f>INDEX(Tableau1[], MATCH(Tableau3[[#This Row],[REFERENCE]], Tableau1[NUMERO], 0), 5)</f>
        <v>DERICHEBOURG</v>
      </c>
      <c r="H803" t="s">
        <v>12693</v>
      </c>
      <c r="J803" s="2">
        <v>44014</v>
      </c>
      <c r="K803" s="2">
        <v>44015</v>
      </c>
      <c r="L803" s="2"/>
      <c r="M803" s="21" t="s">
        <v>12701</v>
      </c>
      <c r="N803" s="35">
        <v>1</v>
      </c>
      <c r="O803" s="69">
        <v>74.6190912</v>
      </c>
      <c r="P803" s="8" t="s">
        <v>12599</v>
      </c>
      <c r="Q803" s="2">
        <v>44107</v>
      </c>
    </row>
    <row r="804" spans="1:18">
      <c r="A804" s="8">
        <v>34408635</v>
      </c>
      <c r="B804" s="2">
        <f>INDEX(Tableau1[], MATCH(Tableau3[[#This Row],[REFERENCE]], Tableau1[NUMERO], 0), 2)</f>
        <v>44012</v>
      </c>
      <c r="C804" t="str">
        <f>INDEX(Tableau1[], MATCH(Tableau3[[#This Row],[REFERENCE]], Tableau1[NUMERO], 0), 3)</f>
        <v>SPEC</v>
      </c>
      <c r="D804" t="str">
        <f>INDEX(Tableau1[], MATCH(Tableau3[[#This Row],[REFERENCE]], Tableau1[NUMERO], 0),4)</f>
        <v>PLASTRON DISJONCTEUR MILIEU</v>
      </c>
      <c r="E804" t="str">
        <f>INDEX(Tableau1[], MATCH(Tableau3[[#This Row],[REFERENCE]], Tableau1[NUMERO], 0), 5)</f>
        <v>DERICHEBOURG</v>
      </c>
      <c r="H804" t="s">
        <v>12693</v>
      </c>
      <c r="J804" s="2">
        <v>44014</v>
      </c>
      <c r="K804" s="2">
        <v>44015</v>
      </c>
      <c r="L804" s="2"/>
      <c r="M804" s="21" t="s">
        <v>12701</v>
      </c>
      <c r="N804" s="35">
        <v>1</v>
      </c>
      <c r="O804" s="69">
        <v>71.915578960000005</v>
      </c>
      <c r="P804" s="8" t="s">
        <v>12599</v>
      </c>
      <c r="Q804" s="2">
        <v>44107</v>
      </c>
    </row>
    <row r="805" spans="1:18">
      <c r="A805" s="8">
        <v>34408636</v>
      </c>
      <c r="B805" s="2">
        <f>INDEX(Tableau1[], MATCH(Tableau3[[#This Row],[REFERENCE]], Tableau1[NUMERO], 0), 2)</f>
        <v>44012</v>
      </c>
      <c r="C805" t="str">
        <f>INDEX(Tableau1[], MATCH(Tableau3[[#This Row],[REFERENCE]], Tableau1[NUMERO], 0), 3)</f>
        <v>SPEC</v>
      </c>
      <c r="D805" t="str">
        <f>INDEX(Tableau1[], MATCH(Tableau3[[#This Row],[REFERENCE]], Tableau1[NUMERO], 0),4)</f>
        <v>PLASTRON DISJONCTEUR HAUT</v>
      </c>
      <c r="E805" t="str">
        <f>INDEX(Tableau1[], MATCH(Tableau3[[#This Row],[REFERENCE]], Tableau1[NUMERO], 0), 5)</f>
        <v>DERICHEBOURG</v>
      </c>
      <c r="H805" t="s">
        <v>12693</v>
      </c>
      <c r="J805" s="2">
        <v>44014</v>
      </c>
      <c r="K805" s="2">
        <v>44015</v>
      </c>
      <c r="L805" s="2"/>
      <c r="M805" s="21" t="s">
        <v>12701</v>
      </c>
      <c r="N805" s="35">
        <v>1</v>
      </c>
      <c r="O805" s="69">
        <v>70.251569472</v>
      </c>
      <c r="P805" s="8" t="s">
        <v>12599</v>
      </c>
      <c r="Q805" s="2">
        <v>44107</v>
      </c>
    </row>
    <row r="806" spans="1:18">
      <c r="A806" s="8">
        <v>34408637</v>
      </c>
      <c r="B806" s="2">
        <f>INDEX(Tableau1[], MATCH(Tableau3[[#This Row],[REFERENCE]], Tableau1[NUMERO], 0), 2)</f>
        <v>44012</v>
      </c>
      <c r="C806" t="str">
        <f>INDEX(Tableau1[], MATCH(Tableau3[[#This Row],[REFERENCE]], Tableau1[NUMERO], 0), 3)</f>
        <v>SPEC</v>
      </c>
      <c r="D806" t="str">
        <f>INDEX(Tableau1[], MATCH(Tableau3[[#This Row],[REFERENCE]], Tableau1[NUMERO], 0),4)</f>
        <v>SUPPORT VOYANT NSX250</v>
      </c>
      <c r="E806" t="str">
        <f>INDEX(Tableau1[], MATCH(Tableau3[[#This Row],[REFERENCE]], Tableau1[NUMERO], 0), 5)</f>
        <v>DERICHEBOURG</v>
      </c>
      <c r="H806" t="s">
        <v>12693</v>
      </c>
      <c r="J806" s="2">
        <v>44014</v>
      </c>
      <c r="K806" s="2">
        <v>44015</v>
      </c>
      <c r="L806" s="2"/>
      <c r="M806" s="21" t="s">
        <v>12701</v>
      </c>
      <c r="N806" s="35">
        <v>2</v>
      </c>
      <c r="O806" s="69">
        <v>30.142991439999999</v>
      </c>
      <c r="P806" s="8" t="s">
        <v>12599</v>
      </c>
      <c r="Q806" s="2">
        <v>44107</v>
      </c>
    </row>
    <row r="807" spans="1:18">
      <c r="A807" s="8">
        <v>34408638</v>
      </c>
      <c r="B807" s="2">
        <f>INDEX(Tableau1[], MATCH(Tableau3[[#This Row],[REFERENCE]], Tableau1[NUMERO], 0), 2)</f>
        <v>44012</v>
      </c>
      <c r="C807" t="str">
        <f>INDEX(Tableau1[], MATCH(Tableau3[[#This Row],[REFERENCE]], Tableau1[NUMERO], 0), 3)</f>
        <v>SPEC</v>
      </c>
      <c r="D807" t="str">
        <f>INDEX(Tableau1[], MATCH(Tableau3[[#This Row],[REFERENCE]], Tableau1[NUMERO], 0),4)</f>
        <v>SUPPORT DISJONCTEUR + BORNIER</v>
      </c>
      <c r="E807" t="str">
        <f>INDEX(Tableau1[], MATCH(Tableau3[[#This Row],[REFERENCE]], Tableau1[NUMERO], 0), 5)</f>
        <v>DERICHEBOURG</v>
      </c>
      <c r="H807" t="s">
        <v>12693</v>
      </c>
      <c r="J807" s="2">
        <v>44014</v>
      </c>
      <c r="K807" s="2">
        <v>44015</v>
      </c>
      <c r="L807" s="2"/>
      <c r="M807" s="21" t="s">
        <v>12701</v>
      </c>
      <c r="N807" s="35">
        <v>2</v>
      </c>
      <c r="O807" s="69">
        <v>36.382475999999997</v>
      </c>
      <c r="P807" s="8" t="s">
        <v>12599</v>
      </c>
      <c r="Q807" s="2">
        <v>44107</v>
      </c>
    </row>
    <row r="808" spans="1:18">
      <c r="A808" s="8">
        <v>34408639</v>
      </c>
      <c r="B808" s="2">
        <f>INDEX(Tableau1[], MATCH(Tableau3[[#This Row],[REFERENCE]], Tableau1[NUMERO], 0), 2)</f>
        <v>44012</v>
      </c>
      <c r="C808" t="str">
        <f>INDEX(Tableau1[], MATCH(Tableau3[[#This Row],[REFERENCE]], Tableau1[NUMERO], 0), 3)</f>
        <v>SPEC</v>
      </c>
      <c r="D808" t="str">
        <f>INDEX(Tableau1[], MATCH(Tableau3[[#This Row],[REFERENCE]], Tableau1[NUMERO], 0),4)</f>
        <v>LATERAL PROTECTION SHIELD SUPPORT</v>
      </c>
      <c r="E808" t="str">
        <f>INDEX(Tableau1[], MATCH(Tableau3[[#This Row],[REFERENCE]], Tableau1[NUMERO], 0), 5)</f>
        <v>DERICHEBOURG</v>
      </c>
      <c r="H808" t="s">
        <v>12693</v>
      </c>
      <c r="J808" s="2">
        <v>44014</v>
      </c>
      <c r="K808" s="2">
        <v>44015</v>
      </c>
      <c r="L808" s="2"/>
      <c r="M808" s="21" t="s">
        <v>12701</v>
      </c>
      <c r="N808" s="35">
        <v>2</v>
      </c>
      <c r="O808" s="69">
        <v>44.666667999999994</v>
      </c>
      <c r="P808" s="8" t="s">
        <v>12599</v>
      </c>
      <c r="Q808" s="2">
        <v>44107</v>
      </c>
    </row>
    <row r="809" spans="1:18">
      <c r="A809" s="8">
        <v>34408640</v>
      </c>
      <c r="B809" s="2">
        <f>INDEX(Tableau1[], MATCH(Tableau3[[#This Row],[REFERENCE]], Tableau1[NUMERO], 0), 2)</f>
        <v>44012</v>
      </c>
      <c r="C809" t="str">
        <f>INDEX(Tableau1[], MATCH(Tableau3[[#This Row],[REFERENCE]], Tableau1[NUMERO], 0), 3)</f>
        <v>SPEC</v>
      </c>
      <c r="D809" t="str">
        <f>INDEX(Tableau1[], MATCH(Tableau3[[#This Row],[REFERENCE]], Tableau1[NUMERO], 0),4)</f>
        <v>PLASTRON JDB</v>
      </c>
      <c r="E809" t="str">
        <f>INDEX(Tableau1[], MATCH(Tableau3[[#This Row],[REFERENCE]], Tableau1[NUMERO], 0), 5)</f>
        <v>DERICHEBOURG</v>
      </c>
      <c r="H809" t="s">
        <v>12693</v>
      </c>
      <c r="J809" s="2">
        <v>44014</v>
      </c>
      <c r="K809" s="2">
        <v>44015</v>
      </c>
      <c r="L809" s="2"/>
      <c r="M809" s="21" t="s">
        <v>12701</v>
      </c>
      <c r="N809" s="35">
        <v>2</v>
      </c>
      <c r="O809" s="69">
        <v>33.3691368</v>
      </c>
      <c r="P809" s="8" t="s">
        <v>12599</v>
      </c>
      <c r="Q809" s="2">
        <v>44107</v>
      </c>
    </row>
    <row r="810" spans="1:18">
      <c r="A810" s="8">
        <v>34408642</v>
      </c>
      <c r="B810" s="2">
        <f>INDEX(Tableau1[], MATCH(Tableau3[[#This Row],[REFERENCE]], Tableau1[NUMERO], 0), 2)</f>
        <v>44012</v>
      </c>
      <c r="C810" t="str">
        <f>INDEX(Tableau1[], MATCH(Tableau3[[#This Row],[REFERENCE]], Tableau1[NUMERO], 0), 3)</f>
        <v>SPEC</v>
      </c>
      <c r="D810" t="str">
        <f>INDEX(Tableau1[], MATCH(Tableau3[[#This Row],[REFERENCE]], Tableau1[NUMERO], 0),4)</f>
        <v>SUPPORT JDB CLIENT</v>
      </c>
      <c r="E810" t="str">
        <f>INDEX(Tableau1[], MATCH(Tableau3[[#This Row],[REFERENCE]], Tableau1[NUMERO], 0), 5)</f>
        <v>DERICHEBOURG</v>
      </c>
      <c r="H810" t="s">
        <v>12693</v>
      </c>
      <c r="J810" s="2">
        <v>44014</v>
      </c>
      <c r="K810" s="2">
        <v>44015</v>
      </c>
      <c r="L810" s="2"/>
      <c r="M810" s="21" t="s">
        <v>12701</v>
      </c>
      <c r="N810" s="35">
        <v>1</v>
      </c>
      <c r="O810" s="69">
        <v>71.217518159999997</v>
      </c>
      <c r="P810" s="8" t="s">
        <v>12599</v>
      </c>
      <c r="Q810" s="2">
        <v>44107</v>
      </c>
    </row>
    <row r="811" spans="1:18">
      <c r="A811" s="8">
        <v>34408643</v>
      </c>
      <c r="B811" s="2">
        <f>INDEX(Tableau1[], MATCH(Tableau3[[#This Row],[REFERENCE]], Tableau1[NUMERO], 0), 2)</f>
        <v>44013</v>
      </c>
      <c r="C811" t="str">
        <f>INDEX(Tableau1[], MATCH(Tableau3[[#This Row],[REFERENCE]], Tableau1[NUMERO], 0), 3)</f>
        <v>SPEC</v>
      </c>
      <c r="D811" t="str">
        <f>INDEX(Tableau1[], MATCH(Tableau3[[#This Row],[REFERENCE]], Tableau1[NUMERO], 0),4)</f>
        <v>SUPPORT CHEMIN DE CABLE  800</v>
      </c>
      <c r="E811" t="str">
        <f>INDEX(Tableau1[], MATCH(Tableau3[[#This Row],[REFERENCE]], Tableau1[NUMERO], 0), 5)</f>
        <v>DERICHEBOURG</v>
      </c>
      <c r="H811" t="s">
        <v>12693</v>
      </c>
      <c r="J811" s="2">
        <v>44014</v>
      </c>
      <c r="K811" s="2">
        <v>44015</v>
      </c>
      <c r="L811" s="2"/>
      <c r="M811" s="21" t="s">
        <v>12701</v>
      </c>
      <c r="N811" s="35">
        <v>7</v>
      </c>
      <c r="O811" s="69">
        <v>16.382392857142857</v>
      </c>
      <c r="P811" s="8" t="s">
        <v>12599</v>
      </c>
      <c r="Q811" s="2">
        <v>44107</v>
      </c>
    </row>
    <row r="812" spans="1:18">
      <c r="A812" s="8">
        <v>34408644</v>
      </c>
      <c r="B812" s="2">
        <f>INDEX(Tableau1[], MATCH(Tableau3[[#This Row],[REFERENCE]], Tableau1[NUMERO], 0), 2)</f>
        <v>44013</v>
      </c>
      <c r="C812" t="str">
        <f>INDEX(Tableau1[], MATCH(Tableau3[[#This Row],[REFERENCE]], Tableau1[NUMERO], 0), 3)</f>
        <v>SPEC</v>
      </c>
      <c r="D812" t="str">
        <f>INDEX(Tableau1[], MATCH(Tableau3[[#This Row],[REFERENCE]], Tableau1[NUMERO], 0),4)</f>
        <v>TOIT ALU 3MM 800X800</v>
      </c>
      <c r="E812" t="str">
        <f>INDEX(Tableau1[], MATCH(Tableau3[[#This Row],[REFERENCE]], Tableau1[NUMERO], 0), 5)</f>
        <v>DERICHEBOURG</v>
      </c>
      <c r="H812" t="s">
        <v>12693</v>
      </c>
      <c r="J812" s="2">
        <v>44014</v>
      </c>
      <c r="K812" s="2">
        <v>44015</v>
      </c>
      <c r="L812" s="2"/>
      <c r="M812" s="21" t="s">
        <v>12701</v>
      </c>
      <c r="N812" s="35">
        <v>1</v>
      </c>
      <c r="O812" s="69">
        <v>57.249520114999996</v>
      </c>
      <c r="P812" s="8" t="s">
        <v>12599</v>
      </c>
      <c r="Q812" s="2">
        <v>44107</v>
      </c>
    </row>
    <row r="813" spans="1:18">
      <c r="A813" s="8">
        <v>34408645</v>
      </c>
      <c r="B813" s="2">
        <f>INDEX(Tableau1[], MATCH(Tableau3[[#This Row],[REFERENCE]], Tableau1[NUMERO], 0), 2)</f>
        <v>44013</v>
      </c>
      <c r="C813" t="str">
        <f>INDEX(Tableau1[], MATCH(Tableau3[[#This Row],[REFERENCE]], Tableau1[NUMERO], 0), 3)</f>
        <v>SPEC</v>
      </c>
      <c r="D813" t="str">
        <f>INDEX(Tableau1[], MATCH(Tableau3[[#This Row],[REFERENCE]], Tableau1[NUMERO], 0),4)</f>
        <v>TOIT ALU 3MM 300X800</v>
      </c>
      <c r="E813" t="str">
        <f>INDEX(Tableau1[], MATCH(Tableau3[[#This Row],[REFERENCE]], Tableau1[NUMERO], 0), 5)</f>
        <v>DERICHEBOURG</v>
      </c>
      <c r="H813" t="s">
        <v>12693</v>
      </c>
      <c r="J813" s="2">
        <v>44014</v>
      </c>
      <c r="K813" s="2">
        <v>44015</v>
      </c>
      <c r="L813" s="2"/>
      <c r="M813" s="21" t="s">
        <v>12701</v>
      </c>
      <c r="N813" s="35">
        <v>1</v>
      </c>
      <c r="O813" s="69">
        <v>39.474271614999999</v>
      </c>
      <c r="P813" s="8"/>
      <c r="Q813" s="2">
        <v>44107</v>
      </c>
    </row>
    <row r="814" spans="1:18" s="56" customFormat="1" ht="150.75" thickBot="1">
      <c r="A814" s="56">
        <v>34408647</v>
      </c>
      <c r="B814" s="70">
        <f>INDEX(Tableau1[], MATCH(Tableau3[[#This Row],[REFERENCE]], Tableau1[NUMERO], 0), 2)</f>
        <v>44013</v>
      </c>
      <c r="C814" s="56" t="str">
        <f>INDEX(Tableau1[], MATCH(Tableau3[[#This Row],[REFERENCE]], Tableau1[NUMERO], 0), 3)</f>
        <v>SPEC</v>
      </c>
      <c r="D814" s="56" t="str">
        <f>INDEX(Tableau1[], MATCH(Tableau3[[#This Row],[REFERENCE]], Tableau1[NUMERO], 0),4)</f>
        <v>CALE EP10</v>
      </c>
      <c r="E814" s="56" t="str">
        <f>INDEX(Tableau1[], MATCH(Tableau3[[#This Row],[REFERENCE]], Tableau1[NUMERO], 0), 5)</f>
        <v>DERICHEBOURG</v>
      </c>
      <c r="H814" s="56" t="s">
        <v>12693</v>
      </c>
      <c r="J814" s="70">
        <v>44014</v>
      </c>
      <c r="K814" s="77">
        <v>44015</v>
      </c>
      <c r="L814" s="70"/>
      <c r="M814" s="59" t="s">
        <v>12701</v>
      </c>
      <c r="N814" s="56">
        <v>2</v>
      </c>
      <c r="O814" s="71" t="s">
        <v>12739</v>
      </c>
      <c r="Q814" s="70"/>
    </row>
    <row r="815" spans="1:18" s="8" customFormat="1" ht="31.5" thickTop="1" thickBot="1">
      <c r="A815" s="73" t="s">
        <v>12740</v>
      </c>
      <c r="B815" s="20" t="e">
        <f>INDEX(Tableau1[], MATCH(Tableau3[[#This Row],[REFERENCE]], Tableau1[NUMERO], 0), 2)</f>
        <v>#N/A</v>
      </c>
      <c r="C815" s="8" t="e">
        <f>INDEX(Tableau1[], MATCH(Tableau3[[#This Row],[REFERENCE]], Tableau1[NUMERO], 0), 3)</f>
        <v>#N/A</v>
      </c>
      <c r="D815" s="8" t="e">
        <f>INDEX(Tableau1[], MATCH(Tableau3[[#This Row],[REFERENCE]], Tableau1[NUMERO], 0),4)</f>
        <v>#N/A</v>
      </c>
      <c r="E815" s="8" t="e">
        <f>INDEX(Tableau1[], MATCH(Tableau3[[#This Row],[REFERENCE]], Tableau1[NUMERO], 0), 5)</f>
        <v>#N/A</v>
      </c>
      <c r="H815" s="8" t="s">
        <v>12741</v>
      </c>
      <c r="J815" s="127" t="s">
        <v>12742</v>
      </c>
      <c r="K815" s="76">
        <v>44019</v>
      </c>
      <c r="L815" s="20"/>
      <c r="M815" s="21"/>
      <c r="N815" s="8">
        <v>1</v>
      </c>
      <c r="O815" s="128">
        <v>282</v>
      </c>
      <c r="P815" s="8" t="s">
        <v>12726</v>
      </c>
      <c r="Q815" s="20">
        <v>44081</v>
      </c>
      <c r="R815" s="8" t="s">
        <v>12743</v>
      </c>
    </row>
    <row r="816" spans="1:18" s="52" customFormat="1" ht="15.75" thickTop="1">
      <c r="A816" s="50">
        <v>34408573</v>
      </c>
      <c r="B816" s="51">
        <f>INDEX(Tableau1[], MATCH(Tableau3[[#This Row],[REFERENCE]], Tableau1[NUMERO], 0), 2)</f>
        <v>43992</v>
      </c>
      <c r="C816" s="52" t="str">
        <f>INDEX(Tableau1[], MATCH(Tableau3[[#This Row],[REFERENCE]], Tableau1[NUMERO], 0), 3)</f>
        <v>SPEC</v>
      </c>
      <c r="D816" s="52" t="str">
        <f>INDEX(Tableau1[], MATCH(Tableau3[[#This Row],[REFERENCE]], Tableau1[NUMERO], 0),4)</f>
        <v>PLATINE DE FOND</v>
      </c>
      <c r="E816" s="52" t="str">
        <f>INDEX(Tableau1[], MATCH(Tableau3[[#This Row],[REFERENCE]], Tableau1[NUMERO], 0), 5)</f>
        <v>SE SCHWEIZ</v>
      </c>
      <c r="H816" s="52" t="s">
        <v>12609</v>
      </c>
      <c r="I816" s="50"/>
      <c r="J816" s="51" t="s">
        <v>12666</v>
      </c>
      <c r="K816" s="51">
        <v>44018</v>
      </c>
      <c r="L816" s="51"/>
      <c r="M816" s="53"/>
      <c r="N816" s="54">
        <v>1</v>
      </c>
      <c r="O816" s="55">
        <v>52</v>
      </c>
      <c r="P816" s="50" t="s">
        <v>12591</v>
      </c>
      <c r="Q816" s="51"/>
      <c r="R816" s="51" t="s">
        <v>12666</v>
      </c>
    </row>
    <row r="817" spans="1:18">
      <c r="A817" s="8">
        <v>34408574</v>
      </c>
      <c r="B817" s="2">
        <f>INDEX(Tableau1[], MATCH(Tableau3[[#This Row],[REFERENCE]], Tableau1[NUMERO], 0), 2)</f>
        <v>43992</v>
      </c>
      <c r="C817" t="str">
        <f>INDEX(Tableau1[], MATCH(Tableau3[[#This Row],[REFERENCE]], Tableau1[NUMERO], 0), 3)</f>
        <v>SPEC</v>
      </c>
      <c r="D817" t="str">
        <f>INDEX(Tableau1[], MATCH(Tableau3[[#This Row],[REFERENCE]], Tableau1[NUMERO], 0),4)</f>
        <v>PLASTRON DISJONCTEUR</v>
      </c>
      <c r="E817" t="str">
        <f>INDEX(Tableau1[], MATCH(Tableau3[[#This Row],[REFERENCE]], Tableau1[NUMERO], 0), 5)</f>
        <v>SE SCHWEIZ</v>
      </c>
      <c r="H817" t="s">
        <v>12609</v>
      </c>
      <c r="J817" s="2" t="s">
        <v>12666</v>
      </c>
      <c r="K817" s="2">
        <v>44018</v>
      </c>
      <c r="L817" s="2"/>
      <c r="N817" s="35">
        <v>1</v>
      </c>
      <c r="O817" s="7">
        <v>40</v>
      </c>
      <c r="P817" s="8" t="s">
        <v>12591</v>
      </c>
      <c r="Q817" s="2"/>
      <c r="R817" s="2" t="s">
        <v>12666</v>
      </c>
    </row>
    <row r="818" spans="1:18" s="58" customFormat="1" ht="15.75" thickBot="1">
      <c r="A818" s="56">
        <v>34408582</v>
      </c>
      <c r="B818" s="57">
        <f>INDEX(Tableau1[], MATCH(Tableau3[[#This Row],[REFERENCE]], Tableau1[NUMERO], 0), 2)</f>
        <v>43997</v>
      </c>
      <c r="C818" s="58" t="str">
        <f>INDEX(Tableau1[], MATCH(Tableau3[[#This Row],[REFERENCE]], Tableau1[NUMERO], 0), 3)</f>
        <v>SPEC</v>
      </c>
      <c r="D818" s="58" t="str">
        <f>INDEX(Tableau1[], MATCH(Tableau3[[#This Row],[REFERENCE]], Tableau1[NUMERO], 0),4)</f>
        <v>TOIT ALU 3MM</v>
      </c>
      <c r="E818" s="58">
        <f>INDEX(Tableau1[], MATCH(Tableau3[[#This Row],[REFERENCE]], Tableau1[NUMERO], 0), 5)</f>
        <v>0</v>
      </c>
      <c r="H818" s="58" t="s">
        <v>12609</v>
      </c>
      <c r="I818" s="56"/>
      <c r="J818" s="57" t="s">
        <v>12666</v>
      </c>
      <c r="K818" s="57">
        <v>44018</v>
      </c>
      <c r="L818" s="57"/>
      <c r="M818" s="59"/>
      <c r="N818" s="60">
        <v>1</v>
      </c>
      <c r="O818" s="61">
        <v>45</v>
      </c>
      <c r="P818" s="56" t="s">
        <v>12591</v>
      </c>
      <c r="Q818" s="57"/>
      <c r="R818" s="57" t="s">
        <v>12666</v>
      </c>
    </row>
    <row r="819" spans="1:18" s="52" customFormat="1" ht="15.75" thickTop="1">
      <c r="A819" s="50">
        <v>34408608</v>
      </c>
      <c r="B819" s="51">
        <f>INDEX(Tableau1[], MATCH(Tableau3[[#This Row],[REFERENCE]], Tableau1[NUMERO], 0), 2)</f>
        <v>44011</v>
      </c>
      <c r="C819" s="52" t="str">
        <f>INDEX(Tableau1[], MATCH(Tableau3[[#This Row],[REFERENCE]], Tableau1[NUMERO], 0), 3)</f>
        <v>SPEC</v>
      </c>
      <c r="D819" s="52" t="str">
        <f>INDEX(Tableau1[], MATCH(Tableau3[[#This Row],[REFERENCE]], Tableau1[NUMERO], 0),4)</f>
        <v>EQUERRE SUPPORT</v>
      </c>
      <c r="E819" s="52" t="str">
        <f>INDEX(Tableau1[], MATCH(Tableau3[[#This Row],[REFERENCE]], Tableau1[NUMERO], 0), 5)</f>
        <v>DERICHEBOURG</v>
      </c>
      <c r="H819" s="52" t="s">
        <v>12723</v>
      </c>
      <c r="I819" s="50"/>
      <c r="J819" s="51" t="s">
        <v>12666</v>
      </c>
      <c r="K819" s="51">
        <v>44015</v>
      </c>
      <c r="L819" s="51"/>
      <c r="M819" s="21" t="s">
        <v>12701</v>
      </c>
      <c r="N819" s="35">
        <v>3</v>
      </c>
      <c r="O819" s="55">
        <v>21</v>
      </c>
      <c r="P819" s="50" t="s">
        <v>12638</v>
      </c>
      <c r="Q819" s="51">
        <v>44104</v>
      </c>
      <c r="R819" s="51" t="s">
        <v>12666</v>
      </c>
    </row>
    <row r="820" spans="1:18">
      <c r="A820" s="8">
        <v>34408609</v>
      </c>
      <c r="B820" s="2">
        <f>INDEX(Tableau1[], MATCH(Tableau3[[#This Row],[REFERENCE]], Tableau1[NUMERO], 0), 2)</f>
        <v>44011</v>
      </c>
      <c r="C820" t="str">
        <f>INDEX(Tableau1[], MATCH(Tableau3[[#This Row],[REFERENCE]], Tableau1[NUMERO], 0), 3)</f>
        <v>SPEC</v>
      </c>
      <c r="D820" t="str">
        <f>INDEX(Tableau1[], MATCH(Tableau3[[#This Row],[REFERENCE]], Tableau1[NUMERO], 0),4)</f>
        <v>DECOUPE PORTE 2000X800X800</v>
      </c>
      <c r="E820" t="str">
        <f>INDEX(Tableau1[], MATCH(Tableau3[[#This Row],[REFERENCE]], Tableau1[NUMERO], 0), 5)</f>
        <v>DERICHEBOURG</v>
      </c>
      <c r="H820" t="s">
        <v>12723</v>
      </c>
      <c r="J820" s="2" t="s">
        <v>12666</v>
      </c>
      <c r="K820" s="2">
        <v>44015</v>
      </c>
      <c r="L820" s="2"/>
      <c r="M820" s="21" t="s">
        <v>12701</v>
      </c>
      <c r="N820" s="35">
        <v>1</v>
      </c>
      <c r="O820" s="7">
        <v>230</v>
      </c>
      <c r="P820" s="8" t="s">
        <v>12638</v>
      </c>
      <c r="Q820" s="2">
        <v>44104</v>
      </c>
      <c r="R820" s="2" t="s">
        <v>12666</v>
      </c>
    </row>
    <row r="821" spans="1:18">
      <c r="A821" s="8">
        <v>34408610</v>
      </c>
      <c r="B821" s="2">
        <f>INDEX(Tableau1[], MATCH(Tableau3[[#This Row],[REFERENCE]], Tableau1[NUMERO], 0), 2)</f>
        <v>44011</v>
      </c>
      <c r="C821" t="str">
        <f>INDEX(Tableau1[], MATCH(Tableau3[[#This Row],[REFERENCE]], Tableau1[NUMERO], 0), 3)</f>
        <v>SPEC</v>
      </c>
      <c r="D821" t="str">
        <f>INDEX(Tableau1[], MATCH(Tableau3[[#This Row],[REFERENCE]], Tableau1[NUMERO], 0),4)</f>
        <v>PLASTRON</v>
      </c>
      <c r="E821" t="str">
        <f>INDEX(Tableau1[], MATCH(Tableau3[[#This Row],[REFERENCE]], Tableau1[NUMERO], 0), 5)</f>
        <v>DERICHEBOURG</v>
      </c>
      <c r="H821" t="s">
        <v>12723</v>
      </c>
      <c r="J821" s="2" t="s">
        <v>12666</v>
      </c>
      <c r="K821" s="2">
        <v>44015</v>
      </c>
      <c r="L821" s="2"/>
      <c r="M821" s="21" t="s">
        <v>12701</v>
      </c>
      <c r="N821" s="35">
        <v>1</v>
      </c>
      <c r="O821" s="7">
        <v>140</v>
      </c>
      <c r="P821" s="8" t="s">
        <v>12638</v>
      </c>
      <c r="Q821" s="2">
        <v>44104</v>
      </c>
      <c r="R821" s="2" t="s">
        <v>12666</v>
      </c>
    </row>
    <row r="822" spans="1:18">
      <c r="A822" s="8">
        <v>34408612</v>
      </c>
      <c r="B822" s="2">
        <f>INDEX(Tableau1[], MATCH(Tableau3[[#This Row],[REFERENCE]], Tableau1[NUMERO], 0), 2)</f>
        <v>44011</v>
      </c>
      <c r="C822" t="str">
        <f>INDEX(Tableau1[], MATCH(Tableau3[[#This Row],[REFERENCE]], Tableau1[NUMERO], 0), 3)</f>
        <v>SPEC</v>
      </c>
      <c r="D822" t="str">
        <f>INDEX(Tableau1[], MATCH(Tableau3[[#This Row],[REFERENCE]], Tableau1[NUMERO], 0),4)</f>
        <v>PLATINE DE FOND</v>
      </c>
      <c r="E822" t="str">
        <f>INDEX(Tableau1[], MATCH(Tableau3[[#This Row],[REFERENCE]], Tableau1[NUMERO], 0), 5)</f>
        <v>DERICHEBOURG</v>
      </c>
      <c r="H822" t="s">
        <v>12723</v>
      </c>
      <c r="J822" s="2" t="s">
        <v>12666</v>
      </c>
      <c r="K822" s="2">
        <v>44015</v>
      </c>
      <c r="L822" s="2"/>
      <c r="M822" s="21" t="s">
        <v>12701</v>
      </c>
      <c r="N822" s="35">
        <v>1</v>
      </c>
      <c r="O822" s="7">
        <v>125</v>
      </c>
      <c r="P822" s="8" t="s">
        <v>12638</v>
      </c>
      <c r="Q822" s="2">
        <v>44104</v>
      </c>
      <c r="R822" s="2" t="s">
        <v>12666</v>
      </c>
    </row>
    <row r="823" spans="1:18">
      <c r="A823" s="8">
        <v>34408613</v>
      </c>
      <c r="B823" s="2">
        <f>INDEX(Tableau1[], MATCH(Tableau3[[#This Row],[REFERENCE]], Tableau1[NUMERO], 0), 2)</f>
        <v>44011</v>
      </c>
      <c r="C823" t="str">
        <f>INDEX(Tableau1[], MATCH(Tableau3[[#This Row],[REFERENCE]], Tableau1[NUMERO], 0), 3)</f>
        <v>SPEC</v>
      </c>
      <c r="D823" t="str">
        <f>INDEX(Tableau1[], MATCH(Tableau3[[#This Row],[REFERENCE]], Tableau1[NUMERO], 0),4)</f>
        <v>TRAVERSE BASSE</v>
      </c>
      <c r="E823" t="str">
        <f>INDEX(Tableau1[], MATCH(Tableau3[[#This Row],[REFERENCE]], Tableau1[NUMERO], 0), 5)</f>
        <v>DERICHEBOURG</v>
      </c>
      <c r="H823" t="s">
        <v>12723</v>
      </c>
      <c r="J823" s="2" t="s">
        <v>12666</v>
      </c>
      <c r="K823" s="2">
        <v>44015</v>
      </c>
      <c r="L823" s="2"/>
      <c r="M823" s="21" t="s">
        <v>12701</v>
      </c>
      <c r="N823" s="35">
        <v>4</v>
      </c>
      <c r="O823" s="7">
        <v>32</v>
      </c>
      <c r="P823" s="8" t="s">
        <v>12638</v>
      </c>
      <c r="Q823" s="2">
        <v>44104</v>
      </c>
      <c r="R823" s="2" t="s">
        <v>12666</v>
      </c>
    </row>
    <row r="824" spans="1:18">
      <c r="A824" s="8">
        <v>34408631</v>
      </c>
      <c r="B824" s="2">
        <f>INDEX(Tableau1[], MATCH(Tableau3[[#This Row],[REFERENCE]], Tableau1[NUMERO], 0), 2)</f>
        <v>44011</v>
      </c>
      <c r="C824" t="str">
        <f>INDEX(Tableau1[], MATCH(Tableau3[[#This Row],[REFERENCE]], Tableau1[NUMERO], 0), 3)</f>
        <v>SPEC</v>
      </c>
      <c r="D824" t="str">
        <f>INDEX(Tableau1[], MATCH(Tableau3[[#This Row],[REFERENCE]], Tableau1[NUMERO], 0),4)</f>
        <v>PLATINE SUPPORT</v>
      </c>
      <c r="E824" t="str">
        <f>INDEX(Tableau1[], MATCH(Tableau3[[#This Row],[REFERENCE]], Tableau1[NUMERO], 0), 5)</f>
        <v>DERICHEBOURG</v>
      </c>
      <c r="H824" t="s">
        <v>12723</v>
      </c>
      <c r="J824" s="2" t="s">
        <v>12666</v>
      </c>
      <c r="K824" s="2">
        <v>44015</v>
      </c>
      <c r="L824" s="2"/>
      <c r="M824" s="21" t="s">
        <v>12701</v>
      </c>
      <c r="N824" s="35">
        <v>1</v>
      </c>
      <c r="O824" s="7">
        <v>92</v>
      </c>
      <c r="P824" s="8" t="s">
        <v>12638</v>
      </c>
      <c r="Q824" s="2">
        <v>44104</v>
      </c>
      <c r="R824" s="2" t="s">
        <v>12666</v>
      </c>
    </row>
    <row r="825" spans="1:18">
      <c r="A825" s="8">
        <v>34408632</v>
      </c>
      <c r="B825" s="2">
        <f>INDEX(Tableau1[], MATCH(Tableau3[[#This Row],[REFERENCE]], Tableau1[NUMERO], 0), 2)</f>
        <v>44012</v>
      </c>
      <c r="C825" t="str">
        <f>INDEX(Tableau1[], MATCH(Tableau3[[#This Row],[REFERENCE]], Tableau1[NUMERO], 0), 3)</f>
        <v>SPEC</v>
      </c>
      <c r="D825" t="str">
        <f>INDEX(Tableau1[], MATCH(Tableau3[[#This Row],[REFERENCE]], Tableau1[NUMERO], 0),4)</f>
        <v>PLASTRON DISJONCTEUR BAS</v>
      </c>
      <c r="E825" t="str">
        <f>INDEX(Tableau1[], MATCH(Tableau3[[#This Row],[REFERENCE]], Tableau1[NUMERO], 0), 5)</f>
        <v>DERICHEBOURG</v>
      </c>
      <c r="H825" t="s">
        <v>12723</v>
      </c>
      <c r="J825" s="2" t="s">
        <v>12666</v>
      </c>
      <c r="K825" s="2">
        <v>44015</v>
      </c>
      <c r="L825" s="2"/>
      <c r="M825" s="21" t="s">
        <v>12701</v>
      </c>
      <c r="N825" s="35">
        <v>1</v>
      </c>
      <c r="O825" s="7">
        <v>87</v>
      </c>
      <c r="P825" s="8" t="s">
        <v>12638</v>
      </c>
      <c r="Q825" s="2">
        <v>44104</v>
      </c>
      <c r="R825" s="2" t="s">
        <v>12666</v>
      </c>
    </row>
    <row r="826" spans="1:18">
      <c r="A826" s="8">
        <v>34408633</v>
      </c>
      <c r="B826" s="2">
        <f>INDEX(Tableau1[], MATCH(Tableau3[[#This Row],[REFERENCE]], Tableau1[NUMERO], 0), 2)</f>
        <v>44012</v>
      </c>
      <c r="C826" t="str">
        <f>INDEX(Tableau1[], MATCH(Tableau3[[#This Row],[REFERENCE]], Tableau1[NUMERO], 0), 3)</f>
        <v>SPEC</v>
      </c>
      <c r="D826" t="str">
        <f>INDEX(Tableau1[], MATCH(Tableau3[[#This Row],[REFERENCE]], Tableau1[NUMERO], 0),4)</f>
        <v>CAPOT GAUCHE</v>
      </c>
      <c r="E826" t="str">
        <f>INDEX(Tableau1[], MATCH(Tableau3[[#This Row],[REFERENCE]], Tableau1[NUMERO], 0), 5)</f>
        <v>DERICHEBOURG</v>
      </c>
      <c r="H826" t="s">
        <v>12723</v>
      </c>
      <c r="J826" s="2" t="s">
        <v>12666</v>
      </c>
      <c r="K826" s="2">
        <v>44015</v>
      </c>
      <c r="L826" s="2"/>
      <c r="M826" s="21" t="s">
        <v>12701</v>
      </c>
      <c r="N826" s="35">
        <v>1</v>
      </c>
      <c r="O826" s="7">
        <v>75</v>
      </c>
      <c r="P826" s="8" t="s">
        <v>12638</v>
      </c>
      <c r="Q826" s="2">
        <v>44104</v>
      </c>
      <c r="R826" s="2" t="s">
        <v>12666</v>
      </c>
    </row>
    <row r="827" spans="1:18">
      <c r="A827" s="8">
        <v>34408634</v>
      </c>
      <c r="B827" s="2">
        <f>INDEX(Tableau1[], MATCH(Tableau3[[#This Row],[REFERENCE]], Tableau1[NUMERO], 0), 2)</f>
        <v>44012</v>
      </c>
      <c r="C827" t="str">
        <f>INDEX(Tableau1[], MATCH(Tableau3[[#This Row],[REFERENCE]], Tableau1[NUMERO], 0), 3)</f>
        <v>SPEC</v>
      </c>
      <c r="D827" t="str">
        <f>INDEX(Tableau1[], MATCH(Tableau3[[#This Row],[REFERENCE]], Tableau1[NUMERO], 0),4)</f>
        <v>CAPOT DROIT</v>
      </c>
      <c r="E827" t="str">
        <f>INDEX(Tableau1[], MATCH(Tableau3[[#This Row],[REFERENCE]], Tableau1[NUMERO], 0), 5)</f>
        <v>DERICHEBOURG</v>
      </c>
      <c r="H827" t="s">
        <v>12723</v>
      </c>
      <c r="J827" s="2" t="s">
        <v>12666</v>
      </c>
      <c r="K827" s="2">
        <v>44015</v>
      </c>
      <c r="L827" s="2"/>
      <c r="M827" s="21" t="s">
        <v>12703</v>
      </c>
      <c r="N827" s="35">
        <v>1</v>
      </c>
      <c r="O827" s="7">
        <v>103</v>
      </c>
      <c r="P827" s="8" t="s">
        <v>12638</v>
      </c>
      <c r="Q827" s="2">
        <v>44104</v>
      </c>
      <c r="R827" s="2" t="s">
        <v>12666</v>
      </c>
    </row>
    <row r="828" spans="1:18">
      <c r="A828" s="8">
        <v>34408635</v>
      </c>
      <c r="B828" s="2">
        <f>INDEX(Tableau1[], MATCH(Tableau3[[#This Row],[REFERENCE]], Tableau1[NUMERO], 0), 2)</f>
        <v>44012</v>
      </c>
      <c r="C828" t="str">
        <f>INDEX(Tableau1[], MATCH(Tableau3[[#This Row],[REFERENCE]], Tableau1[NUMERO], 0), 3)</f>
        <v>SPEC</v>
      </c>
      <c r="D828" t="str">
        <f>INDEX(Tableau1[], MATCH(Tableau3[[#This Row],[REFERENCE]], Tableau1[NUMERO], 0),4)</f>
        <v>PLASTRON DISJONCTEUR MILIEU</v>
      </c>
      <c r="E828" t="str">
        <f>INDEX(Tableau1[], MATCH(Tableau3[[#This Row],[REFERENCE]], Tableau1[NUMERO], 0), 5)</f>
        <v>DERICHEBOURG</v>
      </c>
      <c r="H828" t="s">
        <v>12723</v>
      </c>
      <c r="J828" s="2" t="s">
        <v>12666</v>
      </c>
      <c r="K828" s="2">
        <v>44015</v>
      </c>
      <c r="L828" s="2"/>
      <c r="M828" s="21" t="s">
        <v>12701</v>
      </c>
      <c r="N828" s="35">
        <v>1</v>
      </c>
      <c r="O828" s="7">
        <v>87</v>
      </c>
      <c r="P828" s="8" t="s">
        <v>12638</v>
      </c>
      <c r="Q828" s="2">
        <v>44104</v>
      </c>
      <c r="R828" s="2" t="s">
        <v>12666</v>
      </c>
    </row>
    <row r="829" spans="1:18">
      <c r="A829" s="8">
        <v>34408636</v>
      </c>
      <c r="B829" s="2">
        <f>INDEX(Tableau1[], MATCH(Tableau3[[#This Row],[REFERENCE]], Tableau1[NUMERO], 0), 2)</f>
        <v>44012</v>
      </c>
      <c r="C829" t="str">
        <f>INDEX(Tableau1[], MATCH(Tableau3[[#This Row],[REFERENCE]], Tableau1[NUMERO], 0), 3)</f>
        <v>SPEC</v>
      </c>
      <c r="D829" t="str">
        <f>INDEX(Tableau1[], MATCH(Tableau3[[#This Row],[REFERENCE]], Tableau1[NUMERO], 0),4)</f>
        <v>PLASTRON DISJONCTEUR HAUT</v>
      </c>
      <c r="E829" t="str">
        <f>INDEX(Tableau1[], MATCH(Tableau3[[#This Row],[REFERENCE]], Tableau1[NUMERO], 0), 5)</f>
        <v>DERICHEBOURG</v>
      </c>
      <c r="H829" t="s">
        <v>12723</v>
      </c>
      <c r="J829" s="2" t="s">
        <v>12666</v>
      </c>
      <c r="K829" s="2">
        <v>44015</v>
      </c>
      <c r="L829" s="2"/>
      <c r="M829" s="21" t="s">
        <v>12701</v>
      </c>
      <c r="N829" s="35">
        <v>1</v>
      </c>
      <c r="O829" s="7">
        <v>80</v>
      </c>
      <c r="P829" s="8" t="s">
        <v>12638</v>
      </c>
      <c r="Q829" s="2">
        <v>44104</v>
      </c>
      <c r="R829" s="2" t="s">
        <v>12666</v>
      </c>
    </row>
    <row r="830" spans="1:18">
      <c r="A830" s="8">
        <v>34408637</v>
      </c>
      <c r="B830" s="2">
        <f>INDEX(Tableau1[], MATCH(Tableau3[[#This Row],[REFERENCE]], Tableau1[NUMERO], 0), 2)</f>
        <v>44012</v>
      </c>
      <c r="C830" t="str">
        <f>INDEX(Tableau1[], MATCH(Tableau3[[#This Row],[REFERENCE]], Tableau1[NUMERO], 0), 3)</f>
        <v>SPEC</v>
      </c>
      <c r="D830" t="str">
        <f>INDEX(Tableau1[], MATCH(Tableau3[[#This Row],[REFERENCE]], Tableau1[NUMERO], 0),4)</f>
        <v>SUPPORT VOYANT NSX250</v>
      </c>
      <c r="E830" t="str">
        <f>INDEX(Tableau1[], MATCH(Tableau3[[#This Row],[REFERENCE]], Tableau1[NUMERO], 0), 5)</f>
        <v>DERICHEBOURG</v>
      </c>
      <c r="H830" t="s">
        <v>12723</v>
      </c>
      <c r="J830" s="2" t="s">
        <v>12666</v>
      </c>
      <c r="K830" s="2">
        <v>44015</v>
      </c>
      <c r="L830" s="2"/>
      <c r="M830" s="21" t="s">
        <v>12701</v>
      </c>
      <c r="N830" s="35">
        <v>2</v>
      </c>
      <c r="O830" s="7">
        <v>25</v>
      </c>
      <c r="P830" s="8" t="s">
        <v>12638</v>
      </c>
      <c r="Q830" s="2">
        <v>44104</v>
      </c>
      <c r="R830" s="2" t="s">
        <v>12666</v>
      </c>
    </row>
    <row r="831" spans="1:18">
      <c r="A831" s="8">
        <v>34408638</v>
      </c>
      <c r="B831" s="2">
        <f>INDEX(Tableau1[], MATCH(Tableau3[[#This Row],[REFERENCE]], Tableau1[NUMERO], 0), 2)</f>
        <v>44012</v>
      </c>
      <c r="C831" t="str">
        <f>INDEX(Tableau1[], MATCH(Tableau3[[#This Row],[REFERENCE]], Tableau1[NUMERO], 0), 3)</f>
        <v>SPEC</v>
      </c>
      <c r="D831" t="str">
        <f>INDEX(Tableau1[], MATCH(Tableau3[[#This Row],[REFERENCE]], Tableau1[NUMERO], 0),4)</f>
        <v>SUPPORT DISJONCTEUR + BORNIER</v>
      </c>
      <c r="E831" t="str">
        <f>INDEX(Tableau1[], MATCH(Tableau3[[#This Row],[REFERENCE]], Tableau1[NUMERO], 0), 5)</f>
        <v>DERICHEBOURG</v>
      </c>
      <c r="H831" t="s">
        <v>12723</v>
      </c>
      <c r="J831" s="2" t="s">
        <v>12666</v>
      </c>
      <c r="K831" s="2">
        <v>44015</v>
      </c>
      <c r="L831" s="2"/>
      <c r="M831" s="21" t="s">
        <v>12701</v>
      </c>
      <c r="N831" s="35">
        <v>2</v>
      </c>
      <c r="O831" s="7">
        <v>37</v>
      </c>
      <c r="P831" s="8" t="s">
        <v>12638</v>
      </c>
      <c r="Q831" s="2">
        <v>44104</v>
      </c>
      <c r="R831" s="2" t="s">
        <v>12666</v>
      </c>
    </row>
    <row r="832" spans="1:18">
      <c r="A832" s="8">
        <v>34408639</v>
      </c>
      <c r="B832" s="2">
        <f>INDEX(Tableau1[], MATCH(Tableau3[[#This Row],[REFERENCE]], Tableau1[NUMERO], 0), 2)</f>
        <v>44012</v>
      </c>
      <c r="C832" t="str">
        <f>INDEX(Tableau1[], MATCH(Tableau3[[#This Row],[REFERENCE]], Tableau1[NUMERO], 0), 3)</f>
        <v>SPEC</v>
      </c>
      <c r="D832" t="str">
        <f>INDEX(Tableau1[], MATCH(Tableau3[[#This Row],[REFERENCE]], Tableau1[NUMERO], 0),4)</f>
        <v>LATERAL PROTECTION SHIELD SUPPORT</v>
      </c>
      <c r="E832" t="str">
        <f>INDEX(Tableau1[], MATCH(Tableau3[[#This Row],[REFERENCE]], Tableau1[NUMERO], 0), 5)</f>
        <v>DERICHEBOURG</v>
      </c>
      <c r="H832" t="s">
        <v>12723</v>
      </c>
      <c r="J832" s="2" t="s">
        <v>12666</v>
      </c>
      <c r="K832" s="2">
        <v>44015</v>
      </c>
      <c r="L832" s="2"/>
      <c r="M832" s="21" t="s">
        <v>12703</v>
      </c>
      <c r="N832" s="35">
        <v>2</v>
      </c>
      <c r="O832" s="7">
        <v>65</v>
      </c>
      <c r="P832" s="8" t="s">
        <v>12638</v>
      </c>
      <c r="Q832" s="2">
        <v>44104</v>
      </c>
      <c r="R832" s="2" t="s">
        <v>12666</v>
      </c>
    </row>
    <row r="833" spans="1:18">
      <c r="A833" s="8">
        <v>34408640</v>
      </c>
      <c r="B833" s="2">
        <f>INDEX(Tableau1[], MATCH(Tableau3[[#This Row],[REFERENCE]], Tableau1[NUMERO], 0), 2)</f>
        <v>44012</v>
      </c>
      <c r="C833" t="str">
        <f>INDEX(Tableau1[], MATCH(Tableau3[[#This Row],[REFERENCE]], Tableau1[NUMERO], 0), 3)</f>
        <v>SPEC</v>
      </c>
      <c r="D833" t="str">
        <f>INDEX(Tableau1[], MATCH(Tableau3[[#This Row],[REFERENCE]], Tableau1[NUMERO], 0),4)</f>
        <v>PLASTRON JDB</v>
      </c>
      <c r="E833" t="str">
        <f>INDEX(Tableau1[], MATCH(Tableau3[[#This Row],[REFERENCE]], Tableau1[NUMERO], 0), 5)</f>
        <v>DERICHEBOURG</v>
      </c>
      <c r="H833" t="s">
        <v>12723</v>
      </c>
      <c r="J833" s="2" t="s">
        <v>12666</v>
      </c>
      <c r="K833" s="2">
        <v>44015</v>
      </c>
      <c r="L833" s="2"/>
      <c r="M833" s="21" t="s">
        <v>12701</v>
      </c>
      <c r="N833" s="35">
        <v>2</v>
      </c>
      <c r="O833" s="7">
        <v>50</v>
      </c>
      <c r="P833" s="8" t="s">
        <v>12638</v>
      </c>
      <c r="Q833" s="2">
        <v>44104</v>
      </c>
      <c r="R833" s="2" t="s">
        <v>12666</v>
      </c>
    </row>
    <row r="834" spans="1:18">
      <c r="A834" s="8">
        <v>34408642</v>
      </c>
      <c r="B834" s="2">
        <f>INDEX(Tableau1[], MATCH(Tableau3[[#This Row],[REFERENCE]], Tableau1[NUMERO], 0), 2)</f>
        <v>44012</v>
      </c>
      <c r="C834" t="str">
        <f>INDEX(Tableau1[], MATCH(Tableau3[[#This Row],[REFERENCE]], Tableau1[NUMERO], 0), 3)</f>
        <v>SPEC</v>
      </c>
      <c r="D834" t="str">
        <f>INDEX(Tableau1[], MATCH(Tableau3[[#This Row],[REFERENCE]], Tableau1[NUMERO], 0),4)</f>
        <v>SUPPORT JDB CLIENT</v>
      </c>
      <c r="E834" t="str">
        <f>INDEX(Tableau1[], MATCH(Tableau3[[#This Row],[REFERENCE]], Tableau1[NUMERO], 0), 5)</f>
        <v>DERICHEBOURG</v>
      </c>
      <c r="H834" t="s">
        <v>12723</v>
      </c>
      <c r="J834" s="2" t="s">
        <v>12666</v>
      </c>
      <c r="K834" s="2">
        <v>44015</v>
      </c>
      <c r="L834" s="2"/>
      <c r="M834" s="21" t="s">
        <v>12701</v>
      </c>
      <c r="N834" s="35">
        <v>1</v>
      </c>
      <c r="O834" s="7">
        <v>65</v>
      </c>
      <c r="P834" s="8" t="s">
        <v>12638</v>
      </c>
      <c r="Q834" s="2">
        <v>44104</v>
      </c>
      <c r="R834" s="2" t="s">
        <v>12666</v>
      </c>
    </row>
    <row r="835" spans="1:18">
      <c r="A835" s="8">
        <v>34408643</v>
      </c>
      <c r="B835" s="2">
        <f>INDEX(Tableau1[], MATCH(Tableau3[[#This Row],[REFERENCE]], Tableau1[NUMERO], 0), 2)</f>
        <v>44013</v>
      </c>
      <c r="C835" t="str">
        <f>INDEX(Tableau1[], MATCH(Tableau3[[#This Row],[REFERENCE]], Tableau1[NUMERO], 0), 3)</f>
        <v>SPEC</v>
      </c>
      <c r="D835" t="str">
        <f>INDEX(Tableau1[], MATCH(Tableau3[[#This Row],[REFERENCE]], Tableau1[NUMERO], 0),4)</f>
        <v>SUPPORT CHEMIN DE CABLE  800</v>
      </c>
      <c r="E835" t="str">
        <f>INDEX(Tableau1[], MATCH(Tableau3[[#This Row],[REFERENCE]], Tableau1[NUMERO], 0), 5)</f>
        <v>DERICHEBOURG</v>
      </c>
      <c r="H835" t="s">
        <v>12723</v>
      </c>
      <c r="J835" s="2" t="s">
        <v>12666</v>
      </c>
      <c r="K835" s="2">
        <v>44015</v>
      </c>
      <c r="L835" s="2"/>
      <c r="M835" s="21" t="s">
        <v>12701</v>
      </c>
      <c r="N835" s="35">
        <v>7</v>
      </c>
      <c r="O835" s="7">
        <v>17</v>
      </c>
      <c r="P835" s="8" t="s">
        <v>12638</v>
      </c>
      <c r="Q835" s="2">
        <v>44104</v>
      </c>
      <c r="R835" s="2" t="s">
        <v>12666</v>
      </c>
    </row>
    <row r="836" spans="1:18">
      <c r="A836" s="8">
        <v>34408644</v>
      </c>
      <c r="B836" s="2">
        <f>INDEX(Tableau1[], MATCH(Tableau3[[#This Row],[REFERENCE]], Tableau1[NUMERO], 0), 2)</f>
        <v>44013</v>
      </c>
      <c r="C836" t="str">
        <f>INDEX(Tableau1[], MATCH(Tableau3[[#This Row],[REFERENCE]], Tableau1[NUMERO], 0), 3)</f>
        <v>SPEC</v>
      </c>
      <c r="D836" t="str">
        <f>INDEX(Tableau1[], MATCH(Tableau3[[#This Row],[REFERENCE]], Tableau1[NUMERO], 0),4)</f>
        <v>TOIT ALU 3MM 800X800</v>
      </c>
      <c r="E836" t="str">
        <f>INDEX(Tableau1[], MATCH(Tableau3[[#This Row],[REFERENCE]], Tableau1[NUMERO], 0), 5)</f>
        <v>DERICHEBOURG</v>
      </c>
      <c r="H836" t="s">
        <v>12723</v>
      </c>
      <c r="J836" s="2" t="s">
        <v>12666</v>
      </c>
      <c r="K836" s="2">
        <v>44015</v>
      </c>
      <c r="L836" s="2"/>
      <c r="M836" s="21" t="s">
        <v>12701</v>
      </c>
      <c r="N836" s="35">
        <v>1</v>
      </c>
      <c r="O836" s="7">
        <v>65</v>
      </c>
      <c r="P836" s="8" t="s">
        <v>12638</v>
      </c>
      <c r="Q836" s="2">
        <v>44104</v>
      </c>
      <c r="R836" s="2" t="s">
        <v>12666</v>
      </c>
    </row>
    <row r="837" spans="1:18">
      <c r="A837" s="8">
        <v>34408645</v>
      </c>
      <c r="B837" s="2">
        <f>INDEX(Tableau1[], MATCH(Tableau3[[#This Row],[REFERENCE]], Tableau1[NUMERO], 0), 2)</f>
        <v>44013</v>
      </c>
      <c r="C837" t="str">
        <f>INDEX(Tableau1[], MATCH(Tableau3[[#This Row],[REFERENCE]], Tableau1[NUMERO], 0), 3)</f>
        <v>SPEC</v>
      </c>
      <c r="D837" t="str">
        <f>INDEX(Tableau1[], MATCH(Tableau3[[#This Row],[REFERENCE]], Tableau1[NUMERO], 0),4)</f>
        <v>TOIT ALU 3MM 300X800</v>
      </c>
      <c r="E837" t="str">
        <f>INDEX(Tableau1[], MATCH(Tableau3[[#This Row],[REFERENCE]], Tableau1[NUMERO], 0), 5)</f>
        <v>DERICHEBOURG</v>
      </c>
      <c r="H837" t="s">
        <v>12723</v>
      </c>
      <c r="J837" s="2" t="s">
        <v>12666</v>
      </c>
      <c r="K837" s="2">
        <v>44015</v>
      </c>
      <c r="L837" s="2"/>
      <c r="M837" s="21" t="s">
        <v>12701</v>
      </c>
      <c r="N837" s="35">
        <v>1</v>
      </c>
      <c r="O837" s="7">
        <v>45</v>
      </c>
      <c r="P837" s="8" t="s">
        <v>12638</v>
      </c>
      <c r="Q837" s="2">
        <v>44104</v>
      </c>
      <c r="R837" s="2" t="s">
        <v>12666</v>
      </c>
    </row>
    <row r="838" spans="1:18" s="58" customFormat="1" ht="15.75" thickBot="1">
      <c r="A838" s="56">
        <v>34408647</v>
      </c>
      <c r="B838" s="57">
        <f>INDEX(Tableau1[], MATCH(Tableau3[[#This Row],[REFERENCE]], Tableau1[NUMERO], 0), 2)</f>
        <v>44013</v>
      </c>
      <c r="C838" s="58" t="str">
        <f>INDEX(Tableau1[], MATCH(Tableau3[[#This Row],[REFERENCE]], Tableau1[NUMERO], 0), 3)</f>
        <v>SPEC</v>
      </c>
      <c r="D838" s="58" t="str">
        <f>INDEX(Tableau1[], MATCH(Tableau3[[#This Row],[REFERENCE]], Tableau1[NUMERO], 0),4)</f>
        <v>CALE EP10</v>
      </c>
      <c r="E838" s="58" t="str">
        <f>INDEX(Tableau1[], MATCH(Tableau3[[#This Row],[REFERENCE]], Tableau1[NUMERO], 0), 5)</f>
        <v>DERICHEBOURG</v>
      </c>
      <c r="H838" s="58" t="s">
        <v>12723</v>
      </c>
      <c r="I838" s="56"/>
      <c r="J838" s="57" t="s">
        <v>12666</v>
      </c>
      <c r="K838" s="57">
        <v>44015</v>
      </c>
      <c r="L838" s="57"/>
      <c r="M838" s="59" t="s">
        <v>12703</v>
      </c>
      <c r="N838" s="60">
        <v>2</v>
      </c>
      <c r="O838" s="61">
        <v>45</v>
      </c>
      <c r="P838" s="56" t="s">
        <v>12638</v>
      </c>
      <c r="Q838" s="57">
        <v>44104</v>
      </c>
      <c r="R838" s="57" t="s">
        <v>12666</v>
      </c>
    </row>
    <row r="839" spans="1:18" ht="16.5" thickTop="1" thickBot="1">
      <c r="A839" s="8">
        <v>34408666</v>
      </c>
      <c r="B839" s="2">
        <f>INDEX(Tableau1[], MATCH(Tableau3[[#This Row],[REFERENCE]], Tableau1[NUMERO], 0), 2)</f>
        <v>44027</v>
      </c>
      <c r="C839" t="str">
        <f>INDEX(Tableau1[], MATCH(Tableau3[[#This Row],[REFERENCE]], Tableau1[NUMERO], 0), 3)</f>
        <v>SPEC</v>
      </c>
      <c r="D839" t="str">
        <f>INDEX(Tableau1[], MATCH(Tableau3[[#This Row],[REFERENCE]], Tableau1[NUMERO], 0),4)</f>
        <v>SUPPORT VOYANT NSX630</v>
      </c>
      <c r="E839" t="str">
        <f>INDEX(Tableau1[], MATCH(Tableau3[[#This Row],[REFERENCE]], Tableau1[NUMERO], 0), 5)</f>
        <v>DERICHEBOURG</v>
      </c>
      <c r="H839" t="s">
        <v>12609</v>
      </c>
      <c r="J839" s="2">
        <v>44028</v>
      </c>
      <c r="K839" s="2">
        <v>44028</v>
      </c>
      <c r="L839" s="2"/>
      <c r="M839" s="21" t="s">
        <v>12701</v>
      </c>
      <c r="N839" s="35">
        <v>2</v>
      </c>
      <c r="O839" s="7">
        <v>19</v>
      </c>
      <c r="P839" s="8" t="s">
        <v>12614</v>
      </c>
      <c r="Q839" s="2">
        <v>44120</v>
      </c>
    </row>
    <row r="840" spans="1:18" s="52" customFormat="1" ht="15.75" thickTop="1">
      <c r="A840" s="50">
        <v>34408655</v>
      </c>
      <c r="B840" s="51">
        <f>INDEX(Tableau1[], MATCH(Tableau3[[#This Row],[REFERENCE]], Tableau1[NUMERO], 0), 2)</f>
        <v>44021</v>
      </c>
      <c r="C840" s="52" t="str">
        <f>INDEX(Tableau1[], MATCH(Tableau3[[#This Row],[REFERENCE]], Tableau1[NUMERO], 0), 3)</f>
        <v>SPEC</v>
      </c>
      <c r="D840" s="52" t="str">
        <f>INDEX(Tableau1[], MATCH(Tableau3[[#This Row],[REFERENCE]], Tableau1[NUMERO], 0),4)</f>
        <v>EQUERRE VERTICALE</v>
      </c>
      <c r="E840" s="52" t="str">
        <f>INDEX(Tableau1[], MATCH(Tableau3[[#This Row],[REFERENCE]], Tableau1[NUMERO], 0), 5)</f>
        <v>IP00</v>
      </c>
      <c r="H840" s="52" t="s">
        <v>12609</v>
      </c>
      <c r="I840" s="50"/>
      <c r="J840" s="51">
        <v>44035</v>
      </c>
      <c r="K840" s="51">
        <v>44036</v>
      </c>
      <c r="L840" s="51"/>
      <c r="M840" s="53" t="s">
        <v>12701</v>
      </c>
      <c r="N840" s="50">
        <v>12</v>
      </c>
      <c r="O840" s="55">
        <v>8</v>
      </c>
      <c r="P840" s="50" t="s">
        <v>12633</v>
      </c>
      <c r="Q840" s="51">
        <v>44128</v>
      </c>
    </row>
    <row r="841" spans="1:18">
      <c r="A841" s="8">
        <v>34408656</v>
      </c>
      <c r="B841" s="2">
        <f>INDEX(Tableau1[], MATCH(Tableau3[[#This Row],[REFERENCE]], Tableau1[NUMERO], 0), 2)</f>
        <v>44021</v>
      </c>
      <c r="C841" t="str">
        <f>INDEX(Tableau1[], MATCH(Tableau3[[#This Row],[REFERENCE]], Tableau1[NUMERO], 0), 3)</f>
        <v>SPEC</v>
      </c>
      <c r="D841" t="str">
        <f>INDEX(Tableau1[], MATCH(Tableau3[[#This Row],[REFERENCE]], Tableau1[NUMERO], 0),4)</f>
        <v>EQUERRE HAUTE</v>
      </c>
      <c r="E841" t="str">
        <f>INDEX(Tableau1[], MATCH(Tableau3[[#This Row],[REFERENCE]], Tableau1[NUMERO], 0), 5)</f>
        <v>IP00</v>
      </c>
      <c r="H841" t="s">
        <v>12609</v>
      </c>
      <c r="J841" s="2">
        <v>44035</v>
      </c>
      <c r="K841" s="2">
        <v>44036</v>
      </c>
      <c r="L841" s="2"/>
      <c r="M841" s="21" t="s">
        <v>12701</v>
      </c>
      <c r="N841" s="8">
        <v>4</v>
      </c>
      <c r="O841" s="7">
        <v>10</v>
      </c>
      <c r="P841" s="8" t="s">
        <v>12633</v>
      </c>
      <c r="Q841" s="2">
        <v>44128</v>
      </c>
    </row>
    <row r="842" spans="1:18">
      <c r="A842" s="8">
        <v>34408657</v>
      </c>
      <c r="B842" s="2">
        <f>INDEX(Tableau1[], MATCH(Tableau3[[#This Row],[REFERENCE]], Tableau1[NUMERO], 0), 2)</f>
        <v>44021</v>
      </c>
      <c r="C842" t="str">
        <f>INDEX(Tableau1[], MATCH(Tableau3[[#This Row],[REFERENCE]], Tableau1[NUMERO], 0), 3)</f>
        <v>SPEC</v>
      </c>
      <c r="D842" t="str">
        <f>INDEX(Tableau1[], MATCH(Tableau3[[#This Row],[REFERENCE]], Tableau1[NUMERO], 0),4)</f>
        <v>SUPPORT BLOC</v>
      </c>
      <c r="E842" t="str">
        <f>INDEX(Tableau1[], MATCH(Tableau3[[#This Row],[REFERENCE]], Tableau1[NUMERO], 0), 5)</f>
        <v>IP00</v>
      </c>
      <c r="H842" t="s">
        <v>12609</v>
      </c>
      <c r="J842" s="2">
        <v>44035</v>
      </c>
      <c r="K842" s="2">
        <v>44036</v>
      </c>
      <c r="L842" s="2"/>
      <c r="M842" s="21" t="s">
        <v>12701</v>
      </c>
      <c r="N842" s="8">
        <v>4</v>
      </c>
      <c r="O842" s="7">
        <v>58</v>
      </c>
      <c r="P842" s="8" t="s">
        <v>12633</v>
      </c>
      <c r="Q842" s="2">
        <v>44128</v>
      </c>
    </row>
    <row r="843" spans="1:18">
      <c r="A843" s="8">
        <v>34408658</v>
      </c>
      <c r="B843" s="2">
        <f>INDEX(Tableau1[], MATCH(Tableau3[[#This Row],[REFERENCE]], Tableau1[NUMERO], 0), 2)</f>
        <v>44021</v>
      </c>
      <c r="C843" t="str">
        <f>INDEX(Tableau1[], MATCH(Tableau3[[#This Row],[REFERENCE]], Tableau1[NUMERO], 0), 3)</f>
        <v>SPEC</v>
      </c>
      <c r="D843" t="str">
        <f>INDEX(Tableau1[], MATCH(Tableau3[[#This Row],[REFERENCE]], Tableau1[NUMERO], 0),4)</f>
        <v>MONTANT VERTICAL</v>
      </c>
      <c r="E843" t="str">
        <f>INDEX(Tableau1[], MATCH(Tableau3[[#This Row],[REFERENCE]], Tableau1[NUMERO], 0), 5)</f>
        <v>IP00</v>
      </c>
      <c r="H843" t="s">
        <v>12609</v>
      </c>
      <c r="J843" s="2">
        <v>44035</v>
      </c>
      <c r="K843" s="2">
        <v>44036</v>
      </c>
      <c r="L843" s="2"/>
      <c r="M843" s="21" t="s">
        <v>12701</v>
      </c>
      <c r="N843" s="8">
        <v>4</v>
      </c>
      <c r="O843" s="7">
        <v>36</v>
      </c>
      <c r="P843" s="8" t="s">
        <v>12633</v>
      </c>
      <c r="Q843" s="2">
        <v>44128</v>
      </c>
    </row>
    <row r="844" spans="1:18">
      <c r="A844" s="8">
        <v>34408669</v>
      </c>
      <c r="B844" s="2">
        <f>INDEX(Tableau1[], MATCH(Tableau3[[#This Row],[REFERENCE]], Tableau1[NUMERO], 0), 2)</f>
        <v>44032</v>
      </c>
      <c r="C844" t="str">
        <f>INDEX(Tableau1[], MATCH(Tableau3[[#This Row],[REFERENCE]], Tableau1[NUMERO], 0), 3)</f>
        <v>SPEC</v>
      </c>
      <c r="D844" t="str">
        <f>INDEX(Tableau1[], MATCH(Tableau3[[#This Row],[REFERENCE]], Tableau1[NUMERO], 0),4)</f>
        <v>SUPPORT HAUT IP00</v>
      </c>
      <c r="E844" t="str">
        <f>INDEX(Tableau1[], MATCH(Tableau3[[#This Row],[REFERENCE]], Tableau1[NUMERO], 0), 5)</f>
        <v>IP00</v>
      </c>
      <c r="H844" t="s">
        <v>12609</v>
      </c>
      <c r="J844" s="2">
        <v>44035</v>
      </c>
      <c r="K844" s="2">
        <v>44036</v>
      </c>
      <c r="L844" s="2"/>
      <c r="M844" s="21" t="s">
        <v>12701</v>
      </c>
      <c r="N844" s="8">
        <v>2</v>
      </c>
      <c r="O844" s="7">
        <v>17</v>
      </c>
      <c r="P844" s="8" t="s">
        <v>12633</v>
      </c>
      <c r="Q844" s="2">
        <v>44128</v>
      </c>
    </row>
    <row r="845" spans="1:18">
      <c r="A845" s="8">
        <v>34408670</v>
      </c>
      <c r="B845" s="2">
        <f>INDEX(Tableau1[], MATCH(Tableau3[[#This Row],[REFERENCE]], Tableau1[NUMERO], 0), 2)</f>
        <v>44032</v>
      </c>
      <c r="C845" t="str">
        <f>INDEX(Tableau1[], MATCH(Tableau3[[#This Row],[REFERENCE]], Tableau1[NUMERO], 0), 3)</f>
        <v>SPEC</v>
      </c>
      <c r="D845" t="str">
        <f>INDEX(Tableau1[], MATCH(Tableau3[[#This Row],[REFERENCE]], Tableau1[NUMERO], 0),4)</f>
        <v>SUPPORT TRAVERSE</v>
      </c>
      <c r="E845" t="str">
        <f>INDEX(Tableau1[], MATCH(Tableau3[[#This Row],[REFERENCE]], Tableau1[NUMERO], 0), 5)</f>
        <v>IP00</v>
      </c>
      <c r="H845" t="s">
        <v>12609</v>
      </c>
      <c r="J845" s="2">
        <v>44035</v>
      </c>
      <c r="K845" s="2">
        <v>44036</v>
      </c>
      <c r="L845" s="2"/>
      <c r="M845" s="21" t="s">
        <v>12701</v>
      </c>
      <c r="N845" s="8">
        <v>4</v>
      </c>
      <c r="O845" s="7">
        <v>22</v>
      </c>
      <c r="P845" s="8" t="s">
        <v>12633</v>
      </c>
      <c r="Q845" s="2">
        <v>44128</v>
      </c>
    </row>
    <row r="846" spans="1:18">
      <c r="A846" s="8">
        <v>34408671</v>
      </c>
      <c r="B846" s="2">
        <f>INDEX(Tableau1[], MATCH(Tableau3[[#This Row],[REFERENCE]], Tableau1[NUMERO], 0), 2)</f>
        <v>44032</v>
      </c>
      <c r="C846" t="str">
        <f>INDEX(Tableau1[], MATCH(Tableau3[[#This Row],[REFERENCE]], Tableau1[NUMERO], 0), 3)</f>
        <v>SPEC</v>
      </c>
      <c r="D846" t="str">
        <f>INDEX(Tableau1[], MATCH(Tableau3[[#This Row],[REFERENCE]], Tableau1[NUMERO], 0),4)</f>
        <v>TRAVERSE BYPASS</v>
      </c>
      <c r="E846" t="str">
        <f>INDEX(Tableau1[], MATCH(Tableau3[[#This Row],[REFERENCE]], Tableau1[NUMERO], 0), 5)</f>
        <v>IP00</v>
      </c>
      <c r="H846" t="s">
        <v>12609</v>
      </c>
      <c r="J846" s="2">
        <v>44035</v>
      </c>
      <c r="K846" s="2">
        <v>44036</v>
      </c>
      <c r="L846" s="2"/>
      <c r="M846" s="21" t="s">
        <v>12701</v>
      </c>
      <c r="N846" s="8">
        <v>8</v>
      </c>
      <c r="O846" s="7">
        <v>15</v>
      </c>
      <c r="P846" s="8" t="s">
        <v>12633</v>
      </c>
      <c r="Q846" s="2">
        <v>44128</v>
      </c>
    </row>
    <row r="847" spans="1:18">
      <c r="A847" s="8">
        <v>34408675</v>
      </c>
      <c r="B847" s="2">
        <f>INDEX(Tableau1[], MATCH(Tableau3[[#This Row],[REFERENCE]], Tableau1[NUMERO], 0), 2)</f>
        <v>44034</v>
      </c>
      <c r="C847" t="str">
        <f>INDEX(Tableau1[], MATCH(Tableau3[[#This Row],[REFERENCE]], Tableau1[NUMERO], 0), 3)</f>
        <v>SPEC</v>
      </c>
      <c r="D847" t="str">
        <f>INDEX(Tableau1[], MATCH(Tableau3[[#This Row],[REFERENCE]], Tableau1[NUMERO], 0),4)</f>
        <v>PLASTRON BAS</v>
      </c>
      <c r="E847" t="str">
        <f>INDEX(Tableau1[], MATCH(Tableau3[[#This Row],[REFERENCE]], Tableau1[NUMERO], 0), 5)</f>
        <v>IP00</v>
      </c>
      <c r="H847" t="s">
        <v>12609</v>
      </c>
      <c r="J847" s="2">
        <v>44035</v>
      </c>
      <c r="K847" s="2">
        <v>44036</v>
      </c>
      <c r="L847" s="2"/>
      <c r="M847" s="21" t="s">
        <v>12701</v>
      </c>
      <c r="N847" s="8">
        <v>2</v>
      </c>
      <c r="O847" s="7">
        <v>46</v>
      </c>
      <c r="P847" s="8" t="s">
        <v>12633</v>
      </c>
      <c r="Q847" s="2">
        <v>44128</v>
      </c>
    </row>
    <row r="848" spans="1:18">
      <c r="A848" s="8">
        <v>34408676</v>
      </c>
      <c r="B848" s="2">
        <f>INDEX(Tableau1[], MATCH(Tableau3[[#This Row],[REFERENCE]], Tableau1[NUMERO], 0), 2)</f>
        <v>44034</v>
      </c>
      <c r="C848" t="str">
        <f>INDEX(Tableau1[], MATCH(Tableau3[[#This Row],[REFERENCE]], Tableau1[NUMERO], 0), 3)</f>
        <v>SPEC</v>
      </c>
      <c r="D848" t="str">
        <f>INDEX(Tableau1[], MATCH(Tableau3[[#This Row],[REFERENCE]], Tableau1[NUMERO], 0),4)</f>
        <v>PLASTRON HAUT</v>
      </c>
      <c r="E848" t="str">
        <f>INDEX(Tableau1[], MATCH(Tableau3[[#This Row],[REFERENCE]], Tableau1[NUMERO], 0), 5)</f>
        <v>IP00</v>
      </c>
      <c r="H848" t="s">
        <v>12609</v>
      </c>
      <c r="J848" s="2">
        <v>44035</v>
      </c>
      <c r="K848" s="2">
        <v>44036</v>
      </c>
      <c r="L848" s="2"/>
      <c r="M848" s="21" t="s">
        <v>12701</v>
      </c>
      <c r="N848" s="8">
        <v>2</v>
      </c>
      <c r="O848" s="7">
        <v>42</v>
      </c>
      <c r="P848" s="8" t="s">
        <v>12633</v>
      </c>
      <c r="Q848" s="2">
        <v>44128</v>
      </c>
    </row>
    <row r="849" spans="1:17">
      <c r="A849" s="8">
        <v>34408677</v>
      </c>
      <c r="B849" s="2">
        <f>INDEX(Tableau1[], MATCH(Tableau3[[#This Row],[REFERENCE]], Tableau1[NUMERO], 0), 2)</f>
        <v>44034</v>
      </c>
      <c r="C849" t="str">
        <f>INDEX(Tableau1[], MATCH(Tableau3[[#This Row],[REFERENCE]], Tableau1[NUMERO], 0), 3)</f>
        <v>SPEC</v>
      </c>
      <c r="D849" t="str">
        <f>INDEX(Tableau1[], MATCH(Tableau3[[#This Row],[REFERENCE]], Tableau1[NUMERO], 0),4)</f>
        <v>DECOUPE  TOIT 800x1000</v>
      </c>
      <c r="E849" t="str">
        <f>INDEX(Tableau1[], MATCH(Tableau3[[#This Row],[REFERENCE]], Tableau1[NUMERO], 0), 5)</f>
        <v>IP00</v>
      </c>
      <c r="H849" t="s">
        <v>12609</v>
      </c>
      <c r="J849" s="2">
        <v>44035</v>
      </c>
      <c r="K849" s="2">
        <v>44036</v>
      </c>
      <c r="L849" s="2"/>
      <c r="M849" s="21" t="s">
        <v>12703</v>
      </c>
      <c r="N849" s="8">
        <v>2</v>
      </c>
      <c r="O849" s="7">
        <v>112</v>
      </c>
      <c r="P849" s="8" t="s">
        <v>12633</v>
      </c>
      <c r="Q849" s="2">
        <v>44128</v>
      </c>
    </row>
    <row r="850" spans="1:17">
      <c r="A850" s="8">
        <v>34408678</v>
      </c>
      <c r="B850" s="2">
        <f>INDEX(Tableau1[], MATCH(Tableau3[[#This Row],[REFERENCE]], Tableau1[NUMERO], 0), 2)</f>
        <v>44034</v>
      </c>
      <c r="C850" t="str">
        <f>INDEX(Tableau1[], MATCH(Tableau3[[#This Row],[REFERENCE]], Tableau1[NUMERO], 0), 3)</f>
        <v>SPEC</v>
      </c>
      <c r="D850" t="str">
        <f>INDEX(Tableau1[], MATCH(Tableau3[[#This Row],[REFERENCE]], Tableau1[NUMERO], 0),4)</f>
        <v>DECOUPE PORTE 2000X800</v>
      </c>
      <c r="E850" t="str">
        <f>INDEX(Tableau1[], MATCH(Tableau3[[#This Row],[REFERENCE]], Tableau1[NUMERO], 0), 5)</f>
        <v>IP00</v>
      </c>
      <c r="H850" t="s">
        <v>12609</v>
      </c>
      <c r="J850" s="2">
        <v>44035</v>
      </c>
      <c r="K850" s="2">
        <v>44036</v>
      </c>
      <c r="L850" s="2"/>
      <c r="M850" s="21" t="s">
        <v>12701</v>
      </c>
      <c r="N850" s="8">
        <v>2</v>
      </c>
      <c r="O850" s="7">
        <v>50</v>
      </c>
      <c r="P850" s="8" t="s">
        <v>12633</v>
      </c>
      <c r="Q850" s="2">
        <v>44128</v>
      </c>
    </row>
    <row r="851" spans="1:17">
      <c r="A851" s="8">
        <v>34408679</v>
      </c>
      <c r="B851" s="2">
        <f>INDEX(Tableau1[], MATCH(Tableau3[[#This Row],[REFERENCE]], Tableau1[NUMERO], 0), 2)</f>
        <v>44034</v>
      </c>
      <c r="C851" t="str">
        <f>INDEX(Tableau1[], MATCH(Tableau3[[#This Row],[REFERENCE]], Tableau1[NUMERO], 0), 3)</f>
        <v>SPEC</v>
      </c>
      <c r="D851" t="str">
        <f>INDEX(Tableau1[], MATCH(Tableau3[[#This Row],[REFERENCE]], Tableau1[NUMERO], 0),4)</f>
        <v>PLAQUE ALU IP00</v>
      </c>
      <c r="E851" t="str">
        <f>INDEX(Tableau1[], MATCH(Tableau3[[#This Row],[REFERENCE]], Tableau1[NUMERO], 0), 5)</f>
        <v>IP00</v>
      </c>
      <c r="H851" t="s">
        <v>12609</v>
      </c>
      <c r="J851" s="2">
        <v>44035</v>
      </c>
      <c r="K851" s="2">
        <v>44036</v>
      </c>
      <c r="L851" s="2"/>
      <c r="M851" s="21" t="s">
        <v>12701</v>
      </c>
      <c r="N851" s="8">
        <v>2</v>
      </c>
      <c r="O851" s="7">
        <v>22</v>
      </c>
      <c r="P851" s="8" t="s">
        <v>12633</v>
      </c>
      <c r="Q851" s="2">
        <v>44128</v>
      </c>
    </row>
    <row r="852" spans="1:17" s="58" customFormat="1" ht="15.75" thickBot="1">
      <c r="A852" s="56">
        <v>34408681</v>
      </c>
      <c r="B852" s="57">
        <f>INDEX(Tableau1[], MATCH(Tableau3[[#This Row],[REFERENCE]], Tableau1[NUMERO], 0), 2)</f>
        <v>44034</v>
      </c>
      <c r="C852" s="58" t="str">
        <f>INDEX(Tableau1[], MATCH(Tableau3[[#This Row],[REFERENCE]], Tableau1[NUMERO], 0), 3)</f>
        <v>SPEC</v>
      </c>
      <c r="D852" s="58" t="str">
        <f>INDEX(Tableau1[], MATCH(Tableau3[[#This Row],[REFERENCE]], Tableau1[NUMERO], 0),4)</f>
        <v>EQUERRE BARRE PEN</v>
      </c>
      <c r="E852" s="58" t="str">
        <f>INDEX(Tableau1[], MATCH(Tableau3[[#This Row],[REFERENCE]], Tableau1[NUMERO], 0), 5)</f>
        <v>IP00</v>
      </c>
      <c r="H852" s="58" t="s">
        <v>12609</v>
      </c>
      <c r="I852" s="56"/>
      <c r="J852" s="57">
        <v>44035</v>
      </c>
      <c r="K852" s="57">
        <v>44036</v>
      </c>
      <c r="L852" s="57"/>
      <c r="M852" s="59" t="s">
        <v>12701</v>
      </c>
      <c r="N852" s="56">
        <v>4</v>
      </c>
      <c r="O852" s="61">
        <v>12</v>
      </c>
      <c r="P852" s="56" t="s">
        <v>12633</v>
      </c>
      <c r="Q852" s="57">
        <v>44128</v>
      </c>
    </row>
    <row r="853" spans="1:17" s="52" customFormat="1" ht="15.75" thickTop="1">
      <c r="A853" s="50">
        <v>34408655</v>
      </c>
      <c r="B853" s="51">
        <f>INDEX(Tableau1[], MATCH(Tableau3[[#This Row],[REFERENCE]], Tableau1[NUMERO], 0), 2)</f>
        <v>44021</v>
      </c>
      <c r="C853" s="52" t="str">
        <f>INDEX(Tableau1[], MATCH(Tableau3[[#This Row],[REFERENCE]], Tableau1[NUMERO], 0), 3)</f>
        <v>SPEC</v>
      </c>
      <c r="D853" s="52" t="str">
        <f>INDEX(Tableau1[], MATCH(Tableau3[[#This Row],[REFERENCE]], Tableau1[NUMERO], 0),4)</f>
        <v>EQUERRE VERTICALE</v>
      </c>
      <c r="E853" s="52" t="str">
        <f>INDEX(Tableau1[], MATCH(Tableau3[[#This Row],[REFERENCE]], Tableau1[NUMERO], 0), 5)</f>
        <v>IP00</v>
      </c>
      <c r="H853" s="52" t="s">
        <v>12691</v>
      </c>
      <c r="I853" s="50"/>
      <c r="J853" s="51" t="s">
        <v>12744</v>
      </c>
      <c r="K853" s="51">
        <v>44039</v>
      </c>
      <c r="L853" s="51"/>
      <c r="M853" s="53" t="s">
        <v>12701</v>
      </c>
      <c r="N853" s="50">
        <v>12</v>
      </c>
      <c r="O853" s="55">
        <v>9.75</v>
      </c>
      <c r="P853" s="50" t="s">
        <v>12663</v>
      </c>
      <c r="Q853" s="51"/>
    </row>
    <row r="854" spans="1:17">
      <c r="A854" s="8">
        <v>34408656</v>
      </c>
      <c r="B854" s="2">
        <f>INDEX(Tableau1[], MATCH(Tableau3[[#This Row],[REFERENCE]], Tableau1[NUMERO], 0), 2)</f>
        <v>44021</v>
      </c>
      <c r="C854" t="str">
        <f>INDEX(Tableau1[], MATCH(Tableau3[[#This Row],[REFERENCE]], Tableau1[NUMERO], 0), 3)</f>
        <v>SPEC</v>
      </c>
      <c r="D854" t="str">
        <f>INDEX(Tableau1[], MATCH(Tableau3[[#This Row],[REFERENCE]], Tableau1[NUMERO], 0),4)</f>
        <v>EQUERRE HAUTE</v>
      </c>
      <c r="E854" t="str">
        <f>INDEX(Tableau1[], MATCH(Tableau3[[#This Row],[REFERENCE]], Tableau1[NUMERO], 0), 5)</f>
        <v>IP00</v>
      </c>
      <c r="H854" t="s">
        <v>12691</v>
      </c>
      <c r="J854" s="2" t="s">
        <v>12744</v>
      </c>
      <c r="K854" s="2">
        <v>44039</v>
      </c>
      <c r="L854" s="2"/>
      <c r="M854" s="21" t="s">
        <v>12701</v>
      </c>
      <c r="N854" s="8">
        <v>4</v>
      </c>
      <c r="O854" s="7">
        <v>24.7</v>
      </c>
      <c r="P854" s="8" t="s">
        <v>12663</v>
      </c>
      <c r="Q854" s="2"/>
    </row>
    <row r="855" spans="1:17">
      <c r="A855" s="8">
        <v>34408657</v>
      </c>
      <c r="B855" s="2">
        <f>INDEX(Tableau1[], MATCH(Tableau3[[#This Row],[REFERENCE]], Tableau1[NUMERO], 0), 2)</f>
        <v>44021</v>
      </c>
      <c r="C855" t="str">
        <f>INDEX(Tableau1[], MATCH(Tableau3[[#This Row],[REFERENCE]], Tableau1[NUMERO], 0), 3)</f>
        <v>SPEC</v>
      </c>
      <c r="D855" t="str">
        <f>INDEX(Tableau1[], MATCH(Tableau3[[#This Row],[REFERENCE]], Tableau1[NUMERO], 0),4)</f>
        <v>SUPPORT BLOC</v>
      </c>
      <c r="E855" t="str">
        <f>INDEX(Tableau1[], MATCH(Tableau3[[#This Row],[REFERENCE]], Tableau1[NUMERO], 0), 5)</f>
        <v>IP00</v>
      </c>
      <c r="H855" t="s">
        <v>12691</v>
      </c>
      <c r="J855" s="2" t="s">
        <v>12744</v>
      </c>
      <c r="K855" s="2">
        <v>44039</v>
      </c>
      <c r="L855" s="2"/>
      <c r="M855" s="21" t="s">
        <v>12701</v>
      </c>
      <c r="N855" s="8">
        <v>4</v>
      </c>
      <c r="O855" s="7">
        <v>60.3</v>
      </c>
      <c r="P855" s="8" t="s">
        <v>12663</v>
      </c>
      <c r="Q855" s="2"/>
    </row>
    <row r="856" spans="1:17">
      <c r="A856" s="8">
        <v>34408658</v>
      </c>
      <c r="B856" s="2">
        <f>INDEX(Tableau1[], MATCH(Tableau3[[#This Row],[REFERENCE]], Tableau1[NUMERO], 0), 2)</f>
        <v>44021</v>
      </c>
      <c r="C856" t="str">
        <f>INDEX(Tableau1[], MATCH(Tableau3[[#This Row],[REFERENCE]], Tableau1[NUMERO], 0), 3)</f>
        <v>SPEC</v>
      </c>
      <c r="D856" t="str">
        <f>INDEX(Tableau1[], MATCH(Tableau3[[#This Row],[REFERENCE]], Tableau1[NUMERO], 0),4)</f>
        <v>MONTANT VERTICAL</v>
      </c>
      <c r="E856" t="str">
        <f>INDEX(Tableau1[], MATCH(Tableau3[[#This Row],[REFERENCE]], Tableau1[NUMERO], 0), 5)</f>
        <v>IP00</v>
      </c>
      <c r="H856" t="s">
        <v>12691</v>
      </c>
      <c r="J856" s="2" t="s">
        <v>12744</v>
      </c>
      <c r="K856" s="2">
        <v>44039</v>
      </c>
      <c r="L856" s="2"/>
      <c r="M856" s="21" t="s">
        <v>12701</v>
      </c>
      <c r="N856" s="8">
        <v>4</v>
      </c>
      <c r="O856" s="7">
        <v>65.849999999999994</v>
      </c>
      <c r="P856" s="8" t="s">
        <v>12663</v>
      </c>
      <c r="Q856" s="2"/>
    </row>
    <row r="857" spans="1:17">
      <c r="A857" s="8">
        <v>34408669</v>
      </c>
      <c r="B857" s="2">
        <f>INDEX(Tableau1[], MATCH(Tableau3[[#This Row],[REFERENCE]], Tableau1[NUMERO], 0), 2)</f>
        <v>44032</v>
      </c>
      <c r="C857" t="str">
        <f>INDEX(Tableau1[], MATCH(Tableau3[[#This Row],[REFERENCE]], Tableau1[NUMERO], 0), 3)</f>
        <v>SPEC</v>
      </c>
      <c r="D857" t="str">
        <f>INDEX(Tableau1[], MATCH(Tableau3[[#This Row],[REFERENCE]], Tableau1[NUMERO], 0),4)</f>
        <v>SUPPORT HAUT IP00</v>
      </c>
      <c r="E857" t="str">
        <f>INDEX(Tableau1[], MATCH(Tableau3[[#This Row],[REFERENCE]], Tableau1[NUMERO], 0), 5)</f>
        <v>IP00</v>
      </c>
      <c r="H857" t="s">
        <v>12691</v>
      </c>
      <c r="J857" s="2" t="s">
        <v>12744</v>
      </c>
      <c r="K857" s="2">
        <v>44039</v>
      </c>
      <c r="L857" s="2"/>
      <c r="M857" s="21" t="s">
        <v>12701</v>
      </c>
      <c r="N857" s="8">
        <v>2</v>
      </c>
      <c r="O857" s="7">
        <v>62.65</v>
      </c>
      <c r="P857" s="8" t="s">
        <v>12663</v>
      </c>
      <c r="Q857" s="2"/>
    </row>
    <row r="858" spans="1:17">
      <c r="A858" s="8">
        <v>34408670</v>
      </c>
      <c r="B858" s="2">
        <f>INDEX(Tableau1[], MATCH(Tableau3[[#This Row],[REFERENCE]], Tableau1[NUMERO], 0), 2)</f>
        <v>44032</v>
      </c>
      <c r="C858" t="str">
        <f>INDEX(Tableau1[], MATCH(Tableau3[[#This Row],[REFERENCE]], Tableau1[NUMERO], 0), 3)</f>
        <v>SPEC</v>
      </c>
      <c r="D858" t="str">
        <f>INDEX(Tableau1[], MATCH(Tableau3[[#This Row],[REFERENCE]], Tableau1[NUMERO], 0),4)</f>
        <v>SUPPORT TRAVERSE</v>
      </c>
      <c r="E858" t="str">
        <f>INDEX(Tableau1[], MATCH(Tableau3[[#This Row],[REFERENCE]], Tableau1[NUMERO], 0), 5)</f>
        <v>IP00</v>
      </c>
      <c r="H858" t="s">
        <v>12691</v>
      </c>
      <c r="J858" s="2" t="s">
        <v>12744</v>
      </c>
      <c r="K858" s="2">
        <v>44039</v>
      </c>
      <c r="L858" s="2"/>
      <c r="M858" s="21" t="s">
        <v>12701</v>
      </c>
      <c r="N858" s="8">
        <v>4</v>
      </c>
      <c r="O858" s="7">
        <v>41.35</v>
      </c>
      <c r="P858" s="8" t="s">
        <v>12663</v>
      </c>
      <c r="Q858" s="2"/>
    </row>
    <row r="859" spans="1:17">
      <c r="A859" s="8">
        <v>34408671</v>
      </c>
      <c r="B859" s="2">
        <f>INDEX(Tableau1[], MATCH(Tableau3[[#This Row],[REFERENCE]], Tableau1[NUMERO], 0), 2)</f>
        <v>44032</v>
      </c>
      <c r="C859" t="str">
        <f>INDEX(Tableau1[], MATCH(Tableau3[[#This Row],[REFERENCE]], Tableau1[NUMERO], 0), 3)</f>
        <v>SPEC</v>
      </c>
      <c r="D859" t="str">
        <f>INDEX(Tableau1[], MATCH(Tableau3[[#This Row],[REFERENCE]], Tableau1[NUMERO], 0),4)</f>
        <v>TRAVERSE BYPASS</v>
      </c>
      <c r="E859" t="str">
        <f>INDEX(Tableau1[], MATCH(Tableau3[[#This Row],[REFERENCE]], Tableau1[NUMERO], 0), 5)</f>
        <v>IP00</v>
      </c>
      <c r="H859" t="s">
        <v>12691</v>
      </c>
      <c r="J859" s="2" t="s">
        <v>12744</v>
      </c>
      <c r="K859" s="2">
        <v>44039</v>
      </c>
      <c r="L859" s="2"/>
      <c r="M859" s="21" t="s">
        <v>12701</v>
      </c>
      <c r="N859" s="8">
        <v>8</v>
      </c>
      <c r="O859" s="7">
        <v>21.35</v>
      </c>
      <c r="P859" s="8" t="s">
        <v>12663</v>
      </c>
      <c r="Q859" s="2"/>
    </row>
    <row r="860" spans="1:17">
      <c r="A860" s="8">
        <v>34408675</v>
      </c>
      <c r="B860" s="2">
        <f>INDEX(Tableau1[], MATCH(Tableau3[[#This Row],[REFERENCE]], Tableau1[NUMERO], 0), 2)</f>
        <v>44034</v>
      </c>
      <c r="C860" t="str">
        <f>INDEX(Tableau1[], MATCH(Tableau3[[#This Row],[REFERENCE]], Tableau1[NUMERO], 0), 3)</f>
        <v>SPEC</v>
      </c>
      <c r="D860" t="str">
        <f>INDEX(Tableau1[], MATCH(Tableau3[[#This Row],[REFERENCE]], Tableau1[NUMERO], 0),4)</f>
        <v>PLASTRON BAS</v>
      </c>
      <c r="E860" t="str">
        <f>INDEX(Tableau1[], MATCH(Tableau3[[#This Row],[REFERENCE]], Tableau1[NUMERO], 0), 5)</f>
        <v>IP00</v>
      </c>
      <c r="H860" t="s">
        <v>12691</v>
      </c>
      <c r="J860" s="2" t="s">
        <v>12744</v>
      </c>
      <c r="K860" s="2">
        <v>44039</v>
      </c>
      <c r="L860" s="2"/>
      <c r="M860" s="21" t="s">
        <v>12701</v>
      </c>
      <c r="N860" s="8">
        <v>2</v>
      </c>
      <c r="O860" s="7">
        <v>100</v>
      </c>
      <c r="P860" s="8" t="s">
        <v>12663</v>
      </c>
      <c r="Q860" s="2"/>
    </row>
    <row r="861" spans="1:17">
      <c r="A861" s="8">
        <v>34408676</v>
      </c>
      <c r="B861" s="2">
        <f>INDEX(Tableau1[], MATCH(Tableau3[[#This Row],[REFERENCE]], Tableau1[NUMERO], 0), 2)</f>
        <v>44034</v>
      </c>
      <c r="C861" t="str">
        <f>INDEX(Tableau1[], MATCH(Tableau3[[#This Row],[REFERENCE]], Tableau1[NUMERO], 0), 3)</f>
        <v>SPEC</v>
      </c>
      <c r="D861" t="str">
        <f>INDEX(Tableau1[], MATCH(Tableau3[[#This Row],[REFERENCE]], Tableau1[NUMERO], 0),4)</f>
        <v>PLASTRON HAUT</v>
      </c>
      <c r="E861" t="str">
        <f>INDEX(Tableau1[], MATCH(Tableau3[[#This Row],[REFERENCE]], Tableau1[NUMERO], 0), 5)</f>
        <v>IP00</v>
      </c>
      <c r="H861" t="s">
        <v>12691</v>
      </c>
      <c r="J861" s="2" t="s">
        <v>12744</v>
      </c>
      <c r="K861" s="2">
        <v>44039</v>
      </c>
      <c r="L861" s="2"/>
      <c r="M861" s="21" t="s">
        <v>12701</v>
      </c>
      <c r="N861" s="8">
        <v>2</v>
      </c>
      <c r="O861" s="7">
        <v>103.8</v>
      </c>
      <c r="P861" s="8" t="s">
        <v>12663</v>
      </c>
      <c r="Q861" s="2"/>
    </row>
    <row r="862" spans="1:17">
      <c r="A862" s="8">
        <v>34408677</v>
      </c>
      <c r="B862" s="2">
        <f>INDEX(Tableau1[], MATCH(Tableau3[[#This Row],[REFERENCE]], Tableau1[NUMERO], 0), 2)</f>
        <v>44034</v>
      </c>
      <c r="C862" t="str">
        <f>INDEX(Tableau1[], MATCH(Tableau3[[#This Row],[REFERENCE]], Tableau1[NUMERO], 0), 3)</f>
        <v>SPEC</v>
      </c>
      <c r="D862" t="str">
        <f>INDEX(Tableau1[], MATCH(Tableau3[[#This Row],[REFERENCE]], Tableau1[NUMERO], 0),4)</f>
        <v>DECOUPE  TOIT 800x1000</v>
      </c>
      <c r="E862" t="str">
        <f>INDEX(Tableau1[], MATCH(Tableau3[[#This Row],[REFERENCE]], Tableau1[NUMERO], 0), 5)</f>
        <v>IP00</v>
      </c>
      <c r="H862" t="s">
        <v>12691</v>
      </c>
      <c r="J862" s="2" t="s">
        <v>12744</v>
      </c>
      <c r="K862" s="2">
        <v>44039</v>
      </c>
      <c r="L862" s="2"/>
      <c r="M862" s="21" t="s">
        <v>12703</v>
      </c>
      <c r="N862" s="8">
        <v>2</v>
      </c>
      <c r="O862" s="7">
        <v>360</v>
      </c>
      <c r="P862" s="8" t="s">
        <v>12663</v>
      </c>
      <c r="Q862" s="2"/>
    </row>
    <row r="863" spans="1:17">
      <c r="A863" s="8">
        <v>34408678</v>
      </c>
      <c r="B863" s="2">
        <f>INDEX(Tableau1[], MATCH(Tableau3[[#This Row],[REFERENCE]], Tableau1[NUMERO], 0), 2)</f>
        <v>44034</v>
      </c>
      <c r="C863" t="str">
        <f>INDEX(Tableau1[], MATCH(Tableau3[[#This Row],[REFERENCE]], Tableau1[NUMERO], 0), 3)</f>
        <v>SPEC</v>
      </c>
      <c r="D863" t="str">
        <f>INDEX(Tableau1[], MATCH(Tableau3[[#This Row],[REFERENCE]], Tableau1[NUMERO], 0),4)</f>
        <v>DECOUPE PORTE 2000X800</v>
      </c>
      <c r="E863" t="str">
        <f>INDEX(Tableau1[], MATCH(Tableau3[[#This Row],[REFERENCE]], Tableau1[NUMERO], 0), 5)</f>
        <v>IP00</v>
      </c>
      <c r="H863" t="s">
        <v>12691</v>
      </c>
      <c r="J863" s="2" t="s">
        <v>12744</v>
      </c>
      <c r="K863" s="2">
        <v>44039</v>
      </c>
      <c r="L863" s="2"/>
      <c r="M863" s="21" t="s">
        <v>12701</v>
      </c>
      <c r="N863" s="8">
        <v>2</v>
      </c>
      <c r="O863" s="7">
        <v>136.85</v>
      </c>
      <c r="P863" s="8" t="s">
        <v>12663</v>
      </c>
      <c r="Q863" s="2"/>
    </row>
    <row r="864" spans="1:17">
      <c r="A864" s="8">
        <v>34408679</v>
      </c>
      <c r="B864" s="2">
        <f>INDEX(Tableau1[], MATCH(Tableau3[[#This Row],[REFERENCE]], Tableau1[NUMERO], 0), 2)</f>
        <v>44034</v>
      </c>
      <c r="C864" t="str">
        <f>INDEX(Tableau1[], MATCH(Tableau3[[#This Row],[REFERENCE]], Tableau1[NUMERO], 0), 3)</f>
        <v>SPEC</v>
      </c>
      <c r="D864" t="str">
        <f>INDEX(Tableau1[], MATCH(Tableau3[[#This Row],[REFERENCE]], Tableau1[NUMERO], 0),4)</f>
        <v>PLAQUE ALU IP00</v>
      </c>
      <c r="E864" t="str">
        <f>INDEX(Tableau1[], MATCH(Tableau3[[#This Row],[REFERENCE]], Tableau1[NUMERO], 0), 5)</f>
        <v>IP00</v>
      </c>
      <c r="H864" t="s">
        <v>12691</v>
      </c>
      <c r="J864" s="2" t="s">
        <v>12744</v>
      </c>
      <c r="K864" s="2">
        <v>44039</v>
      </c>
      <c r="L864" s="2"/>
      <c r="M864" s="21" t="s">
        <v>12701</v>
      </c>
      <c r="N864" s="8">
        <v>2</v>
      </c>
      <c r="O864" s="7">
        <v>42.1</v>
      </c>
      <c r="P864" s="8" t="s">
        <v>12663</v>
      </c>
      <c r="Q864" s="2"/>
    </row>
    <row r="865" spans="1:17" s="58" customFormat="1" ht="15.75" thickBot="1">
      <c r="A865" s="56">
        <v>34408681</v>
      </c>
      <c r="B865" s="57">
        <f>INDEX(Tableau1[], MATCH(Tableau3[[#This Row],[REFERENCE]], Tableau1[NUMERO], 0), 2)</f>
        <v>44034</v>
      </c>
      <c r="C865" s="58" t="str">
        <f>INDEX(Tableau1[], MATCH(Tableau3[[#This Row],[REFERENCE]], Tableau1[NUMERO], 0), 3)</f>
        <v>SPEC</v>
      </c>
      <c r="D865" s="58" t="str">
        <f>INDEX(Tableau1[], MATCH(Tableau3[[#This Row],[REFERENCE]], Tableau1[NUMERO], 0),4)</f>
        <v>EQUERRE BARRE PEN</v>
      </c>
      <c r="E865" s="58" t="str">
        <f>INDEX(Tableau1[], MATCH(Tableau3[[#This Row],[REFERENCE]], Tableau1[NUMERO], 0), 5)</f>
        <v>IP00</v>
      </c>
      <c r="H865" s="58" t="s">
        <v>12691</v>
      </c>
      <c r="I865" s="56"/>
      <c r="J865" s="57" t="s">
        <v>12744</v>
      </c>
      <c r="K865" s="57">
        <v>44039</v>
      </c>
      <c r="L865" s="57"/>
      <c r="M865" s="59" t="s">
        <v>12701</v>
      </c>
      <c r="N865" s="56">
        <v>4</v>
      </c>
      <c r="O865" s="61">
        <v>28.7</v>
      </c>
      <c r="P865" s="56" t="s">
        <v>12663</v>
      </c>
      <c r="Q865" s="57"/>
    </row>
    <row r="866" spans="1:17" s="52" customFormat="1" ht="15.75" thickTop="1">
      <c r="A866" s="50">
        <v>34408655</v>
      </c>
      <c r="B866" s="51">
        <f>INDEX(Tableau1[], MATCH(Tableau3[[#This Row],[REFERENCE]], Tableau1[NUMERO], 0), 2)</f>
        <v>44021</v>
      </c>
      <c r="C866" s="52" t="str">
        <f>INDEX(Tableau1[], MATCH(Tableau3[[#This Row],[REFERENCE]], Tableau1[NUMERO], 0), 3)</f>
        <v>SPEC</v>
      </c>
      <c r="D866" s="52" t="str">
        <f>INDEX(Tableau1[], MATCH(Tableau3[[#This Row],[REFERENCE]], Tableau1[NUMERO], 0),4)</f>
        <v>EQUERRE VERTICALE</v>
      </c>
      <c r="E866" s="52" t="str">
        <f>INDEX(Tableau1[], MATCH(Tableau3[[#This Row],[REFERENCE]], Tableau1[NUMERO], 0), 5)</f>
        <v>IP00</v>
      </c>
      <c r="H866" s="52" t="s">
        <v>12723</v>
      </c>
      <c r="I866" s="50"/>
      <c r="J866" s="51">
        <v>44035</v>
      </c>
      <c r="K866" s="51">
        <v>44036</v>
      </c>
      <c r="L866" s="51"/>
      <c r="M866" s="53" t="s">
        <v>12701</v>
      </c>
      <c r="N866" s="50">
        <v>12</v>
      </c>
      <c r="O866" s="55">
        <v>5.6</v>
      </c>
      <c r="P866" s="50" t="s">
        <v>12638</v>
      </c>
      <c r="Q866" s="51">
        <v>44104</v>
      </c>
    </row>
    <row r="867" spans="1:17">
      <c r="A867" s="8">
        <v>34408656</v>
      </c>
      <c r="B867" s="2">
        <f>INDEX(Tableau1[], MATCH(Tableau3[[#This Row],[REFERENCE]], Tableau1[NUMERO], 0), 2)</f>
        <v>44021</v>
      </c>
      <c r="C867" t="str">
        <f>INDEX(Tableau1[], MATCH(Tableau3[[#This Row],[REFERENCE]], Tableau1[NUMERO], 0), 3)</f>
        <v>SPEC</v>
      </c>
      <c r="D867" t="str">
        <f>INDEX(Tableau1[], MATCH(Tableau3[[#This Row],[REFERENCE]], Tableau1[NUMERO], 0),4)</f>
        <v>EQUERRE HAUTE</v>
      </c>
      <c r="E867" t="str">
        <f>INDEX(Tableau1[], MATCH(Tableau3[[#This Row],[REFERENCE]], Tableau1[NUMERO], 0), 5)</f>
        <v>IP00</v>
      </c>
      <c r="H867" t="s">
        <v>12723</v>
      </c>
      <c r="J867" s="2">
        <v>44035</v>
      </c>
      <c r="K867" s="2">
        <v>44036</v>
      </c>
      <c r="L867" s="2"/>
      <c r="M867" s="21" t="s">
        <v>12701</v>
      </c>
      <c r="N867" s="8">
        <v>4</v>
      </c>
      <c r="O867" s="7">
        <v>11.5</v>
      </c>
      <c r="P867" s="8" t="s">
        <v>12638</v>
      </c>
      <c r="Q867" s="2">
        <v>44104</v>
      </c>
    </row>
    <row r="868" spans="1:17">
      <c r="A868" s="8">
        <v>34408657</v>
      </c>
      <c r="B868" s="2">
        <f>INDEX(Tableau1[], MATCH(Tableau3[[#This Row],[REFERENCE]], Tableau1[NUMERO], 0), 2)</f>
        <v>44021</v>
      </c>
      <c r="C868" t="str">
        <f>INDEX(Tableau1[], MATCH(Tableau3[[#This Row],[REFERENCE]], Tableau1[NUMERO], 0), 3)</f>
        <v>SPEC</v>
      </c>
      <c r="D868" t="str">
        <f>INDEX(Tableau1[], MATCH(Tableau3[[#This Row],[REFERENCE]], Tableau1[NUMERO], 0),4)</f>
        <v>SUPPORT BLOC</v>
      </c>
      <c r="E868" t="str">
        <f>INDEX(Tableau1[], MATCH(Tableau3[[#This Row],[REFERENCE]], Tableau1[NUMERO], 0), 5)</f>
        <v>IP00</v>
      </c>
      <c r="H868" t="s">
        <v>12723</v>
      </c>
      <c r="J868" s="2">
        <v>44035</v>
      </c>
      <c r="K868" s="2">
        <v>44036</v>
      </c>
      <c r="L868" s="2"/>
      <c r="M868" s="21" t="s">
        <v>12701</v>
      </c>
      <c r="N868" s="8">
        <v>4</v>
      </c>
      <c r="O868" s="7">
        <v>27</v>
      </c>
      <c r="P868" s="8" t="s">
        <v>12638</v>
      </c>
      <c r="Q868" s="2">
        <v>44104</v>
      </c>
    </row>
    <row r="869" spans="1:17">
      <c r="A869" s="8">
        <v>34408658</v>
      </c>
      <c r="B869" s="2">
        <f>INDEX(Tableau1[], MATCH(Tableau3[[#This Row],[REFERENCE]], Tableau1[NUMERO], 0), 2)</f>
        <v>44021</v>
      </c>
      <c r="C869" t="str">
        <f>INDEX(Tableau1[], MATCH(Tableau3[[#This Row],[REFERENCE]], Tableau1[NUMERO], 0), 3)</f>
        <v>SPEC</v>
      </c>
      <c r="D869" t="str">
        <f>INDEX(Tableau1[], MATCH(Tableau3[[#This Row],[REFERENCE]], Tableau1[NUMERO], 0),4)</f>
        <v>MONTANT VERTICAL</v>
      </c>
      <c r="E869" t="str">
        <f>INDEX(Tableau1[], MATCH(Tableau3[[#This Row],[REFERENCE]], Tableau1[NUMERO], 0), 5)</f>
        <v>IP00</v>
      </c>
      <c r="H869" t="s">
        <v>12723</v>
      </c>
      <c r="J869" s="2">
        <v>44035</v>
      </c>
      <c r="K869" s="2">
        <v>44036</v>
      </c>
      <c r="L869" s="2"/>
      <c r="M869" s="21" t="s">
        <v>12701</v>
      </c>
      <c r="N869" s="8">
        <v>4</v>
      </c>
      <c r="O869" s="7">
        <v>29</v>
      </c>
      <c r="P869" s="8" t="s">
        <v>12638</v>
      </c>
      <c r="Q869" s="2">
        <v>44104</v>
      </c>
    </row>
    <row r="870" spans="1:17">
      <c r="A870" s="8">
        <v>34408669</v>
      </c>
      <c r="B870" s="2">
        <f>INDEX(Tableau1[], MATCH(Tableau3[[#This Row],[REFERENCE]], Tableau1[NUMERO], 0), 2)</f>
        <v>44032</v>
      </c>
      <c r="C870" t="str">
        <f>INDEX(Tableau1[], MATCH(Tableau3[[#This Row],[REFERENCE]], Tableau1[NUMERO], 0), 3)</f>
        <v>SPEC</v>
      </c>
      <c r="D870" t="str">
        <f>INDEX(Tableau1[], MATCH(Tableau3[[#This Row],[REFERENCE]], Tableau1[NUMERO], 0),4)</f>
        <v>SUPPORT HAUT IP00</v>
      </c>
      <c r="E870" t="str">
        <f>INDEX(Tableau1[], MATCH(Tableau3[[#This Row],[REFERENCE]], Tableau1[NUMERO], 0), 5)</f>
        <v>IP00</v>
      </c>
      <c r="H870" t="s">
        <v>12723</v>
      </c>
      <c r="J870" s="2">
        <v>44035</v>
      </c>
      <c r="K870" s="2">
        <v>44036</v>
      </c>
      <c r="L870" s="2"/>
      <c r="M870" s="21" t="s">
        <v>12701</v>
      </c>
      <c r="N870" s="8">
        <v>2</v>
      </c>
      <c r="O870" s="7">
        <v>28</v>
      </c>
      <c r="P870" s="8" t="s">
        <v>12638</v>
      </c>
      <c r="Q870" s="2">
        <v>44104</v>
      </c>
    </row>
    <row r="871" spans="1:17">
      <c r="A871" s="8">
        <v>34408670</v>
      </c>
      <c r="B871" s="2">
        <f>INDEX(Tableau1[], MATCH(Tableau3[[#This Row],[REFERENCE]], Tableau1[NUMERO], 0), 2)</f>
        <v>44032</v>
      </c>
      <c r="C871" t="str">
        <f>INDEX(Tableau1[], MATCH(Tableau3[[#This Row],[REFERENCE]], Tableau1[NUMERO], 0), 3)</f>
        <v>SPEC</v>
      </c>
      <c r="D871" t="str">
        <f>INDEX(Tableau1[], MATCH(Tableau3[[#This Row],[REFERENCE]], Tableau1[NUMERO], 0),4)</f>
        <v>SUPPORT TRAVERSE</v>
      </c>
      <c r="E871" t="str">
        <f>INDEX(Tableau1[], MATCH(Tableau3[[#This Row],[REFERENCE]], Tableau1[NUMERO], 0), 5)</f>
        <v>IP00</v>
      </c>
      <c r="H871" t="s">
        <v>12723</v>
      </c>
      <c r="J871" s="2">
        <v>44035</v>
      </c>
      <c r="K871" s="2">
        <v>44036</v>
      </c>
      <c r="L871" s="2"/>
      <c r="M871" s="21" t="s">
        <v>12701</v>
      </c>
      <c r="N871" s="8">
        <v>4</v>
      </c>
      <c r="O871" s="7">
        <v>21.8</v>
      </c>
      <c r="P871" s="8" t="s">
        <v>12638</v>
      </c>
      <c r="Q871" s="2">
        <v>44104</v>
      </c>
    </row>
    <row r="872" spans="1:17">
      <c r="A872" s="8">
        <v>34408671</v>
      </c>
      <c r="B872" s="2">
        <f>INDEX(Tableau1[], MATCH(Tableau3[[#This Row],[REFERENCE]], Tableau1[NUMERO], 0), 2)</f>
        <v>44032</v>
      </c>
      <c r="C872" t="str">
        <f>INDEX(Tableau1[], MATCH(Tableau3[[#This Row],[REFERENCE]], Tableau1[NUMERO], 0), 3)</f>
        <v>SPEC</v>
      </c>
      <c r="D872" t="str">
        <f>INDEX(Tableau1[], MATCH(Tableau3[[#This Row],[REFERENCE]], Tableau1[NUMERO], 0),4)</f>
        <v>TRAVERSE BYPASS</v>
      </c>
      <c r="E872" t="str">
        <f>INDEX(Tableau1[], MATCH(Tableau3[[#This Row],[REFERENCE]], Tableau1[NUMERO], 0), 5)</f>
        <v>IP00</v>
      </c>
      <c r="H872" t="s">
        <v>12723</v>
      </c>
      <c r="J872" s="2">
        <v>44035</v>
      </c>
      <c r="K872" s="2">
        <v>44036</v>
      </c>
      <c r="L872" s="2"/>
      <c r="M872" s="21" t="s">
        <v>12701</v>
      </c>
      <c r="N872" s="8">
        <v>8</v>
      </c>
      <c r="O872" s="7">
        <v>11.8</v>
      </c>
      <c r="P872" s="8" t="s">
        <v>12638</v>
      </c>
      <c r="Q872" s="2">
        <v>44104</v>
      </c>
    </row>
    <row r="873" spans="1:17">
      <c r="A873" s="8">
        <v>34408675</v>
      </c>
      <c r="B873" s="2">
        <f>INDEX(Tableau1[], MATCH(Tableau3[[#This Row],[REFERENCE]], Tableau1[NUMERO], 0), 2)</f>
        <v>44034</v>
      </c>
      <c r="C873" t="str">
        <f>INDEX(Tableau1[], MATCH(Tableau3[[#This Row],[REFERENCE]], Tableau1[NUMERO], 0), 3)</f>
        <v>SPEC</v>
      </c>
      <c r="D873" t="str">
        <f>INDEX(Tableau1[], MATCH(Tableau3[[#This Row],[REFERENCE]], Tableau1[NUMERO], 0),4)</f>
        <v>PLASTRON BAS</v>
      </c>
      <c r="E873" t="str">
        <f>INDEX(Tableau1[], MATCH(Tableau3[[#This Row],[REFERENCE]], Tableau1[NUMERO], 0), 5)</f>
        <v>IP00</v>
      </c>
      <c r="H873" t="s">
        <v>12723</v>
      </c>
      <c r="J873" s="2">
        <v>44035</v>
      </c>
      <c r="K873" s="2">
        <v>44036</v>
      </c>
      <c r="L873" s="2"/>
      <c r="M873" s="21" t="s">
        <v>12701</v>
      </c>
      <c r="N873" s="8">
        <v>2</v>
      </c>
      <c r="O873" s="7">
        <v>26</v>
      </c>
      <c r="P873" s="8" t="s">
        <v>12638</v>
      </c>
      <c r="Q873" s="2">
        <v>44104</v>
      </c>
    </row>
    <row r="874" spans="1:17">
      <c r="A874" s="8">
        <v>34408676</v>
      </c>
      <c r="B874" s="2">
        <f>INDEX(Tableau1[], MATCH(Tableau3[[#This Row],[REFERENCE]], Tableau1[NUMERO], 0), 2)</f>
        <v>44034</v>
      </c>
      <c r="C874" t="str">
        <f>INDEX(Tableau1[], MATCH(Tableau3[[#This Row],[REFERENCE]], Tableau1[NUMERO], 0), 3)</f>
        <v>SPEC</v>
      </c>
      <c r="D874" t="str">
        <f>INDEX(Tableau1[], MATCH(Tableau3[[#This Row],[REFERENCE]], Tableau1[NUMERO], 0),4)</f>
        <v>PLASTRON HAUT</v>
      </c>
      <c r="E874" t="str">
        <f>INDEX(Tableau1[], MATCH(Tableau3[[#This Row],[REFERENCE]], Tableau1[NUMERO], 0), 5)</f>
        <v>IP00</v>
      </c>
      <c r="H874" t="s">
        <v>12723</v>
      </c>
      <c r="J874" s="2">
        <v>44035</v>
      </c>
      <c r="K874" s="2">
        <v>44036</v>
      </c>
      <c r="L874" s="2"/>
      <c r="M874" s="21" t="s">
        <v>12701</v>
      </c>
      <c r="N874" s="8">
        <v>2</v>
      </c>
      <c r="O874" s="7">
        <v>27</v>
      </c>
      <c r="P874" s="8" t="s">
        <v>12638</v>
      </c>
      <c r="Q874" s="2">
        <v>44104</v>
      </c>
    </row>
    <row r="875" spans="1:17">
      <c r="A875" s="8">
        <v>34408677</v>
      </c>
      <c r="B875" s="2">
        <f>INDEX(Tableau1[], MATCH(Tableau3[[#This Row],[REFERENCE]], Tableau1[NUMERO], 0), 2)</f>
        <v>44034</v>
      </c>
      <c r="C875" t="str">
        <f>INDEX(Tableau1[], MATCH(Tableau3[[#This Row],[REFERENCE]], Tableau1[NUMERO], 0), 3)</f>
        <v>SPEC</v>
      </c>
      <c r="D875" t="str">
        <f>INDEX(Tableau1[], MATCH(Tableau3[[#This Row],[REFERENCE]], Tableau1[NUMERO], 0),4)</f>
        <v>DECOUPE  TOIT 800x1000</v>
      </c>
      <c r="E875" t="str">
        <f>INDEX(Tableau1[], MATCH(Tableau3[[#This Row],[REFERENCE]], Tableau1[NUMERO], 0), 5)</f>
        <v>IP00</v>
      </c>
      <c r="H875" t="s">
        <v>12723</v>
      </c>
      <c r="J875" s="2">
        <v>44035</v>
      </c>
      <c r="K875" s="2">
        <v>44036</v>
      </c>
      <c r="L875" s="2"/>
      <c r="M875" s="21" t="s">
        <v>12703</v>
      </c>
      <c r="N875" s="8">
        <v>2</v>
      </c>
      <c r="O875" s="7">
        <v>66</v>
      </c>
      <c r="P875" s="8" t="s">
        <v>12638</v>
      </c>
      <c r="Q875" s="2">
        <v>44104</v>
      </c>
    </row>
    <row r="876" spans="1:17">
      <c r="A876" s="8">
        <v>34408678</v>
      </c>
      <c r="B876" s="2">
        <f>INDEX(Tableau1[], MATCH(Tableau3[[#This Row],[REFERENCE]], Tableau1[NUMERO], 0), 2)</f>
        <v>44034</v>
      </c>
      <c r="C876" t="str">
        <f>INDEX(Tableau1[], MATCH(Tableau3[[#This Row],[REFERENCE]], Tableau1[NUMERO], 0), 3)</f>
        <v>SPEC</v>
      </c>
      <c r="D876" t="str">
        <f>INDEX(Tableau1[], MATCH(Tableau3[[#This Row],[REFERENCE]], Tableau1[NUMERO], 0),4)</f>
        <v>DECOUPE PORTE 2000X800</v>
      </c>
      <c r="E876" t="str">
        <f>INDEX(Tableau1[], MATCH(Tableau3[[#This Row],[REFERENCE]], Tableau1[NUMERO], 0), 5)</f>
        <v>IP00</v>
      </c>
      <c r="H876" t="s">
        <v>12723</v>
      </c>
      <c r="J876" s="2">
        <v>44035</v>
      </c>
      <c r="K876" s="2">
        <v>44036</v>
      </c>
      <c r="L876" s="2"/>
      <c r="M876" s="21" t="s">
        <v>12701</v>
      </c>
      <c r="N876" s="8">
        <v>2</v>
      </c>
      <c r="O876" s="7">
        <v>52</v>
      </c>
      <c r="P876" s="8" t="s">
        <v>12638</v>
      </c>
      <c r="Q876" s="2">
        <v>44104</v>
      </c>
    </row>
    <row r="877" spans="1:17">
      <c r="A877" s="8">
        <v>34408679</v>
      </c>
      <c r="B877" s="2">
        <f>INDEX(Tableau1[], MATCH(Tableau3[[#This Row],[REFERENCE]], Tableau1[NUMERO], 0), 2)</f>
        <v>44034</v>
      </c>
      <c r="C877" t="str">
        <f>INDEX(Tableau1[], MATCH(Tableau3[[#This Row],[REFERENCE]], Tableau1[NUMERO], 0), 3)</f>
        <v>SPEC</v>
      </c>
      <c r="D877" t="str">
        <f>INDEX(Tableau1[], MATCH(Tableau3[[#This Row],[REFERENCE]], Tableau1[NUMERO], 0),4)</f>
        <v>PLAQUE ALU IP00</v>
      </c>
      <c r="E877" t="str">
        <f>INDEX(Tableau1[], MATCH(Tableau3[[#This Row],[REFERENCE]], Tableau1[NUMERO], 0), 5)</f>
        <v>IP00</v>
      </c>
      <c r="H877" t="s">
        <v>12723</v>
      </c>
      <c r="J877" s="2">
        <v>44035</v>
      </c>
      <c r="K877" s="2">
        <v>44036</v>
      </c>
      <c r="L877" s="2"/>
      <c r="M877" s="21" t="s">
        <v>12701</v>
      </c>
      <c r="N877" s="8">
        <v>2</v>
      </c>
      <c r="O877" s="7">
        <v>31</v>
      </c>
      <c r="P877" s="8" t="s">
        <v>12638</v>
      </c>
      <c r="Q877" s="2">
        <v>44104</v>
      </c>
    </row>
    <row r="878" spans="1:17" s="58" customFormat="1" ht="15.75" thickBot="1">
      <c r="A878" s="56">
        <v>34408681</v>
      </c>
      <c r="B878" s="57">
        <f>INDEX(Tableau1[], MATCH(Tableau3[[#This Row],[REFERENCE]], Tableau1[NUMERO], 0), 2)</f>
        <v>44034</v>
      </c>
      <c r="C878" s="58" t="str">
        <f>INDEX(Tableau1[], MATCH(Tableau3[[#This Row],[REFERENCE]], Tableau1[NUMERO], 0), 3)</f>
        <v>SPEC</v>
      </c>
      <c r="D878" s="58" t="str">
        <f>INDEX(Tableau1[], MATCH(Tableau3[[#This Row],[REFERENCE]], Tableau1[NUMERO], 0),4)</f>
        <v>EQUERRE BARRE PEN</v>
      </c>
      <c r="E878" s="58" t="str">
        <f>INDEX(Tableau1[], MATCH(Tableau3[[#This Row],[REFERENCE]], Tableau1[NUMERO], 0), 5)</f>
        <v>IP00</v>
      </c>
      <c r="H878" s="58" t="s">
        <v>12723</v>
      </c>
      <c r="I878" s="56"/>
      <c r="J878" s="57">
        <v>44035</v>
      </c>
      <c r="K878" s="57">
        <v>44036</v>
      </c>
      <c r="L878" s="57"/>
      <c r="M878" s="59" t="s">
        <v>12701</v>
      </c>
      <c r="N878" s="56">
        <v>4</v>
      </c>
      <c r="O878" s="61">
        <v>13</v>
      </c>
      <c r="P878" s="56" t="s">
        <v>12638</v>
      </c>
      <c r="Q878" s="57">
        <v>44104</v>
      </c>
    </row>
    <row r="879" spans="1:17" ht="16.5" thickTop="1" thickBot="1">
      <c r="A879" s="8">
        <v>34408653</v>
      </c>
      <c r="B879" s="2">
        <f>INDEX(Tableau1[], MATCH(Tableau3[[#This Row],[REFERENCE]], Tableau1[NUMERO], 0), 2)</f>
        <v>44018</v>
      </c>
      <c r="C879" t="str">
        <f>INDEX(Tableau1[], MATCH(Tableau3[[#This Row],[REFERENCE]], Tableau1[NUMERO], 0), 3)</f>
        <v>SPEC</v>
      </c>
      <c r="D879" t="str">
        <f>INDEX(Tableau1[], MATCH(Tableau3[[#This Row],[REFERENCE]], Tableau1[NUMERO], 0),4)</f>
        <v>KIT FILERIE COFFRET BACK FEED</v>
      </c>
      <c r="E879" t="str">
        <f>INDEX(Tableau1[], MATCH(Tableau3[[#This Row],[REFERENCE]], Tableau1[NUMERO], 0), 5)</f>
        <v>STS1250</v>
      </c>
      <c r="H879" t="s">
        <v>12595</v>
      </c>
      <c r="J879" s="2">
        <v>44040</v>
      </c>
      <c r="K879" s="2">
        <v>44041</v>
      </c>
      <c r="L879" s="2"/>
      <c r="M879" s="21" t="s">
        <v>12701</v>
      </c>
      <c r="N879" s="35">
        <v>1</v>
      </c>
      <c r="O879" s="7">
        <v>6.4</v>
      </c>
      <c r="P879" s="8" t="s">
        <v>12745</v>
      </c>
      <c r="Q879" s="2">
        <v>44133</v>
      </c>
    </row>
    <row r="880" spans="1:17" s="52" customFormat="1" ht="15.75" thickTop="1">
      <c r="A880" s="50">
        <v>34408709</v>
      </c>
      <c r="B880" s="51">
        <f>INDEX(Tableau1[], MATCH(Tableau3[[#This Row],[REFERENCE]], Tableau1[NUMERO], 0), 2)</f>
        <v>44042</v>
      </c>
      <c r="C880" s="52" t="str">
        <f>INDEX(Tableau1[], MATCH(Tableau3[[#This Row],[REFERENCE]], Tableau1[NUMERO], 0), 3)</f>
        <v>SPEC</v>
      </c>
      <c r="D880" s="52" t="str">
        <f>INDEX(Tableau1[], MATCH(Tableau3[[#This Row],[REFERENCE]], Tableau1[NUMERO], 0),4)</f>
        <v>EQUERRE RAMPE UPS NETSHELTER AR3347</v>
      </c>
      <c r="E880" s="52" t="str">
        <f>INDEX(Tableau1[], MATCH(Tableau3[[#This Row],[REFERENCE]], Tableau1[NUMERO], 0), 5)</f>
        <v>EASY UPS NETSHELTER / SAUDI ARABIA</v>
      </c>
      <c r="H880" s="52" t="s">
        <v>12609</v>
      </c>
      <c r="I880" s="50"/>
      <c r="J880" s="51">
        <v>44043</v>
      </c>
      <c r="K880" s="51">
        <v>44046</v>
      </c>
      <c r="L880" s="51"/>
      <c r="M880" s="53" t="s">
        <v>12701</v>
      </c>
      <c r="N880" s="54">
        <v>4</v>
      </c>
      <c r="O880" s="55">
        <v>25</v>
      </c>
      <c r="P880" s="50" t="s">
        <v>12745</v>
      </c>
      <c r="Q880" s="51">
        <v>44138</v>
      </c>
    </row>
    <row r="881" spans="1:18">
      <c r="A881" s="8">
        <v>34408710</v>
      </c>
      <c r="B881" s="2">
        <f>INDEX(Tableau1[], MATCH(Tableau3[[#This Row],[REFERENCE]], Tableau1[NUMERO], 0), 2)</f>
        <v>44042</v>
      </c>
      <c r="C881" t="str">
        <f>INDEX(Tableau1[], MATCH(Tableau3[[#This Row],[REFERENCE]], Tableau1[NUMERO], 0), 3)</f>
        <v>SPEC</v>
      </c>
      <c r="D881" t="str">
        <f>INDEX(Tableau1[], MATCH(Tableau3[[#This Row],[REFERENCE]], Tableau1[NUMERO], 0),4)</f>
        <v>ASSEMBLAGE CHASSIS UPS NETSHELTER AR3346</v>
      </c>
      <c r="E881" t="str">
        <f>INDEX(Tableau1[], MATCH(Tableau3[[#This Row],[REFERENCE]], Tableau1[NUMERO], 0), 5)</f>
        <v>EASY UPS NETSHELTER / SAUDI ARABIA</v>
      </c>
      <c r="H881" t="s">
        <v>12609</v>
      </c>
      <c r="J881" s="2">
        <v>44043</v>
      </c>
      <c r="K881" s="2">
        <v>44046</v>
      </c>
      <c r="L881" s="2"/>
      <c r="M881" s="21" t="s">
        <v>12701</v>
      </c>
      <c r="N881" s="35">
        <v>2</v>
      </c>
      <c r="O881" s="7">
        <v>385</v>
      </c>
      <c r="P881" s="8" t="s">
        <v>12745</v>
      </c>
      <c r="Q881" s="2">
        <v>44138</v>
      </c>
    </row>
    <row r="882" spans="1:18" s="58" customFormat="1" ht="15.75" thickBot="1">
      <c r="A882" s="56">
        <v>34408711</v>
      </c>
      <c r="B882" s="57">
        <f>INDEX(Tableau1[], MATCH(Tableau3[[#This Row],[REFERENCE]], Tableau1[NUMERO], 0), 2)</f>
        <v>44042</v>
      </c>
      <c r="C882" s="58" t="str">
        <f>INDEX(Tableau1[], MATCH(Tableau3[[#This Row],[REFERENCE]], Tableau1[NUMERO], 0), 3)</f>
        <v>SPEC</v>
      </c>
      <c r="D882" s="58" t="str">
        <f>INDEX(Tableau1[], MATCH(Tableau3[[#This Row],[REFERENCE]], Tableau1[NUMERO], 0),4)</f>
        <v>ASSEMBLAGE TRAVERSE SUPPORT UPS NETSHELTER AR3345</v>
      </c>
      <c r="E882" s="58" t="str">
        <f>INDEX(Tableau1[], MATCH(Tableau3[[#This Row],[REFERENCE]], Tableau1[NUMERO], 0), 5)</f>
        <v>EASY UPS NETSHELTER / SAUDI ARABIA</v>
      </c>
      <c r="H882" s="58" t="s">
        <v>12609</v>
      </c>
      <c r="I882" s="56"/>
      <c r="J882" s="57">
        <v>44043</v>
      </c>
      <c r="K882" s="57">
        <v>44046</v>
      </c>
      <c r="L882" s="57"/>
      <c r="M882" s="59" t="s">
        <v>12701</v>
      </c>
      <c r="N882" s="60">
        <v>4</v>
      </c>
      <c r="O882" s="61">
        <v>92</v>
      </c>
      <c r="P882" s="56" t="s">
        <v>12745</v>
      </c>
      <c r="Q882" s="57">
        <v>44138</v>
      </c>
    </row>
    <row r="883" spans="1:18" ht="15.75" thickTop="1">
      <c r="A883" s="8">
        <v>34408633</v>
      </c>
      <c r="B883" s="2">
        <f>INDEX(Tableau1[], MATCH(Tableau3[[#This Row],[REFERENCE]], Tableau1[NUMERO], 0), 2)</f>
        <v>44012</v>
      </c>
      <c r="C883" t="str">
        <f>INDEX(Tableau1[], MATCH(Tableau3[[#This Row],[REFERENCE]], Tableau1[NUMERO], 0), 3)</f>
        <v>SPEC</v>
      </c>
      <c r="D883" t="str">
        <f>INDEX(Tableau1[], MATCH(Tableau3[[#This Row],[REFERENCE]], Tableau1[NUMERO], 0),4)</f>
        <v>CAPOT GAUCHE</v>
      </c>
      <c r="E883" t="str">
        <f>INDEX(Tableau1[], MATCH(Tableau3[[#This Row],[REFERENCE]], Tableau1[NUMERO], 0), 5)</f>
        <v>DERICHEBOURG</v>
      </c>
      <c r="H883" t="s">
        <v>12609</v>
      </c>
      <c r="J883" s="2" t="s">
        <v>12746</v>
      </c>
      <c r="K883" s="2">
        <v>44046</v>
      </c>
      <c r="L883" s="2"/>
      <c r="M883" s="21" t="s">
        <v>12747</v>
      </c>
      <c r="N883" s="35">
        <v>1</v>
      </c>
      <c r="O883" s="7">
        <v>92</v>
      </c>
      <c r="P883" s="8" t="s">
        <v>12634</v>
      </c>
      <c r="Q883" s="2">
        <v>44138</v>
      </c>
      <c r="R883" t="s">
        <v>12748</v>
      </c>
    </row>
    <row r="884" spans="1:18" ht="15.75" thickBot="1">
      <c r="A884" s="8">
        <v>34408634</v>
      </c>
      <c r="B884" s="2">
        <f>INDEX(Tableau1[], MATCH(Tableau3[[#This Row],[REFERENCE]], Tableau1[NUMERO], 0), 2)</f>
        <v>44012</v>
      </c>
      <c r="C884" t="str">
        <f>INDEX(Tableau1[], MATCH(Tableau3[[#This Row],[REFERENCE]], Tableau1[NUMERO], 0), 3)</f>
        <v>SPEC</v>
      </c>
      <c r="D884" t="str">
        <f>INDEX(Tableau1[], MATCH(Tableau3[[#This Row],[REFERENCE]], Tableau1[NUMERO], 0),4)</f>
        <v>CAPOT DROIT</v>
      </c>
      <c r="E884" t="str">
        <f>INDEX(Tableau1[], MATCH(Tableau3[[#This Row],[REFERENCE]], Tableau1[NUMERO], 0), 5)</f>
        <v>DERICHEBOURG</v>
      </c>
      <c r="H884" t="s">
        <v>12609</v>
      </c>
      <c r="J884" s="2" t="s">
        <v>12746</v>
      </c>
      <c r="K884" s="2">
        <v>44046</v>
      </c>
      <c r="L884" s="2"/>
      <c r="M884" s="21" t="s">
        <v>12749</v>
      </c>
      <c r="N884" s="35">
        <v>1</v>
      </c>
      <c r="O884" s="7">
        <v>148</v>
      </c>
      <c r="P884" s="8" t="s">
        <v>12634</v>
      </c>
      <c r="Q884" s="2">
        <v>44138</v>
      </c>
      <c r="R884" t="s">
        <v>12748</v>
      </c>
    </row>
    <row r="885" spans="1:18" s="52" customFormat="1" ht="15.75" thickTop="1">
      <c r="A885" s="50">
        <v>34408633</v>
      </c>
      <c r="B885" s="51">
        <f>INDEX(Tableau1[], MATCH(Tableau3[[#This Row],[REFERENCE]], Tableau1[NUMERO], 0), 2)</f>
        <v>44012</v>
      </c>
      <c r="C885" s="52" t="str">
        <f>INDEX(Tableau1[], MATCH(Tableau3[[#This Row],[REFERENCE]], Tableau1[NUMERO], 0), 3)</f>
        <v>SPEC</v>
      </c>
      <c r="D885" s="52" t="str">
        <f>INDEX(Tableau1[], MATCH(Tableau3[[#This Row],[REFERENCE]], Tableau1[NUMERO], 0),4)</f>
        <v>CAPOT GAUCHE</v>
      </c>
      <c r="E885" s="52" t="str">
        <f>INDEX(Tableau1[], MATCH(Tableau3[[#This Row],[REFERENCE]], Tableau1[NUMERO], 0), 5)</f>
        <v>DERICHEBOURG</v>
      </c>
      <c r="H885" s="52" t="s">
        <v>12723</v>
      </c>
      <c r="I885" s="50"/>
      <c r="J885" s="51" t="s">
        <v>12746</v>
      </c>
      <c r="K885" s="51">
        <v>44049</v>
      </c>
      <c r="L885" s="51"/>
      <c r="M885" s="53" t="s">
        <v>12747</v>
      </c>
      <c r="N885" s="54">
        <v>1</v>
      </c>
      <c r="O885" s="55">
        <v>73</v>
      </c>
      <c r="P885" s="50" t="s">
        <v>12705</v>
      </c>
      <c r="Q885" s="51">
        <v>44104</v>
      </c>
      <c r="R885" s="52" t="s">
        <v>12748</v>
      </c>
    </row>
    <row r="886" spans="1:18" s="58" customFormat="1" ht="15.75" thickBot="1">
      <c r="A886" s="56">
        <v>34408634</v>
      </c>
      <c r="B886" s="57">
        <f>INDEX(Tableau1[], MATCH(Tableau3[[#This Row],[REFERENCE]], Tableau1[NUMERO], 0), 2)</f>
        <v>44012</v>
      </c>
      <c r="C886" s="58" t="str">
        <f>INDEX(Tableau1[], MATCH(Tableau3[[#This Row],[REFERENCE]], Tableau1[NUMERO], 0), 3)</f>
        <v>SPEC</v>
      </c>
      <c r="D886" s="58" t="str">
        <f>INDEX(Tableau1[], MATCH(Tableau3[[#This Row],[REFERENCE]], Tableau1[NUMERO], 0),4)</f>
        <v>CAPOT DROIT</v>
      </c>
      <c r="E886" s="58" t="str">
        <f>INDEX(Tableau1[], MATCH(Tableau3[[#This Row],[REFERENCE]], Tableau1[NUMERO], 0), 5)</f>
        <v>DERICHEBOURG</v>
      </c>
      <c r="H886" s="58" t="s">
        <v>12723</v>
      </c>
      <c r="I886" s="56"/>
      <c r="J886" s="57" t="s">
        <v>12746</v>
      </c>
      <c r="K886" s="57">
        <v>44049</v>
      </c>
      <c r="L886" s="57"/>
      <c r="M886" s="59" t="s">
        <v>12749</v>
      </c>
      <c r="N886" s="60">
        <v>1</v>
      </c>
      <c r="O886" s="61">
        <v>93</v>
      </c>
      <c r="P886" s="56" t="s">
        <v>12705</v>
      </c>
      <c r="Q886" s="57">
        <v>44104</v>
      </c>
      <c r="R886" s="58" t="s">
        <v>12748</v>
      </c>
    </row>
    <row r="887" spans="1:18" ht="16.5" thickTop="1" thickBot="1">
      <c r="A887" s="8">
        <v>34408595</v>
      </c>
      <c r="B887" s="2">
        <f>INDEX(Tableau1[], MATCH(Tableau3[[#This Row],[REFERENCE]], Tableau1[NUMERO], 0), 2)</f>
        <v>44007</v>
      </c>
      <c r="C887" t="str">
        <f>INDEX(Tableau1[], MATCH(Tableau3[[#This Row],[REFERENCE]], Tableau1[NUMERO], 0), 3)</f>
        <v>SPEC</v>
      </c>
      <c r="D887" t="str">
        <f>INDEX(Tableau1[], MATCH(Tableau3[[#This Row],[REFERENCE]], Tableau1[NUMERO], 0),4)</f>
        <v>COFFRET NSY3D7525 TOP/BOTTOM CONNECTION</v>
      </c>
      <c r="E887">
        <f>INDEX(Tableau1[], MATCH(Tableau3[[#This Row],[REFERENCE]], Tableau1[NUMERO], 0), 5)</f>
        <v>0</v>
      </c>
      <c r="H887" t="s">
        <v>12723</v>
      </c>
      <c r="J887" s="2">
        <v>44049</v>
      </c>
      <c r="K887" s="2">
        <v>44049</v>
      </c>
      <c r="L887" s="2"/>
      <c r="M887" s="21" t="s">
        <v>12701</v>
      </c>
      <c r="N887" s="35">
        <v>15</v>
      </c>
      <c r="O887" s="7">
        <v>28.5</v>
      </c>
      <c r="P887" s="8" t="s">
        <v>12638</v>
      </c>
      <c r="Q887" s="2">
        <v>44104</v>
      </c>
    </row>
    <row r="888" spans="1:18" s="52" customFormat="1" ht="15.75" thickTop="1">
      <c r="A888" s="50" t="s">
        <v>12750</v>
      </c>
      <c r="B888" s="51" t="e">
        <f>INDEX(Tableau1[], MATCH(Tableau3[[#This Row],[REFERENCE]], Tableau1[NUMERO], 0), 2)</f>
        <v>#N/A</v>
      </c>
      <c r="C888" s="52" t="e">
        <f>INDEX(Tableau1[], MATCH(Tableau3[[#This Row],[REFERENCE]], Tableau1[NUMERO], 0), 3)</f>
        <v>#N/A</v>
      </c>
      <c r="D888" s="52" t="e">
        <f>INDEX(Tableau1[], MATCH(Tableau3[[#This Row],[REFERENCE]], Tableau1[NUMERO], 0),4)</f>
        <v>#N/A</v>
      </c>
      <c r="E888" s="52" t="e">
        <f>INDEX(Tableau1[], MATCH(Tableau3[[#This Row],[REFERENCE]], Tableau1[NUMERO], 0), 5)</f>
        <v>#N/A</v>
      </c>
      <c r="H888" s="52" t="s">
        <v>12751</v>
      </c>
      <c r="I888" s="50"/>
      <c r="J888" s="51" t="s">
        <v>12752</v>
      </c>
      <c r="K888" s="51">
        <v>44081</v>
      </c>
      <c r="L888" s="51"/>
      <c r="M888" s="53" t="s">
        <v>12701</v>
      </c>
      <c r="N888" s="54">
        <v>6</v>
      </c>
      <c r="O888" s="84"/>
      <c r="P888" s="50"/>
      <c r="Q888" s="51">
        <v>44142</v>
      </c>
    </row>
    <row r="889" spans="1:18">
      <c r="A889" s="8" t="s">
        <v>12753</v>
      </c>
      <c r="B889" s="2" t="e">
        <f>INDEX(Tableau1[], MATCH(Tableau3[[#This Row],[REFERENCE]], Tableau1[NUMERO], 0), 2)</f>
        <v>#N/A</v>
      </c>
      <c r="C889" t="e">
        <f>INDEX(Tableau1[], MATCH(Tableau3[[#This Row],[REFERENCE]], Tableau1[NUMERO], 0), 3)</f>
        <v>#N/A</v>
      </c>
      <c r="D889" t="e">
        <f>INDEX(Tableau1[], MATCH(Tableau3[[#This Row],[REFERENCE]], Tableau1[NUMERO], 0),4)</f>
        <v>#N/A</v>
      </c>
      <c r="E889" t="e">
        <f>INDEX(Tableau1[], MATCH(Tableau3[[#This Row],[REFERENCE]], Tableau1[NUMERO], 0), 5)</f>
        <v>#N/A</v>
      </c>
      <c r="H889" t="s">
        <v>12751</v>
      </c>
      <c r="J889" s="2" t="s">
        <v>12752</v>
      </c>
      <c r="K889" s="2">
        <v>44081</v>
      </c>
      <c r="L889" s="2"/>
      <c r="M889" s="21" t="s">
        <v>12703</v>
      </c>
      <c r="N889" s="35">
        <v>3</v>
      </c>
      <c r="O889" s="85"/>
      <c r="P889" s="8"/>
      <c r="Q889" s="2">
        <v>44142</v>
      </c>
    </row>
    <row r="890" spans="1:18">
      <c r="A890" s="8" t="s">
        <v>12754</v>
      </c>
      <c r="B890" s="2" t="e">
        <f>INDEX(Tableau1[], MATCH(Tableau3[[#This Row],[REFERENCE]], Tableau1[NUMERO], 0), 2)</f>
        <v>#N/A</v>
      </c>
      <c r="C890" t="e">
        <f>INDEX(Tableau1[], MATCH(Tableau3[[#This Row],[REFERENCE]], Tableau1[NUMERO], 0), 3)</f>
        <v>#N/A</v>
      </c>
      <c r="D890" t="e">
        <f>INDEX(Tableau1[], MATCH(Tableau3[[#This Row],[REFERENCE]], Tableau1[NUMERO], 0),4)</f>
        <v>#N/A</v>
      </c>
      <c r="E890" t="e">
        <f>INDEX(Tableau1[], MATCH(Tableau3[[#This Row],[REFERENCE]], Tableau1[NUMERO], 0), 5)</f>
        <v>#N/A</v>
      </c>
      <c r="H890" t="s">
        <v>12751</v>
      </c>
      <c r="J890" s="2" t="s">
        <v>12752</v>
      </c>
      <c r="K890" s="2">
        <v>44081</v>
      </c>
      <c r="L890" s="2"/>
      <c r="M890" s="21" t="s">
        <v>12703</v>
      </c>
      <c r="N890" s="35">
        <v>3</v>
      </c>
      <c r="O890" s="85"/>
      <c r="P890" s="8"/>
      <c r="Q890" s="2">
        <v>44142</v>
      </c>
    </row>
    <row r="891" spans="1:18">
      <c r="A891" s="8" t="s">
        <v>12755</v>
      </c>
      <c r="B891" s="2" t="e">
        <f>INDEX(Tableau1[], MATCH(Tableau3[[#This Row],[REFERENCE]], Tableau1[NUMERO], 0), 2)</f>
        <v>#N/A</v>
      </c>
      <c r="C891" t="e">
        <f>INDEX(Tableau1[], MATCH(Tableau3[[#This Row],[REFERENCE]], Tableau1[NUMERO], 0), 3)</f>
        <v>#N/A</v>
      </c>
      <c r="D891" t="e">
        <f>INDEX(Tableau1[], MATCH(Tableau3[[#This Row],[REFERENCE]], Tableau1[NUMERO], 0),4)</f>
        <v>#N/A</v>
      </c>
      <c r="E891" t="e">
        <f>INDEX(Tableau1[], MATCH(Tableau3[[#This Row],[REFERENCE]], Tableau1[NUMERO], 0), 5)</f>
        <v>#N/A</v>
      </c>
      <c r="H891" t="s">
        <v>12751</v>
      </c>
      <c r="J891" s="2" t="s">
        <v>12752</v>
      </c>
      <c r="K891" s="2">
        <v>44081</v>
      </c>
      <c r="L891" s="2"/>
      <c r="M891" s="21" t="s">
        <v>12701</v>
      </c>
      <c r="N891" s="35">
        <v>3</v>
      </c>
      <c r="O891" s="85" t="s">
        <v>12756</v>
      </c>
      <c r="P891" s="8"/>
      <c r="Q891" s="2">
        <v>44142</v>
      </c>
    </row>
    <row r="892" spans="1:18">
      <c r="A892" s="8" t="s">
        <v>12757</v>
      </c>
      <c r="B892" s="2" t="e">
        <f>INDEX(Tableau1[], MATCH(Tableau3[[#This Row],[REFERENCE]], Tableau1[NUMERO], 0), 2)</f>
        <v>#N/A</v>
      </c>
      <c r="C892" t="e">
        <f>INDEX(Tableau1[], MATCH(Tableau3[[#This Row],[REFERENCE]], Tableau1[NUMERO], 0), 3)</f>
        <v>#N/A</v>
      </c>
      <c r="D892" t="e">
        <f>INDEX(Tableau1[], MATCH(Tableau3[[#This Row],[REFERENCE]], Tableau1[NUMERO], 0),4)</f>
        <v>#N/A</v>
      </c>
      <c r="E892" t="e">
        <f>INDEX(Tableau1[], MATCH(Tableau3[[#This Row],[REFERENCE]], Tableau1[NUMERO], 0), 5)</f>
        <v>#N/A</v>
      </c>
      <c r="H892" t="s">
        <v>12751</v>
      </c>
      <c r="J892" s="2" t="s">
        <v>12752</v>
      </c>
      <c r="K892" s="2">
        <v>44081</v>
      </c>
      <c r="L892" s="2"/>
      <c r="M892" s="21" t="s">
        <v>12701</v>
      </c>
      <c r="N892" s="35">
        <v>57</v>
      </c>
      <c r="O892" s="85"/>
      <c r="P892" s="8"/>
      <c r="Q892" s="2">
        <v>44142</v>
      </c>
    </row>
    <row r="893" spans="1:18">
      <c r="A893" s="8" t="s">
        <v>12758</v>
      </c>
      <c r="B893" s="2" t="e">
        <f>INDEX(Tableau1[], MATCH(Tableau3[[#This Row],[REFERENCE]], Tableau1[NUMERO], 0), 2)</f>
        <v>#N/A</v>
      </c>
      <c r="C893" t="e">
        <f>INDEX(Tableau1[], MATCH(Tableau3[[#This Row],[REFERENCE]], Tableau1[NUMERO], 0), 3)</f>
        <v>#N/A</v>
      </c>
      <c r="D893" t="e">
        <f>INDEX(Tableau1[], MATCH(Tableau3[[#This Row],[REFERENCE]], Tableau1[NUMERO], 0),4)</f>
        <v>#N/A</v>
      </c>
      <c r="E893" t="e">
        <f>INDEX(Tableau1[], MATCH(Tableau3[[#This Row],[REFERENCE]], Tableau1[NUMERO], 0), 5)</f>
        <v>#N/A</v>
      </c>
      <c r="H893" t="s">
        <v>12751</v>
      </c>
      <c r="J893" s="2" t="s">
        <v>12752</v>
      </c>
      <c r="K893" s="2">
        <v>44081</v>
      </c>
      <c r="L893" s="2"/>
      <c r="M893" s="21" t="s">
        <v>12701</v>
      </c>
      <c r="N893" s="35">
        <v>6</v>
      </c>
      <c r="O893" s="85"/>
      <c r="P893" s="8"/>
      <c r="Q893" s="2">
        <v>44142</v>
      </c>
    </row>
    <row r="894" spans="1:18">
      <c r="A894" s="8" t="s">
        <v>12759</v>
      </c>
      <c r="B894" s="2" t="e">
        <f>INDEX(Tableau1[], MATCH(Tableau3[[#This Row],[REFERENCE]], Tableau1[NUMERO], 0), 2)</f>
        <v>#N/A</v>
      </c>
      <c r="C894" t="e">
        <f>INDEX(Tableau1[], MATCH(Tableau3[[#This Row],[REFERENCE]], Tableau1[NUMERO], 0), 3)</f>
        <v>#N/A</v>
      </c>
      <c r="D894" t="e">
        <f>INDEX(Tableau1[], MATCH(Tableau3[[#This Row],[REFERENCE]], Tableau1[NUMERO], 0),4)</f>
        <v>#N/A</v>
      </c>
      <c r="E894" t="e">
        <f>INDEX(Tableau1[], MATCH(Tableau3[[#This Row],[REFERENCE]], Tableau1[NUMERO], 0), 5)</f>
        <v>#N/A</v>
      </c>
      <c r="H894" t="s">
        <v>12751</v>
      </c>
      <c r="J894" s="2" t="s">
        <v>12752</v>
      </c>
      <c r="K894" s="2">
        <v>44081</v>
      </c>
      <c r="L894" s="2"/>
      <c r="M894" s="21" t="s">
        <v>12701</v>
      </c>
      <c r="N894" s="35">
        <v>12</v>
      </c>
      <c r="O894" s="86"/>
      <c r="P894" s="8"/>
      <c r="Q894" s="2">
        <v>44142</v>
      </c>
    </row>
    <row r="895" spans="1:18">
      <c r="A895" s="8" t="s">
        <v>12760</v>
      </c>
      <c r="B895" s="2" t="e">
        <f>INDEX(Tableau1[], MATCH(Tableau3[[#This Row],[REFERENCE]], Tableau1[NUMERO], 0), 2)</f>
        <v>#N/A</v>
      </c>
      <c r="C895" t="e">
        <f>INDEX(Tableau1[], MATCH(Tableau3[[#This Row],[REFERENCE]], Tableau1[NUMERO], 0), 3)</f>
        <v>#N/A</v>
      </c>
      <c r="D895" t="e">
        <f>INDEX(Tableau1[], MATCH(Tableau3[[#This Row],[REFERENCE]], Tableau1[NUMERO], 0),4)</f>
        <v>#N/A</v>
      </c>
      <c r="E895" t="e">
        <f>INDEX(Tableau1[], MATCH(Tableau3[[#This Row],[REFERENCE]], Tableau1[NUMERO], 0), 5)</f>
        <v>#N/A</v>
      </c>
      <c r="H895" t="s">
        <v>12751</v>
      </c>
      <c r="J895" s="2" t="s">
        <v>12752</v>
      </c>
      <c r="K895" s="2">
        <v>44081</v>
      </c>
      <c r="L895" s="2"/>
      <c r="M895" s="21" t="s">
        <v>12701</v>
      </c>
      <c r="N895" s="35">
        <v>6</v>
      </c>
      <c r="O895" s="87"/>
      <c r="P895" s="8"/>
      <c r="Q895" s="2">
        <v>44142</v>
      </c>
    </row>
    <row r="896" spans="1:18">
      <c r="A896" s="8" t="s">
        <v>12761</v>
      </c>
      <c r="B896" s="2" t="e">
        <f>INDEX(Tableau1[], MATCH(Tableau3[[#This Row],[REFERENCE]], Tableau1[NUMERO], 0), 2)</f>
        <v>#N/A</v>
      </c>
      <c r="C896" t="e">
        <f>INDEX(Tableau1[], MATCH(Tableau3[[#This Row],[REFERENCE]], Tableau1[NUMERO], 0), 3)</f>
        <v>#N/A</v>
      </c>
      <c r="D896" t="e">
        <f>INDEX(Tableau1[], MATCH(Tableau3[[#This Row],[REFERENCE]], Tableau1[NUMERO], 0),4)</f>
        <v>#N/A</v>
      </c>
      <c r="E896" t="e">
        <f>INDEX(Tableau1[], MATCH(Tableau3[[#This Row],[REFERENCE]], Tableau1[NUMERO], 0), 5)</f>
        <v>#N/A</v>
      </c>
      <c r="H896" t="s">
        <v>12751</v>
      </c>
      <c r="J896" s="2" t="s">
        <v>12752</v>
      </c>
      <c r="K896" s="2">
        <v>44081</v>
      </c>
      <c r="L896" s="2"/>
      <c r="M896" s="21" t="s">
        <v>12703</v>
      </c>
      <c r="N896" s="35">
        <v>3</v>
      </c>
      <c r="O896" s="85"/>
      <c r="P896" s="8"/>
      <c r="Q896" s="2">
        <v>44142</v>
      </c>
    </row>
    <row r="897" spans="1:17">
      <c r="A897" s="8" t="s">
        <v>12762</v>
      </c>
      <c r="B897" s="2" t="e">
        <f>INDEX(Tableau1[], MATCH(Tableau3[[#This Row],[REFERENCE]], Tableau1[NUMERO], 0), 2)</f>
        <v>#N/A</v>
      </c>
      <c r="C897" t="e">
        <f>INDEX(Tableau1[], MATCH(Tableau3[[#This Row],[REFERENCE]], Tableau1[NUMERO], 0), 3)</f>
        <v>#N/A</v>
      </c>
      <c r="D897" t="e">
        <f>INDEX(Tableau1[], MATCH(Tableau3[[#This Row],[REFERENCE]], Tableau1[NUMERO], 0),4)</f>
        <v>#N/A</v>
      </c>
      <c r="E897" t="e">
        <f>INDEX(Tableau1[], MATCH(Tableau3[[#This Row],[REFERENCE]], Tableau1[NUMERO], 0), 5)</f>
        <v>#N/A</v>
      </c>
      <c r="H897" t="s">
        <v>12751</v>
      </c>
      <c r="J897" s="2" t="s">
        <v>12752</v>
      </c>
      <c r="K897" s="2">
        <v>44081</v>
      </c>
      <c r="L897" s="2"/>
      <c r="M897" s="21" t="s">
        <v>12703</v>
      </c>
      <c r="N897" s="35">
        <v>3</v>
      </c>
      <c r="O897" s="85" t="s">
        <v>12756</v>
      </c>
      <c r="P897" s="8"/>
      <c r="Q897" s="2">
        <v>44142</v>
      </c>
    </row>
    <row r="898" spans="1:17">
      <c r="A898" s="8" t="s">
        <v>12763</v>
      </c>
      <c r="B898" s="2" t="e">
        <f>INDEX(Tableau1[], MATCH(Tableau3[[#This Row],[REFERENCE]], Tableau1[NUMERO], 0), 2)</f>
        <v>#N/A</v>
      </c>
      <c r="C898" t="e">
        <f>INDEX(Tableau1[], MATCH(Tableau3[[#This Row],[REFERENCE]], Tableau1[NUMERO], 0), 3)</f>
        <v>#N/A</v>
      </c>
      <c r="D898" t="e">
        <f>INDEX(Tableau1[], MATCH(Tableau3[[#This Row],[REFERENCE]], Tableau1[NUMERO], 0),4)</f>
        <v>#N/A</v>
      </c>
      <c r="E898" t="e">
        <f>INDEX(Tableau1[], MATCH(Tableau3[[#This Row],[REFERENCE]], Tableau1[NUMERO], 0), 5)</f>
        <v>#N/A</v>
      </c>
      <c r="H898" t="s">
        <v>12751</v>
      </c>
      <c r="J898" s="2" t="s">
        <v>12752</v>
      </c>
      <c r="K898" s="2">
        <v>44081</v>
      </c>
      <c r="L898" s="2"/>
      <c r="M898" s="21" t="s">
        <v>12701</v>
      </c>
      <c r="N898" s="35">
        <v>3</v>
      </c>
      <c r="O898" s="85"/>
      <c r="P898" s="8"/>
      <c r="Q898" s="2">
        <v>44142</v>
      </c>
    </row>
    <row r="899" spans="1:17">
      <c r="A899" s="8" t="s">
        <v>12764</v>
      </c>
      <c r="B899" s="2" t="e">
        <f>INDEX(Tableau1[], MATCH(Tableau3[[#This Row],[REFERENCE]], Tableau1[NUMERO], 0), 2)</f>
        <v>#N/A</v>
      </c>
      <c r="C899" t="e">
        <f>INDEX(Tableau1[], MATCH(Tableau3[[#This Row],[REFERENCE]], Tableau1[NUMERO], 0), 3)</f>
        <v>#N/A</v>
      </c>
      <c r="D899" t="e">
        <f>INDEX(Tableau1[], MATCH(Tableau3[[#This Row],[REFERENCE]], Tableau1[NUMERO], 0),4)</f>
        <v>#N/A</v>
      </c>
      <c r="E899" t="e">
        <f>INDEX(Tableau1[], MATCH(Tableau3[[#This Row],[REFERENCE]], Tableau1[NUMERO], 0), 5)</f>
        <v>#N/A</v>
      </c>
      <c r="H899" t="s">
        <v>12751</v>
      </c>
      <c r="J899" s="2" t="s">
        <v>12752</v>
      </c>
      <c r="K899" s="2">
        <v>44081</v>
      </c>
      <c r="L899" s="2"/>
      <c r="M899" s="21" t="s">
        <v>12701</v>
      </c>
      <c r="N899" s="35">
        <v>57</v>
      </c>
      <c r="O899" s="85"/>
      <c r="P899" s="8"/>
      <c r="Q899" s="2">
        <v>44142</v>
      </c>
    </row>
    <row r="900" spans="1:17">
      <c r="A900" s="8" t="s">
        <v>12765</v>
      </c>
      <c r="B900" s="2" t="e">
        <f>INDEX(Tableau1[], MATCH(Tableau3[[#This Row],[REFERENCE]], Tableau1[NUMERO], 0), 2)</f>
        <v>#N/A</v>
      </c>
      <c r="C900" t="e">
        <f>INDEX(Tableau1[], MATCH(Tableau3[[#This Row],[REFERENCE]], Tableau1[NUMERO], 0), 3)</f>
        <v>#N/A</v>
      </c>
      <c r="D900" t="e">
        <f>INDEX(Tableau1[], MATCH(Tableau3[[#This Row],[REFERENCE]], Tableau1[NUMERO], 0),4)</f>
        <v>#N/A</v>
      </c>
      <c r="E900" t="e">
        <f>INDEX(Tableau1[], MATCH(Tableau3[[#This Row],[REFERENCE]], Tableau1[NUMERO], 0), 5)</f>
        <v>#N/A</v>
      </c>
      <c r="H900" t="s">
        <v>12751</v>
      </c>
      <c r="J900" s="2" t="s">
        <v>12752</v>
      </c>
      <c r="K900" s="2">
        <v>44081</v>
      </c>
      <c r="L900" s="2"/>
      <c r="M900" s="21" t="s">
        <v>12701</v>
      </c>
      <c r="N900" s="35">
        <v>6</v>
      </c>
      <c r="O900" s="85"/>
      <c r="P900" s="8"/>
      <c r="Q900" s="2">
        <v>44142</v>
      </c>
    </row>
    <row r="901" spans="1:17" s="58" customFormat="1" ht="15.75" thickBot="1">
      <c r="A901" s="56" t="s">
        <v>12766</v>
      </c>
      <c r="B901" s="57" t="e">
        <f>INDEX(Tableau1[], MATCH(Tableau3[[#This Row],[REFERENCE]], Tableau1[NUMERO], 0), 2)</f>
        <v>#N/A</v>
      </c>
      <c r="C901" s="58" t="e">
        <f>INDEX(Tableau1[], MATCH(Tableau3[[#This Row],[REFERENCE]], Tableau1[NUMERO], 0), 3)</f>
        <v>#N/A</v>
      </c>
      <c r="D901" s="58" t="e">
        <f>INDEX(Tableau1[], MATCH(Tableau3[[#This Row],[REFERENCE]], Tableau1[NUMERO], 0),4)</f>
        <v>#N/A</v>
      </c>
      <c r="E901" s="58" t="e">
        <f>INDEX(Tableau1[], MATCH(Tableau3[[#This Row],[REFERENCE]], Tableau1[NUMERO], 0), 5)</f>
        <v>#N/A</v>
      </c>
      <c r="H901" s="58" t="s">
        <v>12751</v>
      </c>
      <c r="I901" s="56"/>
      <c r="J901" s="57" t="s">
        <v>12752</v>
      </c>
      <c r="K901" s="57">
        <v>44081</v>
      </c>
      <c r="L901" s="57"/>
      <c r="M901" s="59" t="s">
        <v>12701</v>
      </c>
      <c r="N901" s="60">
        <v>12</v>
      </c>
      <c r="O901" s="88"/>
      <c r="P901" s="56"/>
      <c r="Q901" s="57">
        <v>44142</v>
      </c>
    </row>
    <row r="902" spans="1:17" ht="16.5" thickTop="1" thickBot="1">
      <c r="A902" s="8">
        <v>34408757</v>
      </c>
      <c r="B902" s="2">
        <f>INDEX(Tableau1[], MATCH(Tableau3[[#This Row],[REFERENCE]], Tableau1[NUMERO], 0), 2)</f>
        <v>44078</v>
      </c>
      <c r="C902" t="str">
        <f>INDEX(Tableau1[], MATCH(Tableau3[[#This Row],[REFERENCE]], Tableau1[NUMERO], 0), 3)</f>
        <v>SPEC</v>
      </c>
      <c r="D902" t="str">
        <f>INDEX(Tableau1[], MATCH(Tableau3[[#This Row],[REFERENCE]], Tableau1[NUMERO], 0),4)</f>
        <v>TOIT 800x1000 / IP00 400A ARMOIRE</v>
      </c>
      <c r="E902" t="str">
        <f>INDEX(Tableau1[], MATCH(Tableau3[[#This Row],[REFERENCE]], Tableau1[NUMERO], 0), 5)</f>
        <v>NSA DC KUWEIT UNEECO</v>
      </c>
      <c r="H902" t="s">
        <v>12609</v>
      </c>
      <c r="J902" s="2">
        <v>44081</v>
      </c>
      <c r="K902" s="2">
        <v>44083</v>
      </c>
      <c r="L902" s="2"/>
      <c r="M902" s="21" t="s">
        <v>12701</v>
      </c>
      <c r="N902" s="35">
        <v>2</v>
      </c>
      <c r="O902" s="7">
        <v>248</v>
      </c>
      <c r="P902" s="8" t="s">
        <v>12591</v>
      </c>
      <c r="Q902" s="2">
        <v>44174</v>
      </c>
    </row>
    <row r="903" spans="1:17" s="80" customFormat="1" ht="16.5" thickTop="1" thickBot="1">
      <c r="A903" s="78" t="s">
        <v>12767</v>
      </c>
      <c r="B903" s="79" t="e">
        <f>INDEX(Tableau1[], MATCH(Tableau3[[#This Row],[REFERENCE]], Tableau1[NUMERO], 0), 2)</f>
        <v>#N/A</v>
      </c>
      <c r="C903" s="80" t="e">
        <f>INDEX(Tableau1[], MATCH(Tableau3[[#This Row],[REFERENCE]], Tableau1[NUMERO], 0), 3)</f>
        <v>#N/A</v>
      </c>
      <c r="D903" s="80" t="e">
        <f>INDEX(Tableau1[], MATCH(Tableau3[[#This Row],[REFERENCE]], Tableau1[NUMERO], 0),4)</f>
        <v>#N/A</v>
      </c>
      <c r="E903" s="80" t="e">
        <f>INDEX(Tableau1[], MATCH(Tableau3[[#This Row],[REFERENCE]], Tableau1[NUMERO], 0), 5)</f>
        <v>#N/A</v>
      </c>
      <c r="H903" s="80" t="s">
        <v>12768</v>
      </c>
      <c r="I903" s="78"/>
      <c r="J903" s="79">
        <v>44081</v>
      </c>
      <c r="K903" s="79">
        <v>44082</v>
      </c>
      <c r="L903" s="79"/>
      <c r="M903" s="81" t="s">
        <v>12769</v>
      </c>
      <c r="N903" s="82">
        <v>18</v>
      </c>
      <c r="O903" s="83">
        <v>11.07</v>
      </c>
      <c r="P903" s="78" t="s">
        <v>12642</v>
      </c>
      <c r="Q903" s="79">
        <v>44143</v>
      </c>
    </row>
    <row r="904" spans="1:17" ht="16.5" thickTop="1" thickBot="1">
      <c r="A904" s="8" t="s">
        <v>12767</v>
      </c>
      <c r="B904" s="2" t="e">
        <f>INDEX(Tableau1[], MATCH(Tableau3[[#This Row],[REFERENCE]], Tableau1[NUMERO], 0), 2)</f>
        <v>#N/A</v>
      </c>
      <c r="C904" t="e">
        <f>INDEX(Tableau1[], MATCH(Tableau3[[#This Row],[REFERENCE]], Tableau1[NUMERO], 0), 3)</f>
        <v>#N/A</v>
      </c>
      <c r="D904" t="e">
        <f>INDEX(Tableau1[], MATCH(Tableau3[[#This Row],[REFERENCE]], Tableau1[NUMERO], 0),4)</f>
        <v>#N/A</v>
      </c>
      <c r="E904" t="e">
        <f>INDEX(Tableau1[], MATCH(Tableau3[[#This Row],[REFERENCE]], Tableau1[NUMERO], 0), 5)</f>
        <v>#N/A</v>
      </c>
      <c r="H904" t="s">
        <v>12770</v>
      </c>
      <c r="J904" s="2">
        <v>44082</v>
      </c>
      <c r="K904" s="2">
        <v>44089</v>
      </c>
      <c r="L904" s="2"/>
      <c r="M904" s="21" t="s">
        <v>12769</v>
      </c>
      <c r="N904" s="35">
        <v>18</v>
      </c>
      <c r="O904" s="7">
        <v>5.51</v>
      </c>
      <c r="P904" s="8"/>
      <c r="Q904" s="2">
        <v>44180</v>
      </c>
    </row>
    <row r="905" spans="1:17" s="52" customFormat="1" ht="15.75" thickTop="1">
      <c r="A905" s="89">
        <v>34404945</v>
      </c>
      <c r="B905" s="51">
        <f>INDEX(Tableau1[], MATCH(Tableau3[[#This Row],[REFERENCE]], Tableau1[NUMERO], 0), 2)</f>
        <v>42332</v>
      </c>
      <c r="C905" s="52" t="str">
        <f>INDEX(Tableau1[], MATCH(Tableau3[[#This Row],[REFERENCE]], Tableau1[NUMERO], 0), 3)</f>
        <v>SPEC</v>
      </c>
      <c r="D905" s="52" t="str">
        <f>INDEX(Tableau1[], MATCH(Tableau3[[#This Row],[REFERENCE]], Tableau1[NUMERO], 0),4)</f>
        <v>RESERVE</v>
      </c>
      <c r="E905" s="52" t="str">
        <f>INDEX(Tableau1[], MATCH(Tableau3[[#This Row],[REFERENCE]], Tableau1[NUMERO], 0), 5)</f>
        <v>STX</v>
      </c>
      <c r="H905" s="52" t="s">
        <v>12609</v>
      </c>
      <c r="I905" s="50"/>
      <c r="J905" s="51">
        <v>44084</v>
      </c>
      <c r="K905" s="51">
        <v>44089</v>
      </c>
      <c r="L905" s="51"/>
      <c r="M905" s="54">
        <v>2</v>
      </c>
      <c r="N905" s="54">
        <v>2</v>
      </c>
      <c r="O905" s="55">
        <v>25</v>
      </c>
      <c r="P905" s="50" t="s">
        <v>12633</v>
      </c>
      <c r="Q905" s="51">
        <v>44180</v>
      </c>
    </row>
    <row r="906" spans="1:17">
      <c r="A906" s="90">
        <v>34404923</v>
      </c>
      <c r="B906" s="2">
        <f>INDEX(Tableau1[], MATCH(Tableau3[[#This Row],[REFERENCE]], Tableau1[NUMERO], 0), 2)</f>
        <v>42326</v>
      </c>
      <c r="C906" t="str">
        <f>INDEX(Tableau1[], MATCH(Tableau3[[#This Row],[REFERENCE]], Tableau1[NUMERO], 0), 3)</f>
        <v>SPEC</v>
      </c>
      <c r="D906" t="str">
        <f>INDEX(Tableau1[], MATCH(Tableau3[[#This Row],[REFERENCE]], Tableau1[NUMERO], 0),4)</f>
        <v>PLATINE SUPPORT</v>
      </c>
      <c r="E906" t="str">
        <f>INDEX(Tableau1[], MATCH(Tableau3[[#This Row],[REFERENCE]], Tableau1[NUMERO], 0), 5)</f>
        <v>SAREL</v>
      </c>
      <c r="H906" t="s">
        <v>12609</v>
      </c>
      <c r="J906" s="2">
        <v>44084</v>
      </c>
      <c r="K906" s="2">
        <v>44089</v>
      </c>
      <c r="L906" s="2"/>
      <c r="M906" s="35">
        <v>3</v>
      </c>
      <c r="N906" s="35">
        <v>2</v>
      </c>
      <c r="O906" s="7">
        <v>50</v>
      </c>
      <c r="P906" s="8" t="s">
        <v>12633</v>
      </c>
      <c r="Q906" s="2">
        <v>44180</v>
      </c>
    </row>
    <row r="907" spans="1:17">
      <c r="A907" s="90">
        <v>34404924</v>
      </c>
      <c r="B907" s="2">
        <f>INDEX(Tableau1[], MATCH(Tableau3[[#This Row],[REFERENCE]], Tableau1[NUMERO], 0), 2)</f>
        <v>42326</v>
      </c>
      <c r="C907" t="str">
        <f>INDEX(Tableau1[], MATCH(Tableau3[[#This Row],[REFERENCE]], Tableau1[NUMERO], 0), 3)</f>
        <v>SPEC</v>
      </c>
      <c r="D907" t="str">
        <f>INDEX(Tableau1[], MATCH(Tableau3[[#This Row],[REFERENCE]], Tableau1[NUMERO], 0),4)</f>
        <v>SUPPORT NSX250</v>
      </c>
      <c r="E907">
        <f>INDEX(Tableau1[], MATCH(Tableau3[[#This Row],[REFERENCE]], Tableau1[NUMERO], 0), 5)</f>
        <v>0</v>
      </c>
      <c r="H907" t="s">
        <v>12609</v>
      </c>
      <c r="J907" s="2">
        <v>44084</v>
      </c>
      <c r="K907" s="2">
        <v>44089</v>
      </c>
      <c r="L907" s="2"/>
      <c r="M907" s="35">
        <v>3</v>
      </c>
      <c r="N907" s="35">
        <v>2</v>
      </c>
      <c r="O907" s="7">
        <v>40</v>
      </c>
      <c r="P907" s="8" t="s">
        <v>12633</v>
      </c>
      <c r="Q907" s="2">
        <v>44180</v>
      </c>
    </row>
    <row r="908" spans="1:17">
      <c r="A908" s="90">
        <v>34404933</v>
      </c>
      <c r="B908" s="2">
        <f>INDEX(Tableau1[], MATCH(Tableau3[[#This Row],[REFERENCE]], Tableau1[NUMERO], 0), 2)</f>
        <v>0</v>
      </c>
      <c r="C908">
        <f>INDEX(Tableau1[], MATCH(Tableau3[[#This Row],[REFERENCE]], Tableau1[NUMERO], 0), 3)</f>
        <v>0</v>
      </c>
      <c r="D908" t="str">
        <f>INDEX(Tableau1[], MATCH(Tableau3[[#This Row],[REFERENCE]], Tableau1[NUMERO], 0),4)</f>
        <v>reserve</v>
      </c>
      <c r="E908">
        <f>INDEX(Tableau1[], MATCH(Tableau3[[#This Row],[REFERENCE]], Tableau1[NUMERO], 0), 5)</f>
        <v>0</v>
      </c>
      <c r="H908" t="s">
        <v>12609</v>
      </c>
      <c r="J908" s="2">
        <v>44084</v>
      </c>
      <c r="K908" s="2">
        <v>44089</v>
      </c>
      <c r="L908" s="2"/>
      <c r="M908" s="35">
        <v>2</v>
      </c>
      <c r="N908" s="35">
        <v>2</v>
      </c>
      <c r="O908" s="7">
        <v>68</v>
      </c>
      <c r="P908" s="8" t="s">
        <v>12633</v>
      </c>
      <c r="Q908" s="2">
        <v>44180</v>
      </c>
    </row>
    <row r="909" spans="1:17">
      <c r="A909" s="90">
        <v>34404952</v>
      </c>
      <c r="B909" s="2">
        <f>INDEX(Tableau1[], MATCH(Tableau3[[#This Row],[REFERENCE]], Tableau1[NUMERO], 0), 2)</f>
        <v>42333</v>
      </c>
      <c r="C909" t="str">
        <f>INDEX(Tableau1[], MATCH(Tableau3[[#This Row],[REFERENCE]], Tableau1[NUMERO], 0), 3)</f>
        <v>SPEC</v>
      </c>
      <c r="D909" t="str">
        <f>INDEX(Tableau1[], MATCH(Tableau3[[#This Row],[REFERENCE]], Tableau1[NUMERO], 0),4)</f>
        <v>RESERVE</v>
      </c>
      <c r="E909" t="str">
        <f>INDEX(Tableau1[], MATCH(Tableau3[[#This Row],[REFERENCE]], Tableau1[NUMERO], 0), 5)</f>
        <v>STX</v>
      </c>
      <c r="H909" t="s">
        <v>12609</v>
      </c>
      <c r="J909" s="2">
        <v>44084</v>
      </c>
      <c r="K909" s="2">
        <v>44089</v>
      </c>
      <c r="L909" s="2"/>
      <c r="M909" s="35">
        <v>2</v>
      </c>
      <c r="N909" s="35">
        <v>1</v>
      </c>
      <c r="O909" s="7">
        <v>42</v>
      </c>
      <c r="P909" s="8" t="s">
        <v>12633</v>
      </c>
      <c r="Q909" s="2">
        <v>44180</v>
      </c>
    </row>
    <row r="910" spans="1:17">
      <c r="A910" s="90">
        <v>34404957</v>
      </c>
      <c r="B910" s="2">
        <f>INDEX(Tableau1[], MATCH(Tableau3[[#This Row],[REFERENCE]], Tableau1[NUMERO], 0), 2)</f>
        <v>42333</v>
      </c>
      <c r="C910" t="str">
        <f>INDEX(Tableau1[], MATCH(Tableau3[[#This Row],[REFERENCE]], Tableau1[NUMERO], 0), 3)</f>
        <v>SPEC</v>
      </c>
      <c r="D910" t="str">
        <f>INDEX(Tableau1[], MATCH(Tableau3[[#This Row],[REFERENCE]], Tableau1[NUMERO], 0),4)</f>
        <v>RESERVE</v>
      </c>
      <c r="E910" t="str">
        <f>INDEX(Tableau1[], MATCH(Tableau3[[#This Row],[REFERENCE]], Tableau1[NUMERO], 0), 5)</f>
        <v>STX</v>
      </c>
      <c r="H910" t="s">
        <v>12609</v>
      </c>
      <c r="J910" s="2">
        <v>44084</v>
      </c>
      <c r="K910" s="2">
        <v>44089</v>
      </c>
      <c r="L910" s="2"/>
      <c r="M910" s="35">
        <v>1</v>
      </c>
      <c r="N910" s="35">
        <v>5</v>
      </c>
      <c r="O910" s="7">
        <v>40</v>
      </c>
      <c r="P910" s="8" t="s">
        <v>12633</v>
      </c>
      <c r="Q910" s="2">
        <v>44180</v>
      </c>
    </row>
    <row r="911" spans="1:17">
      <c r="A911" s="90" t="s">
        <v>12771</v>
      </c>
      <c r="B911" s="2" t="e">
        <f>INDEX(Tableau1[], MATCH(Tableau3[[#This Row],[REFERENCE]], Tableau1[NUMERO], 0), 2)</f>
        <v>#N/A</v>
      </c>
      <c r="C911" t="e">
        <f>INDEX(Tableau1[], MATCH(Tableau3[[#This Row],[REFERENCE]], Tableau1[NUMERO], 0), 3)</f>
        <v>#N/A</v>
      </c>
      <c r="D911" t="e">
        <f>INDEX(Tableau1[], MATCH(Tableau3[[#This Row],[REFERENCE]], Tableau1[NUMERO], 0),4)</f>
        <v>#N/A</v>
      </c>
      <c r="E911" t="e">
        <f>INDEX(Tableau1[], MATCH(Tableau3[[#This Row],[REFERENCE]], Tableau1[NUMERO], 0), 5)</f>
        <v>#N/A</v>
      </c>
      <c r="H911" t="s">
        <v>12609</v>
      </c>
      <c r="J911" s="2">
        <v>44084</v>
      </c>
      <c r="K911" s="2">
        <v>44089</v>
      </c>
      <c r="L911" s="2"/>
      <c r="M911" s="35">
        <v>2</v>
      </c>
      <c r="N911" s="35">
        <v>2</v>
      </c>
      <c r="O911" s="7">
        <v>48</v>
      </c>
      <c r="P911" s="8" t="s">
        <v>12633</v>
      </c>
      <c r="Q911" s="2">
        <v>44180</v>
      </c>
    </row>
    <row r="912" spans="1:17">
      <c r="A912" s="90">
        <v>34404989</v>
      </c>
      <c r="B912" s="2">
        <f>INDEX(Tableau1[], MATCH(Tableau3[[#This Row],[REFERENCE]], Tableau1[NUMERO], 0), 2)</f>
        <v>42419</v>
      </c>
      <c r="C912" t="str">
        <f>INDEX(Tableau1[], MATCH(Tableau3[[#This Row],[REFERENCE]], Tableau1[NUMERO], 0), 3)</f>
        <v>SPEC</v>
      </c>
      <c r="D912" t="str">
        <f>INDEX(Tableau1[], MATCH(Tableau3[[#This Row],[REFERENCE]], Tableau1[NUMERO], 0),4)</f>
        <v>reserve</v>
      </c>
      <c r="E912" t="str">
        <f>INDEX(Tableau1[], MATCH(Tableau3[[#This Row],[REFERENCE]], Tableau1[NUMERO], 0), 5)</f>
        <v>STX</v>
      </c>
      <c r="H912" t="s">
        <v>12609</v>
      </c>
      <c r="J912" s="2">
        <v>44084</v>
      </c>
      <c r="K912" s="2">
        <v>44089</v>
      </c>
      <c r="L912" s="2"/>
      <c r="M912" s="35">
        <v>2</v>
      </c>
      <c r="N912" s="35">
        <v>1</v>
      </c>
      <c r="O912" s="7">
        <v>19</v>
      </c>
      <c r="P912" s="8" t="s">
        <v>12633</v>
      </c>
      <c r="Q912" s="2">
        <v>44180</v>
      </c>
    </row>
    <row r="913" spans="1:17">
      <c r="A913" s="90" t="s">
        <v>12772</v>
      </c>
      <c r="B913" s="2" t="e">
        <f>INDEX(Tableau1[], MATCH(Tableau3[[#This Row],[REFERENCE]], Tableau1[NUMERO], 0), 2)</f>
        <v>#N/A</v>
      </c>
      <c r="C913" t="e">
        <f>INDEX(Tableau1[], MATCH(Tableau3[[#This Row],[REFERENCE]], Tableau1[NUMERO], 0), 3)</f>
        <v>#N/A</v>
      </c>
      <c r="D913" t="e">
        <f>INDEX(Tableau1[], MATCH(Tableau3[[#This Row],[REFERENCE]], Tableau1[NUMERO], 0),4)</f>
        <v>#N/A</v>
      </c>
      <c r="E913" t="e">
        <f>INDEX(Tableau1[], MATCH(Tableau3[[#This Row],[REFERENCE]], Tableau1[NUMERO], 0), 5)</f>
        <v>#N/A</v>
      </c>
      <c r="H913" t="s">
        <v>12609</v>
      </c>
      <c r="J913" s="2">
        <v>44084</v>
      </c>
      <c r="K913" s="2">
        <v>44089</v>
      </c>
      <c r="L913" s="2"/>
      <c r="M913" s="35">
        <v>2</v>
      </c>
      <c r="N913" s="35">
        <v>2</v>
      </c>
      <c r="O913" s="7">
        <v>98</v>
      </c>
      <c r="P913" s="8" t="s">
        <v>12633</v>
      </c>
      <c r="Q913" s="2">
        <v>44180</v>
      </c>
    </row>
    <row r="914" spans="1:17">
      <c r="A914" s="90" t="s">
        <v>12773</v>
      </c>
      <c r="B914" s="2" t="e">
        <f>INDEX(Tableau1[], MATCH(Tableau3[[#This Row],[REFERENCE]], Tableau1[NUMERO], 0), 2)</f>
        <v>#N/A</v>
      </c>
      <c r="C914" t="e">
        <f>INDEX(Tableau1[], MATCH(Tableau3[[#This Row],[REFERENCE]], Tableau1[NUMERO], 0), 3)</f>
        <v>#N/A</v>
      </c>
      <c r="D914" t="e">
        <f>INDEX(Tableau1[], MATCH(Tableau3[[#This Row],[REFERENCE]], Tableau1[NUMERO], 0),4)</f>
        <v>#N/A</v>
      </c>
      <c r="E914" t="e">
        <f>INDEX(Tableau1[], MATCH(Tableau3[[#This Row],[REFERENCE]], Tableau1[NUMERO], 0), 5)</f>
        <v>#N/A</v>
      </c>
      <c r="H914" t="s">
        <v>12609</v>
      </c>
      <c r="J914" s="2">
        <v>44084</v>
      </c>
      <c r="K914" s="2">
        <v>44089</v>
      </c>
      <c r="L914" s="2"/>
      <c r="M914" s="35">
        <v>4</v>
      </c>
      <c r="N914" s="35">
        <v>2</v>
      </c>
      <c r="O914" s="7">
        <v>50</v>
      </c>
      <c r="P914" s="8" t="s">
        <v>12633</v>
      </c>
      <c r="Q914" s="2">
        <v>44180</v>
      </c>
    </row>
    <row r="915" spans="1:17">
      <c r="A915" s="90" t="s">
        <v>12774</v>
      </c>
      <c r="B915" s="2" t="e">
        <f>INDEX(Tableau1[], MATCH(Tableau3[[#This Row],[REFERENCE]], Tableau1[NUMERO], 0), 2)</f>
        <v>#N/A</v>
      </c>
      <c r="C915" t="e">
        <f>INDEX(Tableau1[], MATCH(Tableau3[[#This Row],[REFERENCE]], Tableau1[NUMERO], 0), 3)</f>
        <v>#N/A</v>
      </c>
      <c r="D915" t="e">
        <f>INDEX(Tableau1[], MATCH(Tableau3[[#This Row],[REFERENCE]], Tableau1[NUMERO], 0),4)</f>
        <v>#N/A</v>
      </c>
      <c r="E915" t="e">
        <f>INDEX(Tableau1[], MATCH(Tableau3[[#This Row],[REFERENCE]], Tableau1[NUMERO], 0), 5)</f>
        <v>#N/A</v>
      </c>
      <c r="H915" t="s">
        <v>12609</v>
      </c>
      <c r="J915" s="2">
        <v>44084</v>
      </c>
      <c r="K915" s="2">
        <v>44089</v>
      </c>
      <c r="L915" s="2"/>
      <c r="M915" s="35">
        <v>1</v>
      </c>
      <c r="N915" s="35">
        <v>2</v>
      </c>
      <c r="O915" s="7">
        <v>38</v>
      </c>
      <c r="P915" s="8" t="s">
        <v>12633</v>
      </c>
      <c r="Q915" s="2">
        <v>44180</v>
      </c>
    </row>
    <row r="916" spans="1:17">
      <c r="A916" s="90" t="s">
        <v>12775</v>
      </c>
      <c r="B916" s="2" t="e">
        <f>INDEX(Tableau1[], MATCH(Tableau3[[#This Row],[REFERENCE]], Tableau1[NUMERO], 0), 2)</f>
        <v>#N/A</v>
      </c>
      <c r="C916" t="e">
        <f>INDEX(Tableau1[], MATCH(Tableau3[[#This Row],[REFERENCE]], Tableau1[NUMERO], 0), 3)</f>
        <v>#N/A</v>
      </c>
      <c r="D916" t="e">
        <f>INDEX(Tableau1[], MATCH(Tableau3[[#This Row],[REFERENCE]], Tableau1[NUMERO], 0),4)</f>
        <v>#N/A</v>
      </c>
      <c r="E916" t="e">
        <f>INDEX(Tableau1[], MATCH(Tableau3[[#This Row],[REFERENCE]], Tableau1[NUMERO], 0), 5)</f>
        <v>#N/A</v>
      </c>
      <c r="H916" t="s">
        <v>12609</v>
      </c>
      <c r="J916" s="2">
        <v>44084</v>
      </c>
      <c r="K916" s="2">
        <v>44089</v>
      </c>
      <c r="L916" s="2"/>
      <c r="M916" s="35">
        <v>1</v>
      </c>
      <c r="N916" s="35">
        <v>2</v>
      </c>
      <c r="O916" s="7">
        <v>38</v>
      </c>
      <c r="P916" s="8" t="s">
        <v>12633</v>
      </c>
      <c r="Q916" s="2">
        <v>44180</v>
      </c>
    </row>
    <row r="917" spans="1:17">
      <c r="A917" s="90" t="s">
        <v>12776</v>
      </c>
      <c r="B917" s="2" t="e">
        <f>INDEX(Tableau1[], MATCH(Tableau3[[#This Row],[REFERENCE]], Tableau1[NUMERO], 0), 2)</f>
        <v>#N/A</v>
      </c>
      <c r="C917" t="e">
        <f>INDEX(Tableau1[], MATCH(Tableau3[[#This Row],[REFERENCE]], Tableau1[NUMERO], 0), 3)</f>
        <v>#N/A</v>
      </c>
      <c r="D917" t="e">
        <f>INDEX(Tableau1[], MATCH(Tableau3[[#This Row],[REFERENCE]], Tableau1[NUMERO], 0),4)</f>
        <v>#N/A</v>
      </c>
      <c r="E917" t="e">
        <f>INDEX(Tableau1[], MATCH(Tableau3[[#This Row],[REFERENCE]], Tableau1[NUMERO], 0), 5)</f>
        <v>#N/A</v>
      </c>
      <c r="H917" t="s">
        <v>12609</v>
      </c>
      <c r="J917" s="2">
        <v>44084</v>
      </c>
      <c r="K917" s="2">
        <v>44089</v>
      </c>
      <c r="L917" s="2"/>
      <c r="M917" s="35">
        <v>2</v>
      </c>
      <c r="N917" s="35">
        <v>1</v>
      </c>
      <c r="O917" s="7">
        <v>38</v>
      </c>
      <c r="P917" s="8" t="s">
        <v>12633</v>
      </c>
      <c r="Q917" s="2">
        <v>44180</v>
      </c>
    </row>
    <row r="918" spans="1:17">
      <c r="A918" s="90" t="s">
        <v>12777</v>
      </c>
      <c r="B918" s="2" t="e">
        <f>INDEX(Tableau1[], MATCH(Tableau3[[#This Row],[REFERENCE]], Tableau1[NUMERO], 0), 2)</f>
        <v>#N/A</v>
      </c>
      <c r="C918" t="e">
        <f>INDEX(Tableau1[], MATCH(Tableau3[[#This Row],[REFERENCE]], Tableau1[NUMERO], 0), 3)</f>
        <v>#N/A</v>
      </c>
      <c r="D918" t="e">
        <f>INDEX(Tableau1[], MATCH(Tableau3[[#This Row],[REFERENCE]], Tableau1[NUMERO], 0),4)</f>
        <v>#N/A</v>
      </c>
      <c r="E918" t="e">
        <f>INDEX(Tableau1[], MATCH(Tableau3[[#This Row],[REFERENCE]], Tableau1[NUMERO], 0), 5)</f>
        <v>#N/A</v>
      </c>
      <c r="H918" t="s">
        <v>12609</v>
      </c>
      <c r="J918" s="2">
        <v>44084</v>
      </c>
      <c r="K918" s="2">
        <v>44089</v>
      </c>
      <c r="L918" s="2"/>
      <c r="M918" s="35">
        <v>1</v>
      </c>
      <c r="N918" s="35">
        <v>1</v>
      </c>
      <c r="O918" s="7">
        <v>38</v>
      </c>
      <c r="P918" s="8" t="s">
        <v>12633</v>
      </c>
      <c r="Q918" s="2">
        <v>44180</v>
      </c>
    </row>
    <row r="919" spans="1:17">
      <c r="A919" s="90" t="s">
        <v>12778</v>
      </c>
      <c r="B919" s="2" t="e">
        <f>INDEX(Tableau1[], MATCH(Tableau3[[#This Row],[REFERENCE]], Tableau1[NUMERO], 0), 2)</f>
        <v>#N/A</v>
      </c>
      <c r="C919" t="e">
        <f>INDEX(Tableau1[], MATCH(Tableau3[[#This Row],[REFERENCE]], Tableau1[NUMERO], 0), 3)</f>
        <v>#N/A</v>
      </c>
      <c r="D919" t="e">
        <f>INDEX(Tableau1[], MATCH(Tableau3[[#This Row],[REFERENCE]], Tableau1[NUMERO], 0),4)</f>
        <v>#N/A</v>
      </c>
      <c r="E919" t="e">
        <f>INDEX(Tableau1[], MATCH(Tableau3[[#This Row],[REFERENCE]], Tableau1[NUMERO], 0), 5)</f>
        <v>#N/A</v>
      </c>
      <c r="H919" t="s">
        <v>12609</v>
      </c>
      <c r="J919" s="2">
        <v>44084</v>
      </c>
      <c r="K919" s="2">
        <v>44089</v>
      </c>
      <c r="L919" s="2"/>
      <c r="M919" s="35">
        <v>2</v>
      </c>
      <c r="N919" s="35">
        <v>1</v>
      </c>
      <c r="O919" s="7">
        <v>74</v>
      </c>
      <c r="P919" s="8" t="s">
        <v>12633</v>
      </c>
      <c r="Q919" s="2">
        <v>44180</v>
      </c>
    </row>
    <row r="920" spans="1:17">
      <c r="A920" s="90" t="s">
        <v>12779</v>
      </c>
      <c r="B920" s="2" t="e">
        <f>INDEX(Tableau1[], MATCH(Tableau3[[#This Row],[REFERENCE]], Tableau1[NUMERO], 0), 2)</f>
        <v>#N/A</v>
      </c>
      <c r="C920" t="e">
        <f>INDEX(Tableau1[], MATCH(Tableau3[[#This Row],[REFERENCE]], Tableau1[NUMERO], 0), 3)</f>
        <v>#N/A</v>
      </c>
      <c r="D920" t="e">
        <f>INDEX(Tableau1[], MATCH(Tableau3[[#This Row],[REFERENCE]], Tableau1[NUMERO], 0),4)</f>
        <v>#N/A</v>
      </c>
      <c r="E920" t="e">
        <f>INDEX(Tableau1[], MATCH(Tableau3[[#This Row],[REFERENCE]], Tableau1[NUMERO], 0), 5)</f>
        <v>#N/A</v>
      </c>
      <c r="H920" t="s">
        <v>12609</v>
      </c>
      <c r="J920" s="2">
        <v>44084</v>
      </c>
      <c r="K920" s="2">
        <v>44089</v>
      </c>
      <c r="L920" s="2"/>
      <c r="M920" s="35">
        <v>2</v>
      </c>
      <c r="N920" s="35">
        <v>1</v>
      </c>
      <c r="O920" s="7">
        <v>75</v>
      </c>
      <c r="P920" s="8" t="s">
        <v>12633</v>
      </c>
      <c r="Q920" s="2">
        <v>44180</v>
      </c>
    </row>
    <row r="921" spans="1:17">
      <c r="A921" s="90" t="s">
        <v>12780</v>
      </c>
      <c r="B921" s="2" t="e">
        <f>INDEX(Tableau1[], MATCH(Tableau3[[#This Row],[REFERENCE]], Tableau1[NUMERO], 0), 2)</f>
        <v>#N/A</v>
      </c>
      <c r="C921" t="e">
        <f>INDEX(Tableau1[], MATCH(Tableau3[[#This Row],[REFERENCE]], Tableau1[NUMERO], 0), 3)</f>
        <v>#N/A</v>
      </c>
      <c r="D921" t="e">
        <f>INDEX(Tableau1[], MATCH(Tableau3[[#This Row],[REFERENCE]], Tableau1[NUMERO], 0),4)</f>
        <v>#N/A</v>
      </c>
      <c r="E921" t="e">
        <f>INDEX(Tableau1[], MATCH(Tableau3[[#This Row],[REFERENCE]], Tableau1[NUMERO], 0), 5)</f>
        <v>#N/A</v>
      </c>
      <c r="H921" t="s">
        <v>12609</v>
      </c>
      <c r="J921" s="2">
        <v>44084</v>
      </c>
      <c r="K921" s="2">
        <v>44089</v>
      </c>
      <c r="L921" s="2"/>
      <c r="M921" s="35">
        <v>1</v>
      </c>
      <c r="N921" s="35">
        <v>1</v>
      </c>
      <c r="O921" s="7">
        <v>56</v>
      </c>
      <c r="P921" s="8" t="s">
        <v>12633</v>
      </c>
      <c r="Q921" s="2">
        <v>44180</v>
      </c>
    </row>
    <row r="922" spans="1:17">
      <c r="A922" s="90" t="s">
        <v>12781</v>
      </c>
      <c r="B922" s="2" t="e">
        <f>INDEX(Tableau1[], MATCH(Tableau3[[#This Row],[REFERENCE]], Tableau1[NUMERO], 0), 2)</f>
        <v>#N/A</v>
      </c>
      <c r="C922" t="e">
        <f>INDEX(Tableau1[], MATCH(Tableau3[[#This Row],[REFERENCE]], Tableau1[NUMERO], 0), 3)</f>
        <v>#N/A</v>
      </c>
      <c r="D922" t="e">
        <f>INDEX(Tableau1[], MATCH(Tableau3[[#This Row],[REFERENCE]], Tableau1[NUMERO], 0),4)</f>
        <v>#N/A</v>
      </c>
      <c r="E922" t="e">
        <f>INDEX(Tableau1[], MATCH(Tableau3[[#This Row],[REFERENCE]], Tableau1[NUMERO], 0), 5)</f>
        <v>#N/A</v>
      </c>
      <c r="H922" t="s">
        <v>12609</v>
      </c>
      <c r="J922" s="2">
        <v>44084</v>
      </c>
      <c r="K922" s="2">
        <v>44089</v>
      </c>
      <c r="L922" s="2"/>
      <c r="M922" s="35">
        <v>1</v>
      </c>
      <c r="N922" s="35">
        <v>1</v>
      </c>
      <c r="O922" s="7">
        <v>56</v>
      </c>
      <c r="P922" s="8" t="s">
        <v>12633</v>
      </c>
      <c r="Q922" s="2">
        <v>44180</v>
      </c>
    </row>
    <row r="923" spans="1:17">
      <c r="A923" s="90" t="s">
        <v>12782</v>
      </c>
      <c r="B923" s="2" t="e">
        <f>INDEX(Tableau1[], MATCH(Tableau3[[#This Row],[REFERENCE]], Tableau1[NUMERO], 0), 2)</f>
        <v>#N/A</v>
      </c>
      <c r="C923" t="e">
        <f>INDEX(Tableau1[], MATCH(Tableau3[[#This Row],[REFERENCE]], Tableau1[NUMERO], 0), 3)</f>
        <v>#N/A</v>
      </c>
      <c r="D923" t="e">
        <f>INDEX(Tableau1[], MATCH(Tableau3[[#This Row],[REFERENCE]], Tableau1[NUMERO], 0),4)</f>
        <v>#N/A</v>
      </c>
      <c r="E923" t="e">
        <f>INDEX(Tableau1[], MATCH(Tableau3[[#This Row],[REFERENCE]], Tableau1[NUMERO], 0), 5)</f>
        <v>#N/A</v>
      </c>
      <c r="H923" t="s">
        <v>12609</v>
      </c>
      <c r="J923" s="2">
        <v>44084</v>
      </c>
      <c r="K923" s="2">
        <v>44089</v>
      </c>
      <c r="L923" s="2"/>
      <c r="M923" s="35">
        <v>1</v>
      </c>
      <c r="N923" s="35">
        <v>1</v>
      </c>
      <c r="O923" s="7">
        <v>56</v>
      </c>
      <c r="P923" s="8" t="s">
        <v>12633</v>
      </c>
      <c r="Q923" s="2">
        <v>44180</v>
      </c>
    </row>
    <row r="924" spans="1:17">
      <c r="A924" s="90" t="s">
        <v>12783</v>
      </c>
      <c r="B924" s="2" t="e">
        <f>INDEX(Tableau1[], MATCH(Tableau3[[#This Row],[REFERENCE]], Tableau1[NUMERO], 0), 2)</f>
        <v>#N/A</v>
      </c>
      <c r="C924" t="e">
        <f>INDEX(Tableau1[], MATCH(Tableau3[[#This Row],[REFERENCE]], Tableau1[NUMERO], 0), 3)</f>
        <v>#N/A</v>
      </c>
      <c r="D924" t="e">
        <f>INDEX(Tableau1[], MATCH(Tableau3[[#This Row],[REFERENCE]], Tableau1[NUMERO], 0),4)</f>
        <v>#N/A</v>
      </c>
      <c r="E924" t="e">
        <f>INDEX(Tableau1[], MATCH(Tableau3[[#This Row],[REFERENCE]], Tableau1[NUMERO], 0), 5)</f>
        <v>#N/A</v>
      </c>
      <c r="H924" t="s">
        <v>12609</v>
      </c>
      <c r="J924" s="2">
        <v>44084</v>
      </c>
      <c r="K924" s="2">
        <v>44089</v>
      </c>
      <c r="L924" s="2"/>
      <c r="M924" s="35">
        <v>1</v>
      </c>
      <c r="N924" s="35">
        <v>1</v>
      </c>
      <c r="O924" s="7">
        <v>60</v>
      </c>
      <c r="P924" s="8" t="s">
        <v>12633</v>
      </c>
      <c r="Q924" s="2">
        <v>44180</v>
      </c>
    </row>
    <row r="925" spans="1:17">
      <c r="A925" s="90" t="s">
        <v>12784</v>
      </c>
      <c r="B925" s="2" t="e">
        <f>INDEX(Tableau1[], MATCH(Tableau3[[#This Row],[REFERENCE]], Tableau1[NUMERO], 0), 2)</f>
        <v>#N/A</v>
      </c>
      <c r="C925" t="e">
        <f>INDEX(Tableau1[], MATCH(Tableau3[[#This Row],[REFERENCE]], Tableau1[NUMERO], 0), 3)</f>
        <v>#N/A</v>
      </c>
      <c r="D925" t="e">
        <f>INDEX(Tableau1[], MATCH(Tableau3[[#This Row],[REFERENCE]], Tableau1[NUMERO], 0),4)</f>
        <v>#N/A</v>
      </c>
      <c r="E925" t="e">
        <f>INDEX(Tableau1[], MATCH(Tableau3[[#This Row],[REFERENCE]], Tableau1[NUMERO], 0), 5)</f>
        <v>#N/A</v>
      </c>
      <c r="H925" t="s">
        <v>12609</v>
      </c>
      <c r="J925" s="2">
        <v>44084</v>
      </c>
      <c r="K925" s="2">
        <v>44089</v>
      </c>
      <c r="L925" s="2"/>
      <c r="M925" s="35">
        <v>1</v>
      </c>
      <c r="N925" s="35">
        <v>1</v>
      </c>
      <c r="O925" s="7">
        <v>56</v>
      </c>
      <c r="P925" s="8" t="s">
        <v>12633</v>
      </c>
      <c r="Q925" s="2">
        <v>44180</v>
      </c>
    </row>
    <row r="926" spans="1:17">
      <c r="A926" s="90" t="s">
        <v>12785</v>
      </c>
      <c r="B926" s="2" t="e">
        <f>INDEX(Tableau1[], MATCH(Tableau3[[#This Row],[REFERENCE]], Tableau1[NUMERO], 0), 2)</f>
        <v>#N/A</v>
      </c>
      <c r="C926" t="e">
        <f>INDEX(Tableau1[], MATCH(Tableau3[[#This Row],[REFERENCE]], Tableau1[NUMERO], 0), 3)</f>
        <v>#N/A</v>
      </c>
      <c r="D926" t="e">
        <f>INDEX(Tableau1[], MATCH(Tableau3[[#This Row],[REFERENCE]], Tableau1[NUMERO], 0),4)</f>
        <v>#N/A</v>
      </c>
      <c r="E926" t="e">
        <f>INDEX(Tableau1[], MATCH(Tableau3[[#This Row],[REFERENCE]], Tableau1[NUMERO], 0), 5)</f>
        <v>#N/A</v>
      </c>
      <c r="H926" t="s">
        <v>12609</v>
      </c>
      <c r="J926" s="2">
        <v>44084</v>
      </c>
      <c r="K926" s="2">
        <v>44089</v>
      </c>
      <c r="L926" s="2"/>
      <c r="M926" s="35">
        <v>2</v>
      </c>
      <c r="N926" s="35">
        <v>1</v>
      </c>
      <c r="O926" s="7">
        <v>64</v>
      </c>
      <c r="P926" s="8" t="s">
        <v>12633</v>
      </c>
      <c r="Q926" s="2">
        <v>44180</v>
      </c>
    </row>
    <row r="927" spans="1:17">
      <c r="A927" s="90">
        <v>34406420</v>
      </c>
      <c r="B927" s="2">
        <f>INDEX(Tableau1[], MATCH(Tableau3[[#This Row],[REFERENCE]], Tableau1[NUMERO], 0), 2)</f>
        <v>43080</v>
      </c>
      <c r="C927" t="str">
        <f>INDEX(Tableau1[], MATCH(Tableau3[[#This Row],[REFERENCE]], Tableau1[NUMERO], 0), 3)</f>
        <v>SPEC</v>
      </c>
      <c r="D927" t="str">
        <f>INDEX(Tableau1[], MATCH(Tableau3[[#This Row],[REFERENCE]], Tableau1[NUMERO], 0),4)</f>
        <v>LEFT FLANGE</v>
      </c>
      <c r="E927" t="str">
        <f>INDEX(Tableau1[], MATCH(Tableau3[[#This Row],[REFERENCE]], Tableau1[NUMERO], 0), 5)</f>
        <v>STX</v>
      </c>
      <c r="H927" t="s">
        <v>12609</v>
      </c>
      <c r="J927" s="2">
        <v>44084</v>
      </c>
      <c r="K927" s="2">
        <v>44089</v>
      </c>
      <c r="L927" s="2"/>
      <c r="M927" s="35">
        <v>2</v>
      </c>
      <c r="N927" s="35">
        <v>1</v>
      </c>
      <c r="O927" s="7">
        <v>15</v>
      </c>
      <c r="P927" s="8" t="s">
        <v>12633</v>
      </c>
      <c r="Q927" s="2">
        <v>44180</v>
      </c>
    </row>
    <row r="928" spans="1:17">
      <c r="A928" s="90">
        <v>34406421</v>
      </c>
      <c r="B928" s="2">
        <f>INDEX(Tableau1[], MATCH(Tableau3[[#This Row],[REFERENCE]], Tableau1[NUMERO], 0), 2)</f>
        <v>43080</v>
      </c>
      <c r="C928" t="str">
        <f>INDEX(Tableau1[], MATCH(Tableau3[[#This Row],[REFERENCE]], Tableau1[NUMERO], 0), 3)</f>
        <v>SPEC</v>
      </c>
      <c r="D928" t="str">
        <f>INDEX(Tableau1[], MATCH(Tableau3[[#This Row],[REFERENCE]], Tableau1[NUMERO], 0),4)</f>
        <v>TERMINALS BLOCKS SUPPORT</v>
      </c>
      <c r="E928" t="str">
        <f>INDEX(Tableau1[], MATCH(Tableau3[[#This Row],[REFERENCE]], Tableau1[NUMERO], 0), 5)</f>
        <v>STX</v>
      </c>
      <c r="H928" t="s">
        <v>12609</v>
      </c>
      <c r="J928" s="2">
        <v>44084</v>
      </c>
      <c r="K928" s="2">
        <v>44089</v>
      </c>
      <c r="L928" s="2"/>
      <c r="M928" s="35">
        <v>2</v>
      </c>
      <c r="N928" s="35">
        <v>1</v>
      </c>
      <c r="O928" s="7">
        <v>58</v>
      </c>
      <c r="P928" s="8" t="s">
        <v>12633</v>
      </c>
      <c r="Q928" s="2">
        <v>44180</v>
      </c>
    </row>
    <row r="929" spans="1:17">
      <c r="A929" s="90">
        <v>34406454</v>
      </c>
      <c r="B929" s="2">
        <f>INDEX(Tableau1[], MATCH(Tableau3[[#This Row],[REFERENCE]], Tableau1[NUMERO], 0), 2)</f>
        <v>43103</v>
      </c>
      <c r="C929" t="str">
        <f>INDEX(Tableau1[], MATCH(Tableau3[[#This Row],[REFERENCE]], Tableau1[NUMERO], 0), 3)</f>
        <v>SPEC</v>
      </c>
      <c r="D929" t="str">
        <f>INDEX(Tableau1[], MATCH(Tableau3[[#This Row],[REFERENCE]], Tableau1[NUMERO], 0),4)</f>
        <v>CIRCUIT BREAKER SUPPORT</v>
      </c>
      <c r="E929" t="str">
        <f>INDEX(Tableau1[], MATCH(Tableau3[[#This Row],[REFERENCE]], Tableau1[NUMERO], 0), 5)</f>
        <v>STX</v>
      </c>
      <c r="H929" t="s">
        <v>12609</v>
      </c>
      <c r="J929" s="2">
        <v>44084</v>
      </c>
      <c r="K929" s="2">
        <v>44089</v>
      </c>
      <c r="L929" s="2"/>
      <c r="M929" s="35">
        <v>1</v>
      </c>
      <c r="N929" s="35">
        <v>1</v>
      </c>
      <c r="O929" s="7">
        <v>20</v>
      </c>
      <c r="P929" s="8" t="s">
        <v>12633</v>
      </c>
      <c r="Q929" s="2">
        <v>44180</v>
      </c>
    </row>
    <row r="930" spans="1:17" s="58" customFormat="1" ht="15.75" thickBot="1">
      <c r="A930" s="91">
        <v>34404932</v>
      </c>
      <c r="B930" s="57">
        <f>INDEX(Tableau1[], MATCH(Tableau3[[#This Row],[REFERENCE]], Tableau1[NUMERO], 0), 2)</f>
        <v>0</v>
      </c>
      <c r="C930" s="58">
        <f>INDEX(Tableau1[], MATCH(Tableau3[[#This Row],[REFERENCE]], Tableau1[NUMERO], 0), 3)</f>
        <v>0</v>
      </c>
      <c r="D930" s="58" t="str">
        <f>INDEX(Tableau1[], MATCH(Tableau3[[#This Row],[REFERENCE]], Tableau1[NUMERO], 0),4)</f>
        <v>reserve</v>
      </c>
      <c r="E930" s="58">
        <f>INDEX(Tableau1[], MATCH(Tableau3[[#This Row],[REFERENCE]], Tableau1[NUMERO], 0), 5)</f>
        <v>0</v>
      </c>
      <c r="H930" s="58" t="s">
        <v>12609</v>
      </c>
      <c r="I930" s="56"/>
      <c r="J930" s="57">
        <v>44084</v>
      </c>
      <c r="K930" s="57">
        <v>44089</v>
      </c>
      <c r="L930" s="57"/>
      <c r="M930" s="60">
        <v>1</v>
      </c>
      <c r="N930" s="60">
        <v>8</v>
      </c>
      <c r="O930" s="61">
        <v>12</v>
      </c>
      <c r="P930" s="56" t="s">
        <v>12633</v>
      </c>
      <c r="Q930" s="57">
        <v>44180</v>
      </c>
    </row>
    <row r="931" spans="1:17" ht="15.75" thickTop="1">
      <c r="A931" s="89">
        <v>34404945</v>
      </c>
      <c r="B931" s="2">
        <f>INDEX(Tableau1[], MATCH(Tableau3[[#This Row],[REFERENCE]], Tableau1[NUMERO], 0), 2)</f>
        <v>42332</v>
      </c>
      <c r="C931" t="str">
        <f>INDEX(Tableau1[], MATCH(Tableau3[[#This Row],[REFERENCE]], Tableau1[NUMERO], 0), 3)</f>
        <v>SPEC</v>
      </c>
      <c r="D931" t="str">
        <f>INDEX(Tableau1[], MATCH(Tableau3[[#This Row],[REFERENCE]], Tableau1[NUMERO], 0),4)</f>
        <v>RESERVE</v>
      </c>
      <c r="E931" t="str">
        <f>INDEX(Tableau1[], MATCH(Tableau3[[#This Row],[REFERENCE]], Tableau1[NUMERO], 0), 5)</f>
        <v>STX</v>
      </c>
      <c r="H931" t="s">
        <v>12723</v>
      </c>
      <c r="J931" s="100" t="s">
        <v>12786</v>
      </c>
      <c r="K931" s="101">
        <v>44104</v>
      </c>
      <c r="L931" s="51"/>
      <c r="M931" s="54">
        <v>2</v>
      </c>
      <c r="N931" s="54">
        <v>2</v>
      </c>
      <c r="O931" s="7">
        <v>44</v>
      </c>
      <c r="P931" s="8" t="s">
        <v>12787</v>
      </c>
      <c r="Q931" s="2">
        <v>44196</v>
      </c>
    </row>
    <row r="932" spans="1:17">
      <c r="A932" s="90">
        <v>34404923</v>
      </c>
      <c r="B932" s="2">
        <f>INDEX(Tableau1[], MATCH(Tableau3[[#This Row],[REFERENCE]], Tableau1[NUMERO], 0), 2)</f>
        <v>42326</v>
      </c>
      <c r="C932" t="str">
        <f>INDEX(Tableau1[], MATCH(Tableau3[[#This Row],[REFERENCE]], Tableau1[NUMERO], 0), 3)</f>
        <v>SPEC</v>
      </c>
      <c r="D932" t="str">
        <f>INDEX(Tableau1[], MATCH(Tableau3[[#This Row],[REFERENCE]], Tableau1[NUMERO], 0),4)</f>
        <v>PLATINE SUPPORT</v>
      </c>
      <c r="E932" t="str">
        <f>INDEX(Tableau1[], MATCH(Tableau3[[#This Row],[REFERENCE]], Tableau1[NUMERO], 0), 5)</f>
        <v>SAREL</v>
      </c>
      <c r="H932" t="s">
        <v>12723</v>
      </c>
      <c r="J932" s="11" t="s">
        <v>12786</v>
      </c>
      <c r="K932" s="76">
        <v>44104</v>
      </c>
      <c r="L932" s="2"/>
      <c r="M932" s="35">
        <v>3</v>
      </c>
      <c r="N932" s="35">
        <v>2</v>
      </c>
      <c r="O932" s="7">
        <v>47</v>
      </c>
      <c r="P932" s="8" t="s">
        <v>12787</v>
      </c>
      <c r="Q932" s="2">
        <v>44196</v>
      </c>
    </row>
    <row r="933" spans="1:17">
      <c r="A933" s="90">
        <v>34404924</v>
      </c>
      <c r="B933" s="2">
        <f>INDEX(Tableau1[], MATCH(Tableau3[[#This Row],[REFERENCE]], Tableau1[NUMERO], 0), 2)</f>
        <v>42326</v>
      </c>
      <c r="C933" t="str">
        <f>INDEX(Tableau1[], MATCH(Tableau3[[#This Row],[REFERENCE]], Tableau1[NUMERO], 0), 3)</f>
        <v>SPEC</v>
      </c>
      <c r="D933" t="str">
        <f>INDEX(Tableau1[], MATCH(Tableau3[[#This Row],[REFERENCE]], Tableau1[NUMERO], 0),4)</f>
        <v>SUPPORT NSX250</v>
      </c>
      <c r="E933">
        <f>INDEX(Tableau1[], MATCH(Tableau3[[#This Row],[REFERENCE]], Tableau1[NUMERO], 0), 5)</f>
        <v>0</v>
      </c>
      <c r="H933" t="s">
        <v>12723</v>
      </c>
      <c r="J933" s="11" t="s">
        <v>12786</v>
      </c>
      <c r="K933" s="76">
        <v>44104</v>
      </c>
      <c r="L933" s="2"/>
      <c r="M933" s="35">
        <v>3</v>
      </c>
      <c r="N933" s="35">
        <v>2</v>
      </c>
      <c r="O933" s="7">
        <v>46</v>
      </c>
      <c r="P933" s="8" t="s">
        <v>12787</v>
      </c>
      <c r="Q933" s="2">
        <v>44196</v>
      </c>
    </row>
    <row r="934" spans="1:17">
      <c r="A934" s="90">
        <v>34404933</v>
      </c>
      <c r="B934" s="2">
        <f>INDEX(Tableau1[], MATCH(Tableau3[[#This Row],[REFERENCE]], Tableau1[NUMERO], 0), 2)</f>
        <v>0</v>
      </c>
      <c r="C934">
        <f>INDEX(Tableau1[], MATCH(Tableau3[[#This Row],[REFERENCE]], Tableau1[NUMERO], 0), 3)</f>
        <v>0</v>
      </c>
      <c r="D934" t="str">
        <f>INDEX(Tableau1[], MATCH(Tableau3[[#This Row],[REFERENCE]], Tableau1[NUMERO], 0),4)</f>
        <v>reserve</v>
      </c>
      <c r="E934">
        <f>INDEX(Tableau1[], MATCH(Tableau3[[#This Row],[REFERENCE]], Tableau1[NUMERO], 0), 5)</f>
        <v>0</v>
      </c>
      <c r="H934" t="s">
        <v>12723</v>
      </c>
      <c r="J934" s="11" t="s">
        <v>12786</v>
      </c>
      <c r="K934" s="76">
        <v>44104</v>
      </c>
      <c r="L934" s="2"/>
      <c r="M934" s="35">
        <v>2</v>
      </c>
      <c r="N934" s="35">
        <v>2</v>
      </c>
      <c r="O934" s="7">
        <v>53</v>
      </c>
      <c r="P934" s="8" t="s">
        <v>12787</v>
      </c>
      <c r="Q934" s="2">
        <v>44196</v>
      </c>
    </row>
    <row r="935" spans="1:17">
      <c r="A935" s="90">
        <v>34404952</v>
      </c>
      <c r="B935" s="2">
        <f>INDEX(Tableau1[], MATCH(Tableau3[[#This Row],[REFERENCE]], Tableau1[NUMERO], 0), 2)</f>
        <v>42333</v>
      </c>
      <c r="C935" t="str">
        <f>INDEX(Tableau1[], MATCH(Tableau3[[#This Row],[REFERENCE]], Tableau1[NUMERO], 0), 3)</f>
        <v>SPEC</v>
      </c>
      <c r="D935" t="str">
        <f>INDEX(Tableau1[], MATCH(Tableau3[[#This Row],[REFERENCE]], Tableau1[NUMERO], 0),4)</f>
        <v>RESERVE</v>
      </c>
      <c r="E935" t="str">
        <f>INDEX(Tableau1[], MATCH(Tableau3[[#This Row],[REFERENCE]], Tableau1[NUMERO], 0), 5)</f>
        <v>STX</v>
      </c>
      <c r="H935" t="s">
        <v>12723</v>
      </c>
      <c r="J935" s="11" t="s">
        <v>12786</v>
      </c>
      <c r="K935" s="76">
        <v>44104</v>
      </c>
      <c r="L935" s="2"/>
      <c r="M935" s="35">
        <v>2</v>
      </c>
      <c r="N935" s="35">
        <v>1</v>
      </c>
      <c r="O935" s="7">
        <v>58</v>
      </c>
      <c r="P935" s="8" t="s">
        <v>12787</v>
      </c>
      <c r="Q935" s="2">
        <v>44196</v>
      </c>
    </row>
    <row r="936" spans="1:17">
      <c r="A936" s="90">
        <v>34404957</v>
      </c>
      <c r="B936" s="2">
        <f>INDEX(Tableau1[], MATCH(Tableau3[[#This Row],[REFERENCE]], Tableau1[NUMERO], 0), 2)</f>
        <v>42333</v>
      </c>
      <c r="C936" t="str">
        <f>INDEX(Tableau1[], MATCH(Tableau3[[#This Row],[REFERENCE]], Tableau1[NUMERO], 0), 3)</f>
        <v>SPEC</v>
      </c>
      <c r="D936" t="str">
        <f>INDEX(Tableau1[], MATCH(Tableau3[[#This Row],[REFERENCE]], Tableau1[NUMERO], 0),4)</f>
        <v>RESERVE</v>
      </c>
      <c r="E936" t="str">
        <f>INDEX(Tableau1[], MATCH(Tableau3[[#This Row],[REFERENCE]], Tableau1[NUMERO], 0), 5)</f>
        <v>STX</v>
      </c>
      <c r="H936" t="s">
        <v>12723</v>
      </c>
      <c r="J936" s="11" t="s">
        <v>12786</v>
      </c>
      <c r="K936" s="76">
        <v>44104</v>
      </c>
      <c r="L936" s="2"/>
      <c r="M936" s="35">
        <v>1</v>
      </c>
      <c r="N936" s="35">
        <v>5</v>
      </c>
      <c r="O936" s="7">
        <v>29</v>
      </c>
      <c r="P936" s="8" t="s">
        <v>12787</v>
      </c>
      <c r="Q936" s="2">
        <v>44196</v>
      </c>
    </row>
    <row r="937" spans="1:17">
      <c r="A937" s="90" t="s">
        <v>12771</v>
      </c>
      <c r="B937" s="2" t="e">
        <f>INDEX(Tableau1[], MATCH(Tableau3[[#This Row],[REFERENCE]], Tableau1[NUMERO], 0), 2)</f>
        <v>#N/A</v>
      </c>
      <c r="C937" t="e">
        <f>INDEX(Tableau1[], MATCH(Tableau3[[#This Row],[REFERENCE]], Tableau1[NUMERO], 0), 3)</f>
        <v>#N/A</v>
      </c>
      <c r="D937" t="e">
        <f>INDEX(Tableau1[], MATCH(Tableau3[[#This Row],[REFERENCE]], Tableau1[NUMERO], 0),4)</f>
        <v>#N/A</v>
      </c>
      <c r="E937" t="e">
        <f>INDEX(Tableau1[], MATCH(Tableau3[[#This Row],[REFERENCE]], Tableau1[NUMERO], 0), 5)</f>
        <v>#N/A</v>
      </c>
      <c r="H937" t="s">
        <v>12723</v>
      </c>
      <c r="J937" s="11" t="s">
        <v>12786</v>
      </c>
      <c r="K937" s="76">
        <v>44104</v>
      </c>
      <c r="L937" s="2"/>
      <c r="M937" s="35">
        <v>2</v>
      </c>
      <c r="N937" s="35">
        <v>2</v>
      </c>
      <c r="O937" s="7">
        <v>65</v>
      </c>
      <c r="P937" s="8" t="s">
        <v>12787</v>
      </c>
      <c r="Q937" s="2">
        <v>44196</v>
      </c>
    </row>
    <row r="938" spans="1:17">
      <c r="A938" s="90">
        <v>34404989</v>
      </c>
      <c r="B938" s="2">
        <f>INDEX(Tableau1[], MATCH(Tableau3[[#This Row],[REFERENCE]], Tableau1[NUMERO], 0), 2)</f>
        <v>42419</v>
      </c>
      <c r="C938" t="str">
        <f>INDEX(Tableau1[], MATCH(Tableau3[[#This Row],[REFERENCE]], Tableau1[NUMERO], 0), 3)</f>
        <v>SPEC</v>
      </c>
      <c r="D938" t="str">
        <f>INDEX(Tableau1[], MATCH(Tableau3[[#This Row],[REFERENCE]], Tableau1[NUMERO], 0),4)</f>
        <v>reserve</v>
      </c>
      <c r="E938" t="str">
        <f>INDEX(Tableau1[], MATCH(Tableau3[[#This Row],[REFERENCE]], Tableau1[NUMERO], 0), 5)</f>
        <v>STX</v>
      </c>
      <c r="H938" t="s">
        <v>12723</v>
      </c>
      <c r="J938" s="11" t="s">
        <v>12786</v>
      </c>
      <c r="K938" s="76">
        <v>44104</v>
      </c>
      <c r="L938" s="2"/>
      <c r="M938" s="35">
        <v>2</v>
      </c>
      <c r="N938" s="35">
        <v>1</v>
      </c>
      <c r="O938" s="7">
        <v>52</v>
      </c>
      <c r="P938" s="8" t="s">
        <v>12787</v>
      </c>
      <c r="Q938" s="2">
        <v>44196</v>
      </c>
    </row>
    <row r="939" spans="1:17">
      <c r="A939" s="90" t="s">
        <v>12772</v>
      </c>
      <c r="B939" s="2" t="e">
        <f>INDEX(Tableau1[], MATCH(Tableau3[[#This Row],[REFERENCE]], Tableau1[NUMERO], 0), 2)</f>
        <v>#N/A</v>
      </c>
      <c r="C939" t="e">
        <f>INDEX(Tableau1[], MATCH(Tableau3[[#This Row],[REFERENCE]], Tableau1[NUMERO], 0), 3)</f>
        <v>#N/A</v>
      </c>
      <c r="D939" t="e">
        <f>INDEX(Tableau1[], MATCH(Tableau3[[#This Row],[REFERENCE]], Tableau1[NUMERO], 0),4)</f>
        <v>#N/A</v>
      </c>
      <c r="E939" t="e">
        <f>INDEX(Tableau1[], MATCH(Tableau3[[#This Row],[REFERENCE]], Tableau1[NUMERO], 0), 5)</f>
        <v>#N/A</v>
      </c>
      <c r="H939" t="s">
        <v>12723</v>
      </c>
      <c r="J939" s="11" t="s">
        <v>12786</v>
      </c>
      <c r="K939" s="76">
        <v>44104</v>
      </c>
      <c r="L939" s="2"/>
      <c r="M939" s="35">
        <v>2</v>
      </c>
      <c r="N939" s="35">
        <v>2</v>
      </c>
      <c r="O939" s="7">
        <v>44</v>
      </c>
      <c r="P939" s="8" t="s">
        <v>12787</v>
      </c>
      <c r="Q939" s="2">
        <v>44196</v>
      </c>
    </row>
    <row r="940" spans="1:17">
      <c r="A940" s="90" t="s">
        <v>12773</v>
      </c>
      <c r="B940" s="2" t="e">
        <f>INDEX(Tableau1[], MATCH(Tableau3[[#This Row],[REFERENCE]], Tableau1[NUMERO], 0), 2)</f>
        <v>#N/A</v>
      </c>
      <c r="C940" t="e">
        <f>INDEX(Tableau1[], MATCH(Tableau3[[#This Row],[REFERENCE]], Tableau1[NUMERO], 0), 3)</f>
        <v>#N/A</v>
      </c>
      <c r="D940" t="e">
        <f>INDEX(Tableau1[], MATCH(Tableau3[[#This Row],[REFERENCE]], Tableau1[NUMERO], 0),4)</f>
        <v>#N/A</v>
      </c>
      <c r="E940" t="e">
        <f>INDEX(Tableau1[], MATCH(Tableau3[[#This Row],[REFERENCE]], Tableau1[NUMERO], 0), 5)</f>
        <v>#N/A</v>
      </c>
      <c r="H940" t="s">
        <v>12723</v>
      </c>
      <c r="J940" s="11" t="s">
        <v>12786</v>
      </c>
      <c r="K940" s="76">
        <v>44104</v>
      </c>
      <c r="L940" s="2"/>
      <c r="M940" s="35">
        <v>4</v>
      </c>
      <c r="N940" s="35">
        <v>2</v>
      </c>
      <c r="O940" s="7">
        <v>35</v>
      </c>
      <c r="P940" s="8" t="s">
        <v>12787</v>
      </c>
      <c r="Q940" s="2">
        <v>44196</v>
      </c>
    </row>
    <row r="941" spans="1:17">
      <c r="A941" s="90" t="s">
        <v>12774</v>
      </c>
      <c r="B941" s="2" t="e">
        <f>INDEX(Tableau1[], MATCH(Tableau3[[#This Row],[REFERENCE]], Tableau1[NUMERO], 0), 2)</f>
        <v>#N/A</v>
      </c>
      <c r="C941" t="e">
        <f>INDEX(Tableau1[], MATCH(Tableau3[[#This Row],[REFERENCE]], Tableau1[NUMERO], 0), 3)</f>
        <v>#N/A</v>
      </c>
      <c r="D941" t="e">
        <f>INDEX(Tableau1[], MATCH(Tableau3[[#This Row],[REFERENCE]], Tableau1[NUMERO], 0),4)</f>
        <v>#N/A</v>
      </c>
      <c r="E941" t="e">
        <f>INDEX(Tableau1[], MATCH(Tableau3[[#This Row],[REFERENCE]], Tableau1[NUMERO], 0), 5)</f>
        <v>#N/A</v>
      </c>
      <c r="H941" t="s">
        <v>12723</v>
      </c>
      <c r="J941" s="11" t="s">
        <v>12786</v>
      </c>
      <c r="K941" s="76">
        <v>44104</v>
      </c>
      <c r="L941" s="2"/>
      <c r="M941" s="35">
        <v>1</v>
      </c>
      <c r="N941" s="35">
        <v>2</v>
      </c>
      <c r="O941" s="7">
        <v>34</v>
      </c>
      <c r="P941" s="8" t="s">
        <v>12787</v>
      </c>
      <c r="Q941" s="2">
        <v>44196</v>
      </c>
    </row>
    <row r="942" spans="1:17">
      <c r="A942" s="90" t="s">
        <v>12775</v>
      </c>
      <c r="B942" s="2" t="e">
        <f>INDEX(Tableau1[], MATCH(Tableau3[[#This Row],[REFERENCE]], Tableau1[NUMERO], 0), 2)</f>
        <v>#N/A</v>
      </c>
      <c r="C942" t="e">
        <f>INDEX(Tableau1[], MATCH(Tableau3[[#This Row],[REFERENCE]], Tableau1[NUMERO], 0), 3)</f>
        <v>#N/A</v>
      </c>
      <c r="D942" t="e">
        <f>INDEX(Tableau1[], MATCH(Tableau3[[#This Row],[REFERENCE]], Tableau1[NUMERO], 0),4)</f>
        <v>#N/A</v>
      </c>
      <c r="E942" t="e">
        <f>INDEX(Tableau1[], MATCH(Tableau3[[#This Row],[REFERENCE]], Tableau1[NUMERO], 0), 5)</f>
        <v>#N/A</v>
      </c>
      <c r="H942" t="s">
        <v>12723</v>
      </c>
      <c r="J942" s="11" t="s">
        <v>12786</v>
      </c>
      <c r="K942" s="76">
        <v>44104</v>
      </c>
      <c r="L942" s="2"/>
      <c r="M942" s="35">
        <v>1</v>
      </c>
      <c r="N942" s="35">
        <v>2</v>
      </c>
      <c r="O942" s="7">
        <v>34</v>
      </c>
      <c r="P942" s="8" t="s">
        <v>12787</v>
      </c>
      <c r="Q942" s="2">
        <v>44196</v>
      </c>
    </row>
    <row r="943" spans="1:17">
      <c r="A943" s="90" t="s">
        <v>12776</v>
      </c>
      <c r="B943" s="2" t="e">
        <f>INDEX(Tableau1[], MATCH(Tableau3[[#This Row],[REFERENCE]], Tableau1[NUMERO], 0), 2)</f>
        <v>#N/A</v>
      </c>
      <c r="C943" t="e">
        <f>INDEX(Tableau1[], MATCH(Tableau3[[#This Row],[REFERENCE]], Tableau1[NUMERO], 0), 3)</f>
        <v>#N/A</v>
      </c>
      <c r="D943" t="e">
        <f>INDEX(Tableau1[], MATCH(Tableau3[[#This Row],[REFERENCE]], Tableau1[NUMERO], 0),4)</f>
        <v>#N/A</v>
      </c>
      <c r="E943" t="e">
        <f>INDEX(Tableau1[], MATCH(Tableau3[[#This Row],[REFERENCE]], Tableau1[NUMERO], 0), 5)</f>
        <v>#N/A</v>
      </c>
      <c r="H943" t="s">
        <v>12723</v>
      </c>
      <c r="J943" s="11" t="s">
        <v>12786</v>
      </c>
      <c r="K943" s="76">
        <v>44104</v>
      </c>
      <c r="L943" s="2"/>
      <c r="M943" s="35">
        <v>2</v>
      </c>
      <c r="N943" s="35">
        <v>1</v>
      </c>
      <c r="O943" s="7">
        <v>41</v>
      </c>
      <c r="P943" s="8" t="s">
        <v>12787</v>
      </c>
      <c r="Q943" s="2">
        <v>44196</v>
      </c>
    </row>
    <row r="944" spans="1:17">
      <c r="A944" s="90" t="s">
        <v>12777</v>
      </c>
      <c r="B944" s="2" t="e">
        <f>INDEX(Tableau1[], MATCH(Tableau3[[#This Row],[REFERENCE]], Tableau1[NUMERO], 0), 2)</f>
        <v>#N/A</v>
      </c>
      <c r="C944" t="e">
        <f>INDEX(Tableau1[], MATCH(Tableau3[[#This Row],[REFERENCE]], Tableau1[NUMERO], 0), 3)</f>
        <v>#N/A</v>
      </c>
      <c r="D944" t="e">
        <f>INDEX(Tableau1[], MATCH(Tableau3[[#This Row],[REFERENCE]], Tableau1[NUMERO], 0),4)</f>
        <v>#N/A</v>
      </c>
      <c r="E944" t="e">
        <f>INDEX(Tableau1[], MATCH(Tableau3[[#This Row],[REFERENCE]], Tableau1[NUMERO], 0), 5)</f>
        <v>#N/A</v>
      </c>
      <c r="H944" t="s">
        <v>12723</v>
      </c>
      <c r="J944" s="11" t="s">
        <v>12786</v>
      </c>
      <c r="K944" s="76">
        <v>44104</v>
      </c>
      <c r="L944" s="2"/>
      <c r="M944" s="35">
        <v>1</v>
      </c>
      <c r="N944" s="35">
        <v>1</v>
      </c>
      <c r="O944" s="7">
        <v>41</v>
      </c>
      <c r="P944" s="8" t="s">
        <v>12787</v>
      </c>
      <c r="Q944" s="2">
        <v>44196</v>
      </c>
    </row>
    <row r="945" spans="1:17">
      <c r="A945" s="90" t="s">
        <v>12778</v>
      </c>
      <c r="B945" s="2" t="e">
        <f>INDEX(Tableau1[], MATCH(Tableau3[[#This Row],[REFERENCE]], Tableau1[NUMERO], 0), 2)</f>
        <v>#N/A</v>
      </c>
      <c r="C945" t="e">
        <f>INDEX(Tableau1[], MATCH(Tableau3[[#This Row],[REFERENCE]], Tableau1[NUMERO], 0), 3)</f>
        <v>#N/A</v>
      </c>
      <c r="D945" t="e">
        <f>INDEX(Tableau1[], MATCH(Tableau3[[#This Row],[REFERENCE]], Tableau1[NUMERO], 0),4)</f>
        <v>#N/A</v>
      </c>
      <c r="E945" t="e">
        <f>INDEX(Tableau1[], MATCH(Tableau3[[#This Row],[REFERENCE]], Tableau1[NUMERO], 0), 5)</f>
        <v>#N/A</v>
      </c>
      <c r="H945" t="s">
        <v>12723</v>
      </c>
      <c r="J945" s="11" t="s">
        <v>12786</v>
      </c>
      <c r="K945" s="76">
        <v>44104</v>
      </c>
      <c r="L945" s="2"/>
      <c r="M945" s="35">
        <v>2</v>
      </c>
      <c r="N945" s="35">
        <v>1</v>
      </c>
      <c r="O945" s="7">
        <v>61</v>
      </c>
      <c r="P945" s="8" t="s">
        <v>12787</v>
      </c>
      <c r="Q945" s="2">
        <v>44196</v>
      </c>
    </row>
    <row r="946" spans="1:17">
      <c r="A946" s="90" t="s">
        <v>12779</v>
      </c>
      <c r="B946" s="2" t="e">
        <f>INDEX(Tableau1[], MATCH(Tableau3[[#This Row],[REFERENCE]], Tableau1[NUMERO], 0), 2)</f>
        <v>#N/A</v>
      </c>
      <c r="C946" t="e">
        <f>INDEX(Tableau1[], MATCH(Tableau3[[#This Row],[REFERENCE]], Tableau1[NUMERO], 0), 3)</f>
        <v>#N/A</v>
      </c>
      <c r="D946" t="e">
        <f>INDEX(Tableau1[], MATCH(Tableau3[[#This Row],[REFERENCE]], Tableau1[NUMERO], 0),4)</f>
        <v>#N/A</v>
      </c>
      <c r="E946" t="e">
        <f>INDEX(Tableau1[], MATCH(Tableau3[[#This Row],[REFERENCE]], Tableau1[NUMERO], 0), 5)</f>
        <v>#N/A</v>
      </c>
      <c r="H946" t="s">
        <v>12723</v>
      </c>
      <c r="J946" s="11" t="s">
        <v>12786</v>
      </c>
      <c r="K946" s="76">
        <v>44104</v>
      </c>
      <c r="L946" s="2"/>
      <c r="M946" s="35">
        <v>2</v>
      </c>
      <c r="N946" s="35">
        <v>1</v>
      </c>
      <c r="O946" s="7">
        <v>61</v>
      </c>
      <c r="P946" s="8" t="s">
        <v>12787</v>
      </c>
      <c r="Q946" s="2">
        <v>44196</v>
      </c>
    </row>
    <row r="947" spans="1:17">
      <c r="A947" s="90" t="s">
        <v>12780</v>
      </c>
      <c r="B947" s="2" t="e">
        <f>INDEX(Tableau1[], MATCH(Tableau3[[#This Row],[REFERENCE]], Tableau1[NUMERO], 0), 2)</f>
        <v>#N/A</v>
      </c>
      <c r="C947" t="e">
        <f>INDEX(Tableau1[], MATCH(Tableau3[[#This Row],[REFERENCE]], Tableau1[NUMERO], 0), 3)</f>
        <v>#N/A</v>
      </c>
      <c r="D947" t="e">
        <f>INDEX(Tableau1[], MATCH(Tableau3[[#This Row],[REFERENCE]], Tableau1[NUMERO], 0),4)</f>
        <v>#N/A</v>
      </c>
      <c r="E947" t="e">
        <f>INDEX(Tableau1[], MATCH(Tableau3[[#This Row],[REFERENCE]], Tableau1[NUMERO], 0), 5)</f>
        <v>#N/A</v>
      </c>
      <c r="H947" t="s">
        <v>12723</v>
      </c>
      <c r="J947" s="11" t="s">
        <v>12786</v>
      </c>
      <c r="K947" s="76">
        <v>44104</v>
      </c>
      <c r="L947" s="2"/>
      <c r="M947" s="35">
        <v>1</v>
      </c>
      <c r="N947" s="35">
        <v>1</v>
      </c>
      <c r="O947" s="7">
        <v>43</v>
      </c>
      <c r="P947" s="8" t="s">
        <v>12787</v>
      </c>
      <c r="Q947" s="2">
        <v>44196</v>
      </c>
    </row>
    <row r="948" spans="1:17">
      <c r="A948" s="90" t="s">
        <v>12781</v>
      </c>
      <c r="B948" s="2" t="e">
        <f>INDEX(Tableau1[], MATCH(Tableau3[[#This Row],[REFERENCE]], Tableau1[NUMERO], 0), 2)</f>
        <v>#N/A</v>
      </c>
      <c r="C948" t="e">
        <f>INDEX(Tableau1[], MATCH(Tableau3[[#This Row],[REFERENCE]], Tableau1[NUMERO], 0), 3)</f>
        <v>#N/A</v>
      </c>
      <c r="D948" t="e">
        <f>INDEX(Tableau1[], MATCH(Tableau3[[#This Row],[REFERENCE]], Tableau1[NUMERO], 0),4)</f>
        <v>#N/A</v>
      </c>
      <c r="E948" t="e">
        <f>INDEX(Tableau1[], MATCH(Tableau3[[#This Row],[REFERENCE]], Tableau1[NUMERO], 0), 5)</f>
        <v>#N/A</v>
      </c>
      <c r="H948" t="s">
        <v>12723</v>
      </c>
      <c r="J948" s="11" t="s">
        <v>12786</v>
      </c>
      <c r="K948" s="76">
        <v>44104</v>
      </c>
      <c r="L948" s="2"/>
      <c r="M948" s="35">
        <v>1</v>
      </c>
      <c r="N948" s="35">
        <v>1</v>
      </c>
      <c r="O948" s="7">
        <v>44</v>
      </c>
      <c r="P948" s="8" t="s">
        <v>12787</v>
      </c>
      <c r="Q948" s="2">
        <v>44196</v>
      </c>
    </row>
    <row r="949" spans="1:17">
      <c r="A949" s="90" t="s">
        <v>12782</v>
      </c>
      <c r="B949" s="2" t="e">
        <f>INDEX(Tableau1[], MATCH(Tableau3[[#This Row],[REFERENCE]], Tableau1[NUMERO], 0), 2)</f>
        <v>#N/A</v>
      </c>
      <c r="C949" t="e">
        <f>INDEX(Tableau1[], MATCH(Tableau3[[#This Row],[REFERENCE]], Tableau1[NUMERO], 0), 3)</f>
        <v>#N/A</v>
      </c>
      <c r="D949" t="e">
        <f>INDEX(Tableau1[], MATCH(Tableau3[[#This Row],[REFERENCE]], Tableau1[NUMERO], 0),4)</f>
        <v>#N/A</v>
      </c>
      <c r="E949" t="e">
        <f>INDEX(Tableau1[], MATCH(Tableau3[[#This Row],[REFERENCE]], Tableau1[NUMERO], 0), 5)</f>
        <v>#N/A</v>
      </c>
      <c r="H949" t="s">
        <v>12723</v>
      </c>
      <c r="J949" s="11" t="s">
        <v>12786</v>
      </c>
      <c r="K949" s="76">
        <v>44104</v>
      </c>
      <c r="L949" s="2"/>
      <c r="M949" s="35">
        <v>1</v>
      </c>
      <c r="N949" s="35">
        <v>1</v>
      </c>
      <c r="O949" s="7">
        <v>43</v>
      </c>
      <c r="P949" s="8" t="s">
        <v>12787</v>
      </c>
      <c r="Q949" s="2">
        <v>44196</v>
      </c>
    </row>
    <row r="950" spans="1:17">
      <c r="A950" s="90" t="s">
        <v>12783</v>
      </c>
      <c r="B950" s="2" t="e">
        <f>INDEX(Tableau1[], MATCH(Tableau3[[#This Row],[REFERENCE]], Tableau1[NUMERO], 0), 2)</f>
        <v>#N/A</v>
      </c>
      <c r="C950" t="e">
        <f>INDEX(Tableau1[], MATCH(Tableau3[[#This Row],[REFERENCE]], Tableau1[NUMERO], 0), 3)</f>
        <v>#N/A</v>
      </c>
      <c r="D950" t="e">
        <f>INDEX(Tableau1[], MATCH(Tableau3[[#This Row],[REFERENCE]], Tableau1[NUMERO], 0),4)</f>
        <v>#N/A</v>
      </c>
      <c r="E950" t="e">
        <f>INDEX(Tableau1[], MATCH(Tableau3[[#This Row],[REFERENCE]], Tableau1[NUMERO], 0), 5)</f>
        <v>#N/A</v>
      </c>
      <c r="H950" t="s">
        <v>12723</v>
      </c>
      <c r="J950" s="11" t="s">
        <v>12786</v>
      </c>
      <c r="K950" s="76">
        <v>44104</v>
      </c>
      <c r="L950" s="2"/>
      <c r="M950" s="35">
        <v>1</v>
      </c>
      <c r="N950" s="35">
        <v>1</v>
      </c>
      <c r="O950" s="7">
        <v>41</v>
      </c>
      <c r="P950" s="8" t="s">
        <v>12787</v>
      </c>
      <c r="Q950" s="2">
        <v>44196</v>
      </c>
    </row>
    <row r="951" spans="1:17">
      <c r="A951" s="90" t="s">
        <v>12784</v>
      </c>
      <c r="B951" s="2" t="e">
        <f>INDEX(Tableau1[], MATCH(Tableau3[[#This Row],[REFERENCE]], Tableau1[NUMERO], 0), 2)</f>
        <v>#N/A</v>
      </c>
      <c r="C951" t="e">
        <f>INDEX(Tableau1[], MATCH(Tableau3[[#This Row],[REFERENCE]], Tableau1[NUMERO], 0), 3)</f>
        <v>#N/A</v>
      </c>
      <c r="D951" t="e">
        <f>INDEX(Tableau1[], MATCH(Tableau3[[#This Row],[REFERENCE]], Tableau1[NUMERO], 0),4)</f>
        <v>#N/A</v>
      </c>
      <c r="E951" t="e">
        <f>INDEX(Tableau1[], MATCH(Tableau3[[#This Row],[REFERENCE]], Tableau1[NUMERO], 0), 5)</f>
        <v>#N/A</v>
      </c>
      <c r="H951" t="s">
        <v>12723</v>
      </c>
      <c r="J951" s="11" t="s">
        <v>12786</v>
      </c>
      <c r="K951" s="76">
        <v>44104</v>
      </c>
      <c r="L951" s="2"/>
      <c r="M951" s="35">
        <v>1</v>
      </c>
      <c r="N951" s="35">
        <v>1</v>
      </c>
      <c r="O951" s="7">
        <v>47</v>
      </c>
      <c r="P951" s="8" t="s">
        <v>12787</v>
      </c>
      <c r="Q951" s="2">
        <v>44196</v>
      </c>
    </row>
    <row r="952" spans="1:17">
      <c r="A952" s="90" t="s">
        <v>12785</v>
      </c>
      <c r="B952" s="2" t="e">
        <f>INDEX(Tableau1[], MATCH(Tableau3[[#This Row],[REFERENCE]], Tableau1[NUMERO], 0), 2)</f>
        <v>#N/A</v>
      </c>
      <c r="C952" t="e">
        <f>INDEX(Tableau1[], MATCH(Tableau3[[#This Row],[REFERENCE]], Tableau1[NUMERO], 0), 3)</f>
        <v>#N/A</v>
      </c>
      <c r="D952" t="e">
        <f>INDEX(Tableau1[], MATCH(Tableau3[[#This Row],[REFERENCE]], Tableau1[NUMERO], 0),4)</f>
        <v>#N/A</v>
      </c>
      <c r="E952" t="e">
        <f>INDEX(Tableau1[], MATCH(Tableau3[[#This Row],[REFERENCE]], Tableau1[NUMERO], 0), 5)</f>
        <v>#N/A</v>
      </c>
      <c r="H952" t="s">
        <v>12723</v>
      </c>
      <c r="J952" s="11" t="s">
        <v>12786</v>
      </c>
      <c r="K952" s="76">
        <v>44104</v>
      </c>
      <c r="L952" s="2"/>
      <c r="M952" s="35">
        <v>2</v>
      </c>
      <c r="N952" s="35">
        <v>1</v>
      </c>
      <c r="O952" s="7">
        <v>35</v>
      </c>
      <c r="P952" s="8" t="s">
        <v>12787</v>
      </c>
      <c r="Q952" s="2">
        <v>44196</v>
      </c>
    </row>
    <row r="953" spans="1:17">
      <c r="A953" s="90">
        <v>34406420</v>
      </c>
      <c r="B953" s="2">
        <f>INDEX(Tableau1[], MATCH(Tableau3[[#This Row],[REFERENCE]], Tableau1[NUMERO], 0), 2)</f>
        <v>43080</v>
      </c>
      <c r="C953" t="str">
        <f>INDEX(Tableau1[], MATCH(Tableau3[[#This Row],[REFERENCE]], Tableau1[NUMERO], 0), 3)</f>
        <v>SPEC</v>
      </c>
      <c r="D953" t="str">
        <f>INDEX(Tableau1[], MATCH(Tableau3[[#This Row],[REFERENCE]], Tableau1[NUMERO], 0),4)</f>
        <v>LEFT FLANGE</v>
      </c>
      <c r="E953" t="str">
        <f>INDEX(Tableau1[], MATCH(Tableau3[[#This Row],[REFERENCE]], Tableau1[NUMERO], 0), 5)</f>
        <v>STX</v>
      </c>
      <c r="H953" t="s">
        <v>12723</v>
      </c>
      <c r="J953" s="11" t="s">
        <v>12786</v>
      </c>
      <c r="K953" s="76">
        <v>44104</v>
      </c>
      <c r="L953" s="2"/>
      <c r="M953" s="35">
        <v>2</v>
      </c>
      <c r="N953" s="35">
        <v>1</v>
      </c>
      <c r="O953" s="7">
        <v>51</v>
      </c>
      <c r="P953" s="8" t="s">
        <v>12787</v>
      </c>
      <c r="Q953" s="2">
        <v>44196</v>
      </c>
    </row>
    <row r="954" spans="1:17">
      <c r="A954" s="90">
        <v>34406421</v>
      </c>
      <c r="B954" s="2">
        <f>INDEX(Tableau1[], MATCH(Tableau3[[#This Row],[REFERENCE]], Tableau1[NUMERO], 0), 2)</f>
        <v>43080</v>
      </c>
      <c r="C954" t="str">
        <f>INDEX(Tableau1[], MATCH(Tableau3[[#This Row],[REFERENCE]], Tableau1[NUMERO], 0), 3)</f>
        <v>SPEC</v>
      </c>
      <c r="D954" t="str">
        <f>INDEX(Tableau1[], MATCH(Tableau3[[#This Row],[REFERENCE]], Tableau1[NUMERO], 0),4)</f>
        <v>TERMINALS BLOCKS SUPPORT</v>
      </c>
      <c r="E954" t="str">
        <f>INDEX(Tableau1[], MATCH(Tableau3[[#This Row],[REFERENCE]], Tableau1[NUMERO], 0), 5)</f>
        <v>STX</v>
      </c>
      <c r="H954" t="s">
        <v>12723</v>
      </c>
      <c r="J954" s="11" t="s">
        <v>12786</v>
      </c>
      <c r="K954" s="76">
        <v>44104</v>
      </c>
      <c r="L954" s="2"/>
      <c r="M954" s="35">
        <v>2</v>
      </c>
      <c r="N954" s="35">
        <v>1</v>
      </c>
      <c r="O954" s="7">
        <v>48</v>
      </c>
      <c r="P954" s="8" t="s">
        <v>12787</v>
      </c>
      <c r="Q954" s="2">
        <v>44196</v>
      </c>
    </row>
    <row r="955" spans="1:17">
      <c r="A955" s="90">
        <v>34406454</v>
      </c>
      <c r="B955" s="2">
        <f>INDEX(Tableau1[], MATCH(Tableau3[[#This Row],[REFERENCE]], Tableau1[NUMERO], 0), 2)</f>
        <v>43103</v>
      </c>
      <c r="C955" t="str">
        <f>INDEX(Tableau1[], MATCH(Tableau3[[#This Row],[REFERENCE]], Tableau1[NUMERO], 0), 3)</f>
        <v>SPEC</v>
      </c>
      <c r="D955" t="str">
        <f>INDEX(Tableau1[], MATCH(Tableau3[[#This Row],[REFERENCE]], Tableau1[NUMERO], 0),4)</f>
        <v>CIRCUIT BREAKER SUPPORT</v>
      </c>
      <c r="E955" t="str">
        <f>INDEX(Tableau1[], MATCH(Tableau3[[#This Row],[REFERENCE]], Tableau1[NUMERO], 0), 5)</f>
        <v>STX</v>
      </c>
      <c r="H955" t="s">
        <v>12723</v>
      </c>
      <c r="J955" s="11" t="s">
        <v>12786</v>
      </c>
      <c r="K955" s="76">
        <v>44104</v>
      </c>
      <c r="L955" s="2"/>
      <c r="M955" s="35">
        <v>1</v>
      </c>
      <c r="N955" s="35">
        <v>1</v>
      </c>
      <c r="O955" s="7">
        <v>22</v>
      </c>
      <c r="P955" s="8" t="s">
        <v>12787</v>
      </c>
      <c r="Q955" s="2">
        <v>44196</v>
      </c>
    </row>
    <row r="956" spans="1:17" ht="15.75" thickBot="1">
      <c r="A956" s="90">
        <v>34404932</v>
      </c>
      <c r="B956" s="2">
        <f>INDEX(Tableau1[], MATCH(Tableau3[[#This Row],[REFERENCE]], Tableau1[NUMERO], 0), 2)</f>
        <v>0</v>
      </c>
      <c r="C956">
        <f>INDEX(Tableau1[], MATCH(Tableau3[[#This Row],[REFERENCE]], Tableau1[NUMERO], 0), 3)</f>
        <v>0</v>
      </c>
      <c r="D956" t="str">
        <f>INDEX(Tableau1[], MATCH(Tableau3[[#This Row],[REFERENCE]], Tableau1[NUMERO], 0),4)</f>
        <v>reserve</v>
      </c>
      <c r="E956">
        <f>INDEX(Tableau1[], MATCH(Tableau3[[#This Row],[REFERENCE]], Tableau1[NUMERO], 0), 5)</f>
        <v>0</v>
      </c>
      <c r="H956" t="s">
        <v>12723</v>
      </c>
      <c r="J956" s="11" t="s">
        <v>12786</v>
      </c>
      <c r="K956" s="76">
        <v>44104</v>
      </c>
      <c r="L956" s="2"/>
      <c r="M956" s="35">
        <v>1</v>
      </c>
      <c r="N956" s="35">
        <v>8</v>
      </c>
      <c r="O956" s="7">
        <v>45</v>
      </c>
      <c r="P956" s="8" t="s">
        <v>12787</v>
      </c>
      <c r="Q956" s="2">
        <v>44196</v>
      </c>
    </row>
    <row r="957" spans="1:17" s="52" customFormat="1" ht="15.75" thickTop="1">
      <c r="A957" s="50">
        <v>34404945</v>
      </c>
      <c r="B957" s="51">
        <f>INDEX(Tableau1[], MATCH(Tableau3[[#This Row],[REFERENCE]], Tableau1[NUMERO], 0), 2)</f>
        <v>42332</v>
      </c>
      <c r="C957" s="52" t="str">
        <f>INDEX(Tableau1[], MATCH(Tableau3[[#This Row],[REFERENCE]], Tableau1[NUMERO], 0), 3)</f>
        <v>SPEC</v>
      </c>
      <c r="D957" s="52" t="str">
        <f>INDEX(Tableau1[], MATCH(Tableau3[[#This Row],[REFERENCE]], Tableau1[NUMERO], 0),4)</f>
        <v>RESERVE</v>
      </c>
      <c r="E957" s="52" t="str">
        <f>INDEX(Tableau1[], MATCH(Tableau3[[#This Row],[REFERENCE]], Tableau1[NUMERO], 0), 5)</f>
        <v>STX</v>
      </c>
      <c r="H957" s="52" t="s">
        <v>12691</v>
      </c>
      <c r="I957" s="50"/>
      <c r="J957" s="51">
        <v>44084</v>
      </c>
      <c r="K957" s="51">
        <v>44089</v>
      </c>
      <c r="L957" s="51"/>
      <c r="M957" s="54">
        <v>2</v>
      </c>
      <c r="N957" s="54">
        <v>2</v>
      </c>
      <c r="O957" s="121">
        <v>88.5</v>
      </c>
      <c r="P957" s="50" t="s">
        <v>12787</v>
      </c>
      <c r="Q957" s="51">
        <v>44180</v>
      </c>
    </row>
    <row r="958" spans="1:17">
      <c r="A958" s="8">
        <v>34404923</v>
      </c>
      <c r="B958" s="2">
        <f>INDEX(Tableau1[], MATCH(Tableau3[[#This Row],[REFERENCE]], Tableau1[NUMERO], 0), 2)</f>
        <v>42326</v>
      </c>
      <c r="C958" t="str">
        <f>INDEX(Tableau1[], MATCH(Tableau3[[#This Row],[REFERENCE]], Tableau1[NUMERO], 0), 3)</f>
        <v>SPEC</v>
      </c>
      <c r="D958" t="str">
        <f>INDEX(Tableau1[], MATCH(Tableau3[[#This Row],[REFERENCE]], Tableau1[NUMERO], 0),4)</f>
        <v>PLATINE SUPPORT</v>
      </c>
      <c r="E958" t="str">
        <f>INDEX(Tableau1[], MATCH(Tableau3[[#This Row],[REFERENCE]], Tableau1[NUMERO], 0), 5)</f>
        <v>SAREL</v>
      </c>
      <c r="H958" t="s">
        <v>12691</v>
      </c>
      <c r="J958" s="2">
        <v>44084</v>
      </c>
      <c r="K958" s="2">
        <v>44089</v>
      </c>
      <c r="L958" s="2"/>
      <c r="M958" s="35">
        <v>3</v>
      </c>
      <c r="N958" s="35">
        <v>2</v>
      </c>
      <c r="O958" s="122">
        <v>106.5</v>
      </c>
      <c r="P958" s="8" t="s">
        <v>12642</v>
      </c>
      <c r="Q958" s="2">
        <v>44180</v>
      </c>
    </row>
    <row r="959" spans="1:17">
      <c r="A959" s="8">
        <v>34404924</v>
      </c>
      <c r="B959" s="2">
        <f>INDEX(Tableau1[], MATCH(Tableau3[[#This Row],[REFERENCE]], Tableau1[NUMERO], 0), 2)</f>
        <v>42326</v>
      </c>
      <c r="C959" t="str">
        <f>INDEX(Tableau1[], MATCH(Tableau3[[#This Row],[REFERENCE]], Tableau1[NUMERO], 0), 3)</f>
        <v>SPEC</v>
      </c>
      <c r="D959" t="str">
        <f>INDEX(Tableau1[], MATCH(Tableau3[[#This Row],[REFERENCE]], Tableau1[NUMERO], 0),4)</f>
        <v>SUPPORT NSX250</v>
      </c>
      <c r="E959">
        <f>INDEX(Tableau1[], MATCH(Tableau3[[#This Row],[REFERENCE]], Tableau1[NUMERO], 0), 5)</f>
        <v>0</v>
      </c>
      <c r="H959" t="s">
        <v>12691</v>
      </c>
      <c r="J959" s="2">
        <v>44084</v>
      </c>
      <c r="K959" s="2">
        <v>44089</v>
      </c>
      <c r="L959" s="2"/>
      <c r="M959" s="35">
        <v>3</v>
      </c>
      <c r="N959" s="35">
        <v>2</v>
      </c>
      <c r="O959" s="122">
        <v>82.6</v>
      </c>
      <c r="P959" s="8" t="s">
        <v>12642</v>
      </c>
      <c r="Q959" s="2">
        <v>44180</v>
      </c>
    </row>
    <row r="960" spans="1:17">
      <c r="A960" s="8">
        <v>34404933</v>
      </c>
      <c r="B960" s="2">
        <f>INDEX(Tableau1[], MATCH(Tableau3[[#This Row],[REFERENCE]], Tableau1[NUMERO], 0), 2)</f>
        <v>0</v>
      </c>
      <c r="C960">
        <f>INDEX(Tableau1[], MATCH(Tableau3[[#This Row],[REFERENCE]], Tableau1[NUMERO], 0), 3)</f>
        <v>0</v>
      </c>
      <c r="D960" t="str">
        <f>INDEX(Tableau1[], MATCH(Tableau3[[#This Row],[REFERENCE]], Tableau1[NUMERO], 0),4)</f>
        <v>reserve</v>
      </c>
      <c r="E960">
        <f>INDEX(Tableau1[], MATCH(Tableau3[[#This Row],[REFERENCE]], Tableau1[NUMERO], 0), 5)</f>
        <v>0</v>
      </c>
      <c r="H960" t="s">
        <v>12691</v>
      </c>
      <c r="J960" s="2">
        <v>44084</v>
      </c>
      <c r="K960" s="2">
        <v>44089</v>
      </c>
      <c r="L960" s="2"/>
      <c r="M960" s="35">
        <v>2</v>
      </c>
      <c r="N960" s="35">
        <v>2</v>
      </c>
      <c r="O960" s="122">
        <v>1111</v>
      </c>
      <c r="P960" s="8" t="s">
        <v>12642</v>
      </c>
      <c r="Q960" s="2">
        <v>44180</v>
      </c>
    </row>
    <row r="961" spans="1:17">
      <c r="A961" s="8">
        <v>34404952</v>
      </c>
      <c r="B961" s="2">
        <f>INDEX(Tableau1[], MATCH(Tableau3[[#This Row],[REFERENCE]], Tableau1[NUMERO], 0), 2)</f>
        <v>42333</v>
      </c>
      <c r="C961" t="str">
        <f>INDEX(Tableau1[], MATCH(Tableau3[[#This Row],[REFERENCE]], Tableau1[NUMERO], 0), 3)</f>
        <v>SPEC</v>
      </c>
      <c r="D961" t="str">
        <f>INDEX(Tableau1[], MATCH(Tableau3[[#This Row],[REFERENCE]], Tableau1[NUMERO], 0),4)</f>
        <v>RESERVE</v>
      </c>
      <c r="E961" t="str">
        <f>INDEX(Tableau1[], MATCH(Tableau3[[#This Row],[REFERENCE]], Tableau1[NUMERO], 0), 5)</f>
        <v>STX</v>
      </c>
      <c r="H961" t="s">
        <v>12691</v>
      </c>
      <c r="J961" s="2">
        <v>44084</v>
      </c>
      <c r="K961" s="2">
        <v>44089</v>
      </c>
      <c r="L961" s="2"/>
      <c r="M961" s="35">
        <v>2</v>
      </c>
      <c r="N961" s="35">
        <v>1</v>
      </c>
      <c r="O961" s="122">
        <v>142</v>
      </c>
      <c r="P961" s="8" t="s">
        <v>12642</v>
      </c>
      <c r="Q961" s="2">
        <v>44180</v>
      </c>
    </row>
    <row r="962" spans="1:17">
      <c r="A962" s="8">
        <v>34404957</v>
      </c>
      <c r="B962" s="2">
        <f>INDEX(Tableau1[], MATCH(Tableau3[[#This Row],[REFERENCE]], Tableau1[NUMERO], 0), 2)</f>
        <v>42333</v>
      </c>
      <c r="C962" t="str">
        <f>INDEX(Tableau1[], MATCH(Tableau3[[#This Row],[REFERENCE]], Tableau1[NUMERO], 0), 3)</f>
        <v>SPEC</v>
      </c>
      <c r="D962" t="str">
        <f>INDEX(Tableau1[], MATCH(Tableau3[[#This Row],[REFERENCE]], Tableau1[NUMERO], 0),4)</f>
        <v>RESERVE</v>
      </c>
      <c r="E962" t="str">
        <f>INDEX(Tableau1[], MATCH(Tableau3[[#This Row],[REFERENCE]], Tableau1[NUMERO], 0), 5)</f>
        <v>STX</v>
      </c>
      <c r="H962" t="s">
        <v>12691</v>
      </c>
      <c r="J962" s="2">
        <v>44084</v>
      </c>
      <c r="K962" s="2">
        <v>44089</v>
      </c>
      <c r="L962" s="2"/>
      <c r="M962" s="35">
        <v>1</v>
      </c>
      <c r="N962" s="35">
        <v>5</v>
      </c>
      <c r="O962" s="122">
        <v>45</v>
      </c>
      <c r="P962" s="8" t="s">
        <v>12642</v>
      </c>
      <c r="Q962" s="2">
        <v>44180</v>
      </c>
    </row>
    <row r="963" spans="1:17">
      <c r="A963" s="8" t="s">
        <v>12771</v>
      </c>
      <c r="B963" s="2" t="e">
        <f>INDEX(Tableau1[], MATCH(Tableau3[[#This Row],[REFERENCE]], Tableau1[NUMERO], 0), 2)</f>
        <v>#N/A</v>
      </c>
      <c r="C963" t="e">
        <f>INDEX(Tableau1[], MATCH(Tableau3[[#This Row],[REFERENCE]], Tableau1[NUMERO], 0), 3)</f>
        <v>#N/A</v>
      </c>
      <c r="D963" t="e">
        <f>INDEX(Tableau1[], MATCH(Tableau3[[#This Row],[REFERENCE]], Tableau1[NUMERO], 0),4)</f>
        <v>#N/A</v>
      </c>
      <c r="E963" t="e">
        <f>INDEX(Tableau1[], MATCH(Tableau3[[#This Row],[REFERENCE]], Tableau1[NUMERO], 0), 5)</f>
        <v>#N/A</v>
      </c>
      <c r="H963" t="s">
        <v>12691</v>
      </c>
      <c r="J963" s="2">
        <v>44084</v>
      </c>
      <c r="K963" s="2">
        <v>44089</v>
      </c>
      <c r="L963" s="2"/>
      <c r="M963" s="35">
        <v>2</v>
      </c>
      <c r="N963" s="35">
        <v>2</v>
      </c>
      <c r="O963" s="122">
        <v>77</v>
      </c>
      <c r="P963" s="8" t="s">
        <v>12642</v>
      </c>
      <c r="Q963" s="2">
        <v>44180</v>
      </c>
    </row>
    <row r="964" spans="1:17">
      <c r="A964" s="8">
        <v>34404989</v>
      </c>
      <c r="B964" s="2">
        <f>INDEX(Tableau1[], MATCH(Tableau3[[#This Row],[REFERENCE]], Tableau1[NUMERO], 0), 2)</f>
        <v>42419</v>
      </c>
      <c r="C964" t="str">
        <f>INDEX(Tableau1[], MATCH(Tableau3[[#This Row],[REFERENCE]], Tableau1[NUMERO], 0), 3)</f>
        <v>SPEC</v>
      </c>
      <c r="D964" t="str">
        <f>INDEX(Tableau1[], MATCH(Tableau3[[#This Row],[REFERENCE]], Tableau1[NUMERO], 0),4)</f>
        <v>reserve</v>
      </c>
      <c r="E964" t="str">
        <f>INDEX(Tableau1[], MATCH(Tableau3[[#This Row],[REFERENCE]], Tableau1[NUMERO], 0), 5)</f>
        <v>STX</v>
      </c>
      <c r="H964" t="s">
        <v>12691</v>
      </c>
      <c r="J964" s="2">
        <v>44084</v>
      </c>
      <c r="K964" s="2">
        <v>44089</v>
      </c>
      <c r="L964" s="2"/>
      <c r="M964" s="35">
        <v>2</v>
      </c>
      <c r="N964" s="35">
        <v>1</v>
      </c>
      <c r="O964" s="122">
        <v>56</v>
      </c>
      <c r="P964" s="8" t="s">
        <v>12642</v>
      </c>
      <c r="Q964" s="2">
        <v>44180</v>
      </c>
    </row>
    <row r="965" spans="1:17">
      <c r="A965" s="8" t="s">
        <v>12772</v>
      </c>
      <c r="B965" s="2" t="e">
        <f>INDEX(Tableau1[], MATCH(Tableau3[[#This Row],[REFERENCE]], Tableau1[NUMERO], 0), 2)</f>
        <v>#N/A</v>
      </c>
      <c r="C965" t="e">
        <f>INDEX(Tableau1[], MATCH(Tableau3[[#This Row],[REFERENCE]], Tableau1[NUMERO], 0), 3)</f>
        <v>#N/A</v>
      </c>
      <c r="D965" t="e">
        <f>INDEX(Tableau1[], MATCH(Tableau3[[#This Row],[REFERENCE]], Tableau1[NUMERO], 0),4)</f>
        <v>#N/A</v>
      </c>
      <c r="E965" t="e">
        <f>INDEX(Tableau1[], MATCH(Tableau3[[#This Row],[REFERENCE]], Tableau1[NUMERO], 0), 5)</f>
        <v>#N/A</v>
      </c>
      <c r="H965" t="s">
        <v>12691</v>
      </c>
      <c r="J965" s="2">
        <v>44084</v>
      </c>
      <c r="K965" s="2">
        <v>44089</v>
      </c>
      <c r="L965" s="2"/>
      <c r="M965" s="35">
        <v>2</v>
      </c>
      <c r="N965" s="35">
        <v>2</v>
      </c>
      <c r="O965" s="122">
        <v>56</v>
      </c>
      <c r="P965" s="8" t="s">
        <v>12642</v>
      </c>
      <c r="Q965" s="2">
        <v>44180</v>
      </c>
    </row>
    <row r="966" spans="1:17">
      <c r="A966" s="8" t="s">
        <v>12773</v>
      </c>
      <c r="B966" s="2" t="e">
        <f>INDEX(Tableau1[], MATCH(Tableau3[[#This Row],[REFERENCE]], Tableau1[NUMERO], 0), 2)</f>
        <v>#N/A</v>
      </c>
      <c r="C966" t="e">
        <f>INDEX(Tableau1[], MATCH(Tableau3[[#This Row],[REFERENCE]], Tableau1[NUMERO], 0), 3)</f>
        <v>#N/A</v>
      </c>
      <c r="D966" t="e">
        <f>INDEX(Tableau1[], MATCH(Tableau3[[#This Row],[REFERENCE]], Tableau1[NUMERO], 0),4)</f>
        <v>#N/A</v>
      </c>
      <c r="E966" t="e">
        <f>INDEX(Tableau1[], MATCH(Tableau3[[#This Row],[REFERENCE]], Tableau1[NUMERO], 0), 5)</f>
        <v>#N/A</v>
      </c>
      <c r="H966" t="s">
        <v>12691</v>
      </c>
      <c r="J966" s="2">
        <v>44084</v>
      </c>
      <c r="K966" s="2">
        <v>44089</v>
      </c>
      <c r="L966" s="2"/>
      <c r="M966" s="35">
        <v>4</v>
      </c>
      <c r="N966" s="35">
        <v>2</v>
      </c>
      <c r="O966" s="122">
        <v>48</v>
      </c>
      <c r="P966" s="8" t="s">
        <v>12642</v>
      </c>
      <c r="Q966" s="2">
        <v>44180</v>
      </c>
    </row>
    <row r="967" spans="1:17">
      <c r="A967" s="8" t="s">
        <v>12774</v>
      </c>
      <c r="B967" s="2" t="e">
        <f>INDEX(Tableau1[], MATCH(Tableau3[[#This Row],[REFERENCE]], Tableau1[NUMERO], 0), 2)</f>
        <v>#N/A</v>
      </c>
      <c r="C967" t="e">
        <f>INDEX(Tableau1[], MATCH(Tableau3[[#This Row],[REFERENCE]], Tableau1[NUMERO], 0), 3)</f>
        <v>#N/A</v>
      </c>
      <c r="D967" t="e">
        <f>INDEX(Tableau1[], MATCH(Tableau3[[#This Row],[REFERENCE]], Tableau1[NUMERO], 0),4)</f>
        <v>#N/A</v>
      </c>
      <c r="E967" t="e">
        <f>INDEX(Tableau1[], MATCH(Tableau3[[#This Row],[REFERENCE]], Tableau1[NUMERO], 0), 5)</f>
        <v>#N/A</v>
      </c>
      <c r="H967" t="s">
        <v>12691</v>
      </c>
      <c r="J967" s="2">
        <v>44084</v>
      </c>
      <c r="K967" s="2">
        <v>44089</v>
      </c>
      <c r="L967" s="2"/>
      <c r="M967" s="35">
        <v>1</v>
      </c>
      <c r="N967" s="35">
        <v>2</v>
      </c>
      <c r="O967" s="122">
        <v>54</v>
      </c>
      <c r="P967" s="8" t="s">
        <v>12642</v>
      </c>
      <c r="Q967" s="2">
        <v>44180</v>
      </c>
    </row>
    <row r="968" spans="1:17">
      <c r="A968" s="8" t="s">
        <v>12775</v>
      </c>
      <c r="B968" s="2" t="e">
        <f>INDEX(Tableau1[], MATCH(Tableau3[[#This Row],[REFERENCE]], Tableau1[NUMERO], 0), 2)</f>
        <v>#N/A</v>
      </c>
      <c r="C968" t="e">
        <f>INDEX(Tableau1[], MATCH(Tableau3[[#This Row],[REFERENCE]], Tableau1[NUMERO], 0), 3)</f>
        <v>#N/A</v>
      </c>
      <c r="D968" t="e">
        <f>INDEX(Tableau1[], MATCH(Tableau3[[#This Row],[REFERENCE]], Tableau1[NUMERO], 0),4)</f>
        <v>#N/A</v>
      </c>
      <c r="E968" t="e">
        <f>INDEX(Tableau1[], MATCH(Tableau3[[#This Row],[REFERENCE]], Tableau1[NUMERO], 0), 5)</f>
        <v>#N/A</v>
      </c>
      <c r="H968" t="s">
        <v>12691</v>
      </c>
      <c r="J968" s="2">
        <v>44084</v>
      </c>
      <c r="K968" s="2">
        <v>44089</v>
      </c>
      <c r="L968" s="2"/>
      <c r="M968" s="35">
        <v>1</v>
      </c>
      <c r="N968" s="35">
        <v>2</v>
      </c>
      <c r="O968" s="122">
        <v>54</v>
      </c>
      <c r="P968" s="8" t="s">
        <v>12642</v>
      </c>
      <c r="Q968" s="2">
        <v>44180</v>
      </c>
    </row>
    <row r="969" spans="1:17">
      <c r="A969" s="8" t="s">
        <v>12776</v>
      </c>
      <c r="B969" s="2" t="e">
        <f>INDEX(Tableau1[], MATCH(Tableau3[[#This Row],[REFERENCE]], Tableau1[NUMERO], 0), 2)</f>
        <v>#N/A</v>
      </c>
      <c r="C969" t="e">
        <f>INDEX(Tableau1[], MATCH(Tableau3[[#This Row],[REFERENCE]], Tableau1[NUMERO], 0), 3)</f>
        <v>#N/A</v>
      </c>
      <c r="D969" t="e">
        <f>INDEX(Tableau1[], MATCH(Tableau3[[#This Row],[REFERENCE]], Tableau1[NUMERO], 0),4)</f>
        <v>#N/A</v>
      </c>
      <c r="E969" t="e">
        <f>INDEX(Tableau1[], MATCH(Tableau3[[#This Row],[REFERENCE]], Tableau1[NUMERO], 0), 5)</f>
        <v>#N/A</v>
      </c>
      <c r="H969" t="s">
        <v>12691</v>
      </c>
      <c r="J969" s="2">
        <v>44084</v>
      </c>
      <c r="K969" s="2">
        <v>44089</v>
      </c>
      <c r="L969" s="2"/>
      <c r="M969" s="35">
        <v>2</v>
      </c>
      <c r="N969" s="35">
        <v>1</v>
      </c>
      <c r="O969" s="122">
        <v>48.5</v>
      </c>
      <c r="P969" s="8" t="s">
        <v>12642</v>
      </c>
      <c r="Q969" s="2">
        <v>44180</v>
      </c>
    </row>
    <row r="970" spans="1:17">
      <c r="A970" s="8" t="s">
        <v>12777</v>
      </c>
      <c r="B970" s="2" t="e">
        <f>INDEX(Tableau1[], MATCH(Tableau3[[#This Row],[REFERENCE]], Tableau1[NUMERO], 0), 2)</f>
        <v>#N/A</v>
      </c>
      <c r="C970" t="e">
        <f>INDEX(Tableau1[], MATCH(Tableau3[[#This Row],[REFERENCE]], Tableau1[NUMERO], 0), 3)</f>
        <v>#N/A</v>
      </c>
      <c r="D970" t="e">
        <f>INDEX(Tableau1[], MATCH(Tableau3[[#This Row],[REFERENCE]], Tableau1[NUMERO], 0),4)</f>
        <v>#N/A</v>
      </c>
      <c r="E970" t="e">
        <f>INDEX(Tableau1[], MATCH(Tableau3[[#This Row],[REFERENCE]], Tableau1[NUMERO], 0), 5)</f>
        <v>#N/A</v>
      </c>
      <c r="H970" t="s">
        <v>12691</v>
      </c>
      <c r="J970" s="2">
        <v>44084</v>
      </c>
      <c r="K970" s="2">
        <v>44089</v>
      </c>
      <c r="L970" s="2"/>
      <c r="M970" s="35">
        <v>1</v>
      </c>
      <c r="N970" s="35">
        <v>1</v>
      </c>
      <c r="O970" s="122">
        <v>60</v>
      </c>
      <c r="P970" s="8" t="s">
        <v>12642</v>
      </c>
      <c r="Q970" s="2">
        <v>44180</v>
      </c>
    </row>
    <row r="971" spans="1:17">
      <c r="A971" s="8" t="s">
        <v>12778</v>
      </c>
      <c r="B971" s="2" t="e">
        <f>INDEX(Tableau1[], MATCH(Tableau3[[#This Row],[REFERENCE]], Tableau1[NUMERO], 0), 2)</f>
        <v>#N/A</v>
      </c>
      <c r="C971" t="e">
        <f>INDEX(Tableau1[], MATCH(Tableau3[[#This Row],[REFERENCE]], Tableau1[NUMERO], 0), 3)</f>
        <v>#N/A</v>
      </c>
      <c r="D971" t="e">
        <f>INDEX(Tableau1[], MATCH(Tableau3[[#This Row],[REFERENCE]], Tableau1[NUMERO], 0),4)</f>
        <v>#N/A</v>
      </c>
      <c r="E971" t="e">
        <f>INDEX(Tableau1[], MATCH(Tableau3[[#This Row],[REFERENCE]], Tableau1[NUMERO], 0), 5)</f>
        <v>#N/A</v>
      </c>
      <c r="H971" t="s">
        <v>12691</v>
      </c>
      <c r="J971" s="2">
        <v>44084</v>
      </c>
      <c r="K971" s="2">
        <v>44089</v>
      </c>
      <c r="L971" s="2"/>
      <c r="M971" s="35">
        <v>2</v>
      </c>
      <c r="N971" s="35">
        <v>1</v>
      </c>
      <c r="O971" s="122">
        <v>56</v>
      </c>
      <c r="P971" s="8" t="s">
        <v>12642</v>
      </c>
      <c r="Q971" s="2">
        <v>44180</v>
      </c>
    </row>
    <row r="972" spans="1:17">
      <c r="A972" s="8" t="s">
        <v>12779</v>
      </c>
      <c r="B972" s="2" t="e">
        <f>INDEX(Tableau1[], MATCH(Tableau3[[#This Row],[REFERENCE]], Tableau1[NUMERO], 0), 2)</f>
        <v>#N/A</v>
      </c>
      <c r="C972" t="e">
        <f>INDEX(Tableau1[], MATCH(Tableau3[[#This Row],[REFERENCE]], Tableau1[NUMERO], 0), 3)</f>
        <v>#N/A</v>
      </c>
      <c r="D972" t="e">
        <f>INDEX(Tableau1[], MATCH(Tableau3[[#This Row],[REFERENCE]], Tableau1[NUMERO], 0),4)</f>
        <v>#N/A</v>
      </c>
      <c r="E972" t="e">
        <f>INDEX(Tableau1[], MATCH(Tableau3[[#This Row],[REFERENCE]], Tableau1[NUMERO], 0), 5)</f>
        <v>#N/A</v>
      </c>
      <c r="H972" t="s">
        <v>12691</v>
      </c>
      <c r="J972" s="2">
        <v>44084</v>
      </c>
      <c r="K972" s="2">
        <v>44089</v>
      </c>
      <c r="L972" s="2"/>
      <c r="M972" s="35">
        <v>2</v>
      </c>
      <c r="N972" s="35">
        <v>1</v>
      </c>
      <c r="O972" s="122">
        <v>56</v>
      </c>
      <c r="P972" s="8" t="s">
        <v>12642</v>
      </c>
      <c r="Q972" s="2">
        <v>44180</v>
      </c>
    </row>
    <row r="973" spans="1:17">
      <c r="A973" s="8" t="s">
        <v>12780</v>
      </c>
      <c r="B973" s="2" t="e">
        <f>INDEX(Tableau1[], MATCH(Tableau3[[#This Row],[REFERENCE]], Tableau1[NUMERO], 0), 2)</f>
        <v>#N/A</v>
      </c>
      <c r="C973" t="e">
        <f>INDEX(Tableau1[], MATCH(Tableau3[[#This Row],[REFERENCE]], Tableau1[NUMERO], 0), 3)</f>
        <v>#N/A</v>
      </c>
      <c r="D973" t="e">
        <f>INDEX(Tableau1[], MATCH(Tableau3[[#This Row],[REFERENCE]], Tableau1[NUMERO], 0),4)</f>
        <v>#N/A</v>
      </c>
      <c r="E973" t="e">
        <f>INDEX(Tableau1[], MATCH(Tableau3[[#This Row],[REFERENCE]], Tableau1[NUMERO], 0), 5)</f>
        <v>#N/A</v>
      </c>
      <c r="H973" t="s">
        <v>12691</v>
      </c>
      <c r="J973" s="2">
        <v>44084</v>
      </c>
      <c r="K973" s="2">
        <v>44089</v>
      </c>
      <c r="L973" s="2"/>
      <c r="M973" s="35">
        <v>1</v>
      </c>
      <c r="N973" s="35">
        <v>1</v>
      </c>
      <c r="O973" s="122">
        <v>67</v>
      </c>
      <c r="P973" s="8" t="s">
        <v>12642</v>
      </c>
      <c r="Q973" s="2">
        <v>44180</v>
      </c>
    </row>
    <row r="974" spans="1:17">
      <c r="A974" s="8" t="s">
        <v>12781</v>
      </c>
      <c r="B974" s="2" t="e">
        <f>INDEX(Tableau1[], MATCH(Tableau3[[#This Row],[REFERENCE]], Tableau1[NUMERO], 0), 2)</f>
        <v>#N/A</v>
      </c>
      <c r="C974" t="e">
        <f>INDEX(Tableau1[], MATCH(Tableau3[[#This Row],[REFERENCE]], Tableau1[NUMERO], 0), 3)</f>
        <v>#N/A</v>
      </c>
      <c r="D974" t="e">
        <f>INDEX(Tableau1[], MATCH(Tableau3[[#This Row],[REFERENCE]], Tableau1[NUMERO], 0),4)</f>
        <v>#N/A</v>
      </c>
      <c r="E974" t="e">
        <f>INDEX(Tableau1[], MATCH(Tableau3[[#This Row],[REFERENCE]], Tableau1[NUMERO], 0), 5)</f>
        <v>#N/A</v>
      </c>
      <c r="H974" t="s">
        <v>12691</v>
      </c>
      <c r="J974" s="2">
        <v>44084</v>
      </c>
      <c r="K974" s="2">
        <v>44089</v>
      </c>
      <c r="L974" s="2"/>
      <c r="M974" s="35">
        <v>1</v>
      </c>
      <c r="N974" s="35">
        <v>1</v>
      </c>
      <c r="O974" s="122">
        <v>64</v>
      </c>
      <c r="P974" s="8" t="s">
        <v>12642</v>
      </c>
      <c r="Q974" s="2">
        <v>44180</v>
      </c>
    </row>
    <row r="975" spans="1:17">
      <c r="A975" s="8" t="s">
        <v>12782</v>
      </c>
      <c r="B975" s="2" t="e">
        <f>INDEX(Tableau1[], MATCH(Tableau3[[#This Row],[REFERENCE]], Tableau1[NUMERO], 0), 2)</f>
        <v>#N/A</v>
      </c>
      <c r="C975" t="e">
        <f>INDEX(Tableau1[], MATCH(Tableau3[[#This Row],[REFERENCE]], Tableau1[NUMERO], 0), 3)</f>
        <v>#N/A</v>
      </c>
      <c r="D975" t="e">
        <f>INDEX(Tableau1[], MATCH(Tableau3[[#This Row],[REFERENCE]], Tableau1[NUMERO], 0),4)</f>
        <v>#N/A</v>
      </c>
      <c r="E975" t="e">
        <f>INDEX(Tableau1[], MATCH(Tableau3[[#This Row],[REFERENCE]], Tableau1[NUMERO], 0), 5)</f>
        <v>#N/A</v>
      </c>
      <c r="H975" t="s">
        <v>12691</v>
      </c>
      <c r="J975" s="2">
        <v>44084</v>
      </c>
      <c r="K975" s="2">
        <v>44089</v>
      </c>
      <c r="L975" s="2"/>
      <c r="M975" s="35">
        <v>1</v>
      </c>
      <c r="N975" s="35">
        <v>1</v>
      </c>
      <c r="O975" s="122">
        <v>64</v>
      </c>
      <c r="P975" s="8" t="s">
        <v>12642</v>
      </c>
      <c r="Q975" s="2">
        <v>44180</v>
      </c>
    </row>
    <row r="976" spans="1:17">
      <c r="A976" s="8" t="s">
        <v>12783</v>
      </c>
      <c r="B976" s="2" t="e">
        <f>INDEX(Tableau1[], MATCH(Tableau3[[#This Row],[REFERENCE]], Tableau1[NUMERO], 0), 2)</f>
        <v>#N/A</v>
      </c>
      <c r="C976" t="e">
        <f>INDEX(Tableau1[], MATCH(Tableau3[[#This Row],[REFERENCE]], Tableau1[NUMERO], 0), 3)</f>
        <v>#N/A</v>
      </c>
      <c r="D976" t="e">
        <f>INDEX(Tableau1[], MATCH(Tableau3[[#This Row],[REFERENCE]], Tableau1[NUMERO], 0),4)</f>
        <v>#N/A</v>
      </c>
      <c r="E976" t="e">
        <f>INDEX(Tableau1[], MATCH(Tableau3[[#This Row],[REFERENCE]], Tableau1[NUMERO], 0), 5)</f>
        <v>#N/A</v>
      </c>
      <c r="H976" t="s">
        <v>12691</v>
      </c>
      <c r="J976" s="2">
        <v>44084</v>
      </c>
      <c r="K976" s="2">
        <v>44089</v>
      </c>
      <c r="L976" s="2"/>
      <c r="M976" s="35">
        <v>1</v>
      </c>
      <c r="N976" s="35">
        <v>1</v>
      </c>
      <c r="O976" s="122">
        <v>77</v>
      </c>
      <c r="P976" s="8" t="s">
        <v>12642</v>
      </c>
      <c r="Q976" s="2">
        <v>44180</v>
      </c>
    </row>
    <row r="977" spans="1:17">
      <c r="A977" s="8" t="s">
        <v>12784</v>
      </c>
      <c r="B977" s="2" t="e">
        <f>INDEX(Tableau1[], MATCH(Tableau3[[#This Row],[REFERENCE]], Tableau1[NUMERO], 0), 2)</f>
        <v>#N/A</v>
      </c>
      <c r="C977" t="e">
        <f>INDEX(Tableau1[], MATCH(Tableau3[[#This Row],[REFERENCE]], Tableau1[NUMERO], 0), 3)</f>
        <v>#N/A</v>
      </c>
      <c r="D977" t="e">
        <f>INDEX(Tableau1[], MATCH(Tableau3[[#This Row],[REFERENCE]], Tableau1[NUMERO], 0),4)</f>
        <v>#N/A</v>
      </c>
      <c r="E977" t="e">
        <f>INDEX(Tableau1[], MATCH(Tableau3[[#This Row],[REFERENCE]], Tableau1[NUMERO], 0), 5)</f>
        <v>#N/A</v>
      </c>
      <c r="H977" t="s">
        <v>12691</v>
      </c>
      <c r="J977" s="2">
        <v>44084</v>
      </c>
      <c r="K977" s="2">
        <v>44089</v>
      </c>
      <c r="L977" s="2"/>
      <c r="M977" s="35">
        <v>1</v>
      </c>
      <c r="N977" s="35">
        <v>1</v>
      </c>
      <c r="O977" s="122">
        <v>75</v>
      </c>
      <c r="P977" s="8" t="s">
        <v>12642</v>
      </c>
      <c r="Q977" s="2">
        <v>44180</v>
      </c>
    </row>
    <row r="978" spans="1:17">
      <c r="A978" s="8" t="s">
        <v>12785</v>
      </c>
      <c r="B978" s="2" t="e">
        <f>INDEX(Tableau1[], MATCH(Tableau3[[#This Row],[REFERENCE]], Tableau1[NUMERO], 0), 2)</f>
        <v>#N/A</v>
      </c>
      <c r="C978" t="e">
        <f>INDEX(Tableau1[], MATCH(Tableau3[[#This Row],[REFERENCE]], Tableau1[NUMERO], 0), 3)</f>
        <v>#N/A</v>
      </c>
      <c r="D978" t="e">
        <f>INDEX(Tableau1[], MATCH(Tableau3[[#This Row],[REFERENCE]], Tableau1[NUMERO], 0),4)</f>
        <v>#N/A</v>
      </c>
      <c r="E978" t="e">
        <f>INDEX(Tableau1[], MATCH(Tableau3[[#This Row],[REFERENCE]], Tableau1[NUMERO], 0), 5)</f>
        <v>#N/A</v>
      </c>
      <c r="H978" t="s">
        <v>12691</v>
      </c>
      <c r="J978" s="2">
        <v>44084</v>
      </c>
      <c r="K978" s="2">
        <v>44089</v>
      </c>
      <c r="L978" s="2"/>
      <c r="M978" s="35">
        <v>2</v>
      </c>
      <c r="N978" s="35">
        <v>1</v>
      </c>
      <c r="O978" s="122">
        <v>60</v>
      </c>
      <c r="P978" s="8" t="s">
        <v>12642</v>
      </c>
      <c r="Q978" s="2">
        <v>44180</v>
      </c>
    </row>
    <row r="979" spans="1:17">
      <c r="A979" s="8">
        <v>34406420</v>
      </c>
      <c r="B979" s="2">
        <f>INDEX(Tableau1[], MATCH(Tableau3[[#This Row],[REFERENCE]], Tableau1[NUMERO], 0), 2)</f>
        <v>43080</v>
      </c>
      <c r="C979" t="str">
        <f>INDEX(Tableau1[], MATCH(Tableau3[[#This Row],[REFERENCE]], Tableau1[NUMERO], 0), 3)</f>
        <v>SPEC</v>
      </c>
      <c r="D979" t="str">
        <f>INDEX(Tableau1[], MATCH(Tableau3[[#This Row],[REFERENCE]], Tableau1[NUMERO], 0),4)</f>
        <v>LEFT FLANGE</v>
      </c>
      <c r="E979" t="str">
        <f>INDEX(Tableau1[], MATCH(Tableau3[[#This Row],[REFERENCE]], Tableau1[NUMERO], 0), 5)</f>
        <v>STX</v>
      </c>
      <c r="H979" t="s">
        <v>12691</v>
      </c>
      <c r="J979" s="2">
        <v>44084</v>
      </c>
      <c r="K979" s="2">
        <v>44089</v>
      </c>
      <c r="L979" s="2"/>
      <c r="M979" s="35">
        <v>2</v>
      </c>
      <c r="N979" s="35">
        <v>1</v>
      </c>
      <c r="O979" s="122">
        <v>47.6</v>
      </c>
      <c r="P979" s="8" t="s">
        <v>12642</v>
      </c>
      <c r="Q979" s="2">
        <v>44180</v>
      </c>
    </row>
    <row r="980" spans="1:17">
      <c r="A980" s="8">
        <v>34406421</v>
      </c>
      <c r="B980" s="2">
        <f>INDEX(Tableau1[], MATCH(Tableau3[[#This Row],[REFERENCE]], Tableau1[NUMERO], 0), 2)</f>
        <v>43080</v>
      </c>
      <c r="C980" t="str">
        <f>INDEX(Tableau1[], MATCH(Tableau3[[#This Row],[REFERENCE]], Tableau1[NUMERO], 0), 3)</f>
        <v>SPEC</v>
      </c>
      <c r="D980" t="str">
        <f>INDEX(Tableau1[], MATCH(Tableau3[[#This Row],[REFERENCE]], Tableau1[NUMERO], 0),4)</f>
        <v>TERMINALS BLOCKS SUPPORT</v>
      </c>
      <c r="E980" t="str">
        <f>INDEX(Tableau1[], MATCH(Tableau3[[#This Row],[REFERENCE]], Tableau1[NUMERO], 0), 5)</f>
        <v>STX</v>
      </c>
      <c r="H980" t="s">
        <v>12691</v>
      </c>
      <c r="J980" s="2">
        <v>44084</v>
      </c>
      <c r="K980" s="2">
        <v>44089</v>
      </c>
      <c r="L980" s="2"/>
      <c r="M980" s="35">
        <v>2</v>
      </c>
      <c r="N980" s="35">
        <v>1</v>
      </c>
      <c r="O980" s="122">
        <v>11.5</v>
      </c>
      <c r="P980" s="8" t="s">
        <v>12642</v>
      </c>
      <c r="Q980" s="2">
        <v>44180</v>
      </c>
    </row>
    <row r="981" spans="1:17">
      <c r="A981" s="8">
        <v>34406454</v>
      </c>
      <c r="B981" s="2">
        <f>INDEX(Tableau1[], MATCH(Tableau3[[#This Row],[REFERENCE]], Tableau1[NUMERO], 0), 2)</f>
        <v>43103</v>
      </c>
      <c r="C981" t="str">
        <f>INDEX(Tableau1[], MATCH(Tableau3[[#This Row],[REFERENCE]], Tableau1[NUMERO], 0), 3)</f>
        <v>SPEC</v>
      </c>
      <c r="D981" t="str">
        <f>INDEX(Tableau1[], MATCH(Tableau3[[#This Row],[REFERENCE]], Tableau1[NUMERO], 0),4)</f>
        <v>CIRCUIT BREAKER SUPPORT</v>
      </c>
      <c r="E981" t="str">
        <f>INDEX(Tableau1[], MATCH(Tableau3[[#This Row],[REFERENCE]], Tableau1[NUMERO], 0), 5)</f>
        <v>STX</v>
      </c>
      <c r="H981" t="s">
        <v>12691</v>
      </c>
      <c r="J981" s="2">
        <v>44084</v>
      </c>
      <c r="K981" s="2">
        <v>44089</v>
      </c>
      <c r="L981" s="2"/>
      <c r="M981" s="35">
        <v>1</v>
      </c>
      <c r="N981" s="35">
        <v>1</v>
      </c>
      <c r="O981" s="122">
        <v>51</v>
      </c>
      <c r="P981" s="8" t="s">
        <v>12642</v>
      </c>
      <c r="Q981" s="2">
        <v>44180</v>
      </c>
    </row>
    <row r="982" spans="1:17" s="58" customFormat="1" ht="15.75" thickBot="1">
      <c r="A982" s="56">
        <v>34404932</v>
      </c>
      <c r="B982" s="57">
        <f>INDEX(Tableau1[], MATCH(Tableau3[[#This Row],[REFERENCE]], Tableau1[NUMERO], 0), 2)</f>
        <v>0</v>
      </c>
      <c r="C982" s="58">
        <f>INDEX(Tableau1[], MATCH(Tableau3[[#This Row],[REFERENCE]], Tableau1[NUMERO], 0), 3)</f>
        <v>0</v>
      </c>
      <c r="D982" s="58" t="str">
        <f>INDEX(Tableau1[], MATCH(Tableau3[[#This Row],[REFERENCE]], Tableau1[NUMERO], 0),4)</f>
        <v>reserve</v>
      </c>
      <c r="E982" s="58">
        <f>INDEX(Tableau1[], MATCH(Tableau3[[#This Row],[REFERENCE]], Tableau1[NUMERO], 0), 5)</f>
        <v>0</v>
      </c>
      <c r="H982" s="58" t="s">
        <v>12691</v>
      </c>
      <c r="I982" s="56"/>
      <c r="J982" s="57">
        <v>44084</v>
      </c>
      <c r="K982" s="57">
        <v>44089</v>
      </c>
      <c r="L982" s="57"/>
      <c r="M982" s="60">
        <v>1</v>
      </c>
      <c r="N982" s="60">
        <v>8</v>
      </c>
      <c r="O982" s="123" t="s">
        <v>12788</v>
      </c>
      <c r="P982" s="56"/>
      <c r="Q982" s="57"/>
    </row>
    <row r="983" spans="1:17" s="52" customFormat="1" ht="15.75" thickTop="1">
      <c r="A983" s="50">
        <v>34404945</v>
      </c>
      <c r="B983" s="51">
        <f>INDEX(Tableau1[], MATCH(Tableau3[[#This Row],[REFERENCE]], Tableau1[NUMERO], 0), 2)</f>
        <v>42332</v>
      </c>
      <c r="C983" s="52" t="str">
        <f>INDEX(Tableau1[], MATCH(Tableau3[[#This Row],[REFERENCE]], Tableau1[NUMERO], 0), 3)</f>
        <v>SPEC</v>
      </c>
      <c r="D983" s="52" t="str">
        <f>INDEX(Tableau1[], MATCH(Tableau3[[#This Row],[REFERENCE]], Tableau1[NUMERO], 0),4)</f>
        <v>RESERVE</v>
      </c>
      <c r="E983" s="52" t="str">
        <f>INDEX(Tableau1[], MATCH(Tableau3[[#This Row],[REFERENCE]], Tableau1[NUMERO], 0), 5)</f>
        <v>STX</v>
      </c>
      <c r="H983" s="52" t="s">
        <v>12789</v>
      </c>
      <c r="I983" s="50"/>
      <c r="J983" s="51">
        <v>44084</v>
      </c>
      <c r="K983" s="51">
        <v>44085</v>
      </c>
      <c r="L983" s="51"/>
      <c r="M983" s="54">
        <v>2</v>
      </c>
      <c r="N983" s="54">
        <v>2</v>
      </c>
      <c r="O983" s="55">
        <v>49.38</v>
      </c>
      <c r="P983" s="50" t="s">
        <v>12642</v>
      </c>
      <c r="Q983" s="51"/>
    </row>
    <row r="984" spans="1:17">
      <c r="A984" s="8">
        <v>34404923</v>
      </c>
      <c r="B984" s="2">
        <f>INDEX(Tableau1[], MATCH(Tableau3[[#This Row],[REFERENCE]], Tableau1[NUMERO], 0), 2)</f>
        <v>42326</v>
      </c>
      <c r="C984" t="str">
        <f>INDEX(Tableau1[], MATCH(Tableau3[[#This Row],[REFERENCE]], Tableau1[NUMERO], 0), 3)</f>
        <v>SPEC</v>
      </c>
      <c r="D984" t="str">
        <f>INDEX(Tableau1[], MATCH(Tableau3[[#This Row],[REFERENCE]], Tableau1[NUMERO], 0),4)</f>
        <v>PLATINE SUPPORT</v>
      </c>
      <c r="E984" t="str">
        <f>INDEX(Tableau1[], MATCH(Tableau3[[#This Row],[REFERENCE]], Tableau1[NUMERO], 0), 5)</f>
        <v>SAREL</v>
      </c>
      <c r="H984" t="s">
        <v>12789</v>
      </c>
      <c r="J984" s="2">
        <v>44084</v>
      </c>
      <c r="K984" s="2">
        <v>44085</v>
      </c>
      <c r="L984" s="2"/>
      <c r="M984" s="35">
        <v>3</v>
      </c>
      <c r="N984" s="35">
        <v>2</v>
      </c>
      <c r="O984" s="7">
        <v>58.56</v>
      </c>
      <c r="P984" s="8" t="s">
        <v>12642</v>
      </c>
      <c r="Q984" s="2"/>
    </row>
    <row r="985" spans="1:17">
      <c r="A985" s="8">
        <v>34404924</v>
      </c>
      <c r="B985" s="2">
        <f>INDEX(Tableau1[], MATCH(Tableau3[[#This Row],[REFERENCE]], Tableau1[NUMERO], 0), 2)</f>
        <v>42326</v>
      </c>
      <c r="C985" t="str">
        <f>INDEX(Tableau1[], MATCH(Tableau3[[#This Row],[REFERENCE]], Tableau1[NUMERO], 0), 3)</f>
        <v>SPEC</v>
      </c>
      <c r="D985" t="str">
        <f>INDEX(Tableau1[], MATCH(Tableau3[[#This Row],[REFERENCE]], Tableau1[NUMERO], 0),4)</f>
        <v>SUPPORT NSX250</v>
      </c>
      <c r="E985">
        <f>INDEX(Tableau1[], MATCH(Tableau3[[#This Row],[REFERENCE]], Tableau1[NUMERO], 0), 5)</f>
        <v>0</v>
      </c>
      <c r="H985" t="s">
        <v>12789</v>
      </c>
      <c r="J985" s="2">
        <v>44084</v>
      </c>
      <c r="K985" s="2">
        <v>44085</v>
      </c>
      <c r="L985" s="2"/>
      <c r="M985" s="35">
        <v>3</v>
      </c>
      <c r="N985" s="35">
        <v>2</v>
      </c>
      <c r="O985" s="7">
        <v>44.27</v>
      </c>
      <c r="P985" s="8" t="s">
        <v>12642</v>
      </c>
      <c r="Q985" s="2"/>
    </row>
    <row r="986" spans="1:17">
      <c r="A986" s="8">
        <v>34404933</v>
      </c>
      <c r="B986" s="2">
        <f>INDEX(Tableau1[], MATCH(Tableau3[[#This Row],[REFERENCE]], Tableau1[NUMERO], 0), 2)</f>
        <v>0</v>
      </c>
      <c r="C986">
        <f>INDEX(Tableau1[], MATCH(Tableau3[[#This Row],[REFERENCE]], Tableau1[NUMERO], 0), 3)</f>
        <v>0</v>
      </c>
      <c r="D986" t="str">
        <f>INDEX(Tableau1[], MATCH(Tableau3[[#This Row],[REFERENCE]], Tableau1[NUMERO], 0),4)</f>
        <v>reserve</v>
      </c>
      <c r="E986">
        <f>INDEX(Tableau1[], MATCH(Tableau3[[#This Row],[REFERENCE]], Tableau1[NUMERO], 0), 5)</f>
        <v>0</v>
      </c>
      <c r="H986" t="s">
        <v>12789</v>
      </c>
      <c r="J986" s="2">
        <v>44084</v>
      </c>
      <c r="K986" s="2">
        <v>44085</v>
      </c>
      <c r="L986" s="2"/>
      <c r="M986" s="35">
        <v>2</v>
      </c>
      <c r="N986" s="35">
        <v>2</v>
      </c>
      <c r="O986" s="7">
        <v>55.78</v>
      </c>
      <c r="P986" s="8" t="s">
        <v>12642</v>
      </c>
      <c r="Q986" s="2"/>
    </row>
    <row r="987" spans="1:17">
      <c r="A987" s="8">
        <v>34404952</v>
      </c>
      <c r="B987" s="2">
        <f>INDEX(Tableau1[], MATCH(Tableau3[[#This Row],[REFERENCE]], Tableau1[NUMERO], 0), 2)</f>
        <v>42333</v>
      </c>
      <c r="C987" t="str">
        <f>INDEX(Tableau1[], MATCH(Tableau3[[#This Row],[REFERENCE]], Tableau1[NUMERO], 0), 3)</f>
        <v>SPEC</v>
      </c>
      <c r="D987" t="str">
        <f>INDEX(Tableau1[], MATCH(Tableau3[[#This Row],[REFERENCE]], Tableau1[NUMERO], 0),4)</f>
        <v>RESERVE</v>
      </c>
      <c r="E987" t="str">
        <f>INDEX(Tableau1[], MATCH(Tableau3[[#This Row],[REFERENCE]], Tableau1[NUMERO], 0), 5)</f>
        <v>STX</v>
      </c>
      <c r="H987" t="s">
        <v>12789</v>
      </c>
      <c r="J987" s="2">
        <v>44084</v>
      </c>
      <c r="K987" s="2">
        <v>44085</v>
      </c>
      <c r="L987" s="2"/>
      <c r="M987" s="35">
        <v>2</v>
      </c>
      <c r="N987" s="35">
        <v>1</v>
      </c>
      <c r="O987" s="7">
        <v>83.17</v>
      </c>
      <c r="P987" s="8" t="s">
        <v>12642</v>
      </c>
      <c r="Q987" s="2"/>
    </row>
    <row r="988" spans="1:17">
      <c r="A988" s="8">
        <v>34404957</v>
      </c>
      <c r="B988" s="2">
        <f>INDEX(Tableau1[], MATCH(Tableau3[[#This Row],[REFERENCE]], Tableau1[NUMERO], 0), 2)</f>
        <v>42333</v>
      </c>
      <c r="C988" t="str">
        <f>INDEX(Tableau1[], MATCH(Tableau3[[#This Row],[REFERENCE]], Tableau1[NUMERO], 0), 3)</f>
        <v>SPEC</v>
      </c>
      <c r="D988" t="str">
        <f>INDEX(Tableau1[], MATCH(Tableau3[[#This Row],[REFERENCE]], Tableau1[NUMERO], 0),4)</f>
        <v>RESERVE</v>
      </c>
      <c r="E988" t="str">
        <f>INDEX(Tableau1[], MATCH(Tableau3[[#This Row],[REFERENCE]], Tableau1[NUMERO], 0), 5)</f>
        <v>STX</v>
      </c>
      <c r="H988" t="s">
        <v>12789</v>
      </c>
      <c r="J988" s="2">
        <v>44084</v>
      </c>
      <c r="K988" s="2">
        <v>44085</v>
      </c>
      <c r="L988" s="2"/>
      <c r="M988" s="35">
        <v>1</v>
      </c>
      <c r="N988" s="35">
        <v>5</v>
      </c>
      <c r="O988" s="7">
        <v>26.68</v>
      </c>
      <c r="P988" s="8" t="s">
        <v>12642</v>
      </c>
      <c r="Q988" s="2"/>
    </row>
    <row r="989" spans="1:17">
      <c r="A989" s="8" t="s">
        <v>12771</v>
      </c>
      <c r="B989" s="2" t="e">
        <f>INDEX(Tableau1[], MATCH(Tableau3[[#This Row],[REFERENCE]], Tableau1[NUMERO], 0), 2)</f>
        <v>#N/A</v>
      </c>
      <c r="C989" t="e">
        <f>INDEX(Tableau1[], MATCH(Tableau3[[#This Row],[REFERENCE]], Tableau1[NUMERO], 0), 3)</f>
        <v>#N/A</v>
      </c>
      <c r="D989" t="e">
        <f>INDEX(Tableau1[], MATCH(Tableau3[[#This Row],[REFERENCE]], Tableau1[NUMERO], 0),4)</f>
        <v>#N/A</v>
      </c>
      <c r="E989" t="e">
        <f>INDEX(Tableau1[], MATCH(Tableau3[[#This Row],[REFERENCE]], Tableau1[NUMERO], 0), 5)</f>
        <v>#N/A</v>
      </c>
      <c r="H989" t="s">
        <v>12789</v>
      </c>
      <c r="J989" s="2">
        <v>44084</v>
      </c>
      <c r="K989" s="2">
        <v>44085</v>
      </c>
      <c r="L989" s="2"/>
      <c r="M989" s="35">
        <v>2</v>
      </c>
      <c r="N989" s="35">
        <v>2</v>
      </c>
      <c r="O989" s="37" t="s">
        <v>12790</v>
      </c>
      <c r="P989" s="8"/>
      <c r="Q989" s="2"/>
    </row>
    <row r="990" spans="1:17">
      <c r="A990" s="8">
        <v>34404989</v>
      </c>
      <c r="B990" s="2">
        <f>INDEX(Tableau1[], MATCH(Tableau3[[#This Row],[REFERENCE]], Tableau1[NUMERO], 0), 2)</f>
        <v>42419</v>
      </c>
      <c r="C990" t="str">
        <f>INDEX(Tableau1[], MATCH(Tableau3[[#This Row],[REFERENCE]], Tableau1[NUMERO], 0), 3)</f>
        <v>SPEC</v>
      </c>
      <c r="D990" t="str">
        <f>INDEX(Tableau1[], MATCH(Tableau3[[#This Row],[REFERENCE]], Tableau1[NUMERO], 0),4)</f>
        <v>reserve</v>
      </c>
      <c r="E990" t="str">
        <f>INDEX(Tableau1[], MATCH(Tableau3[[#This Row],[REFERENCE]], Tableau1[NUMERO], 0), 5)</f>
        <v>STX</v>
      </c>
      <c r="H990" t="s">
        <v>12789</v>
      </c>
      <c r="J990" s="2">
        <v>44084</v>
      </c>
      <c r="K990" s="2">
        <v>44085</v>
      </c>
      <c r="L990" s="2"/>
      <c r="M990" s="35">
        <v>2</v>
      </c>
      <c r="N990" s="35">
        <v>1</v>
      </c>
      <c r="O990" s="7">
        <v>66.180000000000007</v>
      </c>
      <c r="P990" s="8" t="s">
        <v>12642</v>
      </c>
      <c r="Q990" s="2"/>
    </row>
    <row r="991" spans="1:17">
      <c r="A991" s="8" t="s">
        <v>12772</v>
      </c>
      <c r="B991" s="2" t="e">
        <f>INDEX(Tableau1[], MATCH(Tableau3[[#This Row],[REFERENCE]], Tableau1[NUMERO], 0), 2)</f>
        <v>#N/A</v>
      </c>
      <c r="C991" t="e">
        <f>INDEX(Tableau1[], MATCH(Tableau3[[#This Row],[REFERENCE]], Tableau1[NUMERO], 0), 3)</f>
        <v>#N/A</v>
      </c>
      <c r="D991" t="e">
        <f>INDEX(Tableau1[], MATCH(Tableau3[[#This Row],[REFERENCE]], Tableau1[NUMERO], 0),4)</f>
        <v>#N/A</v>
      </c>
      <c r="E991" t="e">
        <f>INDEX(Tableau1[], MATCH(Tableau3[[#This Row],[REFERENCE]], Tableau1[NUMERO], 0), 5)</f>
        <v>#N/A</v>
      </c>
      <c r="H991" t="s">
        <v>12789</v>
      </c>
      <c r="J991" s="2">
        <v>44084</v>
      </c>
      <c r="K991" s="2">
        <v>44085</v>
      </c>
      <c r="L991" s="2"/>
      <c r="M991" s="35">
        <v>2</v>
      </c>
      <c r="N991" s="35">
        <v>2</v>
      </c>
      <c r="O991" s="7">
        <v>64.709999999999994</v>
      </c>
      <c r="P991" s="8" t="s">
        <v>12642</v>
      </c>
      <c r="Q991" s="2"/>
    </row>
    <row r="992" spans="1:17">
      <c r="A992" s="8" t="s">
        <v>12773</v>
      </c>
      <c r="B992" s="2" t="e">
        <f>INDEX(Tableau1[], MATCH(Tableau3[[#This Row],[REFERENCE]], Tableau1[NUMERO], 0), 2)</f>
        <v>#N/A</v>
      </c>
      <c r="C992" t="e">
        <f>INDEX(Tableau1[], MATCH(Tableau3[[#This Row],[REFERENCE]], Tableau1[NUMERO], 0), 3)</f>
        <v>#N/A</v>
      </c>
      <c r="D992" t="e">
        <f>INDEX(Tableau1[], MATCH(Tableau3[[#This Row],[REFERENCE]], Tableau1[NUMERO], 0),4)</f>
        <v>#N/A</v>
      </c>
      <c r="E992" t="e">
        <f>INDEX(Tableau1[], MATCH(Tableau3[[#This Row],[REFERENCE]], Tableau1[NUMERO], 0), 5)</f>
        <v>#N/A</v>
      </c>
      <c r="H992" t="s">
        <v>12789</v>
      </c>
      <c r="J992" s="2">
        <v>44084</v>
      </c>
      <c r="K992" s="2">
        <v>44085</v>
      </c>
      <c r="L992" s="2"/>
      <c r="M992" s="35">
        <v>4</v>
      </c>
      <c r="N992" s="35">
        <v>2</v>
      </c>
      <c r="O992" s="7">
        <v>45.54</v>
      </c>
      <c r="P992" s="8" t="s">
        <v>12642</v>
      </c>
      <c r="Q992" s="2"/>
    </row>
    <row r="993" spans="1:17">
      <c r="A993" s="8" t="s">
        <v>12774</v>
      </c>
      <c r="B993" s="2" t="e">
        <f>INDEX(Tableau1[], MATCH(Tableau3[[#This Row],[REFERENCE]], Tableau1[NUMERO], 0), 2)</f>
        <v>#N/A</v>
      </c>
      <c r="C993" t="e">
        <f>INDEX(Tableau1[], MATCH(Tableau3[[#This Row],[REFERENCE]], Tableau1[NUMERO], 0), 3)</f>
        <v>#N/A</v>
      </c>
      <c r="D993" t="e">
        <f>INDEX(Tableau1[], MATCH(Tableau3[[#This Row],[REFERENCE]], Tableau1[NUMERO], 0),4)</f>
        <v>#N/A</v>
      </c>
      <c r="E993" t="e">
        <f>INDEX(Tableau1[], MATCH(Tableau3[[#This Row],[REFERENCE]], Tableau1[NUMERO], 0), 5)</f>
        <v>#N/A</v>
      </c>
      <c r="H993" t="s">
        <v>12789</v>
      </c>
      <c r="J993" s="2">
        <v>44084</v>
      </c>
      <c r="K993" s="2">
        <v>44085</v>
      </c>
      <c r="L993" s="2"/>
      <c r="M993" s="35">
        <v>1</v>
      </c>
      <c r="N993" s="35">
        <v>2</v>
      </c>
      <c r="O993" s="7">
        <v>46.1</v>
      </c>
      <c r="P993" s="8" t="s">
        <v>12642</v>
      </c>
      <c r="Q993" s="2"/>
    </row>
    <row r="994" spans="1:17">
      <c r="A994" s="8" t="s">
        <v>12775</v>
      </c>
      <c r="B994" s="2" t="e">
        <f>INDEX(Tableau1[], MATCH(Tableau3[[#This Row],[REFERENCE]], Tableau1[NUMERO], 0), 2)</f>
        <v>#N/A</v>
      </c>
      <c r="C994" t="e">
        <f>INDEX(Tableau1[], MATCH(Tableau3[[#This Row],[REFERENCE]], Tableau1[NUMERO], 0), 3)</f>
        <v>#N/A</v>
      </c>
      <c r="D994" t="e">
        <f>INDEX(Tableau1[], MATCH(Tableau3[[#This Row],[REFERENCE]], Tableau1[NUMERO], 0),4)</f>
        <v>#N/A</v>
      </c>
      <c r="E994" t="e">
        <f>INDEX(Tableau1[], MATCH(Tableau3[[#This Row],[REFERENCE]], Tableau1[NUMERO], 0), 5)</f>
        <v>#N/A</v>
      </c>
      <c r="H994" t="s">
        <v>12789</v>
      </c>
      <c r="J994" s="2">
        <v>44084</v>
      </c>
      <c r="K994" s="2">
        <v>44085</v>
      </c>
      <c r="L994" s="2"/>
      <c r="M994" s="35">
        <v>1</v>
      </c>
      <c r="N994" s="35">
        <v>2</v>
      </c>
      <c r="O994" s="7">
        <v>46.1</v>
      </c>
      <c r="P994" s="8" t="s">
        <v>12642</v>
      </c>
      <c r="Q994" s="2"/>
    </row>
    <row r="995" spans="1:17">
      <c r="A995" s="8" t="s">
        <v>12776</v>
      </c>
      <c r="B995" s="2" t="e">
        <f>INDEX(Tableau1[], MATCH(Tableau3[[#This Row],[REFERENCE]], Tableau1[NUMERO], 0), 2)</f>
        <v>#N/A</v>
      </c>
      <c r="C995" t="e">
        <f>INDEX(Tableau1[], MATCH(Tableau3[[#This Row],[REFERENCE]], Tableau1[NUMERO], 0), 3)</f>
        <v>#N/A</v>
      </c>
      <c r="D995" t="e">
        <f>INDEX(Tableau1[], MATCH(Tableau3[[#This Row],[REFERENCE]], Tableau1[NUMERO], 0),4)</f>
        <v>#N/A</v>
      </c>
      <c r="E995" t="e">
        <f>INDEX(Tableau1[], MATCH(Tableau3[[#This Row],[REFERENCE]], Tableau1[NUMERO], 0), 5)</f>
        <v>#N/A</v>
      </c>
      <c r="H995" t="s">
        <v>12789</v>
      </c>
      <c r="J995" s="2">
        <v>44084</v>
      </c>
      <c r="K995" s="2">
        <v>44085</v>
      </c>
      <c r="L995" s="2"/>
      <c r="M995" s="35">
        <v>2</v>
      </c>
      <c r="N995" s="35">
        <v>1</v>
      </c>
      <c r="O995" s="7">
        <v>86.99</v>
      </c>
      <c r="P995" s="8" t="s">
        <v>12642</v>
      </c>
      <c r="Q995" s="2"/>
    </row>
    <row r="996" spans="1:17">
      <c r="A996" s="8" t="s">
        <v>12777</v>
      </c>
      <c r="B996" s="2" t="e">
        <f>INDEX(Tableau1[], MATCH(Tableau3[[#This Row],[REFERENCE]], Tableau1[NUMERO], 0), 2)</f>
        <v>#N/A</v>
      </c>
      <c r="C996" t="e">
        <f>INDEX(Tableau1[], MATCH(Tableau3[[#This Row],[REFERENCE]], Tableau1[NUMERO], 0), 3)</f>
        <v>#N/A</v>
      </c>
      <c r="D996" t="e">
        <f>INDEX(Tableau1[], MATCH(Tableau3[[#This Row],[REFERENCE]], Tableau1[NUMERO], 0),4)</f>
        <v>#N/A</v>
      </c>
      <c r="E996" t="e">
        <f>INDEX(Tableau1[], MATCH(Tableau3[[#This Row],[REFERENCE]], Tableau1[NUMERO], 0), 5)</f>
        <v>#N/A</v>
      </c>
      <c r="H996" t="s">
        <v>12789</v>
      </c>
      <c r="J996" s="2">
        <v>44084</v>
      </c>
      <c r="K996" s="2">
        <v>44085</v>
      </c>
      <c r="L996" s="2"/>
      <c r="M996" s="35">
        <v>1</v>
      </c>
      <c r="N996" s="35">
        <v>1</v>
      </c>
      <c r="O996" s="7">
        <v>97.85</v>
      </c>
      <c r="P996" s="8" t="s">
        <v>12642</v>
      </c>
      <c r="Q996" s="2"/>
    </row>
    <row r="997" spans="1:17">
      <c r="A997" s="8" t="s">
        <v>12778</v>
      </c>
      <c r="B997" s="2" t="e">
        <f>INDEX(Tableau1[], MATCH(Tableau3[[#This Row],[REFERENCE]], Tableau1[NUMERO], 0), 2)</f>
        <v>#N/A</v>
      </c>
      <c r="C997" t="e">
        <f>INDEX(Tableau1[], MATCH(Tableau3[[#This Row],[REFERENCE]], Tableau1[NUMERO], 0), 3)</f>
        <v>#N/A</v>
      </c>
      <c r="D997" t="e">
        <f>INDEX(Tableau1[], MATCH(Tableau3[[#This Row],[REFERENCE]], Tableau1[NUMERO], 0),4)</f>
        <v>#N/A</v>
      </c>
      <c r="E997" t="e">
        <f>INDEX(Tableau1[], MATCH(Tableau3[[#This Row],[REFERENCE]], Tableau1[NUMERO], 0), 5)</f>
        <v>#N/A</v>
      </c>
      <c r="H997" t="s">
        <v>12789</v>
      </c>
      <c r="J997" s="2">
        <v>44084</v>
      </c>
      <c r="K997" s="2">
        <v>44085</v>
      </c>
      <c r="L997" s="2"/>
      <c r="M997" s="35">
        <v>2</v>
      </c>
      <c r="N997" s="35">
        <v>1</v>
      </c>
      <c r="O997" s="7">
        <v>87.06</v>
      </c>
      <c r="P997" s="8" t="s">
        <v>12642</v>
      </c>
      <c r="Q997" s="2"/>
    </row>
    <row r="998" spans="1:17">
      <c r="A998" s="8" t="s">
        <v>12779</v>
      </c>
      <c r="B998" s="2" t="e">
        <f>INDEX(Tableau1[], MATCH(Tableau3[[#This Row],[REFERENCE]], Tableau1[NUMERO], 0), 2)</f>
        <v>#N/A</v>
      </c>
      <c r="C998" t="e">
        <f>INDEX(Tableau1[], MATCH(Tableau3[[#This Row],[REFERENCE]], Tableau1[NUMERO], 0), 3)</f>
        <v>#N/A</v>
      </c>
      <c r="D998" t="e">
        <f>INDEX(Tableau1[], MATCH(Tableau3[[#This Row],[REFERENCE]], Tableau1[NUMERO], 0),4)</f>
        <v>#N/A</v>
      </c>
      <c r="E998" t="e">
        <f>INDEX(Tableau1[], MATCH(Tableau3[[#This Row],[REFERENCE]], Tableau1[NUMERO], 0), 5)</f>
        <v>#N/A</v>
      </c>
      <c r="H998" t="s">
        <v>12789</v>
      </c>
      <c r="J998" s="2">
        <v>44084</v>
      </c>
      <c r="K998" s="2">
        <v>44085</v>
      </c>
      <c r="L998" s="2"/>
      <c r="M998" s="35">
        <v>2</v>
      </c>
      <c r="N998" s="35">
        <v>1</v>
      </c>
      <c r="O998" s="7">
        <v>87.06</v>
      </c>
      <c r="P998" s="8" t="s">
        <v>12642</v>
      </c>
      <c r="Q998" s="2"/>
    </row>
    <row r="999" spans="1:17">
      <c r="A999" s="8" t="s">
        <v>12780</v>
      </c>
      <c r="B999" s="2" t="e">
        <f>INDEX(Tableau1[], MATCH(Tableau3[[#This Row],[REFERENCE]], Tableau1[NUMERO], 0), 2)</f>
        <v>#N/A</v>
      </c>
      <c r="C999" t="e">
        <f>INDEX(Tableau1[], MATCH(Tableau3[[#This Row],[REFERENCE]], Tableau1[NUMERO], 0), 3)</f>
        <v>#N/A</v>
      </c>
      <c r="D999" t="e">
        <f>INDEX(Tableau1[], MATCH(Tableau3[[#This Row],[REFERENCE]], Tableau1[NUMERO], 0),4)</f>
        <v>#N/A</v>
      </c>
      <c r="E999" t="e">
        <f>INDEX(Tableau1[], MATCH(Tableau3[[#This Row],[REFERENCE]], Tableau1[NUMERO], 0), 5)</f>
        <v>#N/A</v>
      </c>
      <c r="H999" t="s">
        <v>12789</v>
      </c>
      <c r="J999" s="2">
        <v>44084</v>
      </c>
      <c r="K999" s="2">
        <v>44085</v>
      </c>
      <c r="L999" s="2"/>
      <c r="M999" s="35">
        <v>1</v>
      </c>
      <c r="N999" s="35">
        <v>1</v>
      </c>
      <c r="O999" s="7">
        <v>86.73</v>
      </c>
      <c r="P999" s="8" t="s">
        <v>12642</v>
      </c>
      <c r="Q999" s="2"/>
    </row>
    <row r="1000" spans="1:17">
      <c r="A1000" s="8" t="s">
        <v>12781</v>
      </c>
      <c r="B1000" s="2" t="e">
        <f>INDEX(Tableau1[], MATCH(Tableau3[[#This Row],[REFERENCE]], Tableau1[NUMERO], 0), 2)</f>
        <v>#N/A</v>
      </c>
      <c r="C1000" t="e">
        <f>INDEX(Tableau1[], MATCH(Tableau3[[#This Row],[REFERENCE]], Tableau1[NUMERO], 0), 3)</f>
        <v>#N/A</v>
      </c>
      <c r="D1000" t="e">
        <f>INDEX(Tableau1[], MATCH(Tableau3[[#This Row],[REFERENCE]], Tableau1[NUMERO], 0),4)</f>
        <v>#N/A</v>
      </c>
      <c r="E1000" t="e">
        <f>INDEX(Tableau1[], MATCH(Tableau3[[#This Row],[REFERENCE]], Tableau1[NUMERO], 0), 5)</f>
        <v>#N/A</v>
      </c>
      <c r="H1000" t="s">
        <v>12789</v>
      </c>
      <c r="J1000" s="2">
        <v>44084</v>
      </c>
      <c r="K1000" s="2">
        <v>44085</v>
      </c>
      <c r="L1000" s="2"/>
      <c r="M1000" s="35">
        <v>1</v>
      </c>
      <c r="N1000" s="35">
        <v>1</v>
      </c>
      <c r="O1000" s="7">
        <v>90.1</v>
      </c>
      <c r="P1000" s="8" t="s">
        <v>12642</v>
      </c>
      <c r="Q1000" s="2"/>
    </row>
    <row r="1001" spans="1:17">
      <c r="A1001" s="8" t="s">
        <v>12782</v>
      </c>
      <c r="B1001" s="2" t="e">
        <f>INDEX(Tableau1[], MATCH(Tableau3[[#This Row],[REFERENCE]], Tableau1[NUMERO], 0), 2)</f>
        <v>#N/A</v>
      </c>
      <c r="C1001" t="e">
        <f>INDEX(Tableau1[], MATCH(Tableau3[[#This Row],[REFERENCE]], Tableau1[NUMERO], 0), 3)</f>
        <v>#N/A</v>
      </c>
      <c r="D1001" t="e">
        <f>INDEX(Tableau1[], MATCH(Tableau3[[#This Row],[REFERENCE]], Tableau1[NUMERO], 0),4)</f>
        <v>#N/A</v>
      </c>
      <c r="E1001" t="e">
        <f>INDEX(Tableau1[], MATCH(Tableau3[[#This Row],[REFERENCE]], Tableau1[NUMERO], 0), 5)</f>
        <v>#N/A</v>
      </c>
      <c r="H1001" t="s">
        <v>12789</v>
      </c>
      <c r="J1001" s="2">
        <v>44084</v>
      </c>
      <c r="K1001" s="2">
        <v>44085</v>
      </c>
      <c r="L1001" s="2"/>
      <c r="M1001" s="35">
        <v>1</v>
      </c>
      <c r="N1001" s="35">
        <v>1</v>
      </c>
      <c r="O1001" s="7">
        <v>89.64</v>
      </c>
      <c r="P1001" s="8" t="s">
        <v>12642</v>
      </c>
      <c r="Q1001" s="2"/>
    </row>
    <row r="1002" spans="1:17">
      <c r="A1002" s="8" t="s">
        <v>12783</v>
      </c>
      <c r="B1002" s="2" t="e">
        <f>INDEX(Tableau1[], MATCH(Tableau3[[#This Row],[REFERENCE]], Tableau1[NUMERO], 0), 2)</f>
        <v>#N/A</v>
      </c>
      <c r="C1002" t="e">
        <f>INDEX(Tableau1[], MATCH(Tableau3[[#This Row],[REFERENCE]], Tableau1[NUMERO], 0), 3)</f>
        <v>#N/A</v>
      </c>
      <c r="D1002" t="e">
        <f>INDEX(Tableau1[], MATCH(Tableau3[[#This Row],[REFERENCE]], Tableau1[NUMERO], 0),4)</f>
        <v>#N/A</v>
      </c>
      <c r="E1002" t="e">
        <f>INDEX(Tableau1[], MATCH(Tableau3[[#This Row],[REFERENCE]], Tableau1[NUMERO], 0), 5)</f>
        <v>#N/A</v>
      </c>
      <c r="H1002" t="s">
        <v>12789</v>
      </c>
      <c r="J1002" s="2">
        <v>44084</v>
      </c>
      <c r="K1002" s="2">
        <v>44085</v>
      </c>
      <c r="L1002" s="2"/>
      <c r="M1002" s="35">
        <v>1</v>
      </c>
      <c r="N1002" s="35">
        <v>1</v>
      </c>
      <c r="O1002" s="7">
        <v>91.62</v>
      </c>
      <c r="P1002" s="8" t="s">
        <v>12642</v>
      </c>
      <c r="Q1002" s="2"/>
    </row>
    <row r="1003" spans="1:17">
      <c r="A1003" s="8" t="s">
        <v>12784</v>
      </c>
      <c r="B1003" s="2" t="e">
        <f>INDEX(Tableau1[], MATCH(Tableau3[[#This Row],[REFERENCE]], Tableau1[NUMERO], 0), 2)</f>
        <v>#N/A</v>
      </c>
      <c r="C1003" t="e">
        <f>INDEX(Tableau1[], MATCH(Tableau3[[#This Row],[REFERENCE]], Tableau1[NUMERO], 0), 3)</f>
        <v>#N/A</v>
      </c>
      <c r="D1003" t="e">
        <f>INDEX(Tableau1[], MATCH(Tableau3[[#This Row],[REFERENCE]], Tableau1[NUMERO], 0),4)</f>
        <v>#N/A</v>
      </c>
      <c r="E1003" t="e">
        <f>INDEX(Tableau1[], MATCH(Tableau3[[#This Row],[REFERENCE]], Tableau1[NUMERO], 0), 5)</f>
        <v>#N/A</v>
      </c>
      <c r="H1003" t="s">
        <v>12789</v>
      </c>
      <c r="J1003" s="2">
        <v>44084</v>
      </c>
      <c r="K1003" s="2">
        <v>44085</v>
      </c>
      <c r="L1003" s="2"/>
      <c r="M1003" s="35">
        <v>1</v>
      </c>
      <c r="N1003" s="35">
        <v>1</v>
      </c>
      <c r="O1003" s="7">
        <v>82.98</v>
      </c>
      <c r="P1003" s="8" t="s">
        <v>12642</v>
      </c>
      <c r="Q1003" s="2"/>
    </row>
    <row r="1004" spans="1:17">
      <c r="A1004" s="8" t="s">
        <v>12785</v>
      </c>
      <c r="B1004" s="2" t="e">
        <f>INDEX(Tableau1[], MATCH(Tableau3[[#This Row],[REFERENCE]], Tableau1[NUMERO], 0), 2)</f>
        <v>#N/A</v>
      </c>
      <c r="C1004" t="e">
        <f>INDEX(Tableau1[], MATCH(Tableau3[[#This Row],[REFERENCE]], Tableau1[NUMERO], 0), 3)</f>
        <v>#N/A</v>
      </c>
      <c r="D1004" t="e">
        <f>INDEX(Tableau1[], MATCH(Tableau3[[#This Row],[REFERENCE]], Tableau1[NUMERO], 0),4)</f>
        <v>#N/A</v>
      </c>
      <c r="E1004" t="e">
        <f>INDEX(Tableau1[], MATCH(Tableau3[[#This Row],[REFERENCE]], Tableau1[NUMERO], 0), 5)</f>
        <v>#N/A</v>
      </c>
      <c r="H1004" t="s">
        <v>12789</v>
      </c>
      <c r="J1004" s="2">
        <v>44084</v>
      </c>
      <c r="K1004" s="2">
        <v>44085</v>
      </c>
      <c r="L1004" s="2"/>
      <c r="M1004" s="35">
        <v>2</v>
      </c>
      <c r="N1004" s="35">
        <v>1</v>
      </c>
      <c r="O1004" s="7">
        <v>81.62</v>
      </c>
      <c r="P1004" s="8" t="s">
        <v>12642</v>
      </c>
      <c r="Q1004" s="2"/>
    </row>
    <row r="1005" spans="1:17">
      <c r="A1005" s="8">
        <v>34406420</v>
      </c>
      <c r="B1005" s="2">
        <f>INDEX(Tableau1[], MATCH(Tableau3[[#This Row],[REFERENCE]], Tableau1[NUMERO], 0), 2)</f>
        <v>43080</v>
      </c>
      <c r="C1005" t="str">
        <f>INDEX(Tableau1[], MATCH(Tableau3[[#This Row],[REFERENCE]], Tableau1[NUMERO], 0), 3)</f>
        <v>SPEC</v>
      </c>
      <c r="D1005" t="str">
        <f>INDEX(Tableau1[], MATCH(Tableau3[[#This Row],[REFERENCE]], Tableau1[NUMERO], 0),4)</f>
        <v>LEFT FLANGE</v>
      </c>
      <c r="E1005" t="str">
        <f>INDEX(Tableau1[], MATCH(Tableau3[[#This Row],[REFERENCE]], Tableau1[NUMERO], 0), 5)</f>
        <v>STX</v>
      </c>
      <c r="H1005" t="s">
        <v>12789</v>
      </c>
      <c r="J1005" s="2">
        <v>44084</v>
      </c>
      <c r="K1005" s="2">
        <v>44085</v>
      </c>
      <c r="L1005" s="2"/>
      <c r="M1005" s="35">
        <v>2</v>
      </c>
      <c r="N1005" s="35">
        <v>1</v>
      </c>
      <c r="O1005" s="7">
        <v>41.98</v>
      </c>
      <c r="P1005" s="8" t="s">
        <v>12642</v>
      </c>
      <c r="Q1005" s="2"/>
    </row>
    <row r="1006" spans="1:17">
      <c r="A1006" s="8">
        <v>34406421</v>
      </c>
      <c r="B1006" s="2">
        <f>INDEX(Tableau1[], MATCH(Tableau3[[#This Row],[REFERENCE]], Tableau1[NUMERO], 0), 2)</f>
        <v>43080</v>
      </c>
      <c r="C1006" t="str">
        <f>INDEX(Tableau1[], MATCH(Tableau3[[#This Row],[REFERENCE]], Tableau1[NUMERO], 0), 3)</f>
        <v>SPEC</v>
      </c>
      <c r="D1006" t="str">
        <f>INDEX(Tableau1[], MATCH(Tableau3[[#This Row],[REFERENCE]], Tableau1[NUMERO], 0),4)</f>
        <v>TERMINALS BLOCKS SUPPORT</v>
      </c>
      <c r="E1006" t="str">
        <f>INDEX(Tableau1[], MATCH(Tableau3[[#This Row],[REFERENCE]], Tableau1[NUMERO], 0), 5)</f>
        <v>STX</v>
      </c>
      <c r="H1006" t="s">
        <v>12789</v>
      </c>
      <c r="J1006" s="2">
        <v>44084</v>
      </c>
      <c r="K1006" s="2">
        <v>44085</v>
      </c>
      <c r="L1006" s="2"/>
      <c r="M1006" s="35">
        <v>2</v>
      </c>
      <c r="N1006" s="35">
        <v>1</v>
      </c>
      <c r="O1006" s="7">
        <v>86.79</v>
      </c>
      <c r="P1006" s="8" t="s">
        <v>12642</v>
      </c>
      <c r="Q1006" s="2"/>
    </row>
    <row r="1007" spans="1:17">
      <c r="A1007" s="8">
        <v>34406454</v>
      </c>
      <c r="B1007" s="2">
        <f>INDEX(Tableau1[], MATCH(Tableau3[[#This Row],[REFERENCE]], Tableau1[NUMERO], 0), 2)</f>
        <v>43103</v>
      </c>
      <c r="C1007" t="str">
        <f>INDEX(Tableau1[], MATCH(Tableau3[[#This Row],[REFERENCE]], Tableau1[NUMERO], 0), 3)</f>
        <v>SPEC</v>
      </c>
      <c r="D1007" t="str">
        <f>INDEX(Tableau1[], MATCH(Tableau3[[#This Row],[REFERENCE]], Tableau1[NUMERO], 0),4)</f>
        <v>CIRCUIT BREAKER SUPPORT</v>
      </c>
      <c r="E1007" t="str">
        <f>INDEX(Tableau1[], MATCH(Tableau3[[#This Row],[REFERENCE]], Tableau1[NUMERO], 0), 5)</f>
        <v>STX</v>
      </c>
      <c r="H1007" t="s">
        <v>12789</v>
      </c>
      <c r="J1007" s="2">
        <v>44084</v>
      </c>
      <c r="K1007" s="2">
        <v>44085</v>
      </c>
      <c r="L1007" s="2"/>
      <c r="M1007" s="35">
        <v>1</v>
      </c>
      <c r="N1007" s="35">
        <v>1</v>
      </c>
      <c r="O1007" s="7">
        <v>70.69</v>
      </c>
      <c r="P1007" s="8" t="s">
        <v>12642</v>
      </c>
      <c r="Q1007" s="2"/>
    </row>
    <row r="1008" spans="1:17" s="58" customFormat="1" ht="15.75" thickBot="1">
      <c r="A1008" s="56">
        <v>34404932</v>
      </c>
      <c r="B1008" s="57">
        <f>INDEX(Tableau1[], MATCH(Tableau3[[#This Row],[REFERENCE]], Tableau1[NUMERO], 0), 2)</f>
        <v>0</v>
      </c>
      <c r="C1008" s="58">
        <f>INDEX(Tableau1[], MATCH(Tableau3[[#This Row],[REFERENCE]], Tableau1[NUMERO], 0), 3)</f>
        <v>0</v>
      </c>
      <c r="D1008" s="58" t="str">
        <f>INDEX(Tableau1[], MATCH(Tableau3[[#This Row],[REFERENCE]], Tableau1[NUMERO], 0),4)</f>
        <v>reserve</v>
      </c>
      <c r="E1008" s="58">
        <f>INDEX(Tableau1[], MATCH(Tableau3[[#This Row],[REFERENCE]], Tableau1[NUMERO], 0), 5)</f>
        <v>0</v>
      </c>
      <c r="H1008" s="58" t="s">
        <v>12789</v>
      </c>
      <c r="I1008" s="56"/>
      <c r="J1008" s="57">
        <v>44084</v>
      </c>
      <c r="K1008" s="57">
        <v>44085</v>
      </c>
      <c r="L1008" s="57"/>
      <c r="M1008" s="60">
        <v>1</v>
      </c>
      <c r="N1008" s="60">
        <v>8</v>
      </c>
      <c r="O1008" s="97" t="s">
        <v>12790</v>
      </c>
      <c r="P1008" s="56"/>
      <c r="Q1008" s="57"/>
    </row>
    <row r="1009" spans="1:17" ht="15.75" thickTop="1">
      <c r="A1009" s="8">
        <v>34404934</v>
      </c>
      <c r="B1009" s="2">
        <f>INDEX(Tableau1[], MATCH(Tableau3[[#This Row],[REFERENCE]], Tableau1[NUMERO], 0), 2)</f>
        <v>0</v>
      </c>
      <c r="C1009">
        <f>INDEX(Tableau1[], MATCH(Tableau3[[#This Row],[REFERENCE]], Tableau1[NUMERO], 0), 3)</f>
        <v>0</v>
      </c>
      <c r="D1009" t="str">
        <f>INDEX(Tableau1[], MATCH(Tableau3[[#This Row],[REFERENCE]], Tableau1[NUMERO], 0),4)</f>
        <v>reserve</v>
      </c>
      <c r="E1009">
        <f>INDEX(Tableau1[], MATCH(Tableau3[[#This Row],[REFERENCE]], Tableau1[NUMERO], 0), 5)</f>
        <v>0</v>
      </c>
      <c r="H1009" t="s">
        <v>12644</v>
      </c>
      <c r="J1009" s="51" t="s">
        <v>12791</v>
      </c>
      <c r="K1009" s="51">
        <v>44095</v>
      </c>
      <c r="L1009" s="51"/>
      <c r="M1009" s="8">
        <v>2</v>
      </c>
      <c r="N1009" s="8">
        <v>1</v>
      </c>
      <c r="O1009" s="7">
        <v>59.95</v>
      </c>
      <c r="P1009" s="8" t="s">
        <v>12642</v>
      </c>
      <c r="Q1009" s="2">
        <v>44102</v>
      </c>
    </row>
    <row r="1010" spans="1:17">
      <c r="A1010" s="8">
        <v>34404935</v>
      </c>
      <c r="B1010" s="2">
        <f>INDEX(Tableau1[], MATCH(Tableau3[[#This Row],[REFERENCE]], Tableau1[NUMERO], 0), 2)</f>
        <v>0</v>
      </c>
      <c r="C1010">
        <f>INDEX(Tableau1[], MATCH(Tableau3[[#This Row],[REFERENCE]], Tableau1[NUMERO], 0), 3)</f>
        <v>0</v>
      </c>
      <c r="D1010" t="str">
        <f>INDEX(Tableau1[], MATCH(Tableau3[[#This Row],[REFERENCE]], Tableau1[NUMERO], 0),4)</f>
        <v>reserve</v>
      </c>
      <c r="E1010">
        <f>INDEX(Tableau1[], MATCH(Tableau3[[#This Row],[REFERENCE]], Tableau1[NUMERO], 0), 5)</f>
        <v>0</v>
      </c>
      <c r="H1010" t="s">
        <v>12644</v>
      </c>
      <c r="J1010" s="2" t="s">
        <v>12791</v>
      </c>
      <c r="K1010" s="2">
        <v>44095</v>
      </c>
      <c r="L1010" s="2"/>
      <c r="M1010" s="8">
        <v>2</v>
      </c>
      <c r="N1010" s="8">
        <v>1</v>
      </c>
      <c r="O1010" s="7">
        <v>59.95</v>
      </c>
      <c r="P1010" s="8" t="s">
        <v>12642</v>
      </c>
      <c r="Q1010" s="2">
        <v>44102</v>
      </c>
    </row>
    <row r="1011" spans="1:17">
      <c r="A1011" s="8">
        <v>34404936</v>
      </c>
      <c r="B1011" s="2">
        <f>INDEX(Tableau1[], MATCH(Tableau3[[#This Row],[REFERENCE]], Tableau1[NUMERO], 0), 2)</f>
        <v>0</v>
      </c>
      <c r="C1011">
        <f>INDEX(Tableau1[], MATCH(Tableau3[[#This Row],[REFERENCE]], Tableau1[NUMERO], 0), 3)</f>
        <v>0</v>
      </c>
      <c r="D1011" t="str">
        <f>INDEX(Tableau1[], MATCH(Tableau3[[#This Row],[REFERENCE]], Tableau1[NUMERO], 0),4)</f>
        <v>reserve</v>
      </c>
      <c r="E1011">
        <f>INDEX(Tableau1[], MATCH(Tableau3[[#This Row],[REFERENCE]], Tableau1[NUMERO], 0), 5)</f>
        <v>0</v>
      </c>
      <c r="H1011" t="s">
        <v>12644</v>
      </c>
      <c r="J1011" s="2" t="s">
        <v>12791</v>
      </c>
      <c r="K1011" s="2">
        <v>44095</v>
      </c>
      <c r="L1011" s="2"/>
      <c r="M1011" s="8">
        <v>2</v>
      </c>
      <c r="N1011" s="8">
        <v>1</v>
      </c>
      <c r="O1011" s="7">
        <v>59.95</v>
      </c>
      <c r="P1011" s="8" t="s">
        <v>12642</v>
      </c>
      <c r="Q1011" s="2">
        <v>44102</v>
      </c>
    </row>
    <row r="1012" spans="1:17">
      <c r="A1012" s="8">
        <v>34404937</v>
      </c>
      <c r="B1012" s="2">
        <f>INDEX(Tableau1[], MATCH(Tableau3[[#This Row],[REFERENCE]], Tableau1[NUMERO], 0), 2)</f>
        <v>42331</v>
      </c>
      <c r="C1012">
        <f>INDEX(Tableau1[], MATCH(Tableau3[[#This Row],[REFERENCE]], Tableau1[NUMERO], 0), 3)</f>
        <v>0</v>
      </c>
      <c r="D1012" t="str">
        <f>INDEX(Tableau1[], MATCH(Tableau3[[#This Row],[REFERENCE]], Tableau1[NUMERO], 0),4)</f>
        <v>reserve</v>
      </c>
      <c r="E1012" t="str">
        <f>INDEX(Tableau1[], MATCH(Tableau3[[#This Row],[REFERENCE]], Tableau1[NUMERO], 0), 5)</f>
        <v>STX</v>
      </c>
      <c r="H1012" t="s">
        <v>12644</v>
      </c>
      <c r="J1012" s="2" t="s">
        <v>12791</v>
      </c>
      <c r="K1012" s="2">
        <v>44095</v>
      </c>
      <c r="L1012" s="2"/>
      <c r="M1012" s="8">
        <v>2</v>
      </c>
      <c r="N1012" s="8">
        <v>1</v>
      </c>
      <c r="O1012" s="7">
        <v>59.95</v>
      </c>
      <c r="P1012" s="8" t="s">
        <v>12642</v>
      </c>
      <c r="Q1012" s="2">
        <v>44102</v>
      </c>
    </row>
    <row r="1013" spans="1:17">
      <c r="A1013" s="8">
        <v>34404943</v>
      </c>
      <c r="B1013" s="2">
        <f>INDEX(Tableau1[], MATCH(Tableau3[[#This Row],[REFERENCE]], Tableau1[NUMERO], 0), 2)</f>
        <v>42332</v>
      </c>
      <c r="C1013" t="str">
        <f>INDEX(Tableau1[], MATCH(Tableau3[[#This Row],[REFERENCE]], Tableau1[NUMERO], 0), 3)</f>
        <v>SPEC</v>
      </c>
      <c r="D1013" t="str">
        <f>INDEX(Tableau1[], MATCH(Tableau3[[#This Row],[REFERENCE]], Tableau1[NUMERO], 0),4)</f>
        <v>RESERVE</v>
      </c>
      <c r="E1013" t="str">
        <f>INDEX(Tableau1[], MATCH(Tableau3[[#This Row],[REFERENCE]], Tableau1[NUMERO], 0), 5)</f>
        <v>STX</v>
      </c>
      <c r="H1013" t="s">
        <v>12644</v>
      </c>
      <c r="J1013" s="2" t="s">
        <v>12791</v>
      </c>
      <c r="K1013" s="2">
        <v>44095</v>
      </c>
      <c r="L1013" s="2"/>
      <c r="M1013" s="8">
        <v>1</v>
      </c>
      <c r="N1013" s="8">
        <v>4</v>
      </c>
      <c r="O1013" s="7">
        <v>18.45</v>
      </c>
      <c r="P1013" s="8" t="s">
        <v>12642</v>
      </c>
      <c r="Q1013" s="2">
        <v>44102</v>
      </c>
    </row>
    <row r="1014" spans="1:17">
      <c r="A1014" s="8">
        <v>34404944</v>
      </c>
      <c r="B1014" s="2">
        <f>INDEX(Tableau1[], MATCH(Tableau3[[#This Row],[REFERENCE]], Tableau1[NUMERO], 0), 2)</f>
        <v>42332</v>
      </c>
      <c r="C1014" t="str">
        <f>INDEX(Tableau1[], MATCH(Tableau3[[#This Row],[REFERENCE]], Tableau1[NUMERO], 0), 3)</f>
        <v>SPEC</v>
      </c>
      <c r="D1014" t="str">
        <f>INDEX(Tableau1[], MATCH(Tableau3[[#This Row],[REFERENCE]], Tableau1[NUMERO], 0),4)</f>
        <v>RESERVE</v>
      </c>
      <c r="E1014" t="str">
        <f>INDEX(Tableau1[], MATCH(Tableau3[[#This Row],[REFERENCE]], Tableau1[NUMERO], 0), 5)</f>
        <v>STX</v>
      </c>
      <c r="H1014" t="s">
        <v>12644</v>
      </c>
      <c r="J1014" s="2" t="s">
        <v>12791</v>
      </c>
      <c r="K1014" s="2">
        <v>44095</v>
      </c>
      <c r="L1014" s="2"/>
      <c r="M1014" s="8">
        <v>2</v>
      </c>
      <c r="N1014" s="8">
        <v>1</v>
      </c>
      <c r="O1014" s="7">
        <v>52.4</v>
      </c>
      <c r="P1014" s="8" t="s">
        <v>12642</v>
      </c>
      <c r="Q1014" s="2">
        <v>44102</v>
      </c>
    </row>
    <row r="1015" spans="1:17">
      <c r="A1015" s="8">
        <v>34404946</v>
      </c>
      <c r="B1015" s="2">
        <f>INDEX(Tableau1[], MATCH(Tableau3[[#This Row],[REFERENCE]], Tableau1[NUMERO], 0), 2)</f>
        <v>42332</v>
      </c>
      <c r="C1015" t="str">
        <f>INDEX(Tableau1[], MATCH(Tableau3[[#This Row],[REFERENCE]], Tableau1[NUMERO], 0), 3)</f>
        <v>SPEC</v>
      </c>
      <c r="D1015" t="str">
        <f>INDEX(Tableau1[], MATCH(Tableau3[[#This Row],[REFERENCE]], Tableau1[NUMERO], 0),4)</f>
        <v>RESERVE</v>
      </c>
      <c r="E1015" t="str">
        <f>INDEX(Tableau1[], MATCH(Tableau3[[#This Row],[REFERENCE]], Tableau1[NUMERO], 0), 5)</f>
        <v>STX</v>
      </c>
      <c r="H1015" t="s">
        <v>12644</v>
      </c>
      <c r="J1015" s="2" t="s">
        <v>12791</v>
      </c>
      <c r="K1015" s="2">
        <v>44095</v>
      </c>
      <c r="L1015" s="2"/>
      <c r="M1015" s="8">
        <v>2</v>
      </c>
      <c r="N1015" s="8">
        <v>1</v>
      </c>
      <c r="O1015" s="7">
        <v>55.75</v>
      </c>
      <c r="P1015" s="8" t="s">
        <v>12642</v>
      </c>
      <c r="Q1015" s="2">
        <v>44102</v>
      </c>
    </row>
    <row r="1016" spans="1:17">
      <c r="A1016" s="8">
        <v>34404947</v>
      </c>
      <c r="B1016" s="2">
        <f>INDEX(Tableau1[], MATCH(Tableau3[[#This Row],[REFERENCE]], Tableau1[NUMERO], 0), 2)</f>
        <v>42332</v>
      </c>
      <c r="C1016" t="str">
        <f>INDEX(Tableau1[], MATCH(Tableau3[[#This Row],[REFERENCE]], Tableau1[NUMERO], 0), 3)</f>
        <v>SPEC</v>
      </c>
      <c r="D1016" t="str">
        <f>INDEX(Tableau1[], MATCH(Tableau3[[#This Row],[REFERENCE]], Tableau1[NUMERO], 0),4)</f>
        <v>RESERVE</v>
      </c>
      <c r="E1016" t="str">
        <f>INDEX(Tableau1[], MATCH(Tableau3[[#This Row],[REFERENCE]], Tableau1[NUMERO], 0), 5)</f>
        <v>STX</v>
      </c>
      <c r="H1016" t="s">
        <v>12644</v>
      </c>
      <c r="J1016" s="2" t="s">
        <v>12791</v>
      </c>
      <c r="K1016" s="2">
        <v>44095</v>
      </c>
      <c r="L1016" s="2"/>
      <c r="M1016" s="8">
        <v>2</v>
      </c>
      <c r="N1016" s="8">
        <v>1</v>
      </c>
      <c r="O1016" s="7">
        <v>51.4</v>
      </c>
      <c r="P1016" s="8" t="s">
        <v>12642</v>
      </c>
      <c r="Q1016" s="2">
        <v>44102</v>
      </c>
    </row>
    <row r="1017" spans="1:17">
      <c r="A1017" s="8">
        <v>34404948</v>
      </c>
      <c r="B1017" s="2">
        <f>INDEX(Tableau1[], MATCH(Tableau3[[#This Row],[REFERENCE]], Tableau1[NUMERO], 0), 2)</f>
        <v>42332</v>
      </c>
      <c r="C1017" t="str">
        <f>INDEX(Tableau1[], MATCH(Tableau3[[#This Row],[REFERENCE]], Tableau1[NUMERO], 0), 3)</f>
        <v>SPEC</v>
      </c>
      <c r="D1017" t="str">
        <f>INDEX(Tableau1[], MATCH(Tableau3[[#This Row],[REFERENCE]], Tableau1[NUMERO], 0),4)</f>
        <v>RESERVE</v>
      </c>
      <c r="E1017" t="str">
        <f>INDEX(Tableau1[], MATCH(Tableau3[[#This Row],[REFERENCE]], Tableau1[NUMERO], 0), 5)</f>
        <v>STX</v>
      </c>
      <c r="H1017" t="s">
        <v>12644</v>
      </c>
      <c r="J1017" s="2" t="s">
        <v>12791</v>
      </c>
      <c r="K1017" s="2">
        <v>44095</v>
      </c>
      <c r="L1017" s="2"/>
      <c r="M1017" s="8">
        <v>2</v>
      </c>
      <c r="N1017" s="8">
        <v>1</v>
      </c>
      <c r="O1017" s="7">
        <v>51.4</v>
      </c>
      <c r="P1017" s="8" t="s">
        <v>12642</v>
      </c>
      <c r="Q1017" s="2">
        <v>44102</v>
      </c>
    </row>
    <row r="1018" spans="1:17">
      <c r="A1018" s="8">
        <v>34404950</v>
      </c>
      <c r="B1018" s="2">
        <f>INDEX(Tableau1[], MATCH(Tableau3[[#This Row],[REFERENCE]], Tableau1[NUMERO], 0), 2)</f>
        <v>42332</v>
      </c>
      <c r="C1018" t="str">
        <f>INDEX(Tableau1[], MATCH(Tableau3[[#This Row],[REFERENCE]], Tableau1[NUMERO], 0), 3)</f>
        <v>SPEC</v>
      </c>
      <c r="D1018" t="str">
        <f>INDEX(Tableau1[], MATCH(Tableau3[[#This Row],[REFERENCE]], Tableau1[NUMERO], 0),4)</f>
        <v>RESERVE</v>
      </c>
      <c r="E1018" t="str">
        <f>INDEX(Tableau1[], MATCH(Tableau3[[#This Row],[REFERENCE]], Tableau1[NUMERO], 0), 5)</f>
        <v>STX</v>
      </c>
      <c r="H1018" t="s">
        <v>12644</v>
      </c>
      <c r="J1018" s="2" t="s">
        <v>12791</v>
      </c>
      <c r="K1018" s="2">
        <v>44095</v>
      </c>
      <c r="L1018" s="2"/>
      <c r="M1018" s="8">
        <v>1</v>
      </c>
      <c r="N1018" s="8">
        <v>8</v>
      </c>
      <c r="O1018" s="7">
        <v>15.9</v>
      </c>
      <c r="P1018" s="8" t="s">
        <v>12642</v>
      </c>
      <c r="Q1018" s="2">
        <v>44102</v>
      </c>
    </row>
    <row r="1019" spans="1:17" ht="15.75" thickBot="1">
      <c r="A1019" s="8">
        <v>34406419</v>
      </c>
      <c r="B1019" s="2">
        <f>INDEX(Tableau1[], MATCH(Tableau3[[#This Row],[REFERENCE]], Tableau1[NUMERO], 0), 2)</f>
        <v>43080</v>
      </c>
      <c r="C1019" t="str">
        <f>INDEX(Tableau1[], MATCH(Tableau3[[#This Row],[REFERENCE]], Tableau1[NUMERO], 0), 3)</f>
        <v>SPEC</v>
      </c>
      <c r="D1019" t="str">
        <f>INDEX(Tableau1[], MATCH(Tableau3[[#This Row],[REFERENCE]], Tableau1[NUMERO], 0),4)</f>
        <v>CX Q5N</v>
      </c>
      <c r="E1019" t="str">
        <f>INDEX(Tableau1[], MATCH(Tableau3[[#This Row],[REFERENCE]], Tableau1[NUMERO], 0), 5)</f>
        <v>STX</v>
      </c>
      <c r="H1019" t="s">
        <v>12644</v>
      </c>
      <c r="J1019" s="2" t="s">
        <v>12791</v>
      </c>
      <c r="K1019" s="2">
        <v>44095</v>
      </c>
      <c r="L1019" s="2"/>
      <c r="M1019" s="8">
        <v>1</v>
      </c>
      <c r="N1019" s="8">
        <v>4</v>
      </c>
      <c r="O1019" s="7">
        <v>65.599999999999994</v>
      </c>
      <c r="P1019" s="8" t="s">
        <v>12642</v>
      </c>
      <c r="Q1019" s="2"/>
    </row>
    <row r="1020" spans="1:17" s="52" customFormat="1" ht="15.75" thickTop="1">
      <c r="A1020" s="50">
        <v>34404934</v>
      </c>
      <c r="B1020" s="51">
        <f>INDEX(Tableau1[], MATCH(Tableau3[[#This Row],[REFERENCE]], Tableau1[NUMERO], 0), 2)</f>
        <v>0</v>
      </c>
      <c r="C1020" s="52">
        <f>INDEX(Tableau1[], MATCH(Tableau3[[#This Row],[REFERENCE]], Tableau1[NUMERO], 0), 3)</f>
        <v>0</v>
      </c>
      <c r="D1020" s="52" t="str">
        <f>INDEX(Tableau1[], MATCH(Tableau3[[#This Row],[REFERENCE]], Tableau1[NUMERO], 0),4)</f>
        <v>reserve</v>
      </c>
      <c r="E1020" s="52">
        <f>INDEX(Tableau1[], MATCH(Tableau3[[#This Row],[REFERENCE]], Tableau1[NUMERO], 0), 5)</f>
        <v>0</v>
      </c>
      <c r="H1020" s="52" t="s">
        <v>12611</v>
      </c>
      <c r="I1020" s="50"/>
      <c r="J1020" s="51">
        <v>44084</v>
      </c>
      <c r="K1020" s="51">
        <v>44085</v>
      </c>
      <c r="L1020" s="51"/>
      <c r="M1020" s="50">
        <v>2</v>
      </c>
      <c r="N1020" s="50">
        <v>1</v>
      </c>
      <c r="O1020" s="55">
        <v>25</v>
      </c>
      <c r="P1020" s="94" t="s">
        <v>12792</v>
      </c>
      <c r="Q1020" s="51">
        <v>44176</v>
      </c>
    </row>
    <row r="1021" spans="1:17">
      <c r="A1021" s="8">
        <v>34404935</v>
      </c>
      <c r="B1021" s="2">
        <f>INDEX(Tableau1[], MATCH(Tableau3[[#This Row],[REFERENCE]], Tableau1[NUMERO], 0), 2)</f>
        <v>0</v>
      </c>
      <c r="C1021">
        <f>INDEX(Tableau1[], MATCH(Tableau3[[#This Row],[REFERENCE]], Tableau1[NUMERO], 0), 3)</f>
        <v>0</v>
      </c>
      <c r="D1021" t="str">
        <f>INDEX(Tableau1[], MATCH(Tableau3[[#This Row],[REFERENCE]], Tableau1[NUMERO], 0),4)</f>
        <v>reserve</v>
      </c>
      <c r="E1021">
        <f>INDEX(Tableau1[], MATCH(Tableau3[[#This Row],[REFERENCE]], Tableau1[NUMERO], 0), 5)</f>
        <v>0</v>
      </c>
      <c r="H1021" t="s">
        <v>12611</v>
      </c>
      <c r="J1021" s="2">
        <v>44084</v>
      </c>
      <c r="K1021" s="2">
        <v>44085</v>
      </c>
      <c r="L1021" s="2"/>
      <c r="M1021" s="8">
        <v>2</v>
      </c>
      <c r="N1021" s="8">
        <v>1</v>
      </c>
      <c r="O1021" s="7">
        <v>25</v>
      </c>
      <c r="P1021" s="95" t="s">
        <v>12792</v>
      </c>
      <c r="Q1021" s="2">
        <v>44176</v>
      </c>
    </row>
    <row r="1022" spans="1:17">
      <c r="A1022" s="8">
        <v>34404936</v>
      </c>
      <c r="B1022" s="2">
        <f>INDEX(Tableau1[], MATCH(Tableau3[[#This Row],[REFERENCE]], Tableau1[NUMERO], 0), 2)</f>
        <v>0</v>
      </c>
      <c r="C1022">
        <f>INDEX(Tableau1[], MATCH(Tableau3[[#This Row],[REFERENCE]], Tableau1[NUMERO], 0), 3)</f>
        <v>0</v>
      </c>
      <c r="D1022" t="str">
        <f>INDEX(Tableau1[], MATCH(Tableau3[[#This Row],[REFERENCE]], Tableau1[NUMERO], 0),4)</f>
        <v>reserve</v>
      </c>
      <c r="E1022">
        <f>INDEX(Tableau1[], MATCH(Tableau3[[#This Row],[REFERENCE]], Tableau1[NUMERO], 0), 5)</f>
        <v>0</v>
      </c>
      <c r="H1022" t="s">
        <v>12611</v>
      </c>
      <c r="J1022" s="2">
        <v>44084</v>
      </c>
      <c r="K1022" s="2">
        <v>44085</v>
      </c>
      <c r="L1022" s="2"/>
      <c r="M1022" s="8">
        <v>2</v>
      </c>
      <c r="N1022" s="8">
        <v>1</v>
      </c>
      <c r="O1022" s="7">
        <v>25</v>
      </c>
      <c r="P1022" s="95" t="s">
        <v>12792</v>
      </c>
      <c r="Q1022" s="2">
        <v>44176</v>
      </c>
    </row>
    <row r="1023" spans="1:17">
      <c r="A1023" s="8">
        <v>34404937</v>
      </c>
      <c r="B1023" s="2">
        <f>INDEX(Tableau1[], MATCH(Tableau3[[#This Row],[REFERENCE]], Tableau1[NUMERO], 0), 2)</f>
        <v>42331</v>
      </c>
      <c r="C1023">
        <f>INDEX(Tableau1[], MATCH(Tableau3[[#This Row],[REFERENCE]], Tableau1[NUMERO], 0), 3)</f>
        <v>0</v>
      </c>
      <c r="D1023" t="str">
        <f>INDEX(Tableau1[], MATCH(Tableau3[[#This Row],[REFERENCE]], Tableau1[NUMERO], 0),4)</f>
        <v>reserve</v>
      </c>
      <c r="E1023" t="str">
        <f>INDEX(Tableau1[], MATCH(Tableau3[[#This Row],[REFERENCE]], Tableau1[NUMERO], 0), 5)</f>
        <v>STX</v>
      </c>
      <c r="H1023" t="s">
        <v>12611</v>
      </c>
      <c r="J1023" s="2">
        <v>44084</v>
      </c>
      <c r="K1023" s="2">
        <v>44085</v>
      </c>
      <c r="L1023" s="2"/>
      <c r="M1023" s="8">
        <v>2</v>
      </c>
      <c r="N1023" s="8">
        <v>1</v>
      </c>
      <c r="O1023" s="7">
        <v>25</v>
      </c>
      <c r="P1023" s="95" t="s">
        <v>12792</v>
      </c>
      <c r="Q1023" s="2">
        <v>44176</v>
      </c>
    </row>
    <row r="1024" spans="1:17">
      <c r="A1024" s="8">
        <v>34404943</v>
      </c>
      <c r="B1024" s="2">
        <f>INDEX(Tableau1[], MATCH(Tableau3[[#This Row],[REFERENCE]], Tableau1[NUMERO], 0), 2)</f>
        <v>42332</v>
      </c>
      <c r="C1024" t="str">
        <f>INDEX(Tableau1[], MATCH(Tableau3[[#This Row],[REFERENCE]], Tableau1[NUMERO], 0), 3)</f>
        <v>SPEC</v>
      </c>
      <c r="D1024" t="str">
        <f>INDEX(Tableau1[], MATCH(Tableau3[[#This Row],[REFERENCE]], Tableau1[NUMERO], 0),4)</f>
        <v>RESERVE</v>
      </c>
      <c r="E1024" t="str">
        <f>INDEX(Tableau1[], MATCH(Tableau3[[#This Row],[REFERENCE]], Tableau1[NUMERO], 0), 5)</f>
        <v>STX</v>
      </c>
      <c r="H1024" t="s">
        <v>12611</v>
      </c>
      <c r="J1024" s="2">
        <v>44084</v>
      </c>
      <c r="K1024" s="2">
        <v>44085</v>
      </c>
      <c r="L1024" s="2"/>
      <c r="M1024" s="8">
        <v>1</v>
      </c>
      <c r="N1024" s="8">
        <v>4</v>
      </c>
      <c r="O1024" s="7">
        <v>7</v>
      </c>
      <c r="P1024" s="95" t="s">
        <v>12792</v>
      </c>
      <c r="Q1024" s="2">
        <v>44176</v>
      </c>
    </row>
    <row r="1025" spans="1:18">
      <c r="A1025" s="8">
        <v>34404944</v>
      </c>
      <c r="B1025" s="2">
        <f>INDEX(Tableau1[], MATCH(Tableau3[[#This Row],[REFERENCE]], Tableau1[NUMERO], 0), 2)</f>
        <v>42332</v>
      </c>
      <c r="C1025" t="str">
        <f>INDEX(Tableau1[], MATCH(Tableau3[[#This Row],[REFERENCE]], Tableau1[NUMERO], 0), 3)</f>
        <v>SPEC</v>
      </c>
      <c r="D1025" t="str">
        <f>INDEX(Tableau1[], MATCH(Tableau3[[#This Row],[REFERENCE]], Tableau1[NUMERO], 0),4)</f>
        <v>RESERVE</v>
      </c>
      <c r="E1025" t="str">
        <f>INDEX(Tableau1[], MATCH(Tableau3[[#This Row],[REFERENCE]], Tableau1[NUMERO], 0), 5)</f>
        <v>STX</v>
      </c>
      <c r="H1025" t="s">
        <v>12611</v>
      </c>
      <c r="J1025" s="2">
        <v>44084</v>
      </c>
      <c r="K1025" s="2">
        <v>44085</v>
      </c>
      <c r="L1025" s="2"/>
      <c r="M1025" s="8">
        <v>2</v>
      </c>
      <c r="N1025" s="8">
        <v>1</v>
      </c>
      <c r="O1025" s="7">
        <v>14.5</v>
      </c>
      <c r="P1025" s="95" t="s">
        <v>12792</v>
      </c>
      <c r="Q1025" s="2">
        <v>44176</v>
      </c>
    </row>
    <row r="1026" spans="1:18">
      <c r="A1026" s="8">
        <v>34404946</v>
      </c>
      <c r="B1026" s="2">
        <f>INDEX(Tableau1[], MATCH(Tableau3[[#This Row],[REFERENCE]], Tableau1[NUMERO], 0), 2)</f>
        <v>42332</v>
      </c>
      <c r="C1026" t="str">
        <f>INDEX(Tableau1[], MATCH(Tableau3[[#This Row],[REFERENCE]], Tableau1[NUMERO], 0), 3)</f>
        <v>SPEC</v>
      </c>
      <c r="D1026" t="str">
        <f>INDEX(Tableau1[], MATCH(Tableau3[[#This Row],[REFERENCE]], Tableau1[NUMERO], 0),4)</f>
        <v>RESERVE</v>
      </c>
      <c r="E1026" t="str">
        <f>INDEX(Tableau1[], MATCH(Tableau3[[#This Row],[REFERENCE]], Tableau1[NUMERO], 0), 5)</f>
        <v>STX</v>
      </c>
      <c r="H1026" t="s">
        <v>12611</v>
      </c>
      <c r="J1026" s="2">
        <v>44084</v>
      </c>
      <c r="K1026" s="2">
        <v>44085</v>
      </c>
      <c r="L1026" s="2"/>
      <c r="M1026" s="8">
        <v>2</v>
      </c>
      <c r="N1026" s="8">
        <v>1</v>
      </c>
      <c r="O1026" s="7">
        <v>14</v>
      </c>
      <c r="P1026" s="95" t="s">
        <v>12792</v>
      </c>
      <c r="Q1026" s="2">
        <v>44176</v>
      </c>
    </row>
    <row r="1027" spans="1:18">
      <c r="A1027" s="8">
        <v>34404947</v>
      </c>
      <c r="B1027" s="2">
        <f>INDEX(Tableau1[], MATCH(Tableau3[[#This Row],[REFERENCE]], Tableau1[NUMERO], 0), 2)</f>
        <v>42332</v>
      </c>
      <c r="C1027" t="str">
        <f>INDEX(Tableau1[], MATCH(Tableau3[[#This Row],[REFERENCE]], Tableau1[NUMERO], 0), 3)</f>
        <v>SPEC</v>
      </c>
      <c r="D1027" t="str">
        <f>INDEX(Tableau1[], MATCH(Tableau3[[#This Row],[REFERENCE]], Tableau1[NUMERO], 0),4)</f>
        <v>RESERVE</v>
      </c>
      <c r="E1027" t="str">
        <f>INDEX(Tableau1[], MATCH(Tableau3[[#This Row],[REFERENCE]], Tableau1[NUMERO], 0), 5)</f>
        <v>STX</v>
      </c>
      <c r="H1027" t="s">
        <v>12611</v>
      </c>
      <c r="J1027" s="2">
        <v>44084</v>
      </c>
      <c r="K1027" s="2">
        <v>44085</v>
      </c>
      <c r="L1027" s="2"/>
      <c r="M1027" s="8">
        <v>2</v>
      </c>
      <c r="N1027" s="8">
        <v>1</v>
      </c>
      <c r="O1027" s="7">
        <v>14</v>
      </c>
      <c r="P1027" s="95" t="s">
        <v>12792</v>
      </c>
      <c r="Q1027" s="2">
        <v>44176</v>
      </c>
    </row>
    <row r="1028" spans="1:18">
      <c r="A1028" s="8">
        <v>34404948</v>
      </c>
      <c r="B1028" s="2">
        <f>INDEX(Tableau1[], MATCH(Tableau3[[#This Row],[REFERENCE]], Tableau1[NUMERO], 0), 2)</f>
        <v>42332</v>
      </c>
      <c r="C1028" t="str">
        <f>INDEX(Tableau1[], MATCH(Tableau3[[#This Row],[REFERENCE]], Tableau1[NUMERO], 0), 3)</f>
        <v>SPEC</v>
      </c>
      <c r="D1028" t="str">
        <f>INDEX(Tableau1[], MATCH(Tableau3[[#This Row],[REFERENCE]], Tableau1[NUMERO], 0),4)</f>
        <v>RESERVE</v>
      </c>
      <c r="E1028" t="str">
        <f>INDEX(Tableau1[], MATCH(Tableau3[[#This Row],[REFERENCE]], Tableau1[NUMERO], 0), 5)</f>
        <v>STX</v>
      </c>
      <c r="H1028" t="s">
        <v>12611</v>
      </c>
      <c r="J1028" s="2">
        <v>44084</v>
      </c>
      <c r="K1028" s="2">
        <v>44085</v>
      </c>
      <c r="L1028" s="2"/>
      <c r="M1028" s="8">
        <v>2</v>
      </c>
      <c r="N1028" s="8">
        <v>1</v>
      </c>
      <c r="O1028" s="7">
        <v>14</v>
      </c>
      <c r="P1028" s="95" t="s">
        <v>12792</v>
      </c>
      <c r="Q1028" s="2">
        <v>44176</v>
      </c>
    </row>
    <row r="1029" spans="1:18">
      <c r="A1029" s="8">
        <v>34404950</v>
      </c>
      <c r="B1029" s="2">
        <f>INDEX(Tableau1[], MATCH(Tableau3[[#This Row],[REFERENCE]], Tableau1[NUMERO], 0), 2)</f>
        <v>42332</v>
      </c>
      <c r="C1029" t="str">
        <f>INDEX(Tableau1[], MATCH(Tableau3[[#This Row],[REFERENCE]], Tableau1[NUMERO], 0), 3)</f>
        <v>SPEC</v>
      </c>
      <c r="D1029" t="str">
        <f>INDEX(Tableau1[], MATCH(Tableau3[[#This Row],[REFERENCE]], Tableau1[NUMERO], 0),4)</f>
        <v>RESERVE</v>
      </c>
      <c r="E1029" t="str">
        <f>INDEX(Tableau1[], MATCH(Tableau3[[#This Row],[REFERENCE]], Tableau1[NUMERO], 0), 5)</f>
        <v>STX</v>
      </c>
      <c r="H1029" t="s">
        <v>12611</v>
      </c>
      <c r="J1029" s="2">
        <v>44084</v>
      </c>
      <c r="K1029" s="2">
        <v>44085</v>
      </c>
      <c r="L1029" s="2"/>
      <c r="M1029" s="8">
        <v>1</v>
      </c>
      <c r="N1029" s="8">
        <v>8</v>
      </c>
      <c r="O1029" s="7">
        <v>9</v>
      </c>
      <c r="P1029" s="95" t="s">
        <v>12792</v>
      </c>
      <c r="Q1029" s="2">
        <v>44176</v>
      </c>
    </row>
    <row r="1030" spans="1:18" s="58" customFormat="1" ht="15.75" thickBot="1">
      <c r="A1030" s="56">
        <v>34406419</v>
      </c>
      <c r="B1030" s="57">
        <f>INDEX(Tableau1[], MATCH(Tableau3[[#This Row],[REFERENCE]], Tableau1[NUMERO], 0), 2)</f>
        <v>43080</v>
      </c>
      <c r="C1030" s="58" t="str">
        <f>INDEX(Tableau1[], MATCH(Tableau3[[#This Row],[REFERENCE]], Tableau1[NUMERO], 0), 3)</f>
        <v>SPEC</v>
      </c>
      <c r="D1030" s="58" t="str">
        <f>INDEX(Tableau1[], MATCH(Tableau3[[#This Row],[REFERENCE]], Tableau1[NUMERO], 0),4)</f>
        <v>CX Q5N</v>
      </c>
      <c r="E1030" s="58" t="str">
        <f>INDEX(Tableau1[], MATCH(Tableau3[[#This Row],[REFERENCE]], Tableau1[NUMERO], 0), 5)</f>
        <v>STX</v>
      </c>
      <c r="H1030" s="58" t="s">
        <v>12611</v>
      </c>
      <c r="I1030" s="56"/>
      <c r="J1030" s="57">
        <v>44084</v>
      </c>
      <c r="K1030" s="57">
        <v>44085</v>
      </c>
      <c r="L1030" s="57"/>
      <c r="M1030" s="56">
        <v>1</v>
      </c>
      <c r="N1030" s="56">
        <v>4</v>
      </c>
      <c r="O1030" s="61">
        <v>24</v>
      </c>
      <c r="P1030" s="96" t="s">
        <v>12792</v>
      </c>
      <c r="Q1030" s="57">
        <v>44176</v>
      </c>
    </row>
    <row r="1031" spans="1:18" ht="16.5" thickTop="1" thickBot="1">
      <c r="A1031" s="8">
        <v>34406541</v>
      </c>
      <c r="B1031" s="2">
        <f>INDEX(Tableau1[], MATCH(Tableau3[[#This Row],[REFERENCE]], Tableau1[NUMERO], 0), 2)</f>
        <v>43117</v>
      </c>
      <c r="C1031" t="str">
        <f>INDEX(Tableau1[], MATCH(Tableau3[[#This Row],[REFERENCE]], Tableau1[NUMERO], 0), 3)</f>
        <v>SPEC</v>
      </c>
      <c r="D1031" t="str">
        <f>INDEX(Tableau1[], MATCH(Tableau3[[#This Row],[REFERENCE]], Tableau1[NUMERO], 0),4)</f>
        <v>ETIQUETTE CTUPS</v>
      </c>
      <c r="E1031" t="str">
        <f>INDEX(Tableau1[], MATCH(Tableau3[[#This Row],[REFERENCE]], Tableau1[NUMERO], 0), 5)</f>
        <v>STX</v>
      </c>
      <c r="H1031" t="s">
        <v>12793</v>
      </c>
      <c r="J1031" s="51">
        <v>44084</v>
      </c>
      <c r="K1031" s="51">
        <v>44085</v>
      </c>
      <c r="L1031" s="51"/>
      <c r="N1031" s="35">
        <v>1</v>
      </c>
      <c r="O1031" s="7">
        <v>16.3</v>
      </c>
      <c r="P1031" s="8" t="s">
        <v>12794</v>
      </c>
      <c r="Q1031" s="2">
        <v>44115</v>
      </c>
    </row>
    <row r="1032" spans="1:18" s="80" customFormat="1" ht="16.5" thickTop="1" thickBot="1">
      <c r="A1032" s="78">
        <v>34406541</v>
      </c>
      <c r="B1032" s="79">
        <f>INDEX(Tableau1[], MATCH(Tableau3[[#This Row],[REFERENCE]], Tableau1[NUMERO], 0), 2)</f>
        <v>43117</v>
      </c>
      <c r="C1032" s="80" t="str">
        <f>INDEX(Tableau1[], MATCH(Tableau3[[#This Row],[REFERENCE]], Tableau1[NUMERO], 0), 3)</f>
        <v>SPEC</v>
      </c>
      <c r="D1032" s="80" t="str">
        <f>INDEX(Tableau1[], MATCH(Tableau3[[#This Row],[REFERENCE]], Tableau1[NUMERO], 0),4)</f>
        <v>ETIQUETTE CTUPS</v>
      </c>
      <c r="E1032" s="80" t="str">
        <f>INDEX(Tableau1[], MATCH(Tableau3[[#This Row],[REFERENCE]], Tableau1[NUMERO], 0), 5)</f>
        <v>STX</v>
      </c>
      <c r="H1032" s="80" t="s">
        <v>12768</v>
      </c>
      <c r="I1032" s="78"/>
      <c r="J1032" s="79">
        <v>44084</v>
      </c>
      <c r="K1032" s="79">
        <v>44085</v>
      </c>
      <c r="L1032" s="79"/>
      <c r="M1032" s="81"/>
      <c r="N1032" s="82">
        <v>1</v>
      </c>
      <c r="O1032" s="83">
        <v>72</v>
      </c>
      <c r="P1032" s="78" t="s">
        <v>12642</v>
      </c>
      <c r="Q1032" s="79">
        <v>44146</v>
      </c>
    </row>
    <row r="1033" spans="1:18" ht="16.5" thickTop="1" thickBot="1">
      <c r="A1033" s="8">
        <v>34406541</v>
      </c>
      <c r="B1033" s="2">
        <f>INDEX(Tableau1[], MATCH(Tableau3[[#This Row],[REFERENCE]], Tableau1[NUMERO], 0), 2)</f>
        <v>43117</v>
      </c>
      <c r="C1033" t="str">
        <f>INDEX(Tableau1[], MATCH(Tableau3[[#This Row],[REFERENCE]], Tableau1[NUMERO], 0), 3)</f>
        <v>SPEC</v>
      </c>
      <c r="D1033" t="str">
        <f>INDEX(Tableau1[], MATCH(Tableau3[[#This Row],[REFERENCE]], Tableau1[NUMERO], 0),4)</f>
        <v>ETIQUETTE CTUPS</v>
      </c>
      <c r="E1033" t="str">
        <f>INDEX(Tableau1[], MATCH(Tableau3[[#This Row],[REFERENCE]], Tableau1[NUMERO], 0), 5)</f>
        <v>STX</v>
      </c>
      <c r="H1033" t="s">
        <v>12770</v>
      </c>
      <c r="J1033" s="11" t="s">
        <v>12786</v>
      </c>
      <c r="K1033" s="2">
        <v>44102</v>
      </c>
      <c r="L1033" s="2"/>
      <c r="N1033" s="35">
        <v>5</v>
      </c>
      <c r="O1033" s="7">
        <v>14.3</v>
      </c>
      <c r="P1033" s="8" t="s">
        <v>12795</v>
      </c>
      <c r="Q1033" s="2">
        <v>44193</v>
      </c>
      <c r="R1033" t="s">
        <v>12796</v>
      </c>
    </row>
    <row r="1034" spans="1:18" s="80" customFormat="1" ht="46.5" thickTop="1" thickBot="1">
      <c r="A1034" s="78">
        <v>34403524</v>
      </c>
      <c r="B1034" s="79">
        <f>INDEX(Tableau1[], MATCH(Tableau3[[#This Row],[REFERENCE]], Tableau1[NUMERO], 0), 2)</f>
        <v>41660</v>
      </c>
      <c r="C1034" s="80" t="str">
        <f>INDEX(Tableau1[], MATCH(Tableau3[[#This Row],[REFERENCE]], Tableau1[NUMERO], 0), 3)</f>
        <v>SPEC</v>
      </c>
      <c r="D1034" s="80" t="str">
        <f>INDEX(Tableau1[], MATCH(Tableau3[[#This Row],[REFERENCE]], Tableau1[NUMERO], 0),4)</f>
        <v>PLAQUETTE POUR STS SLIM</v>
      </c>
      <c r="E1034" s="80" t="str">
        <f>INDEX(Tableau1[], MATCH(Tableau3[[#This Row],[REFERENCE]], Tableau1[NUMERO], 0), 5)</f>
        <v>STS 400A PLAT</v>
      </c>
      <c r="H1034" s="80" t="s">
        <v>12770</v>
      </c>
      <c r="I1034" s="78"/>
      <c r="J1034" s="98" t="s">
        <v>12786</v>
      </c>
      <c r="K1034" s="99" t="s">
        <v>12797</v>
      </c>
      <c r="L1034" s="99" t="s">
        <v>12798</v>
      </c>
      <c r="M1034" s="81"/>
      <c r="N1034" s="82">
        <v>1</v>
      </c>
      <c r="O1034" s="83"/>
      <c r="P1034" s="78"/>
      <c r="Q1034" s="79"/>
    </row>
    <row r="1035" spans="1:18" ht="15.75" thickTop="1">
      <c r="A1035" s="8">
        <v>34404985</v>
      </c>
      <c r="B1035" s="2">
        <f>INDEX(Tableau1[], MATCH(Tableau3[[#This Row],[REFERENCE]], Tableau1[NUMERO], 0), 2)</f>
        <v>42410</v>
      </c>
      <c r="C1035" t="str">
        <f>INDEX(Tableau1[], MATCH(Tableau3[[#This Row],[REFERENCE]], Tableau1[NUMERO], 0), 3)</f>
        <v>SPEC</v>
      </c>
      <c r="D1035" t="str">
        <f>INDEX(Tableau1[], MATCH(Tableau3[[#This Row],[REFERENCE]], Tableau1[NUMERO], 0),4)</f>
        <v>ARM SAREL MARINE L=2000 L=1000 P=800</v>
      </c>
      <c r="E1035" t="str">
        <f>INDEX(Tableau1[], MATCH(Tableau3[[#This Row],[REFERENCE]], Tableau1[NUMERO], 0), 5)</f>
        <v>STX</v>
      </c>
      <c r="H1035" t="s">
        <v>12639</v>
      </c>
      <c r="J1035" s="2">
        <v>44085</v>
      </c>
      <c r="K1035" s="2">
        <v>44085</v>
      </c>
      <c r="L1035" s="2"/>
      <c r="N1035" s="35">
        <v>1</v>
      </c>
      <c r="O1035" s="7">
        <v>726.65</v>
      </c>
      <c r="P1035" s="8" t="s">
        <v>12680</v>
      </c>
      <c r="Q1035" s="2">
        <v>44176</v>
      </c>
    </row>
    <row r="1036" spans="1:18">
      <c r="A1036" s="8">
        <v>34404994</v>
      </c>
      <c r="B1036" s="2">
        <f>INDEX(Tableau1[], MATCH(Tableau3[[#This Row],[REFERENCE]], Tableau1[NUMERO], 0), 2)</f>
        <v>42432</v>
      </c>
      <c r="C1036" t="str">
        <f>INDEX(Tableau1[], MATCH(Tableau3[[#This Row],[REFERENCE]], Tableau1[NUMERO], 0), 3)</f>
        <v>SPEC</v>
      </c>
      <c r="D1036" t="str">
        <f>INDEX(Tableau1[], MATCH(Tableau3[[#This Row],[REFERENCE]], Tableau1[NUMERO], 0),4)</f>
        <v>Toit perforé cellule marine</v>
      </c>
      <c r="E1036" t="str">
        <f>INDEX(Tableau1[], MATCH(Tableau3[[#This Row],[REFERENCE]], Tableau1[NUMERO], 0), 5)</f>
        <v>STX</v>
      </c>
      <c r="H1036" t="s">
        <v>12639</v>
      </c>
      <c r="J1036" s="2">
        <v>44085</v>
      </c>
      <c r="K1036" s="2">
        <v>44085</v>
      </c>
      <c r="L1036" s="2"/>
      <c r="N1036" s="35">
        <v>1</v>
      </c>
      <c r="O1036" s="7">
        <v>207.14</v>
      </c>
      <c r="P1036" s="8" t="s">
        <v>12680</v>
      </c>
      <c r="Q1036" s="2">
        <v>44176</v>
      </c>
    </row>
    <row r="1037" spans="1:18" ht="15.75" thickBot="1">
      <c r="A1037" s="8">
        <v>34406529</v>
      </c>
      <c r="B1037" s="2">
        <f>INDEX(Tableau1[], MATCH(Tableau3[[#This Row],[REFERENCE]], Tableau1[NUMERO], 0), 2)</f>
        <v>43116</v>
      </c>
      <c r="C1037" t="str">
        <f>INDEX(Tableau1[], MATCH(Tableau3[[#This Row],[REFERENCE]], Tableau1[NUMERO], 0), 3)</f>
        <v>SPEC</v>
      </c>
      <c r="D1037" t="str">
        <f>INDEX(Tableau1[], MATCH(Tableau3[[#This Row],[REFERENCE]], Tableau1[NUMERO], 0),4)</f>
        <v>SKID CELLULE SAREL 1000X800</v>
      </c>
      <c r="E1037" t="str">
        <f>INDEX(Tableau1[], MATCH(Tableau3[[#This Row],[REFERENCE]], Tableau1[NUMERO], 0), 5)</f>
        <v>STX</v>
      </c>
      <c r="H1037" t="s">
        <v>12639</v>
      </c>
      <c r="J1037" s="2">
        <v>44085</v>
      </c>
      <c r="K1037" s="2">
        <v>44085</v>
      </c>
      <c r="L1037" s="2"/>
      <c r="N1037" s="35">
        <v>1</v>
      </c>
      <c r="O1037" s="7">
        <v>1002.69</v>
      </c>
      <c r="P1037" s="8" t="s">
        <v>12599</v>
      </c>
      <c r="Q1037" s="2">
        <v>44176</v>
      </c>
    </row>
    <row r="1038" spans="1:18" s="80" customFormat="1" ht="16.5" thickTop="1" thickBot="1">
      <c r="A1038" s="78">
        <v>34406528</v>
      </c>
      <c r="B1038" s="79">
        <f>INDEX(Tableau1[], MATCH(Tableau3[[#This Row],[REFERENCE]], Tableau1[NUMERO], 0), 2)</f>
        <v>43110</v>
      </c>
      <c r="C1038" s="80" t="str">
        <f>INDEX(Tableau1[], MATCH(Tableau3[[#This Row],[REFERENCE]], Tableau1[NUMERO], 0), 3)</f>
        <v>SPEC</v>
      </c>
      <c r="D1038" s="80" t="str">
        <f>INDEX(Tableau1[], MATCH(Tableau3[[#This Row],[REFERENCE]], Tableau1[NUMERO], 0),4)</f>
        <v>PE BARRE ETAME</v>
      </c>
      <c r="E1038" s="80" t="str">
        <f>INDEX(Tableau1[], MATCH(Tableau3[[#This Row],[REFERENCE]], Tableau1[NUMERO], 0), 5)</f>
        <v>STX</v>
      </c>
      <c r="H1038" s="80" t="s">
        <v>12611</v>
      </c>
      <c r="I1038" s="78"/>
      <c r="J1038" s="98" t="s">
        <v>12799</v>
      </c>
      <c r="K1038" s="79">
        <v>44097</v>
      </c>
      <c r="L1038" s="79"/>
      <c r="M1038" s="81" t="s">
        <v>12701</v>
      </c>
      <c r="N1038" s="82">
        <v>1</v>
      </c>
      <c r="O1038" s="83">
        <v>350</v>
      </c>
      <c r="P1038" s="78" t="s">
        <v>12617</v>
      </c>
      <c r="Q1038" s="79">
        <v>44188</v>
      </c>
    </row>
    <row r="1039" spans="1:18" ht="16.5" thickTop="1" thickBot="1">
      <c r="A1039" s="8">
        <v>34406528</v>
      </c>
      <c r="B1039" s="2">
        <f>INDEX(Tableau1[], MATCH(Tableau3[[#This Row],[REFERENCE]], Tableau1[NUMERO], 0), 2)</f>
        <v>43110</v>
      </c>
      <c r="C1039" t="str">
        <f>INDEX(Tableau1[], MATCH(Tableau3[[#This Row],[REFERENCE]], Tableau1[NUMERO], 0), 3)</f>
        <v>SPEC</v>
      </c>
      <c r="D1039" t="str">
        <f>INDEX(Tableau1[], MATCH(Tableau3[[#This Row],[REFERENCE]], Tableau1[NUMERO], 0),4)</f>
        <v>PE BARRE ETAME</v>
      </c>
      <c r="E1039" t="str">
        <f>INDEX(Tableau1[], MATCH(Tableau3[[#This Row],[REFERENCE]], Tableau1[NUMERO], 0), 5)</f>
        <v>STX</v>
      </c>
      <c r="H1039" t="s">
        <v>12644</v>
      </c>
      <c r="J1039" s="2">
        <v>44085</v>
      </c>
      <c r="K1039" s="2">
        <v>44088</v>
      </c>
      <c r="L1039" s="2"/>
      <c r="M1039" s="21" t="s">
        <v>12701</v>
      </c>
      <c r="N1039" s="35">
        <v>1</v>
      </c>
      <c r="O1039" s="7">
        <v>29.8</v>
      </c>
      <c r="P1039" s="8" t="s">
        <v>12800</v>
      </c>
      <c r="Q1039" s="2">
        <v>44095</v>
      </c>
      <c r="R1039" t="s">
        <v>12801</v>
      </c>
    </row>
    <row r="1040" spans="1:18" s="52" customFormat="1" ht="15.75" thickTop="1">
      <c r="A1040" s="50">
        <v>34406502</v>
      </c>
      <c r="B1040" s="51">
        <f>INDEX(Tableau1[], MATCH(Tableau3[[#This Row],[REFERENCE]], Tableau1[NUMERO], 0), 2)</f>
        <v>43109</v>
      </c>
      <c r="C1040" s="52" t="str">
        <f>INDEX(Tableau1[], MATCH(Tableau3[[#This Row],[REFERENCE]], Tableau1[NUMERO], 0), 3)</f>
        <v>SPEC</v>
      </c>
      <c r="D1040" s="52" t="str">
        <f>INDEX(Tableau1[], MATCH(Tableau3[[#This Row],[REFERENCE]], Tableau1[NUMERO], 0),4)</f>
        <v>PLATINE COFFRET SM 4xDJ BAT</v>
      </c>
      <c r="E1040" s="52" t="str">
        <f>INDEX(Tableau1[], MATCH(Tableau3[[#This Row],[REFERENCE]], Tableau1[NUMERO], 0), 5)</f>
        <v>STX</v>
      </c>
      <c r="H1040" s="52" t="s">
        <v>12609</v>
      </c>
      <c r="I1040" s="50"/>
      <c r="J1040" s="51">
        <v>44085</v>
      </c>
      <c r="K1040" s="51">
        <v>44089</v>
      </c>
      <c r="L1040" s="51"/>
      <c r="M1040" s="53" t="s">
        <v>12703</v>
      </c>
      <c r="N1040" s="50">
        <v>1</v>
      </c>
      <c r="O1040" s="55">
        <v>87</v>
      </c>
      <c r="P1040" s="50" t="s">
        <v>12591</v>
      </c>
      <c r="Q1040" s="51">
        <v>44180</v>
      </c>
    </row>
    <row r="1041" spans="1:17">
      <c r="A1041" s="8">
        <v>34406532</v>
      </c>
      <c r="B1041" s="2">
        <f>INDEX(Tableau1[], MATCH(Tableau3[[#This Row],[REFERENCE]], Tableau1[NUMERO], 0), 2)</f>
        <v>43110</v>
      </c>
      <c r="C1041" t="str">
        <f>INDEX(Tableau1[], MATCH(Tableau3[[#This Row],[REFERENCE]], Tableau1[NUMERO], 0), 3)</f>
        <v>SPEC</v>
      </c>
      <c r="D1041" t="str">
        <f>INDEX(Tableau1[], MATCH(Tableau3[[#This Row],[REFERENCE]], Tableau1[NUMERO], 0),4)</f>
        <v>PASSE CABLES HAUT</v>
      </c>
      <c r="E1041" t="str">
        <f>INDEX(Tableau1[], MATCH(Tableau3[[#This Row],[REFERENCE]], Tableau1[NUMERO], 0), 5)</f>
        <v>STX</v>
      </c>
      <c r="H1041" t="s">
        <v>12609</v>
      </c>
      <c r="J1041" s="2">
        <v>44085</v>
      </c>
      <c r="K1041" s="2">
        <v>44089</v>
      </c>
      <c r="L1041" s="2"/>
      <c r="M1041" s="21" t="s">
        <v>12703</v>
      </c>
      <c r="N1041" s="8">
        <v>2</v>
      </c>
      <c r="O1041" s="7">
        <v>24</v>
      </c>
      <c r="P1041" s="8" t="s">
        <v>12591</v>
      </c>
      <c r="Q1041" s="2">
        <v>44180</v>
      </c>
    </row>
    <row r="1042" spans="1:17">
      <c r="A1042" s="8">
        <v>34406533</v>
      </c>
      <c r="B1042" s="2">
        <f>INDEX(Tableau1[], MATCH(Tableau3[[#This Row],[REFERENCE]], Tableau1[NUMERO], 0), 2)</f>
        <v>43110</v>
      </c>
      <c r="C1042" t="str">
        <f>INDEX(Tableau1[], MATCH(Tableau3[[#This Row],[REFERENCE]], Tableau1[NUMERO], 0), 3)</f>
        <v>SPEC</v>
      </c>
      <c r="D1042" t="str">
        <f>INDEX(Tableau1[], MATCH(Tableau3[[#This Row],[REFERENCE]], Tableau1[NUMERO], 0),4)</f>
        <v>PASSE CABLES BAS</v>
      </c>
      <c r="E1042" t="str">
        <f>INDEX(Tableau1[], MATCH(Tableau3[[#This Row],[REFERENCE]], Tableau1[NUMERO], 0), 5)</f>
        <v>STX</v>
      </c>
      <c r="H1042" t="s">
        <v>12609</v>
      </c>
      <c r="J1042" s="2">
        <v>44085</v>
      </c>
      <c r="K1042" s="2">
        <v>44089</v>
      </c>
      <c r="L1042" s="2"/>
      <c r="M1042" s="21" t="s">
        <v>12769</v>
      </c>
      <c r="N1042" s="8">
        <v>1</v>
      </c>
      <c r="O1042" s="7">
        <v>40</v>
      </c>
      <c r="P1042" s="8" t="s">
        <v>12591</v>
      </c>
      <c r="Q1042" s="2">
        <v>44180</v>
      </c>
    </row>
    <row r="1043" spans="1:17" s="58" customFormat="1" ht="15.75" thickBot="1">
      <c r="A1043" s="56">
        <v>34406548</v>
      </c>
      <c r="B1043" s="57">
        <f>INDEX(Tableau1[], MATCH(Tableau3[[#This Row],[REFERENCE]], Tableau1[NUMERO], 0), 2)</f>
        <v>43129</v>
      </c>
      <c r="C1043" s="58" t="str">
        <f>INDEX(Tableau1[], MATCH(Tableau3[[#This Row],[REFERENCE]], Tableau1[NUMERO], 0), 3)</f>
        <v>SPEC</v>
      </c>
      <c r="D1043" s="58" t="str">
        <f>INDEX(Tableau1[], MATCH(Tableau3[[#This Row],[REFERENCE]], Tableau1[NUMERO], 0),4)</f>
        <v>RAIL SUPPORT BORNIER</v>
      </c>
      <c r="E1043" s="58" t="str">
        <f>INDEX(Tableau1[], MATCH(Tableau3[[#This Row],[REFERENCE]], Tableau1[NUMERO], 0), 5)</f>
        <v>MBC GVX</v>
      </c>
      <c r="H1043" s="58" t="s">
        <v>12609</v>
      </c>
      <c r="I1043" s="56"/>
      <c r="J1043" s="57">
        <v>44085</v>
      </c>
      <c r="K1043" s="57">
        <v>44089</v>
      </c>
      <c r="L1043" s="57"/>
      <c r="M1043" s="59" t="s">
        <v>12701</v>
      </c>
      <c r="N1043" s="56">
        <v>1</v>
      </c>
      <c r="O1043" s="61">
        <v>26</v>
      </c>
      <c r="P1043" s="56" t="s">
        <v>12591</v>
      </c>
      <c r="Q1043" s="57">
        <v>44180</v>
      </c>
    </row>
    <row r="1044" spans="1:17" ht="15.75" thickTop="1">
      <c r="A1044" s="8">
        <v>34406502</v>
      </c>
      <c r="B1044" s="2">
        <f>INDEX(Tableau1[], MATCH(Tableau3[[#This Row],[REFERENCE]], Tableau1[NUMERO], 0), 2)</f>
        <v>43109</v>
      </c>
      <c r="C1044" t="str">
        <f>INDEX(Tableau1[], MATCH(Tableau3[[#This Row],[REFERENCE]], Tableau1[NUMERO], 0), 3)</f>
        <v>SPEC</v>
      </c>
      <c r="D1044" t="str">
        <f>INDEX(Tableau1[], MATCH(Tableau3[[#This Row],[REFERENCE]], Tableau1[NUMERO], 0),4)</f>
        <v>PLATINE COFFRET SM 4xDJ BAT</v>
      </c>
      <c r="E1044" t="str">
        <f>INDEX(Tableau1[], MATCH(Tableau3[[#This Row],[REFERENCE]], Tableau1[NUMERO], 0), 5)</f>
        <v>STX</v>
      </c>
      <c r="H1044" t="s">
        <v>12789</v>
      </c>
      <c r="J1044" s="2">
        <v>44085</v>
      </c>
      <c r="K1044" s="2">
        <v>44085</v>
      </c>
      <c r="L1044" s="2"/>
      <c r="M1044" s="21" t="s">
        <v>12703</v>
      </c>
      <c r="N1044" s="8">
        <v>1</v>
      </c>
      <c r="O1044" s="7">
        <v>167.2</v>
      </c>
      <c r="P1044" s="8" t="s">
        <v>12599</v>
      </c>
      <c r="Q1044" s="2">
        <v>44176</v>
      </c>
    </row>
    <row r="1045" spans="1:17">
      <c r="A1045" s="8">
        <v>34406532</v>
      </c>
      <c r="B1045" s="2">
        <f>INDEX(Tableau1[], MATCH(Tableau3[[#This Row],[REFERENCE]], Tableau1[NUMERO], 0), 2)</f>
        <v>43110</v>
      </c>
      <c r="C1045" t="str">
        <f>INDEX(Tableau1[], MATCH(Tableau3[[#This Row],[REFERENCE]], Tableau1[NUMERO], 0), 3)</f>
        <v>SPEC</v>
      </c>
      <c r="D1045" t="str">
        <f>INDEX(Tableau1[], MATCH(Tableau3[[#This Row],[REFERENCE]], Tableau1[NUMERO], 0),4)</f>
        <v>PASSE CABLES HAUT</v>
      </c>
      <c r="E1045" t="str">
        <f>INDEX(Tableau1[], MATCH(Tableau3[[#This Row],[REFERENCE]], Tableau1[NUMERO], 0), 5)</f>
        <v>STX</v>
      </c>
      <c r="H1045" t="s">
        <v>12789</v>
      </c>
      <c r="J1045" s="2">
        <v>44085</v>
      </c>
      <c r="K1045" s="2">
        <v>44085</v>
      </c>
      <c r="L1045" s="2"/>
      <c r="M1045" s="21" t="s">
        <v>12703</v>
      </c>
      <c r="N1045" s="8">
        <v>2</v>
      </c>
      <c r="O1045" s="7">
        <v>24.74</v>
      </c>
      <c r="P1045" s="8" t="s">
        <v>12680</v>
      </c>
      <c r="Q1045" s="2">
        <v>44176</v>
      </c>
    </row>
    <row r="1046" spans="1:17">
      <c r="A1046" s="8">
        <v>34406533</v>
      </c>
      <c r="B1046" s="2">
        <f>INDEX(Tableau1[], MATCH(Tableau3[[#This Row],[REFERENCE]], Tableau1[NUMERO], 0), 2)</f>
        <v>43110</v>
      </c>
      <c r="C1046" t="str">
        <f>INDEX(Tableau1[], MATCH(Tableau3[[#This Row],[REFERENCE]], Tableau1[NUMERO], 0), 3)</f>
        <v>SPEC</v>
      </c>
      <c r="D1046" t="str">
        <f>INDEX(Tableau1[], MATCH(Tableau3[[#This Row],[REFERENCE]], Tableau1[NUMERO], 0),4)</f>
        <v>PASSE CABLES BAS</v>
      </c>
      <c r="E1046" t="str">
        <f>INDEX(Tableau1[], MATCH(Tableau3[[#This Row],[REFERENCE]], Tableau1[NUMERO], 0), 5)</f>
        <v>STX</v>
      </c>
      <c r="H1046" t="s">
        <v>12789</v>
      </c>
      <c r="J1046" s="2">
        <v>44085</v>
      </c>
      <c r="K1046" s="2">
        <v>44085</v>
      </c>
      <c r="L1046" s="2"/>
      <c r="M1046" s="21" t="s">
        <v>12769</v>
      </c>
      <c r="N1046" s="8">
        <v>1</v>
      </c>
      <c r="O1046" s="7">
        <v>45.02</v>
      </c>
      <c r="P1046" s="8" t="s">
        <v>12680</v>
      </c>
      <c r="Q1046" s="2">
        <v>44176</v>
      </c>
    </row>
    <row r="1047" spans="1:17" ht="60.75" thickBot="1">
      <c r="A1047" s="8">
        <v>34406548</v>
      </c>
      <c r="B1047" s="2">
        <f>INDEX(Tableau1[], MATCH(Tableau3[[#This Row],[REFERENCE]], Tableau1[NUMERO], 0), 2)</f>
        <v>43129</v>
      </c>
      <c r="C1047" t="str">
        <f>INDEX(Tableau1[], MATCH(Tableau3[[#This Row],[REFERENCE]], Tableau1[NUMERO], 0), 3)</f>
        <v>SPEC</v>
      </c>
      <c r="D1047" t="str">
        <f>INDEX(Tableau1[], MATCH(Tableau3[[#This Row],[REFERENCE]], Tableau1[NUMERO], 0),4)</f>
        <v>RAIL SUPPORT BORNIER</v>
      </c>
      <c r="E1047" t="str">
        <f>INDEX(Tableau1[], MATCH(Tableau3[[#This Row],[REFERENCE]], Tableau1[NUMERO], 0), 5)</f>
        <v>MBC GVX</v>
      </c>
      <c r="H1047" t="s">
        <v>12789</v>
      </c>
      <c r="J1047" s="2">
        <v>44085</v>
      </c>
      <c r="K1047" s="2">
        <v>44085</v>
      </c>
      <c r="L1047" s="2"/>
      <c r="M1047" s="21" t="s">
        <v>12701</v>
      </c>
      <c r="N1047" s="8">
        <v>1</v>
      </c>
      <c r="O1047" s="93" t="s">
        <v>12802</v>
      </c>
      <c r="P1047" s="8"/>
      <c r="Q1047" s="2"/>
    </row>
    <row r="1048" spans="1:17" s="52" customFormat="1" ht="15.75" thickTop="1">
      <c r="A1048" s="50">
        <v>34406502</v>
      </c>
      <c r="B1048" s="51">
        <f>INDEX(Tableau1[], MATCH(Tableau3[[#This Row],[REFERENCE]], Tableau1[NUMERO], 0), 2)</f>
        <v>43109</v>
      </c>
      <c r="C1048" s="52" t="str">
        <f>INDEX(Tableau1[], MATCH(Tableau3[[#This Row],[REFERENCE]], Tableau1[NUMERO], 0), 3)</f>
        <v>SPEC</v>
      </c>
      <c r="D1048" s="52" t="str">
        <f>INDEX(Tableau1[], MATCH(Tableau3[[#This Row],[REFERENCE]], Tableau1[NUMERO], 0),4)</f>
        <v>PLATINE COFFRET SM 4xDJ BAT</v>
      </c>
      <c r="E1048" s="52" t="str">
        <f>INDEX(Tableau1[], MATCH(Tableau3[[#This Row],[REFERENCE]], Tableau1[NUMERO], 0), 5)</f>
        <v>STX</v>
      </c>
      <c r="H1048" s="52" t="s">
        <v>12723</v>
      </c>
      <c r="I1048" s="50"/>
      <c r="J1048" s="51">
        <v>44085</v>
      </c>
      <c r="K1048" s="51">
        <v>44088</v>
      </c>
      <c r="L1048" s="51"/>
      <c r="M1048" s="53" t="s">
        <v>12703</v>
      </c>
      <c r="N1048" s="50">
        <v>1</v>
      </c>
      <c r="O1048" s="55">
        <v>115</v>
      </c>
      <c r="P1048" s="50" t="s">
        <v>12803</v>
      </c>
      <c r="Q1048" s="51">
        <v>44179</v>
      </c>
    </row>
    <row r="1049" spans="1:17">
      <c r="A1049" s="8">
        <v>34406532</v>
      </c>
      <c r="B1049" s="2">
        <f>INDEX(Tableau1[], MATCH(Tableau3[[#This Row],[REFERENCE]], Tableau1[NUMERO], 0), 2)</f>
        <v>43110</v>
      </c>
      <c r="C1049" t="str">
        <f>INDEX(Tableau1[], MATCH(Tableau3[[#This Row],[REFERENCE]], Tableau1[NUMERO], 0), 3)</f>
        <v>SPEC</v>
      </c>
      <c r="D1049" t="str">
        <f>INDEX(Tableau1[], MATCH(Tableau3[[#This Row],[REFERENCE]], Tableau1[NUMERO], 0),4)</f>
        <v>PASSE CABLES HAUT</v>
      </c>
      <c r="E1049" t="str">
        <f>INDEX(Tableau1[], MATCH(Tableau3[[#This Row],[REFERENCE]], Tableau1[NUMERO], 0), 5)</f>
        <v>STX</v>
      </c>
      <c r="H1049" t="s">
        <v>12723</v>
      </c>
      <c r="J1049" s="2">
        <v>44085</v>
      </c>
      <c r="K1049" s="2">
        <v>44088</v>
      </c>
      <c r="L1049" s="2"/>
      <c r="M1049" s="21" t="s">
        <v>12703</v>
      </c>
      <c r="N1049" s="8">
        <v>2</v>
      </c>
      <c r="O1049" s="7">
        <v>19</v>
      </c>
      <c r="P1049" s="8" t="s">
        <v>12803</v>
      </c>
      <c r="Q1049" s="2">
        <v>44179</v>
      </c>
    </row>
    <row r="1050" spans="1:17">
      <c r="A1050" s="8">
        <v>34406533</v>
      </c>
      <c r="B1050" s="2">
        <f>INDEX(Tableau1[], MATCH(Tableau3[[#This Row],[REFERENCE]], Tableau1[NUMERO], 0), 2)</f>
        <v>43110</v>
      </c>
      <c r="C1050" t="str">
        <f>INDEX(Tableau1[], MATCH(Tableau3[[#This Row],[REFERENCE]], Tableau1[NUMERO], 0), 3)</f>
        <v>SPEC</v>
      </c>
      <c r="D1050" t="str">
        <f>INDEX(Tableau1[], MATCH(Tableau3[[#This Row],[REFERENCE]], Tableau1[NUMERO], 0),4)</f>
        <v>PASSE CABLES BAS</v>
      </c>
      <c r="E1050" t="str">
        <f>INDEX(Tableau1[], MATCH(Tableau3[[#This Row],[REFERENCE]], Tableau1[NUMERO], 0), 5)</f>
        <v>STX</v>
      </c>
      <c r="H1050" t="s">
        <v>12723</v>
      </c>
      <c r="J1050" s="2">
        <v>44085</v>
      </c>
      <c r="K1050" s="2">
        <v>44088</v>
      </c>
      <c r="L1050" s="2"/>
      <c r="M1050" s="21" t="s">
        <v>12769</v>
      </c>
      <c r="N1050" s="8">
        <v>1</v>
      </c>
      <c r="O1050" s="7">
        <v>53</v>
      </c>
      <c r="P1050" s="8" t="s">
        <v>12803</v>
      </c>
      <c r="Q1050" s="2">
        <v>44179</v>
      </c>
    </row>
    <row r="1051" spans="1:17" s="58" customFormat="1" ht="15.75" thickBot="1">
      <c r="A1051" s="56">
        <v>34406548</v>
      </c>
      <c r="B1051" s="57">
        <f>INDEX(Tableau1[], MATCH(Tableau3[[#This Row],[REFERENCE]], Tableau1[NUMERO], 0), 2)</f>
        <v>43129</v>
      </c>
      <c r="C1051" s="58" t="str">
        <f>INDEX(Tableau1[], MATCH(Tableau3[[#This Row],[REFERENCE]], Tableau1[NUMERO], 0), 3)</f>
        <v>SPEC</v>
      </c>
      <c r="D1051" s="58" t="str">
        <f>INDEX(Tableau1[], MATCH(Tableau3[[#This Row],[REFERENCE]], Tableau1[NUMERO], 0),4)</f>
        <v>RAIL SUPPORT BORNIER</v>
      </c>
      <c r="E1051" s="58" t="str">
        <f>INDEX(Tableau1[], MATCH(Tableau3[[#This Row],[REFERENCE]], Tableau1[NUMERO], 0), 5)</f>
        <v>MBC GVX</v>
      </c>
      <c r="H1051" s="58" t="s">
        <v>12723</v>
      </c>
      <c r="I1051" s="56"/>
      <c r="J1051" s="57">
        <v>44085</v>
      </c>
      <c r="K1051" s="57">
        <v>44088</v>
      </c>
      <c r="L1051" s="57"/>
      <c r="M1051" s="59" t="s">
        <v>12701</v>
      </c>
      <c r="N1051" s="56">
        <v>1</v>
      </c>
      <c r="O1051" s="61">
        <v>34</v>
      </c>
      <c r="P1051" s="56" t="s">
        <v>12803</v>
      </c>
      <c r="Q1051" s="57">
        <v>44179</v>
      </c>
    </row>
    <row r="1052" spans="1:17" ht="15.75" thickTop="1">
      <c r="A1052" s="8">
        <v>34406502</v>
      </c>
      <c r="B1052" s="2">
        <f>INDEX(Tableau1[], MATCH(Tableau3[[#This Row],[REFERENCE]], Tableau1[NUMERO], 0), 2)</f>
        <v>43109</v>
      </c>
      <c r="C1052" t="str">
        <f>INDEX(Tableau1[], MATCH(Tableau3[[#This Row],[REFERENCE]], Tableau1[NUMERO], 0), 3)</f>
        <v>SPEC</v>
      </c>
      <c r="D1052" t="str">
        <f>INDEX(Tableau1[], MATCH(Tableau3[[#This Row],[REFERENCE]], Tableau1[NUMERO], 0),4)</f>
        <v>PLATINE COFFRET SM 4xDJ BAT</v>
      </c>
      <c r="E1052" t="str">
        <f>INDEX(Tableau1[], MATCH(Tableau3[[#This Row],[REFERENCE]], Tableau1[NUMERO], 0), 5)</f>
        <v>STX</v>
      </c>
      <c r="H1052" t="s">
        <v>12691</v>
      </c>
      <c r="J1052" s="2">
        <v>44085</v>
      </c>
      <c r="K1052" s="2">
        <v>44089</v>
      </c>
      <c r="L1052" s="2"/>
      <c r="M1052" s="21" t="s">
        <v>12703</v>
      </c>
      <c r="N1052" s="8">
        <v>1</v>
      </c>
      <c r="O1052" s="7">
        <v>205</v>
      </c>
      <c r="P1052" s="8" t="s">
        <v>12642</v>
      </c>
      <c r="Q1052" s="2">
        <v>44180</v>
      </c>
    </row>
    <row r="1053" spans="1:17">
      <c r="A1053" s="8">
        <v>34406532</v>
      </c>
      <c r="B1053" s="2">
        <f>INDEX(Tableau1[], MATCH(Tableau3[[#This Row],[REFERENCE]], Tableau1[NUMERO], 0), 2)</f>
        <v>43110</v>
      </c>
      <c r="C1053" t="str">
        <f>INDEX(Tableau1[], MATCH(Tableau3[[#This Row],[REFERENCE]], Tableau1[NUMERO], 0), 3)</f>
        <v>SPEC</v>
      </c>
      <c r="D1053" t="str">
        <f>INDEX(Tableau1[], MATCH(Tableau3[[#This Row],[REFERENCE]], Tableau1[NUMERO], 0),4)</f>
        <v>PASSE CABLES HAUT</v>
      </c>
      <c r="E1053" t="str">
        <f>INDEX(Tableau1[], MATCH(Tableau3[[#This Row],[REFERENCE]], Tableau1[NUMERO], 0), 5)</f>
        <v>STX</v>
      </c>
      <c r="H1053" t="s">
        <v>12691</v>
      </c>
      <c r="J1053" s="2">
        <v>44085</v>
      </c>
      <c r="K1053" s="2">
        <v>44089</v>
      </c>
      <c r="L1053" s="2"/>
      <c r="M1053" s="21" t="s">
        <v>12703</v>
      </c>
      <c r="N1053" s="8">
        <v>2</v>
      </c>
      <c r="O1053" s="7">
        <v>25</v>
      </c>
      <c r="P1053" s="8" t="s">
        <v>12642</v>
      </c>
      <c r="Q1053" s="2">
        <v>44180</v>
      </c>
    </row>
    <row r="1054" spans="1:17">
      <c r="A1054" s="8">
        <v>34406533</v>
      </c>
      <c r="B1054" s="2">
        <f>INDEX(Tableau1[], MATCH(Tableau3[[#This Row],[REFERENCE]], Tableau1[NUMERO], 0), 2)</f>
        <v>43110</v>
      </c>
      <c r="C1054" t="str">
        <f>INDEX(Tableau1[], MATCH(Tableau3[[#This Row],[REFERENCE]], Tableau1[NUMERO], 0), 3)</f>
        <v>SPEC</v>
      </c>
      <c r="D1054" t="str">
        <f>INDEX(Tableau1[], MATCH(Tableau3[[#This Row],[REFERENCE]], Tableau1[NUMERO], 0),4)</f>
        <v>PASSE CABLES BAS</v>
      </c>
      <c r="E1054" t="str">
        <f>INDEX(Tableau1[], MATCH(Tableau3[[#This Row],[REFERENCE]], Tableau1[NUMERO], 0), 5)</f>
        <v>STX</v>
      </c>
      <c r="H1054" t="s">
        <v>12691</v>
      </c>
      <c r="J1054" s="2">
        <v>44085</v>
      </c>
      <c r="K1054" s="2">
        <v>44089</v>
      </c>
      <c r="L1054" s="2"/>
      <c r="M1054" s="21" t="s">
        <v>12769</v>
      </c>
      <c r="N1054" s="8">
        <v>1</v>
      </c>
      <c r="O1054" s="7">
        <v>50</v>
      </c>
      <c r="P1054" s="8" t="s">
        <v>12642</v>
      </c>
      <c r="Q1054" s="2">
        <v>44180</v>
      </c>
    </row>
    <row r="1055" spans="1:17" ht="15.75" thickBot="1">
      <c r="A1055" s="8">
        <v>34406548</v>
      </c>
      <c r="B1055" s="2">
        <f>INDEX(Tableau1[], MATCH(Tableau3[[#This Row],[REFERENCE]], Tableau1[NUMERO], 0), 2)</f>
        <v>43129</v>
      </c>
      <c r="C1055" t="str">
        <f>INDEX(Tableau1[], MATCH(Tableau3[[#This Row],[REFERENCE]], Tableau1[NUMERO], 0), 3)</f>
        <v>SPEC</v>
      </c>
      <c r="D1055" t="str">
        <f>INDEX(Tableau1[], MATCH(Tableau3[[#This Row],[REFERENCE]], Tableau1[NUMERO], 0),4)</f>
        <v>RAIL SUPPORT BORNIER</v>
      </c>
      <c r="E1055" t="str">
        <f>INDEX(Tableau1[], MATCH(Tableau3[[#This Row],[REFERENCE]], Tableau1[NUMERO], 0), 5)</f>
        <v>MBC GVX</v>
      </c>
      <c r="H1055" t="s">
        <v>12691</v>
      </c>
      <c r="J1055" s="2">
        <v>44085</v>
      </c>
      <c r="K1055" s="2">
        <v>44089</v>
      </c>
      <c r="L1055" s="2"/>
      <c r="M1055" s="21" t="s">
        <v>12701</v>
      </c>
      <c r="N1055" s="8">
        <v>1</v>
      </c>
      <c r="O1055" s="7">
        <v>40</v>
      </c>
      <c r="P1055" s="8" t="s">
        <v>12642</v>
      </c>
      <c r="Q1055" s="2">
        <v>44180</v>
      </c>
    </row>
    <row r="1056" spans="1:17" s="80" customFormat="1" ht="16.5" thickTop="1" thickBot="1">
      <c r="A1056" s="78">
        <v>34406542</v>
      </c>
      <c r="B1056" s="79">
        <f>INDEX(Tableau1[], MATCH(Tableau3[[#This Row],[REFERENCE]], Tableau1[NUMERO], 0), 2)</f>
        <v>43117</v>
      </c>
      <c r="C1056" s="80" t="str">
        <f>INDEX(Tableau1[], MATCH(Tableau3[[#This Row],[REFERENCE]], Tableau1[NUMERO], 0), 3)</f>
        <v>SPEC</v>
      </c>
      <c r="D1056" s="80" t="str">
        <f>INDEX(Tableau1[], MATCH(Tableau3[[#This Row],[REFERENCE]], Tableau1[NUMERO], 0),4)</f>
        <v>ETIQUETTE CBAT</v>
      </c>
      <c r="E1056" s="80" t="str">
        <f>INDEX(Tableau1[], MATCH(Tableau3[[#This Row],[REFERENCE]], Tableau1[NUMERO], 0), 5)</f>
        <v>STX</v>
      </c>
      <c r="H1056" s="80" t="s">
        <v>12770</v>
      </c>
      <c r="I1056" s="78"/>
      <c r="J1056" s="98" t="s">
        <v>12804</v>
      </c>
      <c r="K1056" s="79">
        <v>44102</v>
      </c>
      <c r="L1056" s="79"/>
      <c r="M1056" s="81"/>
      <c r="N1056" s="82">
        <v>1</v>
      </c>
      <c r="O1056" s="83">
        <v>33</v>
      </c>
      <c r="P1056" s="78" t="s">
        <v>12795</v>
      </c>
      <c r="Q1056" s="79">
        <v>44193</v>
      </c>
    </row>
    <row r="1057" spans="1:17" ht="15.75" thickTop="1">
      <c r="A1057" s="8" t="s">
        <v>12805</v>
      </c>
      <c r="B1057" s="2" t="e">
        <f>INDEX(Tableau1[], MATCH(Tableau3[[#This Row],[REFERENCE]], Tableau1[NUMERO], 0), 2)</f>
        <v>#N/A</v>
      </c>
      <c r="C1057" t="e">
        <f>INDEX(Tableau1[], MATCH(Tableau3[[#This Row],[REFERENCE]], Tableau1[NUMERO], 0), 3)</f>
        <v>#N/A</v>
      </c>
      <c r="D1057" t="e">
        <f>INDEX(Tableau1[], MATCH(Tableau3[[#This Row],[REFERENCE]], Tableau1[NUMERO], 0),4)</f>
        <v>#N/A</v>
      </c>
      <c r="E1057" t="e">
        <f>INDEX(Tableau1[], MATCH(Tableau3[[#This Row],[REFERENCE]], Tableau1[NUMERO], 0), 5)</f>
        <v>#N/A</v>
      </c>
      <c r="H1057" t="s">
        <v>12751</v>
      </c>
      <c r="J1057" s="2">
        <v>44085</v>
      </c>
      <c r="K1057" s="2">
        <v>44089</v>
      </c>
      <c r="L1057" s="2"/>
      <c r="N1057" s="35">
        <v>1</v>
      </c>
      <c r="O1057" s="7">
        <v>57.4</v>
      </c>
      <c r="P1057" s="8"/>
      <c r="Q1057" s="2">
        <v>44150</v>
      </c>
    </row>
    <row r="1058" spans="1:17">
      <c r="A1058" s="8" t="s">
        <v>12806</v>
      </c>
      <c r="B1058" s="2" t="e">
        <f>INDEX(Tableau1[], MATCH(Tableau3[[#This Row],[REFERENCE]], Tableau1[NUMERO], 0), 2)</f>
        <v>#N/A</v>
      </c>
      <c r="C1058" t="e">
        <f>INDEX(Tableau1[], MATCH(Tableau3[[#This Row],[REFERENCE]], Tableau1[NUMERO], 0), 3)</f>
        <v>#N/A</v>
      </c>
      <c r="D1058" t="e">
        <f>INDEX(Tableau1[], MATCH(Tableau3[[#This Row],[REFERENCE]], Tableau1[NUMERO], 0),4)</f>
        <v>#N/A</v>
      </c>
      <c r="E1058" t="e">
        <f>INDEX(Tableau1[], MATCH(Tableau3[[#This Row],[REFERENCE]], Tableau1[NUMERO], 0), 5)</f>
        <v>#N/A</v>
      </c>
      <c r="H1058" t="s">
        <v>12751</v>
      </c>
      <c r="J1058" s="2">
        <v>44085</v>
      </c>
      <c r="K1058" s="2">
        <v>44089</v>
      </c>
      <c r="L1058" s="2"/>
      <c r="N1058" s="35">
        <v>1</v>
      </c>
      <c r="O1058" s="7">
        <v>57.4</v>
      </c>
      <c r="P1058" s="8"/>
      <c r="Q1058" s="2">
        <v>44150</v>
      </c>
    </row>
    <row r="1059" spans="1:17">
      <c r="A1059" s="8" t="s">
        <v>12807</v>
      </c>
      <c r="B1059" s="2" t="e">
        <f>INDEX(Tableau1[], MATCH(Tableau3[[#This Row],[REFERENCE]], Tableau1[NUMERO], 0), 2)</f>
        <v>#N/A</v>
      </c>
      <c r="C1059" t="e">
        <f>INDEX(Tableau1[], MATCH(Tableau3[[#This Row],[REFERENCE]], Tableau1[NUMERO], 0), 3)</f>
        <v>#N/A</v>
      </c>
      <c r="D1059" t="e">
        <f>INDEX(Tableau1[], MATCH(Tableau3[[#This Row],[REFERENCE]], Tableau1[NUMERO], 0),4)</f>
        <v>#N/A</v>
      </c>
      <c r="E1059" t="e">
        <f>INDEX(Tableau1[], MATCH(Tableau3[[#This Row],[REFERENCE]], Tableau1[NUMERO], 0), 5)</f>
        <v>#N/A</v>
      </c>
      <c r="H1059" t="s">
        <v>12751</v>
      </c>
      <c r="J1059" s="2">
        <v>44085</v>
      </c>
      <c r="K1059" s="2">
        <v>44089</v>
      </c>
      <c r="L1059" s="2"/>
      <c r="M1059" s="21" t="s">
        <v>12808</v>
      </c>
      <c r="N1059" s="35">
        <v>4</v>
      </c>
      <c r="O1059" s="7">
        <v>14.5</v>
      </c>
      <c r="P1059" s="8"/>
      <c r="Q1059" s="2">
        <v>44150</v>
      </c>
    </row>
    <row r="1060" spans="1:17">
      <c r="A1060" s="8" t="s">
        <v>12809</v>
      </c>
      <c r="B1060" s="2" t="e">
        <f>INDEX(Tableau1[], MATCH(Tableau3[[#This Row],[REFERENCE]], Tableau1[NUMERO], 0), 2)</f>
        <v>#N/A</v>
      </c>
      <c r="C1060" t="e">
        <f>INDEX(Tableau1[], MATCH(Tableau3[[#This Row],[REFERENCE]], Tableau1[NUMERO], 0), 3)</f>
        <v>#N/A</v>
      </c>
      <c r="D1060" t="e">
        <f>INDEX(Tableau1[], MATCH(Tableau3[[#This Row],[REFERENCE]], Tableau1[NUMERO], 0),4)</f>
        <v>#N/A</v>
      </c>
      <c r="E1060" t="e">
        <f>INDEX(Tableau1[], MATCH(Tableau3[[#This Row],[REFERENCE]], Tableau1[NUMERO], 0), 5)</f>
        <v>#N/A</v>
      </c>
      <c r="H1060" t="s">
        <v>12751</v>
      </c>
      <c r="J1060" s="2">
        <v>44085</v>
      </c>
      <c r="K1060" s="2">
        <v>44089</v>
      </c>
      <c r="L1060" s="2"/>
      <c r="M1060" s="21" t="s">
        <v>12810</v>
      </c>
      <c r="N1060" s="35">
        <v>2</v>
      </c>
      <c r="O1060" s="7">
        <v>28.7</v>
      </c>
      <c r="P1060" s="8"/>
      <c r="Q1060" s="2">
        <v>44150</v>
      </c>
    </row>
    <row r="1061" spans="1:17">
      <c r="A1061" s="8" t="s">
        <v>12811</v>
      </c>
      <c r="B1061" s="2" t="e">
        <f>INDEX(Tableau1[], MATCH(Tableau3[[#This Row],[REFERENCE]], Tableau1[NUMERO], 0), 2)</f>
        <v>#N/A</v>
      </c>
      <c r="C1061" t="e">
        <f>INDEX(Tableau1[], MATCH(Tableau3[[#This Row],[REFERENCE]], Tableau1[NUMERO], 0), 3)</f>
        <v>#N/A</v>
      </c>
      <c r="D1061" t="e">
        <f>INDEX(Tableau1[], MATCH(Tableau3[[#This Row],[REFERENCE]], Tableau1[NUMERO], 0),4)</f>
        <v>#N/A</v>
      </c>
      <c r="E1061" t="e">
        <f>INDEX(Tableau1[], MATCH(Tableau3[[#This Row],[REFERENCE]], Tableau1[NUMERO], 0), 5)</f>
        <v>#N/A</v>
      </c>
      <c r="H1061" t="s">
        <v>12751</v>
      </c>
      <c r="J1061" s="2">
        <v>44085</v>
      </c>
      <c r="K1061" s="2">
        <v>44089</v>
      </c>
      <c r="L1061" s="2"/>
      <c r="M1061" s="21" t="s">
        <v>12769</v>
      </c>
      <c r="N1061" s="35">
        <v>2</v>
      </c>
      <c r="O1061" s="7">
        <v>28.7</v>
      </c>
      <c r="P1061" s="8"/>
      <c r="Q1061" s="2">
        <v>44150</v>
      </c>
    </row>
    <row r="1062" spans="1:17">
      <c r="A1062" s="8" t="s">
        <v>12812</v>
      </c>
      <c r="B1062" s="2" t="e">
        <f>INDEX(Tableau1[], MATCH(Tableau3[[#This Row],[REFERENCE]], Tableau1[NUMERO], 0), 2)</f>
        <v>#N/A</v>
      </c>
      <c r="C1062" t="e">
        <f>INDEX(Tableau1[], MATCH(Tableau3[[#This Row],[REFERENCE]], Tableau1[NUMERO], 0), 3)</f>
        <v>#N/A</v>
      </c>
      <c r="D1062" t="e">
        <f>INDEX(Tableau1[], MATCH(Tableau3[[#This Row],[REFERENCE]], Tableau1[NUMERO], 0),4)</f>
        <v>#N/A</v>
      </c>
      <c r="E1062" t="e">
        <f>INDEX(Tableau1[], MATCH(Tableau3[[#This Row],[REFERENCE]], Tableau1[NUMERO], 0), 5)</f>
        <v>#N/A</v>
      </c>
      <c r="H1062" t="s">
        <v>12751</v>
      </c>
      <c r="J1062" s="2">
        <v>44085</v>
      </c>
      <c r="K1062" s="2">
        <v>44089</v>
      </c>
      <c r="L1062" s="2"/>
      <c r="M1062" s="21" t="s">
        <v>12813</v>
      </c>
      <c r="N1062" s="35">
        <v>1</v>
      </c>
      <c r="O1062" s="7">
        <v>57.4</v>
      </c>
      <c r="P1062" s="8"/>
      <c r="Q1062" s="2">
        <v>44150</v>
      </c>
    </row>
    <row r="1063" spans="1:17" ht="15.75" thickBot="1">
      <c r="A1063" s="8" t="s">
        <v>12814</v>
      </c>
      <c r="B1063" s="2" t="e">
        <f>INDEX(Tableau1[], MATCH(Tableau3[[#This Row],[REFERENCE]], Tableau1[NUMERO], 0), 2)</f>
        <v>#N/A</v>
      </c>
      <c r="C1063" t="e">
        <f>INDEX(Tableau1[], MATCH(Tableau3[[#This Row],[REFERENCE]], Tableau1[NUMERO], 0), 3)</f>
        <v>#N/A</v>
      </c>
      <c r="D1063" t="e">
        <f>INDEX(Tableau1[], MATCH(Tableau3[[#This Row],[REFERENCE]], Tableau1[NUMERO], 0),4)</f>
        <v>#N/A</v>
      </c>
      <c r="E1063" t="e">
        <f>INDEX(Tableau1[], MATCH(Tableau3[[#This Row],[REFERENCE]], Tableau1[NUMERO], 0), 5)</f>
        <v>#N/A</v>
      </c>
      <c r="H1063" t="s">
        <v>12751</v>
      </c>
      <c r="J1063" s="2">
        <v>44085</v>
      </c>
      <c r="K1063" s="2">
        <v>44089</v>
      </c>
      <c r="L1063" s="2"/>
      <c r="M1063" s="21" t="s">
        <v>12703</v>
      </c>
      <c r="N1063" s="35">
        <v>4</v>
      </c>
      <c r="O1063" s="7">
        <v>14.35</v>
      </c>
      <c r="P1063" s="8"/>
      <c r="Q1063" s="2">
        <v>44150</v>
      </c>
    </row>
    <row r="1064" spans="1:17" s="52" customFormat="1" ht="15.75" thickTop="1">
      <c r="A1064" s="50" t="s">
        <v>12815</v>
      </c>
      <c r="B1064" s="51" t="e">
        <f>INDEX(Tableau1[], MATCH(Tableau3[[#This Row],[REFERENCE]], Tableau1[NUMERO], 0), 2)</f>
        <v>#N/A</v>
      </c>
      <c r="C1064" s="52" t="e">
        <f>INDEX(Tableau1[], MATCH(Tableau3[[#This Row],[REFERENCE]], Tableau1[NUMERO], 0), 3)</f>
        <v>#N/A</v>
      </c>
      <c r="D1064" s="52" t="e">
        <f>INDEX(Tableau1[], MATCH(Tableau3[[#This Row],[REFERENCE]], Tableau1[NUMERO], 0),4)</f>
        <v>#N/A</v>
      </c>
      <c r="E1064" s="52" t="e">
        <f>INDEX(Tableau1[], MATCH(Tableau3[[#This Row],[REFERENCE]], Tableau1[NUMERO], 0), 5)</f>
        <v>#N/A</v>
      </c>
      <c r="H1064" s="52" t="s">
        <v>12751</v>
      </c>
      <c r="I1064" s="50"/>
      <c r="J1064" s="51">
        <v>44088</v>
      </c>
      <c r="K1064" s="51">
        <v>44089</v>
      </c>
      <c r="L1064" s="51"/>
      <c r="M1064" s="53"/>
      <c r="N1064" s="54">
        <v>1</v>
      </c>
      <c r="O1064" s="55">
        <v>51.17</v>
      </c>
      <c r="P1064" s="50"/>
      <c r="Q1064" s="51">
        <v>44150</v>
      </c>
    </row>
    <row r="1065" spans="1:17">
      <c r="A1065" s="8" t="s">
        <v>12816</v>
      </c>
      <c r="B1065" s="2" t="e">
        <f>INDEX(Tableau1[], MATCH(Tableau3[[#This Row],[REFERENCE]], Tableau1[NUMERO], 0), 2)</f>
        <v>#N/A</v>
      </c>
      <c r="C1065" t="e">
        <f>INDEX(Tableau1[], MATCH(Tableau3[[#This Row],[REFERENCE]], Tableau1[NUMERO], 0), 3)</f>
        <v>#N/A</v>
      </c>
      <c r="D1065" t="e">
        <f>INDEX(Tableau1[], MATCH(Tableau3[[#This Row],[REFERENCE]], Tableau1[NUMERO], 0),4)</f>
        <v>#N/A</v>
      </c>
      <c r="E1065" t="e">
        <f>INDEX(Tableau1[], MATCH(Tableau3[[#This Row],[REFERENCE]], Tableau1[NUMERO], 0), 5)</f>
        <v>#N/A</v>
      </c>
      <c r="H1065" t="s">
        <v>12751</v>
      </c>
      <c r="J1065" s="2">
        <v>44088</v>
      </c>
      <c r="K1065" s="2">
        <v>44089</v>
      </c>
      <c r="L1065" s="2"/>
      <c r="N1065" s="35">
        <v>1</v>
      </c>
      <c r="O1065" s="7">
        <v>51.17</v>
      </c>
      <c r="P1065" s="8"/>
      <c r="Q1065" s="2">
        <v>44150</v>
      </c>
    </row>
    <row r="1066" spans="1:17">
      <c r="A1066" s="8" t="s">
        <v>12817</v>
      </c>
      <c r="B1066" s="2" t="e">
        <f>INDEX(Tableau1[], MATCH(Tableau3[[#This Row],[REFERENCE]], Tableau1[NUMERO], 0), 2)</f>
        <v>#N/A</v>
      </c>
      <c r="C1066" t="e">
        <f>INDEX(Tableau1[], MATCH(Tableau3[[#This Row],[REFERENCE]], Tableau1[NUMERO], 0), 3)</f>
        <v>#N/A</v>
      </c>
      <c r="D1066" t="e">
        <f>INDEX(Tableau1[], MATCH(Tableau3[[#This Row],[REFERENCE]], Tableau1[NUMERO], 0),4)</f>
        <v>#N/A</v>
      </c>
      <c r="E1066" t="e">
        <f>INDEX(Tableau1[], MATCH(Tableau3[[#This Row],[REFERENCE]], Tableau1[NUMERO], 0), 5)</f>
        <v>#N/A</v>
      </c>
      <c r="H1066" t="s">
        <v>12751</v>
      </c>
      <c r="J1066" s="2">
        <v>44088</v>
      </c>
      <c r="K1066" s="2">
        <v>44089</v>
      </c>
      <c r="L1066" s="2"/>
      <c r="M1066" s="21" t="s">
        <v>12808</v>
      </c>
      <c r="N1066" s="35">
        <v>4</v>
      </c>
      <c r="O1066" s="7">
        <v>12.8</v>
      </c>
      <c r="P1066" s="8"/>
      <c r="Q1066" s="2">
        <v>44150</v>
      </c>
    </row>
    <row r="1067" spans="1:17">
      <c r="A1067" s="8" t="s">
        <v>12818</v>
      </c>
      <c r="B1067" s="2" t="e">
        <f>INDEX(Tableau1[], MATCH(Tableau3[[#This Row],[REFERENCE]], Tableau1[NUMERO], 0), 2)</f>
        <v>#N/A</v>
      </c>
      <c r="C1067" t="e">
        <f>INDEX(Tableau1[], MATCH(Tableau3[[#This Row],[REFERENCE]], Tableau1[NUMERO], 0), 3)</f>
        <v>#N/A</v>
      </c>
      <c r="D1067" t="e">
        <f>INDEX(Tableau1[], MATCH(Tableau3[[#This Row],[REFERENCE]], Tableau1[NUMERO], 0),4)</f>
        <v>#N/A</v>
      </c>
      <c r="E1067" t="e">
        <f>INDEX(Tableau1[], MATCH(Tableau3[[#This Row],[REFERENCE]], Tableau1[NUMERO], 0), 5)</f>
        <v>#N/A</v>
      </c>
      <c r="H1067" t="s">
        <v>12751</v>
      </c>
      <c r="J1067" s="2">
        <v>44088</v>
      </c>
      <c r="K1067" s="2">
        <v>44089</v>
      </c>
      <c r="L1067" s="2"/>
      <c r="M1067" s="21" t="s">
        <v>12810</v>
      </c>
      <c r="N1067" s="35">
        <v>2</v>
      </c>
      <c r="O1067" s="7">
        <v>25.59</v>
      </c>
      <c r="P1067" s="8"/>
      <c r="Q1067" s="2">
        <v>44150</v>
      </c>
    </row>
    <row r="1068" spans="1:17">
      <c r="A1068" s="8" t="s">
        <v>12819</v>
      </c>
      <c r="B1068" s="2" t="e">
        <f>INDEX(Tableau1[], MATCH(Tableau3[[#This Row],[REFERENCE]], Tableau1[NUMERO], 0), 2)</f>
        <v>#N/A</v>
      </c>
      <c r="C1068" t="e">
        <f>INDEX(Tableau1[], MATCH(Tableau3[[#This Row],[REFERENCE]], Tableau1[NUMERO], 0), 3)</f>
        <v>#N/A</v>
      </c>
      <c r="D1068" t="e">
        <f>INDEX(Tableau1[], MATCH(Tableau3[[#This Row],[REFERENCE]], Tableau1[NUMERO], 0),4)</f>
        <v>#N/A</v>
      </c>
      <c r="E1068" t="e">
        <f>INDEX(Tableau1[], MATCH(Tableau3[[#This Row],[REFERENCE]], Tableau1[NUMERO], 0), 5)</f>
        <v>#N/A</v>
      </c>
      <c r="H1068" t="s">
        <v>12751</v>
      </c>
      <c r="J1068" s="2">
        <v>44088</v>
      </c>
      <c r="K1068" s="2">
        <v>44089</v>
      </c>
      <c r="L1068" s="2"/>
      <c r="M1068" s="21" t="s">
        <v>12769</v>
      </c>
      <c r="N1068" s="35">
        <v>2</v>
      </c>
      <c r="O1068" s="7">
        <v>25.59</v>
      </c>
      <c r="P1068" s="8"/>
      <c r="Q1068" s="2">
        <v>44150</v>
      </c>
    </row>
    <row r="1069" spans="1:17">
      <c r="A1069" s="8" t="s">
        <v>12820</v>
      </c>
      <c r="B1069" s="2" t="e">
        <f>INDEX(Tableau1[], MATCH(Tableau3[[#This Row],[REFERENCE]], Tableau1[NUMERO], 0), 2)</f>
        <v>#N/A</v>
      </c>
      <c r="C1069" t="e">
        <f>INDEX(Tableau1[], MATCH(Tableau3[[#This Row],[REFERENCE]], Tableau1[NUMERO], 0), 3)</f>
        <v>#N/A</v>
      </c>
      <c r="D1069" t="e">
        <f>INDEX(Tableau1[], MATCH(Tableau3[[#This Row],[REFERENCE]], Tableau1[NUMERO], 0),4)</f>
        <v>#N/A</v>
      </c>
      <c r="E1069" t="e">
        <f>INDEX(Tableau1[], MATCH(Tableau3[[#This Row],[REFERENCE]], Tableau1[NUMERO], 0), 5)</f>
        <v>#N/A</v>
      </c>
      <c r="H1069" t="s">
        <v>12751</v>
      </c>
      <c r="J1069" s="2">
        <v>44088</v>
      </c>
      <c r="K1069" s="2">
        <v>44089</v>
      </c>
      <c r="L1069" s="2"/>
      <c r="M1069" s="21" t="s">
        <v>12813</v>
      </c>
      <c r="N1069" s="35">
        <v>1</v>
      </c>
      <c r="O1069" s="7">
        <v>51.17</v>
      </c>
      <c r="P1069" s="8"/>
      <c r="Q1069" s="2">
        <v>44150</v>
      </c>
    </row>
    <row r="1070" spans="1:17" s="58" customFormat="1" ht="15.75" thickBot="1">
      <c r="A1070" s="56" t="s">
        <v>12821</v>
      </c>
      <c r="B1070" s="57" t="e">
        <f>INDEX(Tableau1[], MATCH(Tableau3[[#This Row],[REFERENCE]], Tableau1[NUMERO], 0), 2)</f>
        <v>#N/A</v>
      </c>
      <c r="C1070" s="58" t="e">
        <f>INDEX(Tableau1[], MATCH(Tableau3[[#This Row],[REFERENCE]], Tableau1[NUMERO], 0), 3)</f>
        <v>#N/A</v>
      </c>
      <c r="D1070" s="58" t="e">
        <f>INDEX(Tableau1[], MATCH(Tableau3[[#This Row],[REFERENCE]], Tableau1[NUMERO], 0),4)</f>
        <v>#N/A</v>
      </c>
      <c r="E1070" s="58" t="e">
        <f>INDEX(Tableau1[], MATCH(Tableau3[[#This Row],[REFERENCE]], Tableau1[NUMERO], 0), 5)</f>
        <v>#N/A</v>
      </c>
      <c r="H1070" s="58" t="s">
        <v>12751</v>
      </c>
      <c r="I1070" s="56"/>
      <c r="J1070" s="57">
        <v>44088</v>
      </c>
      <c r="K1070" s="57">
        <v>44089</v>
      </c>
      <c r="L1070" s="57"/>
      <c r="M1070" s="59" t="s">
        <v>12703</v>
      </c>
      <c r="N1070" s="60">
        <v>4</v>
      </c>
      <c r="O1070" s="61">
        <v>12.8</v>
      </c>
      <c r="P1070" s="56"/>
      <c r="Q1070" s="57">
        <v>44150</v>
      </c>
    </row>
    <row r="1071" spans="1:17" ht="15.75" thickTop="1">
      <c r="A1071" s="8">
        <v>34408701</v>
      </c>
      <c r="B1071" s="2">
        <f>INDEX(Tableau1[], MATCH(Tableau3[[#This Row],[REFERENCE]], Tableau1[NUMERO], 0), 2)</f>
        <v>44039</v>
      </c>
      <c r="C1071" t="str">
        <f>INDEX(Tableau1[], MATCH(Tableau3[[#This Row],[REFERENCE]], Tableau1[NUMERO], 0), 3)</f>
        <v>SPEC</v>
      </c>
      <c r="D1071" t="str">
        <f>INDEX(Tableau1[], MATCH(Tableau3[[#This Row],[REFERENCE]], Tableau1[NUMERO], 0),4)</f>
        <v>SUPPORT PASSE FILS CLIENT</v>
      </c>
      <c r="E1071" t="str">
        <f>INDEX(Tableau1[], MATCH(Tableau3[[#This Row],[REFERENCE]], Tableau1[NUMERO], 0), 5)</f>
        <v>STS1250</v>
      </c>
      <c r="H1071" t="s">
        <v>12609</v>
      </c>
      <c r="J1071" s="2">
        <v>44092</v>
      </c>
      <c r="K1071" s="2">
        <v>44097</v>
      </c>
      <c r="L1071" s="2"/>
      <c r="M1071" s="21" t="s">
        <v>12701</v>
      </c>
      <c r="N1071" s="35">
        <v>4</v>
      </c>
      <c r="O1071" s="7">
        <v>19</v>
      </c>
      <c r="P1071" s="8" t="s">
        <v>12591</v>
      </c>
      <c r="Q1071" s="2">
        <v>44188</v>
      </c>
    </row>
    <row r="1072" spans="1:17" ht="15.75" thickBot="1">
      <c r="A1072" s="8">
        <v>34408701</v>
      </c>
      <c r="B1072" s="2">
        <f>INDEX(Tableau1[], MATCH(Tableau3[[#This Row],[REFERENCE]], Tableau1[NUMERO], 0), 2)</f>
        <v>44039</v>
      </c>
      <c r="C1072" t="str">
        <f>INDEX(Tableau1[], MATCH(Tableau3[[#This Row],[REFERENCE]], Tableau1[NUMERO], 0), 3)</f>
        <v>SPEC</v>
      </c>
      <c r="D1072" t="str">
        <f>INDEX(Tableau1[], MATCH(Tableau3[[#This Row],[REFERENCE]], Tableau1[NUMERO], 0),4)</f>
        <v>SUPPORT PASSE FILS CLIENT</v>
      </c>
      <c r="E1072" t="str">
        <f>INDEX(Tableau1[], MATCH(Tableau3[[#This Row],[REFERENCE]], Tableau1[NUMERO], 0), 5)</f>
        <v>STS1250</v>
      </c>
      <c r="H1072" t="s">
        <v>12609</v>
      </c>
      <c r="J1072" s="2">
        <v>44092</v>
      </c>
      <c r="K1072" s="2">
        <v>44097</v>
      </c>
      <c r="L1072" s="2"/>
      <c r="M1072" s="21" t="s">
        <v>12701</v>
      </c>
      <c r="N1072" s="35">
        <v>16</v>
      </c>
      <c r="O1072" s="7">
        <v>9</v>
      </c>
      <c r="P1072" s="8" t="s">
        <v>12591</v>
      </c>
      <c r="Q1072" s="2">
        <v>44188</v>
      </c>
    </row>
    <row r="1073" spans="1:17" s="80" customFormat="1" ht="16.5" thickTop="1" thickBot="1">
      <c r="A1073" s="78">
        <v>34408772</v>
      </c>
      <c r="B1073" s="79">
        <f>INDEX(Tableau1[], MATCH(Tableau3[[#This Row],[REFERENCE]], Tableau1[NUMERO], 0), 2)</f>
        <v>44097</v>
      </c>
      <c r="C1073" s="80" t="str">
        <f>INDEX(Tableau1[], MATCH(Tableau3[[#This Row],[REFERENCE]], Tableau1[NUMERO], 0), 3)</f>
        <v>SPEC</v>
      </c>
      <c r="D1073" s="80" t="str">
        <f>INDEX(Tableau1[], MATCH(Tableau3[[#This Row],[REFERENCE]], Tableau1[NUMERO], 0),4)</f>
        <v>KIT FILERIE Carte EXPUT</v>
      </c>
      <c r="E1073" s="80" t="str">
        <f>INDEX(Tableau1[], MATCH(Tableau3[[#This Row],[REFERENCE]], Tableau1[NUMERO], 0), 5)</f>
        <v>REGENBOX 125A</v>
      </c>
      <c r="H1073" s="80" t="s">
        <v>12626</v>
      </c>
      <c r="I1073" s="78"/>
      <c r="J1073" s="98" t="s">
        <v>12822</v>
      </c>
      <c r="K1073" s="79">
        <v>44102</v>
      </c>
      <c r="L1073" s="79"/>
      <c r="M1073" s="81"/>
      <c r="N1073" s="82">
        <v>1</v>
      </c>
      <c r="O1073" s="83">
        <v>11.5</v>
      </c>
      <c r="P1073" s="78" t="s">
        <v>12633</v>
      </c>
      <c r="Q1073" s="79">
        <v>44193</v>
      </c>
    </row>
    <row r="1074" spans="1:17" s="52" customFormat="1" ht="15.75" thickTop="1">
      <c r="A1074" s="50" t="s">
        <v>12815</v>
      </c>
      <c r="B1074" s="51" t="e">
        <f>INDEX(Tableau1[], MATCH(Tableau3[[#This Row],[REFERENCE]], Tableau1[NUMERO], 0), 2)</f>
        <v>#N/A</v>
      </c>
      <c r="C1074" s="52" t="e">
        <f>INDEX(Tableau1[], MATCH(Tableau3[[#This Row],[REFERENCE]], Tableau1[NUMERO], 0), 3)</f>
        <v>#N/A</v>
      </c>
      <c r="D1074" s="52" t="e">
        <f>INDEX(Tableau1[], MATCH(Tableau3[[#This Row],[REFERENCE]], Tableau1[NUMERO], 0),4)</f>
        <v>#N/A</v>
      </c>
      <c r="E1074" s="52" t="e">
        <f>INDEX(Tableau1[], MATCH(Tableau3[[#This Row],[REFERENCE]], Tableau1[NUMERO], 0), 5)</f>
        <v>#N/A</v>
      </c>
      <c r="H1074" s="52" t="s">
        <v>12751</v>
      </c>
      <c r="I1074" s="50"/>
      <c r="J1074" s="51" t="s">
        <v>12823</v>
      </c>
      <c r="K1074" s="51">
        <v>44106</v>
      </c>
      <c r="L1074" s="51"/>
      <c r="M1074" s="53"/>
      <c r="N1074" s="54">
        <v>1</v>
      </c>
      <c r="O1074" s="55">
        <v>86.43</v>
      </c>
      <c r="P1074" s="50"/>
      <c r="Q1074" s="51">
        <v>44167</v>
      </c>
    </row>
    <row r="1075" spans="1:17">
      <c r="A1075" s="8" t="s">
        <v>12816</v>
      </c>
      <c r="B1075" s="2" t="e">
        <f>INDEX(Tableau1[], MATCH(Tableau3[[#This Row],[REFERENCE]], Tableau1[NUMERO], 0), 2)</f>
        <v>#N/A</v>
      </c>
      <c r="C1075" t="e">
        <f>INDEX(Tableau1[], MATCH(Tableau3[[#This Row],[REFERENCE]], Tableau1[NUMERO], 0), 3)</f>
        <v>#N/A</v>
      </c>
      <c r="D1075" t="e">
        <f>INDEX(Tableau1[], MATCH(Tableau3[[#This Row],[REFERENCE]], Tableau1[NUMERO], 0),4)</f>
        <v>#N/A</v>
      </c>
      <c r="E1075" t="e">
        <f>INDEX(Tableau1[], MATCH(Tableau3[[#This Row],[REFERENCE]], Tableau1[NUMERO], 0), 5)</f>
        <v>#N/A</v>
      </c>
      <c r="H1075" t="s">
        <v>12751</v>
      </c>
      <c r="J1075" s="2" t="s">
        <v>12823</v>
      </c>
      <c r="K1075" s="2">
        <v>44106</v>
      </c>
      <c r="L1075" s="2"/>
      <c r="N1075" s="35">
        <v>1</v>
      </c>
      <c r="O1075" s="7">
        <v>86.43</v>
      </c>
      <c r="P1075" s="8"/>
      <c r="Q1075" s="2">
        <v>44167</v>
      </c>
    </row>
    <row r="1076" spans="1:17">
      <c r="A1076" s="8" t="s">
        <v>12817</v>
      </c>
      <c r="B1076" s="2" t="e">
        <f>INDEX(Tableau1[], MATCH(Tableau3[[#This Row],[REFERENCE]], Tableau1[NUMERO], 0), 2)</f>
        <v>#N/A</v>
      </c>
      <c r="C1076" t="e">
        <f>INDEX(Tableau1[], MATCH(Tableau3[[#This Row],[REFERENCE]], Tableau1[NUMERO], 0), 3)</f>
        <v>#N/A</v>
      </c>
      <c r="D1076" t="e">
        <f>INDEX(Tableau1[], MATCH(Tableau3[[#This Row],[REFERENCE]], Tableau1[NUMERO], 0),4)</f>
        <v>#N/A</v>
      </c>
      <c r="E1076" t="e">
        <f>INDEX(Tableau1[], MATCH(Tableau3[[#This Row],[REFERENCE]], Tableau1[NUMERO], 0), 5)</f>
        <v>#N/A</v>
      </c>
      <c r="H1076" t="s">
        <v>12751</v>
      </c>
      <c r="J1076" s="2" t="s">
        <v>12823</v>
      </c>
      <c r="K1076" s="2">
        <v>44106</v>
      </c>
      <c r="L1076" s="2"/>
      <c r="M1076" s="21" t="s">
        <v>12808</v>
      </c>
      <c r="N1076" s="35">
        <v>4</v>
      </c>
      <c r="O1076" s="7">
        <v>21.6</v>
      </c>
      <c r="P1076" s="8"/>
      <c r="Q1076" s="2">
        <v>44167</v>
      </c>
    </row>
    <row r="1077" spans="1:17">
      <c r="A1077" s="8" t="s">
        <v>12817</v>
      </c>
      <c r="B1077" s="2" t="e">
        <f>INDEX(Tableau1[], MATCH(Tableau3[[#This Row],[REFERENCE]], Tableau1[NUMERO], 0), 2)</f>
        <v>#N/A</v>
      </c>
      <c r="C1077" t="e">
        <f>INDEX(Tableau1[], MATCH(Tableau3[[#This Row],[REFERENCE]], Tableau1[NUMERO], 0), 3)</f>
        <v>#N/A</v>
      </c>
      <c r="D1077" t="e">
        <f>INDEX(Tableau1[], MATCH(Tableau3[[#This Row],[REFERENCE]], Tableau1[NUMERO], 0),4)</f>
        <v>#N/A</v>
      </c>
      <c r="E1077" t="e">
        <f>INDEX(Tableau1[], MATCH(Tableau3[[#This Row],[REFERENCE]], Tableau1[NUMERO], 0), 5)</f>
        <v>#N/A</v>
      </c>
      <c r="H1077" t="s">
        <v>12751</v>
      </c>
      <c r="J1077" s="2" t="s">
        <v>12823</v>
      </c>
      <c r="K1077" s="2">
        <v>44106</v>
      </c>
      <c r="L1077" s="2"/>
      <c r="M1077" s="21" t="s">
        <v>12808</v>
      </c>
      <c r="N1077" s="35">
        <v>3</v>
      </c>
      <c r="O1077" s="7">
        <v>28.81</v>
      </c>
      <c r="P1077" s="8"/>
      <c r="Q1077" s="2">
        <v>44167</v>
      </c>
    </row>
    <row r="1078" spans="1:17">
      <c r="A1078" s="8" t="s">
        <v>12818</v>
      </c>
      <c r="B1078" s="2" t="e">
        <f>INDEX(Tableau1[], MATCH(Tableau3[[#This Row],[REFERENCE]], Tableau1[NUMERO], 0), 2)</f>
        <v>#N/A</v>
      </c>
      <c r="C1078" t="e">
        <f>INDEX(Tableau1[], MATCH(Tableau3[[#This Row],[REFERENCE]], Tableau1[NUMERO], 0), 3)</f>
        <v>#N/A</v>
      </c>
      <c r="D1078" t="e">
        <f>INDEX(Tableau1[], MATCH(Tableau3[[#This Row],[REFERENCE]], Tableau1[NUMERO], 0),4)</f>
        <v>#N/A</v>
      </c>
      <c r="E1078" t="e">
        <f>INDEX(Tableau1[], MATCH(Tableau3[[#This Row],[REFERENCE]], Tableau1[NUMERO], 0), 5)</f>
        <v>#N/A</v>
      </c>
      <c r="H1078" t="s">
        <v>12751</v>
      </c>
      <c r="J1078" s="2" t="s">
        <v>12823</v>
      </c>
      <c r="K1078" s="2">
        <v>44106</v>
      </c>
      <c r="L1078" s="2"/>
      <c r="M1078" s="21" t="s">
        <v>12810</v>
      </c>
      <c r="N1078" s="35">
        <v>2</v>
      </c>
      <c r="O1078" s="7">
        <v>43.22</v>
      </c>
      <c r="P1078" s="8"/>
      <c r="Q1078" s="2">
        <v>44167</v>
      </c>
    </row>
    <row r="1079" spans="1:17">
      <c r="A1079" s="8" t="s">
        <v>12819</v>
      </c>
      <c r="B1079" s="2" t="e">
        <f>INDEX(Tableau1[], MATCH(Tableau3[[#This Row],[REFERENCE]], Tableau1[NUMERO], 0), 2)</f>
        <v>#N/A</v>
      </c>
      <c r="C1079" t="e">
        <f>INDEX(Tableau1[], MATCH(Tableau3[[#This Row],[REFERENCE]], Tableau1[NUMERO], 0), 3)</f>
        <v>#N/A</v>
      </c>
      <c r="D1079" t="e">
        <f>INDEX(Tableau1[], MATCH(Tableau3[[#This Row],[REFERENCE]], Tableau1[NUMERO], 0),4)</f>
        <v>#N/A</v>
      </c>
      <c r="E1079" t="e">
        <f>INDEX(Tableau1[], MATCH(Tableau3[[#This Row],[REFERENCE]], Tableau1[NUMERO], 0), 5)</f>
        <v>#N/A</v>
      </c>
      <c r="H1079" t="s">
        <v>12751</v>
      </c>
      <c r="J1079" s="2" t="s">
        <v>12823</v>
      </c>
      <c r="K1079" s="2">
        <v>44106</v>
      </c>
      <c r="L1079" s="2"/>
      <c r="M1079" s="21" t="s">
        <v>12769</v>
      </c>
      <c r="N1079" s="35">
        <v>2</v>
      </c>
      <c r="O1079" s="7">
        <v>43.22</v>
      </c>
      <c r="P1079" s="8"/>
      <c r="Q1079" s="2">
        <v>44167</v>
      </c>
    </row>
    <row r="1080" spans="1:17">
      <c r="A1080" s="8" t="s">
        <v>12824</v>
      </c>
      <c r="B1080" s="2" t="e">
        <f>INDEX(Tableau1[], MATCH(Tableau3[[#This Row],[REFERENCE]], Tableau1[NUMERO], 0), 2)</f>
        <v>#N/A</v>
      </c>
      <c r="C1080" t="e">
        <f>INDEX(Tableau1[], MATCH(Tableau3[[#This Row],[REFERENCE]], Tableau1[NUMERO], 0), 3)</f>
        <v>#N/A</v>
      </c>
      <c r="D1080" t="e">
        <f>INDEX(Tableau1[], MATCH(Tableau3[[#This Row],[REFERENCE]], Tableau1[NUMERO], 0),4)</f>
        <v>#N/A</v>
      </c>
      <c r="E1080" t="e">
        <f>INDEX(Tableau1[], MATCH(Tableau3[[#This Row],[REFERENCE]], Tableau1[NUMERO], 0), 5)</f>
        <v>#N/A</v>
      </c>
      <c r="H1080" t="s">
        <v>12751</v>
      </c>
      <c r="J1080" s="2" t="s">
        <v>12823</v>
      </c>
      <c r="K1080" s="2">
        <v>44106</v>
      </c>
      <c r="L1080" s="2"/>
      <c r="N1080" s="35">
        <v>16</v>
      </c>
      <c r="O1080" s="7">
        <v>5.4</v>
      </c>
      <c r="P1080" s="8"/>
      <c r="Q1080" s="2">
        <v>44167</v>
      </c>
    </row>
    <row r="1081" spans="1:17">
      <c r="A1081" s="8" t="s">
        <v>12824</v>
      </c>
      <c r="B1081" s="2" t="e">
        <f>INDEX(Tableau1[], MATCH(Tableau3[[#This Row],[REFERENCE]], Tableau1[NUMERO], 0), 2)</f>
        <v>#N/A</v>
      </c>
      <c r="C1081" t="e">
        <f>INDEX(Tableau1[], MATCH(Tableau3[[#This Row],[REFERENCE]], Tableau1[NUMERO], 0), 3)</f>
        <v>#N/A</v>
      </c>
      <c r="D1081" t="e">
        <f>INDEX(Tableau1[], MATCH(Tableau3[[#This Row],[REFERENCE]], Tableau1[NUMERO], 0),4)</f>
        <v>#N/A</v>
      </c>
      <c r="E1081" t="e">
        <f>INDEX(Tableau1[], MATCH(Tableau3[[#This Row],[REFERENCE]], Tableau1[NUMERO], 0), 5)</f>
        <v>#N/A</v>
      </c>
      <c r="H1081" t="s">
        <v>12751</v>
      </c>
      <c r="J1081" s="2" t="s">
        <v>12823</v>
      </c>
      <c r="K1081" s="2">
        <v>44106</v>
      </c>
      <c r="L1081" s="2"/>
      <c r="N1081" s="35">
        <v>20</v>
      </c>
      <c r="O1081" s="7">
        <v>4.32</v>
      </c>
      <c r="P1081" s="8"/>
      <c r="Q1081" s="2">
        <v>44167</v>
      </c>
    </row>
    <row r="1082" spans="1:17" s="58" customFormat="1" ht="15.75" thickBot="1">
      <c r="A1082" s="56" t="s">
        <v>12825</v>
      </c>
      <c r="B1082" s="57" t="e">
        <f>INDEX(Tableau1[], MATCH(Tableau3[[#This Row],[REFERENCE]], Tableau1[NUMERO], 0), 2)</f>
        <v>#N/A</v>
      </c>
      <c r="C1082" s="58" t="e">
        <f>INDEX(Tableau1[], MATCH(Tableau3[[#This Row],[REFERENCE]], Tableau1[NUMERO], 0), 3)</f>
        <v>#N/A</v>
      </c>
      <c r="D1082" s="58" t="e">
        <f>INDEX(Tableau1[], MATCH(Tableau3[[#This Row],[REFERENCE]], Tableau1[NUMERO], 0),4)</f>
        <v>#N/A</v>
      </c>
      <c r="E1082" s="58" t="e">
        <f>INDEX(Tableau1[], MATCH(Tableau3[[#This Row],[REFERENCE]], Tableau1[NUMERO], 0), 5)</f>
        <v>#N/A</v>
      </c>
      <c r="H1082" s="58" t="s">
        <v>12751</v>
      </c>
      <c r="I1082" s="56"/>
      <c r="J1082" s="57" t="s">
        <v>12823</v>
      </c>
      <c r="K1082" s="57">
        <v>44106</v>
      </c>
      <c r="L1082" s="57"/>
      <c r="M1082" s="59"/>
      <c r="N1082" s="60">
        <v>4</v>
      </c>
      <c r="O1082" s="61">
        <v>21.6</v>
      </c>
      <c r="P1082" s="56"/>
      <c r="Q1082" s="57">
        <v>44167</v>
      </c>
    </row>
    <row r="1083" spans="1:17" s="80" customFormat="1" ht="16.5" thickTop="1" thickBot="1">
      <c r="A1083" s="78">
        <v>34408800</v>
      </c>
      <c r="B1083" s="79">
        <f>INDEX(Tableau1[], MATCH(Tableau3[[#This Row],[REFERENCE]], Tableau1[NUMERO], 0), 2)</f>
        <v>44104</v>
      </c>
      <c r="C1083" s="80" t="str">
        <f>INDEX(Tableau1[], MATCH(Tableau3[[#This Row],[REFERENCE]], Tableau1[NUMERO], 0), 3)</f>
        <v>SPEC</v>
      </c>
      <c r="D1083" s="80" t="str">
        <f>INDEX(Tableau1[], MATCH(Tableau3[[#This Row],[REFERENCE]], Tableau1[NUMERO], 0),4)</f>
        <v>KIT FILERIE SUVTP20KVA_AC INPUTBOX 3PH</v>
      </c>
      <c r="E1083" s="80" t="str">
        <f>INDEX(Tableau1[], MATCH(Tableau3[[#This Row],[REFERENCE]], Tableau1[NUMERO], 0), 5)</f>
        <v>PHILLIPS</v>
      </c>
      <c r="H1083" s="80" t="s">
        <v>12626</v>
      </c>
      <c r="I1083" s="78"/>
      <c r="J1083" s="79">
        <v>44106</v>
      </c>
      <c r="K1083" s="99">
        <v>44110</v>
      </c>
      <c r="L1083" s="99"/>
      <c r="M1083" s="81"/>
      <c r="N1083" s="82">
        <v>1</v>
      </c>
      <c r="O1083" s="83">
        <v>56.47</v>
      </c>
      <c r="P1083" s="78" t="s">
        <v>12656</v>
      </c>
      <c r="Q1083" s="79">
        <v>44202</v>
      </c>
    </row>
    <row r="1084" spans="1:17" ht="30.75" thickTop="1">
      <c r="A1084" s="8">
        <v>34408756</v>
      </c>
      <c r="B1084" s="2">
        <f>INDEX(Tableau1[], MATCH(Tableau3[[#This Row],[REFERENCE]], Tableau1[NUMERO], 0), 2)</f>
        <v>44078</v>
      </c>
      <c r="C1084" t="str">
        <f>INDEX(Tableau1[], MATCH(Tableau3[[#This Row],[REFERENCE]], Tableau1[NUMERO], 0), 3)</f>
        <v>SPEC</v>
      </c>
      <c r="D1084" t="str">
        <f>INDEX(Tableau1[], MATCH(Tableau3[[#This Row],[REFERENCE]], Tableau1[NUMERO], 0),4)</f>
        <v>SMT SUPPORT BARRE PE</v>
      </c>
      <c r="E1084" t="str">
        <f>INDEX(Tableau1[], MATCH(Tableau3[[#This Row],[REFERENCE]], Tableau1[NUMERO], 0), 5)</f>
        <v>STS1250</v>
      </c>
      <c r="H1084" t="s">
        <v>12609</v>
      </c>
      <c r="J1084" s="2" t="s">
        <v>12826</v>
      </c>
      <c r="K1084" s="12" t="s">
        <v>12827</v>
      </c>
      <c r="L1084" s="2"/>
      <c r="M1084" s="21" t="s">
        <v>12701</v>
      </c>
      <c r="N1084" s="35">
        <v>2</v>
      </c>
      <c r="P1084" s="8"/>
      <c r="Q1084" s="2"/>
    </row>
    <row r="1085" spans="1:17" ht="30">
      <c r="A1085" s="8">
        <v>34408784</v>
      </c>
      <c r="B1085" s="2">
        <f>INDEX(Tableau1[], MATCH(Tableau3[[#This Row],[REFERENCE]], Tableau1[NUMERO], 0), 2)</f>
        <v>44098</v>
      </c>
      <c r="C1085" t="str">
        <f>INDEX(Tableau1[], MATCH(Tableau3[[#This Row],[REFERENCE]], Tableau1[NUMERO], 0), 3)</f>
        <v>SPEC</v>
      </c>
      <c r="D1085" t="str">
        <f>INDEX(Tableau1[], MATCH(Tableau3[[#This Row],[REFERENCE]], Tableau1[NUMERO], 0),4)</f>
        <v>SMT TOIT ALU</v>
      </c>
      <c r="E1085">
        <f>INDEX(Tableau1[], MATCH(Tableau3[[#This Row],[REFERENCE]], Tableau1[NUMERO], 0), 5)</f>
        <v>0</v>
      </c>
      <c r="H1085" t="s">
        <v>12609</v>
      </c>
      <c r="J1085" s="2" t="s">
        <v>12826</v>
      </c>
      <c r="K1085" s="12" t="s">
        <v>12827</v>
      </c>
      <c r="L1085" s="2"/>
      <c r="M1085" s="21" t="s">
        <v>12701</v>
      </c>
      <c r="N1085" s="35">
        <v>1</v>
      </c>
      <c r="P1085" s="8"/>
      <c r="Q1085" s="2"/>
    </row>
    <row r="1086" spans="1:17" ht="30">
      <c r="A1086" s="8">
        <v>34408797</v>
      </c>
      <c r="B1086" s="2">
        <f>INDEX(Tableau1[], MATCH(Tableau3[[#This Row],[REFERENCE]], Tableau1[NUMERO], 0), 2)</f>
        <v>44102</v>
      </c>
      <c r="C1086" t="str">
        <f>INDEX(Tableau1[], MATCH(Tableau3[[#This Row],[REFERENCE]], Tableau1[NUMERO], 0), 3)</f>
        <v>SPEC</v>
      </c>
      <c r="D1086" t="str">
        <f>INDEX(Tableau1[], MATCH(Tableau3[[#This Row],[REFERENCE]], Tableau1[NUMERO], 0),4)</f>
        <v>SMT RENFORT TOIT AV/AR</v>
      </c>
      <c r="E1086">
        <f>INDEX(Tableau1[], MATCH(Tableau3[[#This Row],[REFERENCE]], Tableau1[NUMERO], 0), 5)</f>
        <v>0</v>
      </c>
      <c r="H1086" t="s">
        <v>12609</v>
      </c>
      <c r="J1086" s="2" t="s">
        <v>12826</v>
      </c>
      <c r="K1086" s="12" t="s">
        <v>12827</v>
      </c>
      <c r="L1086" s="2"/>
      <c r="M1086" s="21" t="s">
        <v>12701</v>
      </c>
      <c r="N1086" s="35">
        <v>2</v>
      </c>
      <c r="P1086" s="8"/>
      <c r="Q1086" s="2"/>
    </row>
    <row r="1087" spans="1:17" ht="30">
      <c r="A1087" s="8">
        <v>34408798</v>
      </c>
      <c r="B1087" s="2">
        <f>INDEX(Tableau1[], MATCH(Tableau3[[#This Row],[REFERENCE]], Tableau1[NUMERO], 0), 2)</f>
        <v>44102</v>
      </c>
      <c r="C1087" t="str">
        <f>INDEX(Tableau1[], MATCH(Tableau3[[#This Row],[REFERENCE]], Tableau1[NUMERO], 0), 3)</f>
        <v>SPEC</v>
      </c>
      <c r="D1087" t="str">
        <f>INDEX(Tableau1[], MATCH(Tableau3[[#This Row],[REFERENCE]], Tableau1[NUMERO], 0),4)</f>
        <v>SMT RENFORT TOIT D/G</v>
      </c>
      <c r="E1087">
        <f>INDEX(Tableau1[], MATCH(Tableau3[[#This Row],[REFERENCE]], Tableau1[NUMERO], 0), 5)</f>
        <v>0</v>
      </c>
      <c r="H1087" t="s">
        <v>12609</v>
      </c>
      <c r="J1087" s="2" t="s">
        <v>12826</v>
      </c>
      <c r="K1087" s="12" t="s">
        <v>12827</v>
      </c>
      <c r="L1087" s="2"/>
      <c r="M1087" s="21" t="s">
        <v>12701</v>
      </c>
      <c r="N1087" s="35">
        <v>2</v>
      </c>
      <c r="P1087" s="8"/>
      <c r="Q1087" s="2"/>
    </row>
    <row r="1088" spans="1:17" ht="30">
      <c r="A1088" s="8">
        <v>34408799</v>
      </c>
      <c r="B1088" s="2">
        <f>INDEX(Tableau1[], MATCH(Tableau3[[#This Row],[REFERENCE]], Tableau1[NUMERO], 0), 2)</f>
        <v>44104</v>
      </c>
      <c r="C1088" t="str">
        <f>INDEX(Tableau1[], MATCH(Tableau3[[#This Row],[REFERENCE]], Tableau1[NUMERO], 0), 3)</f>
        <v>SPEC</v>
      </c>
      <c r="D1088" t="str">
        <f>INDEX(Tableau1[], MATCH(Tableau3[[#This Row],[REFERENCE]], Tableau1[NUMERO], 0),4)</f>
        <v>SMT GLISSIERE BOARD ELEC SIMPLE</v>
      </c>
      <c r="E1088">
        <f>INDEX(Tableau1[], MATCH(Tableau3[[#This Row],[REFERENCE]], Tableau1[NUMERO], 0), 5)</f>
        <v>0</v>
      </c>
      <c r="H1088" t="s">
        <v>12609</v>
      </c>
      <c r="J1088" s="2" t="s">
        <v>12826</v>
      </c>
      <c r="K1088" s="12" t="s">
        <v>12827</v>
      </c>
      <c r="L1088" s="2"/>
      <c r="M1088" s="21" t="s">
        <v>12701</v>
      </c>
      <c r="N1088" s="35">
        <v>1</v>
      </c>
      <c r="P1088" s="8"/>
      <c r="Q1088" s="2"/>
    </row>
    <row r="1089" spans="1:17" ht="30.75" thickBot="1">
      <c r="A1089" s="8">
        <v>34408493</v>
      </c>
      <c r="B1089" s="2">
        <f>INDEX(Tableau1[], MATCH(Tableau3[[#This Row],[REFERENCE]], Tableau1[NUMERO], 0), 2)</f>
        <v>43958</v>
      </c>
      <c r="C1089" t="str">
        <f>INDEX(Tableau1[], MATCH(Tableau3[[#This Row],[REFERENCE]], Tableau1[NUMERO], 0), 3)</f>
        <v>SPEC</v>
      </c>
      <c r="D1089" t="str">
        <f>INDEX(Tableau1[], MATCH(Tableau3[[#This Row],[REFERENCE]], Tableau1[NUMERO], 0),4)</f>
        <v>SMT FIXATION CABLES CLIENT HAUT/BAS 700</v>
      </c>
      <c r="E1089">
        <f>INDEX(Tableau1[], MATCH(Tableau3[[#This Row],[REFERENCE]], Tableau1[NUMERO], 0), 5)</f>
        <v>0</v>
      </c>
      <c r="H1089" t="s">
        <v>12609</v>
      </c>
      <c r="J1089" s="2" t="s">
        <v>12826</v>
      </c>
      <c r="K1089" s="12" t="s">
        <v>12827</v>
      </c>
      <c r="L1089" s="2"/>
      <c r="M1089" s="21" t="s">
        <v>12703</v>
      </c>
      <c r="N1089" s="35">
        <v>4</v>
      </c>
      <c r="P1089" s="8"/>
      <c r="Q1089" s="2"/>
    </row>
    <row r="1090" spans="1:17" s="52" customFormat="1" ht="15.75" thickTop="1">
      <c r="A1090" s="50">
        <v>34408756</v>
      </c>
      <c r="B1090" s="51">
        <f>INDEX(Tableau1[], MATCH(Tableau3[[#This Row],[REFERENCE]], Tableau1[NUMERO], 0), 2)</f>
        <v>44078</v>
      </c>
      <c r="C1090" s="52" t="str">
        <f>INDEX(Tableau1[], MATCH(Tableau3[[#This Row],[REFERENCE]], Tableau1[NUMERO], 0), 3)</f>
        <v>SPEC</v>
      </c>
      <c r="D1090" s="52" t="str">
        <f>INDEX(Tableau1[], MATCH(Tableau3[[#This Row],[REFERENCE]], Tableau1[NUMERO], 0),4)</f>
        <v>SMT SUPPORT BARRE PE</v>
      </c>
      <c r="E1090" s="52" t="str">
        <f>INDEX(Tableau1[], MATCH(Tableau3[[#This Row],[REFERENCE]], Tableau1[NUMERO], 0), 5)</f>
        <v>STS1250</v>
      </c>
      <c r="H1090" s="52" t="s">
        <v>12789</v>
      </c>
      <c r="I1090" s="50"/>
      <c r="J1090" s="51">
        <v>44106</v>
      </c>
      <c r="K1090" s="51">
        <v>44106</v>
      </c>
      <c r="L1090" s="51"/>
      <c r="M1090" s="53" t="s">
        <v>12701</v>
      </c>
      <c r="N1090" s="54">
        <v>2</v>
      </c>
      <c r="O1090" s="55">
        <v>35.03</v>
      </c>
      <c r="P1090" s="50" t="s">
        <v>12680</v>
      </c>
      <c r="Q1090" s="51">
        <v>44198</v>
      </c>
    </row>
    <row r="1091" spans="1:17">
      <c r="A1091" s="8">
        <v>34408784</v>
      </c>
      <c r="B1091" s="2">
        <f>INDEX(Tableau1[], MATCH(Tableau3[[#This Row],[REFERENCE]], Tableau1[NUMERO], 0), 2)</f>
        <v>44098</v>
      </c>
      <c r="C1091" t="str">
        <f>INDEX(Tableau1[], MATCH(Tableau3[[#This Row],[REFERENCE]], Tableau1[NUMERO], 0), 3)</f>
        <v>SPEC</v>
      </c>
      <c r="D1091" t="str">
        <f>INDEX(Tableau1[], MATCH(Tableau3[[#This Row],[REFERENCE]], Tableau1[NUMERO], 0),4)</f>
        <v>SMT TOIT ALU</v>
      </c>
      <c r="E1091">
        <f>INDEX(Tableau1[], MATCH(Tableau3[[#This Row],[REFERENCE]], Tableau1[NUMERO], 0), 5)</f>
        <v>0</v>
      </c>
      <c r="H1091" t="s">
        <v>12789</v>
      </c>
      <c r="J1091" s="2">
        <v>44106</v>
      </c>
      <c r="K1091" s="2">
        <v>44106</v>
      </c>
      <c r="L1091" s="2"/>
      <c r="M1091" s="21" t="s">
        <v>12701</v>
      </c>
      <c r="N1091" s="35">
        <v>1</v>
      </c>
      <c r="O1091" s="7">
        <v>78.06</v>
      </c>
      <c r="P1091" s="8" t="s">
        <v>12680</v>
      </c>
      <c r="Q1091" s="2">
        <v>44198</v>
      </c>
    </row>
    <row r="1092" spans="1:17">
      <c r="A1092" s="8">
        <v>34408797</v>
      </c>
      <c r="B1092" s="2">
        <f>INDEX(Tableau1[], MATCH(Tableau3[[#This Row],[REFERENCE]], Tableau1[NUMERO], 0), 2)</f>
        <v>44102</v>
      </c>
      <c r="C1092" t="str">
        <f>INDEX(Tableau1[], MATCH(Tableau3[[#This Row],[REFERENCE]], Tableau1[NUMERO], 0), 3)</f>
        <v>SPEC</v>
      </c>
      <c r="D1092" t="str">
        <f>INDEX(Tableau1[], MATCH(Tableau3[[#This Row],[REFERENCE]], Tableau1[NUMERO], 0),4)</f>
        <v>SMT RENFORT TOIT AV/AR</v>
      </c>
      <c r="E1092">
        <f>INDEX(Tableau1[], MATCH(Tableau3[[#This Row],[REFERENCE]], Tableau1[NUMERO], 0), 5)</f>
        <v>0</v>
      </c>
      <c r="H1092" t="s">
        <v>12789</v>
      </c>
      <c r="J1092" s="2">
        <v>44106</v>
      </c>
      <c r="K1092" s="2">
        <v>44106</v>
      </c>
      <c r="L1092" s="2"/>
      <c r="M1092" s="21" t="s">
        <v>12701</v>
      </c>
      <c r="N1092" s="35">
        <v>2</v>
      </c>
      <c r="O1092" s="7">
        <v>30.48</v>
      </c>
      <c r="P1092" s="8" t="s">
        <v>12680</v>
      </c>
      <c r="Q1092" s="2">
        <v>44198</v>
      </c>
    </row>
    <row r="1093" spans="1:17">
      <c r="A1093" s="8">
        <v>34408798</v>
      </c>
      <c r="B1093" s="2">
        <f>INDEX(Tableau1[], MATCH(Tableau3[[#This Row],[REFERENCE]], Tableau1[NUMERO], 0), 2)</f>
        <v>44102</v>
      </c>
      <c r="C1093" t="str">
        <f>INDEX(Tableau1[], MATCH(Tableau3[[#This Row],[REFERENCE]], Tableau1[NUMERO], 0), 3)</f>
        <v>SPEC</v>
      </c>
      <c r="D1093" t="str">
        <f>INDEX(Tableau1[], MATCH(Tableau3[[#This Row],[REFERENCE]], Tableau1[NUMERO], 0),4)</f>
        <v>SMT RENFORT TOIT D/G</v>
      </c>
      <c r="E1093">
        <f>INDEX(Tableau1[], MATCH(Tableau3[[#This Row],[REFERENCE]], Tableau1[NUMERO], 0), 5)</f>
        <v>0</v>
      </c>
      <c r="H1093" t="s">
        <v>12789</v>
      </c>
      <c r="J1093" s="2">
        <v>44106</v>
      </c>
      <c r="K1093" s="2">
        <v>44106</v>
      </c>
      <c r="L1093" s="2"/>
      <c r="M1093" s="21" t="s">
        <v>12701</v>
      </c>
      <c r="N1093" s="35">
        <v>2</v>
      </c>
      <c r="O1093" s="7">
        <v>36.31</v>
      </c>
      <c r="P1093" s="8" t="s">
        <v>12680</v>
      </c>
      <c r="Q1093" s="2">
        <v>44198</v>
      </c>
    </row>
    <row r="1094" spans="1:17">
      <c r="A1094" s="8">
        <v>34408799</v>
      </c>
      <c r="B1094" s="2">
        <f>INDEX(Tableau1[], MATCH(Tableau3[[#This Row],[REFERENCE]], Tableau1[NUMERO], 0), 2)</f>
        <v>44104</v>
      </c>
      <c r="C1094" t="str">
        <f>INDEX(Tableau1[], MATCH(Tableau3[[#This Row],[REFERENCE]], Tableau1[NUMERO], 0), 3)</f>
        <v>SPEC</v>
      </c>
      <c r="D1094" t="str">
        <f>INDEX(Tableau1[], MATCH(Tableau3[[#This Row],[REFERENCE]], Tableau1[NUMERO], 0),4)</f>
        <v>SMT GLISSIERE BOARD ELEC SIMPLE</v>
      </c>
      <c r="E1094">
        <f>INDEX(Tableau1[], MATCH(Tableau3[[#This Row],[REFERENCE]], Tableau1[NUMERO], 0), 5)</f>
        <v>0</v>
      </c>
      <c r="H1094" t="s">
        <v>12789</v>
      </c>
      <c r="J1094" s="2">
        <v>44106</v>
      </c>
      <c r="K1094" s="2">
        <v>44106</v>
      </c>
      <c r="L1094" s="2"/>
      <c r="M1094" s="21" t="s">
        <v>12701</v>
      </c>
      <c r="N1094" s="35">
        <v>1</v>
      </c>
      <c r="O1094" s="7">
        <v>108.18</v>
      </c>
      <c r="P1094" s="8" t="s">
        <v>12680</v>
      </c>
      <c r="Q1094" s="2">
        <v>44198</v>
      </c>
    </row>
    <row r="1095" spans="1:17" s="58" customFormat="1" ht="15.75" thickBot="1">
      <c r="A1095" s="56">
        <v>34408493</v>
      </c>
      <c r="B1095" s="57">
        <f>INDEX(Tableau1[], MATCH(Tableau3[[#This Row],[REFERENCE]], Tableau1[NUMERO], 0), 2)</f>
        <v>43958</v>
      </c>
      <c r="C1095" s="58" t="str">
        <f>INDEX(Tableau1[], MATCH(Tableau3[[#This Row],[REFERENCE]], Tableau1[NUMERO], 0), 3)</f>
        <v>SPEC</v>
      </c>
      <c r="D1095" s="58" t="str">
        <f>INDEX(Tableau1[], MATCH(Tableau3[[#This Row],[REFERENCE]], Tableau1[NUMERO], 0),4)</f>
        <v>SMT FIXATION CABLES CLIENT HAUT/BAS 700</v>
      </c>
      <c r="E1095" s="58">
        <f>INDEX(Tableau1[], MATCH(Tableau3[[#This Row],[REFERENCE]], Tableau1[NUMERO], 0), 5)</f>
        <v>0</v>
      </c>
      <c r="H1095" s="58" t="s">
        <v>12789</v>
      </c>
      <c r="I1095" s="56"/>
      <c r="J1095" s="57">
        <v>44106</v>
      </c>
      <c r="K1095" s="57">
        <v>44106</v>
      </c>
      <c r="L1095" s="57"/>
      <c r="M1095" s="59" t="s">
        <v>12703</v>
      </c>
      <c r="N1095" s="60">
        <v>4</v>
      </c>
      <c r="O1095" s="61">
        <v>25.61</v>
      </c>
      <c r="P1095" s="56" t="s">
        <v>12680</v>
      </c>
      <c r="Q1095" s="57">
        <v>44198</v>
      </c>
    </row>
    <row r="1096" spans="1:17" ht="15.75" thickTop="1">
      <c r="A1096" s="8">
        <v>34408756</v>
      </c>
      <c r="B1096" s="2">
        <f>INDEX(Tableau1[], MATCH(Tableau3[[#This Row],[REFERENCE]], Tableau1[NUMERO], 0), 2)</f>
        <v>44078</v>
      </c>
      <c r="C1096" t="str">
        <f>INDEX(Tableau1[], MATCH(Tableau3[[#This Row],[REFERENCE]], Tableau1[NUMERO], 0), 3)</f>
        <v>SPEC</v>
      </c>
      <c r="D1096" t="str">
        <f>INDEX(Tableau1[], MATCH(Tableau3[[#This Row],[REFERENCE]], Tableau1[NUMERO], 0),4)</f>
        <v>SMT SUPPORT BARRE PE</v>
      </c>
      <c r="E1096" t="str">
        <f>INDEX(Tableau1[], MATCH(Tableau3[[#This Row],[REFERENCE]], Tableau1[NUMERO], 0), 5)</f>
        <v>STS1250</v>
      </c>
      <c r="H1096" t="s">
        <v>12723</v>
      </c>
      <c r="J1096" s="2">
        <v>44106</v>
      </c>
      <c r="K1096" s="2">
        <v>44110</v>
      </c>
      <c r="L1096" s="2"/>
      <c r="M1096" s="21" t="s">
        <v>12701</v>
      </c>
      <c r="N1096" s="35">
        <v>2</v>
      </c>
      <c r="O1096" s="7">
        <v>26</v>
      </c>
      <c r="P1096" s="8" t="s">
        <v>12803</v>
      </c>
      <c r="Q1096" s="2">
        <v>44196</v>
      </c>
    </row>
    <row r="1097" spans="1:17">
      <c r="A1097" s="8">
        <v>34408784</v>
      </c>
      <c r="B1097" s="2">
        <f>INDEX(Tableau1[], MATCH(Tableau3[[#This Row],[REFERENCE]], Tableau1[NUMERO], 0), 2)</f>
        <v>44098</v>
      </c>
      <c r="C1097" t="str">
        <f>INDEX(Tableau1[], MATCH(Tableau3[[#This Row],[REFERENCE]], Tableau1[NUMERO], 0), 3)</f>
        <v>SPEC</v>
      </c>
      <c r="D1097" t="str">
        <f>INDEX(Tableau1[], MATCH(Tableau3[[#This Row],[REFERENCE]], Tableau1[NUMERO], 0),4)</f>
        <v>SMT TOIT ALU</v>
      </c>
      <c r="E1097">
        <f>INDEX(Tableau1[], MATCH(Tableau3[[#This Row],[REFERENCE]], Tableau1[NUMERO], 0), 5)</f>
        <v>0</v>
      </c>
      <c r="H1097" t="s">
        <v>12723</v>
      </c>
      <c r="J1097" s="2">
        <v>44106</v>
      </c>
      <c r="K1097" s="2">
        <v>44110</v>
      </c>
      <c r="L1097" s="2"/>
      <c r="M1097" s="21" t="s">
        <v>12701</v>
      </c>
      <c r="N1097" s="35">
        <v>1</v>
      </c>
      <c r="O1097" s="7">
        <v>49</v>
      </c>
      <c r="P1097" s="8" t="s">
        <v>12803</v>
      </c>
      <c r="Q1097" s="2">
        <v>44196</v>
      </c>
    </row>
    <row r="1098" spans="1:17">
      <c r="A1098" s="8">
        <v>34408797</v>
      </c>
      <c r="B1098" s="2">
        <f>INDEX(Tableau1[], MATCH(Tableau3[[#This Row],[REFERENCE]], Tableau1[NUMERO], 0), 2)</f>
        <v>44102</v>
      </c>
      <c r="C1098" t="str">
        <f>INDEX(Tableau1[], MATCH(Tableau3[[#This Row],[REFERENCE]], Tableau1[NUMERO], 0), 3)</f>
        <v>SPEC</v>
      </c>
      <c r="D1098" t="str">
        <f>INDEX(Tableau1[], MATCH(Tableau3[[#This Row],[REFERENCE]], Tableau1[NUMERO], 0),4)</f>
        <v>SMT RENFORT TOIT AV/AR</v>
      </c>
      <c r="E1098">
        <f>INDEX(Tableau1[], MATCH(Tableau3[[#This Row],[REFERENCE]], Tableau1[NUMERO], 0), 5)</f>
        <v>0</v>
      </c>
      <c r="H1098" t="s">
        <v>12723</v>
      </c>
      <c r="J1098" s="2">
        <v>44106</v>
      </c>
      <c r="K1098" s="2">
        <v>44110</v>
      </c>
      <c r="L1098" s="2"/>
      <c r="M1098" s="21" t="s">
        <v>12701</v>
      </c>
      <c r="N1098" s="35">
        <v>2</v>
      </c>
      <c r="O1098" s="7">
        <v>28</v>
      </c>
      <c r="P1098" s="8" t="s">
        <v>12803</v>
      </c>
      <c r="Q1098" s="2">
        <v>44196</v>
      </c>
    </row>
    <row r="1099" spans="1:17">
      <c r="A1099" s="8">
        <v>34408798</v>
      </c>
      <c r="B1099" s="2">
        <f>INDEX(Tableau1[], MATCH(Tableau3[[#This Row],[REFERENCE]], Tableau1[NUMERO], 0), 2)</f>
        <v>44102</v>
      </c>
      <c r="C1099" t="str">
        <f>INDEX(Tableau1[], MATCH(Tableau3[[#This Row],[REFERENCE]], Tableau1[NUMERO], 0), 3)</f>
        <v>SPEC</v>
      </c>
      <c r="D1099" t="str">
        <f>INDEX(Tableau1[], MATCH(Tableau3[[#This Row],[REFERENCE]], Tableau1[NUMERO], 0),4)</f>
        <v>SMT RENFORT TOIT D/G</v>
      </c>
      <c r="E1099">
        <f>INDEX(Tableau1[], MATCH(Tableau3[[#This Row],[REFERENCE]], Tableau1[NUMERO], 0), 5)</f>
        <v>0</v>
      </c>
      <c r="H1099" t="s">
        <v>12723</v>
      </c>
      <c r="J1099" s="2">
        <v>44106</v>
      </c>
      <c r="K1099" s="2">
        <v>44110</v>
      </c>
      <c r="L1099" s="2"/>
      <c r="M1099" s="21" t="s">
        <v>12701</v>
      </c>
      <c r="N1099" s="35">
        <v>2</v>
      </c>
      <c r="O1099" s="7">
        <v>28</v>
      </c>
      <c r="P1099" s="8" t="s">
        <v>12803</v>
      </c>
      <c r="Q1099" s="2">
        <v>44196</v>
      </c>
    </row>
    <row r="1100" spans="1:17">
      <c r="A1100" s="8">
        <v>34408799</v>
      </c>
      <c r="B1100" s="2">
        <f>INDEX(Tableau1[], MATCH(Tableau3[[#This Row],[REFERENCE]], Tableau1[NUMERO], 0), 2)</f>
        <v>44104</v>
      </c>
      <c r="C1100" t="str">
        <f>INDEX(Tableau1[], MATCH(Tableau3[[#This Row],[REFERENCE]], Tableau1[NUMERO], 0), 3)</f>
        <v>SPEC</v>
      </c>
      <c r="D1100" t="str">
        <f>INDEX(Tableau1[], MATCH(Tableau3[[#This Row],[REFERENCE]], Tableau1[NUMERO], 0),4)</f>
        <v>SMT GLISSIERE BOARD ELEC SIMPLE</v>
      </c>
      <c r="E1100">
        <f>INDEX(Tableau1[], MATCH(Tableau3[[#This Row],[REFERENCE]], Tableau1[NUMERO], 0), 5)</f>
        <v>0</v>
      </c>
      <c r="H1100" t="s">
        <v>12723</v>
      </c>
      <c r="J1100" s="2">
        <v>44106</v>
      </c>
      <c r="K1100" s="2">
        <v>44110</v>
      </c>
      <c r="L1100" s="2"/>
      <c r="M1100" s="21" t="s">
        <v>12701</v>
      </c>
      <c r="N1100" s="35">
        <v>1</v>
      </c>
      <c r="O1100" s="7">
        <v>77</v>
      </c>
      <c r="P1100" s="8" t="s">
        <v>12803</v>
      </c>
      <c r="Q1100" s="2">
        <v>44196</v>
      </c>
    </row>
    <row r="1101" spans="1:17" ht="15.75" thickBot="1">
      <c r="A1101" s="8">
        <v>34408493</v>
      </c>
      <c r="B1101" s="2">
        <f>INDEX(Tableau1[], MATCH(Tableau3[[#This Row],[REFERENCE]], Tableau1[NUMERO], 0), 2)</f>
        <v>43958</v>
      </c>
      <c r="C1101" t="str">
        <f>INDEX(Tableau1[], MATCH(Tableau3[[#This Row],[REFERENCE]], Tableau1[NUMERO], 0), 3)</f>
        <v>SPEC</v>
      </c>
      <c r="D1101" t="str">
        <f>INDEX(Tableau1[], MATCH(Tableau3[[#This Row],[REFERENCE]], Tableau1[NUMERO], 0),4)</f>
        <v>SMT FIXATION CABLES CLIENT HAUT/BAS 700</v>
      </c>
      <c r="E1101">
        <f>INDEX(Tableau1[], MATCH(Tableau3[[#This Row],[REFERENCE]], Tableau1[NUMERO], 0), 5)</f>
        <v>0</v>
      </c>
      <c r="H1101" t="s">
        <v>12723</v>
      </c>
      <c r="J1101" s="2">
        <v>44106</v>
      </c>
      <c r="K1101" s="2">
        <v>44110</v>
      </c>
      <c r="L1101" s="2"/>
      <c r="M1101" s="21" t="s">
        <v>12703</v>
      </c>
      <c r="N1101" s="35">
        <v>4</v>
      </c>
      <c r="O1101" s="7">
        <v>24</v>
      </c>
      <c r="P1101" s="8" t="s">
        <v>12803</v>
      </c>
      <c r="Q1101" s="2">
        <v>44196</v>
      </c>
    </row>
    <row r="1102" spans="1:17" s="52" customFormat="1" ht="15.75" thickTop="1">
      <c r="A1102" s="50">
        <v>34408756</v>
      </c>
      <c r="B1102" s="51">
        <f>INDEX(Tableau1[], MATCH(Tableau3[[#This Row],[REFERENCE]], Tableau1[NUMERO], 0), 2)</f>
        <v>44078</v>
      </c>
      <c r="C1102" s="52" t="str">
        <f>INDEX(Tableau1[], MATCH(Tableau3[[#This Row],[REFERENCE]], Tableau1[NUMERO], 0), 3)</f>
        <v>SPEC</v>
      </c>
      <c r="D1102" s="52" t="str">
        <f>INDEX(Tableau1[], MATCH(Tableau3[[#This Row],[REFERENCE]], Tableau1[NUMERO], 0),4)</f>
        <v>SMT SUPPORT BARRE PE</v>
      </c>
      <c r="E1102" s="52" t="str">
        <f>INDEX(Tableau1[], MATCH(Tableau3[[#This Row],[REFERENCE]], Tableau1[NUMERO], 0), 5)</f>
        <v>STS1250</v>
      </c>
      <c r="H1102" s="52" t="s">
        <v>12691</v>
      </c>
      <c r="I1102" s="50"/>
      <c r="J1102" s="51" t="s">
        <v>12826</v>
      </c>
      <c r="K1102" s="51">
        <v>44112</v>
      </c>
      <c r="L1102" s="51"/>
      <c r="M1102" s="53" t="s">
        <v>12701</v>
      </c>
      <c r="N1102" s="54">
        <v>2</v>
      </c>
      <c r="O1102" s="55">
        <v>87</v>
      </c>
      <c r="P1102" s="50"/>
      <c r="Q1102" s="51"/>
    </row>
    <row r="1103" spans="1:17">
      <c r="A1103" s="8">
        <v>34408784</v>
      </c>
      <c r="B1103" s="2">
        <f>INDEX(Tableau1[], MATCH(Tableau3[[#This Row],[REFERENCE]], Tableau1[NUMERO], 0), 2)</f>
        <v>44098</v>
      </c>
      <c r="C1103" t="str">
        <f>INDEX(Tableau1[], MATCH(Tableau3[[#This Row],[REFERENCE]], Tableau1[NUMERO], 0), 3)</f>
        <v>SPEC</v>
      </c>
      <c r="D1103" t="str">
        <f>INDEX(Tableau1[], MATCH(Tableau3[[#This Row],[REFERENCE]], Tableau1[NUMERO], 0),4)</f>
        <v>SMT TOIT ALU</v>
      </c>
      <c r="E1103">
        <f>INDEX(Tableau1[], MATCH(Tableau3[[#This Row],[REFERENCE]], Tableau1[NUMERO], 0), 5)</f>
        <v>0</v>
      </c>
      <c r="H1103" t="s">
        <v>12691</v>
      </c>
      <c r="J1103" s="2" t="s">
        <v>12826</v>
      </c>
      <c r="K1103" s="2">
        <v>44112</v>
      </c>
      <c r="L1103" s="2"/>
      <c r="M1103" s="21" t="s">
        <v>12701</v>
      </c>
      <c r="N1103" s="35">
        <v>1</v>
      </c>
      <c r="O1103" s="7">
        <v>180</v>
      </c>
      <c r="P1103" s="8"/>
      <c r="Q1103" s="2"/>
    </row>
    <row r="1104" spans="1:17">
      <c r="A1104" s="8">
        <v>34408797</v>
      </c>
      <c r="B1104" s="2">
        <f>INDEX(Tableau1[], MATCH(Tableau3[[#This Row],[REFERENCE]], Tableau1[NUMERO], 0), 2)</f>
        <v>44102</v>
      </c>
      <c r="C1104" t="str">
        <f>INDEX(Tableau1[], MATCH(Tableau3[[#This Row],[REFERENCE]], Tableau1[NUMERO], 0), 3)</f>
        <v>SPEC</v>
      </c>
      <c r="D1104" t="str">
        <f>INDEX(Tableau1[], MATCH(Tableau3[[#This Row],[REFERENCE]], Tableau1[NUMERO], 0),4)</f>
        <v>SMT RENFORT TOIT AV/AR</v>
      </c>
      <c r="E1104">
        <f>INDEX(Tableau1[], MATCH(Tableau3[[#This Row],[REFERENCE]], Tableau1[NUMERO], 0), 5)</f>
        <v>0</v>
      </c>
      <c r="H1104" t="s">
        <v>12691</v>
      </c>
      <c r="J1104" s="2" t="s">
        <v>12826</v>
      </c>
      <c r="K1104" s="2">
        <v>44112</v>
      </c>
      <c r="L1104" s="2"/>
      <c r="M1104" s="21" t="s">
        <v>12701</v>
      </c>
      <c r="N1104" s="35">
        <v>2</v>
      </c>
      <c r="O1104" s="7">
        <v>55</v>
      </c>
      <c r="P1104" s="8"/>
      <c r="Q1104" s="2"/>
    </row>
    <row r="1105" spans="1:18">
      <c r="A1105" s="8">
        <v>34408798</v>
      </c>
      <c r="B1105" s="2">
        <f>INDEX(Tableau1[], MATCH(Tableau3[[#This Row],[REFERENCE]], Tableau1[NUMERO], 0), 2)</f>
        <v>44102</v>
      </c>
      <c r="C1105" t="str">
        <f>INDEX(Tableau1[], MATCH(Tableau3[[#This Row],[REFERENCE]], Tableau1[NUMERO], 0), 3)</f>
        <v>SPEC</v>
      </c>
      <c r="D1105" t="str">
        <f>INDEX(Tableau1[], MATCH(Tableau3[[#This Row],[REFERENCE]], Tableau1[NUMERO], 0),4)</f>
        <v>SMT RENFORT TOIT D/G</v>
      </c>
      <c r="E1105">
        <f>INDEX(Tableau1[], MATCH(Tableau3[[#This Row],[REFERENCE]], Tableau1[NUMERO], 0), 5)</f>
        <v>0</v>
      </c>
      <c r="H1105" t="s">
        <v>12691</v>
      </c>
      <c r="J1105" s="2" t="s">
        <v>12826</v>
      </c>
      <c r="K1105" s="2">
        <v>44112</v>
      </c>
      <c r="L1105" s="2"/>
      <c r="M1105" s="21" t="s">
        <v>12701</v>
      </c>
      <c r="N1105" s="35">
        <v>2</v>
      </c>
      <c r="O1105" s="7">
        <v>55</v>
      </c>
      <c r="P1105" s="8"/>
      <c r="Q1105" s="2"/>
    </row>
    <row r="1106" spans="1:18">
      <c r="A1106" s="8">
        <v>34408799</v>
      </c>
      <c r="B1106" s="2">
        <f>INDEX(Tableau1[], MATCH(Tableau3[[#This Row],[REFERENCE]], Tableau1[NUMERO], 0), 2)</f>
        <v>44104</v>
      </c>
      <c r="C1106" t="str">
        <f>INDEX(Tableau1[], MATCH(Tableau3[[#This Row],[REFERENCE]], Tableau1[NUMERO], 0), 3)</f>
        <v>SPEC</v>
      </c>
      <c r="D1106" t="str">
        <f>INDEX(Tableau1[], MATCH(Tableau3[[#This Row],[REFERENCE]], Tableau1[NUMERO], 0),4)</f>
        <v>SMT GLISSIERE BOARD ELEC SIMPLE</v>
      </c>
      <c r="E1106">
        <f>INDEX(Tableau1[], MATCH(Tableau3[[#This Row],[REFERENCE]], Tableau1[NUMERO], 0), 5)</f>
        <v>0</v>
      </c>
      <c r="H1106" t="s">
        <v>12691</v>
      </c>
      <c r="J1106" s="2" t="s">
        <v>12826</v>
      </c>
      <c r="K1106" s="2">
        <v>44112</v>
      </c>
      <c r="L1106" s="2"/>
      <c r="M1106" s="21" t="s">
        <v>12701</v>
      </c>
      <c r="N1106" s="35">
        <v>1</v>
      </c>
      <c r="O1106" s="7">
        <v>270</v>
      </c>
      <c r="P1106" s="8"/>
      <c r="Q1106" s="2"/>
    </row>
    <row r="1107" spans="1:18" s="58" customFormat="1" ht="15.75" thickBot="1">
      <c r="A1107" s="56">
        <v>34408493</v>
      </c>
      <c r="B1107" s="57">
        <f>INDEX(Tableau1[], MATCH(Tableau3[[#This Row],[REFERENCE]], Tableau1[NUMERO], 0), 2)</f>
        <v>43958</v>
      </c>
      <c r="C1107" s="58" t="str">
        <f>INDEX(Tableau1[], MATCH(Tableau3[[#This Row],[REFERENCE]], Tableau1[NUMERO], 0), 3)</f>
        <v>SPEC</v>
      </c>
      <c r="D1107" s="58" t="str">
        <f>INDEX(Tableau1[], MATCH(Tableau3[[#This Row],[REFERENCE]], Tableau1[NUMERO], 0),4)</f>
        <v>SMT FIXATION CABLES CLIENT HAUT/BAS 700</v>
      </c>
      <c r="E1107" s="58">
        <f>INDEX(Tableau1[], MATCH(Tableau3[[#This Row],[REFERENCE]], Tableau1[NUMERO], 0), 5)</f>
        <v>0</v>
      </c>
      <c r="H1107" s="58" t="s">
        <v>12691</v>
      </c>
      <c r="I1107" s="56"/>
      <c r="J1107" s="57" t="s">
        <v>12826</v>
      </c>
      <c r="K1107" s="2">
        <v>44112</v>
      </c>
      <c r="L1107" s="57"/>
      <c r="M1107" s="59" t="s">
        <v>12703</v>
      </c>
      <c r="N1107" s="60">
        <v>4</v>
      </c>
      <c r="O1107" s="61">
        <v>48</v>
      </c>
      <c r="P1107" s="56"/>
      <c r="Q1107" s="57"/>
    </row>
    <row r="1108" spans="1:18" ht="15.75" thickTop="1">
      <c r="A1108" s="8">
        <v>34407440</v>
      </c>
      <c r="B1108" s="2">
        <f>INDEX(Tableau1[], MATCH(Tableau3[[#This Row],[REFERENCE]], Tableau1[NUMERO], 0), 2)</f>
        <v>43502</v>
      </c>
      <c r="C1108" t="str">
        <f>INDEX(Tableau1[], MATCH(Tableau3[[#This Row],[REFERENCE]], Tableau1[NUMERO], 0), 3)</f>
        <v>SPEC</v>
      </c>
      <c r="D1108" t="str">
        <f>INDEX(Tableau1[], MATCH(Tableau3[[#This Row],[REFERENCE]], Tableau1[NUMERO], 0),4)</f>
        <v>COP FLEXIBAR NW40DC DROITE</v>
      </c>
      <c r="E1108">
        <f>INDEX(Tableau1[], MATCH(Tableau3[[#This Row],[REFERENCE]], Tableau1[NUMERO], 0), 5)</f>
        <v>0</v>
      </c>
      <c r="H1108" t="s">
        <v>12611</v>
      </c>
      <c r="J1108" s="51">
        <v>44106</v>
      </c>
      <c r="K1108" s="51">
        <v>44107</v>
      </c>
      <c r="L1108" s="51"/>
      <c r="M1108" s="21" t="s">
        <v>12701</v>
      </c>
      <c r="N1108" s="35">
        <v>4</v>
      </c>
      <c r="O1108" s="7">
        <v>80</v>
      </c>
      <c r="P1108" s="8" t="s">
        <v>12617</v>
      </c>
      <c r="Q1108" s="2">
        <v>44199</v>
      </c>
      <c r="R1108" s="102" t="s">
        <v>12828</v>
      </c>
    </row>
    <row r="1109" spans="1:18" ht="15.75" thickBot="1">
      <c r="A1109" s="8">
        <v>34407441</v>
      </c>
      <c r="B1109" s="2">
        <f>INDEX(Tableau1[], MATCH(Tableau3[[#This Row],[REFERENCE]], Tableau1[NUMERO], 0), 2)</f>
        <v>43502</v>
      </c>
      <c r="C1109" t="str">
        <f>INDEX(Tableau1[], MATCH(Tableau3[[#This Row],[REFERENCE]], Tableau1[NUMERO], 0), 3)</f>
        <v>SPEC</v>
      </c>
      <c r="D1109" t="str">
        <f>INDEX(Tableau1[], MATCH(Tableau3[[#This Row],[REFERENCE]], Tableau1[NUMERO], 0),4)</f>
        <v>PLAGE ALU NW POUR FLEX</v>
      </c>
      <c r="E1109">
        <f>INDEX(Tableau1[], MATCH(Tableau3[[#This Row],[REFERENCE]], Tableau1[NUMERO], 0), 5)</f>
        <v>0</v>
      </c>
      <c r="H1109" t="s">
        <v>12611</v>
      </c>
      <c r="J1109" s="2">
        <v>44106</v>
      </c>
      <c r="K1109" s="2">
        <v>44107</v>
      </c>
      <c r="L1109" s="2"/>
      <c r="M1109" s="21" t="s">
        <v>12701</v>
      </c>
      <c r="N1109" s="35">
        <v>4</v>
      </c>
      <c r="O1109" s="7">
        <v>50</v>
      </c>
      <c r="P1109" s="8" t="s">
        <v>12617</v>
      </c>
      <c r="Q1109" s="2">
        <v>44199</v>
      </c>
      <c r="R1109" s="102" t="s">
        <v>12828</v>
      </c>
    </row>
    <row r="1110" spans="1:18" s="52" customFormat="1" ht="15.75" thickTop="1">
      <c r="A1110" s="50">
        <v>34407440</v>
      </c>
      <c r="B1110" s="51">
        <f>INDEX(Tableau1[], MATCH(Tableau3[[#This Row],[REFERENCE]], Tableau1[NUMERO], 0), 2)</f>
        <v>43502</v>
      </c>
      <c r="C1110" s="52" t="str">
        <f>INDEX(Tableau1[], MATCH(Tableau3[[#This Row],[REFERENCE]], Tableau1[NUMERO], 0), 3)</f>
        <v>SPEC</v>
      </c>
      <c r="D1110" s="52" t="str">
        <f>INDEX(Tableau1[], MATCH(Tableau3[[#This Row],[REFERENCE]], Tableau1[NUMERO], 0),4)</f>
        <v>COP FLEXIBAR NW40DC DROITE</v>
      </c>
      <c r="E1110" s="52">
        <f>INDEX(Tableau1[], MATCH(Tableau3[[#This Row],[REFERENCE]], Tableau1[NUMERO], 0), 5)</f>
        <v>0</v>
      </c>
      <c r="H1110" s="52" t="s">
        <v>12644</v>
      </c>
      <c r="I1110" s="50"/>
      <c r="J1110" s="51">
        <v>44106</v>
      </c>
      <c r="K1110" s="51">
        <v>44109</v>
      </c>
      <c r="L1110" s="51"/>
      <c r="M1110" s="53" t="s">
        <v>12701</v>
      </c>
      <c r="N1110" s="54">
        <v>4</v>
      </c>
      <c r="O1110" s="55">
        <v>88.2</v>
      </c>
      <c r="P1110" s="50" t="s">
        <v>12688</v>
      </c>
      <c r="Q1110" s="51">
        <v>44116</v>
      </c>
    </row>
    <row r="1111" spans="1:18" s="58" customFormat="1" ht="15.75" thickBot="1">
      <c r="A1111" s="56">
        <v>34407441</v>
      </c>
      <c r="B1111" s="57">
        <f>INDEX(Tableau1[], MATCH(Tableau3[[#This Row],[REFERENCE]], Tableau1[NUMERO], 0), 2)</f>
        <v>43502</v>
      </c>
      <c r="C1111" s="58" t="str">
        <f>INDEX(Tableau1[], MATCH(Tableau3[[#This Row],[REFERENCE]], Tableau1[NUMERO], 0), 3)</f>
        <v>SPEC</v>
      </c>
      <c r="D1111" s="58" t="str">
        <f>INDEX(Tableau1[], MATCH(Tableau3[[#This Row],[REFERENCE]], Tableau1[NUMERO], 0),4)</f>
        <v>PLAGE ALU NW POUR FLEX</v>
      </c>
      <c r="E1111" s="58">
        <f>INDEX(Tableau1[], MATCH(Tableau3[[#This Row],[REFERENCE]], Tableau1[NUMERO], 0), 5)</f>
        <v>0</v>
      </c>
      <c r="H1111" s="58" t="s">
        <v>12644</v>
      </c>
      <c r="I1111" s="56"/>
      <c r="J1111" s="57">
        <v>44106</v>
      </c>
      <c r="K1111" s="57">
        <v>44109</v>
      </c>
      <c r="L1111" s="57"/>
      <c r="M1111" s="59" t="s">
        <v>12701</v>
      </c>
      <c r="N1111" s="60">
        <v>4</v>
      </c>
      <c r="O1111" s="61">
        <v>49</v>
      </c>
      <c r="P1111" s="56" t="s">
        <v>12688</v>
      </c>
      <c r="Q1111" s="57">
        <v>44116</v>
      </c>
    </row>
    <row r="1112" spans="1:18" ht="15.75" thickTop="1">
      <c r="A1112" s="8">
        <v>34408833</v>
      </c>
      <c r="B1112" s="2">
        <f>INDEX(Tableau1[], MATCH(Tableau3[[#This Row],[REFERENCE]], Tableau1[NUMERO], 0), 2)</f>
        <v>44112</v>
      </c>
      <c r="C1112" t="str">
        <f>INDEX(Tableau1[], MATCH(Tableau3[[#This Row],[REFERENCE]], Tableau1[NUMERO], 0), 3)</f>
        <v>SPEC</v>
      </c>
      <c r="D1112" t="str">
        <f>INDEX(Tableau1[], MATCH(Tableau3[[#This Row],[REFERENCE]], Tableau1[NUMERO], 0),4)</f>
        <v>TRAVERSE AV/AR RENFORT ARM-GVEAC10</v>
      </c>
      <c r="E1112">
        <f>INDEX(Tableau1[], MATCH(Tableau3[[#This Row],[REFERENCE]], Tableau1[NUMERO], 0), 5)</f>
        <v>0</v>
      </c>
      <c r="H1112" t="s">
        <v>12609</v>
      </c>
      <c r="J1112" s="2">
        <v>44117</v>
      </c>
      <c r="K1112" s="2">
        <v>44117</v>
      </c>
      <c r="L1112" s="2"/>
      <c r="M1112" s="21" t="s">
        <v>12701</v>
      </c>
      <c r="N1112" s="35">
        <v>2</v>
      </c>
      <c r="O1112" s="7">
        <v>36</v>
      </c>
      <c r="P1112" s="8" t="s">
        <v>12617</v>
      </c>
      <c r="Q1112" s="2">
        <v>44209</v>
      </c>
    </row>
    <row r="1113" spans="1:18">
      <c r="A1113" s="8">
        <v>34408834</v>
      </c>
      <c r="B1113" s="2">
        <f>INDEX(Tableau1[], MATCH(Tableau3[[#This Row],[REFERENCE]], Tableau1[NUMERO], 0), 2)</f>
        <v>44112</v>
      </c>
      <c r="C1113" t="str">
        <f>INDEX(Tableau1[], MATCH(Tableau3[[#This Row],[REFERENCE]], Tableau1[NUMERO], 0), 3)</f>
        <v>SPEC</v>
      </c>
      <c r="D1113" t="str">
        <f>INDEX(Tableau1[], MATCH(Tableau3[[#This Row],[REFERENCE]], Tableau1[NUMERO], 0),4)</f>
        <v>TRAVERSE G/D RENFORT ARM-GVEAC10</v>
      </c>
      <c r="E1113">
        <f>INDEX(Tableau1[], MATCH(Tableau3[[#This Row],[REFERENCE]], Tableau1[NUMERO], 0), 5)</f>
        <v>0</v>
      </c>
      <c r="H1113" t="s">
        <v>12609</v>
      </c>
      <c r="J1113" s="2">
        <v>44117</v>
      </c>
      <c r="K1113" s="2">
        <v>44117</v>
      </c>
      <c r="L1113" s="2"/>
      <c r="M1113" s="21" t="s">
        <v>12701</v>
      </c>
      <c r="N1113" s="35">
        <v>2</v>
      </c>
      <c r="O1113" s="7">
        <v>28</v>
      </c>
      <c r="P1113" s="8" t="s">
        <v>12617</v>
      </c>
      <c r="Q1113" s="2">
        <v>44209</v>
      </c>
    </row>
    <row r="1114" spans="1:18">
      <c r="A1114" s="8">
        <v>34408835</v>
      </c>
      <c r="B1114" s="2">
        <f>INDEX(Tableau1[], MATCH(Tableau3[[#This Row],[REFERENCE]], Tableau1[NUMERO], 0), 2)</f>
        <v>44112</v>
      </c>
      <c r="C1114" t="str">
        <f>INDEX(Tableau1[], MATCH(Tableau3[[#This Row],[REFERENCE]], Tableau1[NUMERO], 0), 3)</f>
        <v>SPEC</v>
      </c>
      <c r="D1114" t="str">
        <f>INDEX(Tableau1[], MATCH(Tableau3[[#This Row],[REFERENCE]], Tableau1[NUMERO], 0),4)</f>
        <v>OMEGA SUPPORT TFO ARM-GVEAC10</v>
      </c>
      <c r="E1114">
        <f>INDEX(Tableau1[], MATCH(Tableau3[[#This Row],[REFERENCE]], Tableau1[NUMERO], 0), 5)</f>
        <v>0</v>
      </c>
      <c r="H1114" t="s">
        <v>12609</v>
      </c>
      <c r="J1114" s="2">
        <v>44117</v>
      </c>
      <c r="K1114" s="2">
        <v>44117</v>
      </c>
      <c r="L1114" s="2"/>
      <c r="M1114" s="21" t="s">
        <v>12701</v>
      </c>
      <c r="N1114" s="35">
        <v>2</v>
      </c>
      <c r="O1114" s="7">
        <v>28</v>
      </c>
      <c r="P1114" s="8" t="s">
        <v>12617</v>
      </c>
      <c r="Q1114" s="2">
        <v>44209</v>
      </c>
    </row>
    <row r="1115" spans="1:18">
      <c r="A1115" s="103">
        <v>34408846</v>
      </c>
      <c r="B1115" s="2">
        <f>INDEX(Tableau1[], MATCH(Tableau3[[#This Row],[REFERENCE]], Tableau1[NUMERO], 0), 2)</f>
        <v>44117</v>
      </c>
      <c r="C1115" t="str">
        <f>INDEX(Tableau1[], MATCH(Tableau3[[#This Row],[REFERENCE]], Tableau1[NUMERO], 0), 3)</f>
        <v>SPEC</v>
      </c>
      <c r="D1115" t="str">
        <f>INDEX(Tableau1[], MATCH(Tableau3[[#This Row],[REFERENCE]], Tableau1[NUMERO], 0),4)</f>
        <v>PLATINE DE FOND</v>
      </c>
      <c r="E1115" t="str">
        <f>INDEX(Tableau1[], MATCH(Tableau3[[#This Row],[REFERENCE]], Tableau1[NUMERO], 0), 5)</f>
        <v>GUTOR</v>
      </c>
      <c r="H1115" t="s">
        <v>12609</v>
      </c>
      <c r="J1115" s="2">
        <v>44123</v>
      </c>
      <c r="K1115" s="2">
        <v>44124</v>
      </c>
      <c r="L1115" s="2"/>
      <c r="M1115" s="21" t="s">
        <v>12701</v>
      </c>
      <c r="N1115" s="35">
        <v>1</v>
      </c>
      <c r="O1115" s="7">
        <v>75</v>
      </c>
      <c r="P1115" s="8" t="s">
        <v>12616</v>
      </c>
      <c r="Q1115" s="2">
        <v>44216</v>
      </c>
    </row>
    <row r="1116" spans="1:18">
      <c r="A1116" s="103">
        <v>34408847</v>
      </c>
      <c r="B1116" s="2">
        <f>INDEX(Tableau1[], MATCH(Tableau3[[#This Row],[REFERENCE]], Tableau1[NUMERO], 0), 2)</f>
        <v>44117</v>
      </c>
      <c r="C1116" t="str">
        <f>INDEX(Tableau1[], MATCH(Tableau3[[#This Row],[REFERENCE]], Tableau1[NUMERO], 0), 3)</f>
        <v>SPEC</v>
      </c>
      <c r="D1116" t="str">
        <f>INDEX(Tableau1[], MATCH(Tableau3[[#This Row],[REFERENCE]], Tableau1[NUMERO], 0),4)</f>
        <v>SMT SUPPORT PLASTRON 4</v>
      </c>
      <c r="E1116" t="str">
        <f>INDEX(Tableau1[], MATCH(Tableau3[[#This Row],[REFERENCE]], Tableau1[NUMERO], 0), 5)</f>
        <v>GUTOR</v>
      </c>
      <c r="H1116" t="s">
        <v>12609</v>
      </c>
      <c r="J1116" s="2">
        <v>44123</v>
      </c>
      <c r="K1116" s="2">
        <v>44124</v>
      </c>
      <c r="L1116" s="2"/>
      <c r="M1116" s="21" t="s">
        <v>12701</v>
      </c>
      <c r="N1116" s="35">
        <v>6</v>
      </c>
      <c r="O1116" s="7">
        <v>10</v>
      </c>
      <c r="P1116" s="8" t="s">
        <v>12616</v>
      </c>
      <c r="Q1116" s="2">
        <v>44216</v>
      </c>
    </row>
    <row r="1117" spans="1:18">
      <c r="A1117" s="103">
        <v>34408848</v>
      </c>
      <c r="B1117" s="2">
        <f>INDEX(Tableau1[], MATCH(Tableau3[[#This Row],[REFERENCE]], Tableau1[NUMERO], 0), 2)</f>
        <v>44117</v>
      </c>
      <c r="C1117" t="str">
        <f>INDEX(Tableau1[], MATCH(Tableau3[[#This Row],[REFERENCE]], Tableau1[NUMERO], 0), 3)</f>
        <v>SPEC</v>
      </c>
      <c r="D1117" t="str">
        <f>INDEX(Tableau1[], MATCH(Tableau3[[#This Row],[REFERENCE]], Tableau1[NUMERO], 0),4)</f>
        <v>SMT SUPPORT INS250 4P</v>
      </c>
      <c r="E1117" t="str">
        <f>INDEX(Tableau1[], MATCH(Tableau3[[#This Row],[REFERENCE]], Tableau1[NUMERO], 0), 5)</f>
        <v>GUTOR</v>
      </c>
      <c r="H1117" t="s">
        <v>12609</v>
      </c>
      <c r="J1117" s="2">
        <v>44123</v>
      </c>
      <c r="K1117" s="2">
        <v>44124</v>
      </c>
      <c r="L1117" s="2"/>
      <c r="M1117" s="21" t="s">
        <v>12701</v>
      </c>
      <c r="N1117" s="35">
        <v>1</v>
      </c>
      <c r="O1117" s="7">
        <v>36</v>
      </c>
      <c r="P1117" s="8" t="s">
        <v>12616</v>
      </c>
      <c r="Q1117" s="2">
        <v>44216</v>
      </c>
    </row>
    <row r="1118" spans="1:18">
      <c r="A1118" s="103">
        <v>34408849</v>
      </c>
      <c r="B1118" s="2">
        <f>INDEX(Tableau1[], MATCH(Tableau3[[#This Row],[REFERENCE]], Tableau1[NUMERO], 0), 2)</f>
        <v>44117</v>
      </c>
      <c r="C1118" t="str">
        <f>INDEX(Tableau1[], MATCH(Tableau3[[#This Row],[REFERENCE]], Tableau1[NUMERO], 0), 3)</f>
        <v>SPEC</v>
      </c>
      <c r="D1118" t="str">
        <f>INDEX(Tableau1[], MATCH(Tableau3[[#This Row],[REFERENCE]], Tableau1[NUMERO], 0),4)</f>
        <v>SMT PLASTRON IP20</v>
      </c>
      <c r="E1118" t="str">
        <f>INDEX(Tableau1[], MATCH(Tableau3[[#This Row],[REFERENCE]], Tableau1[NUMERO], 0), 5)</f>
        <v>GUTOR</v>
      </c>
      <c r="H1118" t="s">
        <v>12609</v>
      </c>
      <c r="J1118" s="2">
        <v>44123</v>
      </c>
      <c r="K1118" s="2">
        <v>44124</v>
      </c>
      <c r="L1118" s="2"/>
      <c r="M1118" s="21" t="s">
        <v>12701</v>
      </c>
      <c r="N1118" s="35">
        <v>1</v>
      </c>
      <c r="O1118" s="7">
        <v>34</v>
      </c>
      <c r="P1118" s="8" t="s">
        <v>12829</v>
      </c>
      <c r="Q1118" s="2">
        <v>44216</v>
      </c>
    </row>
    <row r="1119" spans="1:18">
      <c r="A1119" s="103">
        <v>34408856</v>
      </c>
      <c r="B1119" s="2">
        <f>INDEX(Tableau1[], MATCH(Tableau3[[#This Row],[REFERENCE]], Tableau1[NUMERO], 0), 2)</f>
        <v>44119</v>
      </c>
      <c r="C1119" t="str">
        <f>INDEX(Tableau1[], MATCH(Tableau3[[#This Row],[REFERENCE]], Tableau1[NUMERO], 0), 3)</f>
        <v>SPEC</v>
      </c>
      <c r="D1119" t="str">
        <f>INDEX(Tableau1[], MATCH(Tableau3[[#This Row],[REFERENCE]], Tableau1[NUMERO], 0),4)</f>
        <v>CABLE PROFILE 550</v>
      </c>
      <c r="E1119" t="str">
        <f>INDEX(Tableau1[], MATCH(Tableau3[[#This Row],[REFERENCE]], Tableau1[NUMERO], 0), 5)</f>
        <v>GUTOR</v>
      </c>
      <c r="H1119" t="s">
        <v>12609</v>
      </c>
      <c r="J1119" s="2">
        <v>44123</v>
      </c>
      <c r="K1119" s="2">
        <v>44124</v>
      </c>
      <c r="L1119" s="2"/>
      <c r="M1119" s="21" t="s">
        <v>12701</v>
      </c>
      <c r="N1119" s="35">
        <v>1</v>
      </c>
      <c r="O1119" s="7">
        <v>32</v>
      </c>
      <c r="P1119" s="8" t="s">
        <v>12616</v>
      </c>
      <c r="Q1119" s="2">
        <v>44216</v>
      </c>
    </row>
    <row r="1120" spans="1:18">
      <c r="A1120" s="8">
        <v>34408801</v>
      </c>
      <c r="B1120" s="2">
        <f>INDEX(Tableau1[], MATCH(Tableau3[[#This Row],[REFERENCE]], Tableau1[NUMERO], 0), 2)</f>
        <v>44105</v>
      </c>
      <c r="C1120" t="str">
        <f>INDEX(Tableau1[], MATCH(Tableau3[[#This Row],[REFERENCE]], Tableau1[NUMERO], 0), 3)</f>
        <v>SPEC</v>
      </c>
      <c r="D1120" t="str">
        <f>INDEX(Tableau1[], MATCH(Tableau3[[#This Row],[REFERENCE]], Tableau1[NUMERO], 0),4)</f>
        <v>KIT SKID-REHAUSSE GVS AMAZON</v>
      </c>
      <c r="E1120" t="str">
        <f>INDEX(Tableau1[], MATCH(Tableau3[[#This Row],[REFERENCE]], Tableau1[NUMERO], 0), 5)</f>
        <v>AMAZON</v>
      </c>
      <c r="H1120" t="s">
        <v>12609</v>
      </c>
      <c r="J1120" s="2">
        <v>44123</v>
      </c>
      <c r="K1120" s="2">
        <v>44124</v>
      </c>
      <c r="L1120" s="2"/>
      <c r="M1120" s="21" t="s">
        <v>12701</v>
      </c>
      <c r="N1120" s="35">
        <v>5</v>
      </c>
      <c r="O1120" s="7">
        <v>878.75</v>
      </c>
      <c r="P1120" s="8" t="s">
        <v>12830</v>
      </c>
      <c r="Q1120" s="2">
        <v>43850</v>
      </c>
    </row>
    <row r="1121" spans="1:17">
      <c r="A1121" s="8">
        <v>34408825</v>
      </c>
      <c r="B1121" s="2">
        <f>INDEX(Tableau1[], MATCH(Tableau3[[#This Row],[REFERENCE]], Tableau1[NUMERO], 0), 2)</f>
        <v>44112</v>
      </c>
      <c r="C1121" t="str">
        <f>INDEX(Tableau1[], MATCH(Tableau3[[#This Row],[REFERENCE]], Tableau1[NUMERO], 0), 3)</f>
        <v>SPEC</v>
      </c>
      <c r="D1121">
        <f>INDEX(Tableau1[], MATCH(Tableau3[[#This Row],[REFERENCE]], Tableau1[NUMERO], 0),4)</f>
        <v>0</v>
      </c>
      <c r="E1121">
        <f>INDEX(Tableau1[], MATCH(Tableau3[[#This Row],[REFERENCE]], Tableau1[NUMERO], 0), 5)</f>
        <v>0</v>
      </c>
      <c r="H1121" t="s">
        <v>12609</v>
      </c>
      <c r="J1121" s="2">
        <v>44123</v>
      </c>
      <c r="K1121" s="2">
        <v>44124</v>
      </c>
      <c r="L1121" s="2"/>
      <c r="M1121" s="21" t="s">
        <v>12701</v>
      </c>
      <c r="N1121" s="35">
        <v>5</v>
      </c>
      <c r="O1121" s="7">
        <v>27.16</v>
      </c>
      <c r="P1121" s="8" t="s">
        <v>12831</v>
      </c>
      <c r="Q1121" s="2">
        <v>43850</v>
      </c>
    </row>
    <row r="1122" spans="1:17">
      <c r="A1122" s="8">
        <v>34408826</v>
      </c>
      <c r="B1122" s="2">
        <f>INDEX(Tableau1[], MATCH(Tableau3[[#This Row],[REFERENCE]], Tableau1[NUMERO], 0), 2)</f>
        <v>44112</v>
      </c>
      <c r="C1122" t="str">
        <f>INDEX(Tableau1[], MATCH(Tableau3[[#This Row],[REFERENCE]], Tableau1[NUMERO], 0), 3)</f>
        <v>SPEC</v>
      </c>
      <c r="D1122">
        <f>INDEX(Tableau1[], MATCH(Tableau3[[#This Row],[REFERENCE]], Tableau1[NUMERO], 0),4)</f>
        <v>0</v>
      </c>
      <c r="E1122">
        <f>INDEX(Tableau1[], MATCH(Tableau3[[#This Row],[REFERENCE]], Tableau1[NUMERO], 0), 5)</f>
        <v>0</v>
      </c>
      <c r="H1122" t="s">
        <v>12609</v>
      </c>
      <c r="J1122" s="2">
        <v>44123</v>
      </c>
      <c r="K1122" s="2">
        <v>44124</v>
      </c>
      <c r="L1122" s="2"/>
      <c r="M1122" s="21" t="s">
        <v>12701</v>
      </c>
      <c r="N1122" s="35">
        <v>5</v>
      </c>
      <c r="O1122" s="7">
        <v>27.16</v>
      </c>
      <c r="P1122" s="8" t="s">
        <v>12830</v>
      </c>
      <c r="Q1122" s="2">
        <v>43850</v>
      </c>
    </row>
    <row r="1123" spans="1:17">
      <c r="A1123" s="8">
        <v>34408850</v>
      </c>
      <c r="B1123" s="2">
        <f>INDEX(Tableau1[], MATCH(Tableau3[[#This Row],[REFERENCE]], Tableau1[NUMERO], 0), 2)</f>
        <v>44118</v>
      </c>
      <c r="C1123" t="str">
        <f>INDEX(Tableau1[], MATCH(Tableau3[[#This Row],[REFERENCE]], Tableau1[NUMERO], 0), 3)</f>
        <v>SPEC</v>
      </c>
      <c r="D1123" t="str">
        <f>INDEX(Tableau1[], MATCH(Tableau3[[#This Row],[REFERENCE]], Tableau1[NUMERO], 0),4)</f>
        <v>SMT PASSE CABLES AUXILIAIRES</v>
      </c>
      <c r="E1123" t="str">
        <f>INDEX(Tableau1[], MATCH(Tableau3[[#This Row],[REFERENCE]], Tableau1[NUMERO], 0), 5)</f>
        <v>AMAZON</v>
      </c>
      <c r="H1123" t="s">
        <v>12609</v>
      </c>
      <c r="J1123" s="2">
        <v>44123</v>
      </c>
      <c r="K1123" s="2">
        <v>44124</v>
      </c>
      <c r="L1123" s="2"/>
      <c r="M1123" s="21" t="s">
        <v>12701</v>
      </c>
      <c r="N1123" s="35">
        <v>10</v>
      </c>
      <c r="O1123" s="7">
        <v>5.82</v>
      </c>
      <c r="P1123" s="8" t="s">
        <v>12830</v>
      </c>
      <c r="Q1123" s="2">
        <v>43850</v>
      </c>
    </row>
    <row r="1124" spans="1:17">
      <c r="A1124" s="8">
        <v>34408828</v>
      </c>
      <c r="B1124" s="2">
        <f>INDEX(Tableau1[], MATCH(Tableau3[[#This Row],[REFERENCE]], Tableau1[NUMERO], 0), 2)</f>
        <v>44112</v>
      </c>
      <c r="C1124" t="str">
        <f>INDEX(Tableau1[], MATCH(Tableau3[[#This Row],[REFERENCE]], Tableau1[NUMERO], 0), 3)</f>
        <v>SPEC</v>
      </c>
      <c r="D1124">
        <f>INDEX(Tableau1[], MATCH(Tableau3[[#This Row],[REFERENCE]], Tableau1[NUMERO], 0),4)</f>
        <v>0</v>
      </c>
      <c r="E1124">
        <f>INDEX(Tableau1[], MATCH(Tableau3[[#This Row],[REFERENCE]], Tableau1[NUMERO], 0), 5)</f>
        <v>0</v>
      </c>
      <c r="H1124" t="s">
        <v>12609</v>
      </c>
      <c r="J1124" s="2">
        <v>44123</v>
      </c>
      <c r="K1124" s="2">
        <v>44124</v>
      </c>
      <c r="L1124" s="2"/>
      <c r="M1124" s="21" t="s">
        <v>12701</v>
      </c>
      <c r="N1124" s="35">
        <v>5</v>
      </c>
      <c r="O1124" s="7">
        <v>14.55</v>
      </c>
      <c r="P1124" s="8" t="s">
        <v>12830</v>
      </c>
      <c r="Q1124" s="2">
        <v>43850</v>
      </c>
    </row>
    <row r="1125" spans="1:17">
      <c r="A1125" s="8">
        <v>34408829</v>
      </c>
      <c r="B1125" s="2">
        <f>INDEX(Tableau1[], MATCH(Tableau3[[#This Row],[REFERENCE]], Tableau1[NUMERO], 0), 2)</f>
        <v>44112</v>
      </c>
      <c r="C1125" t="str">
        <f>INDEX(Tableau1[], MATCH(Tableau3[[#This Row],[REFERENCE]], Tableau1[NUMERO], 0), 3)</f>
        <v>SPEC</v>
      </c>
      <c r="D1125">
        <f>INDEX(Tableau1[], MATCH(Tableau3[[#This Row],[REFERENCE]], Tableau1[NUMERO], 0),4)</f>
        <v>0</v>
      </c>
      <c r="E1125">
        <f>INDEX(Tableau1[], MATCH(Tableau3[[#This Row],[REFERENCE]], Tableau1[NUMERO], 0), 5)</f>
        <v>0</v>
      </c>
      <c r="H1125" t="s">
        <v>12609</v>
      </c>
      <c r="J1125" s="2">
        <v>44123</v>
      </c>
      <c r="K1125" s="2">
        <v>44124</v>
      </c>
      <c r="L1125" s="2"/>
      <c r="M1125" s="21" t="s">
        <v>12701</v>
      </c>
      <c r="N1125" s="35">
        <v>5</v>
      </c>
      <c r="O1125" s="7">
        <v>15.52</v>
      </c>
      <c r="P1125" s="8" t="s">
        <v>12830</v>
      </c>
      <c r="Q1125" s="2">
        <v>43850</v>
      </c>
    </row>
    <row r="1126" spans="1:17">
      <c r="A1126" s="8">
        <v>34408830</v>
      </c>
      <c r="B1126" s="2">
        <f>INDEX(Tableau1[], MATCH(Tableau3[[#This Row],[REFERENCE]], Tableau1[NUMERO], 0), 2)</f>
        <v>44112</v>
      </c>
      <c r="C1126" t="str">
        <f>INDEX(Tableau1[], MATCH(Tableau3[[#This Row],[REFERENCE]], Tableau1[NUMERO], 0), 3)</f>
        <v>SPEC</v>
      </c>
      <c r="D1126">
        <f>INDEX(Tableau1[], MATCH(Tableau3[[#This Row],[REFERENCE]], Tableau1[NUMERO], 0),4)</f>
        <v>0</v>
      </c>
      <c r="E1126">
        <f>INDEX(Tableau1[], MATCH(Tableau3[[#This Row],[REFERENCE]], Tableau1[NUMERO], 0), 5)</f>
        <v>0</v>
      </c>
      <c r="H1126" t="s">
        <v>12609</v>
      </c>
      <c r="J1126" s="2">
        <v>44123</v>
      </c>
      <c r="K1126" s="2">
        <v>44124</v>
      </c>
      <c r="L1126" s="2"/>
      <c r="M1126" s="21" t="s">
        <v>12701</v>
      </c>
      <c r="N1126" s="35">
        <v>5</v>
      </c>
      <c r="O1126" s="7">
        <v>15.52</v>
      </c>
      <c r="P1126" s="8" t="s">
        <v>12830</v>
      </c>
      <c r="Q1126" s="2">
        <v>43850</v>
      </c>
    </row>
    <row r="1127" spans="1:17">
      <c r="A1127" s="8">
        <v>34408831</v>
      </c>
      <c r="B1127" s="2">
        <f>INDEX(Tableau1[], MATCH(Tableau3[[#This Row],[REFERENCE]], Tableau1[NUMERO], 0), 2)</f>
        <v>44112</v>
      </c>
      <c r="C1127" t="str">
        <f>INDEX(Tableau1[], MATCH(Tableau3[[#This Row],[REFERENCE]], Tableau1[NUMERO], 0), 3)</f>
        <v>SPEC</v>
      </c>
      <c r="D1127">
        <f>INDEX(Tableau1[], MATCH(Tableau3[[#This Row],[REFERENCE]], Tableau1[NUMERO], 0),4)</f>
        <v>0</v>
      </c>
      <c r="E1127">
        <f>INDEX(Tableau1[], MATCH(Tableau3[[#This Row],[REFERENCE]], Tableau1[NUMERO], 0), 5)</f>
        <v>0</v>
      </c>
      <c r="H1127" t="s">
        <v>12609</v>
      </c>
      <c r="J1127" s="2">
        <v>44123</v>
      </c>
      <c r="K1127" s="2">
        <v>44124</v>
      </c>
      <c r="L1127" s="2"/>
      <c r="M1127" s="21" t="s">
        <v>12701</v>
      </c>
      <c r="N1127" s="35">
        <v>10</v>
      </c>
      <c r="O1127" s="7">
        <v>7.76</v>
      </c>
      <c r="P1127" s="8" t="s">
        <v>12830</v>
      </c>
      <c r="Q1127" s="2">
        <v>43850</v>
      </c>
    </row>
    <row r="1128" spans="1:17">
      <c r="A1128" s="8">
        <v>34408842</v>
      </c>
      <c r="B1128" s="2">
        <f>INDEX(Tableau1[], MATCH(Tableau3[[#This Row],[REFERENCE]], Tableau1[NUMERO], 0), 2)</f>
        <v>44116</v>
      </c>
      <c r="C1128" t="str">
        <f>INDEX(Tableau1[], MATCH(Tableau3[[#This Row],[REFERENCE]], Tableau1[NUMERO], 0), 3)</f>
        <v>SPEC</v>
      </c>
      <c r="D1128" t="str">
        <f>INDEX(Tableau1[], MATCH(Tableau3[[#This Row],[REFERENCE]], Tableau1[NUMERO], 0),4)</f>
        <v>SMT JOUE LATERIAL 1</v>
      </c>
      <c r="E1128" t="str">
        <f>INDEX(Tableau1[], MATCH(Tableau3[[#This Row],[REFERENCE]], Tableau1[NUMERO], 0), 5)</f>
        <v>AMAZON</v>
      </c>
      <c r="H1128" t="s">
        <v>12609</v>
      </c>
      <c r="J1128" s="2">
        <v>44123</v>
      </c>
      <c r="K1128" s="2">
        <v>44124</v>
      </c>
      <c r="L1128" s="2"/>
      <c r="M1128" s="21" t="s">
        <v>12701</v>
      </c>
      <c r="N1128" s="35">
        <v>5</v>
      </c>
      <c r="O1128" s="7">
        <v>56.26</v>
      </c>
      <c r="P1128" s="8" t="s">
        <v>12830</v>
      </c>
      <c r="Q1128" s="2">
        <v>43850</v>
      </c>
    </row>
    <row r="1129" spans="1:17">
      <c r="A1129" s="8">
        <v>34408843</v>
      </c>
      <c r="B1129" s="2">
        <f>INDEX(Tableau1[], MATCH(Tableau3[[#This Row],[REFERENCE]], Tableau1[NUMERO], 0), 2)</f>
        <v>44116</v>
      </c>
      <c r="C1129" t="str">
        <f>INDEX(Tableau1[], MATCH(Tableau3[[#This Row],[REFERENCE]], Tableau1[NUMERO], 0), 3)</f>
        <v>SPEC</v>
      </c>
      <c r="D1129" t="str">
        <f>INDEX(Tableau1[], MATCH(Tableau3[[#This Row],[REFERENCE]], Tableau1[NUMERO], 0),4)</f>
        <v>SMT JOUE LATERIAL 2</v>
      </c>
      <c r="E1129" t="str">
        <f>INDEX(Tableau1[], MATCH(Tableau3[[#This Row],[REFERENCE]], Tableau1[NUMERO], 0), 5)</f>
        <v>AMAZON</v>
      </c>
      <c r="H1129" t="s">
        <v>12609</v>
      </c>
      <c r="J1129" s="2">
        <v>44123</v>
      </c>
      <c r="K1129" s="2">
        <v>44124</v>
      </c>
      <c r="L1129" s="2"/>
      <c r="M1129" s="21" t="s">
        <v>12701</v>
      </c>
      <c r="N1129" s="35">
        <v>5</v>
      </c>
      <c r="O1129" s="7">
        <v>56.26</v>
      </c>
      <c r="P1129" s="8" t="s">
        <v>12830</v>
      </c>
      <c r="Q1129" s="2">
        <v>43850</v>
      </c>
    </row>
    <row r="1130" spans="1:17" ht="15.75" thickBot="1">
      <c r="A1130" s="8">
        <v>34408863</v>
      </c>
      <c r="B1130" s="2">
        <f>INDEX(Tableau1[], MATCH(Tableau3[[#This Row],[REFERENCE]], Tableau1[NUMERO], 0), 2)</f>
        <v>44130</v>
      </c>
      <c r="C1130" t="str">
        <f>INDEX(Tableau1[], MATCH(Tableau3[[#This Row],[REFERENCE]], Tableau1[NUMERO], 0), 3)</f>
        <v>SPEC</v>
      </c>
      <c r="D1130" t="str">
        <f>INDEX(Tableau1[], MATCH(Tableau3[[#This Row],[REFERENCE]], Tableau1[NUMERO], 0),4)</f>
        <v>SUPPORT PE BARRE</v>
      </c>
      <c r="E1130">
        <f>INDEX(Tableau1[], MATCH(Tableau3[[#This Row],[REFERENCE]], Tableau1[NUMERO], 0), 5)</f>
        <v>0</v>
      </c>
      <c r="H1130" t="s">
        <v>12609</v>
      </c>
      <c r="J1130" s="2">
        <v>44130</v>
      </c>
      <c r="K1130" s="2">
        <v>44131</v>
      </c>
      <c r="L1130" s="2"/>
      <c r="M1130" s="21" t="s">
        <v>12701</v>
      </c>
      <c r="N1130" s="35">
        <v>3</v>
      </c>
      <c r="O1130" s="7">
        <v>19</v>
      </c>
      <c r="P1130" s="8" t="s">
        <v>12614</v>
      </c>
      <c r="Q1130" s="2">
        <v>44223</v>
      </c>
    </row>
    <row r="1131" spans="1:17" s="52" customFormat="1" ht="15.75" thickTop="1">
      <c r="A1131" s="50">
        <v>34408851</v>
      </c>
      <c r="B1131" s="51">
        <f>INDEX(Tableau1[], MATCH(Tableau3[[#This Row],[REFERENCE]], Tableau1[NUMERO], 0), 2)</f>
        <v>44119</v>
      </c>
      <c r="C1131" s="52" t="str">
        <f>INDEX(Tableau1[], MATCH(Tableau3[[#This Row],[REFERENCE]], Tableau1[NUMERO], 0), 3)</f>
        <v>SPEC</v>
      </c>
      <c r="D1131" s="52" t="str">
        <f>INDEX(Tableau1[], MATCH(Tableau3[[#This Row],[REFERENCE]], Tableau1[NUMERO], 0),4)</f>
        <v>COP LIAISON NSX400 LINERGY N</v>
      </c>
      <c r="E1131" s="52">
        <f>INDEX(Tableau1[], MATCH(Tableau3[[#This Row],[REFERENCE]], Tableau1[NUMERO], 0), 5)</f>
        <v>0</v>
      </c>
      <c r="H1131" s="52" t="s">
        <v>12611</v>
      </c>
      <c r="I1131" s="50"/>
      <c r="J1131" s="51">
        <v>44148</v>
      </c>
      <c r="K1131" s="51">
        <v>44148</v>
      </c>
      <c r="L1131" s="51"/>
      <c r="M1131" s="53" t="s">
        <v>12701</v>
      </c>
      <c r="N1131" s="54">
        <v>1</v>
      </c>
      <c r="O1131" s="55">
        <v>60</v>
      </c>
      <c r="P1131" s="106" t="s">
        <v>12832</v>
      </c>
      <c r="Q1131" s="51">
        <v>44240</v>
      </c>
    </row>
    <row r="1132" spans="1:17">
      <c r="A1132" s="8">
        <v>34408852</v>
      </c>
      <c r="B1132" s="2">
        <f>INDEX(Tableau1[], MATCH(Tableau3[[#This Row],[REFERENCE]], Tableau1[NUMERO], 0), 2)</f>
        <v>44119</v>
      </c>
      <c r="C1132" t="str">
        <f>INDEX(Tableau1[], MATCH(Tableau3[[#This Row],[REFERENCE]], Tableau1[NUMERO], 0), 3)</f>
        <v>SPEC</v>
      </c>
      <c r="D1132" t="str">
        <f>INDEX(Tableau1[], MATCH(Tableau3[[#This Row],[REFERENCE]], Tableau1[NUMERO], 0),4)</f>
        <v>COP LIAISON NSX400 LINERGY L1</v>
      </c>
      <c r="E1132">
        <f>INDEX(Tableau1[], MATCH(Tableau3[[#This Row],[REFERENCE]], Tableau1[NUMERO], 0), 5)</f>
        <v>0</v>
      </c>
      <c r="H1132" t="s">
        <v>12611</v>
      </c>
      <c r="J1132" s="2">
        <v>44148</v>
      </c>
      <c r="K1132" s="2">
        <v>44148</v>
      </c>
      <c r="L1132" s="2"/>
      <c r="M1132" s="21" t="s">
        <v>12701</v>
      </c>
      <c r="N1132" s="35">
        <v>1</v>
      </c>
      <c r="O1132" s="7">
        <v>60</v>
      </c>
      <c r="P1132" s="107" t="s">
        <v>12832</v>
      </c>
      <c r="Q1132" s="2">
        <v>44240</v>
      </c>
    </row>
    <row r="1133" spans="1:17">
      <c r="A1133" s="8">
        <v>34408853</v>
      </c>
      <c r="B1133" s="2">
        <f>INDEX(Tableau1[], MATCH(Tableau3[[#This Row],[REFERENCE]], Tableau1[NUMERO], 0), 2)</f>
        <v>44119</v>
      </c>
      <c r="C1133" t="str">
        <f>INDEX(Tableau1[], MATCH(Tableau3[[#This Row],[REFERENCE]], Tableau1[NUMERO], 0), 3)</f>
        <v>SPEC</v>
      </c>
      <c r="D1133" t="str">
        <f>INDEX(Tableau1[], MATCH(Tableau3[[#This Row],[REFERENCE]], Tableau1[NUMERO], 0),4)</f>
        <v>COP LIAISON NSX400 LINERGY L2</v>
      </c>
      <c r="E1133">
        <f>INDEX(Tableau1[], MATCH(Tableau3[[#This Row],[REFERENCE]], Tableau1[NUMERO], 0), 5)</f>
        <v>0</v>
      </c>
      <c r="H1133" t="s">
        <v>12611</v>
      </c>
      <c r="J1133" s="2">
        <v>44148</v>
      </c>
      <c r="K1133" s="2">
        <v>44148</v>
      </c>
      <c r="L1133" s="2"/>
      <c r="M1133" s="21" t="s">
        <v>12701</v>
      </c>
      <c r="N1133" s="35">
        <v>1</v>
      </c>
      <c r="O1133" s="7">
        <v>60</v>
      </c>
      <c r="P1133" s="107" t="s">
        <v>12832</v>
      </c>
      <c r="Q1133" s="2">
        <v>44240</v>
      </c>
    </row>
    <row r="1134" spans="1:17">
      <c r="A1134" s="8">
        <v>34408866</v>
      </c>
      <c r="B1134" s="2">
        <f>INDEX(Tableau1[], MATCH(Tableau3[[#This Row],[REFERENCE]], Tableau1[NUMERO], 0), 2)</f>
        <v>44131</v>
      </c>
      <c r="C1134" t="str">
        <f>INDEX(Tableau1[], MATCH(Tableau3[[#This Row],[REFERENCE]], Tableau1[NUMERO], 0), 3)</f>
        <v>SPEC</v>
      </c>
      <c r="D1134" t="str">
        <f>INDEX(Tableau1[], MATCH(Tableau3[[#This Row],[REFERENCE]], Tableau1[NUMERO], 0),4)</f>
        <v>COP LIAISON NSX250 LINERGY L1</v>
      </c>
      <c r="E1134">
        <f>INDEX(Tableau1[], MATCH(Tableau3[[#This Row],[REFERENCE]], Tableau1[NUMERO], 0), 5)</f>
        <v>0</v>
      </c>
      <c r="H1134" t="s">
        <v>12611</v>
      </c>
      <c r="J1134" s="2">
        <v>44148</v>
      </c>
      <c r="K1134" s="2">
        <v>44148</v>
      </c>
      <c r="L1134" s="2"/>
      <c r="M1134" s="21" t="s">
        <v>12701</v>
      </c>
      <c r="N1134" s="35">
        <v>1</v>
      </c>
      <c r="O1134" s="7">
        <v>60</v>
      </c>
      <c r="P1134" s="107" t="s">
        <v>12832</v>
      </c>
      <c r="Q1134" s="2">
        <v>44240</v>
      </c>
    </row>
    <row r="1135" spans="1:17">
      <c r="A1135" s="8">
        <v>34408867</v>
      </c>
      <c r="B1135" s="2">
        <f>INDEX(Tableau1[], MATCH(Tableau3[[#This Row],[REFERENCE]], Tableau1[NUMERO], 0), 2)</f>
        <v>44131</v>
      </c>
      <c r="C1135" t="str">
        <f>INDEX(Tableau1[], MATCH(Tableau3[[#This Row],[REFERENCE]], Tableau1[NUMERO], 0), 3)</f>
        <v>SPEC</v>
      </c>
      <c r="D1135" t="str">
        <f>INDEX(Tableau1[], MATCH(Tableau3[[#This Row],[REFERENCE]], Tableau1[NUMERO], 0),4)</f>
        <v>COP LIAISON NSX250 LINERGY L2</v>
      </c>
      <c r="E1135">
        <f>INDEX(Tableau1[], MATCH(Tableau3[[#This Row],[REFERENCE]], Tableau1[NUMERO], 0), 5)</f>
        <v>0</v>
      </c>
      <c r="H1135" t="s">
        <v>12611</v>
      </c>
      <c r="J1135" s="2">
        <v>44148</v>
      </c>
      <c r="K1135" s="2">
        <v>44148</v>
      </c>
      <c r="L1135" s="2"/>
      <c r="M1135" s="21" t="s">
        <v>12701</v>
      </c>
      <c r="N1135" s="35">
        <v>1</v>
      </c>
      <c r="O1135" s="7">
        <v>60</v>
      </c>
      <c r="P1135" s="107" t="s">
        <v>12832</v>
      </c>
      <c r="Q1135" s="2">
        <v>44240</v>
      </c>
    </row>
    <row r="1136" spans="1:17">
      <c r="A1136" s="8">
        <v>34408872</v>
      </c>
      <c r="B1136" s="2">
        <f>INDEX(Tableau1[], MATCH(Tableau3[[#This Row],[REFERENCE]], Tableau1[NUMERO], 0), 2)</f>
        <v>44131</v>
      </c>
      <c r="C1136" t="str">
        <f>INDEX(Tableau1[], MATCH(Tableau3[[#This Row],[REFERENCE]], Tableau1[NUMERO], 0), 3)</f>
        <v>SPEC</v>
      </c>
      <c r="D1136" t="str">
        <f>INDEX(Tableau1[], MATCH(Tableau3[[#This Row],[REFERENCE]], Tableau1[NUMERO], 0),4)</f>
        <v>COP LIAISON NSX250 LINERGY L3</v>
      </c>
      <c r="E1136">
        <f>INDEX(Tableau1[], MATCH(Tableau3[[#This Row],[REFERENCE]], Tableau1[NUMERO], 0), 5)</f>
        <v>0</v>
      </c>
      <c r="H1136" t="s">
        <v>12611</v>
      </c>
      <c r="J1136" s="2">
        <v>44148</v>
      </c>
      <c r="K1136" s="2">
        <v>44148</v>
      </c>
      <c r="L1136" s="2"/>
      <c r="M1136" s="21" t="s">
        <v>12701</v>
      </c>
      <c r="N1136" s="35">
        <v>1</v>
      </c>
      <c r="O1136" s="7">
        <v>60</v>
      </c>
      <c r="P1136" s="107" t="s">
        <v>12832</v>
      </c>
      <c r="Q1136" s="2">
        <v>44240</v>
      </c>
    </row>
    <row r="1137" spans="1:17">
      <c r="A1137" s="8">
        <v>34408873</v>
      </c>
      <c r="B1137" s="2">
        <f>INDEX(Tableau1[], MATCH(Tableau3[[#This Row],[REFERENCE]], Tableau1[NUMERO], 0), 2)</f>
        <v>44131</v>
      </c>
      <c r="C1137" t="str">
        <f>INDEX(Tableau1[], MATCH(Tableau3[[#This Row],[REFERENCE]], Tableau1[NUMERO], 0), 3)</f>
        <v>SPEC</v>
      </c>
      <c r="D1137" t="str">
        <f>INDEX(Tableau1[], MATCH(Tableau3[[#This Row],[REFERENCE]], Tableau1[NUMERO], 0),4)</f>
        <v>COP LIAISON NSX250 LINERGY N</v>
      </c>
      <c r="E1137">
        <f>INDEX(Tableau1[], MATCH(Tableau3[[#This Row],[REFERENCE]], Tableau1[NUMERO], 0), 5)</f>
        <v>0</v>
      </c>
      <c r="H1137" t="s">
        <v>12611</v>
      </c>
      <c r="J1137" s="2">
        <v>44148</v>
      </c>
      <c r="K1137" s="2">
        <v>44148</v>
      </c>
      <c r="L1137" s="2"/>
      <c r="M1137" s="21" t="s">
        <v>12701</v>
      </c>
      <c r="N1137" s="35">
        <v>1</v>
      </c>
      <c r="O1137" s="7">
        <v>60</v>
      </c>
      <c r="P1137" s="107" t="s">
        <v>12832</v>
      </c>
      <c r="Q1137" s="2">
        <v>44240</v>
      </c>
    </row>
    <row r="1138" spans="1:17">
      <c r="A1138" s="8">
        <v>34408874</v>
      </c>
      <c r="B1138" s="2">
        <f>INDEX(Tableau1[], MATCH(Tableau3[[#This Row],[REFERENCE]], Tableau1[NUMERO], 0), 2)</f>
        <v>44131</v>
      </c>
      <c r="C1138" t="str">
        <f>INDEX(Tableau1[], MATCH(Tableau3[[#This Row],[REFERENCE]], Tableau1[NUMERO], 0), 3)</f>
        <v>SPEC</v>
      </c>
      <c r="D1138" t="str">
        <f>INDEX(Tableau1[], MATCH(Tableau3[[#This Row],[REFERENCE]], Tableau1[NUMERO], 0),4)</f>
        <v>COP LIAISON NSX250 LINERGY L1</v>
      </c>
      <c r="E1138">
        <f>INDEX(Tableau1[], MATCH(Tableau3[[#This Row],[REFERENCE]], Tableau1[NUMERO], 0), 5)</f>
        <v>0</v>
      </c>
      <c r="H1138" t="s">
        <v>12611</v>
      </c>
      <c r="J1138" s="2">
        <v>44148</v>
      </c>
      <c r="K1138" s="2">
        <v>44148</v>
      </c>
      <c r="L1138" s="2"/>
      <c r="M1138" s="21" t="s">
        <v>12701</v>
      </c>
      <c r="N1138" s="35">
        <v>1</v>
      </c>
      <c r="O1138" s="7">
        <v>60</v>
      </c>
      <c r="P1138" s="107" t="s">
        <v>12832</v>
      </c>
      <c r="Q1138" s="2">
        <v>44240</v>
      </c>
    </row>
    <row r="1139" spans="1:17">
      <c r="A1139" s="8">
        <v>34408875</v>
      </c>
      <c r="B1139" s="2">
        <f>INDEX(Tableau1[], MATCH(Tableau3[[#This Row],[REFERENCE]], Tableau1[NUMERO], 0), 2)</f>
        <v>44131</v>
      </c>
      <c r="C1139" t="str">
        <f>INDEX(Tableau1[], MATCH(Tableau3[[#This Row],[REFERENCE]], Tableau1[NUMERO], 0), 3)</f>
        <v>SPEC</v>
      </c>
      <c r="D1139" t="str">
        <f>INDEX(Tableau1[], MATCH(Tableau3[[#This Row],[REFERENCE]], Tableau1[NUMERO], 0),4)</f>
        <v>COP LIAISON NSX250 LINERGY L2</v>
      </c>
      <c r="E1139">
        <f>INDEX(Tableau1[], MATCH(Tableau3[[#This Row],[REFERENCE]], Tableau1[NUMERO], 0), 5)</f>
        <v>0</v>
      </c>
      <c r="H1139" t="s">
        <v>12611</v>
      </c>
      <c r="J1139" s="2">
        <v>44148</v>
      </c>
      <c r="K1139" s="2">
        <v>44148</v>
      </c>
      <c r="L1139" s="2"/>
      <c r="M1139" s="21" t="s">
        <v>12701</v>
      </c>
      <c r="N1139" s="35">
        <v>1</v>
      </c>
      <c r="O1139" s="7">
        <v>60</v>
      </c>
      <c r="P1139" s="107" t="s">
        <v>12832</v>
      </c>
      <c r="Q1139" s="2">
        <v>44240</v>
      </c>
    </row>
    <row r="1140" spans="1:17">
      <c r="A1140" s="8">
        <v>34408876</v>
      </c>
      <c r="B1140" s="2">
        <f>INDEX(Tableau1[], MATCH(Tableau3[[#This Row],[REFERENCE]], Tableau1[NUMERO], 0), 2)</f>
        <v>44131</v>
      </c>
      <c r="C1140" t="str">
        <f>INDEX(Tableau1[], MATCH(Tableau3[[#This Row],[REFERENCE]], Tableau1[NUMERO], 0), 3)</f>
        <v>SPEC</v>
      </c>
      <c r="D1140" t="str">
        <f>INDEX(Tableau1[], MATCH(Tableau3[[#This Row],[REFERENCE]], Tableau1[NUMERO], 0),4)</f>
        <v>COP LIAISON NSX250 LINERGY L3</v>
      </c>
      <c r="E1140">
        <f>INDEX(Tableau1[], MATCH(Tableau3[[#This Row],[REFERENCE]], Tableau1[NUMERO], 0), 5)</f>
        <v>0</v>
      </c>
      <c r="H1140" t="s">
        <v>12611</v>
      </c>
      <c r="J1140" s="2">
        <v>44148</v>
      </c>
      <c r="K1140" s="2">
        <v>44148</v>
      </c>
      <c r="L1140" s="2"/>
      <c r="M1140" s="21" t="s">
        <v>12701</v>
      </c>
      <c r="N1140" s="35">
        <v>1</v>
      </c>
      <c r="O1140" s="7">
        <v>60</v>
      </c>
      <c r="P1140" s="107" t="s">
        <v>12832</v>
      </c>
      <c r="Q1140" s="2">
        <v>44240</v>
      </c>
    </row>
    <row r="1141" spans="1:17">
      <c r="A1141" s="8">
        <v>34408877</v>
      </c>
      <c r="B1141" s="2">
        <f>INDEX(Tableau1[], MATCH(Tableau3[[#This Row],[REFERENCE]], Tableau1[NUMERO], 0), 2)</f>
        <v>44132</v>
      </c>
      <c r="C1141" t="str">
        <f>INDEX(Tableau1[], MATCH(Tableau3[[#This Row],[REFERENCE]], Tableau1[NUMERO], 0), 3)</f>
        <v>SPEC</v>
      </c>
      <c r="D1141" t="str">
        <f>INDEX(Tableau1[], MATCH(Tableau3[[#This Row],[REFERENCE]], Tableau1[NUMERO], 0),4)</f>
        <v>COP LIAISON NS1250 UTIL 1</v>
      </c>
      <c r="E1141">
        <f>INDEX(Tableau1[], MATCH(Tableau3[[#This Row],[REFERENCE]], Tableau1[NUMERO], 0), 5)</f>
        <v>0</v>
      </c>
      <c r="H1141" t="s">
        <v>12611</v>
      </c>
      <c r="J1141" s="2">
        <v>44148</v>
      </c>
      <c r="K1141" s="2">
        <v>44148</v>
      </c>
      <c r="L1141" s="2"/>
      <c r="M1141" s="21" t="s">
        <v>12701</v>
      </c>
      <c r="N1141" s="35">
        <v>1</v>
      </c>
      <c r="O1141" s="7">
        <v>60</v>
      </c>
      <c r="P1141" s="107" t="s">
        <v>12832</v>
      </c>
      <c r="Q1141" s="2">
        <v>44240</v>
      </c>
    </row>
    <row r="1142" spans="1:17">
      <c r="A1142" s="8">
        <v>34408884</v>
      </c>
      <c r="B1142" s="2">
        <f>INDEX(Tableau1[], MATCH(Tableau3[[#This Row],[REFERENCE]], Tableau1[NUMERO], 0), 2)</f>
        <v>44132</v>
      </c>
      <c r="C1142" t="str">
        <f>INDEX(Tableau1[], MATCH(Tableau3[[#This Row],[REFERENCE]], Tableau1[NUMERO], 0), 3)</f>
        <v>SPEC</v>
      </c>
      <c r="D1142" t="str">
        <f>INDEX(Tableau1[], MATCH(Tableau3[[#This Row],[REFERENCE]], Tableau1[NUMERO], 0),4)</f>
        <v>COP RACC MAINS 4</v>
      </c>
      <c r="E1142">
        <f>INDEX(Tableau1[], MATCH(Tableau3[[#This Row],[REFERENCE]], Tableau1[NUMERO], 0), 5)</f>
        <v>0</v>
      </c>
      <c r="H1142" t="s">
        <v>12611</v>
      </c>
      <c r="J1142" s="2">
        <v>44148</v>
      </c>
      <c r="K1142" s="2">
        <v>44148</v>
      </c>
      <c r="L1142" s="2"/>
      <c r="M1142" s="21" t="s">
        <v>12701</v>
      </c>
      <c r="N1142" s="35">
        <v>1</v>
      </c>
      <c r="O1142" s="7">
        <v>60</v>
      </c>
      <c r="P1142" s="107" t="s">
        <v>12832</v>
      </c>
      <c r="Q1142" s="2">
        <v>44240</v>
      </c>
    </row>
    <row r="1143" spans="1:17">
      <c r="A1143" s="8">
        <v>34408885</v>
      </c>
      <c r="B1143" s="2">
        <f>INDEX(Tableau1[], MATCH(Tableau3[[#This Row],[REFERENCE]], Tableau1[NUMERO], 0), 2)</f>
        <v>44132</v>
      </c>
      <c r="C1143" t="str">
        <f>INDEX(Tableau1[], MATCH(Tableau3[[#This Row],[REFERENCE]], Tableau1[NUMERO], 0), 3)</f>
        <v>SPEC</v>
      </c>
      <c r="D1143" t="str">
        <f>INDEX(Tableau1[], MATCH(Tableau3[[#This Row],[REFERENCE]], Tableau1[NUMERO], 0),4)</f>
        <v>COP RACC MAINS 3</v>
      </c>
      <c r="E1143">
        <f>INDEX(Tableau1[], MATCH(Tableau3[[#This Row],[REFERENCE]], Tableau1[NUMERO], 0), 5)</f>
        <v>0</v>
      </c>
      <c r="H1143" t="s">
        <v>12611</v>
      </c>
      <c r="J1143" s="2">
        <v>44148</v>
      </c>
      <c r="K1143" s="2">
        <v>44148</v>
      </c>
      <c r="L1143" s="2"/>
      <c r="M1143" s="21" t="s">
        <v>12701</v>
      </c>
      <c r="N1143" s="35">
        <v>1</v>
      </c>
      <c r="O1143" s="7">
        <v>60</v>
      </c>
      <c r="P1143" s="107" t="s">
        <v>12832</v>
      </c>
      <c r="Q1143" s="2">
        <v>44240</v>
      </c>
    </row>
    <row r="1144" spans="1:17">
      <c r="A1144" s="8">
        <v>34408886</v>
      </c>
      <c r="B1144" s="2">
        <f>INDEX(Tableau1[], MATCH(Tableau3[[#This Row],[REFERENCE]], Tableau1[NUMERO], 0), 2)</f>
        <v>44132</v>
      </c>
      <c r="C1144" t="str">
        <f>INDEX(Tableau1[], MATCH(Tableau3[[#This Row],[REFERENCE]], Tableau1[NUMERO], 0), 3)</f>
        <v>SPEC</v>
      </c>
      <c r="D1144" t="str">
        <f>INDEX(Tableau1[], MATCH(Tableau3[[#This Row],[REFERENCE]], Tableau1[NUMERO], 0),4)</f>
        <v>COP RACC MAINS 2</v>
      </c>
      <c r="E1144">
        <f>INDEX(Tableau1[], MATCH(Tableau3[[#This Row],[REFERENCE]], Tableau1[NUMERO], 0), 5)</f>
        <v>0</v>
      </c>
      <c r="H1144" t="s">
        <v>12611</v>
      </c>
      <c r="J1144" s="2">
        <v>44148</v>
      </c>
      <c r="K1144" s="2">
        <v>44148</v>
      </c>
      <c r="L1144" s="2"/>
      <c r="M1144" s="21" t="s">
        <v>12701</v>
      </c>
      <c r="N1144" s="35">
        <v>1</v>
      </c>
      <c r="O1144" s="7">
        <v>60</v>
      </c>
      <c r="P1144" s="107" t="s">
        <v>12832</v>
      </c>
      <c r="Q1144" s="2">
        <v>44240</v>
      </c>
    </row>
    <row r="1145" spans="1:17">
      <c r="A1145" s="8">
        <v>34408887</v>
      </c>
      <c r="B1145" s="2">
        <f>INDEX(Tableau1[], MATCH(Tableau3[[#This Row],[REFERENCE]], Tableau1[NUMERO], 0), 2)</f>
        <v>44132</v>
      </c>
      <c r="C1145" t="str">
        <f>INDEX(Tableau1[], MATCH(Tableau3[[#This Row],[REFERENCE]], Tableau1[NUMERO], 0), 3)</f>
        <v>SPEC</v>
      </c>
      <c r="D1145" t="str">
        <f>INDEX(Tableau1[], MATCH(Tableau3[[#This Row],[REFERENCE]], Tableau1[NUMERO], 0),4)</f>
        <v>COP RACC MAINS 1</v>
      </c>
      <c r="E1145">
        <f>INDEX(Tableau1[], MATCH(Tableau3[[#This Row],[REFERENCE]], Tableau1[NUMERO], 0), 5)</f>
        <v>0</v>
      </c>
      <c r="H1145" t="s">
        <v>12611</v>
      </c>
      <c r="J1145" s="2">
        <v>44148</v>
      </c>
      <c r="K1145" s="2">
        <v>44148</v>
      </c>
      <c r="L1145" s="2"/>
      <c r="M1145" s="21" t="s">
        <v>12701</v>
      </c>
      <c r="N1145" s="35">
        <v>1</v>
      </c>
      <c r="O1145" s="7">
        <v>60</v>
      </c>
      <c r="P1145" s="107" t="s">
        <v>12832</v>
      </c>
      <c r="Q1145" s="2">
        <v>44240</v>
      </c>
    </row>
    <row r="1146" spans="1:17">
      <c r="A1146" s="8">
        <v>34408888</v>
      </c>
      <c r="B1146" s="2">
        <f>INDEX(Tableau1[], MATCH(Tableau3[[#This Row],[REFERENCE]], Tableau1[NUMERO], 0), 2)</f>
        <v>44132</v>
      </c>
      <c r="C1146" t="str">
        <f>INDEX(Tableau1[], MATCH(Tableau3[[#This Row],[REFERENCE]], Tableau1[NUMERO], 0), 3)</f>
        <v>SPEC</v>
      </c>
      <c r="D1146" t="str">
        <f>INDEX(Tableau1[], MATCH(Tableau3[[#This Row],[REFERENCE]], Tableau1[NUMERO], 0),4)</f>
        <v>COP RACC UTIL 4</v>
      </c>
      <c r="E1146">
        <f>INDEX(Tableau1[], MATCH(Tableau3[[#This Row],[REFERENCE]], Tableau1[NUMERO], 0), 5)</f>
        <v>0</v>
      </c>
      <c r="H1146" t="s">
        <v>12611</v>
      </c>
      <c r="J1146" s="2">
        <v>44148</v>
      </c>
      <c r="K1146" s="2">
        <v>44148</v>
      </c>
      <c r="L1146" s="2"/>
      <c r="M1146" s="21" t="s">
        <v>12701</v>
      </c>
      <c r="N1146" s="35">
        <v>1</v>
      </c>
      <c r="O1146" s="7">
        <v>60</v>
      </c>
      <c r="P1146" s="107" t="s">
        <v>12832</v>
      </c>
      <c r="Q1146" s="2">
        <v>44240</v>
      </c>
    </row>
    <row r="1147" spans="1:17">
      <c r="A1147" s="8">
        <v>34408889</v>
      </c>
      <c r="B1147" s="2">
        <f>INDEX(Tableau1[], MATCH(Tableau3[[#This Row],[REFERENCE]], Tableau1[NUMERO], 0), 2)</f>
        <v>44132</v>
      </c>
      <c r="C1147" t="str">
        <f>INDEX(Tableau1[], MATCH(Tableau3[[#This Row],[REFERENCE]], Tableau1[NUMERO], 0), 3)</f>
        <v>SPEC</v>
      </c>
      <c r="D1147" t="str">
        <f>INDEX(Tableau1[], MATCH(Tableau3[[#This Row],[REFERENCE]], Tableau1[NUMERO], 0),4)</f>
        <v>COP RACC UTIL 3</v>
      </c>
      <c r="E1147">
        <f>INDEX(Tableau1[], MATCH(Tableau3[[#This Row],[REFERENCE]], Tableau1[NUMERO], 0), 5)</f>
        <v>0</v>
      </c>
      <c r="H1147" t="s">
        <v>12611</v>
      </c>
      <c r="J1147" s="2">
        <v>44148</v>
      </c>
      <c r="K1147" s="2">
        <v>44148</v>
      </c>
      <c r="L1147" s="2"/>
      <c r="M1147" s="21" t="s">
        <v>12701</v>
      </c>
      <c r="N1147" s="35">
        <v>1</v>
      </c>
      <c r="O1147" s="7">
        <v>60</v>
      </c>
      <c r="P1147" s="107" t="s">
        <v>12832</v>
      </c>
      <c r="Q1147" s="2">
        <v>44240</v>
      </c>
    </row>
    <row r="1148" spans="1:17">
      <c r="A1148" s="8">
        <v>34408890</v>
      </c>
      <c r="B1148" s="2">
        <f>INDEX(Tableau1[], MATCH(Tableau3[[#This Row],[REFERENCE]], Tableau1[NUMERO], 0), 2)</f>
        <v>44132</v>
      </c>
      <c r="C1148" t="str">
        <f>INDEX(Tableau1[], MATCH(Tableau3[[#This Row],[REFERENCE]], Tableau1[NUMERO], 0), 3)</f>
        <v>SPEC</v>
      </c>
      <c r="D1148" t="str">
        <f>INDEX(Tableau1[], MATCH(Tableau3[[#This Row],[REFERENCE]], Tableau1[NUMERO], 0),4)</f>
        <v>COP RACC UTIL 2</v>
      </c>
      <c r="E1148">
        <f>INDEX(Tableau1[], MATCH(Tableau3[[#This Row],[REFERENCE]], Tableau1[NUMERO], 0), 5)</f>
        <v>0</v>
      </c>
      <c r="H1148" t="s">
        <v>12611</v>
      </c>
      <c r="J1148" s="2">
        <v>44148</v>
      </c>
      <c r="K1148" s="2">
        <v>44148</v>
      </c>
      <c r="L1148" s="2"/>
      <c r="M1148" s="21" t="s">
        <v>12701</v>
      </c>
      <c r="N1148" s="35">
        <v>1</v>
      </c>
      <c r="O1148" s="7">
        <v>60</v>
      </c>
      <c r="P1148" s="107" t="s">
        <v>12832</v>
      </c>
      <c r="Q1148" s="2">
        <v>44240</v>
      </c>
    </row>
    <row r="1149" spans="1:17">
      <c r="A1149" s="8">
        <v>34408891</v>
      </c>
      <c r="B1149" s="2">
        <f>INDEX(Tableau1[], MATCH(Tableau3[[#This Row],[REFERENCE]], Tableau1[NUMERO], 0), 2)</f>
        <v>44132</v>
      </c>
      <c r="C1149" t="str">
        <f>INDEX(Tableau1[], MATCH(Tableau3[[#This Row],[REFERENCE]], Tableau1[NUMERO], 0), 3)</f>
        <v>SPEC</v>
      </c>
      <c r="D1149" t="str">
        <f>INDEX(Tableau1[], MATCH(Tableau3[[#This Row],[REFERENCE]], Tableau1[NUMERO], 0),4)</f>
        <v>COP RACC UTIL 1</v>
      </c>
      <c r="E1149">
        <f>INDEX(Tableau1[], MATCH(Tableau3[[#This Row],[REFERENCE]], Tableau1[NUMERO], 0), 5)</f>
        <v>0</v>
      </c>
      <c r="H1149" t="s">
        <v>12611</v>
      </c>
      <c r="J1149" s="2">
        <v>44148</v>
      </c>
      <c r="K1149" s="2">
        <v>44148</v>
      </c>
      <c r="L1149" s="2"/>
      <c r="M1149" s="21" t="s">
        <v>12701</v>
      </c>
      <c r="N1149" s="35">
        <v>1</v>
      </c>
      <c r="O1149" s="7">
        <v>60</v>
      </c>
      <c r="P1149" s="107" t="s">
        <v>12832</v>
      </c>
      <c r="Q1149" s="2">
        <v>44240</v>
      </c>
    </row>
    <row r="1150" spans="1:17">
      <c r="A1150" s="8">
        <v>34408906</v>
      </c>
      <c r="B1150" s="2">
        <f>INDEX(Tableau1[], MATCH(Tableau3[[#This Row],[REFERENCE]], Tableau1[NUMERO], 0), 2)</f>
        <v>44138</v>
      </c>
      <c r="C1150" t="str">
        <f>INDEX(Tableau1[], MATCH(Tableau3[[#This Row],[REFERENCE]], Tableau1[NUMERO], 0), 3)</f>
        <v>SPEC</v>
      </c>
      <c r="D1150" t="str">
        <f>INDEX(Tableau1[], MATCH(Tableau3[[#This Row],[REFERENCE]], Tableau1[NUMERO], 0),4)</f>
        <v>COP LIAISON NSX400 LINERGY N</v>
      </c>
      <c r="E1150">
        <f>INDEX(Tableau1[], MATCH(Tableau3[[#This Row],[REFERENCE]], Tableau1[NUMERO], 0), 5)</f>
        <v>0</v>
      </c>
      <c r="H1150" t="s">
        <v>12611</v>
      </c>
      <c r="J1150" s="2">
        <v>44148</v>
      </c>
      <c r="K1150" s="2">
        <v>44148</v>
      </c>
      <c r="L1150" s="2"/>
      <c r="M1150" s="21" t="s">
        <v>12701</v>
      </c>
      <c r="N1150" s="35">
        <v>1</v>
      </c>
      <c r="O1150" s="7">
        <v>60</v>
      </c>
      <c r="P1150" s="107" t="s">
        <v>12832</v>
      </c>
      <c r="Q1150" s="2">
        <v>44240</v>
      </c>
    </row>
    <row r="1151" spans="1:17">
      <c r="A1151" s="8">
        <v>34408910</v>
      </c>
      <c r="B1151" s="2">
        <f>INDEX(Tableau1[], MATCH(Tableau3[[#This Row],[REFERENCE]], Tableau1[NUMERO], 0), 2)</f>
        <v>44138</v>
      </c>
      <c r="C1151" t="str">
        <f>INDEX(Tableau1[], MATCH(Tableau3[[#This Row],[REFERENCE]], Tableau1[NUMERO], 0), 3)</f>
        <v>SPEC</v>
      </c>
      <c r="D1151" t="str">
        <f>INDEX(Tableau1[], MATCH(Tableau3[[#This Row],[REFERENCE]], Tableau1[NUMERO], 0),4)</f>
        <v>COP LIAISON NSX400 LINERGY L1</v>
      </c>
      <c r="E1151">
        <f>INDEX(Tableau1[], MATCH(Tableau3[[#This Row],[REFERENCE]], Tableau1[NUMERO], 0), 5)</f>
        <v>0</v>
      </c>
      <c r="H1151" t="s">
        <v>12611</v>
      </c>
      <c r="J1151" s="2">
        <v>44148</v>
      </c>
      <c r="K1151" s="2">
        <v>44148</v>
      </c>
      <c r="L1151" s="2"/>
      <c r="M1151" s="21" t="s">
        <v>12701</v>
      </c>
      <c r="N1151" s="35">
        <v>1</v>
      </c>
      <c r="O1151" s="7">
        <v>60</v>
      </c>
      <c r="P1151" s="107" t="s">
        <v>12832</v>
      </c>
      <c r="Q1151" s="2">
        <v>44240</v>
      </c>
    </row>
    <row r="1152" spans="1:17">
      <c r="A1152" s="8">
        <v>34408911</v>
      </c>
      <c r="B1152" s="2">
        <f>INDEX(Tableau1[], MATCH(Tableau3[[#This Row],[REFERENCE]], Tableau1[NUMERO], 0), 2)</f>
        <v>44138</v>
      </c>
      <c r="C1152" t="str">
        <f>INDEX(Tableau1[], MATCH(Tableau3[[#This Row],[REFERENCE]], Tableau1[NUMERO], 0), 3)</f>
        <v>SPEC</v>
      </c>
      <c r="D1152" t="str">
        <f>INDEX(Tableau1[], MATCH(Tableau3[[#This Row],[REFERENCE]], Tableau1[NUMERO], 0),4)</f>
        <v>COP LIAISON NSX400 LINERGY L2</v>
      </c>
      <c r="E1152">
        <f>INDEX(Tableau1[], MATCH(Tableau3[[#This Row],[REFERENCE]], Tableau1[NUMERO], 0), 5)</f>
        <v>0</v>
      </c>
      <c r="H1152" t="s">
        <v>12611</v>
      </c>
      <c r="J1152" s="2">
        <v>44148</v>
      </c>
      <c r="K1152" s="2">
        <v>44148</v>
      </c>
      <c r="L1152" s="2"/>
      <c r="M1152" s="21" t="s">
        <v>12701</v>
      </c>
      <c r="N1152" s="35">
        <v>1</v>
      </c>
      <c r="O1152" s="7">
        <v>60</v>
      </c>
      <c r="P1152" s="107" t="s">
        <v>12832</v>
      </c>
      <c r="Q1152" s="2">
        <v>44240</v>
      </c>
    </row>
    <row r="1153" spans="1:17">
      <c r="A1153" s="8">
        <v>34408912</v>
      </c>
      <c r="B1153" s="2">
        <f>INDEX(Tableau1[], MATCH(Tableau3[[#This Row],[REFERENCE]], Tableau1[NUMERO], 0), 2)</f>
        <v>44138</v>
      </c>
      <c r="C1153" t="str">
        <f>INDEX(Tableau1[], MATCH(Tableau3[[#This Row],[REFERENCE]], Tableau1[NUMERO], 0), 3)</f>
        <v>SPEC</v>
      </c>
      <c r="D1153" t="str">
        <f>INDEX(Tableau1[], MATCH(Tableau3[[#This Row],[REFERENCE]], Tableau1[NUMERO], 0),4)</f>
        <v>COP LIAISON NSX400 LINERGY L3</v>
      </c>
      <c r="E1153">
        <f>INDEX(Tableau1[], MATCH(Tableau3[[#This Row],[REFERENCE]], Tableau1[NUMERO], 0), 5)</f>
        <v>0</v>
      </c>
      <c r="H1153" t="s">
        <v>12611</v>
      </c>
      <c r="J1153" s="2">
        <v>44148</v>
      </c>
      <c r="K1153" s="2">
        <v>44148</v>
      </c>
      <c r="L1153" s="2"/>
      <c r="M1153" s="21" t="s">
        <v>12701</v>
      </c>
      <c r="N1153" s="35">
        <v>1</v>
      </c>
      <c r="O1153" s="7">
        <v>60</v>
      </c>
      <c r="P1153" s="107" t="s">
        <v>12832</v>
      </c>
      <c r="Q1153" s="2">
        <v>44240</v>
      </c>
    </row>
    <row r="1154" spans="1:17">
      <c r="A1154" s="8">
        <v>34408914</v>
      </c>
      <c r="B1154" s="2">
        <f>INDEX(Tableau1[], MATCH(Tableau3[[#This Row],[REFERENCE]], Tableau1[NUMERO], 0), 2)</f>
        <v>44138</v>
      </c>
      <c r="C1154" t="str">
        <f>INDEX(Tableau1[], MATCH(Tableau3[[#This Row],[REFERENCE]], Tableau1[NUMERO], 0), 3)</f>
        <v>SPEC</v>
      </c>
      <c r="D1154" t="str">
        <f>INDEX(Tableau1[], MATCH(Tableau3[[#This Row],[REFERENCE]], Tableau1[NUMERO], 0),4)</f>
        <v>COP LIAISON NSX400 UTIL 1</v>
      </c>
      <c r="E1154">
        <f>INDEX(Tableau1[], MATCH(Tableau3[[#This Row],[REFERENCE]], Tableau1[NUMERO], 0), 5)</f>
        <v>0</v>
      </c>
      <c r="H1154" t="s">
        <v>12611</v>
      </c>
      <c r="J1154" s="2">
        <v>44148</v>
      </c>
      <c r="K1154" s="2">
        <v>44148</v>
      </c>
      <c r="L1154" s="2"/>
      <c r="M1154" s="21" t="s">
        <v>12701</v>
      </c>
      <c r="N1154" s="35">
        <v>1</v>
      </c>
      <c r="O1154" s="7">
        <v>60</v>
      </c>
      <c r="P1154" s="107" t="s">
        <v>12832</v>
      </c>
      <c r="Q1154" s="2">
        <v>44240</v>
      </c>
    </row>
    <row r="1155" spans="1:17">
      <c r="A1155" s="8">
        <v>34408922</v>
      </c>
      <c r="B1155" s="2">
        <f>INDEX(Tableau1[], MATCH(Tableau3[[#This Row],[REFERENCE]], Tableau1[NUMERO], 0), 2)</f>
        <v>44139</v>
      </c>
      <c r="C1155" t="str">
        <f>INDEX(Tableau1[], MATCH(Tableau3[[#This Row],[REFERENCE]], Tableau1[NUMERO], 0), 3)</f>
        <v>SPEC</v>
      </c>
      <c r="D1155" t="str">
        <f>INDEX(Tableau1[], MATCH(Tableau3[[#This Row],[REFERENCE]], Tableau1[NUMERO], 0),4)</f>
        <v>COP PLAGE DE RACC</v>
      </c>
      <c r="E1155">
        <f>INDEX(Tableau1[], MATCH(Tableau3[[#This Row],[REFERENCE]], Tableau1[NUMERO], 0), 5)</f>
        <v>0</v>
      </c>
      <c r="H1155" t="s">
        <v>12611</v>
      </c>
      <c r="J1155" s="2">
        <v>44148</v>
      </c>
      <c r="K1155" s="2">
        <v>44148</v>
      </c>
      <c r="L1155" s="2"/>
      <c r="M1155" s="21" t="s">
        <v>12701</v>
      </c>
      <c r="N1155" s="35">
        <v>1</v>
      </c>
      <c r="O1155" s="7">
        <v>60</v>
      </c>
      <c r="P1155" s="107" t="s">
        <v>12832</v>
      </c>
      <c r="Q1155" s="2">
        <v>44240</v>
      </c>
    </row>
    <row r="1156" spans="1:17">
      <c r="A1156" s="8">
        <v>34408923</v>
      </c>
      <c r="B1156" s="2">
        <f>INDEX(Tableau1[], MATCH(Tableau3[[#This Row],[REFERENCE]], Tableau1[NUMERO], 0), 2)</f>
        <v>44139</v>
      </c>
      <c r="C1156" t="str">
        <f>INDEX(Tableau1[], MATCH(Tableau3[[#This Row],[REFERENCE]], Tableau1[NUMERO], 0), 3)</f>
        <v>SPEC</v>
      </c>
      <c r="D1156" t="str">
        <f>INDEX(Tableau1[], MATCH(Tableau3[[#This Row],[REFERENCE]], Tableau1[NUMERO], 0),4)</f>
        <v>COP PLAGE DE RACC N</v>
      </c>
      <c r="E1156">
        <f>INDEX(Tableau1[], MATCH(Tableau3[[#This Row],[REFERENCE]], Tableau1[NUMERO], 0), 5)</f>
        <v>0</v>
      </c>
      <c r="H1156" t="s">
        <v>12611</v>
      </c>
      <c r="J1156" s="2">
        <v>44148</v>
      </c>
      <c r="K1156" s="2">
        <v>44148</v>
      </c>
      <c r="L1156" s="2"/>
      <c r="M1156" s="21" t="s">
        <v>12701</v>
      </c>
      <c r="N1156" s="35">
        <v>1</v>
      </c>
      <c r="O1156" s="7">
        <v>60</v>
      </c>
      <c r="P1156" s="107" t="s">
        <v>12832</v>
      </c>
      <c r="Q1156" s="2">
        <v>44240</v>
      </c>
    </row>
    <row r="1157" spans="1:17">
      <c r="A1157" s="8">
        <v>34408924</v>
      </c>
      <c r="B1157" s="2">
        <f>INDEX(Tableau1[], MATCH(Tableau3[[#This Row],[REFERENCE]], Tableau1[NUMERO], 0), 2)</f>
        <v>44139</v>
      </c>
      <c r="C1157" t="str">
        <f>INDEX(Tableau1[], MATCH(Tableau3[[#This Row],[REFERENCE]], Tableau1[NUMERO], 0), 3)</f>
        <v>SPEC</v>
      </c>
      <c r="D1157" t="str">
        <f>INDEX(Tableau1[], MATCH(Tableau3[[#This Row],[REFERENCE]], Tableau1[NUMERO], 0),4)</f>
        <v>COP RACC UTIL 1</v>
      </c>
      <c r="E1157">
        <f>INDEX(Tableau1[], MATCH(Tableau3[[#This Row],[REFERENCE]], Tableau1[NUMERO], 0), 5)</f>
        <v>0</v>
      </c>
      <c r="H1157" t="s">
        <v>12611</v>
      </c>
      <c r="J1157" s="2">
        <v>44148</v>
      </c>
      <c r="K1157" s="2">
        <v>44148</v>
      </c>
      <c r="L1157" s="2"/>
      <c r="M1157" s="21" t="s">
        <v>12701</v>
      </c>
      <c r="N1157" s="35">
        <v>1</v>
      </c>
      <c r="O1157" s="7">
        <v>60</v>
      </c>
      <c r="P1157" s="107" t="s">
        <v>12832</v>
      </c>
      <c r="Q1157" s="2">
        <v>44240</v>
      </c>
    </row>
    <row r="1158" spans="1:17">
      <c r="A1158" s="8">
        <v>34408925</v>
      </c>
      <c r="B1158" s="2">
        <f>INDEX(Tableau1[], MATCH(Tableau3[[#This Row],[REFERENCE]], Tableau1[NUMERO], 0), 2)</f>
        <v>44139</v>
      </c>
      <c r="C1158" t="str">
        <f>INDEX(Tableau1[], MATCH(Tableau3[[#This Row],[REFERENCE]], Tableau1[NUMERO], 0), 3)</f>
        <v>SPEC</v>
      </c>
      <c r="D1158" t="str">
        <f>INDEX(Tableau1[], MATCH(Tableau3[[#This Row],[REFERENCE]], Tableau1[NUMERO], 0),4)</f>
        <v>COP RACC UTIL 2</v>
      </c>
      <c r="E1158">
        <f>INDEX(Tableau1[], MATCH(Tableau3[[#This Row],[REFERENCE]], Tableau1[NUMERO], 0), 5)</f>
        <v>0</v>
      </c>
      <c r="H1158" t="s">
        <v>12611</v>
      </c>
      <c r="J1158" s="2">
        <v>44148</v>
      </c>
      <c r="K1158" s="2">
        <v>44148</v>
      </c>
      <c r="L1158" s="2"/>
      <c r="M1158" s="21" t="s">
        <v>12701</v>
      </c>
      <c r="N1158" s="35">
        <v>1</v>
      </c>
      <c r="O1158" s="7">
        <v>60</v>
      </c>
      <c r="P1158" s="107" t="s">
        <v>12832</v>
      </c>
      <c r="Q1158" s="2">
        <v>44240</v>
      </c>
    </row>
    <row r="1159" spans="1:17">
      <c r="A1159" s="8">
        <v>34408926</v>
      </c>
      <c r="B1159" s="2">
        <f>INDEX(Tableau1[], MATCH(Tableau3[[#This Row],[REFERENCE]], Tableau1[NUMERO], 0), 2)</f>
        <v>44140</v>
      </c>
      <c r="C1159" t="str">
        <f>INDEX(Tableau1[], MATCH(Tableau3[[#This Row],[REFERENCE]], Tableau1[NUMERO], 0), 3)</f>
        <v>SPEC</v>
      </c>
      <c r="D1159" t="str">
        <f>INDEX(Tableau1[], MATCH(Tableau3[[#This Row],[REFERENCE]], Tableau1[NUMERO], 0),4)</f>
        <v>COP LIAISON NS1250 LINERGY L2</v>
      </c>
      <c r="E1159">
        <f>INDEX(Tableau1[], MATCH(Tableau3[[#This Row],[REFERENCE]], Tableau1[NUMERO], 0), 5)</f>
        <v>0</v>
      </c>
      <c r="H1159" t="s">
        <v>12611</v>
      </c>
      <c r="J1159" s="2">
        <v>44148</v>
      </c>
      <c r="K1159" s="2">
        <v>44148</v>
      </c>
      <c r="L1159" s="2"/>
      <c r="M1159" s="21" t="s">
        <v>12701</v>
      </c>
      <c r="N1159" s="35">
        <v>1</v>
      </c>
      <c r="O1159" s="7">
        <v>60</v>
      </c>
      <c r="P1159" s="107" t="s">
        <v>12832</v>
      </c>
      <c r="Q1159" s="2">
        <v>44240</v>
      </c>
    </row>
    <row r="1160" spans="1:17">
      <c r="A1160" s="8">
        <v>34408927</v>
      </c>
      <c r="B1160" s="2">
        <f>INDEX(Tableau1[], MATCH(Tableau3[[#This Row],[REFERENCE]], Tableau1[NUMERO], 0), 2)</f>
        <v>44140</v>
      </c>
      <c r="C1160" t="str">
        <f>INDEX(Tableau1[], MATCH(Tableau3[[#This Row],[REFERENCE]], Tableau1[NUMERO], 0), 3)</f>
        <v>SPEC</v>
      </c>
      <c r="D1160" t="str">
        <f>INDEX(Tableau1[], MATCH(Tableau3[[#This Row],[REFERENCE]], Tableau1[NUMERO], 0),4)</f>
        <v>COP LIAISON NS1250 LINERGY L1</v>
      </c>
      <c r="E1160">
        <f>INDEX(Tableau1[], MATCH(Tableau3[[#This Row],[REFERENCE]], Tableau1[NUMERO], 0), 5)</f>
        <v>0</v>
      </c>
      <c r="H1160" t="s">
        <v>12611</v>
      </c>
      <c r="J1160" s="2">
        <v>44148</v>
      </c>
      <c r="K1160" s="2">
        <v>44148</v>
      </c>
      <c r="L1160" s="2"/>
      <c r="M1160" s="21" t="s">
        <v>12701</v>
      </c>
      <c r="N1160" s="35">
        <v>1</v>
      </c>
      <c r="O1160" s="7">
        <v>60</v>
      </c>
      <c r="P1160" s="107" t="s">
        <v>12832</v>
      </c>
      <c r="Q1160" s="2">
        <v>44240</v>
      </c>
    </row>
    <row r="1161" spans="1:17">
      <c r="A1161" s="8">
        <v>34408928</v>
      </c>
      <c r="B1161" s="2">
        <f>INDEX(Tableau1[], MATCH(Tableau3[[#This Row],[REFERENCE]], Tableau1[NUMERO], 0), 2)</f>
        <v>44140</v>
      </c>
      <c r="C1161" t="str">
        <f>INDEX(Tableau1[], MATCH(Tableau3[[#This Row],[REFERENCE]], Tableau1[NUMERO], 0), 3)</f>
        <v>SPEC</v>
      </c>
      <c r="D1161" t="str">
        <f>INDEX(Tableau1[], MATCH(Tableau3[[#This Row],[REFERENCE]], Tableau1[NUMERO], 0),4)</f>
        <v>COP LIAISON NS250 LINERGY N</v>
      </c>
      <c r="E1161">
        <f>INDEX(Tableau1[], MATCH(Tableau3[[#This Row],[REFERENCE]], Tableau1[NUMERO], 0), 5)</f>
        <v>0</v>
      </c>
      <c r="H1161" t="s">
        <v>12611</v>
      </c>
      <c r="J1161" s="2">
        <v>44148</v>
      </c>
      <c r="K1161" s="2">
        <v>44148</v>
      </c>
      <c r="L1161" s="2"/>
      <c r="M1161" s="21" t="s">
        <v>12701</v>
      </c>
      <c r="N1161" s="35">
        <v>1</v>
      </c>
      <c r="O1161" s="7">
        <v>60</v>
      </c>
      <c r="P1161" s="107" t="s">
        <v>12832</v>
      </c>
      <c r="Q1161" s="2">
        <v>44240</v>
      </c>
    </row>
    <row r="1162" spans="1:17">
      <c r="A1162" s="8">
        <v>34408929</v>
      </c>
      <c r="B1162" s="2">
        <f>INDEX(Tableau1[], MATCH(Tableau3[[#This Row],[REFERENCE]], Tableau1[NUMERO], 0), 2)</f>
        <v>44140</v>
      </c>
      <c r="C1162" t="str">
        <f>INDEX(Tableau1[], MATCH(Tableau3[[#This Row],[REFERENCE]], Tableau1[NUMERO], 0), 3)</f>
        <v>SPEC</v>
      </c>
      <c r="D1162" t="str">
        <f>INDEX(Tableau1[], MATCH(Tableau3[[#This Row],[REFERENCE]], Tableau1[NUMERO], 0),4)</f>
        <v>COP LIAISON NS250 LINERGY N</v>
      </c>
      <c r="E1162">
        <f>INDEX(Tableau1[], MATCH(Tableau3[[#This Row],[REFERENCE]], Tableau1[NUMERO], 0), 5)</f>
        <v>0</v>
      </c>
      <c r="H1162" t="s">
        <v>12611</v>
      </c>
      <c r="J1162" s="2">
        <v>44148</v>
      </c>
      <c r="K1162" s="2">
        <v>44148</v>
      </c>
      <c r="L1162" s="2"/>
      <c r="M1162" s="21" t="s">
        <v>12701</v>
      </c>
      <c r="N1162" s="35">
        <v>1</v>
      </c>
      <c r="O1162" s="7">
        <v>60</v>
      </c>
      <c r="P1162" s="107" t="s">
        <v>12832</v>
      </c>
      <c r="Q1162" s="2">
        <v>44240</v>
      </c>
    </row>
    <row r="1163" spans="1:17">
      <c r="A1163" s="8">
        <v>34408939</v>
      </c>
      <c r="B1163" s="2">
        <f>INDEX(Tableau1[], MATCH(Tableau3[[#This Row],[REFERENCE]], Tableau1[NUMERO], 0), 2)</f>
        <v>44147</v>
      </c>
      <c r="C1163" t="str">
        <f>INDEX(Tableau1[], MATCH(Tableau3[[#This Row],[REFERENCE]], Tableau1[NUMERO], 0), 3)</f>
        <v>SPEC</v>
      </c>
      <c r="D1163" t="str">
        <f>INDEX(Tableau1[], MATCH(Tableau3[[#This Row],[REFERENCE]], Tableau1[NUMERO], 0),4)</f>
        <v>COP RACC MAINS</v>
      </c>
      <c r="E1163">
        <f>INDEX(Tableau1[], MATCH(Tableau3[[#This Row],[REFERENCE]], Tableau1[NUMERO], 0), 5)</f>
        <v>0</v>
      </c>
      <c r="H1163" t="s">
        <v>12611</v>
      </c>
      <c r="J1163" s="2">
        <v>44148</v>
      </c>
      <c r="K1163" s="2">
        <v>44148</v>
      </c>
      <c r="L1163" s="2"/>
      <c r="M1163" s="21" t="s">
        <v>12701</v>
      </c>
      <c r="N1163" s="35">
        <v>1</v>
      </c>
      <c r="O1163" s="7">
        <v>60</v>
      </c>
      <c r="P1163" s="107" t="s">
        <v>12832</v>
      </c>
      <c r="Q1163" s="2">
        <v>44240</v>
      </c>
    </row>
    <row r="1164" spans="1:17">
      <c r="A1164" s="8">
        <v>34408851</v>
      </c>
      <c r="B1164" s="2">
        <f>INDEX(Tableau1[], MATCH(Tableau3[[#This Row],[REFERENCE]], Tableau1[NUMERO], 0), 2)</f>
        <v>44119</v>
      </c>
      <c r="C1164" t="str">
        <f>INDEX(Tableau1[], MATCH(Tableau3[[#This Row],[REFERENCE]], Tableau1[NUMERO], 0), 3)</f>
        <v>SPEC</v>
      </c>
      <c r="D1164" t="str">
        <f>INDEX(Tableau1[], MATCH(Tableau3[[#This Row],[REFERENCE]], Tableau1[NUMERO], 0),4)</f>
        <v>COP LIAISON NSX400 LINERGY N</v>
      </c>
      <c r="E1164">
        <f>INDEX(Tableau1[], MATCH(Tableau3[[#This Row],[REFERENCE]], Tableau1[NUMERO], 0), 5)</f>
        <v>0</v>
      </c>
      <c r="H1164" t="s">
        <v>12611</v>
      </c>
      <c r="J1164" s="2">
        <v>44148</v>
      </c>
      <c r="K1164" s="2">
        <v>44148</v>
      </c>
      <c r="L1164" s="2"/>
      <c r="M1164" s="21" t="s">
        <v>12701</v>
      </c>
      <c r="N1164" s="35">
        <v>5</v>
      </c>
      <c r="O1164" s="7">
        <v>12.2</v>
      </c>
      <c r="P1164" s="107" t="s">
        <v>12832</v>
      </c>
      <c r="Q1164" s="2">
        <v>44240</v>
      </c>
    </row>
    <row r="1165" spans="1:17">
      <c r="A1165" s="8">
        <v>34408852</v>
      </c>
      <c r="B1165" s="2">
        <f>INDEX(Tableau1[], MATCH(Tableau3[[#This Row],[REFERENCE]], Tableau1[NUMERO], 0), 2)</f>
        <v>44119</v>
      </c>
      <c r="C1165" t="str">
        <f>INDEX(Tableau1[], MATCH(Tableau3[[#This Row],[REFERENCE]], Tableau1[NUMERO], 0), 3)</f>
        <v>SPEC</v>
      </c>
      <c r="D1165" t="str">
        <f>INDEX(Tableau1[], MATCH(Tableau3[[#This Row],[REFERENCE]], Tableau1[NUMERO], 0),4)</f>
        <v>COP LIAISON NSX400 LINERGY L1</v>
      </c>
      <c r="E1165">
        <f>INDEX(Tableau1[], MATCH(Tableau3[[#This Row],[REFERENCE]], Tableau1[NUMERO], 0), 5)</f>
        <v>0</v>
      </c>
      <c r="H1165" t="s">
        <v>12611</v>
      </c>
      <c r="J1165" s="2">
        <v>44148</v>
      </c>
      <c r="K1165" s="2">
        <v>44148</v>
      </c>
      <c r="L1165" s="2"/>
      <c r="M1165" s="21" t="s">
        <v>12701</v>
      </c>
      <c r="N1165" s="35">
        <v>5</v>
      </c>
      <c r="O1165" s="7">
        <v>14.8</v>
      </c>
      <c r="P1165" s="107" t="s">
        <v>12832</v>
      </c>
      <c r="Q1165" s="2">
        <v>44240</v>
      </c>
    </row>
    <row r="1166" spans="1:17">
      <c r="A1166" s="8">
        <v>34408853</v>
      </c>
      <c r="B1166" s="2">
        <f>INDEX(Tableau1[], MATCH(Tableau3[[#This Row],[REFERENCE]], Tableau1[NUMERO], 0), 2)</f>
        <v>44119</v>
      </c>
      <c r="C1166" t="str">
        <f>INDEX(Tableau1[], MATCH(Tableau3[[#This Row],[REFERENCE]], Tableau1[NUMERO], 0), 3)</f>
        <v>SPEC</v>
      </c>
      <c r="D1166" t="str">
        <f>INDEX(Tableau1[], MATCH(Tableau3[[#This Row],[REFERENCE]], Tableau1[NUMERO], 0),4)</f>
        <v>COP LIAISON NSX400 LINERGY L2</v>
      </c>
      <c r="E1166">
        <f>INDEX(Tableau1[], MATCH(Tableau3[[#This Row],[REFERENCE]], Tableau1[NUMERO], 0), 5)</f>
        <v>0</v>
      </c>
      <c r="H1166" t="s">
        <v>12611</v>
      </c>
      <c r="J1166" s="2">
        <v>44148</v>
      </c>
      <c r="K1166" s="2">
        <v>44148</v>
      </c>
      <c r="L1166" s="2"/>
      <c r="M1166" s="21" t="s">
        <v>12701</v>
      </c>
      <c r="N1166" s="35">
        <v>5</v>
      </c>
      <c r="O1166" s="7">
        <v>17.899999999999999</v>
      </c>
      <c r="P1166" s="107" t="s">
        <v>12832</v>
      </c>
      <c r="Q1166" s="2">
        <v>44240</v>
      </c>
    </row>
    <row r="1167" spans="1:17">
      <c r="A1167" s="8">
        <v>34408866</v>
      </c>
      <c r="B1167" s="2">
        <f>INDEX(Tableau1[], MATCH(Tableau3[[#This Row],[REFERENCE]], Tableau1[NUMERO], 0), 2)</f>
        <v>44131</v>
      </c>
      <c r="C1167" t="str">
        <f>INDEX(Tableau1[], MATCH(Tableau3[[#This Row],[REFERENCE]], Tableau1[NUMERO], 0), 3)</f>
        <v>SPEC</v>
      </c>
      <c r="D1167" t="str">
        <f>INDEX(Tableau1[], MATCH(Tableau3[[#This Row],[REFERENCE]], Tableau1[NUMERO], 0),4)</f>
        <v>COP LIAISON NSX250 LINERGY L1</v>
      </c>
      <c r="E1167">
        <f>INDEX(Tableau1[], MATCH(Tableau3[[#This Row],[REFERENCE]], Tableau1[NUMERO], 0), 5)</f>
        <v>0</v>
      </c>
      <c r="H1167" t="s">
        <v>12611</v>
      </c>
      <c r="J1167" s="2">
        <v>44148</v>
      </c>
      <c r="K1167" s="2">
        <v>44148</v>
      </c>
      <c r="L1167" s="2"/>
      <c r="M1167" s="21" t="s">
        <v>12701</v>
      </c>
      <c r="N1167" s="35">
        <v>5</v>
      </c>
      <c r="O1167" s="7">
        <v>5.6</v>
      </c>
      <c r="P1167" s="107" t="s">
        <v>12832</v>
      </c>
      <c r="Q1167" s="2">
        <v>44240</v>
      </c>
    </row>
    <row r="1168" spans="1:17">
      <c r="A1168" s="8">
        <v>34408867</v>
      </c>
      <c r="B1168" s="2">
        <f>INDEX(Tableau1[], MATCH(Tableau3[[#This Row],[REFERENCE]], Tableau1[NUMERO], 0), 2)</f>
        <v>44131</v>
      </c>
      <c r="C1168" t="str">
        <f>INDEX(Tableau1[], MATCH(Tableau3[[#This Row],[REFERENCE]], Tableau1[NUMERO], 0), 3)</f>
        <v>SPEC</v>
      </c>
      <c r="D1168" t="str">
        <f>INDEX(Tableau1[], MATCH(Tableau3[[#This Row],[REFERENCE]], Tableau1[NUMERO], 0),4)</f>
        <v>COP LIAISON NSX250 LINERGY L2</v>
      </c>
      <c r="E1168">
        <f>INDEX(Tableau1[], MATCH(Tableau3[[#This Row],[REFERENCE]], Tableau1[NUMERO], 0), 5)</f>
        <v>0</v>
      </c>
      <c r="H1168" t="s">
        <v>12611</v>
      </c>
      <c r="J1168" s="2">
        <v>44148</v>
      </c>
      <c r="K1168" s="2">
        <v>44148</v>
      </c>
      <c r="L1168" s="2"/>
      <c r="M1168" s="21" t="s">
        <v>12701</v>
      </c>
      <c r="N1168" s="35">
        <v>5</v>
      </c>
      <c r="O1168" s="7">
        <v>6.9</v>
      </c>
      <c r="P1168" s="107" t="s">
        <v>12832</v>
      </c>
      <c r="Q1168" s="2">
        <v>44240</v>
      </c>
    </row>
    <row r="1169" spans="1:17">
      <c r="A1169" s="8">
        <v>34408872</v>
      </c>
      <c r="B1169" s="2">
        <f>INDEX(Tableau1[], MATCH(Tableau3[[#This Row],[REFERENCE]], Tableau1[NUMERO], 0), 2)</f>
        <v>44131</v>
      </c>
      <c r="C1169" t="str">
        <f>INDEX(Tableau1[], MATCH(Tableau3[[#This Row],[REFERENCE]], Tableau1[NUMERO], 0), 3)</f>
        <v>SPEC</v>
      </c>
      <c r="D1169" t="str">
        <f>INDEX(Tableau1[], MATCH(Tableau3[[#This Row],[REFERENCE]], Tableau1[NUMERO], 0),4)</f>
        <v>COP LIAISON NSX250 LINERGY L3</v>
      </c>
      <c r="E1169">
        <f>INDEX(Tableau1[], MATCH(Tableau3[[#This Row],[REFERENCE]], Tableau1[NUMERO], 0), 5)</f>
        <v>0</v>
      </c>
      <c r="H1169" t="s">
        <v>12611</v>
      </c>
      <c r="J1169" s="2">
        <v>44148</v>
      </c>
      <c r="K1169" s="2">
        <v>44148</v>
      </c>
      <c r="L1169" s="2"/>
      <c r="M1169" s="21" t="s">
        <v>12701</v>
      </c>
      <c r="N1169" s="35">
        <v>5</v>
      </c>
      <c r="O1169" s="7">
        <v>6.4</v>
      </c>
      <c r="P1169" s="107" t="s">
        <v>12832</v>
      </c>
      <c r="Q1169" s="2">
        <v>44240</v>
      </c>
    </row>
    <row r="1170" spans="1:17">
      <c r="A1170" s="8">
        <v>34408873</v>
      </c>
      <c r="B1170" s="2">
        <f>INDEX(Tableau1[], MATCH(Tableau3[[#This Row],[REFERENCE]], Tableau1[NUMERO], 0), 2)</f>
        <v>44131</v>
      </c>
      <c r="C1170" t="str">
        <f>INDEX(Tableau1[], MATCH(Tableau3[[#This Row],[REFERENCE]], Tableau1[NUMERO], 0), 3)</f>
        <v>SPEC</v>
      </c>
      <c r="D1170" t="str">
        <f>INDEX(Tableau1[], MATCH(Tableau3[[#This Row],[REFERENCE]], Tableau1[NUMERO], 0),4)</f>
        <v>COP LIAISON NSX250 LINERGY N</v>
      </c>
      <c r="E1170">
        <f>INDEX(Tableau1[], MATCH(Tableau3[[#This Row],[REFERENCE]], Tableau1[NUMERO], 0), 5)</f>
        <v>0</v>
      </c>
      <c r="H1170" t="s">
        <v>12611</v>
      </c>
      <c r="J1170" s="2">
        <v>44148</v>
      </c>
      <c r="K1170" s="2">
        <v>44148</v>
      </c>
      <c r="L1170" s="2"/>
      <c r="M1170" s="21" t="s">
        <v>12701</v>
      </c>
      <c r="N1170" s="35">
        <v>5</v>
      </c>
      <c r="O1170" s="7">
        <v>14.2</v>
      </c>
      <c r="P1170" s="107" t="s">
        <v>12832</v>
      </c>
      <c r="Q1170" s="2">
        <v>44240</v>
      </c>
    </row>
    <row r="1171" spans="1:17">
      <c r="A1171" s="8">
        <v>34408874</v>
      </c>
      <c r="B1171" s="2">
        <f>INDEX(Tableau1[], MATCH(Tableau3[[#This Row],[REFERENCE]], Tableau1[NUMERO], 0), 2)</f>
        <v>44131</v>
      </c>
      <c r="C1171" t="str">
        <f>INDEX(Tableau1[], MATCH(Tableau3[[#This Row],[REFERENCE]], Tableau1[NUMERO], 0), 3)</f>
        <v>SPEC</v>
      </c>
      <c r="D1171" t="str">
        <f>INDEX(Tableau1[], MATCH(Tableau3[[#This Row],[REFERENCE]], Tableau1[NUMERO], 0),4)</f>
        <v>COP LIAISON NSX250 LINERGY L1</v>
      </c>
      <c r="E1171">
        <f>INDEX(Tableau1[], MATCH(Tableau3[[#This Row],[REFERENCE]], Tableau1[NUMERO], 0), 5)</f>
        <v>0</v>
      </c>
      <c r="H1171" t="s">
        <v>12611</v>
      </c>
      <c r="J1171" s="2">
        <v>44148</v>
      </c>
      <c r="K1171" s="2">
        <v>44148</v>
      </c>
      <c r="L1171" s="2"/>
      <c r="M1171" s="21" t="s">
        <v>12701</v>
      </c>
      <c r="N1171" s="35">
        <v>5</v>
      </c>
      <c r="O1171" s="7">
        <v>11.5</v>
      </c>
      <c r="P1171" s="107" t="s">
        <v>12832</v>
      </c>
      <c r="Q1171" s="2">
        <v>44240</v>
      </c>
    </row>
    <row r="1172" spans="1:17">
      <c r="A1172" s="8">
        <v>34408875</v>
      </c>
      <c r="B1172" s="2">
        <f>INDEX(Tableau1[], MATCH(Tableau3[[#This Row],[REFERENCE]], Tableau1[NUMERO], 0), 2)</f>
        <v>44131</v>
      </c>
      <c r="C1172" t="str">
        <f>INDEX(Tableau1[], MATCH(Tableau3[[#This Row],[REFERENCE]], Tableau1[NUMERO], 0), 3)</f>
        <v>SPEC</v>
      </c>
      <c r="D1172" t="str">
        <f>INDEX(Tableau1[], MATCH(Tableau3[[#This Row],[REFERENCE]], Tableau1[NUMERO], 0),4)</f>
        <v>COP LIAISON NSX250 LINERGY L2</v>
      </c>
      <c r="E1172">
        <f>INDEX(Tableau1[], MATCH(Tableau3[[#This Row],[REFERENCE]], Tableau1[NUMERO], 0), 5)</f>
        <v>0</v>
      </c>
      <c r="H1172" t="s">
        <v>12611</v>
      </c>
      <c r="J1172" s="2">
        <v>44148</v>
      </c>
      <c r="K1172" s="2">
        <v>44148</v>
      </c>
      <c r="L1172" s="2"/>
      <c r="M1172" s="21" t="s">
        <v>12701</v>
      </c>
      <c r="N1172" s="35">
        <v>5</v>
      </c>
      <c r="O1172" s="7">
        <v>16.2</v>
      </c>
      <c r="P1172" s="107" t="s">
        <v>12832</v>
      </c>
      <c r="Q1172" s="2">
        <v>44240</v>
      </c>
    </row>
    <row r="1173" spans="1:17">
      <c r="A1173" s="8">
        <v>34408876</v>
      </c>
      <c r="B1173" s="2">
        <f>INDEX(Tableau1[], MATCH(Tableau3[[#This Row],[REFERENCE]], Tableau1[NUMERO], 0), 2)</f>
        <v>44131</v>
      </c>
      <c r="C1173" t="str">
        <f>INDEX(Tableau1[], MATCH(Tableau3[[#This Row],[REFERENCE]], Tableau1[NUMERO], 0), 3)</f>
        <v>SPEC</v>
      </c>
      <c r="D1173" t="str">
        <f>INDEX(Tableau1[], MATCH(Tableau3[[#This Row],[REFERENCE]], Tableau1[NUMERO], 0),4)</f>
        <v>COP LIAISON NSX250 LINERGY L3</v>
      </c>
      <c r="E1173">
        <f>INDEX(Tableau1[], MATCH(Tableau3[[#This Row],[REFERENCE]], Tableau1[NUMERO], 0), 5)</f>
        <v>0</v>
      </c>
      <c r="H1173" t="s">
        <v>12611</v>
      </c>
      <c r="J1173" s="2">
        <v>44148</v>
      </c>
      <c r="K1173" s="2">
        <v>44148</v>
      </c>
      <c r="L1173" s="2"/>
      <c r="M1173" s="21" t="s">
        <v>12701</v>
      </c>
      <c r="N1173" s="35">
        <v>5</v>
      </c>
      <c r="O1173" s="7">
        <v>21.3</v>
      </c>
      <c r="P1173" s="107" t="s">
        <v>12832</v>
      </c>
      <c r="Q1173" s="2">
        <v>44240</v>
      </c>
    </row>
    <row r="1174" spans="1:17">
      <c r="A1174" s="8">
        <v>34408877</v>
      </c>
      <c r="B1174" s="2">
        <f>INDEX(Tableau1[], MATCH(Tableau3[[#This Row],[REFERENCE]], Tableau1[NUMERO], 0), 2)</f>
        <v>44132</v>
      </c>
      <c r="C1174" t="str">
        <f>INDEX(Tableau1[], MATCH(Tableau3[[#This Row],[REFERENCE]], Tableau1[NUMERO], 0), 3)</f>
        <v>SPEC</v>
      </c>
      <c r="D1174" t="str">
        <f>INDEX(Tableau1[], MATCH(Tableau3[[#This Row],[REFERENCE]], Tableau1[NUMERO], 0),4)</f>
        <v>COP LIAISON NS1250 UTIL 1</v>
      </c>
      <c r="E1174">
        <f>INDEX(Tableau1[], MATCH(Tableau3[[#This Row],[REFERENCE]], Tableau1[NUMERO], 0), 5)</f>
        <v>0</v>
      </c>
      <c r="H1174" t="s">
        <v>12611</v>
      </c>
      <c r="J1174" s="2">
        <v>44148</v>
      </c>
      <c r="K1174" s="2">
        <v>44148</v>
      </c>
      <c r="L1174" s="2"/>
      <c r="M1174" s="21" t="s">
        <v>12701</v>
      </c>
      <c r="N1174" s="35">
        <v>5</v>
      </c>
      <c r="O1174" s="7">
        <v>20.9</v>
      </c>
      <c r="P1174" s="107" t="s">
        <v>12832</v>
      </c>
      <c r="Q1174" s="2">
        <v>44240</v>
      </c>
    </row>
    <row r="1175" spans="1:17">
      <c r="A1175" s="8">
        <v>34408884</v>
      </c>
      <c r="B1175" s="2">
        <f>INDEX(Tableau1[], MATCH(Tableau3[[#This Row],[REFERENCE]], Tableau1[NUMERO], 0), 2)</f>
        <v>44132</v>
      </c>
      <c r="C1175" t="str">
        <f>INDEX(Tableau1[], MATCH(Tableau3[[#This Row],[REFERENCE]], Tableau1[NUMERO], 0), 3)</f>
        <v>SPEC</v>
      </c>
      <c r="D1175" t="str">
        <f>INDEX(Tableau1[], MATCH(Tableau3[[#This Row],[REFERENCE]], Tableau1[NUMERO], 0),4)</f>
        <v>COP RACC MAINS 4</v>
      </c>
      <c r="E1175">
        <f>INDEX(Tableau1[], MATCH(Tableau3[[#This Row],[REFERENCE]], Tableau1[NUMERO], 0), 5)</f>
        <v>0</v>
      </c>
      <c r="H1175" t="s">
        <v>12611</v>
      </c>
      <c r="J1175" s="2">
        <v>44148</v>
      </c>
      <c r="K1175" s="2">
        <v>44148</v>
      </c>
      <c r="L1175" s="2"/>
      <c r="M1175" s="21" t="s">
        <v>12701</v>
      </c>
      <c r="N1175" s="35">
        <v>5</v>
      </c>
      <c r="O1175" s="7">
        <v>35.799999999999997</v>
      </c>
      <c r="P1175" s="107" t="s">
        <v>12832</v>
      </c>
      <c r="Q1175" s="2">
        <v>44240</v>
      </c>
    </row>
    <row r="1176" spans="1:17">
      <c r="A1176" s="8">
        <v>34408885</v>
      </c>
      <c r="B1176" s="2">
        <f>INDEX(Tableau1[], MATCH(Tableau3[[#This Row],[REFERENCE]], Tableau1[NUMERO], 0), 2)</f>
        <v>44132</v>
      </c>
      <c r="C1176" t="str">
        <f>INDEX(Tableau1[], MATCH(Tableau3[[#This Row],[REFERENCE]], Tableau1[NUMERO], 0), 3)</f>
        <v>SPEC</v>
      </c>
      <c r="D1176" t="str">
        <f>INDEX(Tableau1[], MATCH(Tableau3[[#This Row],[REFERENCE]], Tableau1[NUMERO], 0),4)</f>
        <v>COP RACC MAINS 3</v>
      </c>
      <c r="E1176">
        <f>INDEX(Tableau1[], MATCH(Tableau3[[#This Row],[REFERENCE]], Tableau1[NUMERO], 0), 5)</f>
        <v>0</v>
      </c>
      <c r="H1176" t="s">
        <v>12611</v>
      </c>
      <c r="J1176" s="2">
        <v>44148</v>
      </c>
      <c r="K1176" s="2">
        <v>44148</v>
      </c>
      <c r="L1176" s="2"/>
      <c r="M1176" s="21" t="s">
        <v>12701</v>
      </c>
      <c r="N1176" s="35">
        <v>5</v>
      </c>
      <c r="O1176" s="7">
        <v>35.799999999999997</v>
      </c>
      <c r="P1176" s="107" t="s">
        <v>12832</v>
      </c>
      <c r="Q1176" s="2">
        <v>44240</v>
      </c>
    </row>
    <row r="1177" spans="1:17">
      <c r="A1177" s="8">
        <v>34408886</v>
      </c>
      <c r="B1177" s="2">
        <f>INDEX(Tableau1[], MATCH(Tableau3[[#This Row],[REFERENCE]], Tableau1[NUMERO], 0), 2)</f>
        <v>44132</v>
      </c>
      <c r="C1177" t="str">
        <f>INDEX(Tableau1[], MATCH(Tableau3[[#This Row],[REFERENCE]], Tableau1[NUMERO], 0), 3)</f>
        <v>SPEC</v>
      </c>
      <c r="D1177" t="str">
        <f>INDEX(Tableau1[], MATCH(Tableau3[[#This Row],[REFERENCE]], Tableau1[NUMERO], 0),4)</f>
        <v>COP RACC MAINS 2</v>
      </c>
      <c r="E1177">
        <f>INDEX(Tableau1[], MATCH(Tableau3[[#This Row],[REFERENCE]], Tableau1[NUMERO], 0), 5)</f>
        <v>0</v>
      </c>
      <c r="H1177" t="s">
        <v>12611</v>
      </c>
      <c r="J1177" s="2">
        <v>44148</v>
      </c>
      <c r="K1177" s="2">
        <v>44148</v>
      </c>
      <c r="L1177" s="2"/>
      <c r="M1177" s="21" t="s">
        <v>12701</v>
      </c>
      <c r="N1177" s="35">
        <v>5</v>
      </c>
      <c r="O1177" s="7">
        <v>35.799999999999997</v>
      </c>
      <c r="P1177" s="107" t="s">
        <v>12832</v>
      </c>
      <c r="Q1177" s="2">
        <v>44240</v>
      </c>
    </row>
    <row r="1178" spans="1:17">
      <c r="A1178" s="8">
        <v>34408887</v>
      </c>
      <c r="B1178" s="2">
        <f>INDEX(Tableau1[], MATCH(Tableau3[[#This Row],[REFERENCE]], Tableau1[NUMERO], 0), 2)</f>
        <v>44132</v>
      </c>
      <c r="C1178" t="str">
        <f>INDEX(Tableau1[], MATCH(Tableau3[[#This Row],[REFERENCE]], Tableau1[NUMERO], 0), 3)</f>
        <v>SPEC</v>
      </c>
      <c r="D1178" t="str">
        <f>INDEX(Tableau1[], MATCH(Tableau3[[#This Row],[REFERENCE]], Tableau1[NUMERO], 0),4)</f>
        <v>COP RACC MAINS 1</v>
      </c>
      <c r="E1178">
        <f>INDEX(Tableau1[], MATCH(Tableau3[[#This Row],[REFERENCE]], Tableau1[NUMERO], 0), 5)</f>
        <v>0</v>
      </c>
      <c r="H1178" t="s">
        <v>12611</v>
      </c>
      <c r="J1178" s="2">
        <v>44148</v>
      </c>
      <c r="K1178" s="2">
        <v>44148</v>
      </c>
      <c r="L1178" s="2"/>
      <c r="M1178" s="21" t="s">
        <v>12701</v>
      </c>
      <c r="N1178" s="35">
        <v>5</v>
      </c>
      <c r="O1178" s="7">
        <v>35.799999999999997</v>
      </c>
      <c r="P1178" s="107" t="s">
        <v>12832</v>
      </c>
      <c r="Q1178" s="2">
        <v>44240</v>
      </c>
    </row>
    <row r="1179" spans="1:17">
      <c r="A1179" s="8">
        <v>34408888</v>
      </c>
      <c r="B1179" s="2">
        <f>INDEX(Tableau1[], MATCH(Tableau3[[#This Row],[REFERENCE]], Tableau1[NUMERO], 0), 2)</f>
        <v>44132</v>
      </c>
      <c r="C1179" t="str">
        <f>INDEX(Tableau1[], MATCH(Tableau3[[#This Row],[REFERENCE]], Tableau1[NUMERO], 0), 3)</f>
        <v>SPEC</v>
      </c>
      <c r="D1179" t="str">
        <f>INDEX(Tableau1[], MATCH(Tableau3[[#This Row],[REFERENCE]], Tableau1[NUMERO], 0),4)</f>
        <v>COP RACC UTIL 4</v>
      </c>
      <c r="E1179">
        <f>INDEX(Tableau1[], MATCH(Tableau3[[#This Row],[REFERENCE]], Tableau1[NUMERO], 0), 5)</f>
        <v>0</v>
      </c>
      <c r="H1179" t="s">
        <v>12611</v>
      </c>
      <c r="J1179" s="2">
        <v>44148</v>
      </c>
      <c r="K1179" s="2">
        <v>44148</v>
      </c>
      <c r="L1179" s="2"/>
      <c r="M1179" s="21" t="s">
        <v>12701</v>
      </c>
      <c r="N1179" s="35">
        <v>5</v>
      </c>
      <c r="O1179" s="7">
        <v>12.6</v>
      </c>
      <c r="P1179" s="107" t="s">
        <v>12832</v>
      </c>
      <c r="Q1179" s="2">
        <v>44240</v>
      </c>
    </row>
    <row r="1180" spans="1:17">
      <c r="A1180" s="8">
        <v>34408889</v>
      </c>
      <c r="B1180" s="2">
        <f>INDEX(Tableau1[], MATCH(Tableau3[[#This Row],[REFERENCE]], Tableau1[NUMERO], 0), 2)</f>
        <v>44132</v>
      </c>
      <c r="C1180" t="str">
        <f>INDEX(Tableau1[], MATCH(Tableau3[[#This Row],[REFERENCE]], Tableau1[NUMERO], 0), 3)</f>
        <v>SPEC</v>
      </c>
      <c r="D1180" t="str">
        <f>INDEX(Tableau1[], MATCH(Tableau3[[#This Row],[REFERENCE]], Tableau1[NUMERO], 0),4)</f>
        <v>COP RACC UTIL 3</v>
      </c>
      <c r="E1180">
        <f>INDEX(Tableau1[], MATCH(Tableau3[[#This Row],[REFERENCE]], Tableau1[NUMERO], 0), 5)</f>
        <v>0</v>
      </c>
      <c r="H1180" t="s">
        <v>12611</v>
      </c>
      <c r="J1180" s="2">
        <v>44148</v>
      </c>
      <c r="K1180" s="2">
        <v>44148</v>
      </c>
      <c r="L1180" s="2"/>
      <c r="M1180" s="21" t="s">
        <v>12701</v>
      </c>
      <c r="N1180" s="35">
        <v>5</v>
      </c>
      <c r="O1180" s="7">
        <v>12.6</v>
      </c>
      <c r="P1180" s="107" t="s">
        <v>12832</v>
      </c>
      <c r="Q1180" s="2">
        <v>44240</v>
      </c>
    </row>
    <row r="1181" spans="1:17">
      <c r="A1181" s="8">
        <v>34408890</v>
      </c>
      <c r="B1181" s="2">
        <f>INDEX(Tableau1[], MATCH(Tableau3[[#This Row],[REFERENCE]], Tableau1[NUMERO], 0), 2)</f>
        <v>44132</v>
      </c>
      <c r="C1181" t="str">
        <f>INDEX(Tableau1[], MATCH(Tableau3[[#This Row],[REFERENCE]], Tableau1[NUMERO], 0), 3)</f>
        <v>SPEC</v>
      </c>
      <c r="D1181" t="str">
        <f>INDEX(Tableau1[], MATCH(Tableau3[[#This Row],[REFERENCE]], Tableau1[NUMERO], 0),4)</f>
        <v>COP RACC UTIL 2</v>
      </c>
      <c r="E1181">
        <f>INDEX(Tableau1[], MATCH(Tableau3[[#This Row],[REFERENCE]], Tableau1[NUMERO], 0), 5)</f>
        <v>0</v>
      </c>
      <c r="H1181" t="s">
        <v>12611</v>
      </c>
      <c r="J1181" s="2">
        <v>44148</v>
      </c>
      <c r="K1181" s="2">
        <v>44148</v>
      </c>
      <c r="L1181" s="2"/>
      <c r="M1181" s="21" t="s">
        <v>12701</v>
      </c>
      <c r="N1181" s="35">
        <v>5</v>
      </c>
      <c r="O1181" s="7">
        <v>12.6</v>
      </c>
      <c r="P1181" s="107" t="s">
        <v>12832</v>
      </c>
      <c r="Q1181" s="2">
        <v>44240</v>
      </c>
    </row>
    <row r="1182" spans="1:17">
      <c r="A1182" s="8">
        <v>34408891</v>
      </c>
      <c r="B1182" s="2">
        <f>INDEX(Tableau1[], MATCH(Tableau3[[#This Row],[REFERENCE]], Tableau1[NUMERO], 0), 2)</f>
        <v>44132</v>
      </c>
      <c r="C1182" t="str">
        <f>INDEX(Tableau1[], MATCH(Tableau3[[#This Row],[REFERENCE]], Tableau1[NUMERO], 0), 3)</f>
        <v>SPEC</v>
      </c>
      <c r="D1182" t="str">
        <f>INDEX(Tableau1[], MATCH(Tableau3[[#This Row],[REFERENCE]], Tableau1[NUMERO], 0),4)</f>
        <v>COP RACC UTIL 1</v>
      </c>
      <c r="E1182">
        <f>INDEX(Tableau1[], MATCH(Tableau3[[#This Row],[REFERENCE]], Tableau1[NUMERO], 0), 5)</f>
        <v>0</v>
      </c>
      <c r="H1182" t="s">
        <v>12611</v>
      </c>
      <c r="J1182" s="2">
        <v>44148</v>
      </c>
      <c r="K1182" s="2">
        <v>44148</v>
      </c>
      <c r="L1182" s="2"/>
      <c r="M1182" s="21" t="s">
        <v>12701</v>
      </c>
      <c r="N1182" s="35">
        <v>5</v>
      </c>
      <c r="O1182" s="7">
        <v>12.6</v>
      </c>
      <c r="P1182" s="107" t="s">
        <v>12832</v>
      </c>
      <c r="Q1182" s="2">
        <v>44240</v>
      </c>
    </row>
    <row r="1183" spans="1:17">
      <c r="A1183" s="8">
        <v>34408906</v>
      </c>
      <c r="B1183" s="2">
        <f>INDEX(Tableau1[], MATCH(Tableau3[[#This Row],[REFERENCE]], Tableau1[NUMERO], 0), 2)</f>
        <v>44138</v>
      </c>
      <c r="C1183" t="str">
        <f>INDEX(Tableau1[], MATCH(Tableau3[[#This Row],[REFERENCE]], Tableau1[NUMERO], 0), 3)</f>
        <v>SPEC</v>
      </c>
      <c r="D1183" t="str">
        <f>INDEX(Tableau1[], MATCH(Tableau3[[#This Row],[REFERENCE]], Tableau1[NUMERO], 0),4)</f>
        <v>COP LIAISON NSX400 LINERGY N</v>
      </c>
      <c r="E1183">
        <f>INDEX(Tableau1[], MATCH(Tableau3[[#This Row],[REFERENCE]], Tableau1[NUMERO], 0), 5)</f>
        <v>0</v>
      </c>
      <c r="H1183" t="s">
        <v>12611</v>
      </c>
      <c r="J1183" s="2">
        <v>44148</v>
      </c>
      <c r="K1183" s="2">
        <v>44148</v>
      </c>
      <c r="L1183" s="2"/>
      <c r="M1183" s="21" t="s">
        <v>12701</v>
      </c>
      <c r="N1183" s="35">
        <v>5</v>
      </c>
      <c r="O1183" s="7">
        <v>10.6</v>
      </c>
      <c r="P1183" s="107" t="s">
        <v>12832</v>
      </c>
      <c r="Q1183" s="2">
        <v>44240</v>
      </c>
    </row>
    <row r="1184" spans="1:17">
      <c r="A1184" s="8">
        <v>34408910</v>
      </c>
      <c r="B1184" s="2">
        <f>INDEX(Tableau1[], MATCH(Tableau3[[#This Row],[REFERENCE]], Tableau1[NUMERO], 0), 2)</f>
        <v>44138</v>
      </c>
      <c r="C1184" t="str">
        <f>INDEX(Tableau1[], MATCH(Tableau3[[#This Row],[REFERENCE]], Tableau1[NUMERO], 0), 3)</f>
        <v>SPEC</v>
      </c>
      <c r="D1184" t="str">
        <f>INDEX(Tableau1[], MATCH(Tableau3[[#This Row],[REFERENCE]], Tableau1[NUMERO], 0),4)</f>
        <v>COP LIAISON NSX400 LINERGY L1</v>
      </c>
      <c r="E1184">
        <f>INDEX(Tableau1[], MATCH(Tableau3[[#This Row],[REFERENCE]], Tableau1[NUMERO], 0), 5)</f>
        <v>0</v>
      </c>
      <c r="H1184" t="s">
        <v>12611</v>
      </c>
      <c r="J1184" s="2">
        <v>44148</v>
      </c>
      <c r="K1184" s="2">
        <v>44148</v>
      </c>
      <c r="L1184" s="2"/>
      <c r="M1184" s="21" t="s">
        <v>12701</v>
      </c>
      <c r="N1184" s="35">
        <v>5</v>
      </c>
      <c r="O1184" s="7">
        <v>7.3</v>
      </c>
      <c r="P1184" s="107" t="s">
        <v>12832</v>
      </c>
      <c r="Q1184" s="2">
        <v>44240</v>
      </c>
    </row>
    <row r="1185" spans="1:17">
      <c r="A1185" s="8">
        <v>34408911</v>
      </c>
      <c r="B1185" s="2">
        <f>INDEX(Tableau1[], MATCH(Tableau3[[#This Row],[REFERENCE]], Tableau1[NUMERO], 0), 2)</f>
        <v>44138</v>
      </c>
      <c r="C1185" t="str">
        <f>INDEX(Tableau1[], MATCH(Tableau3[[#This Row],[REFERENCE]], Tableau1[NUMERO], 0), 3)</f>
        <v>SPEC</v>
      </c>
      <c r="D1185" t="str">
        <f>INDEX(Tableau1[], MATCH(Tableau3[[#This Row],[REFERENCE]], Tableau1[NUMERO], 0),4)</f>
        <v>COP LIAISON NSX400 LINERGY L2</v>
      </c>
      <c r="E1185">
        <f>INDEX(Tableau1[], MATCH(Tableau3[[#This Row],[REFERENCE]], Tableau1[NUMERO], 0), 5)</f>
        <v>0</v>
      </c>
      <c r="H1185" t="s">
        <v>12611</v>
      </c>
      <c r="J1185" s="2">
        <v>44148</v>
      </c>
      <c r="K1185" s="2">
        <v>44148</v>
      </c>
      <c r="L1185" s="2"/>
      <c r="M1185" s="21" t="s">
        <v>12701</v>
      </c>
      <c r="N1185" s="35">
        <v>5</v>
      </c>
      <c r="O1185" s="7">
        <v>9.5</v>
      </c>
      <c r="P1185" s="107" t="s">
        <v>12832</v>
      </c>
      <c r="Q1185" s="2">
        <v>44240</v>
      </c>
    </row>
    <row r="1186" spans="1:17">
      <c r="A1186" s="8">
        <v>34408912</v>
      </c>
      <c r="B1186" s="2">
        <f>INDEX(Tableau1[], MATCH(Tableau3[[#This Row],[REFERENCE]], Tableau1[NUMERO], 0), 2)</f>
        <v>44138</v>
      </c>
      <c r="C1186" t="str">
        <f>INDEX(Tableau1[], MATCH(Tableau3[[#This Row],[REFERENCE]], Tableau1[NUMERO], 0), 3)</f>
        <v>SPEC</v>
      </c>
      <c r="D1186" t="str">
        <f>INDEX(Tableau1[], MATCH(Tableau3[[#This Row],[REFERENCE]], Tableau1[NUMERO], 0),4)</f>
        <v>COP LIAISON NSX400 LINERGY L3</v>
      </c>
      <c r="E1186">
        <f>INDEX(Tableau1[], MATCH(Tableau3[[#This Row],[REFERENCE]], Tableau1[NUMERO], 0), 5)</f>
        <v>0</v>
      </c>
      <c r="H1186" t="s">
        <v>12611</v>
      </c>
      <c r="J1186" s="2">
        <v>44148</v>
      </c>
      <c r="K1186" s="2">
        <v>44148</v>
      </c>
      <c r="L1186" s="2"/>
      <c r="M1186" s="21" t="s">
        <v>12701</v>
      </c>
      <c r="N1186" s="35">
        <v>5</v>
      </c>
      <c r="O1186" s="7">
        <v>12</v>
      </c>
      <c r="P1186" s="107" t="s">
        <v>12832</v>
      </c>
      <c r="Q1186" s="2">
        <v>44240</v>
      </c>
    </row>
    <row r="1187" spans="1:17">
      <c r="A1187" s="8">
        <v>34408914</v>
      </c>
      <c r="B1187" s="2">
        <f>INDEX(Tableau1[], MATCH(Tableau3[[#This Row],[REFERENCE]], Tableau1[NUMERO], 0), 2)</f>
        <v>44138</v>
      </c>
      <c r="C1187" t="str">
        <f>INDEX(Tableau1[], MATCH(Tableau3[[#This Row],[REFERENCE]], Tableau1[NUMERO], 0), 3)</f>
        <v>SPEC</v>
      </c>
      <c r="D1187" t="str">
        <f>INDEX(Tableau1[], MATCH(Tableau3[[#This Row],[REFERENCE]], Tableau1[NUMERO], 0),4)</f>
        <v>COP LIAISON NSX400 UTIL 1</v>
      </c>
      <c r="E1187">
        <f>INDEX(Tableau1[], MATCH(Tableau3[[#This Row],[REFERENCE]], Tableau1[NUMERO], 0), 5)</f>
        <v>0</v>
      </c>
      <c r="H1187" t="s">
        <v>12611</v>
      </c>
      <c r="J1187" s="2">
        <v>44148</v>
      </c>
      <c r="K1187" s="2">
        <v>44148</v>
      </c>
      <c r="L1187" s="2"/>
      <c r="M1187" s="21" t="s">
        <v>12701</v>
      </c>
      <c r="N1187" s="35">
        <v>5</v>
      </c>
      <c r="O1187" s="7">
        <v>11.4</v>
      </c>
      <c r="P1187" s="107" t="s">
        <v>12832</v>
      </c>
      <c r="Q1187" s="2">
        <v>44240</v>
      </c>
    </row>
    <row r="1188" spans="1:17">
      <c r="A1188" s="8">
        <v>34408922</v>
      </c>
      <c r="B1188" s="2">
        <f>INDEX(Tableau1[], MATCH(Tableau3[[#This Row],[REFERENCE]], Tableau1[NUMERO], 0), 2)</f>
        <v>44139</v>
      </c>
      <c r="C1188" t="str">
        <f>INDEX(Tableau1[], MATCH(Tableau3[[#This Row],[REFERENCE]], Tableau1[NUMERO], 0), 3)</f>
        <v>SPEC</v>
      </c>
      <c r="D1188" t="str">
        <f>INDEX(Tableau1[], MATCH(Tableau3[[#This Row],[REFERENCE]], Tableau1[NUMERO], 0),4)</f>
        <v>COP PLAGE DE RACC</v>
      </c>
      <c r="E1188">
        <f>INDEX(Tableau1[], MATCH(Tableau3[[#This Row],[REFERENCE]], Tableau1[NUMERO], 0), 5)</f>
        <v>0</v>
      </c>
      <c r="H1188" t="s">
        <v>12611</v>
      </c>
      <c r="J1188" s="2">
        <v>44148</v>
      </c>
      <c r="K1188" s="2">
        <v>44148</v>
      </c>
      <c r="L1188" s="2"/>
      <c r="M1188" s="21" t="s">
        <v>12701</v>
      </c>
      <c r="N1188" s="35">
        <v>5</v>
      </c>
      <c r="O1188" s="7">
        <v>15.5</v>
      </c>
      <c r="P1188" s="107" t="s">
        <v>12832</v>
      </c>
      <c r="Q1188" s="2">
        <v>44240</v>
      </c>
    </row>
    <row r="1189" spans="1:17">
      <c r="A1189" s="8">
        <v>34408923</v>
      </c>
      <c r="B1189" s="2">
        <f>INDEX(Tableau1[], MATCH(Tableau3[[#This Row],[REFERENCE]], Tableau1[NUMERO], 0), 2)</f>
        <v>44139</v>
      </c>
      <c r="C1189" t="str">
        <f>INDEX(Tableau1[], MATCH(Tableau3[[#This Row],[REFERENCE]], Tableau1[NUMERO], 0), 3)</f>
        <v>SPEC</v>
      </c>
      <c r="D1189" t="str">
        <f>INDEX(Tableau1[], MATCH(Tableau3[[#This Row],[REFERENCE]], Tableau1[NUMERO], 0),4)</f>
        <v>COP PLAGE DE RACC N</v>
      </c>
      <c r="E1189">
        <f>INDEX(Tableau1[], MATCH(Tableau3[[#This Row],[REFERENCE]], Tableau1[NUMERO], 0), 5)</f>
        <v>0</v>
      </c>
      <c r="H1189" t="s">
        <v>12611</v>
      </c>
      <c r="J1189" s="2">
        <v>44148</v>
      </c>
      <c r="K1189" s="2">
        <v>44148</v>
      </c>
      <c r="L1189" s="2"/>
      <c r="M1189" s="21" t="s">
        <v>12701</v>
      </c>
      <c r="N1189" s="35">
        <v>5</v>
      </c>
      <c r="O1189" s="7">
        <v>4.0999999999999996</v>
      </c>
      <c r="P1189" s="107" t="s">
        <v>12832</v>
      </c>
      <c r="Q1189" s="2">
        <v>44240</v>
      </c>
    </row>
    <row r="1190" spans="1:17">
      <c r="A1190" s="8">
        <v>34408924</v>
      </c>
      <c r="B1190" s="2">
        <f>INDEX(Tableau1[], MATCH(Tableau3[[#This Row],[REFERENCE]], Tableau1[NUMERO], 0), 2)</f>
        <v>44139</v>
      </c>
      <c r="C1190" t="str">
        <f>INDEX(Tableau1[], MATCH(Tableau3[[#This Row],[REFERENCE]], Tableau1[NUMERO], 0), 3)</f>
        <v>SPEC</v>
      </c>
      <c r="D1190" t="str">
        <f>INDEX(Tableau1[], MATCH(Tableau3[[#This Row],[REFERENCE]], Tableau1[NUMERO], 0),4)</f>
        <v>COP RACC UTIL 1</v>
      </c>
      <c r="E1190">
        <f>INDEX(Tableau1[], MATCH(Tableau3[[#This Row],[REFERENCE]], Tableau1[NUMERO], 0), 5)</f>
        <v>0</v>
      </c>
      <c r="H1190" t="s">
        <v>12611</v>
      </c>
      <c r="J1190" s="2">
        <v>44148</v>
      </c>
      <c r="K1190" s="2">
        <v>44148</v>
      </c>
      <c r="L1190" s="2"/>
      <c r="M1190" s="21" t="s">
        <v>12701</v>
      </c>
      <c r="N1190" s="35">
        <v>5</v>
      </c>
      <c r="O1190" s="7">
        <v>18.5</v>
      </c>
      <c r="P1190" s="107" t="s">
        <v>12832</v>
      </c>
      <c r="Q1190" s="2">
        <v>44240</v>
      </c>
    </row>
    <row r="1191" spans="1:17">
      <c r="A1191" s="8">
        <v>34408925</v>
      </c>
      <c r="B1191" s="2">
        <f>INDEX(Tableau1[], MATCH(Tableau3[[#This Row],[REFERENCE]], Tableau1[NUMERO], 0), 2)</f>
        <v>44139</v>
      </c>
      <c r="C1191" t="str">
        <f>INDEX(Tableau1[], MATCH(Tableau3[[#This Row],[REFERENCE]], Tableau1[NUMERO], 0), 3)</f>
        <v>SPEC</v>
      </c>
      <c r="D1191" t="str">
        <f>INDEX(Tableau1[], MATCH(Tableau3[[#This Row],[REFERENCE]], Tableau1[NUMERO], 0),4)</f>
        <v>COP RACC UTIL 2</v>
      </c>
      <c r="E1191">
        <f>INDEX(Tableau1[], MATCH(Tableau3[[#This Row],[REFERENCE]], Tableau1[NUMERO], 0), 5)</f>
        <v>0</v>
      </c>
      <c r="H1191" t="s">
        <v>12611</v>
      </c>
      <c r="J1191" s="2">
        <v>44148</v>
      </c>
      <c r="K1191" s="2">
        <v>44148</v>
      </c>
      <c r="L1191" s="2"/>
      <c r="M1191" s="21" t="s">
        <v>12701</v>
      </c>
      <c r="N1191" s="35">
        <v>5</v>
      </c>
      <c r="O1191" s="7">
        <v>15.9</v>
      </c>
      <c r="P1191" s="107" t="s">
        <v>12832</v>
      </c>
      <c r="Q1191" s="2">
        <v>44240</v>
      </c>
    </row>
    <row r="1192" spans="1:17">
      <c r="A1192" s="8">
        <v>34408926</v>
      </c>
      <c r="B1192" s="2">
        <f>INDEX(Tableau1[], MATCH(Tableau3[[#This Row],[REFERENCE]], Tableau1[NUMERO], 0), 2)</f>
        <v>44140</v>
      </c>
      <c r="C1192" t="str">
        <f>INDEX(Tableau1[], MATCH(Tableau3[[#This Row],[REFERENCE]], Tableau1[NUMERO], 0), 3)</f>
        <v>SPEC</v>
      </c>
      <c r="D1192" t="str">
        <f>INDEX(Tableau1[], MATCH(Tableau3[[#This Row],[REFERENCE]], Tableau1[NUMERO], 0),4)</f>
        <v>COP LIAISON NS1250 LINERGY L2</v>
      </c>
      <c r="E1192">
        <f>INDEX(Tableau1[], MATCH(Tableau3[[#This Row],[REFERENCE]], Tableau1[NUMERO], 0), 5)</f>
        <v>0</v>
      </c>
      <c r="H1192" t="s">
        <v>12611</v>
      </c>
      <c r="J1192" s="2">
        <v>44148</v>
      </c>
      <c r="K1192" s="2">
        <v>44148</v>
      </c>
      <c r="L1192" s="2"/>
      <c r="M1192" s="21" t="s">
        <v>12701</v>
      </c>
      <c r="N1192" s="35">
        <v>5</v>
      </c>
      <c r="O1192" s="7">
        <v>5.8</v>
      </c>
      <c r="P1192" s="107" t="s">
        <v>12832</v>
      </c>
      <c r="Q1192" s="2">
        <v>44240</v>
      </c>
    </row>
    <row r="1193" spans="1:17">
      <c r="A1193" s="8">
        <v>34408927</v>
      </c>
      <c r="B1193" s="2">
        <f>INDEX(Tableau1[], MATCH(Tableau3[[#This Row],[REFERENCE]], Tableau1[NUMERO], 0), 2)</f>
        <v>44140</v>
      </c>
      <c r="C1193" t="str">
        <f>INDEX(Tableau1[], MATCH(Tableau3[[#This Row],[REFERENCE]], Tableau1[NUMERO], 0), 3)</f>
        <v>SPEC</v>
      </c>
      <c r="D1193" t="str">
        <f>INDEX(Tableau1[], MATCH(Tableau3[[#This Row],[REFERENCE]], Tableau1[NUMERO], 0),4)</f>
        <v>COP LIAISON NS1250 LINERGY L1</v>
      </c>
      <c r="E1193">
        <f>INDEX(Tableau1[], MATCH(Tableau3[[#This Row],[REFERENCE]], Tableau1[NUMERO], 0), 5)</f>
        <v>0</v>
      </c>
      <c r="H1193" t="s">
        <v>12611</v>
      </c>
      <c r="J1193" s="2">
        <v>44148</v>
      </c>
      <c r="K1193" s="2">
        <v>44148</v>
      </c>
      <c r="L1193" s="2"/>
      <c r="M1193" s="21" t="s">
        <v>12701</v>
      </c>
      <c r="N1193" s="35">
        <v>5</v>
      </c>
      <c r="O1193" s="7">
        <v>4.7</v>
      </c>
      <c r="P1193" s="107" t="s">
        <v>12832</v>
      </c>
      <c r="Q1193" s="2">
        <v>44240</v>
      </c>
    </row>
    <row r="1194" spans="1:17">
      <c r="A1194" s="8">
        <v>34408928</v>
      </c>
      <c r="B1194" s="2">
        <f>INDEX(Tableau1[], MATCH(Tableau3[[#This Row],[REFERENCE]], Tableau1[NUMERO], 0), 2)</f>
        <v>44140</v>
      </c>
      <c r="C1194" t="str">
        <f>INDEX(Tableau1[], MATCH(Tableau3[[#This Row],[REFERENCE]], Tableau1[NUMERO], 0), 3)</f>
        <v>SPEC</v>
      </c>
      <c r="D1194" t="str">
        <f>INDEX(Tableau1[], MATCH(Tableau3[[#This Row],[REFERENCE]], Tableau1[NUMERO], 0),4)</f>
        <v>COP LIAISON NS250 LINERGY N</v>
      </c>
      <c r="E1194">
        <f>INDEX(Tableau1[], MATCH(Tableau3[[#This Row],[REFERENCE]], Tableau1[NUMERO], 0), 5)</f>
        <v>0</v>
      </c>
      <c r="H1194" t="s">
        <v>12611</v>
      </c>
      <c r="J1194" s="2">
        <v>44148</v>
      </c>
      <c r="K1194" s="2">
        <v>44148</v>
      </c>
      <c r="L1194" s="2"/>
      <c r="M1194" s="21" t="s">
        <v>12701</v>
      </c>
      <c r="N1194" s="35">
        <v>5</v>
      </c>
      <c r="O1194" s="7">
        <v>3.7</v>
      </c>
      <c r="P1194" s="107" t="s">
        <v>12832</v>
      </c>
      <c r="Q1194" s="2">
        <v>44240</v>
      </c>
    </row>
    <row r="1195" spans="1:17">
      <c r="A1195" s="8">
        <v>34408929</v>
      </c>
      <c r="B1195" s="2">
        <f>INDEX(Tableau1[], MATCH(Tableau3[[#This Row],[REFERENCE]], Tableau1[NUMERO], 0), 2)</f>
        <v>44140</v>
      </c>
      <c r="C1195" t="str">
        <f>INDEX(Tableau1[], MATCH(Tableau3[[#This Row],[REFERENCE]], Tableau1[NUMERO], 0), 3)</f>
        <v>SPEC</v>
      </c>
      <c r="D1195" t="str">
        <f>INDEX(Tableau1[], MATCH(Tableau3[[#This Row],[REFERENCE]], Tableau1[NUMERO], 0),4)</f>
        <v>COP LIAISON NS250 LINERGY N</v>
      </c>
      <c r="E1195">
        <f>INDEX(Tableau1[], MATCH(Tableau3[[#This Row],[REFERENCE]], Tableau1[NUMERO], 0), 5)</f>
        <v>0</v>
      </c>
      <c r="H1195" t="s">
        <v>12611</v>
      </c>
      <c r="J1195" s="2">
        <v>44148</v>
      </c>
      <c r="K1195" s="2">
        <v>44148</v>
      </c>
      <c r="L1195" s="2"/>
      <c r="M1195" s="21" t="s">
        <v>12701</v>
      </c>
      <c r="N1195" s="35">
        <v>5</v>
      </c>
      <c r="O1195" s="7">
        <v>3.4</v>
      </c>
      <c r="P1195" s="107" t="s">
        <v>12832</v>
      </c>
      <c r="Q1195" s="2">
        <v>44240</v>
      </c>
    </row>
    <row r="1196" spans="1:17">
      <c r="A1196" s="8">
        <v>34408939</v>
      </c>
      <c r="B1196" s="2">
        <f>INDEX(Tableau1[], MATCH(Tableau3[[#This Row],[REFERENCE]], Tableau1[NUMERO], 0), 2)</f>
        <v>44147</v>
      </c>
      <c r="C1196" t="str">
        <f>INDEX(Tableau1[], MATCH(Tableau3[[#This Row],[REFERENCE]], Tableau1[NUMERO], 0), 3)</f>
        <v>SPEC</v>
      </c>
      <c r="D1196" t="str">
        <f>INDEX(Tableau1[], MATCH(Tableau3[[#This Row],[REFERENCE]], Tableau1[NUMERO], 0),4)</f>
        <v>COP RACC MAINS</v>
      </c>
      <c r="E1196">
        <f>INDEX(Tableau1[], MATCH(Tableau3[[#This Row],[REFERENCE]], Tableau1[NUMERO], 0), 5)</f>
        <v>0</v>
      </c>
      <c r="H1196" t="s">
        <v>12611</v>
      </c>
      <c r="J1196" s="2">
        <v>44148</v>
      </c>
      <c r="K1196" s="2">
        <v>44148</v>
      </c>
      <c r="L1196" s="2"/>
      <c r="M1196" s="21" t="s">
        <v>12701</v>
      </c>
      <c r="N1196" s="35">
        <v>5</v>
      </c>
      <c r="O1196" s="7">
        <v>22.1</v>
      </c>
      <c r="P1196" s="107" t="s">
        <v>12832</v>
      </c>
      <c r="Q1196" s="2">
        <v>44240</v>
      </c>
    </row>
    <row r="1197" spans="1:17">
      <c r="A1197" s="8">
        <v>34408851</v>
      </c>
      <c r="B1197" s="2">
        <f>INDEX(Tableau1[], MATCH(Tableau3[[#This Row],[REFERENCE]], Tableau1[NUMERO], 0), 2)</f>
        <v>44119</v>
      </c>
      <c r="C1197" t="str">
        <f>INDEX(Tableau1[], MATCH(Tableau3[[#This Row],[REFERENCE]], Tableau1[NUMERO], 0), 3)</f>
        <v>SPEC</v>
      </c>
      <c r="D1197" t="str">
        <f>INDEX(Tableau1[], MATCH(Tableau3[[#This Row],[REFERENCE]], Tableau1[NUMERO], 0),4)</f>
        <v>COP LIAISON NSX400 LINERGY N</v>
      </c>
      <c r="E1197">
        <f>INDEX(Tableau1[], MATCH(Tableau3[[#This Row],[REFERENCE]], Tableau1[NUMERO], 0), 5)</f>
        <v>0</v>
      </c>
      <c r="H1197" t="s">
        <v>12611</v>
      </c>
      <c r="J1197" s="2">
        <v>44148</v>
      </c>
      <c r="K1197" s="2">
        <v>44148</v>
      </c>
      <c r="L1197" s="2"/>
      <c r="M1197" s="21" t="s">
        <v>12701</v>
      </c>
      <c r="N1197" s="35">
        <v>10</v>
      </c>
      <c r="O1197" s="7">
        <v>9.6999999999999993</v>
      </c>
      <c r="P1197" s="107" t="s">
        <v>12832</v>
      </c>
      <c r="Q1197" s="2">
        <v>44240</v>
      </c>
    </row>
    <row r="1198" spans="1:17">
      <c r="A1198" s="8">
        <v>34408852</v>
      </c>
      <c r="B1198" s="2">
        <f>INDEX(Tableau1[], MATCH(Tableau3[[#This Row],[REFERENCE]], Tableau1[NUMERO], 0), 2)</f>
        <v>44119</v>
      </c>
      <c r="C1198" t="str">
        <f>INDEX(Tableau1[], MATCH(Tableau3[[#This Row],[REFERENCE]], Tableau1[NUMERO], 0), 3)</f>
        <v>SPEC</v>
      </c>
      <c r="D1198" t="str">
        <f>INDEX(Tableau1[], MATCH(Tableau3[[#This Row],[REFERENCE]], Tableau1[NUMERO], 0),4)</f>
        <v>COP LIAISON NSX400 LINERGY L1</v>
      </c>
      <c r="E1198">
        <f>INDEX(Tableau1[], MATCH(Tableau3[[#This Row],[REFERENCE]], Tableau1[NUMERO], 0), 5)</f>
        <v>0</v>
      </c>
      <c r="H1198" t="s">
        <v>12611</v>
      </c>
      <c r="J1198" s="2">
        <v>44148</v>
      </c>
      <c r="K1198" s="2">
        <v>44148</v>
      </c>
      <c r="L1198" s="2"/>
      <c r="M1198" s="21" t="s">
        <v>12701</v>
      </c>
      <c r="N1198" s="35">
        <v>10</v>
      </c>
      <c r="O1198" s="7">
        <v>11.9</v>
      </c>
      <c r="P1198" s="107" t="s">
        <v>12832</v>
      </c>
      <c r="Q1198" s="2">
        <v>44240</v>
      </c>
    </row>
    <row r="1199" spans="1:17">
      <c r="A1199" s="8">
        <v>34408853</v>
      </c>
      <c r="B1199" s="2">
        <f>INDEX(Tableau1[], MATCH(Tableau3[[#This Row],[REFERENCE]], Tableau1[NUMERO], 0), 2)</f>
        <v>44119</v>
      </c>
      <c r="C1199" t="str">
        <f>INDEX(Tableau1[], MATCH(Tableau3[[#This Row],[REFERENCE]], Tableau1[NUMERO], 0), 3)</f>
        <v>SPEC</v>
      </c>
      <c r="D1199" t="str">
        <f>INDEX(Tableau1[], MATCH(Tableau3[[#This Row],[REFERENCE]], Tableau1[NUMERO], 0),4)</f>
        <v>COP LIAISON NSX400 LINERGY L2</v>
      </c>
      <c r="E1199">
        <f>INDEX(Tableau1[], MATCH(Tableau3[[#This Row],[REFERENCE]], Tableau1[NUMERO], 0), 5)</f>
        <v>0</v>
      </c>
      <c r="H1199" t="s">
        <v>12611</v>
      </c>
      <c r="J1199" s="2">
        <v>44148</v>
      </c>
      <c r="K1199" s="2">
        <v>44148</v>
      </c>
      <c r="L1199" s="2"/>
      <c r="M1199" s="21" t="s">
        <v>12701</v>
      </c>
      <c r="N1199" s="35">
        <v>10</v>
      </c>
      <c r="O1199" s="7">
        <v>14.3</v>
      </c>
      <c r="P1199" s="107" t="s">
        <v>12832</v>
      </c>
      <c r="Q1199" s="2">
        <v>44240</v>
      </c>
    </row>
    <row r="1200" spans="1:17">
      <c r="A1200" s="8">
        <v>34408866</v>
      </c>
      <c r="B1200" s="2">
        <f>INDEX(Tableau1[], MATCH(Tableau3[[#This Row],[REFERENCE]], Tableau1[NUMERO], 0), 2)</f>
        <v>44131</v>
      </c>
      <c r="C1200" t="str">
        <f>INDEX(Tableau1[], MATCH(Tableau3[[#This Row],[REFERENCE]], Tableau1[NUMERO], 0), 3)</f>
        <v>SPEC</v>
      </c>
      <c r="D1200" t="str">
        <f>INDEX(Tableau1[], MATCH(Tableau3[[#This Row],[REFERENCE]], Tableau1[NUMERO], 0),4)</f>
        <v>COP LIAISON NSX250 LINERGY L1</v>
      </c>
      <c r="E1200">
        <f>INDEX(Tableau1[], MATCH(Tableau3[[#This Row],[REFERENCE]], Tableau1[NUMERO], 0), 5)</f>
        <v>0</v>
      </c>
      <c r="H1200" t="s">
        <v>12611</v>
      </c>
      <c r="J1200" s="2">
        <v>44148</v>
      </c>
      <c r="K1200" s="2">
        <v>44148</v>
      </c>
      <c r="L1200" s="2"/>
      <c r="M1200" s="21" t="s">
        <v>12701</v>
      </c>
      <c r="N1200" s="35">
        <v>10</v>
      </c>
      <c r="O1200" s="7">
        <v>4.5</v>
      </c>
      <c r="P1200" s="107" t="s">
        <v>12832</v>
      </c>
      <c r="Q1200" s="2">
        <v>44240</v>
      </c>
    </row>
    <row r="1201" spans="1:17">
      <c r="A1201" s="8">
        <v>34408867</v>
      </c>
      <c r="B1201" s="2">
        <f>INDEX(Tableau1[], MATCH(Tableau3[[#This Row],[REFERENCE]], Tableau1[NUMERO], 0), 2)</f>
        <v>44131</v>
      </c>
      <c r="C1201" t="str">
        <f>INDEX(Tableau1[], MATCH(Tableau3[[#This Row],[REFERENCE]], Tableau1[NUMERO], 0), 3)</f>
        <v>SPEC</v>
      </c>
      <c r="D1201" t="str">
        <f>INDEX(Tableau1[], MATCH(Tableau3[[#This Row],[REFERENCE]], Tableau1[NUMERO], 0),4)</f>
        <v>COP LIAISON NSX250 LINERGY L2</v>
      </c>
      <c r="E1201">
        <f>INDEX(Tableau1[], MATCH(Tableau3[[#This Row],[REFERENCE]], Tableau1[NUMERO], 0), 5)</f>
        <v>0</v>
      </c>
      <c r="H1201" t="s">
        <v>12611</v>
      </c>
      <c r="J1201" s="2">
        <v>44148</v>
      </c>
      <c r="K1201" s="2">
        <v>44148</v>
      </c>
      <c r="L1201" s="2"/>
      <c r="M1201" s="21" t="s">
        <v>12701</v>
      </c>
      <c r="N1201" s="35">
        <v>10</v>
      </c>
      <c r="O1201" s="7">
        <v>5.5</v>
      </c>
      <c r="P1201" s="107" t="s">
        <v>12832</v>
      </c>
      <c r="Q1201" s="2">
        <v>44240</v>
      </c>
    </row>
    <row r="1202" spans="1:17">
      <c r="A1202" s="8">
        <v>34408872</v>
      </c>
      <c r="B1202" s="2">
        <f>INDEX(Tableau1[], MATCH(Tableau3[[#This Row],[REFERENCE]], Tableau1[NUMERO], 0), 2)</f>
        <v>44131</v>
      </c>
      <c r="C1202" t="str">
        <f>INDEX(Tableau1[], MATCH(Tableau3[[#This Row],[REFERENCE]], Tableau1[NUMERO], 0), 3)</f>
        <v>SPEC</v>
      </c>
      <c r="D1202" t="str">
        <f>INDEX(Tableau1[], MATCH(Tableau3[[#This Row],[REFERENCE]], Tableau1[NUMERO], 0),4)</f>
        <v>COP LIAISON NSX250 LINERGY L3</v>
      </c>
      <c r="E1202">
        <f>INDEX(Tableau1[], MATCH(Tableau3[[#This Row],[REFERENCE]], Tableau1[NUMERO], 0), 5)</f>
        <v>0</v>
      </c>
      <c r="H1202" t="s">
        <v>12611</v>
      </c>
      <c r="J1202" s="2">
        <v>44148</v>
      </c>
      <c r="K1202" s="2">
        <v>44148</v>
      </c>
      <c r="L1202" s="2"/>
      <c r="M1202" s="21" t="s">
        <v>12701</v>
      </c>
      <c r="N1202" s="35">
        <v>10</v>
      </c>
      <c r="O1202" s="7">
        <v>5.0999999999999996</v>
      </c>
      <c r="P1202" s="107" t="s">
        <v>12832</v>
      </c>
      <c r="Q1202" s="2">
        <v>44240</v>
      </c>
    </row>
    <row r="1203" spans="1:17">
      <c r="A1203" s="8">
        <v>34408873</v>
      </c>
      <c r="B1203" s="2">
        <f>INDEX(Tableau1[], MATCH(Tableau3[[#This Row],[REFERENCE]], Tableau1[NUMERO], 0), 2)</f>
        <v>44131</v>
      </c>
      <c r="C1203" t="str">
        <f>INDEX(Tableau1[], MATCH(Tableau3[[#This Row],[REFERENCE]], Tableau1[NUMERO], 0), 3)</f>
        <v>SPEC</v>
      </c>
      <c r="D1203" t="str">
        <f>INDEX(Tableau1[], MATCH(Tableau3[[#This Row],[REFERENCE]], Tableau1[NUMERO], 0),4)</f>
        <v>COP LIAISON NSX250 LINERGY N</v>
      </c>
      <c r="E1203">
        <f>INDEX(Tableau1[], MATCH(Tableau3[[#This Row],[REFERENCE]], Tableau1[NUMERO], 0), 5)</f>
        <v>0</v>
      </c>
      <c r="H1203" t="s">
        <v>12611</v>
      </c>
      <c r="J1203" s="2">
        <v>44148</v>
      </c>
      <c r="K1203" s="2">
        <v>44148</v>
      </c>
      <c r="L1203" s="2"/>
      <c r="M1203" s="21" t="s">
        <v>12701</v>
      </c>
      <c r="N1203" s="35">
        <v>10</v>
      </c>
      <c r="O1203" s="7">
        <v>11.3</v>
      </c>
      <c r="P1203" s="107" t="s">
        <v>12832</v>
      </c>
      <c r="Q1203" s="2">
        <v>44240</v>
      </c>
    </row>
    <row r="1204" spans="1:17">
      <c r="A1204" s="8">
        <v>34408874</v>
      </c>
      <c r="B1204" s="2">
        <f>INDEX(Tableau1[], MATCH(Tableau3[[#This Row],[REFERENCE]], Tableau1[NUMERO], 0), 2)</f>
        <v>44131</v>
      </c>
      <c r="C1204" t="str">
        <f>INDEX(Tableau1[], MATCH(Tableau3[[#This Row],[REFERENCE]], Tableau1[NUMERO], 0), 3)</f>
        <v>SPEC</v>
      </c>
      <c r="D1204" t="str">
        <f>INDEX(Tableau1[], MATCH(Tableau3[[#This Row],[REFERENCE]], Tableau1[NUMERO], 0),4)</f>
        <v>COP LIAISON NSX250 LINERGY L1</v>
      </c>
      <c r="E1204">
        <f>INDEX(Tableau1[], MATCH(Tableau3[[#This Row],[REFERENCE]], Tableau1[NUMERO], 0), 5)</f>
        <v>0</v>
      </c>
      <c r="H1204" t="s">
        <v>12611</v>
      </c>
      <c r="J1204" s="2">
        <v>44148</v>
      </c>
      <c r="K1204" s="2">
        <v>44148</v>
      </c>
      <c r="L1204" s="2"/>
      <c r="M1204" s="21" t="s">
        <v>12701</v>
      </c>
      <c r="N1204" s="35">
        <v>10</v>
      </c>
      <c r="O1204" s="7">
        <v>9.1999999999999993</v>
      </c>
      <c r="P1204" s="107" t="s">
        <v>12832</v>
      </c>
      <c r="Q1204" s="2">
        <v>44240</v>
      </c>
    </row>
    <row r="1205" spans="1:17">
      <c r="A1205" s="8">
        <v>34408875</v>
      </c>
      <c r="B1205" s="2">
        <f>INDEX(Tableau1[], MATCH(Tableau3[[#This Row],[REFERENCE]], Tableau1[NUMERO], 0), 2)</f>
        <v>44131</v>
      </c>
      <c r="C1205" t="str">
        <f>INDEX(Tableau1[], MATCH(Tableau3[[#This Row],[REFERENCE]], Tableau1[NUMERO], 0), 3)</f>
        <v>SPEC</v>
      </c>
      <c r="D1205" t="str">
        <f>INDEX(Tableau1[], MATCH(Tableau3[[#This Row],[REFERENCE]], Tableau1[NUMERO], 0),4)</f>
        <v>COP LIAISON NSX250 LINERGY L2</v>
      </c>
      <c r="E1205">
        <f>INDEX(Tableau1[], MATCH(Tableau3[[#This Row],[REFERENCE]], Tableau1[NUMERO], 0), 5)</f>
        <v>0</v>
      </c>
      <c r="H1205" t="s">
        <v>12611</v>
      </c>
      <c r="J1205" s="2">
        <v>44148</v>
      </c>
      <c r="K1205" s="2">
        <v>44148</v>
      </c>
      <c r="L1205" s="2"/>
      <c r="M1205" s="21" t="s">
        <v>12701</v>
      </c>
      <c r="N1205" s="35">
        <v>10</v>
      </c>
      <c r="O1205" s="7">
        <v>13</v>
      </c>
      <c r="P1205" s="107" t="s">
        <v>12832</v>
      </c>
      <c r="Q1205" s="2">
        <v>44240</v>
      </c>
    </row>
    <row r="1206" spans="1:17">
      <c r="A1206" s="8">
        <v>34408876</v>
      </c>
      <c r="B1206" s="2">
        <f>INDEX(Tableau1[], MATCH(Tableau3[[#This Row],[REFERENCE]], Tableau1[NUMERO], 0), 2)</f>
        <v>44131</v>
      </c>
      <c r="C1206" t="str">
        <f>INDEX(Tableau1[], MATCH(Tableau3[[#This Row],[REFERENCE]], Tableau1[NUMERO], 0), 3)</f>
        <v>SPEC</v>
      </c>
      <c r="D1206" t="str">
        <f>INDEX(Tableau1[], MATCH(Tableau3[[#This Row],[REFERENCE]], Tableau1[NUMERO], 0),4)</f>
        <v>COP LIAISON NSX250 LINERGY L3</v>
      </c>
      <c r="E1206">
        <f>INDEX(Tableau1[], MATCH(Tableau3[[#This Row],[REFERENCE]], Tableau1[NUMERO], 0), 5)</f>
        <v>0</v>
      </c>
      <c r="H1206" t="s">
        <v>12611</v>
      </c>
      <c r="J1206" s="2">
        <v>44148</v>
      </c>
      <c r="K1206" s="2">
        <v>44148</v>
      </c>
      <c r="L1206" s="2"/>
      <c r="M1206" s="21" t="s">
        <v>12701</v>
      </c>
      <c r="N1206" s="35">
        <v>10</v>
      </c>
      <c r="O1206" s="7">
        <v>17</v>
      </c>
      <c r="P1206" s="107" t="s">
        <v>12832</v>
      </c>
      <c r="Q1206" s="2">
        <v>44240</v>
      </c>
    </row>
    <row r="1207" spans="1:17">
      <c r="A1207" s="8">
        <v>34408877</v>
      </c>
      <c r="B1207" s="2">
        <f>INDEX(Tableau1[], MATCH(Tableau3[[#This Row],[REFERENCE]], Tableau1[NUMERO], 0), 2)</f>
        <v>44132</v>
      </c>
      <c r="C1207" t="str">
        <f>INDEX(Tableau1[], MATCH(Tableau3[[#This Row],[REFERENCE]], Tableau1[NUMERO], 0), 3)</f>
        <v>SPEC</v>
      </c>
      <c r="D1207" t="str">
        <f>INDEX(Tableau1[], MATCH(Tableau3[[#This Row],[REFERENCE]], Tableau1[NUMERO], 0),4)</f>
        <v>COP LIAISON NS1250 UTIL 1</v>
      </c>
      <c r="E1207">
        <f>INDEX(Tableau1[], MATCH(Tableau3[[#This Row],[REFERENCE]], Tableau1[NUMERO], 0), 5)</f>
        <v>0</v>
      </c>
      <c r="H1207" t="s">
        <v>12611</v>
      </c>
      <c r="J1207" s="2">
        <v>44148</v>
      </c>
      <c r="K1207" s="2">
        <v>44148</v>
      </c>
      <c r="L1207" s="2"/>
      <c r="M1207" s="21" t="s">
        <v>12701</v>
      </c>
      <c r="N1207" s="35">
        <v>10</v>
      </c>
      <c r="O1207" s="7">
        <v>16.7</v>
      </c>
      <c r="P1207" s="107" t="s">
        <v>12832</v>
      </c>
      <c r="Q1207" s="2">
        <v>44240</v>
      </c>
    </row>
    <row r="1208" spans="1:17">
      <c r="A1208" s="8">
        <v>34408884</v>
      </c>
      <c r="B1208" s="2">
        <f>INDEX(Tableau1[], MATCH(Tableau3[[#This Row],[REFERENCE]], Tableau1[NUMERO], 0), 2)</f>
        <v>44132</v>
      </c>
      <c r="C1208" t="str">
        <f>INDEX(Tableau1[], MATCH(Tableau3[[#This Row],[REFERENCE]], Tableau1[NUMERO], 0), 3)</f>
        <v>SPEC</v>
      </c>
      <c r="D1208" t="str">
        <f>INDEX(Tableau1[], MATCH(Tableau3[[#This Row],[REFERENCE]], Tableau1[NUMERO], 0),4)</f>
        <v>COP RACC MAINS 4</v>
      </c>
      <c r="E1208">
        <f>INDEX(Tableau1[], MATCH(Tableau3[[#This Row],[REFERENCE]], Tableau1[NUMERO], 0), 5)</f>
        <v>0</v>
      </c>
      <c r="H1208" t="s">
        <v>12611</v>
      </c>
      <c r="J1208" s="2">
        <v>44148</v>
      </c>
      <c r="K1208" s="2">
        <v>44148</v>
      </c>
      <c r="L1208" s="2"/>
      <c r="M1208" s="21" t="s">
        <v>12701</v>
      </c>
      <c r="N1208" s="35">
        <v>10</v>
      </c>
      <c r="O1208" s="7">
        <v>28.6</v>
      </c>
      <c r="P1208" s="107" t="s">
        <v>12832</v>
      </c>
      <c r="Q1208" s="2">
        <v>44240</v>
      </c>
    </row>
    <row r="1209" spans="1:17">
      <c r="A1209" s="8">
        <v>34408885</v>
      </c>
      <c r="B1209" s="2">
        <f>INDEX(Tableau1[], MATCH(Tableau3[[#This Row],[REFERENCE]], Tableau1[NUMERO], 0), 2)</f>
        <v>44132</v>
      </c>
      <c r="C1209" t="str">
        <f>INDEX(Tableau1[], MATCH(Tableau3[[#This Row],[REFERENCE]], Tableau1[NUMERO], 0), 3)</f>
        <v>SPEC</v>
      </c>
      <c r="D1209" t="str">
        <f>INDEX(Tableau1[], MATCH(Tableau3[[#This Row],[REFERENCE]], Tableau1[NUMERO], 0),4)</f>
        <v>COP RACC MAINS 3</v>
      </c>
      <c r="E1209">
        <f>INDEX(Tableau1[], MATCH(Tableau3[[#This Row],[REFERENCE]], Tableau1[NUMERO], 0), 5)</f>
        <v>0</v>
      </c>
      <c r="H1209" t="s">
        <v>12611</v>
      </c>
      <c r="J1209" s="2">
        <v>44148</v>
      </c>
      <c r="K1209" s="2">
        <v>44148</v>
      </c>
      <c r="L1209" s="2"/>
      <c r="M1209" s="21" t="s">
        <v>12701</v>
      </c>
      <c r="N1209" s="35">
        <v>10</v>
      </c>
      <c r="O1209" s="7">
        <v>28.6</v>
      </c>
      <c r="P1209" s="107" t="s">
        <v>12832</v>
      </c>
      <c r="Q1209" s="2">
        <v>44240</v>
      </c>
    </row>
    <row r="1210" spans="1:17">
      <c r="A1210" s="8">
        <v>34408886</v>
      </c>
      <c r="B1210" s="2">
        <f>INDEX(Tableau1[], MATCH(Tableau3[[#This Row],[REFERENCE]], Tableau1[NUMERO], 0), 2)</f>
        <v>44132</v>
      </c>
      <c r="C1210" t="str">
        <f>INDEX(Tableau1[], MATCH(Tableau3[[#This Row],[REFERENCE]], Tableau1[NUMERO], 0), 3)</f>
        <v>SPEC</v>
      </c>
      <c r="D1210" t="str">
        <f>INDEX(Tableau1[], MATCH(Tableau3[[#This Row],[REFERENCE]], Tableau1[NUMERO], 0),4)</f>
        <v>COP RACC MAINS 2</v>
      </c>
      <c r="E1210">
        <f>INDEX(Tableau1[], MATCH(Tableau3[[#This Row],[REFERENCE]], Tableau1[NUMERO], 0), 5)</f>
        <v>0</v>
      </c>
      <c r="H1210" t="s">
        <v>12611</v>
      </c>
      <c r="J1210" s="2">
        <v>44148</v>
      </c>
      <c r="K1210" s="2">
        <v>44148</v>
      </c>
      <c r="L1210" s="2"/>
      <c r="M1210" s="21" t="s">
        <v>12701</v>
      </c>
      <c r="N1210" s="35">
        <v>10</v>
      </c>
      <c r="O1210" s="7">
        <v>28.6</v>
      </c>
      <c r="P1210" s="107" t="s">
        <v>12832</v>
      </c>
      <c r="Q1210" s="2">
        <v>44240</v>
      </c>
    </row>
    <row r="1211" spans="1:17">
      <c r="A1211" s="8">
        <v>34408887</v>
      </c>
      <c r="B1211" s="2">
        <f>INDEX(Tableau1[], MATCH(Tableau3[[#This Row],[REFERENCE]], Tableau1[NUMERO], 0), 2)</f>
        <v>44132</v>
      </c>
      <c r="C1211" t="str">
        <f>INDEX(Tableau1[], MATCH(Tableau3[[#This Row],[REFERENCE]], Tableau1[NUMERO], 0), 3)</f>
        <v>SPEC</v>
      </c>
      <c r="D1211" t="str">
        <f>INDEX(Tableau1[], MATCH(Tableau3[[#This Row],[REFERENCE]], Tableau1[NUMERO], 0),4)</f>
        <v>COP RACC MAINS 1</v>
      </c>
      <c r="E1211">
        <f>INDEX(Tableau1[], MATCH(Tableau3[[#This Row],[REFERENCE]], Tableau1[NUMERO], 0), 5)</f>
        <v>0</v>
      </c>
      <c r="H1211" t="s">
        <v>12611</v>
      </c>
      <c r="J1211" s="2">
        <v>44148</v>
      </c>
      <c r="K1211" s="2">
        <v>44148</v>
      </c>
      <c r="L1211" s="2"/>
      <c r="M1211" s="21" t="s">
        <v>12701</v>
      </c>
      <c r="N1211" s="35">
        <v>10</v>
      </c>
      <c r="O1211" s="7">
        <v>28.6</v>
      </c>
      <c r="P1211" s="107" t="s">
        <v>12832</v>
      </c>
      <c r="Q1211" s="2">
        <v>44240</v>
      </c>
    </row>
    <row r="1212" spans="1:17">
      <c r="A1212" s="8">
        <v>34408888</v>
      </c>
      <c r="B1212" s="2">
        <f>INDEX(Tableau1[], MATCH(Tableau3[[#This Row],[REFERENCE]], Tableau1[NUMERO], 0), 2)</f>
        <v>44132</v>
      </c>
      <c r="C1212" t="str">
        <f>INDEX(Tableau1[], MATCH(Tableau3[[#This Row],[REFERENCE]], Tableau1[NUMERO], 0), 3)</f>
        <v>SPEC</v>
      </c>
      <c r="D1212" t="str">
        <f>INDEX(Tableau1[], MATCH(Tableau3[[#This Row],[REFERENCE]], Tableau1[NUMERO], 0),4)</f>
        <v>COP RACC UTIL 4</v>
      </c>
      <c r="E1212">
        <f>INDEX(Tableau1[], MATCH(Tableau3[[#This Row],[REFERENCE]], Tableau1[NUMERO], 0), 5)</f>
        <v>0</v>
      </c>
      <c r="H1212" t="s">
        <v>12611</v>
      </c>
      <c r="J1212" s="2">
        <v>44148</v>
      </c>
      <c r="K1212" s="2">
        <v>44148</v>
      </c>
      <c r="L1212" s="2"/>
      <c r="M1212" s="21" t="s">
        <v>12701</v>
      </c>
      <c r="N1212" s="35">
        <v>10</v>
      </c>
      <c r="O1212" s="7">
        <v>10.1</v>
      </c>
      <c r="P1212" s="107" t="s">
        <v>12832</v>
      </c>
      <c r="Q1212" s="2">
        <v>44240</v>
      </c>
    </row>
    <row r="1213" spans="1:17">
      <c r="A1213" s="8">
        <v>34408889</v>
      </c>
      <c r="B1213" s="2">
        <f>INDEX(Tableau1[], MATCH(Tableau3[[#This Row],[REFERENCE]], Tableau1[NUMERO], 0), 2)</f>
        <v>44132</v>
      </c>
      <c r="C1213" t="str">
        <f>INDEX(Tableau1[], MATCH(Tableau3[[#This Row],[REFERENCE]], Tableau1[NUMERO], 0), 3)</f>
        <v>SPEC</v>
      </c>
      <c r="D1213" t="str">
        <f>INDEX(Tableau1[], MATCH(Tableau3[[#This Row],[REFERENCE]], Tableau1[NUMERO], 0),4)</f>
        <v>COP RACC UTIL 3</v>
      </c>
      <c r="E1213">
        <f>INDEX(Tableau1[], MATCH(Tableau3[[#This Row],[REFERENCE]], Tableau1[NUMERO], 0), 5)</f>
        <v>0</v>
      </c>
      <c r="H1213" t="s">
        <v>12611</v>
      </c>
      <c r="J1213" s="2">
        <v>44148</v>
      </c>
      <c r="K1213" s="2">
        <v>44148</v>
      </c>
      <c r="L1213" s="2"/>
      <c r="M1213" s="21" t="s">
        <v>12701</v>
      </c>
      <c r="N1213" s="35">
        <v>10</v>
      </c>
      <c r="O1213" s="7">
        <v>10.1</v>
      </c>
      <c r="P1213" s="107" t="s">
        <v>12832</v>
      </c>
      <c r="Q1213" s="2">
        <v>44240</v>
      </c>
    </row>
    <row r="1214" spans="1:17">
      <c r="A1214" s="8">
        <v>34408890</v>
      </c>
      <c r="B1214" s="2">
        <f>INDEX(Tableau1[], MATCH(Tableau3[[#This Row],[REFERENCE]], Tableau1[NUMERO], 0), 2)</f>
        <v>44132</v>
      </c>
      <c r="C1214" t="str">
        <f>INDEX(Tableau1[], MATCH(Tableau3[[#This Row],[REFERENCE]], Tableau1[NUMERO], 0), 3)</f>
        <v>SPEC</v>
      </c>
      <c r="D1214" t="str">
        <f>INDEX(Tableau1[], MATCH(Tableau3[[#This Row],[REFERENCE]], Tableau1[NUMERO], 0),4)</f>
        <v>COP RACC UTIL 2</v>
      </c>
      <c r="E1214">
        <f>INDEX(Tableau1[], MATCH(Tableau3[[#This Row],[REFERENCE]], Tableau1[NUMERO], 0), 5)</f>
        <v>0</v>
      </c>
      <c r="H1214" t="s">
        <v>12611</v>
      </c>
      <c r="J1214" s="2">
        <v>44148</v>
      </c>
      <c r="K1214" s="2">
        <v>44148</v>
      </c>
      <c r="L1214" s="2"/>
      <c r="M1214" s="21" t="s">
        <v>12701</v>
      </c>
      <c r="N1214" s="35">
        <v>10</v>
      </c>
      <c r="O1214" s="7">
        <v>10.1</v>
      </c>
      <c r="P1214" s="107" t="s">
        <v>12832</v>
      </c>
      <c r="Q1214" s="2">
        <v>44240</v>
      </c>
    </row>
    <row r="1215" spans="1:17">
      <c r="A1215" s="8">
        <v>34408891</v>
      </c>
      <c r="B1215" s="2">
        <f>INDEX(Tableau1[], MATCH(Tableau3[[#This Row],[REFERENCE]], Tableau1[NUMERO], 0), 2)</f>
        <v>44132</v>
      </c>
      <c r="C1215" t="str">
        <f>INDEX(Tableau1[], MATCH(Tableau3[[#This Row],[REFERENCE]], Tableau1[NUMERO], 0), 3)</f>
        <v>SPEC</v>
      </c>
      <c r="D1215" t="str">
        <f>INDEX(Tableau1[], MATCH(Tableau3[[#This Row],[REFERENCE]], Tableau1[NUMERO], 0),4)</f>
        <v>COP RACC UTIL 1</v>
      </c>
      <c r="E1215">
        <f>INDEX(Tableau1[], MATCH(Tableau3[[#This Row],[REFERENCE]], Tableau1[NUMERO], 0), 5)</f>
        <v>0</v>
      </c>
      <c r="H1215" t="s">
        <v>12611</v>
      </c>
      <c r="J1215" s="2">
        <v>44148</v>
      </c>
      <c r="K1215" s="2">
        <v>44148</v>
      </c>
      <c r="L1215" s="2"/>
      <c r="M1215" s="21" t="s">
        <v>12701</v>
      </c>
      <c r="N1215" s="35">
        <v>10</v>
      </c>
      <c r="O1215" s="7">
        <v>10.1</v>
      </c>
      <c r="P1215" s="107" t="s">
        <v>12832</v>
      </c>
      <c r="Q1215" s="2">
        <v>44240</v>
      </c>
    </row>
    <row r="1216" spans="1:17">
      <c r="A1216" s="8">
        <v>34408906</v>
      </c>
      <c r="B1216" s="2">
        <f>INDEX(Tableau1[], MATCH(Tableau3[[#This Row],[REFERENCE]], Tableau1[NUMERO], 0), 2)</f>
        <v>44138</v>
      </c>
      <c r="C1216" t="str">
        <f>INDEX(Tableau1[], MATCH(Tableau3[[#This Row],[REFERENCE]], Tableau1[NUMERO], 0), 3)</f>
        <v>SPEC</v>
      </c>
      <c r="D1216" t="str">
        <f>INDEX(Tableau1[], MATCH(Tableau3[[#This Row],[REFERENCE]], Tableau1[NUMERO], 0),4)</f>
        <v>COP LIAISON NSX400 LINERGY N</v>
      </c>
      <c r="E1216">
        <f>INDEX(Tableau1[], MATCH(Tableau3[[#This Row],[REFERENCE]], Tableau1[NUMERO], 0), 5)</f>
        <v>0</v>
      </c>
      <c r="H1216" t="s">
        <v>12611</v>
      </c>
      <c r="J1216" s="2">
        <v>44148</v>
      </c>
      <c r="K1216" s="2">
        <v>44148</v>
      </c>
      <c r="L1216" s="2"/>
      <c r="M1216" s="21" t="s">
        <v>12701</v>
      </c>
      <c r="N1216" s="35">
        <v>10</v>
      </c>
      <c r="O1216" s="7">
        <v>8.5</v>
      </c>
      <c r="P1216" s="107" t="s">
        <v>12832</v>
      </c>
      <c r="Q1216" s="2">
        <v>44240</v>
      </c>
    </row>
    <row r="1217" spans="1:17">
      <c r="A1217" s="8">
        <v>34408910</v>
      </c>
      <c r="B1217" s="2">
        <f>INDEX(Tableau1[], MATCH(Tableau3[[#This Row],[REFERENCE]], Tableau1[NUMERO], 0), 2)</f>
        <v>44138</v>
      </c>
      <c r="C1217" t="str">
        <f>INDEX(Tableau1[], MATCH(Tableau3[[#This Row],[REFERENCE]], Tableau1[NUMERO], 0), 3)</f>
        <v>SPEC</v>
      </c>
      <c r="D1217" t="str">
        <f>INDEX(Tableau1[], MATCH(Tableau3[[#This Row],[REFERENCE]], Tableau1[NUMERO], 0),4)</f>
        <v>COP LIAISON NSX400 LINERGY L1</v>
      </c>
      <c r="E1217">
        <f>INDEX(Tableau1[], MATCH(Tableau3[[#This Row],[REFERENCE]], Tableau1[NUMERO], 0), 5)</f>
        <v>0</v>
      </c>
      <c r="H1217" t="s">
        <v>12611</v>
      </c>
      <c r="J1217" s="2">
        <v>44148</v>
      </c>
      <c r="K1217" s="2">
        <v>44148</v>
      </c>
      <c r="L1217" s="2"/>
      <c r="M1217" s="21" t="s">
        <v>12701</v>
      </c>
      <c r="N1217" s="35">
        <v>10</v>
      </c>
      <c r="O1217" s="7">
        <v>5.8</v>
      </c>
      <c r="P1217" s="107" t="s">
        <v>12832</v>
      </c>
      <c r="Q1217" s="2">
        <v>44240</v>
      </c>
    </row>
    <row r="1218" spans="1:17">
      <c r="A1218" s="8">
        <v>34408911</v>
      </c>
      <c r="B1218" s="2">
        <f>INDEX(Tableau1[], MATCH(Tableau3[[#This Row],[REFERENCE]], Tableau1[NUMERO], 0), 2)</f>
        <v>44138</v>
      </c>
      <c r="C1218" t="str">
        <f>INDEX(Tableau1[], MATCH(Tableau3[[#This Row],[REFERENCE]], Tableau1[NUMERO], 0), 3)</f>
        <v>SPEC</v>
      </c>
      <c r="D1218" t="str">
        <f>INDEX(Tableau1[], MATCH(Tableau3[[#This Row],[REFERENCE]], Tableau1[NUMERO], 0),4)</f>
        <v>COP LIAISON NSX400 LINERGY L2</v>
      </c>
      <c r="E1218">
        <f>INDEX(Tableau1[], MATCH(Tableau3[[#This Row],[REFERENCE]], Tableau1[NUMERO], 0), 5)</f>
        <v>0</v>
      </c>
      <c r="H1218" t="s">
        <v>12611</v>
      </c>
      <c r="J1218" s="2">
        <v>44148</v>
      </c>
      <c r="K1218" s="2">
        <v>44148</v>
      </c>
      <c r="L1218" s="2"/>
      <c r="M1218" s="21" t="s">
        <v>12701</v>
      </c>
      <c r="N1218" s="35">
        <v>10</v>
      </c>
      <c r="O1218" s="7">
        <v>7.6</v>
      </c>
      <c r="P1218" s="107" t="s">
        <v>12832</v>
      </c>
      <c r="Q1218" s="2">
        <v>44240</v>
      </c>
    </row>
    <row r="1219" spans="1:17">
      <c r="A1219" s="8">
        <v>34408912</v>
      </c>
      <c r="B1219" s="2">
        <f>INDEX(Tableau1[], MATCH(Tableau3[[#This Row],[REFERENCE]], Tableau1[NUMERO], 0), 2)</f>
        <v>44138</v>
      </c>
      <c r="C1219" t="str">
        <f>INDEX(Tableau1[], MATCH(Tableau3[[#This Row],[REFERENCE]], Tableau1[NUMERO], 0), 3)</f>
        <v>SPEC</v>
      </c>
      <c r="D1219" t="str">
        <f>INDEX(Tableau1[], MATCH(Tableau3[[#This Row],[REFERENCE]], Tableau1[NUMERO], 0),4)</f>
        <v>COP LIAISON NSX400 LINERGY L3</v>
      </c>
      <c r="E1219">
        <f>INDEX(Tableau1[], MATCH(Tableau3[[#This Row],[REFERENCE]], Tableau1[NUMERO], 0), 5)</f>
        <v>0</v>
      </c>
      <c r="H1219" t="s">
        <v>12611</v>
      </c>
      <c r="J1219" s="2">
        <v>44148</v>
      </c>
      <c r="K1219" s="2">
        <v>44148</v>
      </c>
      <c r="L1219" s="2"/>
      <c r="M1219" s="21" t="s">
        <v>12701</v>
      </c>
      <c r="N1219" s="35">
        <v>10</v>
      </c>
      <c r="O1219" s="7">
        <v>9.6</v>
      </c>
      <c r="P1219" s="107" t="s">
        <v>12832</v>
      </c>
      <c r="Q1219" s="2">
        <v>44240</v>
      </c>
    </row>
    <row r="1220" spans="1:17">
      <c r="A1220" s="8">
        <v>34408914</v>
      </c>
      <c r="B1220" s="2">
        <f>INDEX(Tableau1[], MATCH(Tableau3[[#This Row],[REFERENCE]], Tableau1[NUMERO], 0), 2)</f>
        <v>44138</v>
      </c>
      <c r="C1220" t="str">
        <f>INDEX(Tableau1[], MATCH(Tableau3[[#This Row],[REFERENCE]], Tableau1[NUMERO], 0), 3)</f>
        <v>SPEC</v>
      </c>
      <c r="D1220" t="str">
        <f>INDEX(Tableau1[], MATCH(Tableau3[[#This Row],[REFERENCE]], Tableau1[NUMERO], 0),4)</f>
        <v>COP LIAISON NSX400 UTIL 1</v>
      </c>
      <c r="E1220">
        <f>INDEX(Tableau1[], MATCH(Tableau3[[#This Row],[REFERENCE]], Tableau1[NUMERO], 0), 5)</f>
        <v>0</v>
      </c>
      <c r="H1220" t="s">
        <v>12611</v>
      </c>
      <c r="J1220" s="2">
        <v>44148</v>
      </c>
      <c r="K1220" s="2">
        <v>44148</v>
      </c>
      <c r="L1220" s="2"/>
      <c r="M1220" s="21" t="s">
        <v>12701</v>
      </c>
      <c r="N1220" s="35">
        <v>10</v>
      </c>
      <c r="O1220" s="7">
        <v>9.1999999999999993</v>
      </c>
      <c r="P1220" s="107" t="s">
        <v>12832</v>
      </c>
      <c r="Q1220" s="2">
        <v>44240</v>
      </c>
    </row>
    <row r="1221" spans="1:17">
      <c r="A1221" s="8">
        <v>34408922</v>
      </c>
      <c r="B1221" s="2">
        <f>INDEX(Tableau1[], MATCH(Tableau3[[#This Row],[REFERENCE]], Tableau1[NUMERO], 0), 2)</f>
        <v>44139</v>
      </c>
      <c r="C1221" t="str">
        <f>INDEX(Tableau1[], MATCH(Tableau3[[#This Row],[REFERENCE]], Tableau1[NUMERO], 0), 3)</f>
        <v>SPEC</v>
      </c>
      <c r="D1221" t="str">
        <f>INDEX(Tableau1[], MATCH(Tableau3[[#This Row],[REFERENCE]], Tableau1[NUMERO], 0),4)</f>
        <v>COP PLAGE DE RACC</v>
      </c>
      <c r="E1221">
        <f>INDEX(Tableau1[], MATCH(Tableau3[[#This Row],[REFERENCE]], Tableau1[NUMERO], 0), 5)</f>
        <v>0</v>
      </c>
      <c r="H1221" t="s">
        <v>12611</v>
      </c>
      <c r="J1221" s="2">
        <v>44148</v>
      </c>
      <c r="K1221" s="2">
        <v>44148</v>
      </c>
      <c r="L1221" s="2"/>
      <c r="M1221" s="21" t="s">
        <v>12701</v>
      </c>
      <c r="N1221" s="35">
        <v>10</v>
      </c>
      <c r="O1221" s="7">
        <v>12.4</v>
      </c>
      <c r="P1221" s="107" t="s">
        <v>12832</v>
      </c>
      <c r="Q1221" s="2">
        <v>44240</v>
      </c>
    </row>
    <row r="1222" spans="1:17">
      <c r="A1222" s="8">
        <v>34408923</v>
      </c>
      <c r="B1222" s="2">
        <f>INDEX(Tableau1[], MATCH(Tableau3[[#This Row],[REFERENCE]], Tableau1[NUMERO], 0), 2)</f>
        <v>44139</v>
      </c>
      <c r="C1222" t="str">
        <f>INDEX(Tableau1[], MATCH(Tableau3[[#This Row],[REFERENCE]], Tableau1[NUMERO], 0), 3)</f>
        <v>SPEC</v>
      </c>
      <c r="D1222" t="str">
        <f>INDEX(Tableau1[], MATCH(Tableau3[[#This Row],[REFERENCE]], Tableau1[NUMERO], 0),4)</f>
        <v>COP PLAGE DE RACC N</v>
      </c>
      <c r="E1222">
        <f>INDEX(Tableau1[], MATCH(Tableau3[[#This Row],[REFERENCE]], Tableau1[NUMERO], 0), 5)</f>
        <v>0</v>
      </c>
      <c r="H1222" t="s">
        <v>12611</v>
      </c>
      <c r="J1222" s="2">
        <v>44148</v>
      </c>
      <c r="K1222" s="2">
        <v>44148</v>
      </c>
      <c r="L1222" s="2"/>
      <c r="M1222" s="21" t="s">
        <v>12701</v>
      </c>
      <c r="N1222" s="35">
        <v>10</v>
      </c>
      <c r="O1222" s="7">
        <v>3.2</v>
      </c>
      <c r="P1222" s="107" t="s">
        <v>12832</v>
      </c>
      <c r="Q1222" s="2">
        <v>44240</v>
      </c>
    </row>
    <row r="1223" spans="1:17">
      <c r="A1223" s="8">
        <v>34408924</v>
      </c>
      <c r="B1223" s="2">
        <f>INDEX(Tableau1[], MATCH(Tableau3[[#This Row],[REFERENCE]], Tableau1[NUMERO], 0), 2)</f>
        <v>44139</v>
      </c>
      <c r="C1223" t="str">
        <f>INDEX(Tableau1[], MATCH(Tableau3[[#This Row],[REFERENCE]], Tableau1[NUMERO], 0), 3)</f>
        <v>SPEC</v>
      </c>
      <c r="D1223" t="str">
        <f>INDEX(Tableau1[], MATCH(Tableau3[[#This Row],[REFERENCE]], Tableau1[NUMERO], 0),4)</f>
        <v>COP RACC UTIL 1</v>
      </c>
      <c r="E1223">
        <f>INDEX(Tableau1[], MATCH(Tableau3[[#This Row],[REFERENCE]], Tableau1[NUMERO], 0), 5)</f>
        <v>0</v>
      </c>
      <c r="H1223" t="s">
        <v>12611</v>
      </c>
      <c r="J1223" s="2">
        <v>44148</v>
      </c>
      <c r="K1223" s="2">
        <v>44148</v>
      </c>
      <c r="L1223" s="2"/>
      <c r="M1223" s="21" t="s">
        <v>12701</v>
      </c>
      <c r="N1223" s="35">
        <v>10</v>
      </c>
      <c r="O1223" s="7">
        <v>14.8</v>
      </c>
      <c r="P1223" s="107" t="s">
        <v>12832</v>
      </c>
      <c r="Q1223" s="2">
        <v>44240</v>
      </c>
    </row>
    <row r="1224" spans="1:17">
      <c r="A1224" s="8">
        <v>34408925</v>
      </c>
      <c r="B1224" s="2">
        <f>INDEX(Tableau1[], MATCH(Tableau3[[#This Row],[REFERENCE]], Tableau1[NUMERO], 0), 2)</f>
        <v>44139</v>
      </c>
      <c r="C1224" t="str">
        <f>INDEX(Tableau1[], MATCH(Tableau3[[#This Row],[REFERENCE]], Tableau1[NUMERO], 0), 3)</f>
        <v>SPEC</v>
      </c>
      <c r="D1224" t="str">
        <f>INDEX(Tableau1[], MATCH(Tableau3[[#This Row],[REFERENCE]], Tableau1[NUMERO], 0),4)</f>
        <v>COP RACC UTIL 2</v>
      </c>
      <c r="E1224">
        <f>INDEX(Tableau1[], MATCH(Tableau3[[#This Row],[REFERENCE]], Tableau1[NUMERO], 0), 5)</f>
        <v>0</v>
      </c>
      <c r="H1224" t="s">
        <v>12611</v>
      </c>
      <c r="J1224" s="2">
        <v>44148</v>
      </c>
      <c r="K1224" s="2">
        <v>44148</v>
      </c>
      <c r="L1224" s="2"/>
      <c r="M1224" s="21" t="s">
        <v>12701</v>
      </c>
      <c r="N1224" s="35">
        <v>10</v>
      </c>
      <c r="O1224" s="7">
        <v>12.7</v>
      </c>
      <c r="P1224" s="107" t="s">
        <v>12832</v>
      </c>
      <c r="Q1224" s="2">
        <v>44240</v>
      </c>
    </row>
    <row r="1225" spans="1:17">
      <c r="A1225" s="8">
        <v>34408926</v>
      </c>
      <c r="B1225" s="2">
        <f>INDEX(Tableau1[], MATCH(Tableau3[[#This Row],[REFERENCE]], Tableau1[NUMERO], 0), 2)</f>
        <v>44140</v>
      </c>
      <c r="C1225" t="str">
        <f>INDEX(Tableau1[], MATCH(Tableau3[[#This Row],[REFERENCE]], Tableau1[NUMERO], 0), 3)</f>
        <v>SPEC</v>
      </c>
      <c r="D1225" t="str">
        <f>INDEX(Tableau1[], MATCH(Tableau3[[#This Row],[REFERENCE]], Tableau1[NUMERO], 0),4)</f>
        <v>COP LIAISON NS1250 LINERGY L2</v>
      </c>
      <c r="E1225">
        <f>INDEX(Tableau1[], MATCH(Tableau3[[#This Row],[REFERENCE]], Tableau1[NUMERO], 0), 5)</f>
        <v>0</v>
      </c>
      <c r="H1225" t="s">
        <v>12611</v>
      </c>
      <c r="J1225" s="2">
        <v>44148</v>
      </c>
      <c r="K1225" s="2">
        <v>44148</v>
      </c>
      <c r="L1225" s="2"/>
      <c r="M1225" s="21" t="s">
        <v>12701</v>
      </c>
      <c r="N1225" s="35">
        <v>10</v>
      </c>
      <c r="O1225" s="7">
        <v>4.5999999999999996</v>
      </c>
      <c r="P1225" s="107" t="s">
        <v>12832</v>
      </c>
      <c r="Q1225" s="2">
        <v>44240</v>
      </c>
    </row>
    <row r="1226" spans="1:17">
      <c r="A1226" s="8">
        <v>34408927</v>
      </c>
      <c r="B1226" s="2">
        <f>INDEX(Tableau1[], MATCH(Tableau3[[#This Row],[REFERENCE]], Tableau1[NUMERO], 0), 2)</f>
        <v>44140</v>
      </c>
      <c r="C1226" t="str">
        <f>INDEX(Tableau1[], MATCH(Tableau3[[#This Row],[REFERENCE]], Tableau1[NUMERO], 0), 3)</f>
        <v>SPEC</v>
      </c>
      <c r="D1226" t="str">
        <f>INDEX(Tableau1[], MATCH(Tableau3[[#This Row],[REFERENCE]], Tableau1[NUMERO], 0),4)</f>
        <v>COP LIAISON NS1250 LINERGY L1</v>
      </c>
      <c r="E1226">
        <f>INDEX(Tableau1[], MATCH(Tableau3[[#This Row],[REFERENCE]], Tableau1[NUMERO], 0), 5)</f>
        <v>0</v>
      </c>
      <c r="H1226" t="s">
        <v>12611</v>
      </c>
      <c r="J1226" s="2">
        <v>44148</v>
      </c>
      <c r="K1226" s="2">
        <v>44148</v>
      </c>
      <c r="L1226" s="2"/>
      <c r="M1226" s="21" t="s">
        <v>12701</v>
      </c>
      <c r="N1226" s="35">
        <v>10</v>
      </c>
      <c r="O1226" s="7">
        <v>3.8</v>
      </c>
      <c r="P1226" s="107" t="s">
        <v>12832</v>
      </c>
      <c r="Q1226" s="2">
        <v>44240</v>
      </c>
    </row>
    <row r="1227" spans="1:17">
      <c r="A1227" s="8">
        <v>34408928</v>
      </c>
      <c r="B1227" s="2">
        <f>INDEX(Tableau1[], MATCH(Tableau3[[#This Row],[REFERENCE]], Tableau1[NUMERO], 0), 2)</f>
        <v>44140</v>
      </c>
      <c r="C1227" t="str">
        <f>INDEX(Tableau1[], MATCH(Tableau3[[#This Row],[REFERENCE]], Tableau1[NUMERO], 0), 3)</f>
        <v>SPEC</v>
      </c>
      <c r="D1227" t="str">
        <f>INDEX(Tableau1[], MATCH(Tableau3[[#This Row],[REFERENCE]], Tableau1[NUMERO], 0),4)</f>
        <v>COP LIAISON NS250 LINERGY N</v>
      </c>
      <c r="E1227">
        <f>INDEX(Tableau1[], MATCH(Tableau3[[#This Row],[REFERENCE]], Tableau1[NUMERO], 0), 5)</f>
        <v>0</v>
      </c>
      <c r="H1227" t="s">
        <v>12611</v>
      </c>
      <c r="J1227" s="2">
        <v>44148</v>
      </c>
      <c r="K1227" s="2">
        <v>44148</v>
      </c>
      <c r="L1227" s="2"/>
      <c r="M1227" s="21" t="s">
        <v>12701</v>
      </c>
      <c r="N1227" s="35">
        <v>10</v>
      </c>
      <c r="O1227" s="7">
        <v>2.9</v>
      </c>
      <c r="P1227" s="107" t="s">
        <v>12832</v>
      </c>
      <c r="Q1227" s="2">
        <v>44240</v>
      </c>
    </row>
    <row r="1228" spans="1:17">
      <c r="A1228" s="8">
        <v>34408929</v>
      </c>
      <c r="B1228" s="2">
        <f>INDEX(Tableau1[], MATCH(Tableau3[[#This Row],[REFERENCE]], Tableau1[NUMERO], 0), 2)</f>
        <v>44140</v>
      </c>
      <c r="C1228" t="str">
        <f>INDEX(Tableau1[], MATCH(Tableau3[[#This Row],[REFERENCE]], Tableau1[NUMERO], 0), 3)</f>
        <v>SPEC</v>
      </c>
      <c r="D1228" t="str">
        <f>INDEX(Tableau1[], MATCH(Tableau3[[#This Row],[REFERENCE]], Tableau1[NUMERO], 0),4)</f>
        <v>COP LIAISON NS250 LINERGY N</v>
      </c>
      <c r="E1228">
        <f>INDEX(Tableau1[], MATCH(Tableau3[[#This Row],[REFERENCE]], Tableau1[NUMERO], 0), 5)</f>
        <v>0</v>
      </c>
      <c r="H1228" t="s">
        <v>12611</v>
      </c>
      <c r="J1228" s="2">
        <v>44148</v>
      </c>
      <c r="K1228" s="2">
        <v>44148</v>
      </c>
      <c r="L1228" s="2"/>
      <c r="M1228" s="21" t="s">
        <v>12701</v>
      </c>
      <c r="N1228" s="35">
        <v>10</v>
      </c>
      <c r="O1228" s="7">
        <v>2.7</v>
      </c>
      <c r="P1228" s="107" t="s">
        <v>12832</v>
      </c>
      <c r="Q1228" s="2">
        <v>44240</v>
      </c>
    </row>
    <row r="1229" spans="1:17" s="58" customFormat="1" ht="15.75" thickBot="1">
      <c r="A1229" s="56">
        <v>34408939</v>
      </c>
      <c r="B1229" s="57">
        <f>INDEX(Tableau1[], MATCH(Tableau3[[#This Row],[REFERENCE]], Tableau1[NUMERO], 0), 2)</f>
        <v>44147</v>
      </c>
      <c r="C1229" s="58" t="str">
        <f>INDEX(Tableau1[], MATCH(Tableau3[[#This Row],[REFERENCE]], Tableau1[NUMERO], 0), 3)</f>
        <v>SPEC</v>
      </c>
      <c r="D1229" s="58" t="str">
        <f>INDEX(Tableau1[], MATCH(Tableau3[[#This Row],[REFERENCE]], Tableau1[NUMERO], 0),4)</f>
        <v>COP RACC MAINS</v>
      </c>
      <c r="E1229" s="58">
        <f>INDEX(Tableau1[], MATCH(Tableau3[[#This Row],[REFERENCE]], Tableau1[NUMERO], 0), 5)</f>
        <v>0</v>
      </c>
      <c r="H1229" s="58" t="s">
        <v>12611</v>
      </c>
      <c r="I1229" s="56"/>
      <c r="J1229" s="57">
        <v>44148</v>
      </c>
      <c r="K1229" s="57">
        <v>44148</v>
      </c>
      <c r="L1229" s="57"/>
      <c r="M1229" s="59" t="s">
        <v>12701</v>
      </c>
      <c r="N1229" s="60">
        <v>10</v>
      </c>
      <c r="O1229" s="61">
        <v>17.7</v>
      </c>
      <c r="P1229" s="108" t="s">
        <v>12832</v>
      </c>
      <c r="Q1229" s="57">
        <v>44240</v>
      </c>
    </row>
    <row r="1230" spans="1:17" s="52" customFormat="1" ht="15.75" thickTop="1">
      <c r="A1230" s="50">
        <v>34408851</v>
      </c>
      <c r="B1230" s="51">
        <f>INDEX(Tableau1[], MATCH(Tableau3[[#This Row],[REFERENCE]], Tableau1[NUMERO], 0), 2)</f>
        <v>44119</v>
      </c>
      <c r="C1230" s="52" t="str">
        <f>INDEX(Tableau1[], MATCH(Tableau3[[#This Row],[REFERENCE]], Tableau1[NUMERO], 0), 3)</f>
        <v>SPEC</v>
      </c>
      <c r="D1230" s="52" t="str">
        <f>INDEX(Tableau1[], MATCH(Tableau3[[#This Row],[REFERENCE]], Tableau1[NUMERO], 0),4)</f>
        <v>COP LIAISON NSX400 LINERGY N</v>
      </c>
      <c r="E1230" s="52">
        <f>INDEX(Tableau1[], MATCH(Tableau3[[#This Row],[REFERENCE]], Tableau1[NUMERO], 0), 5)</f>
        <v>0</v>
      </c>
      <c r="H1230" s="52" t="s">
        <v>12644</v>
      </c>
      <c r="I1230" s="50"/>
      <c r="J1230" s="51">
        <v>44148</v>
      </c>
      <c r="K1230" s="51">
        <v>44151</v>
      </c>
      <c r="L1230" s="51"/>
      <c r="M1230" s="53" t="s">
        <v>12701</v>
      </c>
      <c r="N1230" s="54">
        <v>1</v>
      </c>
      <c r="O1230" s="55">
        <v>38.799999999999997</v>
      </c>
      <c r="P1230" s="50" t="s">
        <v>12800</v>
      </c>
      <c r="Q1230" s="51">
        <v>44159</v>
      </c>
    </row>
    <row r="1231" spans="1:17">
      <c r="A1231" s="8">
        <v>34408852</v>
      </c>
      <c r="B1231" s="2">
        <f>INDEX(Tableau1[], MATCH(Tableau3[[#This Row],[REFERENCE]], Tableau1[NUMERO], 0), 2)</f>
        <v>44119</v>
      </c>
      <c r="C1231" t="str">
        <f>INDEX(Tableau1[], MATCH(Tableau3[[#This Row],[REFERENCE]], Tableau1[NUMERO], 0), 3)</f>
        <v>SPEC</v>
      </c>
      <c r="D1231" t="str">
        <f>INDEX(Tableau1[], MATCH(Tableau3[[#This Row],[REFERENCE]], Tableau1[NUMERO], 0),4)</f>
        <v>COP LIAISON NSX400 LINERGY L1</v>
      </c>
      <c r="E1231">
        <f>INDEX(Tableau1[], MATCH(Tableau3[[#This Row],[REFERENCE]], Tableau1[NUMERO], 0), 5)</f>
        <v>0</v>
      </c>
      <c r="H1231" t="s">
        <v>12644</v>
      </c>
      <c r="J1231" s="2">
        <v>44148</v>
      </c>
      <c r="K1231" s="2">
        <v>44151</v>
      </c>
      <c r="L1231" s="2"/>
      <c r="M1231" s="21" t="s">
        <v>12701</v>
      </c>
      <c r="N1231" s="35">
        <v>1</v>
      </c>
      <c r="O1231" s="7">
        <v>43.5</v>
      </c>
      <c r="P1231" s="8" t="s">
        <v>12800</v>
      </c>
      <c r="Q1231" s="2">
        <v>44159</v>
      </c>
    </row>
    <row r="1232" spans="1:17">
      <c r="A1232" s="8">
        <v>34408853</v>
      </c>
      <c r="B1232" s="2">
        <f>INDEX(Tableau1[], MATCH(Tableau3[[#This Row],[REFERENCE]], Tableau1[NUMERO], 0), 2)</f>
        <v>44119</v>
      </c>
      <c r="C1232" t="str">
        <f>INDEX(Tableau1[], MATCH(Tableau3[[#This Row],[REFERENCE]], Tableau1[NUMERO], 0), 3)</f>
        <v>SPEC</v>
      </c>
      <c r="D1232" t="str">
        <f>INDEX(Tableau1[], MATCH(Tableau3[[#This Row],[REFERENCE]], Tableau1[NUMERO], 0),4)</f>
        <v>COP LIAISON NSX400 LINERGY L2</v>
      </c>
      <c r="E1232">
        <f>INDEX(Tableau1[], MATCH(Tableau3[[#This Row],[REFERENCE]], Tableau1[NUMERO], 0), 5)</f>
        <v>0</v>
      </c>
      <c r="H1232" t="s">
        <v>12644</v>
      </c>
      <c r="J1232" s="2">
        <v>44148</v>
      </c>
      <c r="K1232" s="2">
        <v>44151</v>
      </c>
      <c r="L1232" s="2"/>
      <c r="M1232" s="21" t="s">
        <v>12701</v>
      </c>
      <c r="N1232" s="35">
        <v>1</v>
      </c>
      <c r="O1232" s="7">
        <v>47.3</v>
      </c>
      <c r="P1232" s="8" t="s">
        <v>12800</v>
      </c>
      <c r="Q1232" s="2">
        <v>44159</v>
      </c>
    </row>
    <row r="1233" spans="1:17">
      <c r="A1233" s="8">
        <v>34408866</v>
      </c>
      <c r="B1233" s="2">
        <f>INDEX(Tableau1[], MATCH(Tableau3[[#This Row],[REFERENCE]], Tableau1[NUMERO], 0), 2)</f>
        <v>44131</v>
      </c>
      <c r="C1233" t="str">
        <f>INDEX(Tableau1[], MATCH(Tableau3[[#This Row],[REFERENCE]], Tableau1[NUMERO], 0), 3)</f>
        <v>SPEC</v>
      </c>
      <c r="D1233" t="str">
        <f>INDEX(Tableau1[], MATCH(Tableau3[[#This Row],[REFERENCE]], Tableau1[NUMERO], 0),4)</f>
        <v>COP LIAISON NSX250 LINERGY L1</v>
      </c>
      <c r="E1233">
        <f>INDEX(Tableau1[], MATCH(Tableau3[[#This Row],[REFERENCE]], Tableau1[NUMERO], 0), 5)</f>
        <v>0</v>
      </c>
      <c r="H1233" t="s">
        <v>12644</v>
      </c>
      <c r="J1233" s="2">
        <v>44148</v>
      </c>
      <c r="K1233" s="2">
        <v>44151</v>
      </c>
      <c r="L1233" s="2"/>
      <c r="M1233" s="21" t="s">
        <v>12701</v>
      </c>
      <c r="N1233" s="35">
        <v>1</v>
      </c>
      <c r="O1233" s="7">
        <v>32.6</v>
      </c>
      <c r="P1233" s="8" t="s">
        <v>12800</v>
      </c>
      <c r="Q1233" s="2">
        <v>44159</v>
      </c>
    </row>
    <row r="1234" spans="1:17">
      <c r="A1234" s="8">
        <v>34408867</v>
      </c>
      <c r="B1234" s="2">
        <f>INDEX(Tableau1[], MATCH(Tableau3[[#This Row],[REFERENCE]], Tableau1[NUMERO], 0), 2)</f>
        <v>44131</v>
      </c>
      <c r="C1234" t="str">
        <f>INDEX(Tableau1[], MATCH(Tableau3[[#This Row],[REFERENCE]], Tableau1[NUMERO], 0), 3)</f>
        <v>SPEC</v>
      </c>
      <c r="D1234" t="str">
        <f>INDEX(Tableau1[], MATCH(Tableau3[[#This Row],[REFERENCE]], Tableau1[NUMERO], 0),4)</f>
        <v>COP LIAISON NSX250 LINERGY L2</v>
      </c>
      <c r="E1234">
        <f>INDEX(Tableau1[], MATCH(Tableau3[[#This Row],[REFERENCE]], Tableau1[NUMERO], 0), 5)</f>
        <v>0</v>
      </c>
      <c r="H1234" t="s">
        <v>12644</v>
      </c>
      <c r="J1234" s="2">
        <v>44148</v>
      </c>
      <c r="K1234" s="2">
        <v>44151</v>
      </c>
      <c r="L1234" s="2"/>
      <c r="M1234" s="21" t="s">
        <v>12701</v>
      </c>
      <c r="N1234" s="35">
        <v>1</v>
      </c>
      <c r="O1234" s="7">
        <v>35.15</v>
      </c>
      <c r="P1234" s="8" t="s">
        <v>12800</v>
      </c>
      <c r="Q1234" s="2">
        <v>44159</v>
      </c>
    </row>
    <row r="1235" spans="1:17">
      <c r="A1235" s="8">
        <v>34408872</v>
      </c>
      <c r="B1235" s="2">
        <f>INDEX(Tableau1[], MATCH(Tableau3[[#This Row],[REFERENCE]], Tableau1[NUMERO], 0), 2)</f>
        <v>44131</v>
      </c>
      <c r="C1235" t="str">
        <f>INDEX(Tableau1[], MATCH(Tableau3[[#This Row],[REFERENCE]], Tableau1[NUMERO], 0), 3)</f>
        <v>SPEC</v>
      </c>
      <c r="D1235" t="str">
        <f>INDEX(Tableau1[], MATCH(Tableau3[[#This Row],[REFERENCE]], Tableau1[NUMERO], 0),4)</f>
        <v>COP LIAISON NSX250 LINERGY L3</v>
      </c>
      <c r="E1235">
        <f>INDEX(Tableau1[], MATCH(Tableau3[[#This Row],[REFERENCE]], Tableau1[NUMERO], 0), 5)</f>
        <v>0</v>
      </c>
      <c r="H1235" t="s">
        <v>12644</v>
      </c>
      <c r="J1235" s="2">
        <v>44148</v>
      </c>
      <c r="K1235" s="2">
        <v>44151</v>
      </c>
      <c r="L1235" s="2"/>
      <c r="M1235" s="21" t="s">
        <v>12701</v>
      </c>
      <c r="N1235" s="35">
        <v>1</v>
      </c>
      <c r="O1235" s="7">
        <v>34.450000000000003</v>
      </c>
      <c r="P1235" s="8" t="s">
        <v>12800</v>
      </c>
      <c r="Q1235" s="2">
        <v>44159</v>
      </c>
    </row>
    <row r="1236" spans="1:17">
      <c r="A1236" s="8">
        <v>34408873</v>
      </c>
      <c r="B1236" s="2">
        <f>INDEX(Tableau1[], MATCH(Tableau3[[#This Row],[REFERENCE]], Tableau1[NUMERO], 0), 2)</f>
        <v>44131</v>
      </c>
      <c r="C1236" t="str">
        <f>INDEX(Tableau1[], MATCH(Tableau3[[#This Row],[REFERENCE]], Tableau1[NUMERO], 0), 3)</f>
        <v>SPEC</v>
      </c>
      <c r="D1236" t="str">
        <f>INDEX(Tableau1[], MATCH(Tableau3[[#This Row],[REFERENCE]], Tableau1[NUMERO], 0),4)</f>
        <v>COP LIAISON NSX250 LINERGY N</v>
      </c>
      <c r="E1236">
        <f>INDEX(Tableau1[], MATCH(Tableau3[[#This Row],[REFERENCE]], Tableau1[NUMERO], 0), 5)</f>
        <v>0</v>
      </c>
      <c r="H1236" t="s">
        <v>12644</v>
      </c>
      <c r="J1236" s="2">
        <v>44148</v>
      </c>
      <c r="K1236" s="2">
        <v>44151</v>
      </c>
      <c r="L1236" s="2"/>
      <c r="M1236" s="21" t="s">
        <v>12701</v>
      </c>
      <c r="N1236" s="35">
        <v>1</v>
      </c>
      <c r="O1236" s="7">
        <v>39.65</v>
      </c>
      <c r="P1236" s="8" t="s">
        <v>12800</v>
      </c>
      <c r="Q1236" s="2">
        <v>44159</v>
      </c>
    </row>
    <row r="1237" spans="1:17">
      <c r="A1237" s="8">
        <v>34408874</v>
      </c>
      <c r="B1237" s="2">
        <f>INDEX(Tableau1[], MATCH(Tableau3[[#This Row],[REFERENCE]], Tableau1[NUMERO], 0), 2)</f>
        <v>44131</v>
      </c>
      <c r="C1237" t="str">
        <f>INDEX(Tableau1[], MATCH(Tableau3[[#This Row],[REFERENCE]], Tableau1[NUMERO], 0), 3)</f>
        <v>SPEC</v>
      </c>
      <c r="D1237" t="str">
        <f>INDEX(Tableau1[], MATCH(Tableau3[[#This Row],[REFERENCE]], Tableau1[NUMERO], 0),4)</f>
        <v>COP LIAISON NSX250 LINERGY L1</v>
      </c>
      <c r="E1237">
        <f>INDEX(Tableau1[], MATCH(Tableau3[[#This Row],[REFERENCE]], Tableau1[NUMERO], 0), 5)</f>
        <v>0</v>
      </c>
      <c r="H1237" t="s">
        <v>12644</v>
      </c>
      <c r="J1237" s="2">
        <v>44148</v>
      </c>
      <c r="K1237" s="2">
        <v>44151</v>
      </c>
      <c r="L1237" s="2"/>
      <c r="M1237" s="21" t="s">
        <v>12701</v>
      </c>
      <c r="N1237" s="35">
        <v>1</v>
      </c>
      <c r="O1237" s="7">
        <v>37.4</v>
      </c>
      <c r="P1237" s="8" t="s">
        <v>12800</v>
      </c>
      <c r="Q1237" s="2">
        <v>44159</v>
      </c>
    </row>
    <row r="1238" spans="1:17">
      <c r="A1238" s="8">
        <v>34408875</v>
      </c>
      <c r="B1238" s="2">
        <f>INDEX(Tableau1[], MATCH(Tableau3[[#This Row],[REFERENCE]], Tableau1[NUMERO], 0), 2)</f>
        <v>44131</v>
      </c>
      <c r="C1238" t="str">
        <f>INDEX(Tableau1[], MATCH(Tableau3[[#This Row],[REFERENCE]], Tableau1[NUMERO], 0), 3)</f>
        <v>SPEC</v>
      </c>
      <c r="D1238" t="str">
        <f>INDEX(Tableau1[], MATCH(Tableau3[[#This Row],[REFERENCE]], Tableau1[NUMERO], 0),4)</f>
        <v>COP LIAISON NSX250 LINERGY L2</v>
      </c>
      <c r="E1238">
        <f>INDEX(Tableau1[], MATCH(Tableau3[[#This Row],[REFERENCE]], Tableau1[NUMERO], 0), 5)</f>
        <v>0</v>
      </c>
      <c r="H1238" t="s">
        <v>12644</v>
      </c>
      <c r="J1238" s="2">
        <v>44148</v>
      </c>
      <c r="K1238" s="2">
        <v>44151</v>
      </c>
      <c r="L1238" s="2"/>
      <c r="M1238" s="21" t="s">
        <v>12701</v>
      </c>
      <c r="N1238" s="35">
        <v>1</v>
      </c>
      <c r="O1238" s="7">
        <v>42.8</v>
      </c>
      <c r="P1238" s="8" t="s">
        <v>12800</v>
      </c>
      <c r="Q1238" s="2">
        <v>44159</v>
      </c>
    </row>
    <row r="1239" spans="1:17">
      <c r="A1239" s="8">
        <v>34408876</v>
      </c>
      <c r="B1239" s="2">
        <f>INDEX(Tableau1[], MATCH(Tableau3[[#This Row],[REFERENCE]], Tableau1[NUMERO], 0), 2)</f>
        <v>44131</v>
      </c>
      <c r="C1239" t="str">
        <f>INDEX(Tableau1[], MATCH(Tableau3[[#This Row],[REFERENCE]], Tableau1[NUMERO], 0), 3)</f>
        <v>SPEC</v>
      </c>
      <c r="D1239" t="str">
        <f>INDEX(Tableau1[], MATCH(Tableau3[[#This Row],[REFERENCE]], Tableau1[NUMERO], 0),4)</f>
        <v>COP LIAISON NSX250 LINERGY L3</v>
      </c>
      <c r="E1239">
        <f>INDEX(Tableau1[], MATCH(Tableau3[[#This Row],[REFERENCE]], Tableau1[NUMERO], 0), 5)</f>
        <v>0</v>
      </c>
      <c r="H1239" t="s">
        <v>12644</v>
      </c>
      <c r="J1239" s="2">
        <v>44148</v>
      </c>
      <c r="K1239" s="2">
        <v>44151</v>
      </c>
      <c r="L1239" s="2"/>
      <c r="M1239" s="21" t="s">
        <v>12701</v>
      </c>
      <c r="N1239" s="35">
        <v>1</v>
      </c>
      <c r="O1239" s="7">
        <v>47.8</v>
      </c>
      <c r="P1239" s="8" t="s">
        <v>12800</v>
      </c>
      <c r="Q1239" s="2">
        <v>44159</v>
      </c>
    </row>
    <row r="1240" spans="1:17">
      <c r="A1240" s="8">
        <v>34408877</v>
      </c>
      <c r="B1240" s="2">
        <f>INDEX(Tableau1[], MATCH(Tableau3[[#This Row],[REFERENCE]], Tableau1[NUMERO], 0), 2)</f>
        <v>44132</v>
      </c>
      <c r="C1240" t="str">
        <f>INDEX(Tableau1[], MATCH(Tableau3[[#This Row],[REFERENCE]], Tableau1[NUMERO], 0), 3)</f>
        <v>SPEC</v>
      </c>
      <c r="D1240" t="str">
        <f>INDEX(Tableau1[], MATCH(Tableau3[[#This Row],[REFERENCE]], Tableau1[NUMERO], 0),4)</f>
        <v>COP LIAISON NS1250 UTIL 1</v>
      </c>
      <c r="E1240">
        <f>INDEX(Tableau1[], MATCH(Tableau3[[#This Row],[REFERENCE]], Tableau1[NUMERO], 0), 5)</f>
        <v>0</v>
      </c>
      <c r="H1240" t="s">
        <v>12644</v>
      </c>
      <c r="J1240" s="2">
        <v>44148</v>
      </c>
      <c r="K1240" s="2">
        <v>44151</v>
      </c>
      <c r="L1240" s="2"/>
      <c r="M1240" s="21" t="s">
        <v>12701</v>
      </c>
      <c r="N1240" s="35">
        <v>1</v>
      </c>
      <c r="O1240" s="7">
        <v>45.65</v>
      </c>
      <c r="P1240" s="8" t="s">
        <v>12800</v>
      </c>
      <c r="Q1240" s="2">
        <v>44159</v>
      </c>
    </row>
    <row r="1241" spans="1:17">
      <c r="A1241" s="8">
        <v>34408884</v>
      </c>
      <c r="B1241" s="2">
        <f>INDEX(Tableau1[], MATCH(Tableau3[[#This Row],[REFERENCE]], Tableau1[NUMERO], 0), 2)</f>
        <v>44132</v>
      </c>
      <c r="C1241" t="str">
        <f>INDEX(Tableau1[], MATCH(Tableau3[[#This Row],[REFERENCE]], Tableau1[NUMERO], 0), 3)</f>
        <v>SPEC</v>
      </c>
      <c r="D1241" t="str">
        <f>INDEX(Tableau1[], MATCH(Tableau3[[#This Row],[REFERENCE]], Tableau1[NUMERO], 0),4)</f>
        <v>COP RACC MAINS 4</v>
      </c>
      <c r="E1241">
        <f>INDEX(Tableau1[], MATCH(Tableau3[[#This Row],[REFERENCE]], Tableau1[NUMERO], 0), 5)</f>
        <v>0</v>
      </c>
      <c r="H1241" t="s">
        <v>12644</v>
      </c>
      <c r="J1241" s="2">
        <v>44148</v>
      </c>
      <c r="K1241" s="2">
        <v>44151</v>
      </c>
      <c r="L1241" s="2"/>
      <c r="M1241" s="21" t="s">
        <v>12701</v>
      </c>
      <c r="N1241" s="35">
        <v>1</v>
      </c>
      <c r="O1241" s="7">
        <v>62</v>
      </c>
      <c r="P1241" s="8" t="s">
        <v>12800</v>
      </c>
      <c r="Q1241" s="2">
        <v>44159</v>
      </c>
    </row>
    <row r="1242" spans="1:17">
      <c r="A1242" s="8">
        <v>34408885</v>
      </c>
      <c r="B1242" s="2">
        <f>INDEX(Tableau1[], MATCH(Tableau3[[#This Row],[REFERENCE]], Tableau1[NUMERO], 0), 2)</f>
        <v>44132</v>
      </c>
      <c r="C1242" t="str">
        <f>INDEX(Tableau1[], MATCH(Tableau3[[#This Row],[REFERENCE]], Tableau1[NUMERO], 0), 3)</f>
        <v>SPEC</v>
      </c>
      <c r="D1242" t="str">
        <f>INDEX(Tableau1[], MATCH(Tableau3[[#This Row],[REFERENCE]], Tableau1[NUMERO], 0),4)</f>
        <v>COP RACC MAINS 3</v>
      </c>
      <c r="E1242">
        <f>INDEX(Tableau1[], MATCH(Tableau3[[#This Row],[REFERENCE]], Tableau1[NUMERO], 0), 5)</f>
        <v>0</v>
      </c>
      <c r="H1242" t="s">
        <v>12644</v>
      </c>
      <c r="J1242" s="2">
        <v>44148</v>
      </c>
      <c r="K1242" s="2">
        <v>44151</v>
      </c>
      <c r="L1242" s="2"/>
      <c r="M1242" s="21" t="s">
        <v>12701</v>
      </c>
      <c r="N1242" s="35">
        <v>1</v>
      </c>
      <c r="O1242" s="7">
        <v>62</v>
      </c>
      <c r="P1242" s="8" t="s">
        <v>12800</v>
      </c>
      <c r="Q1242" s="2">
        <v>44159</v>
      </c>
    </row>
    <row r="1243" spans="1:17">
      <c r="A1243" s="8">
        <v>34408886</v>
      </c>
      <c r="B1243" s="2">
        <f>INDEX(Tableau1[], MATCH(Tableau3[[#This Row],[REFERENCE]], Tableau1[NUMERO], 0), 2)</f>
        <v>44132</v>
      </c>
      <c r="C1243" t="str">
        <f>INDEX(Tableau1[], MATCH(Tableau3[[#This Row],[REFERENCE]], Tableau1[NUMERO], 0), 3)</f>
        <v>SPEC</v>
      </c>
      <c r="D1243" t="str">
        <f>INDEX(Tableau1[], MATCH(Tableau3[[#This Row],[REFERENCE]], Tableau1[NUMERO], 0),4)</f>
        <v>COP RACC MAINS 2</v>
      </c>
      <c r="E1243">
        <f>INDEX(Tableau1[], MATCH(Tableau3[[#This Row],[REFERENCE]], Tableau1[NUMERO], 0), 5)</f>
        <v>0</v>
      </c>
      <c r="H1243" t="s">
        <v>12644</v>
      </c>
      <c r="J1243" s="2">
        <v>44148</v>
      </c>
      <c r="K1243" s="2">
        <v>44151</v>
      </c>
      <c r="L1243" s="2"/>
      <c r="M1243" s="21" t="s">
        <v>12701</v>
      </c>
      <c r="N1243" s="35">
        <v>1</v>
      </c>
      <c r="O1243" s="7">
        <v>62</v>
      </c>
      <c r="P1243" s="8" t="s">
        <v>12800</v>
      </c>
      <c r="Q1243" s="2">
        <v>44159</v>
      </c>
    </row>
    <row r="1244" spans="1:17">
      <c r="A1244" s="8">
        <v>34408887</v>
      </c>
      <c r="B1244" s="2">
        <f>INDEX(Tableau1[], MATCH(Tableau3[[#This Row],[REFERENCE]], Tableau1[NUMERO], 0), 2)</f>
        <v>44132</v>
      </c>
      <c r="C1244" t="str">
        <f>INDEX(Tableau1[], MATCH(Tableau3[[#This Row],[REFERENCE]], Tableau1[NUMERO], 0), 3)</f>
        <v>SPEC</v>
      </c>
      <c r="D1244" t="str">
        <f>INDEX(Tableau1[], MATCH(Tableau3[[#This Row],[REFERENCE]], Tableau1[NUMERO], 0),4)</f>
        <v>COP RACC MAINS 1</v>
      </c>
      <c r="E1244">
        <f>INDEX(Tableau1[], MATCH(Tableau3[[#This Row],[REFERENCE]], Tableau1[NUMERO], 0), 5)</f>
        <v>0</v>
      </c>
      <c r="H1244" t="s">
        <v>12644</v>
      </c>
      <c r="J1244" s="2">
        <v>44148</v>
      </c>
      <c r="K1244" s="2">
        <v>44151</v>
      </c>
      <c r="L1244" s="2"/>
      <c r="M1244" s="21" t="s">
        <v>12701</v>
      </c>
      <c r="N1244" s="35">
        <v>1</v>
      </c>
      <c r="O1244" s="7">
        <v>62</v>
      </c>
      <c r="P1244" s="8" t="s">
        <v>12800</v>
      </c>
      <c r="Q1244" s="2">
        <v>44159</v>
      </c>
    </row>
    <row r="1245" spans="1:17">
      <c r="A1245" s="8">
        <v>34408888</v>
      </c>
      <c r="B1245" s="2">
        <f>INDEX(Tableau1[], MATCH(Tableau3[[#This Row],[REFERENCE]], Tableau1[NUMERO], 0), 2)</f>
        <v>44132</v>
      </c>
      <c r="C1245" t="str">
        <f>INDEX(Tableau1[], MATCH(Tableau3[[#This Row],[REFERENCE]], Tableau1[NUMERO], 0), 3)</f>
        <v>SPEC</v>
      </c>
      <c r="D1245" t="str">
        <f>INDEX(Tableau1[], MATCH(Tableau3[[#This Row],[REFERENCE]], Tableau1[NUMERO], 0),4)</f>
        <v>COP RACC UTIL 4</v>
      </c>
      <c r="E1245">
        <f>INDEX(Tableau1[], MATCH(Tableau3[[#This Row],[REFERENCE]], Tableau1[NUMERO], 0), 5)</f>
        <v>0</v>
      </c>
      <c r="H1245" t="s">
        <v>12644</v>
      </c>
      <c r="J1245" s="2">
        <v>44148</v>
      </c>
      <c r="K1245" s="2">
        <v>44151</v>
      </c>
      <c r="L1245" s="2"/>
      <c r="M1245" s="21" t="s">
        <v>12701</v>
      </c>
      <c r="N1245" s="35">
        <v>1</v>
      </c>
      <c r="O1245" s="7">
        <v>38.4</v>
      </c>
      <c r="P1245" s="8" t="s">
        <v>12800</v>
      </c>
      <c r="Q1245" s="2">
        <v>44159</v>
      </c>
    </row>
    <row r="1246" spans="1:17">
      <c r="A1246" s="8">
        <v>34408889</v>
      </c>
      <c r="B1246" s="2">
        <f>INDEX(Tableau1[], MATCH(Tableau3[[#This Row],[REFERENCE]], Tableau1[NUMERO], 0), 2)</f>
        <v>44132</v>
      </c>
      <c r="C1246" t="str">
        <f>INDEX(Tableau1[], MATCH(Tableau3[[#This Row],[REFERENCE]], Tableau1[NUMERO], 0), 3)</f>
        <v>SPEC</v>
      </c>
      <c r="D1246" t="str">
        <f>INDEX(Tableau1[], MATCH(Tableau3[[#This Row],[REFERENCE]], Tableau1[NUMERO], 0),4)</f>
        <v>COP RACC UTIL 3</v>
      </c>
      <c r="E1246">
        <f>INDEX(Tableau1[], MATCH(Tableau3[[#This Row],[REFERENCE]], Tableau1[NUMERO], 0), 5)</f>
        <v>0</v>
      </c>
      <c r="H1246" t="s">
        <v>12644</v>
      </c>
      <c r="J1246" s="2">
        <v>44148</v>
      </c>
      <c r="K1246" s="2">
        <v>44151</v>
      </c>
      <c r="L1246" s="2"/>
      <c r="M1246" s="21" t="s">
        <v>12701</v>
      </c>
      <c r="N1246" s="35">
        <v>1</v>
      </c>
      <c r="O1246" s="7">
        <v>39</v>
      </c>
      <c r="P1246" s="8" t="s">
        <v>12800</v>
      </c>
      <c r="Q1246" s="2">
        <v>44159</v>
      </c>
    </row>
    <row r="1247" spans="1:17">
      <c r="A1247" s="8">
        <v>34408890</v>
      </c>
      <c r="B1247" s="2">
        <f>INDEX(Tableau1[], MATCH(Tableau3[[#This Row],[REFERENCE]], Tableau1[NUMERO], 0), 2)</f>
        <v>44132</v>
      </c>
      <c r="C1247" t="str">
        <f>INDEX(Tableau1[], MATCH(Tableau3[[#This Row],[REFERENCE]], Tableau1[NUMERO], 0), 3)</f>
        <v>SPEC</v>
      </c>
      <c r="D1247" t="str">
        <f>INDEX(Tableau1[], MATCH(Tableau3[[#This Row],[REFERENCE]], Tableau1[NUMERO], 0),4)</f>
        <v>COP RACC UTIL 2</v>
      </c>
      <c r="E1247">
        <f>INDEX(Tableau1[], MATCH(Tableau3[[#This Row],[REFERENCE]], Tableau1[NUMERO], 0), 5)</f>
        <v>0</v>
      </c>
      <c r="H1247" t="s">
        <v>12644</v>
      </c>
      <c r="J1247" s="2">
        <v>44148</v>
      </c>
      <c r="K1247" s="2">
        <v>44151</v>
      </c>
      <c r="L1247" s="2"/>
      <c r="M1247" s="21" t="s">
        <v>12701</v>
      </c>
      <c r="N1247" s="35">
        <v>1</v>
      </c>
      <c r="O1247" s="7">
        <v>39</v>
      </c>
      <c r="P1247" s="8" t="s">
        <v>12800</v>
      </c>
      <c r="Q1247" s="2">
        <v>44159</v>
      </c>
    </row>
    <row r="1248" spans="1:17">
      <c r="A1248" s="8">
        <v>34408891</v>
      </c>
      <c r="B1248" s="2">
        <f>INDEX(Tableau1[], MATCH(Tableau3[[#This Row],[REFERENCE]], Tableau1[NUMERO], 0), 2)</f>
        <v>44132</v>
      </c>
      <c r="C1248" t="str">
        <f>INDEX(Tableau1[], MATCH(Tableau3[[#This Row],[REFERENCE]], Tableau1[NUMERO], 0), 3)</f>
        <v>SPEC</v>
      </c>
      <c r="D1248" t="str">
        <f>INDEX(Tableau1[], MATCH(Tableau3[[#This Row],[REFERENCE]], Tableau1[NUMERO], 0),4)</f>
        <v>COP RACC UTIL 1</v>
      </c>
      <c r="E1248">
        <f>INDEX(Tableau1[], MATCH(Tableau3[[#This Row],[REFERENCE]], Tableau1[NUMERO], 0), 5)</f>
        <v>0</v>
      </c>
      <c r="H1248" t="s">
        <v>12644</v>
      </c>
      <c r="J1248" s="2">
        <v>44148</v>
      </c>
      <c r="K1248" s="2">
        <v>44151</v>
      </c>
      <c r="L1248" s="2"/>
      <c r="M1248" s="21" t="s">
        <v>12701</v>
      </c>
      <c r="N1248" s="35">
        <v>1</v>
      </c>
      <c r="O1248" s="7">
        <v>39</v>
      </c>
      <c r="P1248" s="8" t="s">
        <v>12800</v>
      </c>
      <c r="Q1248" s="2">
        <v>44159</v>
      </c>
    </row>
    <row r="1249" spans="1:17">
      <c r="A1249" s="8">
        <v>34408906</v>
      </c>
      <c r="B1249" s="2">
        <f>INDEX(Tableau1[], MATCH(Tableau3[[#This Row],[REFERENCE]], Tableau1[NUMERO], 0), 2)</f>
        <v>44138</v>
      </c>
      <c r="C1249" t="str">
        <f>INDEX(Tableau1[], MATCH(Tableau3[[#This Row],[REFERENCE]], Tableau1[NUMERO], 0), 3)</f>
        <v>SPEC</v>
      </c>
      <c r="D1249" t="str">
        <f>INDEX(Tableau1[], MATCH(Tableau3[[#This Row],[REFERENCE]], Tableau1[NUMERO], 0),4)</f>
        <v>COP LIAISON NSX400 LINERGY N</v>
      </c>
      <c r="E1249">
        <f>INDEX(Tableau1[], MATCH(Tableau3[[#This Row],[REFERENCE]], Tableau1[NUMERO], 0), 5)</f>
        <v>0</v>
      </c>
      <c r="H1249" t="s">
        <v>12644</v>
      </c>
      <c r="J1249" s="2">
        <v>44148</v>
      </c>
      <c r="K1249" s="2">
        <v>44151</v>
      </c>
      <c r="L1249" s="2"/>
      <c r="M1249" s="21" t="s">
        <v>12701</v>
      </c>
      <c r="N1249" s="35">
        <v>1</v>
      </c>
      <c r="O1249" s="7">
        <v>38.25</v>
      </c>
      <c r="P1249" s="8" t="s">
        <v>12800</v>
      </c>
      <c r="Q1249" s="2">
        <v>44159</v>
      </c>
    </row>
    <row r="1250" spans="1:17">
      <c r="A1250" s="8">
        <v>34408910</v>
      </c>
      <c r="B1250" s="2">
        <f>INDEX(Tableau1[], MATCH(Tableau3[[#This Row],[REFERENCE]], Tableau1[NUMERO], 0), 2)</f>
        <v>44138</v>
      </c>
      <c r="C1250" t="str">
        <f>INDEX(Tableau1[], MATCH(Tableau3[[#This Row],[REFERENCE]], Tableau1[NUMERO], 0), 3)</f>
        <v>SPEC</v>
      </c>
      <c r="D1250" t="str">
        <f>INDEX(Tableau1[], MATCH(Tableau3[[#This Row],[REFERENCE]], Tableau1[NUMERO], 0),4)</f>
        <v>COP LIAISON NSX400 LINERGY L1</v>
      </c>
      <c r="E1250">
        <f>INDEX(Tableau1[], MATCH(Tableau3[[#This Row],[REFERENCE]], Tableau1[NUMERO], 0), 5)</f>
        <v>0</v>
      </c>
      <c r="H1250" t="s">
        <v>12644</v>
      </c>
      <c r="J1250" s="2">
        <v>44148</v>
      </c>
      <c r="K1250" s="2">
        <v>44151</v>
      </c>
      <c r="L1250" s="2"/>
      <c r="M1250" s="21" t="s">
        <v>12701</v>
      </c>
      <c r="N1250" s="35">
        <v>1</v>
      </c>
      <c r="O1250" s="7">
        <v>33.25</v>
      </c>
      <c r="P1250" s="8" t="s">
        <v>12800</v>
      </c>
      <c r="Q1250" s="2">
        <v>44159</v>
      </c>
    </row>
    <row r="1251" spans="1:17">
      <c r="A1251" s="8">
        <v>34408911</v>
      </c>
      <c r="B1251" s="2">
        <f>INDEX(Tableau1[], MATCH(Tableau3[[#This Row],[REFERENCE]], Tableau1[NUMERO], 0), 2)</f>
        <v>44138</v>
      </c>
      <c r="C1251" t="str">
        <f>INDEX(Tableau1[], MATCH(Tableau3[[#This Row],[REFERENCE]], Tableau1[NUMERO], 0), 3)</f>
        <v>SPEC</v>
      </c>
      <c r="D1251" t="str">
        <f>INDEX(Tableau1[], MATCH(Tableau3[[#This Row],[REFERENCE]], Tableau1[NUMERO], 0),4)</f>
        <v>COP LIAISON NSX400 LINERGY L2</v>
      </c>
      <c r="E1251">
        <f>INDEX(Tableau1[], MATCH(Tableau3[[#This Row],[REFERENCE]], Tableau1[NUMERO], 0), 5)</f>
        <v>0</v>
      </c>
      <c r="H1251" t="s">
        <v>12644</v>
      </c>
      <c r="J1251" s="2">
        <v>44148</v>
      </c>
      <c r="K1251" s="2">
        <v>44151</v>
      </c>
      <c r="L1251" s="2"/>
      <c r="M1251" s="21" t="s">
        <v>12701</v>
      </c>
      <c r="N1251" s="35">
        <v>1</v>
      </c>
      <c r="O1251" s="7">
        <v>36.6</v>
      </c>
      <c r="P1251" s="8" t="s">
        <v>12800</v>
      </c>
      <c r="Q1251" s="2">
        <v>44159</v>
      </c>
    </row>
    <row r="1252" spans="1:17">
      <c r="A1252" s="8">
        <v>34408912</v>
      </c>
      <c r="B1252" s="2">
        <f>INDEX(Tableau1[], MATCH(Tableau3[[#This Row],[REFERENCE]], Tableau1[NUMERO], 0), 2)</f>
        <v>44138</v>
      </c>
      <c r="C1252" t="str">
        <f>INDEX(Tableau1[], MATCH(Tableau3[[#This Row],[REFERENCE]], Tableau1[NUMERO], 0), 3)</f>
        <v>SPEC</v>
      </c>
      <c r="D1252" t="str">
        <f>INDEX(Tableau1[], MATCH(Tableau3[[#This Row],[REFERENCE]], Tableau1[NUMERO], 0),4)</f>
        <v>COP LIAISON NSX400 LINERGY L3</v>
      </c>
      <c r="E1252">
        <f>INDEX(Tableau1[], MATCH(Tableau3[[#This Row],[REFERENCE]], Tableau1[NUMERO], 0), 5)</f>
        <v>0</v>
      </c>
      <c r="H1252" t="s">
        <v>12644</v>
      </c>
      <c r="J1252" s="2">
        <v>44148</v>
      </c>
      <c r="K1252" s="2">
        <v>44151</v>
      </c>
      <c r="L1252" s="2"/>
      <c r="M1252" s="21" t="s">
        <v>12701</v>
      </c>
      <c r="N1252" s="35">
        <v>1</v>
      </c>
      <c r="O1252" s="7">
        <v>39.6</v>
      </c>
      <c r="P1252" s="8" t="s">
        <v>12800</v>
      </c>
      <c r="Q1252" s="2">
        <v>44159</v>
      </c>
    </row>
    <row r="1253" spans="1:17">
      <c r="A1253" s="8">
        <v>34408914</v>
      </c>
      <c r="B1253" s="2">
        <f>INDEX(Tableau1[], MATCH(Tableau3[[#This Row],[REFERENCE]], Tableau1[NUMERO], 0), 2)</f>
        <v>44138</v>
      </c>
      <c r="C1253" t="str">
        <f>INDEX(Tableau1[], MATCH(Tableau3[[#This Row],[REFERENCE]], Tableau1[NUMERO], 0), 3)</f>
        <v>SPEC</v>
      </c>
      <c r="D1253" t="str">
        <f>INDEX(Tableau1[], MATCH(Tableau3[[#This Row],[REFERENCE]], Tableau1[NUMERO], 0),4)</f>
        <v>COP LIAISON NSX400 UTIL 1</v>
      </c>
      <c r="E1253">
        <f>INDEX(Tableau1[], MATCH(Tableau3[[#This Row],[REFERENCE]], Tableau1[NUMERO], 0), 5)</f>
        <v>0</v>
      </c>
      <c r="H1253" t="s">
        <v>12644</v>
      </c>
      <c r="J1253" s="2">
        <v>44148</v>
      </c>
      <c r="K1253" s="2">
        <v>44151</v>
      </c>
      <c r="L1253" s="2"/>
      <c r="M1253" s="21" t="s">
        <v>12701</v>
      </c>
      <c r="N1253" s="35">
        <v>1</v>
      </c>
      <c r="O1253" s="7">
        <v>36.65</v>
      </c>
      <c r="P1253" s="8" t="s">
        <v>12800</v>
      </c>
      <c r="Q1253" s="2">
        <v>44159</v>
      </c>
    </row>
    <row r="1254" spans="1:17">
      <c r="A1254" s="8">
        <v>34408922</v>
      </c>
      <c r="B1254" s="2">
        <f>INDEX(Tableau1[], MATCH(Tableau3[[#This Row],[REFERENCE]], Tableau1[NUMERO], 0), 2)</f>
        <v>44139</v>
      </c>
      <c r="C1254" t="str">
        <f>INDEX(Tableau1[], MATCH(Tableau3[[#This Row],[REFERENCE]], Tableau1[NUMERO], 0), 3)</f>
        <v>SPEC</v>
      </c>
      <c r="D1254" t="str">
        <f>INDEX(Tableau1[], MATCH(Tableau3[[#This Row],[REFERENCE]], Tableau1[NUMERO], 0),4)</f>
        <v>COP PLAGE DE RACC</v>
      </c>
      <c r="E1254">
        <f>INDEX(Tableau1[], MATCH(Tableau3[[#This Row],[REFERENCE]], Tableau1[NUMERO], 0), 5)</f>
        <v>0</v>
      </c>
      <c r="H1254" t="s">
        <v>12644</v>
      </c>
      <c r="J1254" s="2">
        <v>44148</v>
      </c>
      <c r="K1254" s="2">
        <v>44151</v>
      </c>
      <c r="L1254" s="2"/>
      <c r="M1254" s="21" t="s">
        <v>12701</v>
      </c>
      <c r="N1254" s="35">
        <v>1</v>
      </c>
      <c r="O1254" s="7">
        <v>37.15</v>
      </c>
      <c r="P1254" s="8" t="s">
        <v>12800</v>
      </c>
      <c r="Q1254" s="2">
        <v>44159</v>
      </c>
    </row>
    <row r="1255" spans="1:17">
      <c r="A1255" s="8">
        <v>34408923</v>
      </c>
      <c r="B1255" s="2">
        <f>INDEX(Tableau1[], MATCH(Tableau3[[#This Row],[REFERENCE]], Tableau1[NUMERO], 0), 2)</f>
        <v>44139</v>
      </c>
      <c r="C1255" t="str">
        <f>INDEX(Tableau1[], MATCH(Tableau3[[#This Row],[REFERENCE]], Tableau1[NUMERO], 0), 3)</f>
        <v>SPEC</v>
      </c>
      <c r="D1255" t="str">
        <f>INDEX(Tableau1[], MATCH(Tableau3[[#This Row],[REFERENCE]], Tableau1[NUMERO], 0),4)</f>
        <v>COP PLAGE DE RACC N</v>
      </c>
      <c r="E1255">
        <f>INDEX(Tableau1[], MATCH(Tableau3[[#This Row],[REFERENCE]], Tableau1[NUMERO], 0), 5)</f>
        <v>0</v>
      </c>
      <c r="H1255" t="s">
        <v>12644</v>
      </c>
      <c r="J1255" s="2">
        <v>44148</v>
      </c>
      <c r="K1255" s="2">
        <v>44151</v>
      </c>
      <c r="L1255" s="2"/>
      <c r="M1255" s="21" t="s">
        <v>12701</v>
      </c>
      <c r="N1255" s="35">
        <v>1</v>
      </c>
      <c r="O1255" s="7">
        <v>29.5</v>
      </c>
      <c r="P1255" s="8" t="s">
        <v>12800</v>
      </c>
      <c r="Q1255" s="2">
        <v>44159</v>
      </c>
    </row>
    <row r="1256" spans="1:17">
      <c r="A1256" s="8">
        <v>34408924</v>
      </c>
      <c r="B1256" s="2">
        <f>INDEX(Tableau1[], MATCH(Tableau3[[#This Row],[REFERENCE]], Tableau1[NUMERO], 0), 2)</f>
        <v>44139</v>
      </c>
      <c r="C1256" t="str">
        <f>INDEX(Tableau1[], MATCH(Tableau3[[#This Row],[REFERENCE]], Tableau1[NUMERO], 0), 3)</f>
        <v>SPEC</v>
      </c>
      <c r="D1256" t="str">
        <f>INDEX(Tableau1[], MATCH(Tableau3[[#This Row],[REFERENCE]], Tableau1[NUMERO], 0),4)</f>
        <v>COP RACC UTIL 1</v>
      </c>
      <c r="E1256">
        <f>INDEX(Tableau1[], MATCH(Tableau3[[#This Row],[REFERENCE]], Tableau1[NUMERO], 0), 5)</f>
        <v>0</v>
      </c>
      <c r="H1256" t="s">
        <v>12644</v>
      </c>
      <c r="J1256" s="2">
        <v>44148</v>
      </c>
      <c r="K1256" s="2">
        <v>44151</v>
      </c>
      <c r="L1256" s="2"/>
      <c r="M1256" s="21" t="s">
        <v>12701</v>
      </c>
      <c r="N1256" s="35">
        <v>1</v>
      </c>
      <c r="O1256" s="7">
        <v>44.3</v>
      </c>
      <c r="P1256" s="8" t="s">
        <v>12800</v>
      </c>
      <c r="Q1256" s="2">
        <v>44159</v>
      </c>
    </row>
    <row r="1257" spans="1:17">
      <c r="A1257" s="8">
        <v>34408925</v>
      </c>
      <c r="B1257" s="2">
        <f>INDEX(Tableau1[], MATCH(Tableau3[[#This Row],[REFERENCE]], Tableau1[NUMERO], 0), 2)</f>
        <v>44139</v>
      </c>
      <c r="C1257" t="str">
        <f>INDEX(Tableau1[], MATCH(Tableau3[[#This Row],[REFERENCE]], Tableau1[NUMERO], 0), 3)</f>
        <v>SPEC</v>
      </c>
      <c r="D1257" t="str">
        <f>INDEX(Tableau1[], MATCH(Tableau3[[#This Row],[REFERENCE]], Tableau1[NUMERO], 0),4)</f>
        <v>COP RACC UTIL 2</v>
      </c>
      <c r="E1257">
        <f>INDEX(Tableau1[], MATCH(Tableau3[[#This Row],[REFERENCE]], Tableau1[NUMERO], 0), 5)</f>
        <v>0</v>
      </c>
      <c r="H1257" t="s">
        <v>12644</v>
      </c>
      <c r="J1257" s="2">
        <v>44148</v>
      </c>
      <c r="K1257" s="2">
        <v>44151</v>
      </c>
      <c r="L1257" s="2"/>
      <c r="M1257" s="21" t="s">
        <v>12701</v>
      </c>
      <c r="N1257" s="35">
        <v>1</v>
      </c>
      <c r="O1257" s="7">
        <v>42.15</v>
      </c>
      <c r="P1257" s="8" t="s">
        <v>12800</v>
      </c>
      <c r="Q1257" s="2">
        <v>44159</v>
      </c>
    </row>
    <row r="1258" spans="1:17">
      <c r="A1258" s="8">
        <v>34408926</v>
      </c>
      <c r="B1258" s="2">
        <f>INDEX(Tableau1[], MATCH(Tableau3[[#This Row],[REFERENCE]], Tableau1[NUMERO], 0), 2)</f>
        <v>44140</v>
      </c>
      <c r="C1258" t="str">
        <f>INDEX(Tableau1[], MATCH(Tableau3[[#This Row],[REFERENCE]], Tableau1[NUMERO], 0), 3)</f>
        <v>SPEC</v>
      </c>
      <c r="D1258" t="str">
        <f>INDEX(Tableau1[], MATCH(Tableau3[[#This Row],[REFERENCE]], Tableau1[NUMERO], 0),4)</f>
        <v>COP LIAISON NS1250 LINERGY L2</v>
      </c>
      <c r="E1258">
        <f>INDEX(Tableau1[], MATCH(Tableau3[[#This Row],[REFERENCE]], Tableau1[NUMERO], 0), 5)</f>
        <v>0</v>
      </c>
      <c r="H1258" t="s">
        <v>12644</v>
      </c>
      <c r="J1258" s="2">
        <v>44148</v>
      </c>
      <c r="K1258" s="2">
        <v>44151</v>
      </c>
      <c r="L1258" s="2"/>
      <c r="M1258" s="21" t="s">
        <v>12701</v>
      </c>
      <c r="N1258" s="35">
        <v>1</v>
      </c>
      <c r="O1258" s="7">
        <v>33.75</v>
      </c>
      <c r="P1258" s="8" t="s">
        <v>12800</v>
      </c>
      <c r="Q1258" s="2">
        <v>44159</v>
      </c>
    </row>
    <row r="1259" spans="1:17">
      <c r="A1259" s="8">
        <v>34408927</v>
      </c>
      <c r="B1259" s="2">
        <f>INDEX(Tableau1[], MATCH(Tableau3[[#This Row],[REFERENCE]], Tableau1[NUMERO], 0), 2)</f>
        <v>44140</v>
      </c>
      <c r="C1259" t="str">
        <f>INDEX(Tableau1[], MATCH(Tableau3[[#This Row],[REFERENCE]], Tableau1[NUMERO], 0), 3)</f>
        <v>SPEC</v>
      </c>
      <c r="D1259" t="str">
        <f>INDEX(Tableau1[], MATCH(Tableau3[[#This Row],[REFERENCE]], Tableau1[NUMERO], 0),4)</f>
        <v>COP LIAISON NS1250 LINERGY L1</v>
      </c>
      <c r="E1259">
        <f>INDEX(Tableau1[], MATCH(Tableau3[[#This Row],[REFERENCE]], Tableau1[NUMERO], 0), 5)</f>
        <v>0</v>
      </c>
      <c r="H1259" t="s">
        <v>12644</v>
      </c>
      <c r="J1259" s="2">
        <v>44148</v>
      </c>
      <c r="K1259" s="2">
        <v>44151</v>
      </c>
      <c r="L1259" s="2"/>
      <c r="M1259" s="21" t="s">
        <v>12701</v>
      </c>
      <c r="N1259" s="35">
        <v>1</v>
      </c>
      <c r="O1259" s="7">
        <v>32.65</v>
      </c>
      <c r="P1259" s="8" t="s">
        <v>12800</v>
      </c>
      <c r="Q1259" s="2">
        <v>44159</v>
      </c>
    </row>
    <row r="1260" spans="1:17">
      <c r="A1260" s="8">
        <v>34408928</v>
      </c>
      <c r="B1260" s="2">
        <f>INDEX(Tableau1[], MATCH(Tableau3[[#This Row],[REFERENCE]], Tableau1[NUMERO], 0), 2)</f>
        <v>44140</v>
      </c>
      <c r="C1260" t="str">
        <f>INDEX(Tableau1[], MATCH(Tableau3[[#This Row],[REFERENCE]], Tableau1[NUMERO], 0), 3)</f>
        <v>SPEC</v>
      </c>
      <c r="D1260" t="str">
        <f>INDEX(Tableau1[], MATCH(Tableau3[[#This Row],[REFERENCE]], Tableau1[NUMERO], 0),4)</f>
        <v>COP LIAISON NS250 LINERGY N</v>
      </c>
      <c r="E1260">
        <f>INDEX(Tableau1[], MATCH(Tableau3[[#This Row],[REFERENCE]], Tableau1[NUMERO], 0), 5)</f>
        <v>0</v>
      </c>
      <c r="H1260" t="s">
        <v>12644</v>
      </c>
      <c r="J1260" s="2">
        <v>44148</v>
      </c>
      <c r="K1260" s="2">
        <v>44151</v>
      </c>
      <c r="L1260" s="2"/>
      <c r="M1260" s="21" t="s">
        <v>12701</v>
      </c>
      <c r="N1260" s="35">
        <v>1</v>
      </c>
      <c r="O1260" s="7">
        <v>30.1</v>
      </c>
      <c r="P1260" s="8" t="s">
        <v>12800</v>
      </c>
      <c r="Q1260" s="2">
        <v>44159</v>
      </c>
    </row>
    <row r="1261" spans="1:17">
      <c r="A1261" s="8">
        <v>34408929</v>
      </c>
      <c r="B1261" s="2">
        <f>INDEX(Tableau1[], MATCH(Tableau3[[#This Row],[REFERENCE]], Tableau1[NUMERO], 0), 2)</f>
        <v>44140</v>
      </c>
      <c r="C1261" t="str">
        <f>INDEX(Tableau1[], MATCH(Tableau3[[#This Row],[REFERENCE]], Tableau1[NUMERO], 0), 3)</f>
        <v>SPEC</v>
      </c>
      <c r="D1261" t="str">
        <f>INDEX(Tableau1[], MATCH(Tableau3[[#This Row],[REFERENCE]], Tableau1[NUMERO], 0),4)</f>
        <v>COP LIAISON NS250 LINERGY N</v>
      </c>
      <c r="E1261">
        <f>INDEX(Tableau1[], MATCH(Tableau3[[#This Row],[REFERENCE]], Tableau1[NUMERO], 0), 5)</f>
        <v>0</v>
      </c>
      <c r="H1261" t="s">
        <v>12644</v>
      </c>
      <c r="J1261" s="2">
        <v>44148</v>
      </c>
      <c r="K1261" s="2">
        <v>44151</v>
      </c>
      <c r="L1261" s="2"/>
      <c r="M1261" s="21" t="s">
        <v>12701</v>
      </c>
      <c r="N1261" s="35">
        <v>1</v>
      </c>
      <c r="O1261" s="7">
        <v>30.95</v>
      </c>
      <c r="P1261" s="8" t="s">
        <v>12800</v>
      </c>
      <c r="Q1261" s="2">
        <v>44159</v>
      </c>
    </row>
    <row r="1262" spans="1:17">
      <c r="A1262" s="8">
        <v>34408939</v>
      </c>
      <c r="B1262" s="2">
        <f>INDEX(Tableau1[], MATCH(Tableau3[[#This Row],[REFERENCE]], Tableau1[NUMERO], 0), 2)</f>
        <v>44147</v>
      </c>
      <c r="C1262" t="str">
        <f>INDEX(Tableau1[], MATCH(Tableau3[[#This Row],[REFERENCE]], Tableau1[NUMERO], 0), 3)</f>
        <v>SPEC</v>
      </c>
      <c r="D1262" t="str">
        <f>INDEX(Tableau1[], MATCH(Tableau3[[#This Row],[REFERENCE]], Tableau1[NUMERO], 0),4)</f>
        <v>COP RACC MAINS</v>
      </c>
      <c r="E1262">
        <f>INDEX(Tableau1[], MATCH(Tableau3[[#This Row],[REFERENCE]], Tableau1[NUMERO], 0), 5)</f>
        <v>0</v>
      </c>
      <c r="H1262" t="s">
        <v>12644</v>
      </c>
      <c r="J1262" s="2">
        <v>44148</v>
      </c>
      <c r="K1262" s="2">
        <v>44151</v>
      </c>
      <c r="L1262" s="2"/>
      <c r="M1262" s="21" t="s">
        <v>12701</v>
      </c>
      <c r="N1262" s="35">
        <v>1</v>
      </c>
      <c r="O1262" s="7">
        <v>47.65</v>
      </c>
      <c r="P1262" s="8" t="s">
        <v>12800</v>
      </c>
      <c r="Q1262" s="2">
        <v>44159</v>
      </c>
    </row>
    <row r="1263" spans="1:17">
      <c r="A1263" s="8">
        <v>34408851</v>
      </c>
      <c r="B1263" s="2">
        <f>INDEX(Tableau1[], MATCH(Tableau3[[#This Row],[REFERENCE]], Tableau1[NUMERO], 0), 2)</f>
        <v>44119</v>
      </c>
      <c r="C1263" t="str">
        <f>INDEX(Tableau1[], MATCH(Tableau3[[#This Row],[REFERENCE]], Tableau1[NUMERO], 0), 3)</f>
        <v>SPEC</v>
      </c>
      <c r="D1263" t="str">
        <f>INDEX(Tableau1[], MATCH(Tableau3[[#This Row],[REFERENCE]], Tableau1[NUMERO], 0),4)</f>
        <v>COP LIAISON NSX400 LINERGY N</v>
      </c>
      <c r="E1263">
        <f>INDEX(Tableau1[], MATCH(Tableau3[[#This Row],[REFERENCE]], Tableau1[NUMERO], 0), 5)</f>
        <v>0</v>
      </c>
      <c r="H1263" t="s">
        <v>12644</v>
      </c>
      <c r="J1263" s="2">
        <v>44148</v>
      </c>
      <c r="K1263" s="2">
        <v>44151</v>
      </c>
      <c r="L1263" s="2"/>
      <c r="M1263" s="21" t="s">
        <v>12701</v>
      </c>
      <c r="N1263" s="35">
        <v>5</v>
      </c>
      <c r="O1263" s="7">
        <v>14.25</v>
      </c>
      <c r="P1263" s="8" t="s">
        <v>12800</v>
      </c>
      <c r="Q1263" s="2">
        <v>44159</v>
      </c>
    </row>
    <row r="1264" spans="1:17">
      <c r="A1264" s="8">
        <v>34408852</v>
      </c>
      <c r="B1264" s="2">
        <f>INDEX(Tableau1[], MATCH(Tableau3[[#This Row],[REFERENCE]], Tableau1[NUMERO], 0), 2)</f>
        <v>44119</v>
      </c>
      <c r="C1264" t="str">
        <f>INDEX(Tableau1[], MATCH(Tableau3[[#This Row],[REFERENCE]], Tableau1[NUMERO], 0), 3)</f>
        <v>SPEC</v>
      </c>
      <c r="D1264" t="str">
        <f>INDEX(Tableau1[], MATCH(Tableau3[[#This Row],[REFERENCE]], Tableau1[NUMERO], 0),4)</f>
        <v>COP LIAISON NSX400 LINERGY L1</v>
      </c>
      <c r="E1264">
        <f>INDEX(Tableau1[], MATCH(Tableau3[[#This Row],[REFERENCE]], Tableau1[NUMERO], 0), 5)</f>
        <v>0</v>
      </c>
      <c r="H1264" t="s">
        <v>12644</v>
      </c>
      <c r="J1264" s="2">
        <v>44148</v>
      </c>
      <c r="K1264" s="2">
        <v>44151</v>
      </c>
      <c r="L1264" s="2"/>
      <c r="M1264" s="21" t="s">
        <v>12701</v>
      </c>
      <c r="N1264" s="35">
        <v>5</v>
      </c>
      <c r="O1264" s="7">
        <v>17.3</v>
      </c>
      <c r="P1264" s="8" t="s">
        <v>12800</v>
      </c>
      <c r="Q1264" s="2">
        <v>44159</v>
      </c>
    </row>
    <row r="1265" spans="1:17">
      <c r="A1265" s="8">
        <v>34408853</v>
      </c>
      <c r="B1265" s="2">
        <f>INDEX(Tableau1[], MATCH(Tableau3[[#This Row],[REFERENCE]], Tableau1[NUMERO], 0), 2)</f>
        <v>44119</v>
      </c>
      <c r="C1265" t="str">
        <f>INDEX(Tableau1[], MATCH(Tableau3[[#This Row],[REFERENCE]], Tableau1[NUMERO], 0), 3)</f>
        <v>SPEC</v>
      </c>
      <c r="D1265" t="str">
        <f>INDEX(Tableau1[], MATCH(Tableau3[[#This Row],[REFERENCE]], Tableau1[NUMERO], 0),4)</f>
        <v>COP LIAISON NSX400 LINERGY L2</v>
      </c>
      <c r="E1265">
        <f>INDEX(Tableau1[], MATCH(Tableau3[[#This Row],[REFERENCE]], Tableau1[NUMERO], 0), 5)</f>
        <v>0</v>
      </c>
      <c r="H1265" t="s">
        <v>12644</v>
      </c>
      <c r="J1265" s="2">
        <v>44148</v>
      </c>
      <c r="K1265" s="2">
        <v>44151</v>
      </c>
      <c r="L1265" s="2"/>
      <c r="M1265" s="21" t="s">
        <v>12701</v>
      </c>
      <c r="N1265" s="35">
        <v>5</v>
      </c>
      <c r="O1265" s="7">
        <v>19.899999999999999</v>
      </c>
      <c r="P1265" s="8" t="s">
        <v>12800</v>
      </c>
      <c r="Q1265" s="2">
        <v>44159</v>
      </c>
    </row>
    <row r="1266" spans="1:17">
      <c r="A1266" s="8">
        <v>34408866</v>
      </c>
      <c r="B1266" s="2">
        <f>INDEX(Tableau1[], MATCH(Tableau3[[#This Row],[REFERENCE]], Tableau1[NUMERO], 0), 2)</f>
        <v>44131</v>
      </c>
      <c r="C1266" t="str">
        <f>INDEX(Tableau1[], MATCH(Tableau3[[#This Row],[REFERENCE]], Tableau1[NUMERO], 0), 3)</f>
        <v>SPEC</v>
      </c>
      <c r="D1266" t="str">
        <f>INDEX(Tableau1[], MATCH(Tableau3[[#This Row],[REFERENCE]], Tableau1[NUMERO], 0),4)</f>
        <v>COP LIAISON NSX250 LINERGY L1</v>
      </c>
      <c r="E1266">
        <f>INDEX(Tableau1[], MATCH(Tableau3[[#This Row],[REFERENCE]], Tableau1[NUMERO], 0), 5)</f>
        <v>0</v>
      </c>
      <c r="H1266" t="s">
        <v>12644</v>
      </c>
      <c r="J1266" s="2">
        <v>44148</v>
      </c>
      <c r="K1266" s="2">
        <v>44151</v>
      </c>
      <c r="L1266" s="2"/>
      <c r="M1266" s="21" t="s">
        <v>12701</v>
      </c>
      <c r="N1266" s="35">
        <v>5</v>
      </c>
      <c r="O1266" s="7">
        <v>9.85</v>
      </c>
      <c r="P1266" s="8" t="s">
        <v>12800</v>
      </c>
      <c r="Q1266" s="2">
        <v>44159</v>
      </c>
    </row>
    <row r="1267" spans="1:17">
      <c r="A1267" s="8">
        <v>34408867</v>
      </c>
      <c r="B1267" s="2">
        <f>INDEX(Tableau1[], MATCH(Tableau3[[#This Row],[REFERENCE]], Tableau1[NUMERO], 0), 2)</f>
        <v>44131</v>
      </c>
      <c r="C1267" t="str">
        <f>INDEX(Tableau1[], MATCH(Tableau3[[#This Row],[REFERENCE]], Tableau1[NUMERO], 0), 3)</f>
        <v>SPEC</v>
      </c>
      <c r="D1267" t="str">
        <f>INDEX(Tableau1[], MATCH(Tableau3[[#This Row],[REFERENCE]], Tableau1[NUMERO], 0),4)</f>
        <v>COP LIAISON NSX250 LINERGY L2</v>
      </c>
      <c r="E1267">
        <f>INDEX(Tableau1[], MATCH(Tableau3[[#This Row],[REFERENCE]], Tableau1[NUMERO], 0), 5)</f>
        <v>0</v>
      </c>
      <c r="H1267" t="s">
        <v>12644</v>
      </c>
      <c r="J1267" s="2">
        <v>44148</v>
      </c>
      <c r="K1267" s="2">
        <v>44151</v>
      </c>
      <c r="L1267" s="2"/>
      <c r="M1267" s="21" t="s">
        <v>12701</v>
      </c>
      <c r="N1267" s="35">
        <v>5</v>
      </c>
      <c r="O1267" s="7">
        <v>11.6</v>
      </c>
      <c r="P1267" s="8" t="s">
        <v>12800</v>
      </c>
      <c r="Q1267" s="2">
        <v>44159</v>
      </c>
    </row>
    <row r="1268" spans="1:17">
      <c r="A1268" s="8">
        <v>34408872</v>
      </c>
      <c r="B1268" s="2">
        <f>INDEX(Tableau1[], MATCH(Tableau3[[#This Row],[REFERENCE]], Tableau1[NUMERO], 0), 2)</f>
        <v>44131</v>
      </c>
      <c r="C1268" t="str">
        <f>INDEX(Tableau1[], MATCH(Tableau3[[#This Row],[REFERENCE]], Tableau1[NUMERO], 0), 3)</f>
        <v>SPEC</v>
      </c>
      <c r="D1268" t="str">
        <f>INDEX(Tableau1[], MATCH(Tableau3[[#This Row],[REFERENCE]], Tableau1[NUMERO], 0),4)</f>
        <v>COP LIAISON NSX250 LINERGY L3</v>
      </c>
      <c r="E1268">
        <f>INDEX(Tableau1[], MATCH(Tableau3[[#This Row],[REFERENCE]], Tableau1[NUMERO], 0), 5)</f>
        <v>0</v>
      </c>
      <c r="H1268" t="s">
        <v>12644</v>
      </c>
      <c r="J1268" s="2">
        <v>44148</v>
      </c>
      <c r="K1268" s="2">
        <v>44151</v>
      </c>
      <c r="L1268" s="2"/>
      <c r="M1268" s="21" t="s">
        <v>12701</v>
      </c>
      <c r="N1268" s="35">
        <v>5</v>
      </c>
      <c r="O1268" s="7">
        <v>11.15</v>
      </c>
      <c r="P1268" s="8" t="s">
        <v>12800</v>
      </c>
      <c r="Q1268" s="2">
        <v>44159</v>
      </c>
    </row>
    <row r="1269" spans="1:17">
      <c r="A1269" s="8">
        <v>34408873</v>
      </c>
      <c r="B1269" s="2">
        <f>INDEX(Tableau1[], MATCH(Tableau3[[#This Row],[REFERENCE]], Tableau1[NUMERO], 0), 2)</f>
        <v>44131</v>
      </c>
      <c r="C1269" t="str">
        <f>INDEX(Tableau1[], MATCH(Tableau3[[#This Row],[REFERENCE]], Tableau1[NUMERO], 0), 3)</f>
        <v>SPEC</v>
      </c>
      <c r="D1269" t="str">
        <f>INDEX(Tableau1[], MATCH(Tableau3[[#This Row],[REFERENCE]], Tableau1[NUMERO], 0),4)</f>
        <v>COP LIAISON NSX250 LINERGY N</v>
      </c>
      <c r="E1269">
        <f>INDEX(Tableau1[], MATCH(Tableau3[[#This Row],[REFERENCE]], Tableau1[NUMERO], 0), 5)</f>
        <v>0</v>
      </c>
      <c r="H1269" t="s">
        <v>12644</v>
      </c>
      <c r="J1269" s="2">
        <v>44148</v>
      </c>
      <c r="K1269" s="2">
        <v>44151</v>
      </c>
      <c r="L1269" s="2"/>
      <c r="M1269" s="21" t="s">
        <v>12701</v>
      </c>
      <c r="N1269" s="35">
        <v>5</v>
      </c>
      <c r="O1269" s="7">
        <v>15.1</v>
      </c>
      <c r="P1269" s="8" t="s">
        <v>12800</v>
      </c>
      <c r="Q1269" s="2">
        <v>44159</v>
      </c>
    </row>
    <row r="1270" spans="1:17">
      <c r="A1270" s="8">
        <v>34408874</v>
      </c>
      <c r="B1270" s="2">
        <f>INDEX(Tableau1[], MATCH(Tableau3[[#This Row],[REFERENCE]], Tableau1[NUMERO], 0), 2)</f>
        <v>44131</v>
      </c>
      <c r="C1270" t="str">
        <f>INDEX(Tableau1[], MATCH(Tableau3[[#This Row],[REFERENCE]], Tableau1[NUMERO], 0), 3)</f>
        <v>SPEC</v>
      </c>
      <c r="D1270" t="str">
        <f>INDEX(Tableau1[], MATCH(Tableau3[[#This Row],[REFERENCE]], Tableau1[NUMERO], 0),4)</f>
        <v>COP LIAISON NSX250 LINERGY L1</v>
      </c>
      <c r="E1270">
        <f>INDEX(Tableau1[], MATCH(Tableau3[[#This Row],[REFERENCE]], Tableau1[NUMERO], 0), 5)</f>
        <v>0</v>
      </c>
      <c r="H1270" t="s">
        <v>12644</v>
      </c>
      <c r="J1270" s="2">
        <v>44148</v>
      </c>
      <c r="K1270" s="2">
        <v>44151</v>
      </c>
      <c r="L1270" s="2"/>
      <c r="M1270" s="21" t="s">
        <v>12701</v>
      </c>
      <c r="N1270" s="35">
        <v>5</v>
      </c>
      <c r="O1270" s="7">
        <v>13.45</v>
      </c>
      <c r="P1270" s="8" t="s">
        <v>12800</v>
      </c>
      <c r="Q1270" s="2">
        <v>44159</v>
      </c>
    </row>
    <row r="1271" spans="1:17">
      <c r="A1271" s="8">
        <v>34408875</v>
      </c>
      <c r="B1271" s="2">
        <f>INDEX(Tableau1[], MATCH(Tableau3[[#This Row],[REFERENCE]], Tableau1[NUMERO], 0), 2)</f>
        <v>44131</v>
      </c>
      <c r="C1271" t="str">
        <f>INDEX(Tableau1[], MATCH(Tableau3[[#This Row],[REFERENCE]], Tableau1[NUMERO], 0), 3)</f>
        <v>SPEC</v>
      </c>
      <c r="D1271" t="str">
        <f>INDEX(Tableau1[], MATCH(Tableau3[[#This Row],[REFERENCE]], Tableau1[NUMERO], 0),4)</f>
        <v>COP LIAISON NSX250 LINERGY L2</v>
      </c>
      <c r="E1271">
        <f>INDEX(Tableau1[], MATCH(Tableau3[[#This Row],[REFERENCE]], Tableau1[NUMERO], 0), 5)</f>
        <v>0</v>
      </c>
      <c r="H1271" t="s">
        <v>12644</v>
      </c>
      <c r="J1271" s="2">
        <v>44148</v>
      </c>
      <c r="K1271" s="2">
        <v>44151</v>
      </c>
      <c r="L1271" s="2"/>
      <c r="M1271" s="21" t="s">
        <v>12701</v>
      </c>
      <c r="N1271" s="35">
        <v>5</v>
      </c>
      <c r="O1271" s="7">
        <v>17.25</v>
      </c>
      <c r="P1271" s="8" t="s">
        <v>12800</v>
      </c>
      <c r="Q1271" s="2">
        <v>44159</v>
      </c>
    </row>
    <row r="1272" spans="1:17">
      <c r="A1272" s="8">
        <v>34408876</v>
      </c>
      <c r="B1272" s="2">
        <f>INDEX(Tableau1[], MATCH(Tableau3[[#This Row],[REFERENCE]], Tableau1[NUMERO], 0), 2)</f>
        <v>44131</v>
      </c>
      <c r="C1272" t="str">
        <f>INDEX(Tableau1[], MATCH(Tableau3[[#This Row],[REFERENCE]], Tableau1[NUMERO], 0), 3)</f>
        <v>SPEC</v>
      </c>
      <c r="D1272" t="str">
        <f>INDEX(Tableau1[], MATCH(Tableau3[[#This Row],[REFERENCE]], Tableau1[NUMERO], 0),4)</f>
        <v>COP LIAISON NSX250 LINERGY L3</v>
      </c>
      <c r="E1272">
        <f>INDEX(Tableau1[], MATCH(Tableau3[[#This Row],[REFERENCE]], Tableau1[NUMERO], 0), 5)</f>
        <v>0</v>
      </c>
      <c r="H1272" t="s">
        <v>12644</v>
      </c>
      <c r="J1272" s="2">
        <v>44148</v>
      </c>
      <c r="K1272" s="2">
        <v>44151</v>
      </c>
      <c r="L1272" s="2"/>
      <c r="M1272" s="21" t="s">
        <v>12701</v>
      </c>
      <c r="N1272" s="35">
        <v>5</v>
      </c>
      <c r="O1272" s="7">
        <v>20.85</v>
      </c>
      <c r="P1272" s="8" t="s">
        <v>12800</v>
      </c>
      <c r="Q1272" s="2">
        <v>44159</v>
      </c>
    </row>
    <row r="1273" spans="1:17">
      <c r="A1273" s="8">
        <v>34408877</v>
      </c>
      <c r="B1273" s="2">
        <f>INDEX(Tableau1[], MATCH(Tableau3[[#This Row],[REFERENCE]], Tableau1[NUMERO], 0), 2)</f>
        <v>44132</v>
      </c>
      <c r="C1273" t="str">
        <f>INDEX(Tableau1[], MATCH(Tableau3[[#This Row],[REFERENCE]], Tableau1[NUMERO], 0), 3)</f>
        <v>SPEC</v>
      </c>
      <c r="D1273" t="str">
        <f>INDEX(Tableau1[], MATCH(Tableau3[[#This Row],[REFERENCE]], Tableau1[NUMERO], 0),4)</f>
        <v>COP LIAISON NS1250 UTIL 1</v>
      </c>
      <c r="E1273">
        <f>INDEX(Tableau1[], MATCH(Tableau3[[#This Row],[REFERENCE]], Tableau1[NUMERO], 0), 5)</f>
        <v>0</v>
      </c>
      <c r="H1273" t="s">
        <v>12644</v>
      </c>
      <c r="J1273" s="2">
        <v>44148</v>
      </c>
      <c r="K1273" s="2">
        <v>44151</v>
      </c>
      <c r="L1273" s="2"/>
      <c r="M1273" s="21" t="s">
        <v>12701</v>
      </c>
      <c r="N1273" s="35">
        <v>5</v>
      </c>
      <c r="O1273" s="7">
        <v>19.45</v>
      </c>
      <c r="P1273" s="8" t="s">
        <v>12800</v>
      </c>
      <c r="Q1273" s="2">
        <v>44159</v>
      </c>
    </row>
    <row r="1274" spans="1:17">
      <c r="A1274" s="8">
        <v>34408884</v>
      </c>
      <c r="B1274" s="2">
        <f>INDEX(Tableau1[], MATCH(Tableau3[[#This Row],[REFERENCE]], Tableau1[NUMERO], 0), 2)</f>
        <v>44132</v>
      </c>
      <c r="C1274" t="str">
        <f>INDEX(Tableau1[], MATCH(Tableau3[[#This Row],[REFERENCE]], Tableau1[NUMERO], 0), 3)</f>
        <v>SPEC</v>
      </c>
      <c r="D1274" t="str">
        <f>INDEX(Tableau1[], MATCH(Tableau3[[#This Row],[REFERENCE]], Tableau1[NUMERO], 0),4)</f>
        <v>COP RACC MAINS 4</v>
      </c>
      <c r="E1274">
        <f>INDEX(Tableau1[], MATCH(Tableau3[[#This Row],[REFERENCE]], Tableau1[NUMERO], 0), 5)</f>
        <v>0</v>
      </c>
      <c r="H1274" t="s">
        <v>12644</v>
      </c>
      <c r="J1274" s="2">
        <v>44148</v>
      </c>
      <c r="K1274" s="2">
        <v>44151</v>
      </c>
      <c r="L1274" s="2"/>
      <c r="M1274" s="21" t="s">
        <v>12701</v>
      </c>
      <c r="N1274" s="35">
        <v>5</v>
      </c>
      <c r="O1274" s="7">
        <v>31.2</v>
      </c>
      <c r="P1274" s="8" t="s">
        <v>12800</v>
      </c>
      <c r="Q1274" s="2">
        <v>44159</v>
      </c>
    </row>
    <row r="1275" spans="1:17">
      <c r="A1275" s="8">
        <v>34408885</v>
      </c>
      <c r="B1275" s="2">
        <f>INDEX(Tableau1[], MATCH(Tableau3[[#This Row],[REFERENCE]], Tableau1[NUMERO], 0), 2)</f>
        <v>44132</v>
      </c>
      <c r="C1275" t="str">
        <f>INDEX(Tableau1[], MATCH(Tableau3[[#This Row],[REFERENCE]], Tableau1[NUMERO], 0), 3)</f>
        <v>SPEC</v>
      </c>
      <c r="D1275" t="str">
        <f>INDEX(Tableau1[], MATCH(Tableau3[[#This Row],[REFERENCE]], Tableau1[NUMERO], 0),4)</f>
        <v>COP RACC MAINS 3</v>
      </c>
      <c r="E1275">
        <f>INDEX(Tableau1[], MATCH(Tableau3[[#This Row],[REFERENCE]], Tableau1[NUMERO], 0), 5)</f>
        <v>0</v>
      </c>
      <c r="H1275" t="s">
        <v>12644</v>
      </c>
      <c r="J1275" s="2">
        <v>44148</v>
      </c>
      <c r="K1275" s="2">
        <v>44151</v>
      </c>
      <c r="L1275" s="2"/>
      <c r="M1275" s="21" t="s">
        <v>12701</v>
      </c>
      <c r="N1275" s="35">
        <v>5</v>
      </c>
      <c r="O1275" s="7">
        <v>31.2</v>
      </c>
      <c r="P1275" s="8" t="s">
        <v>12800</v>
      </c>
      <c r="Q1275" s="2">
        <v>44159</v>
      </c>
    </row>
    <row r="1276" spans="1:17">
      <c r="A1276" s="8">
        <v>34408886</v>
      </c>
      <c r="B1276" s="2">
        <f>INDEX(Tableau1[], MATCH(Tableau3[[#This Row],[REFERENCE]], Tableau1[NUMERO], 0), 2)</f>
        <v>44132</v>
      </c>
      <c r="C1276" t="str">
        <f>INDEX(Tableau1[], MATCH(Tableau3[[#This Row],[REFERENCE]], Tableau1[NUMERO], 0), 3)</f>
        <v>SPEC</v>
      </c>
      <c r="D1276" t="str">
        <f>INDEX(Tableau1[], MATCH(Tableau3[[#This Row],[REFERENCE]], Tableau1[NUMERO], 0),4)</f>
        <v>COP RACC MAINS 2</v>
      </c>
      <c r="E1276">
        <f>INDEX(Tableau1[], MATCH(Tableau3[[#This Row],[REFERENCE]], Tableau1[NUMERO], 0), 5)</f>
        <v>0</v>
      </c>
      <c r="H1276" t="s">
        <v>12644</v>
      </c>
      <c r="J1276" s="2">
        <v>44148</v>
      </c>
      <c r="K1276" s="2">
        <v>44151</v>
      </c>
      <c r="L1276" s="2"/>
      <c r="M1276" s="21" t="s">
        <v>12701</v>
      </c>
      <c r="N1276" s="35">
        <v>5</v>
      </c>
      <c r="O1276" s="7">
        <v>31.2</v>
      </c>
      <c r="P1276" s="8" t="s">
        <v>12800</v>
      </c>
      <c r="Q1276" s="2">
        <v>44159</v>
      </c>
    </row>
    <row r="1277" spans="1:17">
      <c r="A1277" s="8">
        <v>34408887</v>
      </c>
      <c r="B1277" s="2">
        <f>INDEX(Tableau1[], MATCH(Tableau3[[#This Row],[REFERENCE]], Tableau1[NUMERO], 0), 2)</f>
        <v>44132</v>
      </c>
      <c r="C1277" t="str">
        <f>INDEX(Tableau1[], MATCH(Tableau3[[#This Row],[REFERENCE]], Tableau1[NUMERO], 0), 3)</f>
        <v>SPEC</v>
      </c>
      <c r="D1277" t="str">
        <f>INDEX(Tableau1[], MATCH(Tableau3[[#This Row],[REFERENCE]], Tableau1[NUMERO], 0),4)</f>
        <v>COP RACC MAINS 1</v>
      </c>
      <c r="E1277">
        <f>INDEX(Tableau1[], MATCH(Tableau3[[#This Row],[REFERENCE]], Tableau1[NUMERO], 0), 5)</f>
        <v>0</v>
      </c>
      <c r="H1277" t="s">
        <v>12644</v>
      </c>
      <c r="J1277" s="2">
        <v>44148</v>
      </c>
      <c r="K1277" s="2">
        <v>44151</v>
      </c>
      <c r="L1277" s="2"/>
      <c r="M1277" s="21" t="s">
        <v>12701</v>
      </c>
      <c r="N1277" s="35">
        <v>5</v>
      </c>
      <c r="O1277" s="7">
        <v>31.15</v>
      </c>
      <c r="P1277" s="8" t="s">
        <v>12800</v>
      </c>
      <c r="Q1277" s="2">
        <v>44159</v>
      </c>
    </row>
    <row r="1278" spans="1:17">
      <c r="A1278" s="8">
        <v>34408888</v>
      </c>
      <c r="B1278" s="2">
        <f>INDEX(Tableau1[], MATCH(Tableau3[[#This Row],[REFERENCE]], Tableau1[NUMERO], 0), 2)</f>
        <v>44132</v>
      </c>
      <c r="C1278" t="str">
        <f>INDEX(Tableau1[], MATCH(Tableau3[[#This Row],[REFERENCE]], Tableau1[NUMERO], 0), 3)</f>
        <v>SPEC</v>
      </c>
      <c r="D1278" t="str">
        <f>INDEX(Tableau1[], MATCH(Tableau3[[#This Row],[REFERENCE]], Tableau1[NUMERO], 0),4)</f>
        <v>COP RACC UTIL 4</v>
      </c>
      <c r="E1278">
        <f>INDEX(Tableau1[], MATCH(Tableau3[[#This Row],[REFERENCE]], Tableau1[NUMERO], 0), 5)</f>
        <v>0</v>
      </c>
      <c r="H1278" t="s">
        <v>12644</v>
      </c>
      <c r="J1278" s="2">
        <v>44148</v>
      </c>
      <c r="K1278" s="2">
        <v>44151</v>
      </c>
      <c r="L1278" s="2"/>
      <c r="M1278" s="21" t="s">
        <v>12701</v>
      </c>
      <c r="N1278" s="35">
        <v>5</v>
      </c>
      <c r="O1278" s="7">
        <v>14.2</v>
      </c>
      <c r="P1278" s="8" t="s">
        <v>12800</v>
      </c>
      <c r="Q1278" s="2">
        <v>44159</v>
      </c>
    </row>
    <row r="1279" spans="1:17">
      <c r="A1279" s="8">
        <v>34408889</v>
      </c>
      <c r="B1279" s="2">
        <f>INDEX(Tableau1[], MATCH(Tableau3[[#This Row],[REFERENCE]], Tableau1[NUMERO], 0), 2)</f>
        <v>44132</v>
      </c>
      <c r="C1279" t="str">
        <f>INDEX(Tableau1[], MATCH(Tableau3[[#This Row],[REFERENCE]], Tableau1[NUMERO], 0), 3)</f>
        <v>SPEC</v>
      </c>
      <c r="D1279" t="str">
        <f>INDEX(Tableau1[], MATCH(Tableau3[[#This Row],[REFERENCE]], Tableau1[NUMERO], 0),4)</f>
        <v>COP RACC UTIL 3</v>
      </c>
      <c r="E1279">
        <f>INDEX(Tableau1[], MATCH(Tableau3[[#This Row],[REFERENCE]], Tableau1[NUMERO], 0), 5)</f>
        <v>0</v>
      </c>
      <c r="H1279" t="s">
        <v>12644</v>
      </c>
      <c r="J1279" s="2">
        <v>44148</v>
      </c>
      <c r="K1279" s="2">
        <v>44151</v>
      </c>
      <c r="L1279" s="2"/>
      <c r="M1279" s="21" t="s">
        <v>12701</v>
      </c>
      <c r="N1279" s="35">
        <v>5</v>
      </c>
      <c r="O1279" s="7">
        <v>14.65</v>
      </c>
      <c r="P1279" s="8" t="s">
        <v>12800</v>
      </c>
      <c r="Q1279" s="2">
        <v>44159</v>
      </c>
    </row>
    <row r="1280" spans="1:17">
      <c r="A1280" s="8">
        <v>34408890</v>
      </c>
      <c r="B1280" s="2">
        <f>INDEX(Tableau1[], MATCH(Tableau3[[#This Row],[REFERENCE]], Tableau1[NUMERO], 0), 2)</f>
        <v>44132</v>
      </c>
      <c r="C1280" t="str">
        <f>INDEX(Tableau1[], MATCH(Tableau3[[#This Row],[REFERENCE]], Tableau1[NUMERO], 0), 3)</f>
        <v>SPEC</v>
      </c>
      <c r="D1280" t="str">
        <f>INDEX(Tableau1[], MATCH(Tableau3[[#This Row],[REFERENCE]], Tableau1[NUMERO], 0),4)</f>
        <v>COP RACC UTIL 2</v>
      </c>
      <c r="E1280">
        <f>INDEX(Tableau1[], MATCH(Tableau3[[#This Row],[REFERENCE]], Tableau1[NUMERO], 0), 5)</f>
        <v>0</v>
      </c>
      <c r="H1280" t="s">
        <v>12644</v>
      </c>
      <c r="J1280" s="2">
        <v>44148</v>
      </c>
      <c r="K1280" s="2">
        <v>44151</v>
      </c>
      <c r="L1280" s="2"/>
      <c r="M1280" s="21" t="s">
        <v>12701</v>
      </c>
      <c r="N1280" s="35">
        <v>5</v>
      </c>
      <c r="O1280" s="7">
        <v>14.65</v>
      </c>
      <c r="P1280" s="8" t="s">
        <v>12800</v>
      </c>
      <c r="Q1280" s="2">
        <v>44159</v>
      </c>
    </row>
    <row r="1281" spans="1:17">
      <c r="A1281" s="8">
        <v>34408891</v>
      </c>
      <c r="B1281" s="2">
        <f>INDEX(Tableau1[], MATCH(Tableau3[[#This Row],[REFERENCE]], Tableau1[NUMERO], 0), 2)</f>
        <v>44132</v>
      </c>
      <c r="C1281" t="str">
        <f>INDEX(Tableau1[], MATCH(Tableau3[[#This Row],[REFERENCE]], Tableau1[NUMERO], 0), 3)</f>
        <v>SPEC</v>
      </c>
      <c r="D1281" t="str">
        <f>INDEX(Tableau1[], MATCH(Tableau3[[#This Row],[REFERENCE]], Tableau1[NUMERO], 0),4)</f>
        <v>COP RACC UTIL 1</v>
      </c>
      <c r="E1281">
        <f>INDEX(Tableau1[], MATCH(Tableau3[[#This Row],[REFERENCE]], Tableau1[NUMERO], 0), 5)</f>
        <v>0</v>
      </c>
      <c r="H1281" t="s">
        <v>12644</v>
      </c>
      <c r="J1281" s="2">
        <v>44148</v>
      </c>
      <c r="K1281" s="2">
        <v>44151</v>
      </c>
      <c r="L1281" s="2"/>
      <c r="M1281" s="21" t="s">
        <v>12701</v>
      </c>
      <c r="N1281" s="35">
        <v>5</v>
      </c>
      <c r="O1281" s="7">
        <v>14.65</v>
      </c>
      <c r="P1281" s="8" t="s">
        <v>12800</v>
      </c>
      <c r="Q1281" s="2">
        <v>44159</v>
      </c>
    </row>
    <row r="1282" spans="1:17">
      <c r="A1282" s="8">
        <v>34408906</v>
      </c>
      <c r="B1282" s="2">
        <f>INDEX(Tableau1[], MATCH(Tableau3[[#This Row],[REFERENCE]], Tableau1[NUMERO], 0), 2)</f>
        <v>44138</v>
      </c>
      <c r="C1282" t="str">
        <f>INDEX(Tableau1[], MATCH(Tableau3[[#This Row],[REFERENCE]], Tableau1[NUMERO], 0), 3)</f>
        <v>SPEC</v>
      </c>
      <c r="D1282" t="str">
        <f>INDEX(Tableau1[], MATCH(Tableau3[[#This Row],[REFERENCE]], Tableau1[NUMERO], 0),4)</f>
        <v>COP LIAISON NSX400 LINERGY N</v>
      </c>
      <c r="E1282">
        <f>INDEX(Tableau1[], MATCH(Tableau3[[#This Row],[REFERENCE]], Tableau1[NUMERO], 0), 5)</f>
        <v>0</v>
      </c>
      <c r="H1282" t="s">
        <v>12644</v>
      </c>
      <c r="J1282" s="2">
        <v>44148</v>
      </c>
      <c r="K1282" s="2">
        <v>44151</v>
      </c>
      <c r="L1282" s="2"/>
      <c r="M1282" s="21" t="s">
        <v>12701</v>
      </c>
      <c r="N1282" s="35">
        <v>5</v>
      </c>
      <c r="O1282" s="7">
        <v>13.9</v>
      </c>
      <c r="P1282" s="8" t="s">
        <v>12800</v>
      </c>
      <c r="Q1282" s="2">
        <v>44159</v>
      </c>
    </row>
    <row r="1283" spans="1:17">
      <c r="A1283" s="8">
        <v>34408910</v>
      </c>
      <c r="B1283" s="2">
        <f>INDEX(Tableau1[], MATCH(Tableau3[[#This Row],[REFERENCE]], Tableau1[NUMERO], 0), 2)</f>
        <v>44138</v>
      </c>
      <c r="C1283" t="str">
        <f>INDEX(Tableau1[], MATCH(Tableau3[[#This Row],[REFERENCE]], Tableau1[NUMERO], 0), 3)</f>
        <v>SPEC</v>
      </c>
      <c r="D1283" t="str">
        <f>INDEX(Tableau1[], MATCH(Tableau3[[#This Row],[REFERENCE]], Tableau1[NUMERO], 0),4)</f>
        <v>COP LIAISON NSX400 LINERGY L1</v>
      </c>
      <c r="E1283">
        <f>INDEX(Tableau1[], MATCH(Tableau3[[#This Row],[REFERENCE]], Tableau1[NUMERO], 0), 5)</f>
        <v>0</v>
      </c>
      <c r="H1283" t="s">
        <v>12644</v>
      </c>
      <c r="J1283" s="2">
        <v>44148</v>
      </c>
      <c r="K1283" s="2">
        <v>44151</v>
      </c>
      <c r="L1283" s="2"/>
      <c r="M1283" s="21" t="s">
        <v>12701</v>
      </c>
      <c r="N1283" s="35">
        <v>5</v>
      </c>
      <c r="O1283" s="7">
        <v>10.15</v>
      </c>
      <c r="P1283" s="8" t="s">
        <v>12800</v>
      </c>
      <c r="Q1283" s="2">
        <v>44159</v>
      </c>
    </row>
    <row r="1284" spans="1:17">
      <c r="A1284" s="8">
        <v>34408911</v>
      </c>
      <c r="B1284" s="2">
        <f>INDEX(Tableau1[], MATCH(Tableau3[[#This Row],[REFERENCE]], Tableau1[NUMERO], 0), 2)</f>
        <v>44138</v>
      </c>
      <c r="C1284" t="str">
        <f>INDEX(Tableau1[], MATCH(Tableau3[[#This Row],[REFERENCE]], Tableau1[NUMERO], 0), 3)</f>
        <v>SPEC</v>
      </c>
      <c r="D1284" t="str">
        <f>INDEX(Tableau1[], MATCH(Tableau3[[#This Row],[REFERENCE]], Tableau1[NUMERO], 0),4)</f>
        <v>COP LIAISON NSX400 LINERGY L2</v>
      </c>
      <c r="E1284">
        <f>INDEX(Tableau1[], MATCH(Tableau3[[#This Row],[REFERENCE]], Tableau1[NUMERO], 0), 5)</f>
        <v>0</v>
      </c>
      <c r="H1284" t="s">
        <v>12644</v>
      </c>
      <c r="J1284" s="2">
        <v>44148</v>
      </c>
      <c r="K1284" s="2">
        <v>44151</v>
      </c>
      <c r="L1284" s="2"/>
      <c r="M1284" s="21" t="s">
        <v>12701</v>
      </c>
      <c r="N1284" s="35">
        <v>5</v>
      </c>
      <c r="O1284" s="7">
        <v>12.25</v>
      </c>
      <c r="P1284" s="8" t="s">
        <v>12800</v>
      </c>
      <c r="Q1284" s="2">
        <v>44159</v>
      </c>
    </row>
    <row r="1285" spans="1:17">
      <c r="A1285" s="8">
        <v>34408912</v>
      </c>
      <c r="B1285" s="2">
        <f>INDEX(Tableau1[], MATCH(Tableau3[[#This Row],[REFERENCE]], Tableau1[NUMERO], 0), 2)</f>
        <v>44138</v>
      </c>
      <c r="C1285" t="str">
        <f>INDEX(Tableau1[], MATCH(Tableau3[[#This Row],[REFERENCE]], Tableau1[NUMERO], 0), 3)</f>
        <v>SPEC</v>
      </c>
      <c r="D1285" t="str">
        <f>INDEX(Tableau1[], MATCH(Tableau3[[#This Row],[REFERENCE]], Tableau1[NUMERO], 0),4)</f>
        <v>COP LIAISON NSX400 LINERGY L3</v>
      </c>
      <c r="E1285">
        <f>INDEX(Tableau1[], MATCH(Tableau3[[#This Row],[REFERENCE]], Tableau1[NUMERO], 0), 5)</f>
        <v>0</v>
      </c>
      <c r="H1285" t="s">
        <v>12644</v>
      </c>
      <c r="J1285" s="2">
        <v>44148</v>
      </c>
      <c r="K1285" s="2">
        <v>44151</v>
      </c>
      <c r="L1285" s="2"/>
      <c r="M1285" s="21" t="s">
        <v>12701</v>
      </c>
      <c r="N1285" s="35">
        <v>5</v>
      </c>
      <c r="O1285" s="7">
        <v>14.3</v>
      </c>
      <c r="P1285" s="8" t="s">
        <v>12800</v>
      </c>
      <c r="Q1285" s="2">
        <v>44159</v>
      </c>
    </row>
    <row r="1286" spans="1:17">
      <c r="A1286" s="8">
        <v>34408914</v>
      </c>
      <c r="B1286" s="2">
        <f>INDEX(Tableau1[], MATCH(Tableau3[[#This Row],[REFERENCE]], Tableau1[NUMERO], 0), 2)</f>
        <v>44138</v>
      </c>
      <c r="C1286" t="str">
        <f>INDEX(Tableau1[], MATCH(Tableau3[[#This Row],[REFERENCE]], Tableau1[NUMERO], 0), 3)</f>
        <v>SPEC</v>
      </c>
      <c r="D1286" t="str">
        <f>INDEX(Tableau1[], MATCH(Tableau3[[#This Row],[REFERENCE]], Tableau1[NUMERO], 0),4)</f>
        <v>COP LIAISON NSX400 UTIL 1</v>
      </c>
      <c r="E1286">
        <f>INDEX(Tableau1[], MATCH(Tableau3[[#This Row],[REFERENCE]], Tableau1[NUMERO], 0), 5)</f>
        <v>0</v>
      </c>
      <c r="H1286" t="s">
        <v>12644</v>
      </c>
      <c r="J1286" s="2">
        <v>44148</v>
      </c>
      <c r="K1286" s="2">
        <v>44151</v>
      </c>
      <c r="L1286" s="2"/>
      <c r="M1286" s="21" t="s">
        <v>12701</v>
      </c>
      <c r="N1286" s="35">
        <v>5</v>
      </c>
      <c r="O1286" s="7">
        <v>12.5</v>
      </c>
      <c r="P1286" s="8" t="s">
        <v>12800</v>
      </c>
      <c r="Q1286" s="2">
        <v>44159</v>
      </c>
    </row>
    <row r="1287" spans="1:17">
      <c r="A1287" s="8">
        <v>34408922</v>
      </c>
      <c r="B1287" s="2">
        <f>INDEX(Tableau1[], MATCH(Tableau3[[#This Row],[REFERENCE]], Tableau1[NUMERO], 0), 2)</f>
        <v>44139</v>
      </c>
      <c r="C1287" t="str">
        <f>INDEX(Tableau1[], MATCH(Tableau3[[#This Row],[REFERENCE]], Tableau1[NUMERO], 0), 3)</f>
        <v>SPEC</v>
      </c>
      <c r="D1287" t="str">
        <f>INDEX(Tableau1[], MATCH(Tableau3[[#This Row],[REFERENCE]], Tableau1[NUMERO], 0),4)</f>
        <v>COP PLAGE DE RACC</v>
      </c>
      <c r="E1287">
        <f>INDEX(Tableau1[], MATCH(Tableau3[[#This Row],[REFERENCE]], Tableau1[NUMERO], 0), 5)</f>
        <v>0</v>
      </c>
      <c r="H1287" t="s">
        <v>12644</v>
      </c>
      <c r="J1287" s="2">
        <v>44148</v>
      </c>
      <c r="K1287" s="2">
        <v>44151</v>
      </c>
      <c r="L1287" s="2"/>
      <c r="M1287" s="21" t="s">
        <v>12701</v>
      </c>
      <c r="N1287" s="35">
        <v>5</v>
      </c>
      <c r="O1287" s="7">
        <v>13.2</v>
      </c>
      <c r="P1287" s="8" t="s">
        <v>12800</v>
      </c>
      <c r="Q1287" s="2">
        <v>44159</v>
      </c>
    </row>
    <row r="1288" spans="1:17">
      <c r="A1288" s="8">
        <v>34408923</v>
      </c>
      <c r="B1288" s="2">
        <f>INDEX(Tableau1[], MATCH(Tableau3[[#This Row],[REFERENCE]], Tableau1[NUMERO], 0), 2)</f>
        <v>44139</v>
      </c>
      <c r="C1288" t="str">
        <f>INDEX(Tableau1[], MATCH(Tableau3[[#This Row],[REFERENCE]], Tableau1[NUMERO], 0), 3)</f>
        <v>SPEC</v>
      </c>
      <c r="D1288" t="str">
        <f>INDEX(Tableau1[], MATCH(Tableau3[[#This Row],[REFERENCE]], Tableau1[NUMERO], 0),4)</f>
        <v>COP PLAGE DE RACC N</v>
      </c>
      <c r="E1288">
        <f>INDEX(Tableau1[], MATCH(Tableau3[[#This Row],[REFERENCE]], Tableau1[NUMERO], 0), 5)</f>
        <v>0</v>
      </c>
      <c r="H1288" t="s">
        <v>12644</v>
      </c>
      <c r="J1288" s="2">
        <v>44148</v>
      </c>
      <c r="K1288" s="2">
        <v>44151</v>
      </c>
      <c r="L1288" s="2"/>
      <c r="M1288" s="21" t="s">
        <v>12701</v>
      </c>
      <c r="N1288" s="35">
        <v>5</v>
      </c>
      <c r="O1288" s="7">
        <v>7.7</v>
      </c>
      <c r="P1288" s="8" t="s">
        <v>12800</v>
      </c>
      <c r="Q1288" s="2">
        <v>44159</v>
      </c>
    </row>
    <row r="1289" spans="1:17">
      <c r="A1289" s="8">
        <v>34408924</v>
      </c>
      <c r="B1289" s="2">
        <f>INDEX(Tableau1[], MATCH(Tableau3[[#This Row],[REFERENCE]], Tableau1[NUMERO], 0), 2)</f>
        <v>44139</v>
      </c>
      <c r="C1289" t="str">
        <f>INDEX(Tableau1[], MATCH(Tableau3[[#This Row],[REFERENCE]], Tableau1[NUMERO], 0), 3)</f>
        <v>SPEC</v>
      </c>
      <c r="D1289" t="str">
        <f>INDEX(Tableau1[], MATCH(Tableau3[[#This Row],[REFERENCE]], Tableau1[NUMERO], 0),4)</f>
        <v>COP RACC UTIL 1</v>
      </c>
      <c r="E1289">
        <f>INDEX(Tableau1[], MATCH(Tableau3[[#This Row],[REFERENCE]], Tableau1[NUMERO], 0), 5)</f>
        <v>0</v>
      </c>
      <c r="H1289" t="s">
        <v>12644</v>
      </c>
      <c r="J1289" s="2">
        <v>44148</v>
      </c>
      <c r="K1289" s="2">
        <v>44151</v>
      </c>
      <c r="L1289" s="2"/>
      <c r="M1289" s="21" t="s">
        <v>12701</v>
      </c>
      <c r="N1289" s="35">
        <v>5</v>
      </c>
      <c r="O1289" s="7">
        <v>17.8</v>
      </c>
      <c r="P1289" s="8" t="s">
        <v>12800</v>
      </c>
      <c r="Q1289" s="2">
        <v>44159</v>
      </c>
    </row>
    <row r="1290" spans="1:17">
      <c r="A1290" s="8">
        <v>34408925</v>
      </c>
      <c r="B1290" s="2">
        <f>INDEX(Tableau1[], MATCH(Tableau3[[#This Row],[REFERENCE]], Tableau1[NUMERO], 0), 2)</f>
        <v>44139</v>
      </c>
      <c r="C1290" t="str">
        <f>INDEX(Tableau1[], MATCH(Tableau3[[#This Row],[REFERENCE]], Tableau1[NUMERO], 0), 3)</f>
        <v>SPEC</v>
      </c>
      <c r="D1290" t="str">
        <f>INDEX(Tableau1[], MATCH(Tableau3[[#This Row],[REFERENCE]], Tableau1[NUMERO], 0),4)</f>
        <v>COP RACC UTIL 2</v>
      </c>
      <c r="E1290">
        <f>INDEX(Tableau1[], MATCH(Tableau3[[#This Row],[REFERENCE]], Tableau1[NUMERO], 0), 5)</f>
        <v>0</v>
      </c>
      <c r="H1290" t="s">
        <v>12644</v>
      </c>
      <c r="J1290" s="2">
        <v>44148</v>
      </c>
      <c r="K1290" s="2">
        <v>44151</v>
      </c>
      <c r="L1290" s="2"/>
      <c r="M1290" s="21" t="s">
        <v>12701</v>
      </c>
      <c r="N1290" s="35">
        <v>5</v>
      </c>
      <c r="O1290" s="7">
        <v>16.25</v>
      </c>
      <c r="P1290" s="8" t="s">
        <v>12800</v>
      </c>
      <c r="Q1290" s="2">
        <v>44159</v>
      </c>
    </row>
    <row r="1291" spans="1:17">
      <c r="A1291" s="8">
        <v>34408926</v>
      </c>
      <c r="B1291" s="2">
        <f>INDEX(Tableau1[], MATCH(Tableau3[[#This Row],[REFERENCE]], Tableau1[NUMERO], 0), 2)</f>
        <v>44140</v>
      </c>
      <c r="C1291" t="str">
        <f>INDEX(Tableau1[], MATCH(Tableau3[[#This Row],[REFERENCE]], Tableau1[NUMERO], 0), 3)</f>
        <v>SPEC</v>
      </c>
      <c r="D1291" t="str">
        <f>INDEX(Tableau1[], MATCH(Tableau3[[#This Row],[REFERENCE]], Tableau1[NUMERO], 0),4)</f>
        <v>COP LIAISON NS1250 LINERGY L2</v>
      </c>
      <c r="E1291">
        <f>INDEX(Tableau1[], MATCH(Tableau3[[#This Row],[REFERENCE]], Tableau1[NUMERO], 0), 5)</f>
        <v>0</v>
      </c>
      <c r="H1291" t="s">
        <v>12644</v>
      </c>
      <c r="J1291" s="2">
        <v>44148</v>
      </c>
      <c r="K1291" s="2">
        <v>44151</v>
      </c>
      <c r="L1291" s="2"/>
      <c r="M1291" s="21" t="s">
        <v>12701</v>
      </c>
      <c r="N1291" s="35">
        <v>5</v>
      </c>
      <c r="O1291" s="7">
        <v>10.6</v>
      </c>
      <c r="P1291" s="8" t="s">
        <v>12800</v>
      </c>
      <c r="Q1291" s="2">
        <v>44159</v>
      </c>
    </row>
    <row r="1292" spans="1:17">
      <c r="A1292" s="8">
        <v>34408927</v>
      </c>
      <c r="B1292" s="2">
        <f>INDEX(Tableau1[], MATCH(Tableau3[[#This Row],[REFERENCE]], Tableau1[NUMERO], 0), 2)</f>
        <v>44140</v>
      </c>
      <c r="C1292" t="str">
        <f>INDEX(Tableau1[], MATCH(Tableau3[[#This Row],[REFERENCE]], Tableau1[NUMERO], 0), 3)</f>
        <v>SPEC</v>
      </c>
      <c r="D1292" t="str">
        <f>INDEX(Tableau1[], MATCH(Tableau3[[#This Row],[REFERENCE]], Tableau1[NUMERO], 0),4)</f>
        <v>COP LIAISON NS1250 LINERGY L1</v>
      </c>
      <c r="E1292">
        <f>INDEX(Tableau1[], MATCH(Tableau3[[#This Row],[REFERENCE]], Tableau1[NUMERO], 0), 5)</f>
        <v>0</v>
      </c>
      <c r="H1292" t="s">
        <v>12644</v>
      </c>
      <c r="J1292" s="2">
        <v>44148</v>
      </c>
      <c r="K1292" s="2">
        <v>44151</v>
      </c>
      <c r="L1292" s="2"/>
      <c r="M1292" s="21" t="s">
        <v>12701</v>
      </c>
      <c r="N1292" s="35">
        <v>5</v>
      </c>
      <c r="O1292" s="7">
        <v>9.9</v>
      </c>
      <c r="P1292" s="8" t="s">
        <v>12800</v>
      </c>
      <c r="Q1292" s="2">
        <v>44159</v>
      </c>
    </row>
    <row r="1293" spans="1:17">
      <c r="A1293" s="8">
        <v>34408928</v>
      </c>
      <c r="B1293" s="2">
        <f>INDEX(Tableau1[], MATCH(Tableau3[[#This Row],[REFERENCE]], Tableau1[NUMERO], 0), 2)</f>
        <v>44140</v>
      </c>
      <c r="C1293" t="str">
        <f>INDEX(Tableau1[], MATCH(Tableau3[[#This Row],[REFERENCE]], Tableau1[NUMERO], 0), 3)</f>
        <v>SPEC</v>
      </c>
      <c r="D1293" t="str">
        <f>INDEX(Tableau1[], MATCH(Tableau3[[#This Row],[REFERENCE]], Tableau1[NUMERO], 0),4)</f>
        <v>COP LIAISON NS250 LINERGY N</v>
      </c>
      <c r="E1293">
        <f>INDEX(Tableau1[], MATCH(Tableau3[[#This Row],[REFERENCE]], Tableau1[NUMERO], 0), 5)</f>
        <v>0</v>
      </c>
      <c r="H1293" t="s">
        <v>12644</v>
      </c>
      <c r="J1293" s="2">
        <v>44148</v>
      </c>
      <c r="K1293" s="2">
        <v>44151</v>
      </c>
      <c r="L1293" s="2"/>
      <c r="M1293" s="21" t="s">
        <v>12701</v>
      </c>
      <c r="N1293" s="35">
        <v>5</v>
      </c>
      <c r="O1293" s="7">
        <v>7.8</v>
      </c>
      <c r="P1293" s="8" t="s">
        <v>12800</v>
      </c>
      <c r="Q1293" s="2">
        <v>44159</v>
      </c>
    </row>
    <row r="1294" spans="1:17">
      <c r="A1294" s="8">
        <v>34408929</v>
      </c>
      <c r="B1294" s="2">
        <f>INDEX(Tableau1[], MATCH(Tableau3[[#This Row],[REFERENCE]], Tableau1[NUMERO], 0), 2)</f>
        <v>44140</v>
      </c>
      <c r="C1294" t="str">
        <f>INDEX(Tableau1[], MATCH(Tableau3[[#This Row],[REFERENCE]], Tableau1[NUMERO], 0), 3)</f>
        <v>SPEC</v>
      </c>
      <c r="D1294" t="str">
        <f>INDEX(Tableau1[], MATCH(Tableau3[[#This Row],[REFERENCE]], Tableau1[NUMERO], 0),4)</f>
        <v>COP LIAISON NS250 LINERGY N</v>
      </c>
      <c r="E1294">
        <f>INDEX(Tableau1[], MATCH(Tableau3[[#This Row],[REFERENCE]], Tableau1[NUMERO], 0), 5)</f>
        <v>0</v>
      </c>
      <c r="H1294" t="s">
        <v>12644</v>
      </c>
      <c r="J1294" s="2">
        <v>44148</v>
      </c>
      <c r="K1294" s="2">
        <v>44151</v>
      </c>
      <c r="L1294" s="2"/>
      <c r="M1294" s="21" t="s">
        <v>12701</v>
      </c>
      <c r="N1294" s="35">
        <v>5</v>
      </c>
      <c r="O1294" s="7">
        <v>8.4</v>
      </c>
      <c r="P1294" s="8" t="s">
        <v>12800</v>
      </c>
      <c r="Q1294" s="2">
        <v>44159</v>
      </c>
    </row>
    <row r="1295" spans="1:17">
      <c r="A1295" s="8">
        <v>34408939</v>
      </c>
      <c r="B1295" s="2">
        <f>INDEX(Tableau1[], MATCH(Tableau3[[#This Row],[REFERENCE]], Tableau1[NUMERO], 0), 2)</f>
        <v>44147</v>
      </c>
      <c r="C1295" t="str">
        <f>INDEX(Tableau1[], MATCH(Tableau3[[#This Row],[REFERENCE]], Tableau1[NUMERO], 0), 3)</f>
        <v>SPEC</v>
      </c>
      <c r="D1295" t="str">
        <f>INDEX(Tableau1[], MATCH(Tableau3[[#This Row],[REFERENCE]], Tableau1[NUMERO], 0),4)</f>
        <v>COP RACC MAINS</v>
      </c>
      <c r="E1295">
        <f>INDEX(Tableau1[], MATCH(Tableau3[[#This Row],[REFERENCE]], Tableau1[NUMERO], 0), 5)</f>
        <v>0</v>
      </c>
      <c r="H1295" t="s">
        <v>12644</v>
      </c>
      <c r="J1295" s="2">
        <v>44148</v>
      </c>
      <c r="K1295" s="2">
        <v>44151</v>
      </c>
      <c r="L1295" s="2"/>
      <c r="M1295" s="21" t="s">
        <v>12701</v>
      </c>
      <c r="N1295" s="35">
        <v>5</v>
      </c>
      <c r="O1295" s="7">
        <v>20</v>
      </c>
      <c r="P1295" s="8" t="s">
        <v>12800</v>
      </c>
      <c r="Q1295" s="2">
        <v>44159</v>
      </c>
    </row>
    <row r="1296" spans="1:17">
      <c r="A1296" s="8">
        <v>34408851</v>
      </c>
      <c r="B1296" s="2">
        <f>INDEX(Tableau1[], MATCH(Tableau3[[#This Row],[REFERENCE]], Tableau1[NUMERO], 0), 2)</f>
        <v>44119</v>
      </c>
      <c r="C1296" t="str">
        <f>INDEX(Tableau1[], MATCH(Tableau3[[#This Row],[REFERENCE]], Tableau1[NUMERO], 0), 3)</f>
        <v>SPEC</v>
      </c>
      <c r="D1296" t="str">
        <f>INDEX(Tableau1[], MATCH(Tableau3[[#This Row],[REFERENCE]], Tableau1[NUMERO], 0),4)</f>
        <v>COP LIAISON NSX400 LINERGY N</v>
      </c>
      <c r="E1296">
        <f>INDEX(Tableau1[], MATCH(Tableau3[[#This Row],[REFERENCE]], Tableau1[NUMERO], 0), 5)</f>
        <v>0</v>
      </c>
      <c r="H1296" t="s">
        <v>12644</v>
      </c>
      <c r="J1296" s="2">
        <v>44148</v>
      </c>
      <c r="K1296" s="2">
        <v>44151</v>
      </c>
      <c r="L1296" s="2"/>
      <c r="M1296" s="21" t="s">
        <v>12701</v>
      </c>
      <c r="N1296" s="35">
        <v>10</v>
      </c>
      <c r="O1296" s="7">
        <v>13.2</v>
      </c>
      <c r="P1296" s="8" t="s">
        <v>12800</v>
      </c>
      <c r="Q1296" s="2">
        <v>44159</v>
      </c>
    </row>
    <row r="1297" spans="1:17">
      <c r="A1297" s="8">
        <v>34408852</v>
      </c>
      <c r="B1297" s="2">
        <f>INDEX(Tableau1[], MATCH(Tableau3[[#This Row],[REFERENCE]], Tableau1[NUMERO], 0), 2)</f>
        <v>44119</v>
      </c>
      <c r="C1297" t="str">
        <f>INDEX(Tableau1[], MATCH(Tableau3[[#This Row],[REFERENCE]], Tableau1[NUMERO], 0), 3)</f>
        <v>SPEC</v>
      </c>
      <c r="D1297" t="str">
        <f>INDEX(Tableau1[], MATCH(Tableau3[[#This Row],[REFERENCE]], Tableau1[NUMERO], 0),4)</f>
        <v>COP LIAISON NSX400 LINERGY L1</v>
      </c>
      <c r="E1297">
        <f>INDEX(Tableau1[], MATCH(Tableau3[[#This Row],[REFERENCE]], Tableau1[NUMERO], 0), 5)</f>
        <v>0</v>
      </c>
      <c r="H1297" t="s">
        <v>12644</v>
      </c>
      <c r="J1297" s="2">
        <v>44148</v>
      </c>
      <c r="K1297" s="2">
        <v>44151</v>
      </c>
      <c r="L1297" s="2"/>
      <c r="M1297" s="21" t="s">
        <v>12701</v>
      </c>
      <c r="N1297" s="35">
        <v>10</v>
      </c>
      <c r="O1297" s="7">
        <v>16.05</v>
      </c>
      <c r="P1297" s="8" t="s">
        <v>12800</v>
      </c>
      <c r="Q1297" s="2">
        <v>44159</v>
      </c>
    </row>
    <row r="1298" spans="1:17">
      <c r="A1298" s="8">
        <v>34408853</v>
      </c>
      <c r="B1298" s="2">
        <f>INDEX(Tableau1[], MATCH(Tableau3[[#This Row],[REFERENCE]], Tableau1[NUMERO], 0), 2)</f>
        <v>44119</v>
      </c>
      <c r="C1298" t="str">
        <f>INDEX(Tableau1[], MATCH(Tableau3[[#This Row],[REFERENCE]], Tableau1[NUMERO], 0), 3)</f>
        <v>SPEC</v>
      </c>
      <c r="D1298" t="str">
        <f>INDEX(Tableau1[], MATCH(Tableau3[[#This Row],[REFERENCE]], Tableau1[NUMERO], 0),4)</f>
        <v>COP LIAISON NSX400 LINERGY L2</v>
      </c>
      <c r="E1298">
        <f>INDEX(Tableau1[], MATCH(Tableau3[[#This Row],[REFERENCE]], Tableau1[NUMERO], 0), 5)</f>
        <v>0</v>
      </c>
      <c r="H1298" t="s">
        <v>12644</v>
      </c>
      <c r="J1298" s="2">
        <v>44148</v>
      </c>
      <c r="K1298" s="2">
        <v>44151</v>
      </c>
      <c r="L1298" s="2"/>
      <c r="M1298" s="21" t="s">
        <v>12701</v>
      </c>
      <c r="N1298" s="35">
        <v>10</v>
      </c>
      <c r="O1298" s="7">
        <v>18.45</v>
      </c>
      <c r="P1298" s="8" t="s">
        <v>12800</v>
      </c>
      <c r="Q1298" s="2">
        <v>44159</v>
      </c>
    </row>
    <row r="1299" spans="1:17">
      <c r="A1299" s="8">
        <v>34408866</v>
      </c>
      <c r="B1299" s="2">
        <f>INDEX(Tableau1[], MATCH(Tableau3[[#This Row],[REFERENCE]], Tableau1[NUMERO], 0), 2)</f>
        <v>44131</v>
      </c>
      <c r="C1299" t="str">
        <f>INDEX(Tableau1[], MATCH(Tableau3[[#This Row],[REFERENCE]], Tableau1[NUMERO], 0), 3)</f>
        <v>SPEC</v>
      </c>
      <c r="D1299" t="str">
        <f>INDEX(Tableau1[], MATCH(Tableau3[[#This Row],[REFERENCE]], Tableau1[NUMERO], 0),4)</f>
        <v>COP LIAISON NSX250 LINERGY L1</v>
      </c>
      <c r="E1299">
        <f>INDEX(Tableau1[], MATCH(Tableau3[[#This Row],[REFERENCE]], Tableau1[NUMERO], 0), 5)</f>
        <v>0</v>
      </c>
      <c r="H1299" t="s">
        <v>12644</v>
      </c>
      <c r="J1299" s="2">
        <v>44148</v>
      </c>
      <c r="K1299" s="2">
        <v>44151</v>
      </c>
      <c r="L1299" s="2"/>
      <c r="M1299" s="21" t="s">
        <v>12701</v>
      </c>
      <c r="N1299" s="35">
        <v>10</v>
      </c>
      <c r="O1299" s="7">
        <v>9.1</v>
      </c>
      <c r="P1299" s="8" t="s">
        <v>12800</v>
      </c>
      <c r="Q1299" s="2">
        <v>44159</v>
      </c>
    </row>
    <row r="1300" spans="1:17">
      <c r="A1300" s="8">
        <v>34408867</v>
      </c>
      <c r="B1300" s="2">
        <f>INDEX(Tableau1[], MATCH(Tableau3[[#This Row],[REFERENCE]], Tableau1[NUMERO], 0), 2)</f>
        <v>44131</v>
      </c>
      <c r="C1300" t="str">
        <f>INDEX(Tableau1[], MATCH(Tableau3[[#This Row],[REFERENCE]], Tableau1[NUMERO], 0), 3)</f>
        <v>SPEC</v>
      </c>
      <c r="D1300" t="str">
        <f>INDEX(Tableau1[], MATCH(Tableau3[[#This Row],[REFERENCE]], Tableau1[NUMERO], 0),4)</f>
        <v>COP LIAISON NSX250 LINERGY L2</v>
      </c>
      <c r="E1300">
        <f>INDEX(Tableau1[], MATCH(Tableau3[[#This Row],[REFERENCE]], Tableau1[NUMERO], 0), 5)</f>
        <v>0</v>
      </c>
      <c r="H1300" t="s">
        <v>12644</v>
      </c>
      <c r="J1300" s="2">
        <v>44148</v>
      </c>
      <c r="K1300" s="2">
        <v>44151</v>
      </c>
      <c r="L1300" s="2"/>
      <c r="M1300" s="21" t="s">
        <v>12701</v>
      </c>
      <c r="N1300" s="35">
        <v>10</v>
      </c>
      <c r="O1300" s="7">
        <v>10.75</v>
      </c>
      <c r="P1300" s="8" t="s">
        <v>12800</v>
      </c>
      <c r="Q1300" s="2">
        <v>44159</v>
      </c>
    </row>
    <row r="1301" spans="1:17">
      <c r="A1301" s="8">
        <v>34408872</v>
      </c>
      <c r="B1301" s="2">
        <f>INDEX(Tableau1[], MATCH(Tableau3[[#This Row],[REFERENCE]], Tableau1[NUMERO], 0), 2)</f>
        <v>44131</v>
      </c>
      <c r="C1301" t="str">
        <f>INDEX(Tableau1[], MATCH(Tableau3[[#This Row],[REFERENCE]], Tableau1[NUMERO], 0), 3)</f>
        <v>SPEC</v>
      </c>
      <c r="D1301" t="str">
        <f>INDEX(Tableau1[], MATCH(Tableau3[[#This Row],[REFERENCE]], Tableau1[NUMERO], 0),4)</f>
        <v>COP LIAISON NSX250 LINERGY L3</v>
      </c>
      <c r="E1301">
        <f>INDEX(Tableau1[], MATCH(Tableau3[[#This Row],[REFERENCE]], Tableau1[NUMERO], 0), 5)</f>
        <v>0</v>
      </c>
      <c r="H1301" t="s">
        <v>12644</v>
      </c>
      <c r="J1301" s="2">
        <v>44148</v>
      </c>
      <c r="K1301" s="2">
        <v>44151</v>
      </c>
      <c r="L1301" s="2"/>
      <c r="M1301" s="21" t="s">
        <v>12701</v>
      </c>
      <c r="N1301" s="35">
        <v>10</v>
      </c>
      <c r="O1301" s="7">
        <v>10.35</v>
      </c>
      <c r="P1301" s="8" t="s">
        <v>12800</v>
      </c>
      <c r="Q1301" s="2">
        <v>44159</v>
      </c>
    </row>
    <row r="1302" spans="1:17">
      <c r="A1302" s="8">
        <v>34408873</v>
      </c>
      <c r="B1302" s="2">
        <f>INDEX(Tableau1[], MATCH(Tableau3[[#This Row],[REFERENCE]], Tableau1[NUMERO], 0), 2)</f>
        <v>44131</v>
      </c>
      <c r="C1302" t="str">
        <f>INDEX(Tableau1[], MATCH(Tableau3[[#This Row],[REFERENCE]], Tableau1[NUMERO], 0), 3)</f>
        <v>SPEC</v>
      </c>
      <c r="D1302" t="str">
        <f>INDEX(Tableau1[], MATCH(Tableau3[[#This Row],[REFERENCE]], Tableau1[NUMERO], 0),4)</f>
        <v>COP LIAISON NSX250 LINERGY N</v>
      </c>
      <c r="E1302">
        <f>INDEX(Tableau1[], MATCH(Tableau3[[#This Row],[REFERENCE]], Tableau1[NUMERO], 0), 5)</f>
        <v>0</v>
      </c>
      <c r="H1302" t="s">
        <v>12644</v>
      </c>
      <c r="J1302" s="2">
        <v>44148</v>
      </c>
      <c r="K1302" s="2">
        <v>44151</v>
      </c>
      <c r="L1302" s="2"/>
      <c r="M1302" s="21" t="s">
        <v>12701</v>
      </c>
      <c r="N1302" s="35">
        <v>10</v>
      </c>
      <c r="O1302" s="7">
        <v>14</v>
      </c>
      <c r="P1302" s="8" t="s">
        <v>12800</v>
      </c>
      <c r="Q1302" s="2">
        <v>44159</v>
      </c>
    </row>
    <row r="1303" spans="1:17">
      <c r="A1303" s="8">
        <v>34408874</v>
      </c>
      <c r="B1303" s="2">
        <f>INDEX(Tableau1[], MATCH(Tableau3[[#This Row],[REFERENCE]], Tableau1[NUMERO], 0), 2)</f>
        <v>44131</v>
      </c>
      <c r="C1303" t="str">
        <f>INDEX(Tableau1[], MATCH(Tableau3[[#This Row],[REFERENCE]], Tableau1[NUMERO], 0), 3)</f>
        <v>SPEC</v>
      </c>
      <c r="D1303" t="str">
        <f>INDEX(Tableau1[], MATCH(Tableau3[[#This Row],[REFERENCE]], Tableau1[NUMERO], 0),4)</f>
        <v>COP LIAISON NSX250 LINERGY L1</v>
      </c>
      <c r="E1303">
        <f>INDEX(Tableau1[], MATCH(Tableau3[[#This Row],[REFERENCE]], Tableau1[NUMERO], 0), 5)</f>
        <v>0</v>
      </c>
      <c r="H1303" t="s">
        <v>12644</v>
      </c>
      <c r="J1303" s="2">
        <v>44148</v>
      </c>
      <c r="K1303" s="2">
        <v>44151</v>
      </c>
      <c r="L1303" s="2"/>
      <c r="M1303" s="21" t="s">
        <v>12701</v>
      </c>
      <c r="N1303" s="35">
        <v>10</v>
      </c>
      <c r="O1303" s="7">
        <v>12.5</v>
      </c>
      <c r="P1303" s="8" t="s">
        <v>12800</v>
      </c>
      <c r="Q1303" s="2">
        <v>44159</v>
      </c>
    </row>
    <row r="1304" spans="1:17">
      <c r="A1304" s="8">
        <v>34408875</v>
      </c>
      <c r="B1304" s="2">
        <f>INDEX(Tableau1[], MATCH(Tableau3[[#This Row],[REFERENCE]], Tableau1[NUMERO], 0), 2)</f>
        <v>44131</v>
      </c>
      <c r="C1304" t="str">
        <f>INDEX(Tableau1[], MATCH(Tableau3[[#This Row],[REFERENCE]], Tableau1[NUMERO], 0), 3)</f>
        <v>SPEC</v>
      </c>
      <c r="D1304" t="str">
        <f>INDEX(Tableau1[], MATCH(Tableau3[[#This Row],[REFERENCE]], Tableau1[NUMERO], 0),4)</f>
        <v>COP LIAISON NSX250 LINERGY L2</v>
      </c>
      <c r="E1304">
        <f>INDEX(Tableau1[], MATCH(Tableau3[[#This Row],[REFERENCE]], Tableau1[NUMERO], 0), 5)</f>
        <v>0</v>
      </c>
      <c r="H1304" t="s">
        <v>12644</v>
      </c>
      <c r="J1304" s="2">
        <v>44148</v>
      </c>
      <c r="K1304" s="2">
        <v>44151</v>
      </c>
      <c r="L1304" s="2"/>
      <c r="M1304" s="21" t="s">
        <v>12701</v>
      </c>
      <c r="N1304" s="35">
        <v>10</v>
      </c>
      <c r="O1304" s="7">
        <v>16</v>
      </c>
      <c r="P1304" s="8" t="s">
        <v>12800</v>
      </c>
      <c r="Q1304" s="2">
        <v>44159</v>
      </c>
    </row>
    <row r="1305" spans="1:17">
      <c r="A1305" s="8">
        <v>34408876</v>
      </c>
      <c r="B1305" s="2">
        <f>INDEX(Tableau1[], MATCH(Tableau3[[#This Row],[REFERENCE]], Tableau1[NUMERO], 0), 2)</f>
        <v>44131</v>
      </c>
      <c r="C1305" t="str">
        <f>INDEX(Tableau1[], MATCH(Tableau3[[#This Row],[REFERENCE]], Tableau1[NUMERO], 0), 3)</f>
        <v>SPEC</v>
      </c>
      <c r="D1305" t="str">
        <f>INDEX(Tableau1[], MATCH(Tableau3[[#This Row],[REFERENCE]], Tableau1[NUMERO], 0),4)</f>
        <v>COP LIAISON NSX250 LINERGY L3</v>
      </c>
      <c r="E1305">
        <f>INDEX(Tableau1[], MATCH(Tableau3[[#This Row],[REFERENCE]], Tableau1[NUMERO], 0), 5)</f>
        <v>0</v>
      </c>
      <c r="H1305" t="s">
        <v>12644</v>
      </c>
      <c r="J1305" s="2">
        <v>44148</v>
      </c>
      <c r="K1305" s="2">
        <v>44151</v>
      </c>
      <c r="L1305" s="2"/>
      <c r="M1305" s="21" t="s">
        <v>12701</v>
      </c>
      <c r="N1305" s="35">
        <v>10</v>
      </c>
      <c r="O1305" s="7">
        <v>19.350000000000001</v>
      </c>
      <c r="P1305" s="8" t="s">
        <v>12800</v>
      </c>
      <c r="Q1305" s="2">
        <v>44159</v>
      </c>
    </row>
    <row r="1306" spans="1:17">
      <c r="A1306" s="8">
        <v>34408877</v>
      </c>
      <c r="B1306" s="2">
        <f>INDEX(Tableau1[], MATCH(Tableau3[[#This Row],[REFERENCE]], Tableau1[NUMERO], 0), 2)</f>
        <v>44132</v>
      </c>
      <c r="C1306" t="str">
        <f>INDEX(Tableau1[], MATCH(Tableau3[[#This Row],[REFERENCE]], Tableau1[NUMERO], 0), 3)</f>
        <v>SPEC</v>
      </c>
      <c r="D1306" t="str">
        <f>INDEX(Tableau1[], MATCH(Tableau3[[#This Row],[REFERENCE]], Tableau1[NUMERO], 0),4)</f>
        <v>COP LIAISON NS1250 UTIL 1</v>
      </c>
      <c r="E1306">
        <f>INDEX(Tableau1[], MATCH(Tableau3[[#This Row],[REFERENCE]], Tableau1[NUMERO], 0), 5)</f>
        <v>0</v>
      </c>
      <c r="H1306" t="s">
        <v>12644</v>
      </c>
      <c r="J1306" s="2">
        <v>44148</v>
      </c>
      <c r="K1306" s="2">
        <v>44151</v>
      </c>
      <c r="L1306" s="2"/>
      <c r="M1306" s="21" t="s">
        <v>12701</v>
      </c>
      <c r="N1306" s="35">
        <v>10</v>
      </c>
      <c r="O1306" s="7">
        <v>18.05</v>
      </c>
      <c r="P1306" s="8" t="s">
        <v>12800</v>
      </c>
      <c r="Q1306" s="2">
        <v>44159</v>
      </c>
    </row>
    <row r="1307" spans="1:17">
      <c r="A1307" s="8">
        <v>34408884</v>
      </c>
      <c r="B1307" s="2">
        <f>INDEX(Tableau1[], MATCH(Tableau3[[#This Row],[REFERENCE]], Tableau1[NUMERO], 0), 2)</f>
        <v>44132</v>
      </c>
      <c r="C1307" t="str">
        <f>INDEX(Tableau1[], MATCH(Tableau3[[#This Row],[REFERENCE]], Tableau1[NUMERO], 0), 3)</f>
        <v>SPEC</v>
      </c>
      <c r="D1307" t="str">
        <f>INDEX(Tableau1[], MATCH(Tableau3[[#This Row],[REFERENCE]], Tableau1[NUMERO], 0),4)</f>
        <v>COP RACC MAINS 4</v>
      </c>
      <c r="E1307">
        <f>INDEX(Tableau1[], MATCH(Tableau3[[#This Row],[REFERENCE]], Tableau1[NUMERO], 0), 5)</f>
        <v>0</v>
      </c>
      <c r="H1307" t="s">
        <v>12644</v>
      </c>
      <c r="J1307" s="2">
        <v>44148</v>
      </c>
      <c r="K1307" s="2">
        <v>44151</v>
      </c>
      <c r="L1307" s="2"/>
      <c r="M1307" s="21" t="s">
        <v>12701</v>
      </c>
      <c r="N1307" s="35">
        <v>10</v>
      </c>
      <c r="O1307" s="7">
        <v>28.95</v>
      </c>
      <c r="P1307" s="8" t="s">
        <v>12800</v>
      </c>
      <c r="Q1307" s="2">
        <v>44159</v>
      </c>
    </row>
    <row r="1308" spans="1:17">
      <c r="A1308" s="8">
        <v>34408885</v>
      </c>
      <c r="B1308" s="2">
        <f>INDEX(Tableau1[], MATCH(Tableau3[[#This Row],[REFERENCE]], Tableau1[NUMERO], 0), 2)</f>
        <v>44132</v>
      </c>
      <c r="C1308" t="str">
        <f>INDEX(Tableau1[], MATCH(Tableau3[[#This Row],[REFERENCE]], Tableau1[NUMERO], 0), 3)</f>
        <v>SPEC</v>
      </c>
      <c r="D1308" t="str">
        <f>INDEX(Tableau1[], MATCH(Tableau3[[#This Row],[REFERENCE]], Tableau1[NUMERO], 0),4)</f>
        <v>COP RACC MAINS 3</v>
      </c>
      <c r="E1308">
        <f>INDEX(Tableau1[], MATCH(Tableau3[[#This Row],[REFERENCE]], Tableau1[NUMERO], 0), 5)</f>
        <v>0</v>
      </c>
      <c r="H1308" t="s">
        <v>12644</v>
      </c>
      <c r="J1308" s="2">
        <v>44148</v>
      </c>
      <c r="K1308" s="2">
        <v>44151</v>
      </c>
      <c r="L1308" s="2"/>
      <c r="M1308" s="21" t="s">
        <v>12701</v>
      </c>
      <c r="N1308" s="35">
        <v>10</v>
      </c>
      <c r="O1308" s="7">
        <v>28.95</v>
      </c>
      <c r="P1308" s="8" t="s">
        <v>12800</v>
      </c>
      <c r="Q1308" s="2">
        <v>44159</v>
      </c>
    </row>
    <row r="1309" spans="1:17">
      <c r="A1309" s="8">
        <v>34408886</v>
      </c>
      <c r="B1309" s="2">
        <f>INDEX(Tableau1[], MATCH(Tableau3[[#This Row],[REFERENCE]], Tableau1[NUMERO], 0), 2)</f>
        <v>44132</v>
      </c>
      <c r="C1309" t="str">
        <f>INDEX(Tableau1[], MATCH(Tableau3[[#This Row],[REFERENCE]], Tableau1[NUMERO], 0), 3)</f>
        <v>SPEC</v>
      </c>
      <c r="D1309" t="str">
        <f>INDEX(Tableau1[], MATCH(Tableau3[[#This Row],[REFERENCE]], Tableau1[NUMERO], 0),4)</f>
        <v>COP RACC MAINS 2</v>
      </c>
      <c r="E1309">
        <f>INDEX(Tableau1[], MATCH(Tableau3[[#This Row],[REFERENCE]], Tableau1[NUMERO], 0), 5)</f>
        <v>0</v>
      </c>
      <c r="H1309" t="s">
        <v>12644</v>
      </c>
      <c r="J1309" s="2">
        <v>44148</v>
      </c>
      <c r="K1309" s="2">
        <v>44151</v>
      </c>
      <c r="L1309" s="2"/>
      <c r="M1309" s="21" t="s">
        <v>12701</v>
      </c>
      <c r="N1309" s="35">
        <v>10</v>
      </c>
      <c r="O1309" s="7">
        <v>28.95</v>
      </c>
      <c r="P1309" s="8" t="s">
        <v>12800</v>
      </c>
      <c r="Q1309" s="2">
        <v>44159</v>
      </c>
    </row>
    <row r="1310" spans="1:17">
      <c r="A1310" s="8">
        <v>34408887</v>
      </c>
      <c r="B1310" s="2">
        <f>INDEX(Tableau1[], MATCH(Tableau3[[#This Row],[REFERENCE]], Tableau1[NUMERO], 0), 2)</f>
        <v>44132</v>
      </c>
      <c r="C1310" t="str">
        <f>INDEX(Tableau1[], MATCH(Tableau3[[#This Row],[REFERENCE]], Tableau1[NUMERO], 0), 3)</f>
        <v>SPEC</v>
      </c>
      <c r="D1310" t="str">
        <f>INDEX(Tableau1[], MATCH(Tableau3[[#This Row],[REFERENCE]], Tableau1[NUMERO], 0),4)</f>
        <v>COP RACC MAINS 1</v>
      </c>
      <c r="E1310">
        <f>INDEX(Tableau1[], MATCH(Tableau3[[#This Row],[REFERENCE]], Tableau1[NUMERO], 0), 5)</f>
        <v>0</v>
      </c>
      <c r="H1310" t="s">
        <v>12644</v>
      </c>
      <c r="J1310" s="2">
        <v>44148</v>
      </c>
      <c r="K1310" s="2">
        <v>44151</v>
      </c>
      <c r="L1310" s="2"/>
      <c r="M1310" s="21" t="s">
        <v>12701</v>
      </c>
      <c r="N1310" s="35">
        <v>10</v>
      </c>
      <c r="O1310" s="7">
        <v>28.9</v>
      </c>
      <c r="P1310" s="8" t="s">
        <v>12800</v>
      </c>
      <c r="Q1310" s="2">
        <v>44159</v>
      </c>
    </row>
    <row r="1311" spans="1:17">
      <c r="A1311" s="8">
        <v>34408888</v>
      </c>
      <c r="B1311" s="2">
        <f>INDEX(Tableau1[], MATCH(Tableau3[[#This Row],[REFERENCE]], Tableau1[NUMERO], 0), 2)</f>
        <v>44132</v>
      </c>
      <c r="C1311" t="str">
        <f>INDEX(Tableau1[], MATCH(Tableau3[[#This Row],[REFERENCE]], Tableau1[NUMERO], 0), 3)</f>
        <v>SPEC</v>
      </c>
      <c r="D1311" t="str">
        <f>INDEX(Tableau1[], MATCH(Tableau3[[#This Row],[REFERENCE]], Tableau1[NUMERO], 0),4)</f>
        <v>COP RACC UTIL 4</v>
      </c>
      <c r="E1311">
        <f>INDEX(Tableau1[], MATCH(Tableau3[[#This Row],[REFERENCE]], Tableau1[NUMERO], 0), 5)</f>
        <v>0</v>
      </c>
      <c r="H1311" t="s">
        <v>12644</v>
      </c>
      <c r="J1311" s="2">
        <v>44148</v>
      </c>
      <c r="K1311" s="2">
        <v>44151</v>
      </c>
      <c r="L1311" s="2"/>
      <c r="M1311" s="21" t="s">
        <v>12701</v>
      </c>
      <c r="N1311" s="35">
        <v>10</v>
      </c>
      <c r="O1311" s="7">
        <v>13.15</v>
      </c>
      <c r="P1311" s="8" t="s">
        <v>12800</v>
      </c>
      <c r="Q1311" s="2">
        <v>44159</v>
      </c>
    </row>
    <row r="1312" spans="1:17">
      <c r="A1312" s="8">
        <v>34408889</v>
      </c>
      <c r="B1312" s="2">
        <f>INDEX(Tableau1[], MATCH(Tableau3[[#This Row],[REFERENCE]], Tableau1[NUMERO], 0), 2)</f>
        <v>44132</v>
      </c>
      <c r="C1312" t="str">
        <f>INDEX(Tableau1[], MATCH(Tableau3[[#This Row],[REFERENCE]], Tableau1[NUMERO], 0), 3)</f>
        <v>SPEC</v>
      </c>
      <c r="D1312" t="str">
        <f>INDEX(Tableau1[], MATCH(Tableau3[[#This Row],[REFERENCE]], Tableau1[NUMERO], 0),4)</f>
        <v>COP RACC UTIL 3</v>
      </c>
      <c r="E1312">
        <f>INDEX(Tableau1[], MATCH(Tableau3[[#This Row],[REFERENCE]], Tableau1[NUMERO], 0), 5)</f>
        <v>0</v>
      </c>
      <c r="H1312" t="s">
        <v>12644</v>
      </c>
      <c r="J1312" s="2">
        <v>44148</v>
      </c>
      <c r="K1312" s="2">
        <v>44151</v>
      </c>
      <c r="L1312" s="2"/>
      <c r="M1312" s="21" t="s">
        <v>12701</v>
      </c>
      <c r="N1312" s="35">
        <v>10</v>
      </c>
      <c r="O1312" s="7">
        <v>13.6</v>
      </c>
      <c r="P1312" s="8" t="s">
        <v>12800</v>
      </c>
      <c r="Q1312" s="2">
        <v>44159</v>
      </c>
    </row>
    <row r="1313" spans="1:17">
      <c r="A1313" s="8">
        <v>34408890</v>
      </c>
      <c r="B1313" s="2">
        <f>INDEX(Tableau1[], MATCH(Tableau3[[#This Row],[REFERENCE]], Tableau1[NUMERO], 0), 2)</f>
        <v>44132</v>
      </c>
      <c r="C1313" t="str">
        <f>INDEX(Tableau1[], MATCH(Tableau3[[#This Row],[REFERENCE]], Tableau1[NUMERO], 0), 3)</f>
        <v>SPEC</v>
      </c>
      <c r="D1313" t="str">
        <f>INDEX(Tableau1[], MATCH(Tableau3[[#This Row],[REFERENCE]], Tableau1[NUMERO], 0),4)</f>
        <v>COP RACC UTIL 2</v>
      </c>
      <c r="E1313">
        <f>INDEX(Tableau1[], MATCH(Tableau3[[#This Row],[REFERENCE]], Tableau1[NUMERO], 0), 5)</f>
        <v>0</v>
      </c>
      <c r="H1313" t="s">
        <v>12644</v>
      </c>
      <c r="J1313" s="2">
        <v>44148</v>
      </c>
      <c r="K1313" s="2">
        <v>44151</v>
      </c>
      <c r="L1313" s="2"/>
      <c r="M1313" s="21" t="s">
        <v>12701</v>
      </c>
      <c r="N1313" s="35">
        <v>10</v>
      </c>
      <c r="O1313" s="7">
        <v>13.6</v>
      </c>
      <c r="P1313" s="8" t="s">
        <v>12800</v>
      </c>
      <c r="Q1313" s="2">
        <v>44159</v>
      </c>
    </row>
    <row r="1314" spans="1:17">
      <c r="A1314" s="8">
        <v>34408891</v>
      </c>
      <c r="B1314" s="2">
        <f>INDEX(Tableau1[], MATCH(Tableau3[[#This Row],[REFERENCE]], Tableau1[NUMERO], 0), 2)</f>
        <v>44132</v>
      </c>
      <c r="C1314" t="str">
        <f>INDEX(Tableau1[], MATCH(Tableau3[[#This Row],[REFERENCE]], Tableau1[NUMERO], 0), 3)</f>
        <v>SPEC</v>
      </c>
      <c r="D1314" t="str">
        <f>INDEX(Tableau1[], MATCH(Tableau3[[#This Row],[REFERENCE]], Tableau1[NUMERO], 0),4)</f>
        <v>COP RACC UTIL 1</v>
      </c>
      <c r="E1314">
        <f>INDEX(Tableau1[], MATCH(Tableau3[[#This Row],[REFERENCE]], Tableau1[NUMERO], 0), 5)</f>
        <v>0</v>
      </c>
      <c r="H1314" t="s">
        <v>12644</v>
      </c>
      <c r="J1314" s="2">
        <v>44148</v>
      </c>
      <c r="K1314" s="2">
        <v>44151</v>
      </c>
      <c r="L1314" s="2"/>
      <c r="M1314" s="21" t="s">
        <v>12701</v>
      </c>
      <c r="N1314" s="35">
        <v>10</v>
      </c>
      <c r="O1314" s="7">
        <v>13.6</v>
      </c>
      <c r="P1314" s="8" t="s">
        <v>12800</v>
      </c>
      <c r="Q1314" s="2">
        <v>44159</v>
      </c>
    </row>
    <row r="1315" spans="1:17">
      <c r="A1315" s="8">
        <v>34408906</v>
      </c>
      <c r="B1315" s="2">
        <f>INDEX(Tableau1[], MATCH(Tableau3[[#This Row],[REFERENCE]], Tableau1[NUMERO], 0), 2)</f>
        <v>44138</v>
      </c>
      <c r="C1315" t="str">
        <f>INDEX(Tableau1[], MATCH(Tableau3[[#This Row],[REFERENCE]], Tableau1[NUMERO], 0), 3)</f>
        <v>SPEC</v>
      </c>
      <c r="D1315" t="str">
        <f>INDEX(Tableau1[], MATCH(Tableau3[[#This Row],[REFERENCE]], Tableau1[NUMERO], 0),4)</f>
        <v>COP LIAISON NSX400 LINERGY N</v>
      </c>
      <c r="E1315">
        <f>INDEX(Tableau1[], MATCH(Tableau3[[#This Row],[REFERENCE]], Tableau1[NUMERO], 0), 5)</f>
        <v>0</v>
      </c>
      <c r="H1315" t="s">
        <v>12644</v>
      </c>
      <c r="J1315" s="2">
        <v>44148</v>
      </c>
      <c r="K1315" s="2">
        <v>44151</v>
      </c>
      <c r="L1315" s="2"/>
      <c r="M1315" s="21" t="s">
        <v>12701</v>
      </c>
      <c r="N1315" s="35">
        <v>10</v>
      </c>
      <c r="O1315" s="7">
        <v>12.9</v>
      </c>
      <c r="P1315" s="8" t="s">
        <v>12800</v>
      </c>
      <c r="Q1315" s="2">
        <v>44159</v>
      </c>
    </row>
    <row r="1316" spans="1:17">
      <c r="A1316" s="8">
        <v>34408910</v>
      </c>
      <c r="B1316" s="2">
        <f>INDEX(Tableau1[], MATCH(Tableau3[[#This Row],[REFERENCE]], Tableau1[NUMERO], 0), 2)</f>
        <v>44138</v>
      </c>
      <c r="C1316" t="str">
        <f>INDEX(Tableau1[], MATCH(Tableau3[[#This Row],[REFERENCE]], Tableau1[NUMERO], 0), 3)</f>
        <v>SPEC</v>
      </c>
      <c r="D1316" t="str">
        <f>INDEX(Tableau1[], MATCH(Tableau3[[#This Row],[REFERENCE]], Tableau1[NUMERO], 0),4)</f>
        <v>COP LIAISON NSX400 LINERGY L1</v>
      </c>
      <c r="E1316">
        <f>INDEX(Tableau1[], MATCH(Tableau3[[#This Row],[REFERENCE]], Tableau1[NUMERO], 0), 5)</f>
        <v>0</v>
      </c>
      <c r="H1316" t="s">
        <v>12644</v>
      </c>
      <c r="J1316" s="2">
        <v>44148</v>
      </c>
      <c r="K1316" s="2">
        <v>44151</v>
      </c>
      <c r="L1316" s="2"/>
      <c r="M1316" s="21" t="s">
        <v>12701</v>
      </c>
      <c r="N1316" s="35">
        <v>10</v>
      </c>
      <c r="O1316" s="7">
        <v>9.4</v>
      </c>
      <c r="P1316" s="8" t="s">
        <v>12800</v>
      </c>
      <c r="Q1316" s="2">
        <v>44159</v>
      </c>
    </row>
    <row r="1317" spans="1:17">
      <c r="A1317" s="8">
        <v>34408911</v>
      </c>
      <c r="B1317" s="2">
        <f>INDEX(Tableau1[], MATCH(Tableau3[[#This Row],[REFERENCE]], Tableau1[NUMERO], 0), 2)</f>
        <v>44138</v>
      </c>
      <c r="C1317" t="str">
        <f>INDEX(Tableau1[], MATCH(Tableau3[[#This Row],[REFERENCE]], Tableau1[NUMERO], 0), 3)</f>
        <v>SPEC</v>
      </c>
      <c r="D1317" t="str">
        <f>INDEX(Tableau1[], MATCH(Tableau3[[#This Row],[REFERENCE]], Tableau1[NUMERO], 0),4)</f>
        <v>COP LIAISON NSX400 LINERGY L2</v>
      </c>
      <c r="E1317">
        <f>INDEX(Tableau1[], MATCH(Tableau3[[#This Row],[REFERENCE]], Tableau1[NUMERO], 0), 5)</f>
        <v>0</v>
      </c>
      <c r="H1317" t="s">
        <v>12644</v>
      </c>
      <c r="J1317" s="2">
        <v>44148</v>
      </c>
      <c r="K1317" s="2">
        <v>44151</v>
      </c>
      <c r="L1317" s="2"/>
      <c r="M1317" s="21" t="s">
        <v>12701</v>
      </c>
      <c r="N1317" s="35">
        <v>10</v>
      </c>
      <c r="O1317" s="7">
        <v>11.35</v>
      </c>
      <c r="P1317" s="8" t="s">
        <v>12800</v>
      </c>
      <c r="Q1317" s="2">
        <v>44159</v>
      </c>
    </row>
    <row r="1318" spans="1:17">
      <c r="A1318" s="8">
        <v>34408912</v>
      </c>
      <c r="B1318" s="2">
        <f>INDEX(Tableau1[], MATCH(Tableau3[[#This Row],[REFERENCE]], Tableau1[NUMERO], 0), 2)</f>
        <v>44138</v>
      </c>
      <c r="C1318" t="str">
        <f>INDEX(Tableau1[], MATCH(Tableau3[[#This Row],[REFERENCE]], Tableau1[NUMERO], 0), 3)</f>
        <v>SPEC</v>
      </c>
      <c r="D1318" t="str">
        <f>INDEX(Tableau1[], MATCH(Tableau3[[#This Row],[REFERENCE]], Tableau1[NUMERO], 0),4)</f>
        <v>COP LIAISON NSX400 LINERGY L3</v>
      </c>
      <c r="E1318">
        <f>INDEX(Tableau1[], MATCH(Tableau3[[#This Row],[REFERENCE]], Tableau1[NUMERO], 0), 5)</f>
        <v>0</v>
      </c>
      <c r="H1318" t="s">
        <v>12644</v>
      </c>
      <c r="J1318" s="2">
        <v>44148</v>
      </c>
      <c r="K1318" s="2">
        <v>44151</v>
      </c>
      <c r="L1318" s="2"/>
      <c r="M1318" s="21" t="s">
        <v>12701</v>
      </c>
      <c r="N1318" s="35">
        <v>10</v>
      </c>
      <c r="O1318" s="7">
        <v>13.3</v>
      </c>
      <c r="P1318" s="8" t="s">
        <v>12800</v>
      </c>
      <c r="Q1318" s="2">
        <v>44159</v>
      </c>
    </row>
    <row r="1319" spans="1:17">
      <c r="A1319" s="8">
        <v>34408914</v>
      </c>
      <c r="B1319" s="2">
        <f>INDEX(Tableau1[], MATCH(Tableau3[[#This Row],[REFERENCE]], Tableau1[NUMERO], 0), 2)</f>
        <v>44138</v>
      </c>
      <c r="C1319" t="str">
        <f>INDEX(Tableau1[], MATCH(Tableau3[[#This Row],[REFERENCE]], Tableau1[NUMERO], 0), 3)</f>
        <v>SPEC</v>
      </c>
      <c r="D1319" t="str">
        <f>INDEX(Tableau1[], MATCH(Tableau3[[#This Row],[REFERENCE]], Tableau1[NUMERO], 0),4)</f>
        <v>COP LIAISON NSX400 UTIL 1</v>
      </c>
      <c r="E1319">
        <f>INDEX(Tableau1[], MATCH(Tableau3[[#This Row],[REFERENCE]], Tableau1[NUMERO], 0), 5)</f>
        <v>0</v>
      </c>
      <c r="H1319" t="s">
        <v>12644</v>
      </c>
      <c r="J1319" s="2">
        <v>44148</v>
      </c>
      <c r="K1319" s="2">
        <v>44151</v>
      </c>
      <c r="L1319" s="2"/>
      <c r="M1319" s="21" t="s">
        <v>12701</v>
      </c>
      <c r="N1319" s="35">
        <v>10</v>
      </c>
      <c r="O1319" s="7">
        <v>11.6</v>
      </c>
      <c r="P1319" s="8" t="s">
        <v>12800</v>
      </c>
      <c r="Q1319" s="2">
        <v>44159</v>
      </c>
    </row>
    <row r="1320" spans="1:17">
      <c r="A1320" s="8">
        <v>34408922</v>
      </c>
      <c r="B1320" s="2">
        <f>INDEX(Tableau1[], MATCH(Tableau3[[#This Row],[REFERENCE]], Tableau1[NUMERO], 0), 2)</f>
        <v>44139</v>
      </c>
      <c r="C1320" t="str">
        <f>INDEX(Tableau1[], MATCH(Tableau3[[#This Row],[REFERENCE]], Tableau1[NUMERO], 0), 3)</f>
        <v>SPEC</v>
      </c>
      <c r="D1320" t="str">
        <f>INDEX(Tableau1[], MATCH(Tableau3[[#This Row],[REFERENCE]], Tableau1[NUMERO], 0),4)</f>
        <v>COP PLAGE DE RACC</v>
      </c>
      <c r="E1320">
        <f>INDEX(Tableau1[], MATCH(Tableau3[[#This Row],[REFERENCE]], Tableau1[NUMERO], 0), 5)</f>
        <v>0</v>
      </c>
      <c r="H1320" t="s">
        <v>12644</v>
      </c>
      <c r="J1320" s="2">
        <v>44148</v>
      </c>
      <c r="K1320" s="2">
        <v>44151</v>
      </c>
      <c r="L1320" s="2"/>
      <c r="M1320" s="21" t="s">
        <v>12701</v>
      </c>
      <c r="N1320" s="35">
        <v>10</v>
      </c>
      <c r="O1320" s="7">
        <v>12.25</v>
      </c>
      <c r="P1320" s="8" t="s">
        <v>12800</v>
      </c>
      <c r="Q1320" s="2">
        <v>44159</v>
      </c>
    </row>
    <row r="1321" spans="1:17">
      <c r="A1321" s="8">
        <v>34408923</v>
      </c>
      <c r="B1321" s="2">
        <f>INDEX(Tableau1[], MATCH(Tableau3[[#This Row],[REFERENCE]], Tableau1[NUMERO], 0), 2)</f>
        <v>44139</v>
      </c>
      <c r="C1321" t="str">
        <f>INDEX(Tableau1[], MATCH(Tableau3[[#This Row],[REFERENCE]], Tableau1[NUMERO], 0), 3)</f>
        <v>SPEC</v>
      </c>
      <c r="D1321" t="str">
        <f>INDEX(Tableau1[], MATCH(Tableau3[[#This Row],[REFERENCE]], Tableau1[NUMERO], 0),4)</f>
        <v>COP PLAGE DE RACC N</v>
      </c>
      <c r="E1321">
        <f>INDEX(Tableau1[], MATCH(Tableau3[[#This Row],[REFERENCE]], Tableau1[NUMERO], 0), 5)</f>
        <v>0</v>
      </c>
      <c r="H1321" t="s">
        <v>12644</v>
      </c>
      <c r="J1321" s="2">
        <v>44148</v>
      </c>
      <c r="K1321" s="2">
        <v>44151</v>
      </c>
      <c r="L1321" s="2"/>
      <c r="M1321" s="21" t="s">
        <v>12701</v>
      </c>
      <c r="N1321" s="35">
        <v>10</v>
      </c>
      <c r="O1321" s="7">
        <v>7.15</v>
      </c>
      <c r="P1321" s="8" t="s">
        <v>12800</v>
      </c>
      <c r="Q1321" s="2">
        <v>44159</v>
      </c>
    </row>
    <row r="1322" spans="1:17">
      <c r="A1322" s="8">
        <v>34408924</v>
      </c>
      <c r="B1322" s="2">
        <f>INDEX(Tableau1[], MATCH(Tableau3[[#This Row],[REFERENCE]], Tableau1[NUMERO], 0), 2)</f>
        <v>44139</v>
      </c>
      <c r="C1322" t="str">
        <f>INDEX(Tableau1[], MATCH(Tableau3[[#This Row],[REFERENCE]], Tableau1[NUMERO], 0), 3)</f>
        <v>SPEC</v>
      </c>
      <c r="D1322" t="str">
        <f>INDEX(Tableau1[], MATCH(Tableau3[[#This Row],[REFERENCE]], Tableau1[NUMERO], 0),4)</f>
        <v>COP RACC UTIL 1</v>
      </c>
      <c r="E1322">
        <f>INDEX(Tableau1[], MATCH(Tableau3[[#This Row],[REFERENCE]], Tableau1[NUMERO], 0), 5)</f>
        <v>0</v>
      </c>
      <c r="H1322" t="s">
        <v>12644</v>
      </c>
      <c r="J1322" s="2">
        <v>44148</v>
      </c>
      <c r="K1322" s="2">
        <v>44151</v>
      </c>
      <c r="L1322" s="2"/>
      <c r="M1322" s="21" t="s">
        <v>12701</v>
      </c>
      <c r="N1322" s="35">
        <v>10</v>
      </c>
      <c r="O1322" s="7">
        <v>16.55</v>
      </c>
      <c r="P1322" s="8" t="s">
        <v>12800</v>
      </c>
      <c r="Q1322" s="2">
        <v>44159</v>
      </c>
    </row>
    <row r="1323" spans="1:17">
      <c r="A1323" s="8">
        <v>34408925</v>
      </c>
      <c r="B1323" s="2">
        <f>INDEX(Tableau1[], MATCH(Tableau3[[#This Row],[REFERENCE]], Tableau1[NUMERO], 0), 2)</f>
        <v>44139</v>
      </c>
      <c r="C1323" t="str">
        <f>INDEX(Tableau1[], MATCH(Tableau3[[#This Row],[REFERENCE]], Tableau1[NUMERO], 0), 3)</f>
        <v>SPEC</v>
      </c>
      <c r="D1323" t="str">
        <f>INDEX(Tableau1[], MATCH(Tableau3[[#This Row],[REFERENCE]], Tableau1[NUMERO], 0),4)</f>
        <v>COP RACC UTIL 2</v>
      </c>
      <c r="E1323">
        <f>INDEX(Tableau1[], MATCH(Tableau3[[#This Row],[REFERENCE]], Tableau1[NUMERO], 0), 5)</f>
        <v>0</v>
      </c>
      <c r="H1323" t="s">
        <v>12644</v>
      </c>
      <c r="J1323" s="2">
        <v>44148</v>
      </c>
      <c r="K1323" s="2">
        <v>44151</v>
      </c>
      <c r="L1323" s="2"/>
      <c r="M1323" s="21" t="s">
        <v>12701</v>
      </c>
      <c r="N1323" s="35">
        <v>10</v>
      </c>
      <c r="O1323" s="7">
        <v>15.1</v>
      </c>
      <c r="P1323" s="8" t="s">
        <v>12800</v>
      </c>
      <c r="Q1323" s="2">
        <v>44159</v>
      </c>
    </row>
    <row r="1324" spans="1:17">
      <c r="A1324" s="8">
        <v>34408926</v>
      </c>
      <c r="B1324" s="2">
        <f>INDEX(Tableau1[], MATCH(Tableau3[[#This Row],[REFERENCE]], Tableau1[NUMERO], 0), 2)</f>
        <v>44140</v>
      </c>
      <c r="C1324" t="str">
        <f>INDEX(Tableau1[], MATCH(Tableau3[[#This Row],[REFERENCE]], Tableau1[NUMERO], 0), 3)</f>
        <v>SPEC</v>
      </c>
      <c r="D1324" t="str">
        <f>INDEX(Tableau1[], MATCH(Tableau3[[#This Row],[REFERENCE]], Tableau1[NUMERO], 0),4)</f>
        <v>COP LIAISON NS1250 LINERGY L2</v>
      </c>
      <c r="E1324">
        <f>INDEX(Tableau1[], MATCH(Tableau3[[#This Row],[REFERENCE]], Tableau1[NUMERO], 0), 5)</f>
        <v>0</v>
      </c>
      <c r="H1324" t="s">
        <v>12644</v>
      </c>
      <c r="J1324" s="2">
        <v>44148</v>
      </c>
      <c r="K1324" s="2">
        <v>44151</v>
      </c>
      <c r="L1324" s="2"/>
      <c r="M1324" s="21" t="s">
        <v>12701</v>
      </c>
      <c r="N1324" s="35">
        <v>10</v>
      </c>
      <c r="O1324" s="7">
        <v>9.85</v>
      </c>
      <c r="P1324" s="8" t="s">
        <v>12800</v>
      </c>
      <c r="Q1324" s="2">
        <v>44159</v>
      </c>
    </row>
    <row r="1325" spans="1:17">
      <c r="A1325" s="8">
        <v>34408927</v>
      </c>
      <c r="B1325" s="2">
        <f>INDEX(Tableau1[], MATCH(Tableau3[[#This Row],[REFERENCE]], Tableau1[NUMERO], 0), 2)</f>
        <v>44140</v>
      </c>
      <c r="C1325" t="str">
        <f>INDEX(Tableau1[], MATCH(Tableau3[[#This Row],[REFERENCE]], Tableau1[NUMERO], 0), 3)</f>
        <v>SPEC</v>
      </c>
      <c r="D1325" t="str">
        <f>INDEX(Tableau1[], MATCH(Tableau3[[#This Row],[REFERENCE]], Tableau1[NUMERO], 0),4)</f>
        <v>COP LIAISON NS1250 LINERGY L1</v>
      </c>
      <c r="E1325">
        <f>INDEX(Tableau1[], MATCH(Tableau3[[#This Row],[REFERENCE]], Tableau1[NUMERO], 0), 5)</f>
        <v>0</v>
      </c>
      <c r="H1325" t="s">
        <v>12644</v>
      </c>
      <c r="J1325" s="2">
        <v>44148</v>
      </c>
      <c r="K1325" s="2">
        <v>44151</v>
      </c>
      <c r="L1325" s="2"/>
      <c r="M1325" s="21" t="s">
        <v>12701</v>
      </c>
      <c r="N1325" s="35">
        <v>10</v>
      </c>
      <c r="O1325" s="7">
        <v>9.1999999999999993</v>
      </c>
      <c r="P1325" s="8" t="s">
        <v>12800</v>
      </c>
      <c r="Q1325" s="2">
        <v>44159</v>
      </c>
    </row>
    <row r="1326" spans="1:17">
      <c r="A1326" s="8">
        <v>34408928</v>
      </c>
      <c r="B1326" s="2">
        <f>INDEX(Tableau1[], MATCH(Tableau3[[#This Row],[REFERENCE]], Tableau1[NUMERO], 0), 2)</f>
        <v>44140</v>
      </c>
      <c r="C1326" t="str">
        <f>INDEX(Tableau1[], MATCH(Tableau3[[#This Row],[REFERENCE]], Tableau1[NUMERO], 0), 3)</f>
        <v>SPEC</v>
      </c>
      <c r="D1326" t="str">
        <f>INDEX(Tableau1[], MATCH(Tableau3[[#This Row],[REFERENCE]], Tableau1[NUMERO], 0),4)</f>
        <v>COP LIAISON NS250 LINERGY N</v>
      </c>
      <c r="E1326">
        <f>INDEX(Tableau1[], MATCH(Tableau3[[#This Row],[REFERENCE]], Tableau1[NUMERO], 0), 5)</f>
        <v>0</v>
      </c>
      <c r="H1326" t="s">
        <v>12644</v>
      </c>
      <c r="J1326" s="2">
        <v>44148</v>
      </c>
      <c r="K1326" s="2">
        <v>44151</v>
      </c>
      <c r="L1326" s="2"/>
      <c r="M1326" s="21" t="s">
        <v>12701</v>
      </c>
      <c r="N1326" s="35">
        <v>10</v>
      </c>
      <c r="O1326" s="7">
        <v>7.25</v>
      </c>
      <c r="P1326" s="8" t="s">
        <v>12800</v>
      </c>
      <c r="Q1326" s="2">
        <v>44159</v>
      </c>
    </row>
    <row r="1327" spans="1:17">
      <c r="A1327" s="8">
        <v>34408929</v>
      </c>
      <c r="B1327" s="2">
        <f>INDEX(Tableau1[], MATCH(Tableau3[[#This Row],[REFERENCE]], Tableau1[NUMERO], 0), 2)</f>
        <v>44140</v>
      </c>
      <c r="C1327" t="str">
        <f>INDEX(Tableau1[], MATCH(Tableau3[[#This Row],[REFERENCE]], Tableau1[NUMERO], 0), 3)</f>
        <v>SPEC</v>
      </c>
      <c r="D1327" t="str">
        <f>INDEX(Tableau1[], MATCH(Tableau3[[#This Row],[REFERENCE]], Tableau1[NUMERO], 0),4)</f>
        <v>COP LIAISON NS250 LINERGY N</v>
      </c>
      <c r="E1327">
        <f>INDEX(Tableau1[], MATCH(Tableau3[[#This Row],[REFERENCE]], Tableau1[NUMERO], 0), 5)</f>
        <v>0</v>
      </c>
      <c r="H1327" t="s">
        <v>12644</v>
      </c>
      <c r="J1327" s="2">
        <v>44148</v>
      </c>
      <c r="K1327" s="2">
        <v>44151</v>
      </c>
      <c r="L1327" s="2"/>
      <c r="M1327" s="21" t="s">
        <v>12701</v>
      </c>
      <c r="N1327" s="35">
        <v>10</v>
      </c>
      <c r="O1327" s="7">
        <v>7.8</v>
      </c>
      <c r="P1327" s="8" t="s">
        <v>12800</v>
      </c>
      <c r="Q1327" s="2">
        <v>44159</v>
      </c>
    </row>
    <row r="1328" spans="1:17" ht="15.75" thickBot="1">
      <c r="A1328" s="8">
        <v>34408939</v>
      </c>
      <c r="B1328" s="2">
        <f>INDEX(Tableau1[], MATCH(Tableau3[[#This Row],[REFERENCE]], Tableau1[NUMERO], 0), 2)</f>
        <v>44147</v>
      </c>
      <c r="C1328" t="str">
        <f>INDEX(Tableau1[], MATCH(Tableau3[[#This Row],[REFERENCE]], Tableau1[NUMERO], 0), 3)</f>
        <v>SPEC</v>
      </c>
      <c r="D1328" t="str">
        <f>INDEX(Tableau1[], MATCH(Tableau3[[#This Row],[REFERENCE]], Tableau1[NUMERO], 0),4)</f>
        <v>COP RACC MAINS</v>
      </c>
      <c r="E1328">
        <f>INDEX(Tableau1[], MATCH(Tableau3[[#This Row],[REFERENCE]], Tableau1[NUMERO], 0), 5)</f>
        <v>0</v>
      </c>
      <c r="H1328" t="s">
        <v>12644</v>
      </c>
      <c r="J1328" s="2">
        <v>44148</v>
      </c>
      <c r="K1328" s="2">
        <v>44151</v>
      </c>
      <c r="L1328" s="2"/>
      <c r="M1328" s="21" t="s">
        <v>12701</v>
      </c>
      <c r="N1328" s="35">
        <v>10</v>
      </c>
      <c r="O1328" s="7">
        <v>18.600000000000001</v>
      </c>
      <c r="P1328" s="8" t="s">
        <v>12800</v>
      </c>
      <c r="Q1328" s="2">
        <v>44159</v>
      </c>
    </row>
    <row r="1329" spans="1:17" s="52" customFormat="1" ht="15.75" thickTop="1">
      <c r="A1329" s="104">
        <v>34408883</v>
      </c>
      <c r="B1329" s="51">
        <f>INDEX(Tableau1[], MATCH(Tableau3[[#This Row],[REFERENCE]], Tableau1[NUMERO], 0), 2)</f>
        <v>44132</v>
      </c>
      <c r="C1329" s="52" t="str">
        <f>INDEX(Tableau1[], MATCH(Tableau3[[#This Row],[REFERENCE]], Tableau1[NUMERO], 0), 3)</f>
        <v>SPEC</v>
      </c>
      <c r="D1329" s="52" t="str">
        <f>INDEX(Tableau1[], MATCH(Tableau3[[#This Row],[REFERENCE]], Tableau1[NUMERO], 0),4)</f>
        <v>BARRE DE BRIDAGE CUIVRE 1</v>
      </c>
      <c r="E1329" s="52">
        <f>INDEX(Tableau1[], MATCH(Tableau3[[#This Row],[REFERENCE]], Tableau1[NUMERO], 0), 5)</f>
        <v>0</v>
      </c>
      <c r="H1329" s="52" t="s">
        <v>12608</v>
      </c>
      <c r="I1329" s="50"/>
      <c r="J1329" s="51">
        <v>44148</v>
      </c>
      <c r="K1329" s="51">
        <v>44152</v>
      </c>
      <c r="L1329" s="51"/>
      <c r="M1329" s="53" t="s">
        <v>12701</v>
      </c>
      <c r="N1329" s="54">
        <v>1</v>
      </c>
      <c r="O1329" s="55">
        <v>41</v>
      </c>
      <c r="P1329" s="50" t="s">
        <v>12617</v>
      </c>
      <c r="Q1329" s="51">
        <v>43878</v>
      </c>
    </row>
    <row r="1330" spans="1:17">
      <c r="A1330" s="13">
        <v>34408897</v>
      </c>
      <c r="B1330" s="2">
        <f>INDEX(Tableau1[], MATCH(Tableau3[[#This Row],[REFERENCE]], Tableau1[NUMERO], 0), 2)</f>
        <v>44133</v>
      </c>
      <c r="C1330" t="str">
        <f>INDEX(Tableau1[], MATCH(Tableau3[[#This Row],[REFERENCE]], Tableau1[NUMERO], 0), 3)</f>
        <v>SPEC</v>
      </c>
      <c r="D1330" t="str">
        <f>INDEX(Tableau1[], MATCH(Tableau3[[#This Row],[REFERENCE]], Tableau1[NUMERO], 0),4)</f>
        <v>BARRE DE BRIDAGE CUIVRE 2</v>
      </c>
      <c r="E1330">
        <f>INDEX(Tableau1[], MATCH(Tableau3[[#This Row],[REFERENCE]], Tableau1[NUMERO], 0), 5)</f>
        <v>0</v>
      </c>
      <c r="H1330" t="s">
        <v>12608</v>
      </c>
      <c r="J1330" s="2">
        <v>44148</v>
      </c>
      <c r="K1330" s="2">
        <v>44152</v>
      </c>
      <c r="L1330" s="2"/>
      <c r="M1330" s="21" t="s">
        <v>12701</v>
      </c>
      <c r="N1330" s="35">
        <v>1</v>
      </c>
      <c r="O1330" s="7">
        <v>41</v>
      </c>
      <c r="P1330" s="8" t="s">
        <v>12617</v>
      </c>
      <c r="Q1330" s="2">
        <v>43878</v>
      </c>
    </row>
    <row r="1331" spans="1:17">
      <c r="A1331" s="13">
        <v>34408934</v>
      </c>
      <c r="B1331" s="2">
        <f>INDEX(Tableau1[], MATCH(Tableau3[[#This Row],[REFERENCE]], Tableau1[NUMERO], 0), 2)</f>
        <v>44145</v>
      </c>
      <c r="C1331" t="str">
        <f>INDEX(Tableau1[], MATCH(Tableau3[[#This Row],[REFERENCE]], Tableau1[NUMERO], 0), 3)</f>
        <v>SPEC</v>
      </c>
      <c r="D1331" t="str">
        <f>INDEX(Tableau1[], MATCH(Tableau3[[#This Row],[REFERENCE]], Tableau1[NUMERO], 0),4)</f>
        <v>BARRE DE BRIDAGE CUIVRE 3</v>
      </c>
      <c r="E1331">
        <f>INDEX(Tableau1[], MATCH(Tableau3[[#This Row],[REFERENCE]], Tableau1[NUMERO], 0), 5)</f>
        <v>0</v>
      </c>
      <c r="H1331" t="s">
        <v>12608</v>
      </c>
      <c r="J1331" s="2">
        <v>44148</v>
      </c>
      <c r="K1331" s="2">
        <v>44152</v>
      </c>
      <c r="L1331" s="2"/>
      <c r="M1331" s="21" t="s">
        <v>12701</v>
      </c>
      <c r="N1331" s="35">
        <v>1</v>
      </c>
      <c r="O1331" s="7">
        <v>41</v>
      </c>
      <c r="P1331" s="8" t="s">
        <v>12617</v>
      </c>
      <c r="Q1331" s="2">
        <v>43878</v>
      </c>
    </row>
    <row r="1332" spans="1:17">
      <c r="A1332" s="13">
        <v>34408935</v>
      </c>
      <c r="B1332" s="2">
        <f>INDEX(Tableau1[], MATCH(Tableau3[[#This Row],[REFERENCE]], Tableau1[NUMERO], 0), 2)</f>
        <v>44145</v>
      </c>
      <c r="C1332" t="str">
        <f>INDEX(Tableau1[], MATCH(Tableau3[[#This Row],[REFERENCE]], Tableau1[NUMERO], 0), 3)</f>
        <v>SPEC</v>
      </c>
      <c r="D1332" t="str">
        <f>INDEX(Tableau1[], MATCH(Tableau3[[#This Row],[REFERENCE]], Tableau1[NUMERO], 0),4)</f>
        <v>PLAQUE DE BRIDAGE CUIVRE 4</v>
      </c>
      <c r="E1332">
        <f>INDEX(Tableau1[], MATCH(Tableau3[[#This Row],[REFERENCE]], Tableau1[NUMERO], 0), 5)</f>
        <v>0</v>
      </c>
      <c r="H1332" t="s">
        <v>12608</v>
      </c>
      <c r="J1332" s="2">
        <v>44148</v>
      </c>
      <c r="K1332" s="2">
        <v>44152</v>
      </c>
      <c r="L1332" s="2"/>
      <c r="M1332" s="21" t="s">
        <v>12701</v>
      </c>
      <c r="N1332" s="35">
        <v>1</v>
      </c>
      <c r="O1332" s="7">
        <v>42</v>
      </c>
      <c r="P1332" s="8" t="s">
        <v>12617</v>
      </c>
      <c r="Q1332" s="2">
        <v>43878</v>
      </c>
    </row>
    <row r="1333" spans="1:17">
      <c r="A1333" s="13">
        <v>34408936</v>
      </c>
      <c r="B1333" s="2">
        <f>INDEX(Tableau1[], MATCH(Tableau3[[#This Row],[REFERENCE]], Tableau1[NUMERO], 0), 2)</f>
        <v>44145</v>
      </c>
      <c r="C1333" t="str">
        <f>INDEX(Tableau1[], MATCH(Tableau3[[#This Row],[REFERENCE]], Tableau1[NUMERO], 0), 3)</f>
        <v>SPEC</v>
      </c>
      <c r="D1333" t="str">
        <f>INDEX(Tableau1[], MATCH(Tableau3[[#This Row],[REFERENCE]], Tableau1[NUMERO], 0),4)</f>
        <v>BARRE DE BRIDAGE CUIVRE 5</v>
      </c>
      <c r="E1333">
        <f>INDEX(Tableau1[], MATCH(Tableau3[[#This Row],[REFERENCE]], Tableau1[NUMERO], 0), 5)</f>
        <v>0</v>
      </c>
      <c r="H1333" t="s">
        <v>12608</v>
      </c>
      <c r="J1333" s="2">
        <v>44148</v>
      </c>
      <c r="K1333" s="2">
        <v>44152</v>
      </c>
      <c r="L1333" s="2"/>
      <c r="M1333" s="21" t="s">
        <v>12701</v>
      </c>
      <c r="N1333" s="35">
        <v>1</v>
      </c>
      <c r="O1333" s="7">
        <v>27</v>
      </c>
      <c r="P1333" s="8" t="s">
        <v>12617</v>
      </c>
      <c r="Q1333" s="2">
        <v>43878</v>
      </c>
    </row>
    <row r="1334" spans="1:17">
      <c r="A1334" s="13">
        <v>34408938</v>
      </c>
      <c r="B1334" s="2">
        <f>INDEX(Tableau1[], MATCH(Tableau3[[#This Row],[REFERENCE]], Tableau1[NUMERO], 0), 2)</f>
        <v>44147</v>
      </c>
      <c r="C1334" t="str">
        <f>INDEX(Tableau1[], MATCH(Tableau3[[#This Row],[REFERENCE]], Tableau1[NUMERO], 0), 3)</f>
        <v>SPEC</v>
      </c>
      <c r="D1334" t="str">
        <f>INDEX(Tableau1[], MATCH(Tableau3[[#This Row],[REFERENCE]], Tableau1[NUMERO], 0),4)</f>
        <v>PLAQUE DE BRIDAGE CUIVRE 7</v>
      </c>
      <c r="E1334">
        <f>INDEX(Tableau1[], MATCH(Tableau3[[#This Row],[REFERENCE]], Tableau1[NUMERO], 0), 5)</f>
        <v>0</v>
      </c>
      <c r="H1334" t="s">
        <v>12608</v>
      </c>
      <c r="J1334" s="2">
        <v>44148</v>
      </c>
      <c r="K1334" s="2">
        <v>44152</v>
      </c>
      <c r="L1334" s="2"/>
      <c r="M1334" s="21" t="s">
        <v>12701</v>
      </c>
      <c r="N1334" s="35">
        <v>1</v>
      </c>
      <c r="O1334" s="7">
        <v>50</v>
      </c>
      <c r="P1334" s="8" t="s">
        <v>12617</v>
      </c>
      <c r="Q1334" s="2">
        <v>43878</v>
      </c>
    </row>
    <row r="1335" spans="1:17">
      <c r="A1335" s="13">
        <v>34408940</v>
      </c>
      <c r="B1335" s="2">
        <f>INDEX(Tableau1[], MATCH(Tableau3[[#This Row],[REFERENCE]], Tableau1[NUMERO], 0), 2)</f>
        <v>44147</v>
      </c>
      <c r="C1335" t="str">
        <f>INDEX(Tableau1[], MATCH(Tableau3[[#This Row],[REFERENCE]], Tableau1[NUMERO], 0), 3)</f>
        <v>SPEC</v>
      </c>
      <c r="D1335" t="str">
        <f>INDEX(Tableau1[], MATCH(Tableau3[[#This Row],[REFERENCE]], Tableau1[NUMERO], 0),4)</f>
        <v>PLAQUE DE BRIDAGE CUIVRE 8</v>
      </c>
      <c r="E1335">
        <f>INDEX(Tableau1[], MATCH(Tableau3[[#This Row],[REFERENCE]], Tableau1[NUMERO], 0), 5)</f>
        <v>0</v>
      </c>
      <c r="H1335" t="s">
        <v>12608</v>
      </c>
      <c r="J1335" s="2">
        <v>44148</v>
      </c>
      <c r="K1335" s="2">
        <v>44152</v>
      </c>
      <c r="L1335" s="2"/>
      <c r="M1335" s="21" t="s">
        <v>12701</v>
      </c>
      <c r="N1335" s="35">
        <v>1</v>
      </c>
      <c r="O1335" s="7">
        <v>40</v>
      </c>
      <c r="P1335" s="8" t="s">
        <v>12617</v>
      </c>
      <c r="Q1335" s="2">
        <v>43878</v>
      </c>
    </row>
    <row r="1336" spans="1:17">
      <c r="A1336" s="13">
        <v>34408883</v>
      </c>
      <c r="B1336" s="2">
        <f>INDEX(Tableau1[], MATCH(Tableau3[[#This Row],[REFERENCE]], Tableau1[NUMERO], 0), 2)</f>
        <v>44132</v>
      </c>
      <c r="C1336" t="str">
        <f>INDEX(Tableau1[], MATCH(Tableau3[[#This Row],[REFERENCE]], Tableau1[NUMERO], 0), 3)</f>
        <v>SPEC</v>
      </c>
      <c r="D1336" t="str">
        <f>INDEX(Tableau1[], MATCH(Tableau3[[#This Row],[REFERENCE]], Tableau1[NUMERO], 0),4)</f>
        <v>BARRE DE BRIDAGE CUIVRE 1</v>
      </c>
      <c r="E1336">
        <f>INDEX(Tableau1[], MATCH(Tableau3[[#This Row],[REFERENCE]], Tableau1[NUMERO], 0), 5)</f>
        <v>0</v>
      </c>
      <c r="H1336" t="s">
        <v>12608</v>
      </c>
      <c r="J1336" s="2">
        <v>44148</v>
      </c>
      <c r="K1336" s="2">
        <v>44152</v>
      </c>
      <c r="L1336" s="2"/>
      <c r="M1336" s="21" t="s">
        <v>12701</v>
      </c>
      <c r="N1336" s="35">
        <v>5</v>
      </c>
      <c r="O1336" s="7">
        <v>23.5</v>
      </c>
      <c r="P1336" s="8" t="s">
        <v>12617</v>
      </c>
      <c r="Q1336" s="2">
        <v>43878</v>
      </c>
    </row>
    <row r="1337" spans="1:17">
      <c r="A1337" s="13">
        <v>34408897</v>
      </c>
      <c r="B1337" s="2">
        <f>INDEX(Tableau1[], MATCH(Tableau3[[#This Row],[REFERENCE]], Tableau1[NUMERO], 0), 2)</f>
        <v>44133</v>
      </c>
      <c r="C1337" t="str">
        <f>INDEX(Tableau1[], MATCH(Tableau3[[#This Row],[REFERENCE]], Tableau1[NUMERO], 0), 3)</f>
        <v>SPEC</v>
      </c>
      <c r="D1337" t="str">
        <f>INDEX(Tableau1[], MATCH(Tableau3[[#This Row],[REFERENCE]], Tableau1[NUMERO], 0),4)</f>
        <v>BARRE DE BRIDAGE CUIVRE 2</v>
      </c>
      <c r="E1337">
        <f>INDEX(Tableau1[], MATCH(Tableau3[[#This Row],[REFERENCE]], Tableau1[NUMERO], 0), 5)</f>
        <v>0</v>
      </c>
      <c r="H1337" t="s">
        <v>12608</v>
      </c>
      <c r="J1337" s="2">
        <v>44148</v>
      </c>
      <c r="K1337" s="2">
        <v>44152</v>
      </c>
      <c r="L1337" s="2"/>
      <c r="M1337" s="21" t="s">
        <v>12701</v>
      </c>
      <c r="N1337" s="35">
        <v>5</v>
      </c>
      <c r="O1337" s="7">
        <v>23.5</v>
      </c>
      <c r="P1337" s="8" t="s">
        <v>12617</v>
      </c>
      <c r="Q1337" s="2">
        <v>43878</v>
      </c>
    </row>
    <row r="1338" spans="1:17">
      <c r="A1338" s="13">
        <v>34408934</v>
      </c>
      <c r="B1338" s="2">
        <f>INDEX(Tableau1[], MATCH(Tableau3[[#This Row],[REFERENCE]], Tableau1[NUMERO], 0), 2)</f>
        <v>44145</v>
      </c>
      <c r="C1338" t="str">
        <f>INDEX(Tableau1[], MATCH(Tableau3[[#This Row],[REFERENCE]], Tableau1[NUMERO], 0), 3)</f>
        <v>SPEC</v>
      </c>
      <c r="D1338" t="str">
        <f>INDEX(Tableau1[], MATCH(Tableau3[[#This Row],[REFERENCE]], Tableau1[NUMERO], 0),4)</f>
        <v>BARRE DE BRIDAGE CUIVRE 3</v>
      </c>
      <c r="E1338">
        <f>INDEX(Tableau1[], MATCH(Tableau3[[#This Row],[REFERENCE]], Tableau1[NUMERO], 0), 5)</f>
        <v>0</v>
      </c>
      <c r="H1338" t="s">
        <v>12608</v>
      </c>
      <c r="J1338" s="2">
        <v>44148</v>
      </c>
      <c r="K1338" s="2">
        <v>44152</v>
      </c>
      <c r="L1338" s="2"/>
      <c r="M1338" s="21" t="s">
        <v>12701</v>
      </c>
      <c r="N1338" s="35">
        <v>5</v>
      </c>
      <c r="O1338" s="7">
        <v>23.5</v>
      </c>
      <c r="P1338" s="8" t="s">
        <v>12617</v>
      </c>
      <c r="Q1338" s="2">
        <v>43878</v>
      </c>
    </row>
    <row r="1339" spans="1:17">
      <c r="A1339" s="13">
        <v>34408935</v>
      </c>
      <c r="B1339" s="2">
        <f>INDEX(Tableau1[], MATCH(Tableau3[[#This Row],[REFERENCE]], Tableau1[NUMERO], 0), 2)</f>
        <v>44145</v>
      </c>
      <c r="C1339" t="str">
        <f>INDEX(Tableau1[], MATCH(Tableau3[[#This Row],[REFERENCE]], Tableau1[NUMERO], 0), 3)</f>
        <v>SPEC</v>
      </c>
      <c r="D1339" t="str">
        <f>INDEX(Tableau1[], MATCH(Tableau3[[#This Row],[REFERENCE]], Tableau1[NUMERO], 0),4)</f>
        <v>PLAQUE DE BRIDAGE CUIVRE 4</v>
      </c>
      <c r="E1339">
        <f>INDEX(Tableau1[], MATCH(Tableau3[[#This Row],[REFERENCE]], Tableau1[NUMERO], 0), 5)</f>
        <v>0</v>
      </c>
      <c r="H1339" t="s">
        <v>12608</v>
      </c>
      <c r="J1339" s="2">
        <v>44148</v>
      </c>
      <c r="K1339" s="2">
        <v>44152</v>
      </c>
      <c r="L1339" s="2"/>
      <c r="M1339" s="21" t="s">
        <v>12701</v>
      </c>
      <c r="N1339" s="35">
        <v>5</v>
      </c>
      <c r="O1339" s="7">
        <v>18.5</v>
      </c>
      <c r="P1339" s="8" t="s">
        <v>12617</v>
      </c>
      <c r="Q1339" s="2">
        <v>43878</v>
      </c>
    </row>
    <row r="1340" spans="1:17">
      <c r="A1340" s="13">
        <v>34408936</v>
      </c>
      <c r="B1340" s="2">
        <f>INDEX(Tableau1[], MATCH(Tableau3[[#This Row],[REFERENCE]], Tableau1[NUMERO], 0), 2)</f>
        <v>44145</v>
      </c>
      <c r="C1340" t="str">
        <f>INDEX(Tableau1[], MATCH(Tableau3[[#This Row],[REFERENCE]], Tableau1[NUMERO], 0), 3)</f>
        <v>SPEC</v>
      </c>
      <c r="D1340" t="str">
        <f>INDEX(Tableau1[], MATCH(Tableau3[[#This Row],[REFERENCE]], Tableau1[NUMERO], 0),4)</f>
        <v>BARRE DE BRIDAGE CUIVRE 5</v>
      </c>
      <c r="E1340">
        <f>INDEX(Tableau1[], MATCH(Tableau3[[#This Row],[REFERENCE]], Tableau1[NUMERO], 0), 5)</f>
        <v>0</v>
      </c>
      <c r="H1340" t="s">
        <v>12608</v>
      </c>
      <c r="J1340" s="2">
        <v>44148</v>
      </c>
      <c r="K1340" s="2">
        <v>44152</v>
      </c>
      <c r="L1340" s="2"/>
      <c r="M1340" s="21" t="s">
        <v>12701</v>
      </c>
      <c r="N1340" s="35">
        <v>5</v>
      </c>
      <c r="O1340" s="7">
        <v>10.199999999999999</v>
      </c>
      <c r="P1340" s="8" t="s">
        <v>12617</v>
      </c>
      <c r="Q1340" s="2">
        <v>43878</v>
      </c>
    </row>
    <row r="1341" spans="1:17">
      <c r="A1341" s="13">
        <v>34408938</v>
      </c>
      <c r="B1341" s="2">
        <f>INDEX(Tableau1[], MATCH(Tableau3[[#This Row],[REFERENCE]], Tableau1[NUMERO], 0), 2)</f>
        <v>44147</v>
      </c>
      <c r="C1341" t="str">
        <f>INDEX(Tableau1[], MATCH(Tableau3[[#This Row],[REFERENCE]], Tableau1[NUMERO], 0), 3)</f>
        <v>SPEC</v>
      </c>
      <c r="D1341" t="str">
        <f>INDEX(Tableau1[], MATCH(Tableau3[[#This Row],[REFERENCE]], Tableau1[NUMERO], 0),4)</f>
        <v>PLAQUE DE BRIDAGE CUIVRE 7</v>
      </c>
      <c r="E1341">
        <f>INDEX(Tableau1[], MATCH(Tableau3[[#This Row],[REFERENCE]], Tableau1[NUMERO], 0), 5)</f>
        <v>0</v>
      </c>
      <c r="H1341" t="s">
        <v>12608</v>
      </c>
      <c r="J1341" s="2">
        <v>44148</v>
      </c>
      <c r="K1341" s="2">
        <v>44152</v>
      </c>
      <c r="L1341" s="2"/>
      <c r="M1341" s="21" t="s">
        <v>12701</v>
      </c>
      <c r="N1341" s="35">
        <v>5</v>
      </c>
      <c r="O1341" s="7">
        <v>21.75</v>
      </c>
      <c r="P1341" s="8" t="s">
        <v>12617</v>
      </c>
      <c r="Q1341" s="2">
        <v>43878</v>
      </c>
    </row>
    <row r="1342" spans="1:17">
      <c r="A1342" s="13">
        <v>34408940</v>
      </c>
      <c r="B1342" s="2">
        <f>INDEX(Tableau1[], MATCH(Tableau3[[#This Row],[REFERENCE]], Tableau1[NUMERO], 0), 2)</f>
        <v>44147</v>
      </c>
      <c r="C1342" t="str">
        <f>INDEX(Tableau1[], MATCH(Tableau3[[#This Row],[REFERENCE]], Tableau1[NUMERO], 0), 3)</f>
        <v>SPEC</v>
      </c>
      <c r="D1342" t="str">
        <f>INDEX(Tableau1[], MATCH(Tableau3[[#This Row],[REFERENCE]], Tableau1[NUMERO], 0),4)</f>
        <v>PLAQUE DE BRIDAGE CUIVRE 8</v>
      </c>
      <c r="E1342">
        <f>INDEX(Tableau1[], MATCH(Tableau3[[#This Row],[REFERENCE]], Tableau1[NUMERO], 0), 5)</f>
        <v>0</v>
      </c>
      <c r="H1342" t="s">
        <v>12608</v>
      </c>
      <c r="J1342" s="2">
        <v>44148</v>
      </c>
      <c r="K1342" s="2">
        <v>44152</v>
      </c>
      <c r="L1342" s="2"/>
      <c r="M1342" s="21" t="s">
        <v>12701</v>
      </c>
      <c r="N1342" s="35">
        <v>5</v>
      </c>
      <c r="O1342" s="7">
        <v>16.2</v>
      </c>
      <c r="P1342" s="8" t="s">
        <v>12617</v>
      </c>
      <c r="Q1342" s="2">
        <v>43878</v>
      </c>
    </row>
    <row r="1343" spans="1:17">
      <c r="A1343" s="13">
        <v>34408883</v>
      </c>
      <c r="B1343" s="2">
        <f>INDEX(Tableau1[], MATCH(Tableau3[[#This Row],[REFERENCE]], Tableau1[NUMERO], 0), 2)</f>
        <v>44132</v>
      </c>
      <c r="C1343" t="str">
        <f>INDEX(Tableau1[], MATCH(Tableau3[[#This Row],[REFERENCE]], Tableau1[NUMERO], 0), 3)</f>
        <v>SPEC</v>
      </c>
      <c r="D1343" t="str">
        <f>INDEX(Tableau1[], MATCH(Tableau3[[#This Row],[REFERENCE]], Tableau1[NUMERO], 0),4)</f>
        <v>BARRE DE BRIDAGE CUIVRE 1</v>
      </c>
      <c r="E1343">
        <f>INDEX(Tableau1[], MATCH(Tableau3[[#This Row],[REFERENCE]], Tableau1[NUMERO], 0), 5)</f>
        <v>0</v>
      </c>
      <c r="H1343" t="s">
        <v>12608</v>
      </c>
      <c r="J1343" s="2">
        <v>44148</v>
      </c>
      <c r="K1343" s="2">
        <v>44152</v>
      </c>
      <c r="L1343" s="2"/>
      <c r="M1343" s="21" t="s">
        <v>12701</v>
      </c>
      <c r="N1343" s="35">
        <v>10</v>
      </c>
      <c r="O1343" s="7">
        <v>18.5</v>
      </c>
      <c r="P1343" s="8" t="s">
        <v>12617</v>
      </c>
      <c r="Q1343" s="2">
        <v>43878</v>
      </c>
    </row>
    <row r="1344" spans="1:17">
      <c r="A1344" s="13">
        <v>34408897</v>
      </c>
      <c r="B1344" s="2">
        <f>INDEX(Tableau1[], MATCH(Tableau3[[#This Row],[REFERENCE]], Tableau1[NUMERO], 0), 2)</f>
        <v>44133</v>
      </c>
      <c r="C1344" t="str">
        <f>INDEX(Tableau1[], MATCH(Tableau3[[#This Row],[REFERENCE]], Tableau1[NUMERO], 0), 3)</f>
        <v>SPEC</v>
      </c>
      <c r="D1344" t="str">
        <f>INDEX(Tableau1[], MATCH(Tableau3[[#This Row],[REFERENCE]], Tableau1[NUMERO], 0),4)</f>
        <v>BARRE DE BRIDAGE CUIVRE 2</v>
      </c>
      <c r="E1344">
        <f>INDEX(Tableau1[], MATCH(Tableau3[[#This Row],[REFERENCE]], Tableau1[NUMERO], 0), 5)</f>
        <v>0</v>
      </c>
      <c r="H1344" t="s">
        <v>12608</v>
      </c>
      <c r="J1344" s="2">
        <v>44148</v>
      </c>
      <c r="K1344" s="2">
        <v>44152</v>
      </c>
      <c r="L1344" s="2"/>
      <c r="M1344" s="21" t="s">
        <v>12701</v>
      </c>
      <c r="N1344" s="35">
        <v>10</v>
      </c>
      <c r="O1344" s="7">
        <v>18.5</v>
      </c>
      <c r="P1344" s="8" t="s">
        <v>12617</v>
      </c>
      <c r="Q1344" s="2">
        <v>43878</v>
      </c>
    </row>
    <row r="1345" spans="1:17">
      <c r="A1345" s="13">
        <v>34408934</v>
      </c>
      <c r="B1345" s="2">
        <f>INDEX(Tableau1[], MATCH(Tableau3[[#This Row],[REFERENCE]], Tableau1[NUMERO], 0), 2)</f>
        <v>44145</v>
      </c>
      <c r="C1345" t="str">
        <f>INDEX(Tableau1[], MATCH(Tableau3[[#This Row],[REFERENCE]], Tableau1[NUMERO], 0), 3)</f>
        <v>SPEC</v>
      </c>
      <c r="D1345" t="str">
        <f>INDEX(Tableau1[], MATCH(Tableau3[[#This Row],[REFERENCE]], Tableau1[NUMERO], 0),4)</f>
        <v>BARRE DE BRIDAGE CUIVRE 3</v>
      </c>
      <c r="E1345">
        <f>INDEX(Tableau1[], MATCH(Tableau3[[#This Row],[REFERENCE]], Tableau1[NUMERO], 0), 5)</f>
        <v>0</v>
      </c>
      <c r="H1345" t="s">
        <v>12608</v>
      </c>
      <c r="J1345" s="2">
        <v>44148</v>
      </c>
      <c r="K1345" s="2">
        <v>44152</v>
      </c>
      <c r="L1345" s="2"/>
      <c r="M1345" s="21" t="s">
        <v>12701</v>
      </c>
      <c r="N1345" s="35">
        <v>10</v>
      </c>
      <c r="O1345" s="7">
        <v>18.5</v>
      </c>
      <c r="P1345" s="8" t="s">
        <v>12617</v>
      </c>
      <c r="Q1345" s="2">
        <v>43878</v>
      </c>
    </row>
    <row r="1346" spans="1:17">
      <c r="A1346" s="13">
        <v>34408935</v>
      </c>
      <c r="B1346" s="2">
        <f>INDEX(Tableau1[], MATCH(Tableau3[[#This Row],[REFERENCE]], Tableau1[NUMERO], 0), 2)</f>
        <v>44145</v>
      </c>
      <c r="C1346" t="str">
        <f>INDEX(Tableau1[], MATCH(Tableau3[[#This Row],[REFERENCE]], Tableau1[NUMERO], 0), 3)</f>
        <v>SPEC</v>
      </c>
      <c r="D1346" t="str">
        <f>INDEX(Tableau1[], MATCH(Tableau3[[#This Row],[REFERENCE]], Tableau1[NUMERO], 0),4)</f>
        <v>PLAQUE DE BRIDAGE CUIVRE 4</v>
      </c>
      <c r="E1346">
        <f>INDEX(Tableau1[], MATCH(Tableau3[[#This Row],[REFERENCE]], Tableau1[NUMERO], 0), 5)</f>
        <v>0</v>
      </c>
      <c r="H1346" t="s">
        <v>12608</v>
      </c>
      <c r="J1346" s="2">
        <v>44148</v>
      </c>
      <c r="K1346" s="2">
        <v>44152</v>
      </c>
      <c r="L1346" s="2"/>
      <c r="M1346" s="21" t="s">
        <v>12701</v>
      </c>
      <c r="N1346" s="35">
        <v>10</v>
      </c>
      <c r="O1346" s="7">
        <v>14.1</v>
      </c>
      <c r="P1346" s="8" t="s">
        <v>12617</v>
      </c>
      <c r="Q1346" s="2">
        <v>43878</v>
      </c>
    </row>
    <row r="1347" spans="1:17">
      <c r="A1347" s="13">
        <v>34408936</v>
      </c>
      <c r="B1347" s="2">
        <f>INDEX(Tableau1[], MATCH(Tableau3[[#This Row],[REFERENCE]], Tableau1[NUMERO], 0), 2)</f>
        <v>44145</v>
      </c>
      <c r="C1347" t="str">
        <f>INDEX(Tableau1[], MATCH(Tableau3[[#This Row],[REFERENCE]], Tableau1[NUMERO], 0), 3)</f>
        <v>SPEC</v>
      </c>
      <c r="D1347" t="str">
        <f>INDEX(Tableau1[], MATCH(Tableau3[[#This Row],[REFERENCE]], Tableau1[NUMERO], 0),4)</f>
        <v>BARRE DE BRIDAGE CUIVRE 5</v>
      </c>
      <c r="E1347">
        <f>INDEX(Tableau1[], MATCH(Tableau3[[#This Row],[REFERENCE]], Tableau1[NUMERO], 0), 5)</f>
        <v>0</v>
      </c>
      <c r="H1347" t="s">
        <v>12608</v>
      </c>
      <c r="J1347" s="2">
        <v>44148</v>
      </c>
      <c r="K1347" s="2">
        <v>44152</v>
      </c>
      <c r="L1347" s="2"/>
      <c r="M1347" s="21" t="s">
        <v>12701</v>
      </c>
      <c r="N1347" s="35">
        <v>10</v>
      </c>
      <c r="O1347" s="7">
        <v>7.5</v>
      </c>
      <c r="P1347" s="8" t="s">
        <v>12617</v>
      </c>
      <c r="Q1347" s="2">
        <v>43878</v>
      </c>
    </row>
    <row r="1348" spans="1:17">
      <c r="A1348" s="13">
        <v>34408938</v>
      </c>
      <c r="B1348" s="2">
        <f>INDEX(Tableau1[], MATCH(Tableau3[[#This Row],[REFERENCE]], Tableau1[NUMERO], 0), 2)</f>
        <v>44147</v>
      </c>
      <c r="C1348" t="str">
        <f>INDEX(Tableau1[], MATCH(Tableau3[[#This Row],[REFERENCE]], Tableau1[NUMERO], 0), 3)</f>
        <v>SPEC</v>
      </c>
      <c r="D1348" t="str">
        <f>INDEX(Tableau1[], MATCH(Tableau3[[#This Row],[REFERENCE]], Tableau1[NUMERO], 0),4)</f>
        <v>PLAQUE DE BRIDAGE CUIVRE 7</v>
      </c>
      <c r="E1348">
        <f>INDEX(Tableau1[], MATCH(Tableau3[[#This Row],[REFERENCE]], Tableau1[NUMERO], 0), 5)</f>
        <v>0</v>
      </c>
      <c r="H1348" t="s">
        <v>12608</v>
      </c>
      <c r="J1348" s="2">
        <v>44148</v>
      </c>
      <c r="K1348" s="2">
        <v>44152</v>
      </c>
      <c r="L1348" s="2"/>
      <c r="M1348" s="21" t="s">
        <v>12701</v>
      </c>
      <c r="N1348" s="35">
        <v>10</v>
      </c>
      <c r="O1348" s="7">
        <v>14</v>
      </c>
      <c r="P1348" s="8" t="s">
        <v>12617</v>
      </c>
      <c r="Q1348" s="2">
        <v>43878</v>
      </c>
    </row>
    <row r="1349" spans="1:17">
      <c r="A1349" s="13">
        <v>34408940</v>
      </c>
      <c r="B1349" s="2">
        <f>INDEX(Tableau1[], MATCH(Tableau3[[#This Row],[REFERENCE]], Tableau1[NUMERO], 0), 2)</f>
        <v>44147</v>
      </c>
      <c r="C1349" t="str">
        <f>INDEX(Tableau1[], MATCH(Tableau3[[#This Row],[REFERENCE]], Tableau1[NUMERO], 0), 3)</f>
        <v>SPEC</v>
      </c>
      <c r="D1349" t="str">
        <f>INDEX(Tableau1[], MATCH(Tableau3[[#This Row],[REFERENCE]], Tableau1[NUMERO], 0),4)</f>
        <v>PLAQUE DE BRIDAGE CUIVRE 8</v>
      </c>
      <c r="E1349">
        <f>INDEX(Tableau1[], MATCH(Tableau3[[#This Row],[REFERENCE]], Tableau1[NUMERO], 0), 5)</f>
        <v>0</v>
      </c>
      <c r="H1349" t="s">
        <v>12608</v>
      </c>
      <c r="J1349" s="2">
        <v>44148</v>
      </c>
      <c r="K1349" s="2">
        <v>44152</v>
      </c>
      <c r="L1349" s="2"/>
      <c r="M1349" s="21" t="s">
        <v>12701</v>
      </c>
      <c r="N1349" s="35">
        <v>10</v>
      </c>
      <c r="O1349" s="7">
        <v>12.15</v>
      </c>
      <c r="P1349" s="8" t="s">
        <v>12617</v>
      </c>
      <c r="Q1349" s="2">
        <v>43878</v>
      </c>
    </row>
    <row r="1350" spans="1:17">
      <c r="A1350" s="13">
        <v>34408883</v>
      </c>
      <c r="B1350" s="2">
        <f>INDEX(Tableau1[], MATCH(Tableau3[[#This Row],[REFERENCE]], Tableau1[NUMERO], 0), 2)</f>
        <v>44132</v>
      </c>
      <c r="C1350" t="str">
        <f>INDEX(Tableau1[], MATCH(Tableau3[[#This Row],[REFERENCE]], Tableau1[NUMERO], 0), 3)</f>
        <v>SPEC</v>
      </c>
      <c r="D1350" t="str">
        <f>INDEX(Tableau1[], MATCH(Tableau3[[#This Row],[REFERENCE]], Tableau1[NUMERO], 0),4)</f>
        <v>BARRE DE BRIDAGE CUIVRE 1</v>
      </c>
      <c r="E1350">
        <f>INDEX(Tableau1[], MATCH(Tableau3[[#This Row],[REFERENCE]], Tableau1[NUMERO], 0), 5)</f>
        <v>0</v>
      </c>
      <c r="H1350" t="s">
        <v>12608</v>
      </c>
      <c r="J1350" s="2">
        <v>44148</v>
      </c>
      <c r="K1350" s="2">
        <v>44152</v>
      </c>
      <c r="L1350" s="2"/>
      <c r="M1350" s="21" t="s">
        <v>12701</v>
      </c>
      <c r="N1350" s="35">
        <v>20</v>
      </c>
      <c r="O1350" s="7">
        <v>15.6</v>
      </c>
      <c r="P1350" s="8" t="s">
        <v>12617</v>
      </c>
      <c r="Q1350" s="2">
        <v>43878</v>
      </c>
    </row>
    <row r="1351" spans="1:17">
      <c r="A1351" s="13">
        <v>34408897</v>
      </c>
      <c r="B1351" s="2">
        <f>INDEX(Tableau1[], MATCH(Tableau3[[#This Row],[REFERENCE]], Tableau1[NUMERO], 0), 2)</f>
        <v>44133</v>
      </c>
      <c r="C1351" t="str">
        <f>INDEX(Tableau1[], MATCH(Tableau3[[#This Row],[REFERENCE]], Tableau1[NUMERO], 0), 3)</f>
        <v>SPEC</v>
      </c>
      <c r="D1351" t="str">
        <f>INDEX(Tableau1[], MATCH(Tableau3[[#This Row],[REFERENCE]], Tableau1[NUMERO], 0),4)</f>
        <v>BARRE DE BRIDAGE CUIVRE 2</v>
      </c>
      <c r="E1351">
        <f>INDEX(Tableau1[], MATCH(Tableau3[[#This Row],[REFERENCE]], Tableau1[NUMERO], 0), 5)</f>
        <v>0</v>
      </c>
      <c r="H1351" t="s">
        <v>12608</v>
      </c>
      <c r="J1351" s="2">
        <v>44148</v>
      </c>
      <c r="K1351" s="2">
        <v>44152</v>
      </c>
      <c r="L1351" s="2"/>
      <c r="M1351" s="21" t="s">
        <v>12701</v>
      </c>
      <c r="N1351" s="35">
        <v>20</v>
      </c>
      <c r="O1351" s="7">
        <v>15.6</v>
      </c>
      <c r="P1351" s="8" t="s">
        <v>12617</v>
      </c>
      <c r="Q1351" s="2">
        <v>43878</v>
      </c>
    </row>
    <row r="1352" spans="1:17">
      <c r="A1352" s="13">
        <v>34408934</v>
      </c>
      <c r="B1352" s="2">
        <f>INDEX(Tableau1[], MATCH(Tableau3[[#This Row],[REFERENCE]], Tableau1[NUMERO], 0), 2)</f>
        <v>44145</v>
      </c>
      <c r="C1352" t="str">
        <f>INDEX(Tableau1[], MATCH(Tableau3[[#This Row],[REFERENCE]], Tableau1[NUMERO], 0), 3)</f>
        <v>SPEC</v>
      </c>
      <c r="D1352" t="str">
        <f>INDEX(Tableau1[], MATCH(Tableau3[[#This Row],[REFERENCE]], Tableau1[NUMERO], 0),4)</f>
        <v>BARRE DE BRIDAGE CUIVRE 3</v>
      </c>
      <c r="E1352">
        <f>INDEX(Tableau1[], MATCH(Tableau3[[#This Row],[REFERENCE]], Tableau1[NUMERO], 0), 5)</f>
        <v>0</v>
      </c>
      <c r="H1352" t="s">
        <v>12608</v>
      </c>
      <c r="J1352" s="2">
        <v>44148</v>
      </c>
      <c r="K1352" s="2">
        <v>44152</v>
      </c>
      <c r="L1352" s="2"/>
      <c r="M1352" s="21" t="s">
        <v>12701</v>
      </c>
      <c r="N1352" s="35">
        <v>20</v>
      </c>
      <c r="O1352" s="7">
        <v>15.6</v>
      </c>
      <c r="P1352" s="8" t="s">
        <v>12617</v>
      </c>
      <c r="Q1352" s="2">
        <v>43878</v>
      </c>
    </row>
    <row r="1353" spans="1:17">
      <c r="A1353" s="13">
        <v>34408935</v>
      </c>
      <c r="B1353" s="2">
        <f>INDEX(Tableau1[], MATCH(Tableau3[[#This Row],[REFERENCE]], Tableau1[NUMERO], 0), 2)</f>
        <v>44145</v>
      </c>
      <c r="C1353" t="str">
        <f>INDEX(Tableau1[], MATCH(Tableau3[[#This Row],[REFERENCE]], Tableau1[NUMERO], 0), 3)</f>
        <v>SPEC</v>
      </c>
      <c r="D1353" t="str">
        <f>INDEX(Tableau1[], MATCH(Tableau3[[#This Row],[REFERENCE]], Tableau1[NUMERO], 0),4)</f>
        <v>PLAQUE DE BRIDAGE CUIVRE 4</v>
      </c>
      <c r="E1353">
        <f>INDEX(Tableau1[], MATCH(Tableau3[[#This Row],[REFERENCE]], Tableau1[NUMERO], 0), 5)</f>
        <v>0</v>
      </c>
      <c r="H1353" t="s">
        <v>12608</v>
      </c>
      <c r="J1353" s="2">
        <v>44148</v>
      </c>
      <c r="K1353" s="2">
        <v>44152</v>
      </c>
      <c r="L1353" s="2"/>
      <c r="M1353" s="21" t="s">
        <v>12701</v>
      </c>
      <c r="N1353" s="35">
        <v>20</v>
      </c>
      <c r="O1353" s="7">
        <v>11.8</v>
      </c>
      <c r="P1353" s="8" t="s">
        <v>12617</v>
      </c>
      <c r="Q1353" s="2">
        <v>43878</v>
      </c>
    </row>
    <row r="1354" spans="1:17">
      <c r="A1354" s="13">
        <v>34408936</v>
      </c>
      <c r="B1354" s="2">
        <f>INDEX(Tableau1[], MATCH(Tableau3[[#This Row],[REFERENCE]], Tableau1[NUMERO], 0), 2)</f>
        <v>44145</v>
      </c>
      <c r="C1354" t="str">
        <f>INDEX(Tableau1[], MATCH(Tableau3[[#This Row],[REFERENCE]], Tableau1[NUMERO], 0), 3)</f>
        <v>SPEC</v>
      </c>
      <c r="D1354" t="str">
        <f>INDEX(Tableau1[], MATCH(Tableau3[[#This Row],[REFERENCE]], Tableau1[NUMERO], 0),4)</f>
        <v>BARRE DE BRIDAGE CUIVRE 5</v>
      </c>
      <c r="E1354">
        <f>INDEX(Tableau1[], MATCH(Tableau3[[#This Row],[REFERENCE]], Tableau1[NUMERO], 0), 5)</f>
        <v>0</v>
      </c>
      <c r="H1354" t="s">
        <v>12608</v>
      </c>
      <c r="J1354" s="2">
        <v>44148</v>
      </c>
      <c r="K1354" s="2">
        <v>44152</v>
      </c>
      <c r="L1354" s="2"/>
      <c r="M1354" s="21" t="s">
        <v>12701</v>
      </c>
      <c r="N1354" s="35">
        <v>20</v>
      </c>
      <c r="O1354" s="7">
        <v>6.15</v>
      </c>
      <c r="P1354" s="8" t="s">
        <v>12617</v>
      </c>
      <c r="Q1354" s="2">
        <v>43878</v>
      </c>
    </row>
    <row r="1355" spans="1:17">
      <c r="A1355" s="13">
        <v>34408938</v>
      </c>
      <c r="B1355" s="2">
        <f>INDEX(Tableau1[], MATCH(Tableau3[[#This Row],[REFERENCE]], Tableau1[NUMERO], 0), 2)</f>
        <v>44147</v>
      </c>
      <c r="C1355" t="str">
        <f>INDEX(Tableau1[], MATCH(Tableau3[[#This Row],[REFERENCE]], Tableau1[NUMERO], 0), 3)</f>
        <v>SPEC</v>
      </c>
      <c r="D1355" t="str">
        <f>INDEX(Tableau1[], MATCH(Tableau3[[#This Row],[REFERENCE]], Tableau1[NUMERO], 0),4)</f>
        <v>PLAQUE DE BRIDAGE CUIVRE 7</v>
      </c>
      <c r="E1355">
        <f>INDEX(Tableau1[], MATCH(Tableau3[[#This Row],[REFERENCE]], Tableau1[NUMERO], 0), 5)</f>
        <v>0</v>
      </c>
      <c r="H1355" t="s">
        <v>12608</v>
      </c>
      <c r="J1355" s="2">
        <v>44148</v>
      </c>
      <c r="K1355" s="2">
        <v>44152</v>
      </c>
      <c r="L1355" s="2"/>
      <c r="M1355" s="21" t="s">
        <v>12701</v>
      </c>
      <c r="N1355" s="35">
        <v>20</v>
      </c>
      <c r="O1355" s="7">
        <v>11.7</v>
      </c>
      <c r="P1355" s="8" t="s">
        <v>12617</v>
      </c>
      <c r="Q1355" s="2">
        <v>43878</v>
      </c>
    </row>
    <row r="1356" spans="1:17" s="58" customFormat="1" ht="15.75" thickBot="1">
      <c r="A1356" s="105">
        <v>34408940</v>
      </c>
      <c r="B1356" s="57">
        <f>INDEX(Tableau1[], MATCH(Tableau3[[#This Row],[REFERENCE]], Tableau1[NUMERO], 0), 2)</f>
        <v>44147</v>
      </c>
      <c r="C1356" s="58" t="str">
        <f>INDEX(Tableau1[], MATCH(Tableau3[[#This Row],[REFERENCE]], Tableau1[NUMERO], 0), 3)</f>
        <v>SPEC</v>
      </c>
      <c r="D1356" s="58" t="str">
        <f>INDEX(Tableau1[], MATCH(Tableau3[[#This Row],[REFERENCE]], Tableau1[NUMERO], 0),4)</f>
        <v>PLAQUE DE BRIDAGE CUIVRE 8</v>
      </c>
      <c r="E1356" s="58">
        <f>INDEX(Tableau1[], MATCH(Tableau3[[#This Row],[REFERENCE]], Tableau1[NUMERO], 0), 5)</f>
        <v>0</v>
      </c>
      <c r="H1356" s="58" t="s">
        <v>12608</v>
      </c>
      <c r="I1356" s="56"/>
      <c r="J1356" s="57">
        <v>44148</v>
      </c>
      <c r="K1356" s="57">
        <v>44152</v>
      </c>
      <c r="L1356" s="57"/>
      <c r="M1356" s="59" t="s">
        <v>12701</v>
      </c>
      <c r="N1356" s="60">
        <v>20</v>
      </c>
      <c r="O1356" s="61">
        <v>10.050000000000001</v>
      </c>
      <c r="P1356" s="56" t="s">
        <v>12617</v>
      </c>
      <c r="Q1356" s="57">
        <v>43878</v>
      </c>
    </row>
    <row r="1357" spans="1:17" s="52" customFormat="1" ht="15.75" thickTop="1">
      <c r="A1357" s="104">
        <v>34408883</v>
      </c>
      <c r="B1357" s="51">
        <f>INDEX(Tableau1[], MATCH(Tableau3[[#This Row],[REFERENCE]], Tableau1[NUMERO], 0), 2)</f>
        <v>44132</v>
      </c>
      <c r="C1357" s="52" t="str">
        <f>INDEX(Tableau1[], MATCH(Tableau3[[#This Row],[REFERENCE]], Tableau1[NUMERO], 0), 3)</f>
        <v>SPEC</v>
      </c>
      <c r="D1357" s="52" t="str">
        <f>INDEX(Tableau1[], MATCH(Tableau3[[#This Row],[REFERENCE]], Tableau1[NUMERO], 0),4)</f>
        <v>BARRE DE BRIDAGE CUIVRE 1</v>
      </c>
      <c r="E1357" s="52">
        <f>INDEX(Tableau1[], MATCH(Tableau3[[#This Row],[REFERENCE]], Tableau1[NUMERO], 0), 5)</f>
        <v>0</v>
      </c>
      <c r="H1357" s="52" t="s">
        <v>12664</v>
      </c>
      <c r="I1357" s="50"/>
      <c r="J1357" s="51">
        <v>44148</v>
      </c>
      <c r="K1357" s="51">
        <v>44151</v>
      </c>
      <c r="L1357" s="51"/>
      <c r="M1357" s="53" t="s">
        <v>12701</v>
      </c>
      <c r="N1357" s="54">
        <v>1</v>
      </c>
      <c r="O1357" s="55" t="s">
        <v>12833</v>
      </c>
      <c r="P1357" s="50"/>
      <c r="Q1357" s="51"/>
    </row>
    <row r="1358" spans="1:17">
      <c r="A1358" s="13">
        <v>34408897</v>
      </c>
      <c r="B1358" s="2">
        <f>INDEX(Tableau1[], MATCH(Tableau3[[#This Row],[REFERENCE]], Tableau1[NUMERO], 0), 2)</f>
        <v>44133</v>
      </c>
      <c r="C1358" t="str">
        <f>INDEX(Tableau1[], MATCH(Tableau3[[#This Row],[REFERENCE]], Tableau1[NUMERO], 0), 3)</f>
        <v>SPEC</v>
      </c>
      <c r="D1358" t="str">
        <f>INDEX(Tableau1[], MATCH(Tableau3[[#This Row],[REFERENCE]], Tableau1[NUMERO], 0),4)</f>
        <v>BARRE DE BRIDAGE CUIVRE 2</v>
      </c>
      <c r="E1358">
        <f>INDEX(Tableau1[], MATCH(Tableau3[[#This Row],[REFERENCE]], Tableau1[NUMERO], 0), 5)</f>
        <v>0</v>
      </c>
      <c r="H1358" t="s">
        <v>12664</v>
      </c>
      <c r="J1358" s="2">
        <v>44148</v>
      </c>
      <c r="K1358" s="2">
        <v>44151</v>
      </c>
      <c r="L1358" s="2"/>
      <c r="M1358" s="21" t="s">
        <v>12701</v>
      </c>
      <c r="N1358" s="35">
        <v>1</v>
      </c>
      <c r="O1358" s="7" t="s">
        <v>12833</v>
      </c>
      <c r="P1358" s="8"/>
      <c r="Q1358" s="2"/>
    </row>
    <row r="1359" spans="1:17">
      <c r="A1359" s="13">
        <v>34408934</v>
      </c>
      <c r="B1359" s="2">
        <f>INDEX(Tableau1[], MATCH(Tableau3[[#This Row],[REFERENCE]], Tableau1[NUMERO], 0), 2)</f>
        <v>44145</v>
      </c>
      <c r="C1359" t="str">
        <f>INDEX(Tableau1[], MATCH(Tableau3[[#This Row],[REFERENCE]], Tableau1[NUMERO], 0), 3)</f>
        <v>SPEC</v>
      </c>
      <c r="D1359" t="str">
        <f>INDEX(Tableau1[], MATCH(Tableau3[[#This Row],[REFERENCE]], Tableau1[NUMERO], 0),4)</f>
        <v>BARRE DE BRIDAGE CUIVRE 3</v>
      </c>
      <c r="E1359">
        <f>INDEX(Tableau1[], MATCH(Tableau3[[#This Row],[REFERENCE]], Tableau1[NUMERO], 0), 5)</f>
        <v>0</v>
      </c>
      <c r="H1359" t="s">
        <v>12664</v>
      </c>
      <c r="J1359" s="2">
        <v>44148</v>
      </c>
      <c r="K1359" s="2">
        <v>44151</v>
      </c>
      <c r="L1359" s="2"/>
      <c r="M1359" s="21" t="s">
        <v>12701</v>
      </c>
      <c r="N1359" s="35">
        <v>1</v>
      </c>
      <c r="O1359" s="7" t="s">
        <v>12833</v>
      </c>
      <c r="P1359" s="8"/>
      <c r="Q1359" s="2"/>
    </row>
    <row r="1360" spans="1:17">
      <c r="A1360" s="13">
        <v>34408935</v>
      </c>
      <c r="B1360" s="2">
        <f>INDEX(Tableau1[], MATCH(Tableau3[[#This Row],[REFERENCE]], Tableau1[NUMERO], 0), 2)</f>
        <v>44145</v>
      </c>
      <c r="C1360" t="str">
        <f>INDEX(Tableau1[], MATCH(Tableau3[[#This Row],[REFERENCE]], Tableau1[NUMERO], 0), 3)</f>
        <v>SPEC</v>
      </c>
      <c r="D1360" t="str">
        <f>INDEX(Tableau1[], MATCH(Tableau3[[#This Row],[REFERENCE]], Tableau1[NUMERO], 0),4)</f>
        <v>PLAQUE DE BRIDAGE CUIVRE 4</v>
      </c>
      <c r="E1360">
        <f>INDEX(Tableau1[], MATCH(Tableau3[[#This Row],[REFERENCE]], Tableau1[NUMERO], 0), 5)</f>
        <v>0</v>
      </c>
      <c r="H1360" t="s">
        <v>12664</v>
      </c>
      <c r="J1360" s="2">
        <v>44148</v>
      </c>
      <c r="K1360" s="2">
        <v>44151</v>
      </c>
      <c r="L1360" s="2"/>
      <c r="M1360" s="21" t="s">
        <v>12701</v>
      </c>
      <c r="N1360" s="35">
        <v>1</v>
      </c>
      <c r="O1360" s="7" t="s">
        <v>12833</v>
      </c>
      <c r="P1360" s="8"/>
      <c r="Q1360" s="2"/>
    </row>
    <row r="1361" spans="1:17">
      <c r="A1361" s="13">
        <v>34408936</v>
      </c>
      <c r="B1361" s="2">
        <f>INDEX(Tableau1[], MATCH(Tableau3[[#This Row],[REFERENCE]], Tableau1[NUMERO], 0), 2)</f>
        <v>44145</v>
      </c>
      <c r="C1361" t="str">
        <f>INDEX(Tableau1[], MATCH(Tableau3[[#This Row],[REFERENCE]], Tableau1[NUMERO], 0), 3)</f>
        <v>SPEC</v>
      </c>
      <c r="D1361" t="str">
        <f>INDEX(Tableau1[], MATCH(Tableau3[[#This Row],[REFERENCE]], Tableau1[NUMERO], 0),4)</f>
        <v>BARRE DE BRIDAGE CUIVRE 5</v>
      </c>
      <c r="E1361">
        <f>INDEX(Tableau1[], MATCH(Tableau3[[#This Row],[REFERENCE]], Tableau1[NUMERO], 0), 5)</f>
        <v>0</v>
      </c>
      <c r="H1361" t="s">
        <v>12664</v>
      </c>
      <c r="J1361" s="2">
        <v>44148</v>
      </c>
      <c r="K1361" s="2">
        <v>44151</v>
      </c>
      <c r="L1361" s="2"/>
      <c r="M1361" s="21" t="s">
        <v>12701</v>
      </c>
      <c r="N1361" s="35">
        <v>1</v>
      </c>
      <c r="O1361" s="7" t="s">
        <v>12833</v>
      </c>
      <c r="P1361" s="8"/>
      <c r="Q1361" s="2"/>
    </row>
    <row r="1362" spans="1:17">
      <c r="A1362" s="13">
        <v>34408938</v>
      </c>
      <c r="B1362" s="2">
        <f>INDEX(Tableau1[], MATCH(Tableau3[[#This Row],[REFERENCE]], Tableau1[NUMERO], 0), 2)</f>
        <v>44147</v>
      </c>
      <c r="C1362" t="str">
        <f>INDEX(Tableau1[], MATCH(Tableau3[[#This Row],[REFERENCE]], Tableau1[NUMERO], 0), 3)</f>
        <v>SPEC</v>
      </c>
      <c r="D1362" t="str">
        <f>INDEX(Tableau1[], MATCH(Tableau3[[#This Row],[REFERENCE]], Tableau1[NUMERO], 0),4)</f>
        <v>PLAQUE DE BRIDAGE CUIVRE 7</v>
      </c>
      <c r="E1362">
        <f>INDEX(Tableau1[], MATCH(Tableau3[[#This Row],[REFERENCE]], Tableau1[NUMERO], 0), 5)</f>
        <v>0</v>
      </c>
      <c r="H1362" t="s">
        <v>12664</v>
      </c>
      <c r="J1362" s="2">
        <v>44148</v>
      </c>
      <c r="K1362" s="2">
        <v>44151</v>
      </c>
      <c r="L1362" s="2"/>
      <c r="M1362" s="21" t="s">
        <v>12701</v>
      </c>
      <c r="N1362" s="35">
        <v>1</v>
      </c>
      <c r="O1362" s="7" t="s">
        <v>12833</v>
      </c>
      <c r="P1362" s="8"/>
      <c r="Q1362" s="2"/>
    </row>
    <row r="1363" spans="1:17">
      <c r="A1363" s="13">
        <v>34408940</v>
      </c>
      <c r="B1363" s="2">
        <f>INDEX(Tableau1[], MATCH(Tableau3[[#This Row],[REFERENCE]], Tableau1[NUMERO], 0), 2)</f>
        <v>44147</v>
      </c>
      <c r="C1363" t="str">
        <f>INDEX(Tableau1[], MATCH(Tableau3[[#This Row],[REFERENCE]], Tableau1[NUMERO], 0), 3)</f>
        <v>SPEC</v>
      </c>
      <c r="D1363" t="str">
        <f>INDEX(Tableau1[], MATCH(Tableau3[[#This Row],[REFERENCE]], Tableau1[NUMERO], 0),4)</f>
        <v>PLAQUE DE BRIDAGE CUIVRE 8</v>
      </c>
      <c r="E1363">
        <f>INDEX(Tableau1[], MATCH(Tableau3[[#This Row],[REFERENCE]], Tableau1[NUMERO], 0), 5)</f>
        <v>0</v>
      </c>
      <c r="H1363" t="s">
        <v>12664</v>
      </c>
      <c r="J1363" s="2">
        <v>44148</v>
      </c>
      <c r="K1363" s="2">
        <v>44151</v>
      </c>
      <c r="L1363" s="2"/>
      <c r="M1363" s="21" t="s">
        <v>12701</v>
      </c>
      <c r="N1363" s="35">
        <v>1</v>
      </c>
      <c r="O1363" s="7" t="s">
        <v>12833</v>
      </c>
      <c r="P1363" s="8"/>
      <c r="Q1363" s="2"/>
    </row>
    <row r="1364" spans="1:17">
      <c r="A1364" s="13">
        <v>34408883</v>
      </c>
      <c r="B1364" s="2">
        <f>INDEX(Tableau1[], MATCH(Tableau3[[#This Row],[REFERENCE]], Tableau1[NUMERO], 0), 2)</f>
        <v>44132</v>
      </c>
      <c r="C1364" t="str">
        <f>INDEX(Tableau1[], MATCH(Tableau3[[#This Row],[REFERENCE]], Tableau1[NUMERO], 0), 3)</f>
        <v>SPEC</v>
      </c>
      <c r="D1364" t="str">
        <f>INDEX(Tableau1[], MATCH(Tableau3[[#This Row],[REFERENCE]], Tableau1[NUMERO], 0),4)</f>
        <v>BARRE DE BRIDAGE CUIVRE 1</v>
      </c>
      <c r="E1364">
        <f>INDEX(Tableau1[], MATCH(Tableau3[[#This Row],[REFERENCE]], Tableau1[NUMERO], 0), 5)</f>
        <v>0</v>
      </c>
      <c r="H1364" t="s">
        <v>12664</v>
      </c>
      <c r="J1364" s="2">
        <v>44148</v>
      </c>
      <c r="K1364" s="2">
        <v>44151</v>
      </c>
      <c r="L1364" s="2"/>
      <c r="M1364" s="21" t="s">
        <v>12701</v>
      </c>
      <c r="N1364" s="35">
        <v>5</v>
      </c>
      <c r="O1364" s="7" t="s">
        <v>12833</v>
      </c>
      <c r="P1364" s="8"/>
      <c r="Q1364" s="2"/>
    </row>
    <row r="1365" spans="1:17">
      <c r="A1365" s="13">
        <v>34408897</v>
      </c>
      <c r="B1365" s="2">
        <f>INDEX(Tableau1[], MATCH(Tableau3[[#This Row],[REFERENCE]], Tableau1[NUMERO], 0), 2)</f>
        <v>44133</v>
      </c>
      <c r="C1365" t="str">
        <f>INDEX(Tableau1[], MATCH(Tableau3[[#This Row],[REFERENCE]], Tableau1[NUMERO], 0), 3)</f>
        <v>SPEC</v>
      </c>
      <c r="D1365" t="str">
        <f>INDEX(Tableau1[], MATCH(Tableau3[[#This Row],[REFERENCE]], Tableau1[NUMERO], 0),4)</f>
        <v>BARRE DE BRIDAGE CUIVRE 2</v>
      </c>
      <c r="E1365">
        <f>INDEX(Tableau1[], MATCH(Tableau3[[#This Row],[REFERENCE]], Tableau1[NUMERO], 0), 5)</f>
        <v>0</v>
      </c>
      <c r="H1365" t="s">
        <v>12664</v>
      </c>
      <c r="J1365" s="2">
        <v>44148</v>
      </c>
      <c r="K1365" s="2">
        <v>44151</v>
      </c>
      <c r="L1365" s="2"/>
      <c r="M1365" s="21" t="s">
        <v>12701</v>
      </c>
      <c r="N1365" s="35">
        <v>5</v>
      </c>
      <c r="O1365" s="7" t="s">
        <v>12833</v>
      </c>
      <c r="P1365" s="8"/>
      <c r="Q1365" s="2"/>
    </row>
    <row r="1366" spans="1:17">
      <c r="A1366" s="13">
        <v>34408934</v>
      </c>
      <c r="B1366" s="2">
        <f>INDEX(Tableau1[], MATCH(Tableau3[[#This Row],[REFERENCE]], Tableau1[NUMERO], 0), 2)</f>
        <v>44145</v>
      </c>
      <c r="C1366" t="str">
        <f>INDEX(Tableau1[], MATCH(Tableau3[[#This Row],[REFERENCE]], Tableau1[NUMERO], 0), 3)</f>
        <v>SPEC</v>
      </c>
      <c r="D1366" t="str">
        <f>INDEX(Tableau1[], MATCH(Tableau3[[#This Row],[REFERENCE]], Tableau1[NUMERO], 0),4)</f>
        <v>BARRE DE BRIDAGE CUIVRE 3</v>
      </c>
      <c r="E1366">
        <f>INDEX(Tableau1[], MATCH(Tableau3[[#This Row],[REFERENCE]], Tableau1[NUMERO], 0), 5)</f>
        <v>0</v>
      </c>
      <c r="H1366" t="s">
        <v>12664</v>
      </c>
      <c r="J1366" s="2">
        <v>44148</v>
      </c>
      <c r="K1366" s="2">
        <v>44151</v>
      </c>
      <c r="L1366" s="2"/>
      <c r="M1366" s="21" t="s">
        <v>12701</v>
      </c>
      <c r="N1366" s="35">
        <v>5</v>
      </c>
      <c r="O1366" s="7" t="s">
        <v>12833</v>
      </c>
      <c r="P1366" s="8"/>
      <c r="Q1366" s="2"/>
    </row>
    <row r="1367" spans="1:17">
      <c r="A1367" s="13">
        <v>34408935</v>
      </c>
      <c r="B1367" s="2">
        <f>INDEX(Tableau1[], MATCH(Tableau3[[#This Row],[REFERENCE]], Tableau1[NUMERO], 0), 2)</f>
        <v>44145</v>
      </c>
      <c r="C1367" t="str">
        <f>INDEX(Tableau1[], MATCH(Tableau3[[#This Row],[REFERENCE]], Tableau1[NUMERO], 0), 3)</f>
        <v>SPEC</v>
      </c>
      <c r="D1367" t="str">
        <f>INDEX(Tableau1[], MATCH(Tableau3[[#This Row],[REFERENCE]], Tableau1[NUMERO], 0),4)</f>
        <v>PLAQUE DE BRIDAGE CUIVRE 4</v>
      </c>
      <c r="E1367">
        <f>INDEX(Tableau1[], MATCH(Tableau3[[#This Row],[REFERENCE]], Tableau1[NUMERO], 0), 5)</f>
        <v>0</v>
      </c>
      <c r="H1367" t="s">
        <v>12664</v>
      </c>
      <c r="J1367" s="2">
        <v>44148</v>
      </c>
      <c r="K1367" s="2">
        <v>44151</v>
      </c>
      <c r="L1367" s="2"/>
      <c r="M1367" s="21" t="s">
        <v>12701</v>
      </c>
      <c r="N1367" s="35">
        <v>5</v>
      </c>
      <c r="O1367" s="7" t="s">
        <v>12833</v>
      </c>
      <c r="P1367" s="8"/>
      <c r="Q1367" s="2"/>
    </row>
    <row r="1368" spans="1:17">
      <c r="A1368" s="13">
        <v>34408936</v>
      </c>
      <c r="B1368" s="2">
        <f>INDEX(Tableau1[], MATCH(Tableau3[[#This Row],[REFERENCE]], Tableau1[NUMERO], 0), 2)</f>
        <v>44145</v>
      </c>
      <c r="C1368" t="str">
        <f>INDEX(Tableau1[], MATCH(Tableau3[[#This Row],[REFERENCE]], Tableau1[NUMERO], 0), 3)</f>
        <v>SPEC</v>
      </c>
      <c r="D1368" t="str">
        <f>INDEX(Tableau1[], MATCH(Tableau3[[#This Row],[REFERENCE]], Tableau1[NUMERO], 0),4)</f>
        <v>BARRE DE BRIDAGE CUIVRE 5</v>
      </c>
      <c r="E1368">
        <f>INDEX(Tableau1[], MATCH(Tableau3[[#This Row],[REFERENCE]], Tableau1[NUMERO], 0), 5)</f>
        <v>0</v>
      </c>
      <c r="H1368" t="s">
        <v>12664</v>
      </c>
      <c r="J1368" s="2">
        <v>44148</v>
      </c>
      <c r="K1368" s="2">
        <v>44151</v>
      </c>
      <c r="L1368" s="2"/>
      <c r="M1368" s="21" t="s">
        <v>12701</v>
      </c>
      <c r="N1368" s="35">
        <v>5</v>
      </c>
      <c r="O1368" s="7" t="s">
        <v>12833</v>
      </c>
      <c r="P1368" s="8"/>
      <c r="Q1368" s="2"/>
    </row>
    <row r="1369" spans="1:17">
      <c r="A1369" s="13">
        <v>34408938</v>
      </c>
      <c r="B1369" s="2">
        <f>INDEX(Tableau1[], MATCH(Tableau3[[#This Row],[REFERENCE]], Tableau1[NUMERO], 0), 2)</f>
        <v>44147</v>
      </c>
      <c r="C1369" t="str">
        <f>INDEX(Tableau1[], MATCH(Tableau3[[#This Row],[REFERENCE]], Tableau1[NUMERO], 0), 3)</f>
        <v>SPEC</v>
      </c>
      <c r="D1369" t="str">
        <f>INDEX(Tableau1[], MATCH(Tableau3[[#This Row],[REFERENCE]], Tableau1[NUMERO], 0),4)</f>
        <v>PLAQUE DE BRIDAGE CUIVRE 7</v>
      </c>
      <c r="E1369">
        <f>INDEX(Tableau1[], MATCH(Tableau3[[#This Row],[REFERENCE]], Tableau1[NUMERO], 0), 5)</f>
        <v>0</v>
      </c>
      <c r="H1369" t="s">
        <v>12664</v>
      </c>
      <c r="J1369" s="2">
        <v>44148</v>
      </c>
      <c r="K1369" s="2">
        <v>44151</v>
      </c>
      <c r="L1369" s="2"/>
      <c r="M1369" s="21" t="s">
        <v>12701</v>
      </c>
      <c r="N1369" s="35">
        <v>5</v>
      </c>
      <c r="O1369" s="7" t="s">
        <v>12833</v>
      </c>
      <c r="P1369" s="8"/>
      <c r="Q1369" s="2"/>
    </row>
    <row r="1370" spans="1:17">
      <c r="A1370" s="13">
        <v>34408940</v>
      </c>
      <c r="B1370" s="2">
        <f>INDEX(Tableau1[], MATCH(Tableau3[[#This Row],[REFERENCE]], Tableau1[NUMERO], 0), 2)</f>
        <v>44147</v>
      </c>
      <c r="C1370" t="str">
        <f>INDEX(Tableau1[], MATCH(Tableau3[[#This Row],[REFERENCE]], Tableau1[NUMERO], 0), 3)</f>
        <v>SPEC</v>
      </c>
      <c r="D1370" t="str">
        <f>INDEX(Tableau1[], MATCH(Tableau3[[#This Row],[REFERENCE]], Tableau1[NUMERO], 0),4)</f>
        <v>PLAQUE DE BRIDAGE CUIVRE 8</v>
      </c>
      <c r="E1370">
        <f>INDEX(Tableau1[], MATCH(Tableau3[[#This Row],[REFERENCE]], Tableau1[NUMERO], 0), 5)</f>
        <v>0</v>
      </c>
      <c r="H1370" t="s">
        <v>12664</v>
      </c>
      <c r="J1370" s="2">
        <v>44148</v>
      </c>
      <c r="K1370" s="2">
        <v>44151</v>
      </c>
      <c r="L1370" s="2"/>
      <c r="M1370" s="21" t="s">
        <v>12701</v>
      </c>
      <c r="N1370" s="35">
        <v>5</v>
      </c>
      <c r="O1370" s="7" t="s">
        <v>12833</v>
      </c>
      <c r="P1370" s="8"/>
      <c r="Q1370" s="2"/>
    </row>
    <row r="1371" spans="1:17">
      <c r="A1371" s="13">
        <v>34408883</v>
      </c>
      <c r="B1371" s="2">
        <f>INDEX(Tableau1[], MATCH(Tableau3[[#This Row],[REFERENCE]], Tableau1[NUMERO], 0), 2)</f>
        <v>44132</v>
      </c>
      <c r="C1371" t="str">
        <f>INDEX(Tableau1[], MATCH(Tableau3[[#This Row],[REFERENCE]], Tableau1[NUMERO], 0), 3)</f>
        <v>SPEC</v>
      </c>
      <c r="D1371" t="str">
        <f>INDEX(Tableau1[], MATCH(Tableau3[[#This Row],[REFERENCE]], Tableau1[NUMERO], 0),4)</f>
        <v>BARRE DE BRIDAGE CUIVRE 1</v>
      </c>
      <c r="E1371">
        <f>INDEX(Tableau1[], MATCH(Tableau3[[#This Row],[REFERENCE]], Tableau1[NUMERO], 0), 5)</f>
        <v>0</v>
      </c>
      <c r="H1371" t="s">
        <v>12664</v>
      </c>
      <c r="J1371" s="2">
        <v>44148</v>
      </c>
      <c r="K1371" s="2">
        <v>44151</v>
      </c>
      <c r="L1371" s="2"/>
      <c r="M1371" s="21" t="s">
        <v>12701</v>
      </c>
      <c r="N1371" s="35">
        <v>10</v>
      </c>
      <c r="O1371" s="7">
        <v>31.25</v>
      </c>
      <c r="P1371" s="8" t="s">
        <v>12688</v>
      </c>
      <c r="Q1371" s="2">
        <v>44243</v>
      </c>
    </row>
    <row r="1372" spans="1:17">
      <c r="A1372" s="13">
        <v>34408897</v>
      </c>
      <c r="B1372" s="2">
        <f>INDEX(Tableau1[], MATCH(Tableau3[[#This Row],[REFERENCE]], Tableau1[NUMERO], 0), 2)</f>
        <v>44133</v>
      </c>
      <c r="C1372" t="str">
        <f>INDEX(Tableau1[], MATCH(Tableau3[[#This Row],[REFERENCE]], Tableau1[NUMERO], 0), 3)</f>
        <v>SPEC</v>
      </c>
      <c r="D1372" t="str">
        <f>INDEX(Tableau1[], MATCH(Tableau3[[#This Row],[REFERENCE]], Tableau1[NUMERO], 0),4)</f>
        <v>BARRE DE BRIDAGE CUIVRE 2</v>
      </c>
      <c r="E1372">
        <f>INDEX(Tableau1[], MATCH(Tableau3[[#This Row],[REFERENCE]], Tableau1[NUMERO], 0), 5)</f>
        <v>0</v>
      </c>
      <c r="H1372" t="s">
        <v>12664</v>
      </c>
      <c r="J1372" s="2">
        <v>44148</v>
      </c>
      <c r="K1372" s="2">
        <v>44151</v>
      </c>
      <c r="L1372" s="2"/>
      <c r="M1372" s="21" t="s">
        <v>12701</v>
      </c>
      <c r="N1372" s="35">
        <v>10</v>
      </c>
      <c r="O1372" s="7">
        <v>30.2</v>
      </c>
      <c r="P1372" s="8" t="s">
        <v>12688</v>
      </c>
      <c r="Q1372" s="2">
        <v>44243</v>
      </c>
    </row>
    <row r="1373" spans="1:17">
      <c r="A1373" s="13">
        <v>34408934</v>
      </c>
      <c r="B1373" s="2">
        <f>INDEX(Tableau1[], MATCH(Tableau3[[#This Row],[REFERENCE]], Tableau1[NUMERO], 0), 2)</f>
        <v>44145</v>
      </c>
      <c r="C1373" t="str">
        <f>INDEX(Tableau1[], MATCH(Tableau3[[#This Row],[REFERENCE]], Tableau1[NUMERO], 0), 3)</f>
        <v>SPEC</v>
      </c>
      <c r="D1373" t="str">
        <f>INDEX(Tableau1[], MATCH(Tableau3[[#This Row],[REFERENCE]], Tableau1[NUMERO], 0),4)</f>
        <v>BARRE DE BRIDAGE CUIVRE 3</v>
      </c>
      <c r="E1373">
        <f>INDEX(Tableau1[], MATCH(Tableau3[[#This Row],[REFERENCE]], Tableau1[NUMERO], 0), 5)</f>
        <v>0</v>
      </c>
      <c r="H1373" t="s">
        <v>12664</v>
      </c>
      <c r="J1373" s="2">
        <v>44148</v>
      </c>
      <c r="K1373" s="2">
        <v>44151</v>
      </c>
      <c r="L1373" s="2"/>
      <c r="M1373" s="21" t="s">
        <v>12701</v>
      </c>
      <c r="N1373" s="35">
        <v>10</v>
      </c>
      <c r="O1373" s="7">
        <v>31.25</v>
      </c>
      <c r="P1373" s="8" t="s">
        <v>12688</v>
      </c>
      <c r="Q1373" s="2">
        <v>44243</v>
      </c>
    </row>
    <row r="1374" spans="1:17">
      <c r="A1374" s="13">
        <v>34408935</v>
      </c>
      <c r="B1374" s="2">
        <f>INDEX(Tableau1[], MATCH(Tableau3[[#This Row],[REFERENCE]], Tableau1[NUMERO], 0), 2)</f>
        <v>44145</v>
      </c>
      <c r="C1374" t="str">
        <f>INDEX(Tableau1[], MATCH(Tableau3[[#This Row],[REFERENCE]], Tableau1[NUMERO], 0), 3)</f>
        <v>SPEC</v>
      </c>
      <c r="D1374" t="str">
        <f>INDEX(Tableau1[], MATCH(Tableau3[[#This Row],[REFERENCE]], Tableau1[NUMERO], 0),4)</f>
        <v>PLAQUE DE BRIDAGE CUIVRE 4</v>
      </c>
      <c r="E1374">
        <f>INDEX(Tableau1[], MATCH(Tableau3[[#This Row],[REFERENCE]], Tableau1[NUMERO], 0), 5)</f>
        <v>0</v>
      </c>
      <c r="H1374" t="s">
        <v>12664</v>
      </c>
      <c r="J1374" s="2">
        <v>44148</v>
      </c>
      <c r="K1374" s="2">
        <v>44151</v>
      </c>
      <c r="L1374" s="2"/>
      <c r="M1374" s="21" t="s">
        <v>12701</v>
      </c>
      <c r="N1374" s="35">
        <v>10</v>
      </c>
      <c r="O1374" s="7">
        <v>31.79</v>
      </c>
      <c r="P1374" s="8" t="s">
        <v>12688</v>
      </c>
      <c r="Q1374" s="2">
        <v>44243</v>
      </c>
    </row>
    <row r="1375" spans="1:17">
      <c r="A1375" s="13">
        <v>34408936</v>
      </c>
      <c r="B1375" s="2">
        <f>INDEX(Tableau1[], MATCH(Tableau3[[#This Row],[REFERENCE]], Tableau1[NUMERO], 0), 2)</f>
        <v>44145</v>
      </c>
      <c r="C1375" t="str">
        <f>INDEX(Tableau1[], MATCH(Tableau3[[#This Row],[REFERENCE]], Tableau1[NUMERO], 0), 3)</f>
        <v>SPEC</v>
      </c>
      <c r="D1375" t="str">
        <f>INDEX(Tableau1[], MATCH(Tableau3[[#This Row],[REFERENCE]], Tableau1[NUMERO], 0),4)</f>
        <v>BARRE DE BRIDAGE CUIVRE 5</v>
      </c>
      <c r="E1375">
        <f>INDEX(Tableau1[], MATCH(Tableau3[[#This Row],[REFERENCE]], Tableau1[NUMERO], 0), 5)</f>
        <v>0</v>
      </c>
      <c r="H1375" t="s">
        <v>12664</v>
      </c>
      <c r="J1375" s="2">
        <v>44148</v>
      </c>
      <c r="K1375" s="2">
        <v>44151</v>
      </c>
      <c r="L1375" s="2"/>
      <c r="M1375" s="21" t="s">
        <v>12701</v>
      </c>
      <c r="N1375" s="35">
        <v>10</v>
      </c>
      <c r="O1375" s="7">
        <v>30</v>
      </c>
      <c r="P1375" s="8" t="s">
        <v>12688</v>
      </c>
      <c r="Q1375" s="2">
        <v>44243</v>
      </c>
    </row>
    <row r="1376" spans="1:17">
      <c r="A1376" s="13">
        <v>34408938</v>
      </c>
      <c r="B1376" s="2">
        <f>INDEX(Tableau1[], MATCH(Tableau3[[#This Row],[REFERENCE]], Tableau1[NUMERO], 0), 2)</f>
        <v>44147</v>
      </c>
      <c r="C1376" t="str">
        <f>INDEX(Tableau1[], MATCH(Tableau3[[#This Row],[REFERENCE]], Tableau1[NUMERO], 0), 3)</f>
        <v>SPEC</v>
      </c>
      <c r="D1376" t="str">
        <f>INDEX(Tableau1[], MATCH(Tableau3[[#This Row],[REFERENCE]], Tableau1[NUMERO], 0),4)</f>
        <v>PLAQUE DE BRIDAGE CUIVRE 7</v>
      </c>
      <c r="E1376">
        <f>INDEX(Tableau1[], MATCH(Tableau3[[#This Row],[REFERENCE]], Tableau1[NUMERO], 0), 5)</f>
        <v>0</v>
      </c>
      <c r="H1376" t="s">
        <v>12664</v>
      </c>
      <c r="J1376" s="2">
        <v>44148</v>
      </c>
      <c r="K1376" s="2">
        <v>44151</v>
      </c>
      <c r="L1376" s="2"/>
      <c r="M1376" s="21" t="s">
        <v>12701</v>
      </c>
      <c r="N1376" s="35">
        <v>10</v>
      </c>
      <c r="O1376" s="7">
        <v>31.96</v>
      </c>
      <c r="P1376" s="8" t="s">
        <v>12688</v>
      </c>
      <c r="Q1376" s="2">
        <v>44243</v>
      </c>
    </row>
    <row r="1377" spans="1:17">
      <c r="A1377" s="13">
        <v>34408940</v>
      </c>
      <c r="B1377" s="2">
        <f>INDEX(Tableau1[], MATCH(Tableau3[[#This Row],[REFERENCE]], Tableau1[NUMERO], 0), 2)</f>
        <v>44147</v>
      </c>
      <c r="C1377" t="str">
        <f>INDEX(Tableau1[], MATCH(Tableau3[[#This Row],[REFERENCE]], Tableau1[NUMERO], 0), 3)</f>
        <v>SPEC</v>
      </c>
      <c r="D1377" t="str">
        <f>INDEX(Tableau1[], MATCH(Tableau3[[#This Row],[REFERENCE]], Tableau1[NUMERO], 0),4)</f>
        <v>PLAQUE DE BRIDAGE CUIVRE 8</v>
      </c>
      <c r="E1377">
        <f>INDEX(Tableau1[], MATCH(Tableau3[[#This Row],[REFERENCE]], Tableau1[NUMERO], 0), 5)</f>
        <v>0</v>
      </c>
      <c r="H1377" t="s">
        <v>12664</v>
      </c>
      <c r="J1377" s="2">
        <v>44148</v>
      </c>
      <c r="K1377" s="2">
        <v>44151</v>
      </c>
      <c r="L1377" s="2"/>
      <c r="M1377" s="21" t="s">
        <v>12701</v>
      </c>
      <c r="N1377" s="35">
        <v>10</v>
      </c>
      <c r="O1377" s="7">
        <v>31.56</v>
      </c>
      <c r="P1377" s="8" t="s">
        <v>12688</v>
      </c>
      <c r="Q1377" s="2">
        <v>44243</v>
      </c>
    </row>
    <row r="1378" spans="1:17">
      <c r="A1378" s="13">
        <v>34408883</v>
      </c>
      <c r="B1378" s="2">
        <f>INDEX(Tableau1[], MATCH(Tableau3[[#This Row],[REFERENCE]], Tableau1[NUMERO], 0), 2)</f>
        <v>44132</v>
      </c>
      <c r="C1378" t="str">
        <f>INDEX(Tableau1[], MATCH(Tableau3[[#This Row],[REFERENCE]], Tableau1[NUMERO], 0), 3)</f>
        <v>SPEC</v>
      </c>
      <c r="D1378" t="str">
        <f>INDEX(Tableau1[], MATCH(Tableau3[[#This Row],[REFERENCE]], Tableau1[NUMERO], 0),4)</f>
        <v>BARRE DE BRIDAGE CUIVRE 1</v>
      </c>
      <c r="E1378">
        <f>INDEX(Tableau1[], MATCH(Tableau3[[#This Row],[REFERENCE]], Tableau1[NUMERO], 0), 5)</f>
        <v>0</v>
      </c>
      <c r="H1378" t="s">
        <v>12664</v>
      </c>
      <c r="J1378" s="2">
        <v>44148</v>
      </c>
      <c r="K1378" s="2">
        <v>44151</v>
      </c>
      <c r="L1378" s="2"/>
      <c r="M1378" s="21" t="s">
        <v>12701</v>
      </c>
      <c r="N1378" s="35">
        <v>20</v>
      </c>
      <c r="O1378" s="7">
        <v>20</v>
      </c>
      <c r="P1378" s="8" t="s">
        <v>12688</v>
      </c>
      <c r="Q1378" s="2">
        <v>44243</v>
      </c>
    </row>
    <row r="1379" spans="1:17">
      <c r="A1379" s="13">
        <v>34408897</v>
      </c>
      <c r="B1379" s="2">
        <f>INDEX(Tableau1[], MATCH(Tableau3[[#This Row],[REFERENCE]], Tableau1[NUMERO], 0), 2)</f>
        <v>44133</v>
      </c>
      <c r="C1379" t="str">
        <f>INDEX(Tableau1[], MATCH(Tableau3[[#This Row],[REFERENCE]], Tableau1[NUMERO], 0), 3)</f>
        <v>SPEC</v>
      </c>
      <c r="D1379" t="str">
        <f>INDEX(Tableau1[], MATCH(Tableau3[[#This Row],[REFERENCE]], Tableau1[NUMERO], 0),4)</f>
        <v>BARRE DE BRIDAGE CUIVRE 2</v>
      </c>
      <c r="E1379">
        <f>INDEX(Tableau1[], MATCH(Tableau3[[#This Row],[REFERENCE]], Tableau1[NUMERO], 0), 5)</f>
        <v>0</v>
      </c>
      <c r="H1379" t="s">
        <v>12664</v>
      </c>
      <c r="J1379" s="2">
        <v>44148</v>
      </c>
      <c r="K1379" s="2">
        <v>44151</v>
      </c>
      <c r="L1379" s="2"/>
      <c r="M1379" s="21" t="s">
        <v>12701</v>
      </c>
      <c r="N1379" s="35">
        <v>20</v>
      </c>
      <c r="O1379" s="7">
        <v>16.91</v>
      </c>
      <c r="P1379" s="8" t="s">
        <v>12688</v>
      </c>
      <c r="Q1379" s="2">
        <v>44243</v>
      </c>
    </row>
    <row r="1380" spans="1:17">
      <c r="A1380" s="13">
        <v>34408934</v>
      </c>
      <c r="B1380" s="2">
        <f>INDEX(Tableau1[], MATCH(Tableau3[[#This Row],[REFERENCE]], Tableau1[NUMERO], 0), 2)</f>
        <v>44145</v>
      </c>
      <c r="C1380" t="str">
        <f>INDEX(Tableau1[], MATCH(Tableau3[[#This Row],[REFERENCE]], Tableau1[NUMERO], 0), 3)</f>
        <v>SPEC</v>
      </c>
      <c r="D1380" t="str">
        <f>INDEX(Tableau1[], MATCH(Tableau3[[#This Row],[REFERENCE]], Tableau1[NUMERO], 0),4)</f>
        <v>BARRE DE BRIDAGE CUIVRE 3</v>
      </c>
      <c r="E1380">
        <f>INDEX(Tableau1[], MATCH(Tableau3[[#This Row],[REFERENCE]], Tableau1[NUMERO], 0), 5)</f>
        <v>0</v>
      </c>
      <c r="H1380" t="s">
        <v>12664</v>
      </c>
      <c r="J1380" s="2">
        <v>44148</v>
      </c>
      <c r="K1380" s="2">
        <v>44151</v>
      </c>
      <c r="L1380" s="2"/>
      <c r="M1380" s="21" t="s">
        <v>12701</v>
      </c>
      <c r="N1380" s="35">
        <v>20</v>
      </c>
      <c r="O1380" s="7">
        <v>18.07</v>
      </c>
      <c r="P1380" s="8" t="s">
        <v>12688</v>
      </c>
      <c r="Q1380" s="2">
        <v>44243</v>
      </c>
    </row>
    <row r="1381" spans="1:17">
      <c r="A1381" s="13">
        <v>34408935</v>
      </c>
      <c r="B1381" s="2">
        <f>INDEX(Tableau1[], MATCH(Tableau3[[#This Row],[REFERENCE]], Tableau1[NUMERO], 0), 2)</f>
        <v>44145</v>
      </c>
      <c r="C1381" t="str">
        <f>INDEX(Tableau1[], MATCH(Tableau3[[#This Row],[REFERENCE]], Tableau1[NUMERO], 0), 3)</f>
        <v>SPEC</v>
      </c>
      <c r="D1381" t="str">
        <f>INDEX(Tableau1[], MATCH(Tableau3[[#This Row],[REFERENCE]], Tableau1[NUMERO], 0),4)</f>
        <v>PLAQUE DE BRIDAGE CUIVRE 4</v>
      </c>
      <c r="E1381">
        <f>INDEX(Tableau1[], MATCH(Tableau3[[#This Row],[REFERENCE]], Tableau1[NUMERO], 0), 5)</f>
        <v>0</v>
      </c>
      <c r="H1381" t="s">
        <v>12664</v>
      </c>
      <c r="J1381" s="2">
        <v>44148</v>
      </c>
      <c r="K1381" s="2">
        <v>44151</v>
      </c>
      <c r="L1381" s="2"/>
      <c r="M1381" s="21" t="s">
        <v>12701</v>
      </c>
      <c r="N1381" s="35">
        <v>20</v>
      </c>
      <c r="O1381" s="7">
        <v>18.72</v>
      </c>
      <c r="P1381" s="8" t="s">
        <v>12688</v>
      </c>
      <c r="Q1381" s="2">
        <v>44243</v>
      </c>
    </row>
    <row r="1382" spans="1:17">
      <c r="A1382" s="13">
        <v>34408936</v>
      </c>
      <c r="B1382" s="2">
        <f>INDEX(Tableau1[], MATCH(Tableau3[[#This Row],[REFERENCE]], Tableau1[NUMERO], 0), 2)</f>
        <v>44145</v>
      </c>
      <c r="C1382" t="str">
        <f>INDEX(Tableau1[], MATCH(Tableau3[[#This Row],[REFERENCE]], Tableau1[NUMERO], 0), 3)</f>
        <v>SPEC</v>
      </c>
      <c r="D1382" t="str">
        <f>INDEX(Tableau1[], MATCH(Tableau3[[#This Row],[REFERENCE]], Tableau1[NUMERO], 0),4)</f>
        <v>BARRE DE BRIDAGE CUIVRE 5</v>
      </c>
      <c r="E1382">
        <f>INDEX(Tableau1[], MATCH(Tableau3[[#This Row],[REFERENCE]], Tableau1[NUMERO], 0), 5)</f>
        <v>0</v>
      </c>
      <c r="H1382" t="s">
        <v>12664</v>
      </c>
      <c r="J1382" s="2">
        <v>44148</v>
      </c>
      <c r="K1382" s="2">
        <v>44151</v>
      </c>
      <c r="L1382" s="2"/>
      <c r="M1382" s="21" t="s">
        <v>12701</v>
      </c>
      <c r="N1382" s="35">
        <v>20</v>
      </c>
      <c r="O1382" s="7">
        <v>16.690000000000001</v>
      </c>
      <c r="P1382" s="8" t="s">
        <v>12688</v>
      </c>
      <c r="Q1382" s="2">
        <v>44243</v>
      </c>
    </row>
    <row r="1383" spans="1:17">
      <c r="A1383" s="13">
        <v>34408938</v>
      </c>
      <c r="B1383" s="2">
        <f>INDEX(Tableau1[], MATCH(Tableau3[[#This Row],[REFERENCE]], Tableau1[NUMERO], 0), 2)</f>
        <v>44147</v>
      </c>
      <c r="C1383" t="str">
        <f>INDEX(Tableau1[], MATCH(Tableau3[[#This Row],[REFERENCE]], Tableau1[NUMERO], 0), 3)</f>
        <v>SPEC</v>
      </c>
      <c r="D1383" t="str">
        <f>INDEX(Tableau1[], MATCH(Tableau3[[#This Row],[REFERENCE]], Tableau1[NUMERO], 0),4)</f>
        <v>PLAQUE DE BRIDAGE CUIVRE 7</v>
      </c>
      <c r="E1383">
        <f>INDEX(Tableau1[], MATCH(Tableau3[[#This Row],[REFERENCE]], Tableau1[NUMERO], 0), 5)</f>
        <v>0</v>
      </c>
      <c r="H1383" t="s">
        <v>12664</v>
      </c>
      <c r="J1383" s="2">
        <v>44148</v>
      </c>
      <c r="K1383" s="2">
        <v>44151</v>
      </c>
      <c r="L1383" s="2"/>
      <c r="M1383" s="21" t="s">
        <v>12701</v>
      </c>
      <c r="N1383" s="35">
        <v>20</v>
      </c>
      <c r="O1383" s="7">
        <v>18.66</v>
      </c>
      <c r="P1383" s="8" t="s">
        <v>12688</v>
      </c>
      <c r="Q1383" s="2">
        <v>44243</v>
      </c>
    </row>
    <row r="1384" spans="1:17" s="58" customFormat="1" ht="15.75" thickBot="1">
      <c r="A1384" s="105">
        <v>34408940</v>
      </c>
      <c r="B1384" s="57">
        <f>INDEX(Tableau1[], MATCH(Tableau3[[#This Row],[REFERENCE]], Tableau1[NUMERO], 0), 2)</f>
        <v>44147</v>
      </c>
      <c r="C1384" s="58" t="str">
        <f>INDEX(Tableau1[], MATCH(Tableau3[[#This Row],[REFERENCE]], Tableau1[NUMERO], 0), 3)</f>
        <v>SPEC</v>
      </c>
      <c r="D1384" s="58" t="str">
        <f>INDEX(Tableau1[], MATCH(Tableau3[[#This Row],[REFERENCE]], Tableau1[NUMERO], 0),4)</f>
        <v>PLAQUE DE BRIDAGE CUIVRE 8</v>
      </c>
      <c r="E1384" s="58">
        <f>INDEX(Tableau1[], MATCH(Tableau3[[#This Row],[REFERENCE]], Tableau1[NUMERO], 0), 5)</f>
        <v>0</v>
      </c>
      <c r="H1384" s="58" t="s">
        <v>12664</v>
      </c>
      <c r="I1384" s="56"/>
      <c r="J1384" s="57">
        <v>44148</v>
      </c>
      <c r="K1384" s="57">
        <v>44151</v>
      </c>
      <c r="L1384" s="57"/>
      <c r="M1384" s="59" t="s">
        <v>12701</v>
      </c>
      <c r="N1384" s="60">
        <v>20</v>
      </c>
      <c r="O1384" s="61">
        <v>18.5</v>
      </c>
      <c r="P1384" s="56" t="s">
        <v>12688</v>
      </c>
      <c r="Q1384" s="57">
        <v>44243</v>
      </c>
    </row>
    <row r="1385" spans="1:17" s="52" customFormat="1" ht="15.75" thickTop="1">
      <c r="A1385" s="104">
        <v>34408883</v>
      </c>
      <c r="B1385" s="51">
        <f>INDEX(Tableau1[], MATCH(Tableau3[[#This Row],[REFERENCE]], Tableau1[NUMERO], 0), 2)</f>
        <v>44132</v>
      </c>
      <c r="C1385" s="52" t="str">
        <f>INDEX(Tableau1[], MATCH(Tableau3[[#This Row],[REFERENCE]], Tableau1[NUMERO], 0), 3)</f>
        <v>SPEC</v>
      </c>
      <c r="D1385" s="52" t="str">
        <f>INDEX(Tableau1[], MATCH(Tableau3[[#This Row],[REFERENCE]], Tableau1[NUMERO], 0),4)</f>
        <v>BARRE DE BRIDAGE CUIVRE 1</v>
      </c>
      <c r="E1385" s="52">
        <f>INDEX(Tableau1[], MATCH(Tableau3[[#This Row],[REFERENCE]], Tableau1[NUMERO], 0), 5)</f>
        <v>0</v>
      </c>
      <c r="H1385" s="52" t="s">
        <v>12834</v>
      </c>
      <c r="I1385" s="50"/>
      <c r="J1385" s="51">
        <v>44148</v>
      </c>
      <c r="K1385" s="51">
        <v>44151</v>
      </c>
      <c r="L1385" s="51"/>
      <c r="M1385" s="53" t="s">
        <v>12701</v>
      </c>
      <c r="N1385" s="54">
        <v>1</v>
      </c>
      <c r="O1385" s="55">
        <v>67.2</v>
      </c>
      <c r="P1385" s="50" t="s">
        <v>12656</v>
      </c>
      <c r="Q1385" s="51">
        <v>44209</v>
      </c>
    </row>
    <row r="1386" spans="1:17">
      <c r="A1386" s="13">
        <v>34408897</v>
      </c>
      <c r="B1386" s="2">
        <f>INDEX(Tableau1[], MATCH(Tableau3[[#This Row],[REFERENCE]], Tableau1[NUMERO], 0), 2)</f>
        <v>44133</v>
      </c>
      <c r="C1386" t="str">
        <f>INDEX(Tableau1[], MATCH(Tableau3[[#This Row],[REFERENCE]], Tableau1[NUMERO], 0), 3)</f>
        <v>SPEC</v>
      </c>
      <c r="D1386" t="str">
        <f>INDEX(Tableau1[], MATCH(Tableau3[[#This Row],[REFERENCE]], Tableau1[NUMERO], 0),4)</f>
        <v>BARRE DE BRIDAGE CUIVRE 2</v>
      </c>
      <c r="E1386">
        <f>INDEX(Tableau1[], MATCH(Tableau3[[#This Row],[REFERENCE]], Tableau1[NUMERO], 0), 5)</f>
        <v>0</v>
      </c>
      <c r="H1386" t="s">
        <v>12834</v>
      </c>
      <c r="J1386" s="2">
        <v>44148</v>
      </c>
      <c r="K1386" s="2">
        <v>44151</v>
      </c>
      <c r="L1386" s="2"/>
      <c r="M1386" s="21" t="s">
        <v>12701</v>
      </c>
      <c r="N1386" s="35">
        <v>1</v>
      </c>
      <c r="O1386" s="7">
        <v>67.34</v>
      </c>
      <c r="P1386" s="8" t="s">
        <v>12656</v>
      </c>
      <c r="Q1386" s="2">
        <v>44209</v>
      </c>
    </row>
    <row r="1387" spans="1:17">
      <c r="A1387" s="13">
        <v>34408934</v>
      </c>
      <c r="B1387" s="2">
        <f>INDEX(Tableau1[], MATCH(Tableau3[[#This Row],[REFERENCE]], Tableau1[NUMERO], 0), 2)</f>
        <v>44145</v>
      </c>
      <c r="C1387" t="str">
        <f>INDEX(Tableau1[], MATCH(Tableau3[[#This Row],[REFERENCE]], Tableau1[NUMERO], 0), 3)</f>
        <v>SPEC</v>
      </c>
      <c r="D1387" t="str">
        <f>INDEX(Tableau1[], MATCH(Tableau3[[#This Row],[REFERENCE]], Tableau1[NUMERO], 0),4)</f>
        <v>BARRE DE BRIDAGE CUIVRE 3</v>
      </c>
      <c r="E1387">
        <f>INDEX(Tableau1[], MATCH(Tableau3[[#This Row],[REFERENCE]], Tableau1[NUMERO], 0), 5)</f>
        <v>0</v>
      </c>
      <c r="H1387" t="s">
        <v>12834</v>
      </c>
      <c r="J1387" s="2">
        <v>44148</v>
      </c>
      <c r="K1387" s="2">
        <v>44151</v>
      </c>
      <c r="L1387" s="2"/>
      <c r="M1387" s="21" t="s">
        <v>12701</v>
      </c>
      <c r="N1387" s="35">
        <v>1</v>
      </c>
      <c r="O1387" s="7">
        <v>67.72</v>
      </c>
      <c r="P1387" s="8" t="s">
        <v>12656</v>
      </c>
      <c r="Q1387" s="2">
        <v>44209</v>
      </c>
    </row>
    <row r="1388" spans="1:17">
      <c r="A1388" s="13">
        <v>34408935</v>
      </c>
      <c r="B1388" s="2">
        <f>INDEX(Tableau1[], MATCH(Tableau3[[#This Row],[REFERENCE]], Tableau1[NUMERO], 0), 2)</f>
        <v>44145</v>
      </c>
      <c r="C1388" t="str">
        <f>INDEX(Tableau1[], MATCH(Tableau3[[#This Row],[REFERENCE]], Tableau1[NUMERO], 0), 3)</f>
        <v>SPEC</v>
      </c>
      <c r="D1388" t="str">
        <f>INDEX(Tableau1[], MATCH(Tableau3[[#This Row],[REFERENCE]], Tableau1[NUMERO], 0),4)</f>
        <v>PLAQUE DE BRIDAGE CUIVRE 4</v>
      </c>
      <c r="E1388">
        <f>INDEX(Tableau1[], MATCH(Tableau3[[#This Row],[REFERENCE]], Tableau1[NUMERO], 0), 5)</f>
        <v>0</v>
      </c>
      <c r="H1388" t="s">
        <v>12834</v>
      </c>
      <c r="J1388" s="2">
        <v>44148</v>
      </c>
      <c r="K1388" s="2">
        <v>44151</v>
      </c>
      <c r="L1388" s="2"/>
      <c r="M1388" s="21" t="s">
        <v>12701</v>
      </c>
      <c r="N1388" s="35">
        <v>1</v>
      </c>
      <c r="O1388" s="7">
        <v>68.41</v>
      </c>
      <c r="P1388" s="8" t="s">
        <v>12656</v>
      </c>
      <c r="Q1388" s="2">
        <v>44209</v>
      </c>
    </row>
    <row r="1389" spans="1:17">
      <c r="A1389" s="13">
        <v>34408936</v>
      </c>
      <c r="B1389" s="2">
        <f>INDEX(Tableau1[], MATCH(Tableau3[[#This Row],[REFERENCE]], Tableau1[NUMERO], 0), 2)</f>
        <v>44145</v>
      </c>
      <c r="C1389" t="str">
        <f>INDEX(Tableau1[], MATCH(Tableau3[[#This Row],[REFERENCE]], Tableau1[NUMERO], 0), 3)</f>
        <v>SPEC</v>
      </c>
      <c r="D1389" t="str">
        <f>INDEX(Tableau1[], MATCH(Tableau3[[#This Row],[REFERENCE]], Tableau1[NUMERO], 0),4)</f>
        <v>BARRE DE BRIDAGE CUIVRE 5</v>
      </c>
      <c r="E1389">
        <f>INDEX(Tableau1[], MATCH(Tableau3[[#This Row],[REFERENCE]], Tableau1[NUMERO], 0), 5)</f>
        <v>0</v>
      </c>
      <c r="H1389" t="s">
        <v>12834</v>
      </c>
      <c r="J1389" s="2">
        <v>44148</v>
      </c>
      <c r="K1389" s="2">
        <v>44151</v>
      </c>
      <c r="L1389" s="2"/>
      <c r="M1389" s="21" t="s">
        <v>12701</v>
      </c>
      <c r="N1389" s="35">
        <v>1</v>
      </c>
      <c r="O1389" s="7">
        <v>62.33</v>
      </c>
      <c r="P1389" s="8" t="s">
        <v>12656</v>
      </c>
      <c r="Q1389" s="2">
        <v>44209</v>
      </c>
    </row>
    <row r="1390" spans="1:17">
      <c r="A1390" s="13">
        <v>34408938</v>
      </c>
      <c r="B1390" s="2">
        <f>INDEX(Tableau1[], MATCH(Tableau3[[#This Row],[REFERENCE]], Tableau1[NUMERO], 0), 2)</f>
        <v>44147</v>
      </c>
      <c r="C1390" t="str">
        <f>INDEX(Tableau1[], MATCH(Tableau3[[#This Row],[REFERENCE]], Tableau1[NUMERO], 0), 3)</f>
        <v>SPEC</v>
      </c>
      <c r="D1390" t="str">
        <f>INDEX(Tableau1[], MATCH(Tableau3[[#This Row],[REFERENCE]], Tableau1[NUMERO], 0),4)</f>
        <v>PLAQUE DE BRIDAGE CUIVRE 7</v>
      </c>
      <c r="E1390">
        <f>INDEX(Tableau1[], MATCH(Tableau3[[#This Row],[REFERENCE]], Tableau1[NUMERO], 0), 5)</f>
        <v>0</v>
      </c>
      <c r="H1390" t="s">
        <v>12834</v>
      </c>
      <c r="J1390" s="2">
        <v>44148</v>
      </c>
      <c r="K1390" s="2">
        <v>44151</v>
      </c>
      <c r="L1390" s="2"/>
      <c r="M1390" s="21" t="s">
        <v>12701</v>
      </c>
      <c r="N1390" s="35">
        <v>1</v>
      </c>
      <c r="O1390" s="7">
        <v>67.489999999999995</v>
      </c>
      <c r="P1390" s="8" t="s">
        <v>12656</v>
      </c>
      <c r="Q1390" s="2">
        <v>44209</v>
      </c>
    </row>
    <row r="1391" spans="1:17">
      <c r="A1391" s="13">
        <v>34408940</v>
      </c>
      <c r="B1391" s="2">
        <f>INDEX(Tableau1[], MATCH(Tableau3[[#This Row],[REFERENCE]], Tableau1[NUMERO], 0), 2)</f>
        <v>44147</v>
      </c>
      <c r="C1391" t="str">
        <f>INDEX(Tableau1[], MATCH(Tableau3[[#This Row],[REFERENCE]], Tableau1[NUMERO], 0), 3)</f>
        <v>SPEC</v>
      </c>
      <c r="D1391" t="str">
        <f>INDEX(Tableau1[], MATCH(Tableau3[[#This Row],[REFERENCE]], Tableau1[NUMERO], 0),4)</f>
        <v>PLAQUE DE BRIDAGE CUIVRE 8</v>
      </c>
      <c r="E1391">
        <f>INDEX(Tableau1[], MATCH(Tableau3[[#This Row],[REFERENCE]], Tableau1[NUMERO], 0), 5)</f>
        <v>0</v>
      </c>
      <c r="H1391" t="s">
        <v>12834</v>
      </c>
      <c r="J1391" s="2">
        <v>44148</v>
      </c>
      <c r="K1391" s="2">
        <v>44151</v>
      </c>
      <c r="L1391" s="2"/>
      <c r="M1391" s="21" t="s">
        <v>12701</v>
      </c>
      <c r="N1391" s="35">
        <v>1</v>
      </c>
      <c r="O1391" s="7">
        <v>67.5</v>
      </c>
      <c r="P1391" s="8" t="s">
        <v>12656</v>
      </c>
      <c r="Q1391" s="2">
        <v>44209</v>
      </c>
    </row>
    <row r="1392" spans="1:17">
      <c r="A1392" s="13">
        <v>34408883</v>
      </c>
      <c r="B1392" s="2">
        <f>INDEX(Tableau1[], MATCH(Tableau3[[#This Row],[REFERENCE]], Tableau1[NUMERO], 0), 2)</f>
        <v>44132</v>
      </c>
      <c r="C1392" t="str">
        <f>INDEX(Tableau1[], MATCH(Tableau3[[#This Row],[REFERENCE]], Tableau1[NUMERO], 0), 3)</f>
        <v>SPEC</v>
      </c>
      <c r="D1392" t="str">
        <f>INDEX(Tableau1[], MATCH(Tableau3[[#This Row],[REFERENCE]], Tableau1[NUMERO], 0),4)</f>
        <v>BARRE DE BRIDAGE CUIVRE 1</v>
      </c>
      <c r="E1392">
        <f>INDEX(Tableau1[], MATCH(Tableau3[[#This Row],[REFERENCE]], Tableau1[NUMERO], 0), 5)</f>
        <v>0</v>
      </c>
      <c r="H1392" t="s">
        <v>12834</v>
      </c>
      <c r="J1392" s="2">
        <v>44148</v>
      </c>
      <c r="K1392" s="2">
        <v>44151</v>
      </c>
      <c r="L1392" s="2"/>
      <c r="M1392" s="21" t="s">
        <v>12701</v>
      </c>
      <c r="N1392" s="35">
        <v>5</v>
      </c>
      <c r="O1392" s="7">
        <v>15.99</v>
      </c>
      <c r="P1392" s="8" t="s">
        <v>12656</v>
      </c>
      <c r="Q1392" s="2">
        <v>44209</v>
      </c>
    </row>
    <row r="1393" spans="1:17">
      <c r="A1393" s="13">
        <v>34408897</v>
      </c>
      <c r="B1393" s="2">
        <f>INDEX(Tableau1[], MATCH(Tableau3[[#This Row],[REFERENCE]], Tableau1[NUMERO], 0), 2)</f>
        <v>44133</v>
      </c>
      <c r="C1393" t="str">
        <f>INDEX(Tableau1[], MATCH(Tableau3[[#This Row],[REFERENCE]], Tableau1[NUMERO], 0), 3)</f>
        <v>SPEC</v>
      </c>
      <c r="D1393" t="str">
        <f>INDEX(Tableau1[], MATCH(Tableau3[[#This Row],[REFERENCE]], Tableau1[NUMERO], 0),4)</f>
        <v>BARRE DE BRIDAGE CUIVRE 2</v>
      </c>
      <c r="E1393">
        <f>INDEX(Tableau1[], MATCH(Tableau3[[#This Row],[REFERENCE]], Tableau1[NUMERO], 0), 5)</f>
        <v>0</v>
      </c>
      <c r="H1393" t="s">
        <v>12834</v>
      </c>
      <c r="J1393" s="2">
        <v>44148</v>
      </c>
      <c r="K1393" s="2">
        <v>44151</v>
      </c>
      <c r="L1393" s="2"/>
      <c r="M1393" s="21" t="s">
        <v>12701</v>
      </c>
      <c r="N1393" s="35">
        <v>5</v>
      </c>
      <c r="O1393" s="7">
        <v>15.23</v>
      </c>
      <c r="P1393" s="8" t="s">
        <v>12656</v>
      </c>
      <c r="Q1393" s="2">
        <v>44209</v>
      </c>
    </row>
    <row r="1394" spans="1:17">
      <c r="A1394" s="13">
        <v>34408934</v>
      </c>
      <c r="B1394" s="2">
        <f>INDEX(Tableau1[], MATCH(Tableau3[[#This Row],[REFERENCE]], Tableau1[NUMERO], 0), 2)</f>
        <v>44145</v>
      </c>
      <c r="C1394" t="str">
        <f>INDEX(Tableau1[], MATCH(Tableau3[[#This Row],[REFERENCE]], Tableau1[NUMERO], 0), 3)</f>
        <v>SPEC</v>
      </c>
      <c r="D1394" t="str">
        <f>INDEX(Tableau1[], MATCH(Tableau3[[#This Row],[REFERENCE]], Tableau1[NUMERO], 0),4)</f>
        <v>BARRE DE BRIDAGE CUIVRE 3</v>
      </c>
      <c r="E1394">
        <f>INDEX(Tableau1[], MATCH(Tableau3[[#This Row],[REFERENCE]], Tableau1[NUMERO], 0), 5)</f>
        <v>0</v>
      </c>
      <c r="H1394" t="s">
        <v>12834</v>
      </c>
      <c r="J1394" s="2">
        <v>44148</v>
      </c>
      <c r="K1394" s="2">
        <v>44151</v>
      </c>
      <c r="L1394" s="2"/>
      <c r="M1394" s="21" t="s">
        <v>12701</v>
      </c>
      <c r="N1394" s="35">
        <v>5</v>
      </c>
      <c r="O1394" s="7">
        <v>15.99</v>
      </c>
      <c r="P1394" s="8" t="s">
        <v>12656</v>
      </c>
      <c r="Q1394" s="2">
        <v>44209</v>
      </c>
    </row>
    <row r="1395" spans="1:17">
      <c r="A1395" s="13">
        <v>34408935</v>
      </c>
      <c r="B1395" s="2">
        <f>INDEX(Tableau1[], MATCH(Tableau3[[#This Row],[REFERENCE]], Tableau1[NUMERO], 0), 2)</f>
        <v>44145</v>
      </c>
      <c r="C1395" t="str">
        <f>INDEX(Tableau1[], MATCH(Tableau3[[#This Row],[REFERENCE]], Tableau1[NUMERO], 0), 3)</f>
        <v>SPEC</v>
      </c>
      <c r="D1395" t="str">
        <f>INDEX(Tableau1[], MATCH(Tableau3[[#This Row],[REFERENCE]], Tableau1[NUMERO], 0),4)</f>
        <v>PLAQUE DE BRIDAGE CUIVRE 4</v>
      </c>
      <c r="E1395">
        <f>INDEX(Tableau1[], MATCH(Tableau3[[#This Row],[REFERENCE]], Tableau1[NUMERO], 0), 5)</f>
        <v>0</v>
      </c>
      <c r="H1395" t="s">
        <v>12834</v>
      </c>
      <c r="J1395" s="2">
        <v>44148</v>
      </c>
      <c r="K1395" s="2">
        <v>44151</v>
      </c>
      <c r="L1395" s="2"/>
      <c r="M1395" s="21" t="s">
        <v>12701</v>
      </c>
      <c r="N1395" s="35">
        <v>5</v>
      </c>
      <c r="O1395" s="7">
        <v>16.12</v>
      </c>
      <c r="P1395" s="8" t="s">
        <v>12656</v>
      </c>
      <c r="Q1395" s="2">
        <v>44209</v>
      </c>
    </row>
    <row r="1396" spans="1:17">
      <c r="A1396" s="13">
        <v>34408936</v>
      </c>
      <c r="B1396" s="2">
        <f>INDEX(Tableau1[], MATCH(Tableau3[[#This Row],[REFERENCE]], Tableau1[NUMERO], 0), 2)</f>
        <v>44145</v>
      </c>
      <c r="C1396" t="str">
        <f>INDEX(Tableau1[], MATCH(Tableau3[[#This Row],[REFERENCE]], Tableau1[NUMERO], 0), 3)</f>
        <v>SPEC</v>
      </c>
      <c r="D1396" t="str">
        <f>INDEX(Tableau1[], MATCH(Tableau3[[#This Row],[REFERENCE]], Tableau1[NUMERO], 0),4)</f>
        <v>BARRE DE BRIDAGE CUIVRE 5</v>
      </c>
      <c r="E1396">
        <f>INDEX(Tableau1[], MATCH(Tableau3[[#This Row],[REFERENCE]], Tableau1[NUMERO], 0), 5)</f>
        <v>0</v>
      </c>
      <c r="H1396" t="s">
        <v>12834</v>
      </c>
      <c r="J1396" s="2">
        <v>44148</v>
      </c>
      <c r="K1396" s="2">
        <v>44151</v>
      </c>
      <c r="L1396" s="2"/>
      <c r="M1396" s="21" t="s">
        <v>12701</v>
      </c>
      <c r="N1396" s="35">
        <v>5</v>
      </c>
      <c r="O1396" s="7">
        <v>14.27</v>
      </c>
      <c r="P1396" s="8" t="s">
        <v>12656</v>
      </c>
      <c r="Q1396" s="2">
        <v>44209</v>
      </c>
    </row>
    <row r="1397" spans="1:17">
      <c r="A1397" s="13">
        <v>34408938</v>
      </c>
      <c r="B1397" s="2">
        <f>INDEX(Tableau1[], MATCH(Tableau3[[#This Row],[REFERENCE]], Tableau1[NUMERO], 0), 2)</f>
        <v>44147</v>
      </c>
      <c r="C1397" t="str">
        <f>INDEX(Tableau1[], MATCH(Tableau3[[#This Row],[REFERENCE]], Tableau1[NUMERO], 0), 3)</f>
        <v>SPEC</v>
      </c>
      <c r="D1397" t="str">
        <f>INDEX(Tableau1[], MATCH(Tableau3[[#This Row],[REFERENCE]], Tableau1[NUMERO], 0),4)</f>
        <v>PLAQUE DE BRIDAGE CUIVRE 7</v>
      </c>
      <c r="E1397">
        <f>INDEX(Tableau1[], MATCH(Tableau3[[#This Row],[REFERENCE]], Tableau1[NUMERO], 0), 5)</f>
        <v>0</v>
      </c>
      <c r="H1397" t="s">
        <v>12834</v>
      </c>
      <c r="J1397" s="2">
        <v>44148</v>
      </c>
      <c r="K1397" s="2">
        <v>44151</v>
      </c>
      <c r="L1397" s="2"/>
      <c r="M1397" s="21" t="s">
        <v>12701</v>
      </c>
      <c r="N1397" s="35">
        <v>5</v>
      </c>
      <c r="O1397" s="7">
        <v>16.309999999999999</v>
      </c>
      <c r="P1397" s="8" t="s">
        <v>12656</v>
      </c>
      <c r="Q1397" s="2">
        <v>44209</v>
      </c>
    </row>
    <row r="1398" spans="1:17">
      <c r="A1398" s="13">
        <v>34408940</v>
      </c>
      <c r="B1398" s="2">
        <f>INDEX(Tableau1[], MATCH(Tableau3[[#This Row],[REFERENCE]], Tableau1[NUMERO], 0), 2)</f>
        <v>44147</v>
      </c>
      <c r="C1398" t="str">
        <f>INDEX(Tableau1[], MATCH(Tableau3[[#This Row],[REFERENCE]], Tableau1[NUMERO], 0), 3)</f>
        <v>SPEC</v>
      </c>
      <c r="D1398" t="str">
        <f>INDEX(Tableau1[], MATCH(Tableau3[[#This Row],[REFERENCE]], Tableau1[NUMERO], 0),4)</f>
        <v>PLAQUE DE BRIDAGE CUIVRE 8</v>
      </c>
      <c r="E1398">
        <f>INDEX(Tableau1[], MATCH(Tableau3[[#This Row],[REFERENCE]], Tableau1[NUMERO], 0), 5)</f>
        <v>0</v>
      </c>
      <c r="H1398" t="s">
        <v>12834</v>
      </c>
      <c r="J1398" s="2">
        <v>44148</v>
      </c>
      <c r="K1398" s="2">
        <v>44151</v>
      </c>
      <c r="L1398" s="2"/>
      <c r="M1398" s="21" t="s">
        <v>12701</v>
      </c>
      <c r="N1398" s="35">
        <v>5</v>
      </c>
      <c r="O1398" s="7">
        <v>16.309999999999999</v>
      </c>
      <c r="P1398" s="8" t="s">
        <v>12656</v>
      </c>
      <c r="Q1398" s="2">
        <v>44209</v>
      </c>
    </row>
    <row r="1399" spans="1:17">
      <c r="A1399" s="13">
        <v>34408883</v>
      </c>
      <c r="B1399" s="2">
        <f>INDEX(Tableau1[], MATCH(Tableau3[[#This Row],[REFERENCE]], Tableau1[NUMERO], 0), 2)</f>
        <v>44132</v>
      </c>
      <c r="C1399" t="str">
        <f>INDEX(Tableau1[], MATCH(Tableau3[[#This Row],[REFERENCE]], Tableau1[NUMERO], 0), 3)</f>
        <v>SPEC</v>
      </c>
      <c r="D1399" t="str">
        <f>INDEX(Tableau1[], MATCH(Tableau3[[#This Row],[REFERENCE]], Tableau1[NUMERO], 0),4)</f>
        <v>BARRE DE BRIDAGE CUIVRE 1</v>
      </c>
      <c r="E1399">
        <f>INDEX(Tableau1[], MATCH(Tableau3[[#This Row],[REFERENCE]], Tableau1[NUMERO], 0), 5)</f>
        <v>0</v>
      </c>
      <c r="H1399" t="s">
        <v>12834</v>
      </c>
      <c r="J1399" s="2">
        <v>44148</v>
      </c>
      <c r="K1399" s="2">
        <v>44151</v>
      </c>
      <c r="L1399" s="2"/>
      <c r="M1399" s="21" t="s">
        <v>12701</v>
      </c>
      <c r="N1399" s="35">
        <v>10</v>
      </c>
      <c r="O1399" s="7">
        <v>9.94</v>
      </c>
      <c r="P1399" s="8" t="s">
        <v>12656</v>
      </c>
      <c r="Q1399" s="2">
        <v>44209</v>
      </c>
    </row>
    <row r="1400" spans="1:17">
      <c r="A1400" s="13">
        <v>34408897</v>
      </c>
      <c r="B1400" s="2">
        <f>INDEX(Tableau1[], MATCH(Tableau3[[#This Row],[REFERENCE]], Tableau1[NUMERO], 0), 2)</f>
        <v>44133</v>
      </c>
      <c r="C1400" t="str">
        <f>INDEX(Tableau1[], MATCH(Tableau3[[#This Row],[REFERENCE]], Tableau1[NUMERO], 0), 3)</f>
        <v>SPEC</v>
      </c>
      <c r="D1400" t="str">
        <f>INDEX(Tableau1[], MATCH(Tableau3[[#This Row],[REFERENCE]], Tableau1[NUMERO], 0),4)</f>
        <v>BARRE DE BRIDAGE CUIVRE 2</v>
      </c>
      <c r="E1400">
        <f>INDEX(Tableau1[], MATCH(Tableau3[[#This Row],[REFERENCE]], Tableau1[NUMERO], 0), 5)</f>
        <v>0</v>
      </c>
      <c r="H1400" t="s">
        <v>12834</v>
      </c>
      <c r="J1400" s="2">
        <v>44148</v>
      </c>
      <c r="K1400" s="2">
        <v>44151</v>
      </c>
      <c r="L1400" s="2"/>
      <c r="M1400" s="21" t="s">
        <v>12701</v>
      </c>
      <c r="N1400" s="35">
        <v>10</v>
      </c>
      <c r="O1400" s="7">
        <v>9.2799999999999994</v>
      </c>
      <c r="P1400" s="8" t="s">
        <v>12656</v>
      </c>
      <c r="Q1400" s="2">
        <v>44209</v>
      </c>
    </row>
    <row r="1401" spans="1:17">
      <c r="A1401" s="13">
        <v>34408934</v>
      </c>
      <c r="B1401" s="2">
        <f>INDEX(Tableau1[], MATCH(Tableau3[[#This Row],[REFERENCE]], Tableau1[NUMERO], 0), 2)</f>
        <v>44145</v>
      </c>
      <c r="C1401" t="str">
        <f>INDEX(Tableau1[], MATCH(Tableau3[[#This Row],[REFERENCE]], Tableau1[NUMERO], 0), 3)</f>
        <v>SPEC</v>
      </c>
      <c r="D1401" t="str">
        <f>INDEX(Tableau1[], MATCH(Tableau3[[#This Row],[REFERENCE]], Tableau1[NUMERO], 0),4)</f>
        <v>BARRE DE BRIDAGE CUIVRE 3</v>
      </c>
      <c r="E1401">
        <f>INDEX(Tableau1[], MATCH(Tableau3[[#This Row],[REFERENCE]], Tableau1[NUMERO], 0), 5)</f>
        <v>0</v>
      </c>
      <c r="H1401" t="s">
        <v>12834</v>
      </c>
      <c r="J1401" s="2">
        <v>44148</v>
      </c>
      <c r="K1401" s="2">
        <v>44151</v>
      </c>
      <c r="L1401" s="2"/>
      <c r="M1401" s="21" t="s">
        <v>12701</v>
      </c>
      <c r="N1401" s="35">
        <v>10</v>
      </c>
      <c r="O1401" s="7">
        <v>9.94</v>
      </c>
      <c r="P1401" s="8" t="s">
        <v>12656</v>
      </c>
      <c r="Q1401" s="2">
        <v>44209</v>
      </c>
    </row>
    <row r="1402" spans="1:17">
      <c r="A1402" s="13">
        <v>34408935</v>
      </c>
      <c r="B1402" s="2">
        <f>INDEX(Tableau1[], MATCH(Tableau3[[#This Row],[REFERENCE]], Tableau1[NUMERO], 0), 2)</f>
        <v>44145</v>
      </c>
      <c r="C1402" t="str">
        <f>INDEX(Tableau1[], MATCH(Tableau3[[#This Row],[REFERENCE]], Tableau1[NUMERO], 0), 3)</f>
        <v>SPEC</v>
      </c>
      <c r="D1402" t="str">
        <f>INDEX(Tableau1[], MATCH(Tableau3[[#This Row],[REFERENCE]], Tableau1[NUMERO], 0),4)</f>
        <v>PLAQUE DE BRIDAGE CUIVRE 4</v>
      </c>
      <c r="E1402">
        <f>INDEX(Tableau1[], MATCH(Tableau3[[#This Row],[REFERENCE]], Tableau1[NUMERO], 0), 5)</f>
        <v>0</v>
      </c>
      <c r="H1402" t="s">
        <v>12834</v>
      </c>
      <c r="J1402" s="2">
        <v>44148</v>
      </c>
      <c r="K1402" s="2">
        <v>44151</v>
      </c>
      <c r="L1402" s="2"/>
      <c r="M1402" s="21" t="s">
        <v>12701</v>
      </c>
      <c r="N1402" s="35">
        <v>10</v>
      </c>
      <c r="O1402" s="7">
        <v>9.89</v>
      </c>
      <c r="P1402" s="8" t="s">
        <v>12656</v>
      </c>
      <c r="Q1402" s="2">
        <v>44209</v>
      </c>
    </row>
    <row r="1403" spans="1:17">
      <c r="A1403" s="13">
        <v>34408936</v>
      </c>
      <c r="B1403" s="2">
        <f>INDEX(Tableau1[], MATCH(Tableau3[[#This Row],[REFERENCE]], Tableau1[NUMERO], 0), 2)</f>
        <v>44145</v>
      </c>
      <c r="C1403" t="str">
        <f>INDEX(Tableau1[], MATCH(Tableau3[[#This Row],[REFERENCE]], Tableau1[NUMERO], 0), 3)</f>
        <v>SPEC</v>
      </c>
      <c r="D1403" t="str">
        <f>INDEX(Tableau1[], MATCH(Tableau3[[#This Row],[REFERENCE]], Tableau1[NUMERO], 0),4)</f>
        <v>BARRE DE BRIDAGE CUIVRE 5</v>
      </c>
      <c r="E1403">
        <f>INDEX(Tableau1[], MATCH(Tableau3[[#This Row],[REFERENCE]], Tableau1[NUMERO], 0), 5)</f>
        <v>0</v>
      </c>
      <c r="H1403" t="s">
        <v>12834</v>
      </c>
      <c r="J1403" s="2">
        <v>44148</v>
      </c>
      <c r="K1403" s="2">
        <v>44151</v>
      </c>
      <c r="L1403" s="2"/>
      <c r="M1403" s="21" t="s">
        <v>12701</v>
      </c>
      <c r="N1403" s="35">
        <v>10</v>
      </c>
      <c r="O1403" s="7">
        <v>8.8699999999999992</v>
      </c>
      <c r="P1403" s="8" t="s">
        <v>12656</v>
      </c>
      <c r="Q1403" s="2">
        <v>44209</v>
      </c>
    </row>
    <row r="1404" spans="1:17">
      <c r="A1404" s="13">
        <v>34408938</v>
      </c>
      <c r="B1404" s="2">
        <f>INDEX(Tableau1[], MATCH(Tableau3[[#This Row],[REFERENCE]], Tableau1[NUMERO], 0), 2)</f>
        <v>44147</v>
      </c>
      <c r="C1404" t="str">
        <f>INDEX(Tableau1[], MATCH(Tableau3[[#This Row],[REFERENCE]], Tableau1[NUMERO], 0), 3)</f>
        <v>SPEC</v>
      </c>
      <c r="D1404" t="str">
        <f>INDEX(Tableau1[], MATCH(Tableau3[[#This Row],[REFERENCE]], Tableau1[NUMERO], 0),4)</f>
        <v>PLAQUE DE BRIDAGE CUIVRE 7</v>
      </c>
      <c r="E1404">
        <f>INDEX(Tableau1[], MATCH(Tableau3[[#This Row],[REFERENCE]], Tableau1[NUMERO], 0), 5)</f>
        <v>0</v>
      </c>
      <c r="H1404" t="s">
        <v>12834</v>
      </c>
      <c r="J1404" s="2">
        <v>44148</v>
      </c>
      <c r="K1404" s="2">
        <v>44151</v>
      </c>
      <c r="L1404" s="2"/>
      <c r="M1404" s="21" t="s">
        <v>12701</v>
      </c>
      <c r="N1404" s="35">
        <v>10</v>
      </c>
      <c r="O1404" s="7">
        <v>9.98</v>
      </c>
      <c r="P1404" s="8" t="s">
        <v>12656</v>
      </c>
      <c r="Q1404" s="2">
        <v>44209</v>
      </c>
    </row>
    <row r="1405" spans="1:17">
      <c r="A1405" s="13">
        <v>34408940</v>
      </c>
      <c r="B1405" s="2">
        <f>INDEX(Tableau1[], MATCH(Tableau3[[#This Row],[REFERENCE]], Tableau1[NUMERO], 0), 2)</f>
        <v>44147</v>
      </c>
      <c r="C1405" t="str">
        <f>INDEX(Tableau1[], MATCH(Tableau3[[#This Row],[REFERENCE]], Tableau1[NUMERO], 0), 3)</f>
        <v>SPEC</v>
      </c>
      <c r="D1405" t="str">
        <f>INDEX(Tableau1[], MATCH(Tableau3[[#This Row],[REFERENCE]], Tableau1[NUMERO], 0),4)</f>
        <v>PLAQUE DE BRIDAGE CUIVRE 8</v>
      </c>
      <c r="E1405">
        <f>INDEX(Tableau1[], MATCH(Tableau3[[#This Row],[REFERENCE]], Tableau1[NUMERO], 0), 5)</f>
        <v>0</v>
      </c>
      <c r="H1405" t="s">
        <v>12834</v>
      </c>
      <c r="J1405" s="2">
        <v>44148</v>
      </c>
      <c r="K1405" s="2">
        <v>44151</v>
      </c>
      <c r="L1405" s="2"/>
      <c r="M1405" s="21" t="s">
        <v>12701</v>
      </c>
      <c r="N1405" s="35">
        <v>10</v>
      </c>
      <c r="O1405" s="7">
        <v>9.99</v>
      </c>
      <c r="P1405" s="8" t="s">
        <v>12656</v>
      </c>
      <c r="Q1405" s="2">
        <v>44209</v>
      </c>
    </row>
    <row r="1406" spans="1:17">
      <c r="A1406" s="13">
        <v>34408883</v>
      </c>
      <c r="B1406" s="2">
        <f>INDEX(Tableau1[], MATCH(Tableau3[[#This Row],[REFERENCE]], Tableau1[NUMERO], 0), 2)</f>
        <v>44132</v>
      </c>
      <c r="C1406" t="str">
        <f>INDEX(Tableau1[], MATCH(Tableau3[[#This Row],[REFERENCE]], Tableau1[NUMERO], 0), 3)</f>
        <v>SPEC</v>
      </c>
      <c r="D1406" t="str">
        <f>INDEX(Tableau1[], MATCH(Tableau3[[#This Row],[REFERENCE]], Tableau1[NUMERO], 0),4)</f>
        <v>BARRE DE BRIDAGE CUIVRE 1</v>
      </c>
      <c r="E1406">
        <f>INDEX(Tableau1[], MATCH(Tableau3[[#This Row],[REFERENCE]], Tableau1[NUMERO], 0), 5)</f>
        <v>0</v>
      </c>
      <c r="H1406" t="s">
        <v>12834</v>
      </c>
      <c r="J1406" s="2">
        <v>44148</v>
      </c>
      <c r="K1406" s="2">
        <v>44151</v>
      </c>
      <c r="L1406" s="2"/>
      <c r="M1406" s="21" t="s">
        <v>12701</v>
      </c>
      <c r="N1406" s="35">
        <v>20</v>
      </c>
      <c r="O1406" s="7">
        <v>7.07</v>
      </c>
      <c r="P1406" s="8" t="s">
        <v>12656</v>
      </c>
      <c r="Q1406" s="2">
        <v>44209</v>
      </c>
    </row>
    <row r="1407" spans="1:17">
      <c r="A1407" s="13">
        <v>34408897</v>
      </c>
      <c r="B1407" s="2">
        <f>INDEX(Tableau1[], MATCH(Tableau3[[#This Row],[REFERENCE]], Tableau1[NUMERO], 0), 2)</f>
        <v>44133</v>
      </c>
      <c r="C1407" t="str">
        <f>INDEX(Tableau1[], MATCH(Tableau3[[#This Row],[REFERENCE]], Tableau1[NUMERO], 0), 3)</f>
        <v>SPEC</v>
      </c>
      <c r="D1407" t="str">
        <f>INDEX(Tableau1[], MATCH(Tableau3[[#This Row],[REFERENCE]], Tableau1[NUMERO], 0),4)</f>
        <v>BARRE DE BRIDAGE CUIVRE 2</v>
      </c>
      <c r="E1407">
        <f>INDEX(Tableau1[], MATCH(Tableau3[[#This Row],[REFERENCE]], Tableau1[NUMERO], 0), 5)</f>
        <v>0</v>
      </c>
      <c r="H1407" t="s">
        <v>12834</v>
      </c>
      <c r="J1407" s="2">
        <v>44148</v>
      </c>
      <c r="K1407" s="2">
        <v>44151</v>
      </c>
      <c r="L1407" s="2"/>
      <c r="M1407" s="21" t="s">
        <v>12701</v>
      </c>
      <c r="N1407" s="35">
        <v>20</v>
      </c>
      <c r="O1407" s="7">
        <v>6.41</v>
      </c>
      <c r="P1407" s="8" t="s">
        <v>12656</v>
      </c>
      <c r="Q1407" s="2">
        <v>44209</v>
      </c>
    </row>
    <row r="1408" spans="1:17">
      <c r="A1408" s="13">
        <v>34408934</v>
      </c>
      <c r="B1408" s="2">
        <f>INDEX(Tableau1[], MATCH(Tableau3[[#This Row],[REFERENCE]], Tableau1[NUMERO], 0), 2)</f>
        <v>44145</v>
      </c>
      <c r="C1408" t="str">
        <f>INDEX(Tableau1[], MATCH(Tableau3[[#This Row],[REFERENCE]], Tableau1[NUMERO], 0), 3)</f>
        <v>SPEC</v>
      </c>
      <c r="D1408" t="str">
        <f>INDEX(Tableau1[], MATCH(Tableau3[[#This Row],[REFERENCE]], Tableau1[NUMERO], 0),4)</f>
        <v>BARRE DE BRIDAGE CUIVRE 3</v>
      </c>
      <c r="E1408">
        <f>INDEX(Tableau1[], MATCH(Tableau3[[#This Row],[REFERENCE]], Tableau1[NUMERO], 0), 5)</f>
        <v>0</v>
      </c>
      <c r="H1408" t="s">
        <v>12834</v>
      </c>
      <c r="J1408" s="2">
        <v>44148</v>
      </c>
      <c r="K1408" s="2">
        <v>44151</v>
      </c>
      <c r="L1408" s="2"/>
      <c r="M1408" s="21" t="s">
        <v>12701</v>
      </c>
      <c r="N1408" s="35">
        <v>20</v>
      </c>
      <c r="O1408" s="7">
        <v>7.07</v>
      </c>
      <c r="P1408" s="8" t="s">
        <v>12656</v>
      </c>
      <c r="Q1408" s="2">
        <v>44209</v>
      </c>
    </row>
    <row r="1409" spans="1:17">
      <c r="A1409" s="13">
        <v>34408935</v>
      </c>
      <c r="B1409" s="2">
        <f>INDEX(Tableau1[], MATCH(Tableau3[[#This Row],[REFERENCE]], Tableau1[NUMERO], 0), 2)</f>
        <v>44145</v>
      </c>
      <c r="C1409" t="str">
        <f>INDEX(Tableau1[], MATCH(Tableau3[[#This Row],[REFERENCE]], Tableau1[NUMERO], 0), 3)</f>
        <v>SPEC</v>
      </c>
      <c r="D1409" t="str">
        <f>INDEX(Tableau1[], MATCH(Tableau3[[#This Row],[REFERENCE]], Tableau1[NUMERO], 0),4)</f>
        <v>PLAQUE DE BRIDAGE CUIVRE 4</v>
      </c>
      <c r="E1409">
        <f>INDEX(Tableau1[], MATCH(Tableau3[[#This Row],[REFERENCE]], Tableau1[NUMERO], 0), 5)</f>
        <v>0</v>
      </c>
      <c r="H1409" t="s">
        <v>12834</v>
      </c>
      <c r="J1409" s="2">
        <v>44148</v>
      </c>
      <c r="K1409" s="2">
        <v>44151</v>
      </c>
      <c r="L1409" s="2"/>
      <c r="M1409" s="21" t="s">
        <v>12701</v>
      </c>
      <c r="N1409" s="35">
        <v>20</v>
      </c>
      <c r="O1409" s="7">
        <v>7.02</v>
      </c>
      <c r="P1409" s="8" t="s">
        <v>12656</v>
      </c>
      <c r="Q1409" s="2">
        <v>44209</v>
      </c>
    </row>
    <row r="1410" spans="1:17">
      <c r="A1410" s="13">
        <v>34408936</v>
      </c>
      <c r="B1410" s="2">
        <f>INDEX(Tableau1[], MATCH(Tableau3[[#This Row],[REFERENCE]], Tableau1[NUMERO], 0), 2)</f>
        <v>44145</v>
      </c>
      <c r="C1410" t="str">
        <f>INDEX(Tableau1[], MATCH(Tableau3[[#This Row],[REFERENCE]], Tableau1[NUMERO], 0), 3)</f>
        <v>SPEC</v>
      </c>
      <c r="D1410" t="str">
        <f>INDEX(Tableau1[], MATCH(Tableau3[[#This Row],[REFERENCE]], Tableau1[NUMERO], 0),4)</f>
        <v>BARRE DE BRIDAGE CUIVRE 5</v>
      </c>
      <c r="E1410">
        <f>INDEX(Tableau1[], MATCH(Tableau3[[#This Row],[REFERENCE]], Tableau1[NUMERO], 0), 5)</f>
        <v>0</v>
      </c>
      <c r="H1410" t="s">
        <v>12834</v>
      </c>
      <c r="J1410" s="2">
        <v>44148</v>
      </c>
      <c r="K1410" s="2">
        <v>44151</v>
      </c>
      <c r="L1410" s="2"/>
      <c r="M1410" s="21" t="s">
        <v>12701</v>
      </c>
      <c r="N1410" s="35">
        <v>20</v>
      </c>
      <c r="O1410" s="7">
        <v>6</v>
      </c>
      <c r="P1410" s="8" t="s">
        <v>12656</v>
      </c>
      <c r="Q1410" s="2">
        <v>44209</v>
      </c>
    </row>
    <row r="1411" spans="1:17">
      <c r="A1411" s="13">
        <v>34408938</v>
      </c>
      <c r="B1411" s="2">
        <f>INDEX(Tableau1[], MATCH(Tableau3[[#This Row],[REFERENCE]], Tableau1[NUMERO], 0), 2)</f>
        <v>44147</v>
      </c>
      <c r="C1411" t="str">
        <f>INDEX(Tableau1[], MATCH(Tableau3[[#This Row],[REFERENCE]], Tableau1[NUMERO], 0), 3)</f>
        <v>SPEC</v>
      </c>
      <c r="D1411" t="str">
        <f>INDEX(Tableau1[], MATCH(Tableau3[[#This Row],[REFERENCE]], Tableau1[NUMERO], 0),4)</f>
        <v>PLAQUE DE BRIDAGE CUIVRE 7</v>
      </c>
      <c r="E1411">
        <f>INDEX(Tableau1[], MATCH(Tableau3[[#This Row],[REFERENCE]], Tableau1[NUMERO], 0), 5)</f>
        <v>0</v>
      </c>
      <c r="H1411" t="s">
        <v>12834</v>
      </c>
      <c r="J1411" s="2">
        <v>44148</v>
      </c>
      <c r="K1411" s="2">
        <v>44151</v>
      </c>
      <c r="L1411" s="2"/>
      <c r="M1411" s="21" t="s">
        <v>12701</v>
      </c>
      <c r="N1411" s="35">
        <v>20</v>
      </c>
      <c r="O1411" s="7">
        <v>7.11</v>
      </c>
      <c r="P1411" s="8" t="s">
        <v>12656</v>
      </c>
      <c r="Q1411" s="2">
        <v>44209</v>
      </c>
    </row>
    <row r="1412" spans="1:17" s="58" customFormat="1" ht="15.75" thickBot="1">
      <c r="A1412" s="105">
        <v>34408940</v>
      </c>
      <c r="B1412" s="57">
        <f>INDEX(Tableau1[], MATCH(Tableau3[[#This Row],[REFERENCE]], Tableau1[NUMERO], 0), 2)</f>
        <v>44147</v>
      </c>
      <c r="C1412" s="58" t="str">
        <f>INDEX(Tableau1[], MATCH(Tableau3[[#This Row],[REFERENCE]], Tableau1[NUMERO], 0), 3)</f>
        <v>SPEC</v>
      </c>
      <c r="D1412" s="58" t="str">
        <f>INDEX(Tableau1[], MATCH(Tableau3[[#This Row],[REFERENCE]], Tableau1[NUMERO], 0),4)</f>
        <v>PLAQUE DE BRIDAGE CUIVRE 8</v>
      </c>
      <c r="E1412" s="58">
        <f>INDEX(Tableau1[], MATCH(Tableau3[[#This Row],[REFERENCE]], Tableau1[NUMERO], 0), 5)</f>
        <v>0</v>
      </c>
      <c r="H1412" s="58" t="s">
        <v>12834</v>
      </c>
      <c r="I1412" s="56"/>
      <c r="J1412" s="57">
        <v>44148</v>
      </c>
      <c r="K1412" s="57">
        <v>44151</v>
      </c>
      <c r="L1412" s="57"/>
      <c r="M1412" s="59" t="s">
        <v>12701</v>
      </c>
      <c r="N1412" s="60">
        <v>20</v>
      </c>
      <c r="O1412" s="61">
        <v>7.12</v>
      </c>
      <c r="P1412" s="56" t="s">
        <v>12656</v>
      </c>
      <c r="Q1412" s="57">
        <v>44209</v>
      </c>
    </row>
    <row r="1413" spans="1:17" ht="16.5" thickTop="1" thickBot="1">
      <c r="A1413" s="8">
        <v>34408950</v>
      </c>
      <c r="B1413" s="2">
        <f>INDEX(Tableau1[], MATCH(Tableau3[[#This Row],[REFERENCE]], Tableau1[NUMERO], 0), 2)</f>
        <v>44152</v>
      </c>
      <c r="C1413" t="str">
        <f>INDEX(Tableau1[], MATCH(Tableau3[[#This Row],[REFERENCE]], Tableau1[NUMERO], 0), 3)</f>
        <v>SPEC</v>
      </c>
      <c r="D1413" t="str">
        <f>INDEX(Tableau1[], MATCH(Tableau3[[#This Row],[REFERENCE]], Tableau1[NUMERO], 0),4)</f>
        <v>COFFRET SYNCHRO PLATINE GVM-GVX-SymPX-GVL</v>
      </c>
      <c r="E1413">
        <f>INDEX(Tableau1[], MATCH(Tableau3[[#This Row],[REFERENCE]], Tableau1[NUMERO], 0), 5)</f>
        <v>0</v>
      </c>
      <c r="H1413" t="s">
        <v>307</v>
      </c>
      <c r="J1413" s="2">
        <v>44154</v>
      </c>
      <c r="K1413" s="2">
        <v>44158</v>
      </c>
      <c r="L1413" s="2"/>
      <c r="M1413" s="21" t="s">
        <v>12835</v>
      </c>
      <c r="N1413" s="35">
        <v>5</v>
      </c>
      <c r="O1413" s="7">
        <v>49.73</v>
      </c>
      <c r="P1413" s="8" t="s">
        <v>12836</v>
      </c>
      <c r="Q1413" s="2"/>
    </row>
    <row r="1414" spans="1:17" s="52" customFormat="1" ht="15.75" thickTop="1">
      <c r="A1414" s="50">
        <v>34408957</v>
      </c>
      <c r="B1414" s="51">
        <f>INDEX(Tableau1[], MATCH(Tableau3[[#This Row],[REFERENCE]], Tableau1[NUMERO], 0), 2)</f>
        <v>44158</v>
      </c>
      <c r="C1414" s="52" t="str">
        <f>INDEX(Tableau1[], MATCH(Tableau3[[#This Row],[REFERENCE]], Tableau1[NUMERO], 0), 3)</f>
        <v>SPEC</v>
      </c>
      <c r="D1414" s="52" t="str">
        <f>INDEX(Tableau1[], MATCH(Tableau3[[#This Row],[REFERENCE]], Tableau1[NUMERO], 0),4)</f>
        <v>SMT PLATINE DE FOND</v>
      </c>
      <c r="E1414" s="52" t="str">
        <f>INDEX(Tableau1[], MATCH(Tableau3[[#This Row],[REFERENCE]], Tableau1[NUMERO], 0), 5)</f>
        <v>Li-Ion</v>
      </c>
      <c r="H1414" s="52" t="s">
        <v>12609</v>
      </c>
      <c r="I1414" s="50"/>
      <c r="J1414" s="51">
        <v>44162</v>
      </c>
      <c r="K1414" s="51">
        <v>44162</v>
      </c>
      <c r="L1414" s="51"/>
      <c r="M1414" s="53" t="s">
        <v>12701</v>
      </c>
      <c r="N1414" s="54">
        <v>1</v>
      </c>
      <c r="O1414" s="55">
        <v>12</v>
      </c>
      <c r="P1414" s="109">
        <v>44139</v>
      </c>
      <c r="Q1414" s="51">
        <v>44254</v>
      </c>
    </row>
    <row r="1415" spans="1:17">
      <c r="A1415" s="8">
        <v>34408958</v>
      </c>
      <c r="B1415" s="2">
        <f>INDEX(Tableau1[], MATCH(Tableau3[[#This Row],[REFERENCE]], Tableau1[NUMERO], 0), 2)</f>
        <v>44158</v>
      </c>
      <c r="C1415" t="str">
        <f>INDEX(Tableau1[], MATCH(Tableau3[[#This Row],[REFERENCE]], Tableau1[NUMERO], 0), 3)</f>
        <v>SPEC</v>
      </c>
      <c r="D1415" t="str">
        <f>INDEX(Tableau1[], MATCH(Tableau3[[#This Row],[REFERENCE]], Tableau1[NUMERO], 0),4)</f>
        <v>SMT SUPPORT APPAREILLAGE</v>
      </c>
      <c r="E1415" t="str">
        <f>INDEX(Tableau1[], MATCH(Tableau3[[#This Row],[REFERENCE]], Tableau1[NUMERO], 0), 5)</f>
        <v>Li-Ion</v>
      </c>
      <c r="H1415" t="s">
        <v>12609</v>
      </c>
      <c r="J1415" s="2">
        <v>44162</v>
      </c>
      <c r="K1415" s="2">
        <v>44162</v>
      </c>
      <c r="L1415" s="2"/>
      <c r="M1415" s="21" t="s">
        <v>12701</v>
      </c>
      <c r="N1415" s="35">
        <v>1</v>
      </c>
      <c r="O1415" s="7">
        <v>19</v>
      </c>
      <c r="P1415" s="110">
        <v>44139</v>
      </c>
      <c r="Q1415" s="2">
        <v>44254</v>
      </c>
    </row>
    <row r="1416" spans="1:17">
      <c r="A1416" s="8">
        <v>34408967</v>
      </c>
      <c r="B1416" s="2">
        <f>INDEX(Tableau1[], MATCH(Tableau3[[#This Row],[REFERENCE]], Tableau1[NUMERO], 0), 2)</f>
        <v>44159</v>
      </c>
      <c r="C1416" t="str">
        <f>INDEX(Tableau1[], MATCH(Tableau3[[#This Row],[REFERENCE]], Tableau1[NUMERO], 0), 3)</f>
        <v>SPEC</v>
      </c>
      <c r="D1416" t="str">
        <f>INDEX(Tableau1[], MATCH(Tableau3[[#This Row],[REFERENCE]], Tableau1[NUMERO], 0),4)</f>
        <v>SMT SUPPORT PLASTRON 5</v>
      </c>
      <c r="E1416" t="str">
        <f>INDEX(Tableau1[], MATCH(Tableau3[[#This Row],[REFERENCE]], Tableau1[NUMERO], 0), 5)</f>
        <v>Li-Ion</v>
      </c>
      <c r="H1416" t="s">
        <v>12609</v>
      </c>
      <c r="J1416" s="2">
        <v>44162</v>
      </c>
      <c r="K1416" s="2">
        <v>44162</v>
      </c>
      <c r="L1416" s="2"/>
      <c r="M1416" s="21" t="s">
        <v>12701</v>
      </c>
      <c r="N1416" s="35">
        <v>4</v>
      </c>
      <c r="O1416" s="7">
        <v>3</v>
      </c>
      <c r="P1416" s="110">
        <v>44139</v>
      </c>
      <c r="Q1416" s="2">
        <v>44254</v>
      </c>
    </row>
    <row r="1417" spans="1:17" s="58" customFormat="1" ht="15.75" thickBot="1">
      <c r="A1417" s="56">
        <v>34408968</v>
      </c>
      <c r="B1417" s="57">
        <f>INDEX(Tableau1[], MATCH(Tableau3[[#This Row],[REFERENCE]], Tableau1[NUMERO], 0), 2)</f>
        <v>44159</v>
      </c>
      <c r="C1417" s="58" t="str">
        <f>INDEX(Tableau1[], MATCH(Tableau3[[#This Row],[REFERENCE]], Tableau1[NUMERO], 0), 3)</f>
        <v>SPEC</v>
      </c>
      <c r="D1417" s="58" t="str">
        <f>INDEX(Tableau1[], MATCH(Tableau3[[#This Row],[REFERENCE]], Tableau1[NUMERO], 0),4)</f>
        <v>SMT PLASTRON</v>
      </c>
      <c r="E1417" s="58" t="str">
        <f>INDEX(Tableau1[], MATCH(Tableau3[[#This Row],[REFERENCE]], Tableau1[NUMERO], 0), 5)</f>
        <v>Li-Ion</v>
      </c>
      <c r="H1417" s="58" t="s">
        <v>12609</v>
      </c>
      <c r="I1417" s="56"/>
      <c r="J1417" s="57">
        <v>44162</v>
      </c>
      <c r="K1417" s="57">
        <v>44162</v>
      </c>
      <c r="L1417" s="57"/>
      <c r="M1417" s="59" t="s">
        <v>12701</v>
      </c>
      <c r="N1417" s="60">
        <v>1</v>
      </c>
      <c r="O1417" s="61">
        <v>6</v>
      </c>
      <c r="P1417" s="111">
        <v>44139</v>
      </c>
      <c r="Q1417" s="57">
        <v>44254</v>
      </c>
    </row>
    <row r="1418" spans="1:17" ht="16.5" thickTop="1" thickBot="1">
      <c r="A1418" s="8">
        <v>34408990</v>
      </c>
      <c r="B1418" s="2">
        <f>INDEX(Tableau1[], MATCH(Tableau3[[#This Row],[REFERENCE]], Tableau1[NUMERO], 0), 2)</f>
        <v>44162</v>
      </c>
      <c r="C1418" t="str">
        <f>INDEX(Tableau1[], MATCH(Tableau3[[#This Row],[REFERENCE]], Tableau1[NUMERO], 0), 3)</f>
        <v>SPEC</v>
      </c>
      <c r="D1418" t="str">
        <f>INDEX(Tableau1[], MATCH(Tableau3[[#This Row],[REFERENCE]], Tableau1[NUMERO], 0),4)</f>
        <v>DILOPHANE LABEL 80x30x1,5mm</v>
      </c>
      <c r="E1418" t="str">
        <f>INDEX(Tableau1[], MATCH(Tableau3[[#This Row],[REFERENCE]], Tableau1[NUMERO], 0), 5)</f>
        <v>Li-Ion</v>
      </c>
      <c r="H1418" t="s">
        <v>12793</v>
      </c>
      <c r="J1418" s="2">
        <v>44165</v>
      </c>
      <c r="K1418" s="2">
        <v>44165</v>
      </c>
      <c r="L1418" s="2"/>
      <c r="M1418" s="21" t="s">
        <v>12835</v>
      </c>
      <c r="N1418" s="35">
        <v>18</v>
      </c>
      <c r="O1418" s="7">
        <v>4.1500000000000004</v>
      </c>
      <c r="P1418" s="78" t="s">
        <v>12837</v>
      </c>
      <c r="Q1418" s="2" t="s">
        <v>12838</v>
      </c>
    </row>
    <row r="1419" spans="1:17" s="80" customFormat="1" ht="16.5" thickTop="1" thickBot="1">
      <c r="A1419" s="78">
        <v>34408990</v>
      </c>
      <c r="B1419" s="79">
        <f>INDEX(Tableau1[], MATCH(Tableau3[[#This Row],[REFERENCE]], Tableau1[NUMERO], 0), 2)</f>
        <v>44162</v>
      </c>
      <c r="C1419" s="80" t="str">
        <f>INDEX(Tableau1[], MATCH(Tableau3[[#This Row],[REFERENCE]], Tableau1[NUMERO], 0), 3)</f>
        <v>SPEC</v>
      </c>
      <c r="D1419" s="80" t="str">
        <f>INDEX(Tableau1[], MATCH(Tableau3[[#This Row],[REFERENCE]], Tableau1[NUMERO], 0),4)</f>
        <v>DILOPHANE LABEL 80x30x1,5mm</v>
      </c>
      <c r="E1419" s="80" t="str">
        <f>INDEX(Tableau1[], MATCH(Tableau3[[#This Row],[REFERENCE]], Tableau1[NUMERO], 0), 5)</f>
        <v>Li-Ion</v>
      </c>
      <c r="H1419" s="80" t="s">
        <v>12839</v>
      </c>
      <c r="I1419" s="78"/>
      <c r="J1419" s="79">
        <v>44165</v>
      </c>
      <c r="K1419" s="98" t="s">
        <v>12840</v>
      </c>
      <c r="L1419" s="79"/>
      <c r="M1419" s="81" t="s">
        <v>12835</v>
      </c>
      <c r="N1419" s="82">
        <v>18</v>
      </c>
      <c r="O1419" s="83"/>
      <c r="P1419" s="78"/>
      <c r="Q1419" s="79"/>
    </row>
    <row r="1420" spans="1:17" s="80" customFormat="1" ht="16.5" thickTop="1" thickBot="1">
      <c r="A1420" s="78">
        <v>34408990</v>
      </c>
      <c r="B1420" s="79">
        <f>INDEX(Tableau1[], MATCH(Tableau3[[#This Row],[REFERENCE]], Tableau1[NUMERO], 0), 2)</f>
        <v>44162</v>
      </c>
      <c r="C1420" s="80" t="str">
        <f>INDEX(Tableau1[], MATCH(Tableau3[[#This Row],[REFERENCE]], Tableau1[NUMERO], 0), 3)</f>
        <v>SPEC</v>
      </c>
      <c r="D1420" s="80" t="str">
        <f>INDEX(Tableau1[], MATCH(Tableau3[[#This Row],[REFERENCE]], Tableau1[NUMERO], 0),4)</f>
        <v>DILOPHANE LABEL 80x30x1,5mm</v>
      </c>
      <c r="E1420" s="80" t="str">
        <f>INDEX(Tableau1[], MATCH(Tableau3[[#This Row],[REFERENCE]], Tableau1[NUMERO], 0), 5)</f>
        <v>Li-Ion</v>
      </c>
      <c r="H1420" s="80" t="s">
        <v>12770</v>
      </c>
      <c r="I1420" s="78"/>
      <c r="J1420" s="79" t="s">
        <v>12841</v>
      </c>
      <c r="K1420" s="79">
        <v>44172</v>
      </c>
      <c r="L1420" s="79"/>
      <c r="M1420" s="81" t="s">
        <v>12835</v>
      </c>
      <c r="N1420" s="82">
        <v>18</v>
      </c>
      <c r="O1420" s="83">
        <v>6.65</v>
      </c>
      <c r="P1420" s="78" t="s">
        <v>12617</v>
      </c>
      <c r="Q1420" s="79">
        <v>43897</v>
      </c>
    </row>
    <row r="1421" spans="1:17" ht="15.75" thickTop="1">
      <c r="A1421" s="8">
        <v>34408994</v>
      </c>
      <c r="B1421" s="2">
        <f>INDEX(Tableau1[], MATCH(Tableau3[[#This Row],[REFERENCE]], Tableau1[NUMERO], 0), 2)</f>
        <v>44165</v>
      </c>
      <c r="C1421" t="str">
        <f>INDEX(Tableau1[], MATCH(Tableau3[[#This Row],[REFERENCE]], Tableau1[NUMERO], 0), 3)</f>
        <v>SPEC</v>
      </c>
      <c r="D1421" t="str">
        <f>INDEX(Tableau1[], MATCH(Tableau3[[#This Row],[REFERENCE]], Tableau1[NUMERO], 0),4)</f>
        <v>SMT DECOUPE LINERY 04564 970MM</v>
      </c>
      <c r="E1421">
        <f>INDEX(Tableau1[], MATCH(Tableau3[[#This Row],[REFERENCE]], Tableau1[NUMERO], 0), 5)</f>
        <v>0</v>
      </c>
      <c r="H1421" t="s">
        <v>12609</v>
      </c>
      <c r="J1421" s="2">
        <v>44166</v>
      </c>
      <c r="K1421" s="2">
        <v>44168</v>
      </c>
      <c r="L1421" s="2"/>
      <c r="M1421" s="21" t="s">
        <v>12701</v>
      </c>
      <c r="N1421" s="35">
        <v>4</v>
      </c>
      <c r="O1421" s="7">
        <v>18</v>
      </c>
      <c r="P1421" s="8" t="s">
        <v>12616</v>
      </c>
      <c r="Q1421" s="2">
        <v>44258</v>
      </c>
    </row>
    <row r="1422" spans="1:17">
      <c r="A1422" s="8">
        <v>34408997</v>
      </c>
      <c r="B1422" s="2">
        <f>INDEX(Tableau1[], MATCH(Tableau3[[#This Row],[REFERENCE]], Tableau1[NUMERO], 0), 2)</f>
        <v>44165</v>
      </c>
      <c r="C1422" t="str">
        <f>INDEX(Tableau1[], MATCH(Tableau3[[#This Row],[REFERENCE]], Tableau1[NUMERO], 0), 3)</f>
        <v>SPEC</v>
      </c>
      <c r="D1422" t="str">
        <f>INDEX(Tableau1[], MATCH(Tableau3[[#This Row],[REFERENCE]], Tableau1[NUMERO], 0),4)</f>
        <v>SMT DECOUPE LINERY 04564 998MM</v>
      </c>
      <c r="E1422">
        <f>INDEX(Tableau1[], MATCH(Tableau3[[#This Row],[REFERENCE]], Tableau1[NUMERO], 0), 5)</f>
        <v>0</v>
      </c>
      <c r="H1422" t="s">
        <v>12609</v>
      </c>
      <c r="J1422" s="2">
        <v>44166</v>
      </c>
      <c r="K1422" s="2">
        <v>44168</v>
      </c>
      <c r="L1422" s="2"/>
      <c r="M1422" s="21" t="s">
        <v>12701</v>
      </c>
      <c r="N1422" s="35">
        <v>4</v>
      </c>
      <c r="O1422" s="7">
        <v>18</v>
      </c>
      <c r="P1422" s="8" t="s">
        <v>12616</v>
      </c>
      <c r="Q1422" s="2">
        <v>44258</v>
      </c>
    </row>
    <row r="1423" spans="1:17" ht="15.75" thickBot="1">
      <c r="A1423" s="8">
        <v>34408995</v>
      </c>
      <c r="B1423" s="2">
        <f>INDEX(Tableau1[], MATCH(Tableau3[[#This Row],[REFERENCE]], Tableau1[NUMERO], 0), 2)</f>
        <v>44165</v>
      </c>
      <c r="C1423" t="str">
        <f>INDEX(Tableau1[], MATCH(Tableau3[[#This Row],[REFERENCE]], Tableau1[NUMERO], 0), 3)</f>
        <v>SPEC</v>
      </c>
      <c r="D1423" t="str">
        <f>INDEX(Tableau1[], MATCH(Tableau3[[#This Row],[REFERENCE]], Tableau1[NUMERO], 0),4)</f>
        <v>SMT DECOUPE LINERY 04564 650MM</v>
      </c>
      <c r="E1423">
        <f>INDEX(Tableau1[], MATCH(Tableau3[[#This Row],[REFERENCE]], Tableau1[NUMERO], 0), 5)</f>
        <v>0</v>
      </c>
      <c r="H1423" t="s">
        <v>12609</v>
      </c>
      <c r="J1423" s="2">
        <v>44166</v>
      </c>
      <c r="K1423" s="2">
        <v>44168</v>
      </c>
      <c r="L1423" s="2"/>
      <c r="M1423" s="21" t="s">
        <v>12701</v>
      </c>
      <c r="N1423" s="35">
        <v>1</v>
      </c>
      <c r="O1423" s="7">
        <v>18</v>
      </c>
      <c r="P1423" s="8" t="s">
        <v>12616</v>
      </c>
      <c r="Q1423" s="2">
        <v>44258</v>
      </c>
    </row>
    <row r="1424" spans="1:17" s="80" customFormat="1" ht="16.5" thickTop="1" thickBot="1">
      <c r="A1424" s="78">
        <v>34409019</v>
      </c>
      <c r="B1424" s="79">
        <f>INDEX(Tableau1[], MATCH(Tableau3[[#This Row],[REFERENCE]], Tableau1[NUMERO], 0), 2)</f>
        <v>44172</v>
      </c>
      <c r="C1424" s="80" t="str">
        <f>INDEX(Tableau1[], MATCH(Tableau3[[#This Row],[REFERENCE]], Tableau1[NUMERO], 0), 3)</f>
        <v>SPEC</v>
      </c>
      <c r="D1424" s="80" t="str">
        <f>INDEX(Tableau1[], MATCH(Tableau3[[#This Row],[REFERENCE]], Tableau1[NUMERO], 0),4)</f>
        <v>KIT FILERIE EXPUT</v>
      </c>
      <c r="E1424" s="80">
        <f>INDEX(Tableau1[], MATCH(Tableau3[[#This Row],[REFERENCE]], Tableau1[NUMERO], 0), 5)</f>
        <v>0</v>
      </c>
      <c r="H1424" s="80" t="s">
        <v>12626</v>
      </c>
      <c r="I1424" s="78"/>
      <c r="J1424" s="79">
        <v>44174</v>
      </c>
      <c r="K1424" s="79">
        <v>44175</v>
      </c>
      <c r="L1424" s="79"/>
      <c r="M1424" s="81" t="s">
        <v>12701</v>
      </c>
      <c r="N1424" s="82">
        <v>1</v>
      </c>
      <c r="O1424" s="83">
        <v>8.9600000000000009</v>
      </c>
      <c r="P1424" s="78" t="s">
        <v>12656</v>
      </c>
      <c r="Q1424" s="79">
        <v>44265</v>
      </c>
    </row>
    <row r="1425" spans="1:17" ht="15.75" thickTop="1">
      <c r="A1425" s="8">
        <v>34409015</v>
      </c>
      <c r="B1425" s="2">
        <f>INDEX(Tableau1[], MATCH(Tableau3[[#This Row],[REFERENCE]], Tableau1[NUMERO], 0), 2)</f>
        <v>44169</v>
      </c>
      <c r="C1425" t="str">
        <f>INDEX(Tableau1[], MATCH(Tableau3[[#This Row],[REFERENCE]], Tableau1[NUMERO], 0), 3)</f>
        <v>SPEC</v>
      </c>
      <c r="D1425" t="str">
        <f>INDEX(Tableau1[], MATCH(Tableau3[[#This Row],[REFERENCE]], Tableau1[NUMERO], 0),4)</f>
        <v>CUIVRE NSX630 32x80</v>
      </c>
      <c r="E1425">
        <f>INDEX(Tableau1[], MATCH(Tableau3[[#This Row],[REFERENCE]], Tableau1[NUMERO], 0), 5)</f>
        <v>0</v>
      </c>
      <c r="H1425" t="s">
        <v>12611</v>
      </c>
      <c r="J1425" s="2">
        <v>44174</v>
      </c>
      <c r="K1425" s="2" t="s">
        <v>12842</v>
      </c>
      <c r="L1425" s="2"/>
      <c r="M1425" s="21" t="s">
        <v>12701</v>
      </c>
      <c r="N1425" s="35">
        <v>2</v>
      </c>
      <c r="P1425" s="8"/>
      <c r="Q1425" s="2"/>
    </row>
    <row r="1426" spans="1:17">
      <c r="A1426" s="8">
        <v>34409016</v>
      </c>
      <c r="B1426" s="2">
        <f>INDEX(Tableau1[], MATCH(Tableau3[[#This Row],[REFERENCE]], Tableau1[NUMERO], 0), 2)</f>
        <v>44169</v>
      </c>
      <c r="C1426" t="str">
        <f>INDEX(Tableau1[], MATCH(Tableau3[[#This Row],[REFERENCE]], Tableau1[NUMERO], 0), 3)</f>
        <v>SPEC</v>
      </c>
      <c r="D1426" t="str">
        <f>INDEX(Tableau1[], MATCH(Tableau3[[#This Row],[REFERENCE]], Tableau1[NUMERO], 0),4)</f>
        <v>CUIVRE RACCORDEMENT 50x8</v>
      </c>
      <c r="E1426">
        <f>INDEX(Tableau1[], MATCH(Tableau3[[#This Row],[REFERENCE]], Tableau1[NUMERO], 0), 5)</f>
        <v>0</v>
      </c>
      <c r="H1426" t="s">
        <v>12611</v>
      </c>
      <c r="J1426" s="2">
        <v>44174</v>
      </c>
      <c r="K1426" s="2" t="s">
        <v>12842</v>
      </c>
      <c r="L1426" s="2"/>
      <c r="M1426" s="21" t="s">
        <v>12701</v>
      </c>
      <c r="N1426" s="35">
        <v>8</v>
      </c>
      <c r="P1426" s="8"/>
      <c r="Q1426" s="2"/>
    </row>
    <row r="1427" spans="1:17">
      <c r="A1427" s="8">
        <v>34409017</v>
      </c>
      <c r="B1427" s="2">
        <f>INDEX(Tableau1[], MATCH(Tableau3[[#This Row],[REFERENCE]], Tableau1[NUMERO], 0), 2)</f>
        <v>44169</v>
      </c>
      <c r="C1427" t="str">
        <f>INDEX(Tableau1[], MATCH(Tableau3[[#This Row],[REFERENCE]], Tableau1[NUMERO], 0), 3)</f>
        <v>SPEC</v>
      </c>
      <c r="D1427" t="str">
        <f>INDEX(Tableau1[], MATCH(Tableau3[[#This Row],[REFERENCE]], Tableau1[NUMERO], 0),4)</f>
        <v>CUIVRE RACCORDEMENT 80x5</v>
      </c>
      <c r="E1427">
        <f>INDEX(Tableau1[], MATCH(Tableau3[[#This Row],[REFERENCE]], Tableau1[NUMERO], 0), 5)</f>
        <v>0</v>
      </c>
      <c r="H1427" t="s">
        <v>12611</v>
      </c>
      <c r="J1427" s="2">
        <v>44174</v>
      </c>
      <c r="K1427" s="2" t="s">
        <v>12842</v>
      </c>
      <c r="L1427" s="2"/>
      <c r="M1427" s="21" t="s">
        <v>12701</v>
      </c>
      <c r="N1427" s="35">
        <v>8</v>
      </c>
      <c r="P1427" s="8"/>
      <c r="Q1427" s="2"/>
    </row>
    <row r="1428" spans="1:17">
      <c r="A1428" s="8">
        <v>34409021</v>
      </c>
      <c r="B1428" s="2">
        <f>INDEX(Tableau1[], MATCH(Tableau3[[#This Row],[REFERENCE]], Tableau1[NUMERO], 0), 2)</f>
        <v>44172</v>
      </c>
      <c r="C1428" t="str">
        <f>INDEX(Tableau1[], MATCH(Tableau3[[#This Row],[REFERENCE]], Tableau1[NUMERO], 0), 3)</f>
        <v>SPEC</v>
      </c>
      <c r="D1428" t="str">
        <f>INDEX(Tableau1[], MATCH(Tableau3[[#This Row],[REFERENCE]], Tableau1[NUMERO], 0),4)</f>
        <v>CUIVRE NSX630 32x8</v>
      </c>
      <c r="E1428">
        <f>INDEX(Tableau1[], MATCH(Tableau3[[#This Row],[REFERENCE]], Tableau1[NUMERO], 0), 5)</f>
        <v>0</v>
      </c>
      <c r="H1428" t="s">
        <v>12611</v>
      </c>
      <c r="J1428" s="2">
        <v>44174</v>
      </c>
      <c r="K1428" s="2" t="s">
        <v>12842</v>
      </c>
      <c r="L1428" s="2"/>
      <c r="M1428" s="21" t="s">
        <v>12701</v>
      </c>
      <c r="N1428" s="35">
        <v>2</v>
      </c>
      <c r="P1428" s="8"/>
      <c r="Q1428" s="2"/>
    </row>
    <row r="1429" spans="1:17">
      <c r="A1429" s="8">
        <v>34409022</v>
      </c>
      <c r="B1429" s="2">
        <f>INDEX(Tableau1[], MATCH(Tableau3[[#This Row],[REFERENCE]], Tableau1[NUMERO], 0), 2)</f>
        <v>44172</v>
      </c>
      <c r="C1429" t="str">
        <f>INDEX(Tableau1[], MATCH(Tableau3[[#This Row],[REFERENCE]], Tableau1[NUMERO], 0), 3)</f>
        <v>SPEC</v>
      </c>
      <c r="D1429" t="str">
        <f>INDEX(Tableau1[], MATCH(Tableau3[[#This Row],[REFERENCE]], Tableau1[NUMERO], 0),4)</f>
        <v>CUIVRE NSX630 32x8</v>
      </c>
      <c r="E1429">
        <f>INDEX(Tableau1[], MATCH(Tableau3[[#This Row],[REFERENCE]], Tableau1[NUMERO], 0), 5)</f>
        <v>0</v>
      </c>
      <c r="H1429" t="s">
        <v>12611</v>
      </c>
      <c r="J1429" s="2">
        <v>44174</v>
      </c>
      <c r="K1429" s="2" t="s">
        <v>12842</v>
      </c>
      <c r="L1429" s="2"/>
      <c r="M1429" s="21" t="s">
        <v>12701</v>
      </c>
      <c r="N1429" s="35">
        <v>2</v>
      </c>
      <c r="P1429" s="8"/>
      <c r="Q1429" s="2"/>
    </row>
    <row r="1430" spans="1:17" ht="15.75" thickBot="1">
      <c r="A1430" s="8">
        <v>34409023</v>
      </c>
      <c r="B1430" s="2">
        <f>INDEX(Tableau1[], MATCH(Tableau3[[#This Row],[REFERENCE]], Tableau1[NUMERO], 0), 2)</f>
        <v>44172</v>
      </c>
      <c r="C1430" t="str">
        <f>INDEX(Tableau1[], MATCH(Tableau3[[#This Row],[REFERENCE]], Tableau1[NUMERO], 0), 3)</f>
        <v>SPEC</v>
      </c>
      <c r="D1430" t="str">
        <f>INDEX(Tableau1[], MATCH(Tableau3[[#This Row],[REFERENCE]], Tableau1[NUMERO], 0),4)</f>
        <v>CUIVRE NSX630 32x8</v>
      </c>
      <c r="E1430">
        <f>INDEX(Tableau1[], MATCH(Tableau3[[#This Row],[REFERENCE]], Tableau1[NUMERO], 0), 5)</f>
        <v>0</v>
      </c>
      <c r="H1430" t="s">
        <v>12611</v>
      </c>
      <c r="J1430" s="2">
        <v>44174</v>
      </c>
      <c r="K1430" s="2" t="s">
        <v>12842</v>
      </c>
      <c r="L1430" s="2"/>
      <c r="M1430" s="21" t="s">
        <v>12701</v>
      </c>
      <c r="N1430" s="35">
        <v>2</v>
      </c>
      <c r="P1430" s="8"/>
      <c r="Q1430" s="2"/>
    </row>
    <row r="1431" spans="1:17" s="52" customFormat="1" ht="15.75" thickTop="1">
      <c r="A1431" s="50">
        <v>34409015</v>
      </c>
      <c r="B1431" s="51">
        <f>INDEX(Tableau1[], MATCH(Tableau3[[#This Row],[REFERENCE]], Tableau1[NUMERO], 0), 2)</f>
        <v>44169</v>
      </c>
      <c r="C1431" s="52" t="str">
        <f>INDEX(Tableau1[], MATCH(Tableau3[[#This Row],[REFERENCE]], Tableau1[NUMERO], 0), 3)</f>
        <v>SPEC</v>
      </c>
      <c r="D1431" s="52" t="str">
        <f>INDEX(Tableau1[], MATCH(Tableau3[[#This Row],[REFERENCE]], Tableau1[NUMERO], 0),4)</f>
        <v>CUIVRE NSX630 32x80</v>
      </c>
      <c r="E1431" s="52">
        <f>INDEX(Tableau1[], MATCH(Tableau3[[#This Row],[REFERENCE]], Tableau1[NUMERO], 0), 5)</f>
        <v>0</v>
      </c>
      <c r="H1431" s="52" t="s">
        <v>12644</v>
      </c>
      <c r="I1431" s="50"/>
      <c r="J1431" s="51">
        <v>44174</v>
      </c>
      <c r="K1431" s="51">
        <v>44175</v>
      </c>
      <c r="L1431" s="51"/>
      <c r="M1431" s="53" t="s">
        <v>12701</v>
      </c>
      <c r="N1431" s="54">
        <v>2</v>
      </c>
      <c r="O1431" s="55">
        <v>39</v>
      </c>
      <c r="P1431" s="109">
        <v>44188</v>
      </c>
      <c r="Q1431" s="51">
        <v>44182</v>
      </c>
    </row>
    <row r="1432" spans="1:17">
      <c r="A1432" s="8">
        <v>34409016</v>
      </c>
      <c r="B1432" s="2">
        <f>INDEX(Tableau1[], MATCH(Tableau3[[#This Row],[REFERENCE]], Tableau1[NUMERO], 0), 2)</f>
        <v>44169</v>
      </c>
      <c r="C1432" t="str">
        <f>INDEX(Tableau1[], MATCH(Tableau3[[#This Row],[REFERENCE]], Tableau1[NUMERO], 0), 3)</f>
        <v>SPEC</v>
      </c>
      <c r="D1432" t="str">
        <f>INDEX(Tableau1[], MATCH(Tableau3[[#This Row],[REFERENCE]], Tableau1[NUMERO], 0),4)</f>
        <v>CUIVRE RACCORDEMENT 50x8</v>
      </c>
      <c r="E1432">
        <f>INDEX(Tableau1[], MATCH(Tableau3[[#This Row],[REFERENCE]], Tableau1[NUMERO], 0), 5)</f>
        <v>0</v>
      </c>
      <c r="H1432" t="s">
        <v>12644</v>
      </c>
      <c r="J1432" s="2">
        <v>44174</v>
      </c>
      <c r="K1432" s="2">
        <v>44175</v>
      </c>
      <c r="L1432" s="2"/>
      <c r="M1432" s="21" t="s">
        <v>12701</v>
      </c>
      <c r="N1432" s="35">
        <v>8</v>
      </c>
      <c r="O1432" s="7">
        <v>52.65</v>
      </c>
      <c r="P1432" s="110">
        <v>44188</v>
      </c>
      <c r="Q1432" s="2">
        <v>44182</v>
      </c>
    </row>
    <row r="1433" spans="1:17">
      <c r="A1433" s="8">
        <v>34409017</v>
      </c>
      <c r="B1433" s="2">
        <f>INDEX(Tableau1[], MATCH(Tableau3[[#This Row],[REFERENCE]], Tableau1[NUMERO], 0), 2)</f>
        <v>44169</v>
      </c>
      <c r="C1433" t="str">
        <f>INDEX(Tableau1[], MATCH(Tableau3[[#This Row],[REFERENCE]], Tableau1[NUMERO], 0), 3)</f>
        <v>SPEC</v>
      </c>
      <c r="D1433" t="str">
        <f>INDEX(Tableau1[], MATCH(Tableau3[[#This Row],[REFERENCE]], Tableau1[NUMERO], 0),4)</f>
        <v>CUIVRE RACCORDEMENT 80x5</v>
      </c>
      <c r="E1433">
        <f>INDEX(Tableau1[], MATCH(Tableau3[[#This Row],[REFERENCE]], Tableau1[NUMERO], 0), 5)</f>
        <v>0</v>
      </c>
      <c r="H1433" t="s">
        <v>12644</v>
      </c>
      <c r="J1433" s="2">
        <v>44174</v>
      </c>
      <c r="K1433" s="2">
        <v>44175</v>
      </c>
      <c r="L1433" s="2"/>
      <c r="M1433" s="21" t="s">
        <v>12701</v>
      </c>
      <c r="N1433" s="35">
        <v>8</v>
      </c>
      <c r="O1433" s="7">
        <v>57.6</v>
      </c>
      <c r="P1433" s="110">
        <v>44188</v>
      </c>
      <c r="Q1433" s="2">
        <v>44182</v>
      </c>
    </row>
    <row r="1434" spans="1:17">
      <c r="A1434" s="8">
        <v>34409021</v>
      </c>
      <c r="B1434" s="2">
        <f>INDEX(Tableau1[], MATCH(Tableau3[[#This Row],[REFERENCE]], Tableau1[NUMERO], 0), 2)</f>
        <v>44172</v>
      </c>
      <c r="C1434" t="str">
        <f>INDEX(Tableau1[], MATCH(Tableau3[[#This Row],[REFERENCE]], Tableau1[NUMERO], 0), 3)</f>
        <v>SPEC</v>
      </c>
      <c r="D1434" t="str">
        <f>INDEX(Tableau1[], MATCH(Tableau3[[#This Row],[REFERENCE]], Tableau1[NUMERO], 0),4)</f>
        <v>CUIVRE NSX630 32x8</v>
      </c>
      <c r="E1434">
        <f>INDEX(Tableau1[], MATCH(Tableau3[[#This Row],[REFERENCE]], Tableau1[NUMERO], 0), 5)</f>
        <v>0</v>
      </c>
      <c r="H1434" t="s">
        <v>12644</v>
      </c>
      <c r="J1434" s="2">
        <v>44174</v>
      </c>
      <c r="K1434" s="2">
        <v>44175</v>
      </c>
      <c r="L1434" s="2"/>
      <c r="M1434" s="21" t="s">
        <v>12701</v>
      </c>
      <c r="N1434" s="35">
        <v>2</v>
      </c>
      <c r="O1434" s="7">
        <v>46.5</v>
      </c>
      <c r="P1434" s="110">
        <v>44188</v>
      </c>
      <c r="Q1434" s="2">
        <v>44182</v>
      </c>
    </row>
    <row r="1435" spans="1:17">
      <c r="A1435" s="8">
        <v>34409022</v>
      </c>
      <c r="B1435" s="2">
        <f>INDEX(Tableau1[], MATCH(Tableau3[[#This Row],[REFERENCE]], Tableau1[NUMERO], 0), 2)</f>
        <v>44172</v>
      </c>
      <c r="C1435" t="str">
        <f>INDEX(Tableau1[], MATCH(Tableau3[[#This Row],[REFERENCE]], Tableau1[NUMERO], 0), 3)</f>
        <v>SPEC</v>
      </c>
      <c r="D1435" t="str">
        <f>INDEX(Tableau1[], MATCH(Tableau3[[#This Row],[REFERENCE]], Tableau1[NUMERO], 0),4)</f>
        <v>CUIVRE NSX630 32x8</v>
      </c>
      <c r="E1435">
        <f>INDEX(Tableau1[], MATCH(Tableau3[[#This Row],[REFERENCE]], Tableau1[NUMERO], 0), 5)</f>
        <v>0</v>
      </c>
      <c r="H1435" t="s">
        <v>12644</v>
      </c>
      <c r="J1435" s="2">
        <v>44174</v>
      </c>
      <c r="K1435" s="2">
        <v>44175</v>
      </c>
      <c r="L1435" s="2"/>
      <c r="M1435" s="21" t="s">
        <v>12701</v>
      </c>
      <c r="N1435" s="35">
        <v>2</v>
      </c>
      <c r="O1435" s="7">
        <v>44.2</v>
      </c>
      <c r="P1435" s="110">
        <v>44188</v>
      </c>
      <c r="Q1435" s="2">
        <v>44182</v>
      </c>
    </row>
    <row r="1436" spans="1:17" s="58" customFormat="1" ht="15.75" thickBot="1">
      <c r="A1436" s="56">
        <v>34409023</v>
      </c>
      <c r="B1436" s="57">
        <f>INDEX(Tableau1[], MATCH(Tableau3[[#This Row],[REFERENCE]], Tableau1[NUMERO], 0), 2)</f>
        <v>44172</v>
      </c>
      <c r="C1436" s="58" t="str">
        <f>INDEX(Tableau1[], MATCH(Tableau3[[#This Row],[REFERENCE]], Tableau1[NUMERO], 0), 3)</f>
        <v>SPEC</v>
      </c>
      <c r="D1436" s="58" t="str">
        <f>INDEX(Tableau1[], MATCH(Tableau3[[#This Row],[REFERENCE]], Tableau1[NUMERO], 0),4)</f>
        <v>CUIVRE NSX630 32x8</v>
      </c>
      <c r="E1436" s="58">
        <f>INDEX(Tableau1[], MATCH(Tableau3[[#This Row],[REFERENCE]], Tableau1[NUMERO], 0), 5)</f>
        <v>0</v>
      </c>
      <c r="H1436" s="58" t="s">
        <v>12644</v>
      </c>
      <c r="I1436" s="56"/>
      <c r="J1436" s="57">
        <v>44174</v>
      </c>
      <c r="K1436" s="57">
        <v>44175</v>
      </c>
      <c r="L1436" s="57"/>
      <c r="M1436" s="59" t="s">
        <v>12701</v>
      </c>
      <c r="N1436" s="60">
        <v>2</v>
      </c>
      <c r="O1436" s="61">
        <v>41.75</v>
      </c>
      <c r="P1436" s="111">
        <v>44188</v>
      </c>
      <c r="Q1436" s="57">
        <v>44182</v>
      </c>
    </row>
    <row r="1437" spans="1:17" ht="15.75" thickTop="1">
      <c r="A1437" s="8">
        <v>34409018</v>
      </c>
      <c r="B1437" s="2">
        <f>INDEX(Tableau1[], MATCH(Tableau3[[#This Row],[REFERENCE]], Tableau1[NUMERO], 0), 2)</f>
        <v>44169</v>
      </c>
      <c r="C1437" t="str">
        <f>INDEX(Tableau1[], MATCH(Tableau3[[#This Row],[REFERENCE]], Tableau1[NUMERO], 0), 3)</f>
        <v>SPEC</v>
      </c>
      <c r="D1437" t="str">
        <f>INDEX(Tableau1[], MATCH(Tableau3[[#This Row],[REFERENCE]], Tableau1[NUMERO], 0),4)</f>
        <v>PLATINE NSX400-630</v>
      </c>
      <c r="E1437">
        <f>INDEX(Tableau1[], MATCH(Tableau3[[#This Row],[REFERENCE]], Tableau1[NUMERO], 0), 5)</f>
        <v>0</v>
      </c>
      <c r="H1437" t="s">
        <v>12609</v>
      </c>
      <c r="J1437" s="2">
        <v>44174</v>
      </c>
      <c r="K1437" s="2">
        <v>44175</v>
      </c>
      <c r="L1437" s="2"/>
      <c r="M1437" s="21" t="s">
        <v>12701</v>
      </c>
      <c r="N1437" s="35">
        <v>2</v>
      </c>
      <c r="O1437" s="7">
        <v>75</v>
      </c>
      <c r="P1437" s="8" t="s">
        <v>12616</v>
      </c>
      <c r="Q1437" s="2">
        <v>44265</v>
      </c>
    </row>
    <row r="1438" spans="1:17" ht="15.75" thickBot="1">
      <c r="A1438" s="8">
        <v>34409020</v>
      </c>
      <c r="B1438" s="2">
        <f>INDEX(Tableau1[], MATCH(Tableau3[[#This Row],[REFERENCE]], Tableau1[NUMERO], 0), 2)</f>
        <v>44172</v>
      </c>
      <c r="C1438" t="str">
        <f>INDEX(Tableau1[], MATCH(Tableau3[[#This Row],[REFERENCE]], Tableau1[NUMERO], 0), 3)</f>
        <v>SPEC</v>
      </c>
      <c r="D1438" t="str">
        <f>INDEX(Tableau1[], MATCH(Tableau3[[#This Row],[REFERENCE]], Tableau1[NUMERO], 0),4)</f>
        <v>PLASTRON L = 909 H = 350</v>
      </c>
      <c r="E1438">
        <f>INDEX(Tableau1[], MATCH(Tableau3[[#This Row],[REFERENCE]], Tableau1[NUMERO], 0), 5)</f>
        <v>0</v>
      </c>
      <c r="H1438" t="s">
        <v>12609</v>
      </c>
      <c r="J1438" s="2">
        <v>44174</v>
      </c>
      <c r="K1438" s="2">
        <v>44175</v>
      </c>
      <c r="L1438" s="2"/>
      <c r="M1438" s="21" t="s">
        <v>12701</v>
      </c>
      <c r="N1438" s="35">
        <v>2</v>
      </c>
      <c r="O1438" s="7">
        <v>48</v>
      </c>
      <c r="P1438" s="8" t="s">
        <v>12616</v>
      </c>
      <c r="Q1438" s="2">
        <v>44265</v>
      </c>
    </row>
    <row r="1439" spans="1:17" s="52" customFormat="1" ht="15.75" thickTop="1">
      <c r="A1439" s="50">
        <v>34409018</v>
      </c>
      <c r="B1439" s="51">
        <f>INDEX(Tableau1[], MATCH(Tableau3[[#This Row],[REFERENCE]], Tableau1[NUMERO], 0), 2)</f>
        <v>44169</v>
      </c>
      <c r="C1439" s="52" t="str">
        <f>INDEX(Tableau1[], MATCH(Tableau3[[#This Row],[REFERENCE]], Tableau1[NUMERO], 0), 3)</f>
        <v>SPEC</v>
      </c>
      <c r="D1439" s="52" t="str">
        <f>INDEX(Tableau1[], MATCH(Tableau3[[#This Row],[REFERENCE]], Tableau1[NUMERO], 0),4)</f>
        <v>PLATINE NSX400-630</v>
      </c>
      <c r="E1439" s="52">
        <f>INDEX(Tableau1[], MATCH(Tableau3[[#This Row],[REFERENCE]], Tableau1[NUMERO], 0), 5)</f>
        <v>0</v>
      </c>
      <c r="H1439" s="52" t="s">
        <v>12843</v>
      </c>
      <c r="I1439" s="50"/>
      <c r="J1439" s="51">
        <v>44174</v>
      </c>
      <c r="K1439" s="51">
        <v>44174</v>
      </c>
      <c r="L1439" s="51"/>
      <c r="M1439" s="53" t="s">
        <v>12701</v>
      </c>
      <c r="N1439" s="54">
        <v>2</v>
      </c>
      <c r="O1439" s="55">
        <v>56</v>
      </c>
      <c r="P1439" s="112">
        <v>44201</v>
      </c>
      <c r="Q1439" s="51">
        <v>44196</v>
      </c>
    </row>
    <row r="1440" spans="1:17" s="58" customFormat="1" ht="15.75" thickBot="1">
      <c r="A1440" s="56">
        <v>34409020</v>
      </c>
      <c r="B1440" s="57">
        <f>INDEX(Tableau1[], MATCH(Tableau3[[#This Row],[REFERENCE]], Tableau1[NUMERO], 0), 2)</f>
        <v>44172</v>
      </c>
      <c r="C1440" s="58" t="str">
        <f>INDEX(Tableau1[], MATCH(Tableau3[[#This Row],[REFERENCE]], Tableau1[NUMERO], 0), 3)</f>
        <v>SPEC</v>
      </c>
      <c r="D1440" s="58" t="str">
        <f>INDEX(Tableau1[], MATCH(Tableau3[[#This Row],[REFERENCE]], Tableau1[NUMERO], 0),4)</f>
        <v>PLASTRON L = 909 H = 350</v>
      </c>
      <c r="E1440" s="58">
        <f>INDEX(Tableau1[], MATCH(Tableau3[[#This Row],[REFERENCE]], Tableau1[NUMERO], 0), 5)</f>
        <v>0</v>
      </c>
      <c r="H1440" s="58" t="s">
        <v>12843</v>
      </c>
      <c r="I1440" s="56"/>
      <c r="J1440" s="57">
        <v>44174</v>
      </c>
      <c r="K1440" s="57">
        <v>44174</v>
      </c>
      <c r="L1440" s="57"/>
      <c r="M1440" s="59" t="s">
        <v>12701</v>
      </c>
      <c r="N1440" s="60">
        <v>2</v>
      </c>
      <c r="O1440" s="61">
        <v>45</v>
      </c>
      <c r="P1440" s="70">
        <v>44201</v>
      </c>
      <c r="Q1440" s="57">
        <v>44196</v>
      </c>
    </row>
    <row r="1441" spans="1:17" ht="15.75" thickTop="1">
      <c r="A1441" s="8">
        <v>34409015</v>
      </c>
      <c r="B1441" s="2" t="e">
        <f>INDEX(Tableau1[], MATCH(Tableau3[[#This Row],[REFERENCE]], Tableau1[NUMERO], 0), 2)</f>
        <v>#VALUE!</v>
      </c>
      <c r="C1441" t="e">
        <f>INDEX(Tableau1[], MATCH(Tableau3[[#This Row],[REFERENCE]], Tableau1[NUMERO], 0), 3)</f>
        <v>#VALUE!</v>
      </c>
      <c r="D1441" t="e">
        <f>INDEX(Tableau1[], MATCH(Tableau3[[#This Row],[REFERENCE]], Tableau1[NUMERO], 0),4)</f>
        <v>#VALUE!</v>
      </c>
      <c r="E1441" t="e">
        <f>INDEX(Tableau1[], MATCH(Tableau3[[#This Row],[REFERENCE]], Tableau1[NUMERO], 0), 5)</f>
        <v>#VALUE!</v>
      </c>
      <c r="H1441" t="s">
        <v>12611</v>
      </c>
      <c r="J1441" s="2">
        <v>44176</v>
      </c>
      <c r="K1441" s="2">
        <v>44176</v>
      </c>
      <c r="L1441" s="2"/>
      <c r="M1441" s="21" t="s">
        <v>12703</v>
      </c>
      <c r="N1441" s="35">
        <v>2</v>
      </c>
      <c r="O1441" s="7">
        <v>30</v>
      </c>
      <c r="P1441" s="8" t="s">
        <v>12844</v>
      </c>
      <c r="Q1441" s="2">
        <v>44266</v>
      </c>
    </row>
    <row r="1442" spans="1:17">
      <c r="A1442" s="8">
        <v>34409016</v>
      </c>
      <c r="B1442" s="2" t="e">
        <f>INDEX(Tableau1[], MATCH(Tableau3[[#This Row],[REFERENCE]], Tableau1[NUMERO], 0), 2)</f>
        <v>#VALUE!</v>
      </c>
      <c r="C1442" t="e">
        <f>INDEX(Tableau1[], MATCH(Tableau3[[#This Row],[REFERENCE]], Tableau1[NUMERO], 0), 3)</f>
        <v>#VALUE!</v>
      </c>
      <c r="D1442" t="e">
        <f>INDEX(Tableau1[], MATCH(Tableau3[[#This Row],[REFERENCE]], Tableau1[NUMERO], 0),4)</f>
        <v>#VALUE!</v>
      </c>
      <c r="E1442" t="e">
        <f>INDEX(Tableau1[], MATCH(Tableau3[[#This Row],[REFERENCE]], Tableau1[NUMERO], 0), 5)</f>
        <v>#VALUE!</v>
      </c>
      <c r="H1442" t="s">
        <v>12611</v>
      </c>
      <c r="J1442" s="2">
        <v>44176</v>
      </c>
      <c r="K1442" s="2">
        <v>44176</v>
      </c>
      <c r="L1442" s="2"/>
      <c r="M1442" s="21" t="s">
        <v>12703</v>
      </c>
      <c r="N1442" s="35">
        <v>8</v>
      </c>
      <c r="O1442" s="7">
        <v>70</v>
      </c>
      <c r="P1442" s="8" t="s">
        <v>12844</v>
      </c>
      <c r="Q1442" s="2">
        <v>44266</v>
      </c>
    </row>
    <row r="1443" spans="1:17">
      <c r="A1443" s="8">
        <v>34409017</v>
      </c>
      <c r="B1443" s="2" t="e">
        <f>INDEX(Tableau1[], MATCH(Tableau3[[#This Row],[REFERENCE]], Tableau1[NUMERO], 0), 2)</f>
        <v>#VALUE!</v>
      </c>
      <c r="C1443" t="e">
        <f>INDEX(Tableau1[], MATCH(Tableau3[[#This Row],[REFERENCE]], Tableau1[NUMERO], 0), 3)</f>
        <v>#VALUE!</v>
      </c>
      <c r="D1443" t="e">
        <f>INDEX(Tableau1[], MATCH(Tableau3[[#This Row],[REFERENCE]], Tableau1[NUMERO], 0),4)</f>
        <v>#VALUE!</v>
      </c>
      <c r="E1443" t="e">
        <f>INDEX(Tableau1[], MATCH(Tableau3[[#This Row],[REFERENCE]], Tableau1[NUMERO], 0), 5)</f>
        <v>#VALUE!</v>
      </c>
      <c r="H1443" t="s">
        <v>12611</v>
      </c>
      <c r="J1443" s="2">
        <v>44176</v>
      </c>
      <c r="K1443" s="2">
        <v>44176</v>
      </c>
      <c r="L1443" s="2"/>
      <c r="M1443" s="21" t="s">
        <v>12701</v>
      </c>
      <c r="N1443" s="35">
        <v>8</v>
      </c>
      <c r="O1443" s="7">
        <v>60</v>
      </c>
      <c r="P1443" s="8" t="s">
        <v>12844</v>
      </c>
      <c r="Q1443" s="2">
        <v>44266</v>
      </c>
    </row>
    <row r="1444" spans="1:17">
      <c r="A1444" s="8">
        <v>34409021</v>
      </c>
      <c r="B1444" s="2" t="e">
        <f>INDEX(Tableau1[], MATCH(Tableau3[[#This Row],[REFERENCE]], Tableau1[NUMERO], 0), 2)</f>
        <v>#VALUE!</v>
      </c>
      <c r="C1444" t="e">
        <f>INDEX(Tableau1[], MATCH(Tableau3[[#This Row],[REFERENCE]], Tableau1[NUMERO], 0), 3)</f>
        <v>#VALUE!</v>
      </c>
      <c r="D1444" t="e">
        <f>INDEX(Tableau1[], MATCH(Tableau3[[#This Row],[REFERENCE]], Tableau1[NUMERO], 0),4)</f>
        <v>#VALUE!</v>
      </c>
      <c r="E1444" t="e">
        <f>INDEX(Tableau1[], MATCH(Tableau3[[#This Row],[REFERENCE]], Tableau1[NUMERO], 0), 5)</f>
        <v>#VALUE!</v>
      </c>
      <c r="H1444" t="s">
        <v>12611</v>
      </c>
      <c r="J1444" s="2">
        <v>44176</v>
      </c>
      <c r="K1444" s="2">
        <v>44176</v>
      </c>
      <c r="L1444" s="2"/>
      <c r="M1444" s="21" t="s">
        <v>12703</v>
      </c>
      <c r="N1444" s="35">
        <v>2</v>
      </c>
      <c r="O1444" s="7">
        <v>60</v>
      </c>
      <c r="P1444" s="8" t="s">
        <v>12844</v>
      </c>
      <c r="Q1444" s="2">
        <v>44266</v>
      </c>
    </row>
    <row r="1445" spans="1:17">
      <c r="A1445" s="8">
        <v>34409022</v>
      </c>
      <c r="B1445" s="2" t="e">
        <f>INDEX(Tableau1[], MATCH(Tableau3[[#This Row],[REFERENCE]], Tableau1[NUMERO], 0), 2)</f>
        <v>#VALUE!</v>
      </c>
      <c r="C1445" t="e">
        <f>INDEX(Tableau1[], MATCH(Tableau3[[#This Row],[REFERENCE]], Tableau1[NUMERO], 0), 3)</f>
        <v>#VALUE!</v>
      </c>
      <c r="D1445" t="e">
        <f>INDEX(Tableau1[], MATCH(Tableau3[[#This Row],[REFERENCE]], Tableau1[NUMERO], 0),4)</f>
        <v>#VALUE!</v>
      </c>
      <c r="E1445" t="e">
        <f>INDEX(Tableau1[], MATCH(Tableau3[[#This Row],[REFERENCE]], Tableau1[NUMERO], 0), 5)</f>
        <v>#VALUE!</v>
      </c>
      <c r="H1445" t="s">
        <v>12611</v>
      </c>
      <c r="J1445" s="2">
        <v>44176</v>
      </c>
      <c r="K1445" s="2">
        <v>44176</v>
      </c>
      <c r="L1445" s="2"/>
      <c r="M1445" s="21" t="s">
        <v>12703</v>
      </c>
      <c r="N1445" s="35">
        <v>2</v>
      </c>
      <c r="O1445" s="7">
        <v>60</v>
      </c>
      <c r="P1445" s="8" t="s">
        <v>12844</v>
      </c>
      <c r="Q1445" s="2">
        <v>44266</v>
      </c>
    </row>
    <row r="1446" spans="1:17" ht="15.75" thickBot="1">
      <c r="A1446" s="8">
        <v>34409023</v>
      </c>
      <c r="B1446" s="2" t="e">
        <f>INDEX(Tableau1[], MATCH(Tableau3[[#This Row],[REFERENCE]], Tableau1[NUMERO], 0), 2)</f>
        <v>#VALUE!</v>
      </c>
      <c r="C1446" t="e">
        <f>INDEX(Tableau1[], MATCH(Tableau3[[#This Row],[REFERENCE]], Tableau1[NUMERO], 0), 3)</f>
        <v>#VALUE!</v>
      </c>
      <c r="D1446" t="e">
        <f>INDEX(Tableau1[], MATCH(Tableau3[[#This Row],[REFERENCE]], Tableau1[NUMERO], 0),4)</f>
        <v>#VALUE!</v>
      </c>
      <c r="E1446" t="e">
        <f>INDEX(Tableau1[], MATCH(Tableau3[[#This Row],[REFERENCE]], Tableau1[NUMERO], 0), 5)</f>
        <v>#VALUE!</v>
      </c>
      <c r="H1446" t="s">
        <v>12611</v>
      </c>
      <c r="J1446" s="2">
        <v>44176</v>
      </c>
      <c r="K1446" s="2">
        <v>44176</v>
      </c>
      <c r="L1446" s="2"/>
      <c r="M1446" s="21" t="s">
        <v>12703</v>
      </c>
      <c r="N1446" s="35">
        <v>2</v>
      </c>
      <c r="O1446" s="7">
        <v>60</v>
      </c>
      <c r="P1446" s="8" t="s">
        <v>12844</v>
      </c>
      <c r="Q1446" s="2">
        <v>44266</v>
      </c>
    </row>
    <row r="1447" spans="1:17" s="52" customFormat="1" ht="15.75" thickTop="1">
      <c r="A1447" s="50">
        <v>34409015</v>
      </c>
      <c r="B1447" s="51" t="e">
        <f>INDEX(Tableau1[], MATCH(Tableau3[[#This Row],[REFERENCE]], Tableau1[NUMERO], 0), 2)</f>
        <v>#VALUE!</v>
      </c>
      <c r="C1447" s="52" t="e">
        <f>INDEX(Tableau1[], MATCH(Tableau3[[#This Row],[REFERENCE]], Tableau1[NUMERO], 0), 3)</f>
        <v>#VALUE!</v>
      </c>
      <c r="D1447" s="52" t="e">
        <f>INDEX(Tableau1[], MATCH(Tableau3[[#This Row],[REFERENCE]], Tableau1[NUMERO], 0),4)</f>
        <v>#VALUE!</v>
      </c>
      <c r="E1447" s="52" t="e">
        <f>INDEX(Tableau1[], MATCH(Tableau3[[#This Row],[REFERENCE]], Tableau1[NUMERO], 0), 5)</f>
        <v>#VALUE!</v>
      </c>
      <c r="H1447" s="52" t="s">
        <v>12644</v>
      </c>
      <c r="I1447" s="50"/>
      <c r="J1447" s="51">
        <v>44176</v>
      </c>
      <c r="K1447" s="51">
        <v>44180</v>
      </c>
      <c r="L1447" s="51"/>
      <c r="M1447" s="53" t="s">
        <v>12703</v>
      </c>
      <c r="N1447" s="54">
        <v>2</v>
      </c>
      <c r="O1447" s="55">
        <v>30.65</v>
      </c>
      <c r="P1447" s="118">
        <v>43836</v>
      </c>
      <c r="Q1447" s="51">
        <v>44270</v>
      </c>
    </row>
    <row r="1448" spans="1:17">
      <c r="A1448" s="8">
        <v>34409016</v>
      </c>
      <c r="B1448" s="2" t="e">
        <f>INDEX(Tableau1[], MATCH(Tableau3[[#This Row],[REFERENCE]], Tableau1[NUMERO], 0), 2)</f>
        <v>#VALUE!</v>
      </c>
      <c r="C1448" t="e">
        <f>INDEX(Tableau1[], MATCH(Tableau3[[#This Row],[REFERENCE]], Tableau1[NUMERO], 0), 3)</f>
        <v>#VALUE!</v>
      </c>
      <c r="D1448" t="e">
        <f>INDEX(Tableau1[], MATCH(Tableau3[[#This Row],[REFERENCE]], Tableau1[NUMERO], 0),4)</f>
        <v>#VALUE!</v>
      </c>
      <c r="E1448" t="e">
        <f>INDEX(Tableau1[], MATCH(Tableau3[[#This Row],[REFERENCE]], Tableau1[NUMERO], 0), 5)</f>
        <v>#VALUE!</v>
      </c>
      <c r="H1448" t="s">
        <v>12644</v>
      </c>
      <c r="J1448" s="2">
        <v>44176</v>
      </c>
      <c r="K1448" s="2">
        <v>44180</v>
      </c>
      <c r="L1448" s="2"/>
      <c r="M1448" s="21" t="s">
        <v>12703</v>
      </c>
      <c r="N1448" s="35">
        <v>8</v>
      </c>
      <c r="O1448" s="7">
        <v>75.849999999999994</v>
      </c>
      <c r="P1448" s="119">
        <v>43836</v>
      </c>
      <c r="Q1448" s="2">
        <v>44270</v>
      </c>
    </row>
    <row r="1449" spans="1:17">
      <c r="A1449" s="8">
        <v>34409017</v>
      </c>
      <c r="B1449" s="2" t="e">
        <f>INDEX(Tableau1[], MATCH(Tableau3[[#This Row],[REFERENCE]], Tableau1[NUMERO], 0), 2)</f>
        <v>#VALUE!</v>
      </c>
      <c r="C1449" t="e">
        <f>INDEX(Tableau1[], MATCH(Tableau3[[#This Row],[REFERENCE]], Tableau1[NUMERO], 0), 3)</f>
        <v>#VALUE!</v>
      </c>
      <c r="D1449" t="e">
        <f>INDEX(Tableau1[], MATCH(Tableau3[[#This Row],[REFERENCE]], Tableau1[NUMERO], 0),4)</f>
        <v>#VALUE!</v>
      </c>
      <c r="E1449" t="e">
        <f>INDEX(Tableau1[], MATCH(Tableau3[[#This Row],[REFERENCE]], Tableau1[NUMERO], 0), 5)</f>
        <v>#VALUE!</v>
      </c>
      <c r="H1449" t="s">
        <v>12644</v>
      </c>
      <c r="J1449" s="2">
        <v>44176</v>
      </c>
      <c r="K1449" s="2">
        <v>44180</v>
      </c>
      <c r="L1449" s="2"/>
      <c r="M1449" s="21" t="s">
        <v>12701</v>
      </c>
      <c r="N1449" s="35">
        <v>8</v>
      </c>
      <c r="O1449" s="7">
        <v>57.6</v>
      </c>
      <c r="P1449" s="119">
        <v>43836</v>
      </c>
      <c r="Q1449" s="2">
        <v>44270</v>
      </c>
    </row>
    <row r="1450" spans="1:17">
      <c r="A1450" s="8">
        <v>34409021</v>
      </c>
      <c r="B1450" s="2" t="e">
        <f>INDEX(Tableau1[], MATCH(Tableau3[[#This Row],[REFERENCE]], Tableau1[NUMERO], 0), 2)</f>
        <v>#VALUE!</v>
      </c>
      <c r="C1450" t="e">
        <f>INDEX(Tableau1[], MATCH(Tableau3[[#This Row],[REFERENCE]], Tableau1[NUMERO], 0), 3)</f>
        <v>#VALUE!</v>
      </c>
      <c r="D1450" t="e">
        <f>INDEX(Tableau1[], MATCH(Tableau3[[#This Row],[REFERENCE]], Tableau1[NUMERO], 0),4)</f>
        <v>#VALUE!</v>
      </c>
      <c r="E1450" t="e">
        <f>INDEX(Tableau1[], MATCH(Tableau3[[#This Row],[REFERENCE]], Tableau1[NUMERO], 0), 5)</f>
        <v>#VALUE!</v>
      </c>
      <c r="H1450" t="s">
        <v>12644</v>
      </c>
      <c r="J1450" s="2">
        <v>44176</v>
      </c>
      <c r="K1450" s="2">
        <v>44180</v>
      </c>
      <c r="L1450" s="2"/>
      <c r="M1450" s="21" t="s">
        <v>12703</v>
      </c>
      <c r="N1450" s="35">
        <v>2</v>
      </c>
      <c r="O1450" s="7">
        <v>53.85</v>
      </c>
      <c r="P1450" s="119">
        <v>43836</v>
      </c>
      <c r="Q1450" s="2">
        <v>44270</v>
      </c>
    </row>
    <row r="1451" spans="1:17">
      <c r="A1451" s="8">
        <v>34409022</v>
      </c>
      <c r="B1451" s="2" t="e">
        <f>INDEX(Tableau1[], MATCH(Tableau3[[#This Row],[REFERENCE]], Tableau1[NUMERO], 0), 2)</f>
        <v>#VALUE!</v>
      </c>
      <c r="C1451" t="e">
        <f>INDEX(Tableau1[], MATCH(Tableau3[[#This Row],[REFERENCE]], Tableau1[NUMERO], 0), 3)</f>
        <v>#VALUE!</v>
      </c>
      <c r="D1451" t="e">
        <f>INDEX(Tableau1[], MATCH(Tableau3[[#This Row],[REFERENCE]], Tableau1[NUMERO], 0),4)</f>
        <v>#VALUE!</v>
      </c>
      <c r="E1451" t="e">
        <f>INDEX(Tableau1[], MATCH(Tableau3[[#This Row],[REFERENCE]], Tableau1[NUMERO], 0), 5)</f>
        <v>#VALUE!</v>
      </c>
      <c r="H1451" t="s">
        <v>12644</v>
      </c>
      <c r="J1451" s="2">
        <v>44176</v>
      </c>
      <c r="K1451" s="2">
        <v>44180</v>
      </c>
      <c r="L1451" s="2"/>
      <c r="M1451" s="21" t="s">
        <v>12703</v>
      </c>
      <c r="N1451" s="35">
        <v>2</v>
      </c>
      <c r="O1451" s="7">
        <v>46</v>
      </c>
      <c r="P1451" s="119">
        <v>43836</v>
      </c>
      <c r="Q1451" s="2">
        <v>44270</v>
      </c>
    </row>
    <row r="1452" spans="1:17" s="58" customFormat="1" ht="15.75" thickBot="1">
      <c r="A1452" s="56">
        <v>34409023</v>
      </c>
      <c r="B1452" s="57" t="e">
        <f>INDEX(Tableau1[], MATCH(Tableau3[[#This Row],[REFERENCE]], Tableau1[NUMERO], 0), 2)</f>
        <v>#VALUE!</v>
      </c>
      <c r="C1452" s="58" t="e">
        <f>INDEX(Tableau1[], MATCH(Tableau3[[#This Row],[REFERENCE]], Tableau1[NUMERO], 0), 3)</f>
        <v>#VALUE!</v>
      </c>
      <c r="D1452" s="58" t="e">
        <f>INDEX(Tableau1[], MATCH(Tableau3[[#This Row],[REFERENCE]], Tableau1[NUMERO], 0),4)</f>
        <v>#VALUE!</v>
      </c>
      <c r="E1452" s="58" t="e">
        <f>INDEX(Tableau1[], MATCH(Tableau3[[#This Row],[REFERENCE]], Tableau1[NUMERO], 0), 5)</f>
        <v>#VALUE!</v>
      </c>
      <c r="H1452" s="58" t="s">
        <v>12644</v>
      </c>
      <c r="I1452" s="56"/>
      <c r="J1452" s="57">
        <v>44176</v>
      </c>
      <c r="K1452" s="57">
        <v>44180</v>
      </c>
      <c r="L1452" s="57"/>
      <c r="M1452" s="59" t="s">
        <v>12703</v>
      </c>
      <c r="N1452" s="60">
        <v>2</v>
      </c>
      <c r="O1452" s="61">
        <v>38.65</v>
      </c>
      <c r="P1452" s="120">
        <v>43836</v>
      </c>
      <c r="Q1452" s="57">
        <v>44270</v>
      </c>
    </row>
    <row r="1453" spans="1:17" s="115" customFormat="1" ht="16.5" thickTop="1" thickBot="1">
      <c r="A1453" s="113">
        <v>34409033</v>
      </c>
      <c r="B1453" s="114"/>
      <c r="H1453" s="115" t="s">
        <v>12609</v>
      </c>
      <c r="I1453" s="113"/>
      <c r="J1453" s="114">
        <v>44179</v>
      </c>
      <c r="K1453" s="114">
        <v>44180</v>
      </c>
      <c r="L1453" s="114"/>
      <c r="M1453" s="116" t="s">
        <v>12701</v>
      </c>
      <c r="N1453" s="117">
        <v>1</v>
      </c>
      <c r="O1453" s="124">
        <v>128</v>
      </c>
      <c r="P1453" s="113" t="s">
        <v>12591</v>
      </c>
      <c r="Q1453" s="114">
        <v>44270</v>
      </c>
    </row>
    <row r="1454" spans="1:17" ht="15.75" thickTop="1">
      <c r="A1454" s="8">
        <v>34408046</v>
      </c>
      <c r="H1454" t="s">
        <v>12845</v>
      </c>
      <c r="J1454" s="2">
        <v>44187</v>
      </c>
      <c r="K1454" s="2">
        <v>44188</v>
      </c>
      <c r="L1454" s="2"/>
      <c r="M1454" s="21" t="s">
        <v>12810</v>
      </c>
      <c r="N1454" s="35">
        <v>1</v>
      </c>
      <c r="O1454" s="7">
        <v>117</v>
      </c>
      <c r="P1454" s="8" t="s">
        <v>12846</v>
      </c>
      <c r="Q1454" s="2">
        <v>44196</v>
      </c>
    </row>
    <row r="1455" spans="1:17">
      <c r="A1455" s="8">
        <v>34408333</v>
      </c>
      <c r="H1455" t="s">
        <v>12845</v>
      </c>
      <c r="J1455" s="2">
        <v>44187</v>
      </c>
      <c r="K1455" s="2">
        <v>44188</v>
      </c>
      <c r="L1455" s="2"/>
      <c r="M1455" s="21" t="s">
        <v>12813</v>
      </c>
      <c r="N1455" s="35">
        <v>1</v>
      </c>
      <c r="O1455" s="7">
        <v>106</v>
      </c>
      <c r="P1455" s="8" t="s">
        <v>12846</v>
      </c>
      <c r="Q1455" s="2">
        <v>44196</v>
      </c>
    </row>
    <row r="1456" spans="1:17" s="58" customFormat="1" ht="15.75" thickBot="1">
      <c r="A1456" s="56">
        <v>34408341</v>
      </c>
      <c r="B1456" s="57"/>
      <c r="H1456" s="58" t="s">
        <v>12845</v>
      </c>
      <c r="I1456" s="56"/>
      <c r="J1456" s="57">
        <v>44187</v>
      </c>
      <c r="K1456" s="57">
        <v>44188</v>
      </c>
      <c r="L1456" s="57"/>
      <c r="M1456" s="59" t="s">
        <v>12703</v>
      </c>
      <c r="N1456" s="60">
        <v>4</v>
      </c>
      <c r="O1456" s="61">
        <v>21</v>
      </c>
      <c r="P1456" s="56" t="s">
        <v>12846</v>
      </c>
      <c r="Q1456" s="57">
        <v>44196</v>
      </c>
    </row>
    <row r="1457" spans="1:17" s="52" customFormat="1" ht="15.75" thickTop="1">
      <c r="A1457" s="50">
        <v>34409034</v>
      </c>
      <c r="B1457" s="51"/>
      <c r="H1457" s="52" t="s">
        <v>12609</v>
      </c>
      <c r="I1457" s="50"/>
      <c r="J1457" s="51">
        <v>44200</v>
      </c>
      <c r="K1457" s="51">
        <v>44200</v>
      </c>
      <c r="L1457" s="51"/>
      <c r="M1457" s="53" t="s">
        <v>12701</v>
      </c>
      <c r="N1457" s="54">
        <v>1</v>
      </c>
      <c r="O1457" s="55">
        <v>626</v>
      </c>
      <c r="P1457" s="50" t="s">
        <v>12591</v>
      </c>
      <c r="Q1457" s="51">
        <v>44290</v>
      </c>
    </row>
    <row r="1458" spans="1:17">
      <c r="A1458" s="8">
        <v>34409052</v>
      </c>
      <c r="H1458" t="s">
        <v>12609</v>
      </c>
      <c r="J1458" s="2">
        <v>44200</v>
      </c>
      <c r="K1458" s="2">
        <v>44200</v>
      </c>
      <c r="L1458" s="2"/>
      <c r="M1458" s="21" t="s">
        <v>12701</v>
      </c>
      <c r="N1458" s="35">
        <v>2</v>
      </c>
      <c r="O1458" s="7">
        <v>15</v>
      </c>
      <c r="P1458" s="8" t="s">
        <v>12591</v>
      </c>
      <c r="Q1458" s="2">
        <v>44290</v>
      </c>
    </row>
    <row r="1459" spans="1:17">
      <c r="A1459" s="8">
        <v>34409053</v>
      </c>
      <c r="H1459" t="s">
        <v>12609</v>
      </c>
      <c r="J1459" s="2">
        <v>44200</v>
      </c>
      <c r="K1459" s="2">
        <v>44200</v>
      </c>
      <c r="L1459" s="2"/>
      <c r="M1459" s="21" t="s">
        <v>12701</v>
      </c>
      <c r="N1459" s="35">
        <v>4</v>
      </c>
      <c r="O1459" s="7">
        <v>12</v>
      </c>
      <c r="P1459" s="8" t="s">
        <v>12591</v>
      </c>
      <c r="Q1459" s="2">
        <v>44290</v>
      </c>
    </row>
    <row r="1460" spans="1:17">
      <c r="A1460" s="8">
        <v>34409056</v>
      </c>
      <c r="H1460" t="s">
        <v>12609</v>
      </c>
      <c r="J1460" s="2">
        <v>44200</v>
      </c>
      <c r="K1460" s="2">
        <v>44200</v>
      </c>
      <c r="L1460" s="2"/>
      <c r="M1460" s="21" t="s">
        <v>12701</v>
      </c>
      <c r="N1460" s="35">
        <v>1</v>
      </c>
      <c r="O1460" s="7">
        <v>35</v>
      </c>
      <c r="P1460" s="8" t="s">
        <v>12591</v>
      </c>
      <c r="Q1460" s="2">
        <v>44290</v>
      </c>
    </row>
    <row r="1461" spans="1:17">
      <c r="A1461" s="8">
        <v>34409057</v>
      </c>
      <c r="H1461" t="s">
        <v>12609</v>
      </c>
      <c r="J1461" s="2">
        <v>44200</v>
      </c>
      <c r="K1461" s="2">
        <v>44200</v>
      </c>
      <c r="L1461" s="2"/>
      <c r="M1461" s="21" t="s">
        <v>12701</v>
      </c>
      <c r="N1461" s="35">
        <v>1</v>
      </c>
      <c r="O1461" s="7">
        <v>38</v>
      </c>
      <c r="P1461" s="8" t="s">
        <v>12591</v>
      </c>
      <c r="Q1461" s="2">
        <v>44290</v>
      </c>
    </row>
    <row r="1462" spans="1:17">
      <c r="A1462" s="8">
        <v>34409058</v>
      </c>
      <c r="H1462" t="s">
        <v>12609</v>
      </c>
      <c r="J1462" s="2">
        <v>44200</v>
      </c>
      <c r="K1462" s="2">
        <v>44200</v>
      </c>
      <c r="L1462" s="2"/>
      <c r="M1462" s="21" t="s">
        <v>12701</v>
      </c>
      <c r="N1462" s="35">
        <v>1</v>
      </c>
      <c r="O1462" s="7">
        <v>30</v>
      </c>
      <c r="P1462" s="8" t="s">
        <v>12591</v>
      </c>
      <c r="Q1462" s="2">
        <v>44290</v>
      </c>
    </row>
    <row r="1463" spans="1:17" s="58" customFormat="1" ht="15.75" thickBot="1">
      <c r="A1463" s="56">
        <v>34409068</v>
      </c>
      <c r="B1463" s="57"/>
      <c r="H1463" s="58" t="s">
        <v>12609</v>
      </c>
      <c r="I1463" s="56"/>
      <c r="J1463" s="57">
        <v>44200</v>
      </c>
      <c r="K1463" s="57">
        <v>44200</v>
      </c>
      <c r="L1463" s="57"/>
      <c r="M1463" s="59" t="s">
        <v>12701</v>
      </c>
      <c r="N1463" s="60">
        <v>1</v>
      </c>
      <c r="O1463" s="61">
        <v>68</v>
      </c>
      <c r="P1463" s="56" t="s">
        <v>12591</v>
      </c>
      <c r="Q1463" s="57">
        <v>44290</v>
      </c>
    </row>
    <row r="1464" spans="1:17" ht="16.5" thickTop="1" thickBot="1">
      <c r="A1464" s="8">
        <v>34409098</v>
      </c>
      <c r="H1464" t="s">
        <v>12626</v>
      </c>
      <c r="J1464" s="2">
        <v>44203</v>
      </c>
      <c r="K1464" s="2">
        <v>44207</v>
      </c>
      <c r="L1464" s="2"/>
      <c r="M1464" s="21" t="s">
        <v>12701</v>
      </c>
      <c r="N1464" s="35">
        <v>1</v>
      </c>
      <c r="O1464" s="7">
        <v>18.600000000000001</v>
      </c>
      <c r="P1464" s="8" t="s">
        <v>12705</v>
      </c>
      <c r="Q1464" s="2">
        <v>44297</v>
      </c>
    </row>
    <row r="1465" spans="1:17" s="80" customFormat="1" ht="16.5" thickTop="1" thickBot="1">
      <c r="A1465" s="78">
        <v>34409102</v>
      </c>
      <c r="B1465" s="79"/>
      <c r="H1465" s="80" t="s">
        <v>12611</v>
      </c>
      <c r="I1465" s="78"/>
      <c r="J1465" s="79">
        <v>44208</v>
      </c>
      <c r="K1465" s="79">
        <v>44208</v>
      </c>
      <c r="L1465" s="79"/>
      <c r="M1465" s="81" t="s">
        <v>12701</v>
      </c>
      <c r="N1465" s="82">
        <v>1</v>
      </c>
      <c r="O1465" s="83">
        <v>350</v>
      </c>
      <c r="P1465" s="78" t="s">
        <v>12745</v>
      </c>
      <c r="Q1465" s="79">
        <v>44298</v>
      </c>
    </row>
    <row r="1466" spans="1:17" ht="16.5" thickTop="1" thickBot="1">
      <c r="A1466" s="8">
        <v>3409110</v>
      </c>
      <c r="H1466" t="s">
        <v>12626</v>
      </c>
      <c r="J1466" s="2">
        <v>44209</v>
      </c>
      <c r="K1466" s="2">
        <v>44210</v>
      </c>
      <c r="L1466" s="2"/>
      <c r="N1466" s="35">
        <v>1</v>
      </c>
      <c r="O1466" s="7">
        <v>13.85</v>
      </c>
      <c r="P1466" s="8" t="s">
        <v>12705</v>
      </c>
      <c r="Q1466" s="2">
        <v>44300</v>
      </c>
    </row>
    <row r="1467" spans="1:17" s="52" customFormat="1" ht="15.75" thickTop="1">
      <c r="A1467" s="50">
        <v>34406726</v>
      </c>
      <c r="B1467" s="51"/>
      <c r="H1467" s="52" t="s">
        <v>12611</v>
      </c>
      <c r="I1467" s="50" t="s">
        <v>12847</v>
      </c>
      <c r="J1467" s="51">
        <v>44211</v>
      </c>
      <c r="K1467" s="51">
        <v>44215</v>
      </c>
      <c r="L1467" s="51"/>
      <c r="M1467" s="53" t="s">
        <v>12703</v>
      </c>
      <c r="N1467" s="54">
        <v>8</v>
      </c>
      <c r="O1467" s="55">
        <v>18</v>
      </c>
      <c r="P1467" s="50" t="s">
        <v>12844</v>
      </c>
      <c r="Q1467" s="51">
        <v>44305</v>
      </c>
    </row>
    <row r="1468" spans="1:17">
      <c r="A1468" s="8">
        <v>34406727</v>
      </c>
      <c r="H1468" t="s">
        <v>12611</v>
      </c>
      <c r="I1468" s="8" t="s">
        <v>12847</v>
      </c>
      <c r="J1468" s="2">
        <v>44211</v>
      </c>
      <c r="K1468" s="2">
        <v>44215</v>
      </c>
      <c r="L1468" s="2"/>
      <c r="M1468" s="21" t="s">
        <v>12703</v>
      </c>
      <c r="N1468" s="35">
        <v>8</v>
      </c>
      <c r="O1468" s="7">
        <v>17</v>
      </c>
      <c r="P1468" s="8" t="s">
        <v>12844</v>
      </c>
      <c r="Q1468" s="2">
        <v>44305</v>
      </c>
    </row>
    <row r="1469" spans="1:17" s="58" customFormat="1" ht="15.75" thickBot="1">
      <c r="A1469" s="56">
        <v>34406728</v>
      </c>
      <c r="B1469" s="57"/>
      <c r="H1469" s="58" t="s">
        <v>12611</v>
      </c>
      <c r="I1469" s="56" t="s">
        <v>12847</v>
      </c>
      <c r="J1469" s="57">
        <v>44211</v>
      </c>
      <c r="K1469" s="57">
        <v>44215</v>
      </c>
      <c r="L1469" s="57"/>
      <c r="M1469" s="59" t="s">
        <v>12701</v>
      </c>
      <c r="N1469" s="60">
        <v>8</v>
      </c>
      <c r="O1469" s="61">
        <v>42.5</v>
      </c>
      <c r="P1469" s="56" t="s">
        <v>12844</v>
      </c>
      <c r="Q1469" s="57">
        <v>44305</v>
      </c>
    </row>
    <row r="1470" spans="1:17" s="52" customFormat="1" ht="15.75" thickTop="1">
      <c r="A1470" s="50">
        <v>34406729</v>
      </c>
      <c r="B1470" s="51"/>
      <c r="H1470" s="52" t="s">
        <v>12609</v>
      </c>
      <c r="I1470" s="50" t="s">
        <v>12847</v>
      </c>
      <c r="J1470" s="51">
        <v>44211</v>
      </c>
      <c r="K1470" s="51">
        <v>44214</v>
      </c>
      <c r="L1470" s="51"/>
      <c r="M1470" s="53" t="s">
        <v>12701</v>
      </c>
      <c r="N1470" s="54">
        <v>2</v>
      </c>
      <c r="O1470" s="55">
        <v>76</v>
      </c>
      <c r="P1470" s="50" t="s">
        <v>12591</v>
      </c>
      <c r="Q1470" s="51">
        <v>44304</v>
      </c>
    </row>
    <row r="1471" spans="1:17">
      <c r="A1471" s="8">
        <v>34406730</v>
      </c>
      <c r="H1471" t="s">
        <v>12609</v>
      </c>
      <c r="I1471" s="8" t="s">
        <v>12847</v>
      </c>
      <c r="J1471" s="2">
        <v>44211</v>
      </c>
      <c r="K1471" s="2">
        <v>44214</v>
      </c>
      <c r="L1471" s="2"/>
      <c r="M1471" s="21" t="s">
        <v>12701</v>
      </c>
      <c r="N1471" s="35">
        <v>1</v>
      </c>
      <c r="O1471" s="7">
        <v>98</v>
      </c>
      <c r="P1471" s="8" t="s">
        <v>12591</v>
      </c>
      <c r="Q1471" s="2">
        <v>44304</v>
      </c>
    </row>
    <row r="1472" spans="1:17">
      <c r="A1472" s="8">
        <v>34406735</v>
      </c>
      <c r="H1472" t="s">
        <v>12609</v>
      </c>
      <c r="I1472" s="8" t="s">
        <v>12847</v>
      </c>
      <c r="J1472" s="2">
        <v>44211</v>
      </c>
      <c r="K1472" s="2">
        <v>44214</v>
      </c>
      <c r="L1472" s="2"/>
      <c r="M1472" s="21" t="s">
        <v>12701</v>
      </c>
      <c r="N1472" s="35">
        <v>2</v>
      </c>
      <c r="O1472" s="7">
        <v>78</v>
      </c>
      <c r="P1472" s="8" t="s">
        <v>12591</v>
      </c>
      <c r="Q1472" s="2">
        <v>44304</v>
      </c>
    </row>
    <row r="1473" spans="1:17" s="58" customFormat="1" ht="15.75" thickBot="1">
      <c r="A1473" s="56">
        <v>34406558</v>
      </c>
      <c r="B1473" s="57"/>
      <c r="H1473" s="58" t="s">
        <v>12609</v>
      </c>
      <c r="I1473" s="56" t="s">
        <v>12847</v>
      </c>
      <c r="J1473" s="57">
        <v>44211</v>
      </c>
      <c r="K1473" s="57">
        <v>44214</v>
      </c>
      <c r="L1473" s="57"/>
      <c r="M1473" s="59" t="s">
        <v>12813</v>
      </c>
      <c r="N1473" s="60">
        <v>4</v>
      </c>
      <c r="O1473" s="61">
        <v>15</v>
      </c>
      <c r="P1473" s="56" t="s">
        <v>12591</v>
      </c>
      <c r="Q1473" s="57">
        <v>44304</v>
      </c>
    </row>
    <row r="1474" spans="1:17" s="80" customFormat="1" ht="16.5" thickTop="1" thickBot="1">
      <c r="A1474" s="78">
        <v>34409137</v>
      </c>
      <c r="B1474" s="79"/>
      <c r="H1474" s="80" t="s">
        <v>12609</v>
      </c>
      <c r="I1474" s="78" t="s">
        <v>12847</v>
      </c>
      <c r="J1474" s="79">
        <v>44215</v>
      </c>
      <c r="K1474" s="79">
        <v>44215</v>
      </c>
      <c r="L1474" s="79"/>
      <c r="M1474" s="81" t="s">
        <v>12701</v>
      </c>
      <c r="N1474" s="82">
        <v>2</v>
      </c>
      <c r="O1474" s="83">
        <v>28</v>
      </c>
      <c r="P1474" s="78" t="s">
        <v>12614</v>
      </c>
      <c r="Q1474" s="79">
        <v>44305</v>
      </c>
    </row>
    <row r="1475" spans="1:17" s="80" customFormat="1" ht="16.5" thickTop="1" thickBot="1">
      <c r="A1475" s="78">
        <v>34406735</v>
      </c>
      <c r="B1475" s="79"/>
      <c r="H1475" s="80" t="s">
        <v>12609</v>
      </c>
      <c r="I1475" s="78" t="s">
        <v>12848</v>
      </c>
      <c r="J1475" s="79">
        <v>44217</v>
      </c>
      <c r="K1475" s="79">
        <v>44218</v>
      </c>
      <c r="L1475" s="79"/>
      <c r="M1475" s="81" t="s">
        <v>12701</v>
      </c>
      <c r="N1475" s="82">
        <v>2</v>
      </c>
      <c r="O1475" s="83">
        <v>52</v>
      </c>
      <c r="P1475" s="78" t="s">
        <v>12614</v>
      </c>
      <c r="Q1475" s="79">
        <v>44308</v>
      </c>
    </row>
    <row r="1476" spans="1:17" s="80" customFormat="1" ht="16.5" thickTop="1" thickBot="1">
      <c r="A1476" s="78">
        <v>34409150</v>
      </c>
      <c r="B1476" s="79"/>
      <c r="H1476" s="80" t="s">
        <v>12626</v>
      </c>
      <c r="I1476" s="78" t="s">
        <v>12847</v>
      </c>
      <c r="J1476" s="79">
        <v>44223</v>
      </c>
      <c r="K1476" s="79">
        <v>44224</v>
      </c>
      <c r="L1476" s="79"/>
      <c r="M1476" s="81" t="s">
        <v>12701</v>
      </c>
      <c r="N1476" s="82">
        <v>1</v>
      </c>
      <c r="O1476" s="83">
        <v>22.74</v>
      </c>
      <c r="P1476" s="78" t="s">
        <v>12656</v>
      </c>
      <c r="Q1476" s="79">
        <v>44314</v>
      </c>
    </row>
    <row r="1477" spans="1:17" s="52" customFormat="1" ht="15.75" thickTop="1">
      <c r="A1477" s="50">
        <v>34409190</v>
      </c>
      <c r="B1477" s="51"/>
      <c r="H1477" s="52" t="s">
        <v>12609</v>
      </c>
      <c r="I1477" s="50" t="s">
        <v>12847</v>
      </c>
      <c r="J1477" s="51">
        <v>44236</v>
      </c>
      <c r="K1477" s="51">
        <v>44236</v>
      </c>
      <c r="L1477" s="51"/>
      <c r="M1477" s="53" t="s">
        <v>12701</v>
      </c>
      <c r="N1477" s="54">
        <v>1</v>
      </c>
      <c r="O1477" s="55">
        <v>45</v>
      </c>
      <c r="P1477" s="50" t="s">
        <v>12849</v>
      </c>
      <c r="Q1477" s="51">
        <v>44325</v>
      </c>
    </row>
    <row r="1478" spans="1:17">
      <c r="A1478" s="8">
        <v>34409172</v>
      </c>
      <c r="H1478" t="s">
        <v>12609</v>
      </c>
      <c r="I1478" s="8" t="s">
        <v>12847</v>
      </c>
      <c r="J1478" s="2">
        <v>44236</v>
      </c>
      <c r="K1478" s="2">
        <v>44236</v>
      </c>
      <c r="L1478" s="2"/>
      <c r="M1478" s="21" t="s">
        <v>12701</v>
      </c>
      <c r="N1478" s="35">
        <v>1</v>
      </c>
      <c r="O1478" s="7">
        <v>28</v>
      </c>
      <c r="P1478" s="8" t="s">
        <v>12849</v>
      </c>
      <c r="Q1478" s="2">
        <v>44325</v>
      </c>
    </row>
    <row r="1479" spans="1:17">
      <c r="A1479" s="8">
        <v>34409173</v>
      </c>
      <c r="H1479" t="s">
        <v>12609</v>
      </c>
      <c r="I1479" s="8" t="s">
        <v>12847</v>
      </c>
      <c r="J1479" s="2">
        <v>44236</v>
      </c>
      <c r="K1479" s="2">
        <v>44236</v>
      </c>
      <c r="L1479" s="2"/>
      <c r="M1479" s="21" t="s">
        <v>12701</v>
      </c>
      <c r="N1479" s="35">
        <v>14</v>
      </c>
      <c r="O1479" s="7">
        <v>6</v>
      </c>
      <c r="P1479" s="8" t="s">
        <v>12849</v>
      </c>
      <c r="Q1479" s="2">
        <v>44325</v>
      </c>
    </row>
    <row r="1480" spans="1:17">
      <c r="A1480" s="8">
        <v>34409174</v>
      </c>
      <c r="H1480" t="s">
        <v>12609</v>
      </c>
      <c r="I1480" s="8" t="s">
        <v>12847</v>
      </c>
      <c r="J1480" s="2">
        <v>44236</v>
      </c>
      <c r="K1480" s="2">
        <v>44236</v>
      </c>
      <c r="L1480" s="2"/>
      <c r="M1480" s="21" t="s">
        <v>12701</v>
      </c>
      <c r="N1480" s="35">
        <v>3</v>
      </c>
      <c r="O1480" s="7">
        <v>68</v>
      </c>
      <c r="P1480" s="8" t="s">
        <v>12849</v>
      </c>
      <c r="Q1480" s="2">
        <v>44325</v>
      </c>
    </row>
    <row r="1481" spans="1:17">
      <c r="A1481" s="8">
        <v>34409175</v>
      </c>
      <c r="H1481" t="s">
        <v>12609</v>
      </c>
      <c r="I1481" s="8" t="s">
        <v>12847</v>
      </c>
      <c r="J1481" s="2">
        <v>44236</v>
      </c>
      <c r="K1481" s="2">
        <v>44236</v>
      </c>
      <c r="L1481" s="2"/>
      <c r="M1481" s="21" t="s">
        <v>12701</v>
      </c>
      <c r="N1481" s="35">
        <v>6</v>
      </c>
      <c r="O1481" s="7">
        <v>24</v>
      </c>
      <c r="P1481" s="8" t="s">
        <v>12849</v>
      </c>
      <c r="Q1481" s="2">
        <v>44325</v>
      </c>
    </row>
    <row r="1482" spans="1:17">
      <c r="A1482" s="8">
        <v>34409177</v>
      </c>
      <c r="H1482" t="s">
        <v>12609</v>
      </c>
      <c r="I1482" s="8" t="s">
        <v>12847</v>
      </c>
      <c r="J1482" s="2">
        <v>44236</v>
      </c>
      <c r="K1482" s="2">
        <v>44236</v>
      </c>
      <c r="L1482" s="2"/>
      <c r="M1482" s="21" t="s">
        <v>12701</v>
      </c>
      <c r="N1482" s="35">
        <v>2</v>
      </c>
      <c r="O1482" s="7">
        <v>6</v>
      </c>
      <c r="P1482" s="8" t="s">
        <v>12849</v>
      </c>
      <c r="Q1482" s="2">
        <v>44325</v>
      </c>
    </row>
    <row r="1483" spans="1:17">
      <c r="A1483" s="8">
        <v>34409178</v>
      </c>
      <c r="H1483" t="s">
        <v>12609</v>
      </c>
      <c r="I1483" s="8" t="s">
        <v>12847</v>
      </c>
      <c r="J1483" s="2">
        <v>44236</v>
      </c>
      <c r="K1483" s="2">
        <v>44236</v>
      </c>
      <c r="L1483" s="2"/>
      <c r="M1483" s="21" t="s">
        <v>12701</v>
      </c>
      <c r="N1483" s="35">
        <v>1</v>
      </c>
      <c r="O1483" s="7">
        <v>58</v>
      </c>
      <c r="P1483" s="8" t="s">
        <v>12849</v>
      </c>
      <c r="Q1483" s="2">
        <v>44325</v>
      </c>
    </row>
    <row r="1484" spans="1:17">
      <c r="A1484" s="8">
        <v>34409180</v>
      </c>
      <c r="H1484" t="s">
        <v>12609</v>
      </c>
      <c r="I1484" s="8" t="s">
        <v>12847</v>
      </c>
      <c r="J1484" s="2">
        <v>44236</v>
      </c>
      <c r="K1484" s="2">
        <v>44236</v>
      </c>
      <c r="L1484" s="2"/>
      <c r="M1484" s="21" t="s">
        <v>12701</v>
      </c>
      <c r="N1484" s="35">
        <v>1</v>
      </c>
      <c r="O1484" s="7">
        <v>30</v>
      </c>
      <c r="P1484" s="8" t="s">
        <v>12849</v>
      </c>
      <c r="Q1484" s="2">
        <v>44325</v>
      </c>
    </row>
    <row r="1485" spans="1:17">
      <c r="A1485" s="8">
        <v>34409181</v>
      </c>
      <c r="H1485" t="s">
        <v>12609</v>
      </c>
      <c r="I1485" s="8" t="s">
        <v>12847</v>
      </c>
      <c r="J1485" s="2">
        <v>44236</v>
      </c>
      <c r="K1485" s="2">
        <v>44236</v>
      </c>
      <c r="L1485" s="2"/>
      <c r="M1485" s="21" t="s">
        <v>12701</v>
      </c>
      <c r="N1485" s="35">
        <v>1</v>
      </c>
      <c r="O1485" s="7">
        <v>28</v>
      </c>
      <c r="P1485" s="8" t="s">
        <v>12849</v>
      </c>
      <c r="Q1485" s="2">
        <v>44325</v>
      </c>
    </row>
    <row r="1486" spans="1:17">
      <c r="A1486" s="8">
        <v>34409182</v>
      </c>
      <c r="H1486" t="s">
        <v>12609</v>
      </c>
      <c r="I1486" s="8" t="s">
        <v>12847</v>
      </c>
      <c r="J1486" s="2">
        <v>44236</v>
      </c>
      <c r="K1486" s="2">
        <v>44236</v>
      </c>
      <c r="L1486" s="2"/>
      <c r="M1486" s="21" t="s">
        <v>12701</v>
      </c>
      <c r="N1486" s="35">
        <v>2</v>
      </c>
      <c r="O1486" s="7">
        <v>19</v>
      </c>
      <c r="P1486" s="8" t="s">
        <v>12849</v>
      </c>
      <c r="Q1486" s="2">
        <v>44325</v>
      </c>
    </row>
    <row r="1487" spans="1:17">
      <c r="A1487" s="8">
        <v>34409183</v>
      </c>
      <c r="H1487" t="s">
        <v>12609</v>
      </c>
      <c r="I1487" s="8" t="s">
        <v>12847</v>
      </c>
      <c r="J1487" s="2">
        <v>44236</v>
      </c>
      <c r="K1487" s="2">
        <v>44236</v>
      </c>
      <c r="L1487" s="2"/>
      <c r="M1487" s="21" t="s">
        <v>12701</v>
      </c>
      <c r="N1487" s="35">
        <v>2</v>
      </c>
      <c r="O1487" s="7">
        <v>19</v>
      </c>
      <c r="P1487" s="8" t="s">
        <v>12849</v>
      </c>
      <c r="Q1487" s="2">
        <v>44325</v>
      </c>
    </row>
    <row r="1488" spans="1:17" s="58" customFormat="1" ht="15.75" thickBot="1">
      <c r="A1488" s="56">
        <v>34409184</v>
      </c>
      <c r="B1488" s="57"/>
      <c r="H1488" s="58" t="s">
        <v>12609</v>
      </c>
      <c r="I1488" s="56" t="s">
        <v>12847</v>
      </c>
      <c r="J1488" s="57">
        <v>44236</v>
      </c>
      <c r="K1488" s="57">
        <v>44236</v>
      </c>
      <c r="L1488" s="57"/>
      <c r="M1488" s="59" t="s">
        <v>12701</v>
      </c>
      <c r="N1488" s="60">
        <v>1</v>
      </c>
      <c r="O1488" s="61">
        <v>85</v>
      </c>
      <c r="P1488" s="56" t="s">
        <v>12849</v>
      </c>
      <c r="Q1488" s="57">
        <v>44325</v>
      </c>
    </row>
    <row r="1489" spans="1:18" s="52" customFormat="1" ht="15.75" thickTop="1">
      <c r="A1489" s="50">
        <v>34409185</v>
      </c>
      <c r="B1489" s="51"/>
      <c r="H1489" s="52" t="s">
        <v>12834</v>
      </c>
      <c r="I1489" s="50" t="s">
        <v>12847</v>
      </c>
      <c r="J1489" s="51">
        <v>44237</v>
      </c>
      <c r="K1489" s="51">
        <v>44237</v>
      </c>
      <c r="L1489" s="51"/>
      <c r="M1489" s="53" t="s">
        <v>12701</v>
      </c>
      <c r="N1489" s="54">
        <v>2</v>
      </c>
      <c r="O1489" s="55">
        <v>65.930000000000007</v>
      </c>
      <c r="P1489" s="54" t="s">
        <v>12850</v>
      </c>
      <c r="Q1489" s="51">
        <v>44297</v>
      </c>
    </row>
    <row r="1490" spans="1:18">
      <c r="A1490" s="8">
        <v>34409186</v>
      </c>
      <c r="H1490" t="s">
        <v>12834</v>
      </c>
      <c r="I1490" s="8" t="s">
        <v>12847</v>
      </c>
      <c r="J1490" s="2">
        <v>44237</v>
      </c>
      <c r="K1490" s="2">
        <v>44237</v>
      </c>
      <c r="L1490" s="2"/>
      <c r="M1490" s="21" t="s">
        <v>12701</v>
      </c>
      <c r="N1490" s="35">
        <v>1</v>
      </c>
      <c r="O1490" s="7">
        <v>164.2</v>
      </c>
      <c r="P1490" s="35" t="s">
        <v>12850</v>
      </c>
      <c r="Q1490" s="2">
        <v>44297</v>
      </c>
    </row>
    <row r="1491" spans="1:18">
      <c r="A1491" s="8">
        <v>34409187</v>
      </c>
      <c r="H1491" t="s">
        <v>12834</v>
      </c>
      <c r="I1491" s="8" t="s">
        <v>12847</v>
      </c>
      <c r="J1491" s="2">
        <v>44237</v>
      </c>
      <c r="K1491" s="2">
        <v>44237</v>
      </c>
      <c r="L1491" s="2"/>
      <c r="M1491" s="21" t="s">
        <v>12701</v>
      </c>
      <c r="N1491" s="35">
        <v>1</v>
      </c>
      <c r="O1491" s="7">
        <v>168.65</v>
      </c>
      <c r="P1491" s="35" t="s">
        <v>12850</v>
      </c>
      <c r="Q1491" s="2">
        <v>44297</v>
      </c>
    </row>
    <row r="1492" spans="1:18">
      <c r="A1492" s="8">
        <v>34409188</v>
      </c>
      <c r="H1492" t="s">
        <v>12834</v>
      </c>
      <c r="I1492" s="8" t="s">
        <v>12847</v>
      </c>
      <c r="J1492" s="2">
        <v>44237</v>
      </c>
      <c r="K1492" s="2">
        <v>44237</v>
      </c>
      <c r="L1492" s="2"/>
      <c r="M1492" s="21" t="s">
        <v>12701</v>
      </c>
      <c r="N1492" s="35">
        <v>1</v>
      </c>
      <c r="O1492" s="7">
        <v>168.65</v>
      </c>
      <c r="P1492" s="35" t="s">
        <v>12850</v>
      </c>
      <c r="Q1492" s="2">
        <v>44297</v>
      </c>
    </row>
    <row r="1493" spans="1:18" s="58" customFormat="1" ht="15.75" thickBot="1">
      <c r="A1493" s="56">
        <v>34409189</v>
      </c>
      <c r="B1493" s="57"/>
      <c r="H1493" s="58" t="s">
        <v>12834</v>
      </c>
      <c r="I1493" s="56" t="s">
        <v>12847</v>
      </c>
      <c r="J1493" s="57">
        <v>44237</v>
      </c>
      <c r="K1493" s="57">
        <v>44237</v>
      </c>
      <c r="L1493" s="57"/>
      <c r="M1493" s="59" t="s">
        <v>12701</v>
      </c>
      <c r="N1493" s="60">
        <v>1</v>
      </c>
      <c r="O1493" s="61">
        <v>178.75</v>
      </c>
      <c r="P1493" s="60" t="s">
        <v>12850</v>
      </c>
      <c r="Q1493" s="57">
        <v>44297</v>
      </c>
    </row>
    <row r="1494" spans="1:18" ht="15.75" thickTop="1">
      <c r="A1494" s="8">
        <v>34409195</v>
      </c>
      <c r="H1494" t="s">
        <v>12609</v>
      </c>
      <c r="I1494" s="8" t="s">
        <v>12847</v>
      </c>
      <c r="J1494" s="2">
        <v>44238</v>
      </c>
      <c r="K1494" s="2">
        <v>44245</v>
      </c>
      <c r="L1494" s="2"/>
      <c r="M1494" s="21" t="s">
        <v>12701</v>
      </c>
      <c r="N1494" s="35">
        <v>1</v>
      </c>
      <c r="O1494" s="7">
        <v>35</v>
      </c>
      <c r="P1494" s="35" t="s">
        <v>12591</v>
      </c>
      <c r="Q1494" s="2">
        <v>44334</v>
      </c>
    </row>
    <row r="1495" spans="1:18">
      <c r="A1495" s="8">
        <v>34409197</v>
      </c>
      <c r="H1495" t="s">
        <v>12609</v>
      </c>
      <c r="I1495" s="8" t="s">
        <v>12851</v>
      </c>
      <c r="J1495" s="2">
        <v>44239</v>
      </c>
      <c r="K1495" s="2">
        <v>44242</v>
      </c>
      <c r="M1495" s="21" t="s">
        <v>12701</v>
      </c>
      <c r="N1495" s="35">
        <v>4</v>
      </c>
      <c r="O1495" s="7">
        <v>19</v>
      </c>
      <c r="P1495" s="35" t="s">
        <v>12591</v>
      </c>
      <c r="Q1495" s="2">
        <v>44331</v>
      </c>
    </row>
    <row r="1496" spans="1:18" s="58" customFormat="1" ht="15.75" thickBot="1">
      <c r="A1496" s="56">
        <v>34409198</v>
      </c>
      <c r="B1496" s="57"/>
      <c r="H1496" s="58" t="s">
        <v>12609</v>
      </c>
      <c r="I1496" s="56" t="s">
        <v>12851</v>
      </c>
      <c r="J1496" s="57">
        <v>44239</v>
      </c>
      <c r="K1496" s="2">
        <v>44242</v>
      </c>
      <c r="M1496" s="59" t="s">
        <v>12701</v>
      </c>
      <c r="N1496" s="60">
        <v>8</v>
      </c>
      <c r="O1496" s="61">
        <v>8</v>
      </c>
      <c r="P1496" s="60" t="s">
        <v>12591</v>
      </c>
      <c r="Q1496" s="57">
        <v>44331</v>
      </c>
    </row>
    <row r="1497" spans="1:18" s="52" customFormat="1" ht="15.75" thickTop="1">
      <c r="A1497" s="50">
        <v>34409200</v>
      </c>
      <c r="B1497" s="51"/>
      <c r="H1497" s="52" t="s">
        <v>12609</v>
      </c>
      <c r="I1497" s="50" t="s">
        <v>12851</v>
      </c>
      <c r="J1497" s="51">
        <v>44243</v>
      </c>
      <c r="K1497" s="51">
        <v>44243</v>
      </c>
      <c r="L1497" s="51"/>
      <c r="M1497" s="53" t="s">
        <v>12701</v>
      </c>
      <c r="N1497" s="54">
        <v>1</v>
      </c>
      <c r="O1497" s="55">
        <v>25</v>
      </c>
      <c r="P1497" s="54" t="s">
        <v>12591</v>
      </c>
      <c r="Q1497" s="51">
        <v>44334</v>
      </c>
    </row>
    <row r="1498" spans="1:18">
      <c r="A1498" s="8">
        <v>34409201</v>
      </c>
      <c r="H1498" t="s">
        <v>12609</v>
      </c>
      <c r="I1498" s="8" t="s">
        <v>12851</v>
      </c>
      <c r="J1498" s="2">
        <v>44243</v>
      </c>
      <c r="K1498" s="2">
        <v>44243</v>
      </c>
      <c r="L1498" s="2"/>
      <c r="M1498" s="21" t="s">
        <v>12701</v>
      </c>
      <c r="N1498" s="35">
        <v>1</v>
      </c>
      <c r="O1498" s="7">
        <v>25</v>
      </c>
      <c r="P1498" s="35" t="s">
        <v>12591</v>
      </c>
      <c r="Q1498" s="2">
        <v>44334</v>
      </c>
    </row>
    <row r="1499" spans="1:18" s="58" customFormat="1" ht="15.75" thickBot="1">
      <c r="A1499" s="56">
        <v>34409202</v>
      </c>
      <c r="B1499" s="57"/>
      <c r="H1499" s="58" t="s">
        <v>12609</v>
      </c>
      <c r="I1499" s="56" t="s">
        <v>12851</v>
      </c>
      <c r="J1499" s="57">
        <v>44243</v>
      </c>
      <c r="K1499" s="57">
        <v>44243</v>
      </c>
      <c r="L1499" s="57"/>
      <c r="M1499" s="59" t="s">
        <v>12701</v>
      </c>
      <c r="N1499" s="60">
        <v>1</v>
      </c>
      <c r="O1499" s="61">
        <v>25</v>
      </c>
      <c r="P1499" s="60" t="s">
        <v>12591</v>
      </c>
      <c r="Q1499" s="57">
        <v>44334</v>
      </c>
    </row>
    <row r="1500" spans="1:18" ht="15.75" thickTop="1">
      <c r="A1500" s="125">
        <v>34409196</v>
      </c>
      <c r="H1500" t="s">
        <v>12644</v>
      </c>
      <c r="I1500" s="8" t="s">
        <v>12851</v>
      </c>
      <c r="J1500" s="2">
        <v>44239</v>
      </c>
      <c r="K1500" s="2">
        <v>44242</v>
      </c>
      <c r="M1500" s="21" t="s">
        <v>12701</v>
      </c>
      <c r="N1500" s="35">
        <v>8</v>
      </c>
      <c r="O1500" s="7">
        <v>21.1</v>
      </c>
      <c r="P1500" s="35" t="s">
        <v>12852</v>
      </c>
      <c r="R1500" t="s">
        <v>12853</v>
      </c>
    </row>
    <row r="1501" spans="1:18">
      <c r="A1501" s="125">
        <v>34409199</v>
      </c>
      <c r="H1501" t="s">
        <v>12644</v>
      </c>
      <c r="I1501" s="8" t="s">
        <v>12851</v>
      </c>
      <c r="J1501" s="2">
        <v>44239</v>
      </c>
      <c r="K1501" s="2">
        <v>44242</v>
      </c>
      <c r="M1501" s="21" t="s">
        <v>12701</v>
      </c>
      <c r="N1501" s="35">
        <v>16</v>
      </c>
      <c r="O1501" s="7">
        <v>7.75</v>
      </c>
      <c r="P1501" s="35" t="s">
        <v>12852</v>
      </c>
      <c r="R1501" t="s">
        <v>12853</v>
      </c>
    </row>
    <row r="1502" spans="1:18">
      <c r="A1502" s="125">
        <v>34409157</v>
      </c>
      <c r="H1502" t="s">
        <v>12644</v>
      </c>
      <c r="I1502" s="8" t="s">
        <v>12851</v>
      </c>
      <c r="J1502" s="2">
        <v>44239</v>
      </c>
      <c r="K1502" s="2">
        <v>44242</v>
      </c>
      <c r="M1502" s="21" t="s">
        <v>12701</v>
      </c>
      <c r="N1502" s="35">
        <v>2</v>
      </c>
      <c r="O1502" s="7">
        <v>33.450000000000003</v>
      </c>
      <c r="P1502" s="35" t="s">
        <v>12852</v>
      </c>
      <c r="R1502" t="s">
        <v>12853</v>
      </c>
    </row>
    <row r="1503" spans="1:18">
      <c r="A1503" s="125">
        <v>34409158</v>
      </c>
      <c r="H1503" t="s">
        <v>12644</v>
      </c>
      <c r="I1503" s="8" t="s">
        <v>12851</v>
      </c>
      <c r="J1503" s="2">
        <v>44239</v>
      </c>
      <c r="K1503" s="2">
        <v>44242</v>
      </c>
      <c r="M1503" s="21" t="s">
        <v>12701</v>
      </c>
      <c r="N1503" s="35">
        <v>2</v>
      </c>
      <c r="O1503" s="7">
        <v>37.65</v>
      </c>
      <c r="P1503" s="35" t="s">
        <v>12852</v>
      </c>
      <c r="R1503" t="s">
        <v>12853</v>
      </c>
    </row>
    <row r="1504" spans="1:18">
      <c r="A1504" s="125">
        <v>34409159</v>
      </c>
      <c r="H1504" t="s">
        <v>12644</v>
      </c>
      <c r="I1504" s="8" t="s">
        <v>12851</v>
      </c>
      <c r="J1504" s="2">
        <v>44239</v>
      </c>
      <c r="K1504" s="2">
        <v>44242</v>
      </c>
      <c r="M1504" s="21" t="s">
        <v>12701</v>
      </c>
      <c r="N1504" s="35">
        <v>2</v>
      </c>
      <c r="O1504" s="7">
        <v>42.5</v>
      </c>
      <c r="P1504" s="35" t="s">
        <v>12852</v>
      </c>
      <c r="R1504" t="s">
        <v>12853</v>
      </c>
    </row>
    <row r="1505" spans="1:18">
      <c r="A1505" s="125">
        <v>34409160</v>
      </c>
      <c r="H1505" t="s">
        <v>12644</v>
      </c>
      <c r="I1505" s="8" t="s">
        <v>12851</v>
      </c>
      <c r="J1505" s="2">
        <v>44239</v>
      </c>
      <c r="K1505" s="2">
        <v>44242</v>
      </c>
      <c r="M1505" s="21" t="s">
        <v>12701</v>
      </c>
      <c r="N1505" s="35">
        <v>2</v>
      </c>
      <c r="O1505" s="7">
        <v>46.3</v>
      </c>
      <c r="P1505" s="35" t="s">
        <v>12852</v>
      </c>
      <c r="R1505" t="s">
        <v>12853</v>
      </c>
    </row>
    <row r="1506" spans="1:18">
      <c r="A1506" s="125">
        <v>34409161</v>
      </c>
      <c r="H1506" t="s">
        <v>12644</v>
      </c>
      <c r="I1506" s="8" t="s">
        <v>12851</v>
      </c>
      <c r="J1506" s="2">
        <v>44239</v>
      </c>
      <c r="K1506" s="2">
        <v>44242</v>
      </c>
      <c r="M1506" s="21" t="s">
        <v>12701</v>
      </c>
      <c r="N1506" s="35">
        <v>4</v>
      </c>
      <c r="O1506" s="7">
        <v>20.3</v>
      </c>
      <c r="P1506" s="35" t="s">
        <v>12852</v>
      </c>
      <c r="R1506" t="s">
        <v>12853</v>
      </c>
    </row>
    <row r="1507" spans="1:18">
      <c r="A1507" s="125">
        <v>34409162</v>
      </c>
      <c r="H1507" t="s">
        <v>12644</v>
      </c>
      <c r="I1507" s="8" t="s">
        <v>12851</v>
      </c>
      <c r="J1507" s="2">
        <v>44239</v>
      </c>
      <c r="K1507" s="2">
        <v>44242</v>
      </c>
      <c r="M1507" s="21" t="s">
        <v>12701</v>
      </c>
      <c r="N1507" s="35">
        <v>4</v>
      </c>
      <c r="O1507" s="7">
        <v>22.45</v>
      </c>
      <c r="P1507" s="35" t="s">
        <v>12852</v>
      </c>
      <c r="R1507" t="s">
        <v>12853</v>
      </c>
    </row>
    <row r="1508" spans="1:18">
      <c r="A1508" s="125">
        <v>34409163</v>
      </c>
      <c r="H1508" t="s">
        <v>12644</v>
      </c>
      <c r="I1508" s="8" t="s">
        <v>12851</v>
      </c>
      <c r="J1508" s="2">
        <v>44239</v>
      </c>
      <c r="K1508" s="2">
        <v>44242</v>
      </c>
      <c r="M1508" s="21" t="s">
        <v>12701</v>
      </c>
      <c r="N1508" s="35">
        <v>4</v>
      </c>
      <c r="O1508" s="7">
        <v>24.9</v>
      </c>
      <c r="P1508" s="35" t="s">
        <v>12852</v>
      </c>
      <c r="R1508" t="s">
        <v>12853</v>
      </c>
    </row>
    <row r="1509" spans="1:18" ht="15.75" thickBot="1">
      <c r="A1509" s="125">
        <v>34409164</v>
      </c>
      <c r="H1509" t="s">
        <v>12644</v>
      </c>
      <c r="I1509" s="8" t="s">
        <v>12851</v>
      </c>
      <c r="J1509" s="2">
        <v>44239</v>
      </c>
      <c r="K1509" s="2">
        <v>44242</v>
      </c>
      <c r="M1509" s="21" t="s">
        <v>12701</v>
      </c>
      <c r="N1509" s="35">
        <v>4</v>
      </c>
      <c r="O1509" s="7">
        <v>26.65</v>
      </c>
      <c r="P1509" s="35" t="s">
        <v>12852</v>
      </c>
      <c r="R1509" t="s">
        <v>12853</v>
      </c>
    </row>
    <row r="1510" spans="1:18" s="52" customFormat="1" ht="15.75" thickTop="1">
      <c r="A1510" s="50">
        <v>34409204</v>
      </c>
      <c r="B1510" s="51"/>
      <c r="H1510" s="52" t="s">
        <v>12644</v>
      </c>
      <c r="I1510" s="50" t="s">
        <v>12851</v>
      </c>
      <c r="J1510" s="51">
        <v>44245</v>
      </c>
      <c r="K1510" s="51">
        <v>44245</v>
      </c>
      <c r="M1510" s="53" t="s">
        <v>12701</v>
      </c>
      <c r="N1510" s="54">
        <v>1</v>
      </c>
      <c r="O1510" s="55">
        <v>36.15</v>
      </c>
      <c r="P1510" s="54" t="s">
        <v>12745</v>
      </c>
      <c r="Q1510" s="51">
        <v>44252</v>
      </c>
    </row>
    <row r="1511" spans="1:18">
      <c r="A1511" s="8">
        <v>34409205</v>
      </c>
      <c r="H1511" t="s">
        <v>12644</v>
      </c>
      <c r="I1511" s="8" t="s">
        <v>12851</v>
      </c>
      <c r="J1511" s="2">
        <v>44245</v>
      </c>
      <c r="K1511" s="2">
        <v>44245</v>
      </c>
      <c r="M1511" s="21" t="s">
        <v>12701</v>
      </c>
      <c r="N1511" s="35">
        <v>1</v>
      </c>
      <c r="O1511" s="7">
        <v>38.25</v>
      </c>
      <c r="P1511" s="35" t="s">
        <v>12745</v>
      </c>
      <c r="Q1511" s="2">
        <v>44252</v>
      </c>
    </row>
    <row r="1512" spans="1:18">
      <c r="A1512" s="8">
        <v>34409206</v>
      </c>
      <c r="H1512" t="s">
        <v>12644</v>
      </c>
      <c r="I1512" s="8" t="s">
        <v>12851</v>
      </c>
      <c r="J1512" s="2">
        <v>44245</v>
      </c>
      <c r="K1512" s="2">
        <v>44245</v>
      </c>
      <c r="M1512" s="21" t="s">
        <v>12701</v>
      </c>
      <c r="N1512" s="35">
        <v>1</v>
      </c>
      <c r="O1512" s="7">
        <v>40.65</v>
      </c>
      <c r="P1512" s="35" t="s">
        <v>12745</v>
      </c>
      <c r="Q1512" s="2">
        <v>44252</v>
      </c>
    </row>
    <row r="1513" spans="1:18" s="58" customFormat="1" ht="15.75" thickBot="1">
      <c r="A1513" s="56">
        <v>34409207</v>
      </c>
      <c r="B1513" s="57"/>
      <c r="H1513" s="58" t="s">
        <v>12644</v>
      </c>
      <c r="I1513" s="56" t="s">
        <v>12851</v>
      </c>
      <c r="J1513" s="57">
        <v>44245</v>
      </c>
      <c r="K1513" s="57">
        <v>44245</v>
      </c>
      <c r="M1513" s="59" t="s">
        <v>12701</v>
      </c>
      <c r="N1513" s="60">
        <v>1</v>
      </c>
      <c r="O1513" s="61">
        <v>42.5</v>
      </c>
      <c r="P1513" s="60" t="s">
        <v>12745</v>
      </c>
      <c r="Q1513" s="57">
        <v>44252</v>
      </c>
    </row>
    <row r="1514" spans="1:18" s="80" customFormat="1" ht="16.5" thickTop="1" thickBot="1">
      <c r="A1514" s="78">
        <v>34409203</v>
      </c>
      <c r="B1514" s="79"/>
      <c r="H1514" s="80" t="s">
        <v>12609</v>
      </c>
      <c r="I1514" s="78" t="s">
        <v>12851</v>
      </c>
      <c r="J1514" s="79">
        <v>44245</v>
      </c>
      <c r="K1514" s="79">
        <v>44245</v>
      </c>
      <c r="M1514" s="81" t="s">
        <v>12701</v>
      </c>
      <c r="N1514" s="82">
        <v>1</v>
      </c>
      <c r="O1514" s="83">
        <v>75</v>
      </c>
      <c r="P1514" s="82" t="s">
        <v>12591</v>
      </c>
      <c r="Q1514" s="79">
        <v>44334</v>
      </c>
    </row>
    <row r="1515" spans="1:18" s="80" customFormat="1" ht="16.5" thickTop="1" thickBot="1">
      <c r="A1515" s="78">
        <v>34409222</v>
      </c>
      <c r="B1515" s="79"/>
      <c r="H1515" s="80" t="s">
        <v>12609</v>
      </c>
      <c r="I1515" s="78" t="s">
        <v>12847</v>
      </c>
      <c r="J1515" s="79">
        <v>44260</v>
      </c>
      <c r="K1515" s="79">
        <v>44260</v>
      </c>
      <c r="L1515" s="79"/>
      <c r="M1515" s="81" t="s">
        <v>12701</v>
      </c>
      <c r="N1515" s="82">
        <v>1</v>
      </c>
      <c r="O1515" s="83">
        <v>285</v>
      </c>
      <c r="P1515" s="78" t="s">
        <v>12849</v>
      </c>
      <c r="Q1515" s="79">
        <v>44352</v>
      </c>
    </row>
    <row r="1516" spans="1:18" s="52" customFormat="1" ht="15.75" thickTop="1">
      <c r="A1516" s="50">
        <v>34409223</v>
      </c>
      <c r="B1516" s="51"/>
      <c r="H1516" s="52" t="s">
        <v>12609</v>
      </c>
      <c r="I1516" s="50" t="s">
        <v>12847</v>
      </c>
      <c r="J1516" s="51">
        <v>44260</v>
      </c>
      <c r="K1516" s="51">
        <v>44260</v>
      </c>
      <c r="L1516" s="51"/>
      <c r="M1516" s="53" t="s">
        <v>12701</v>
      </c>
      <c r="N1516" s="54">
        <v>1</v>
      </c>
      <c r="O1516" s="55">
        <v>98</v>
      </c>
      <c r="P1516" s="50" t="s">
        <v>12591</v>
      </c>
      <c r="Q1516" s="51">
        <v>44352</v>
      </c>
    </row>
    <row r="1517" spans="1:18">
      <c r="A1517" s="8">
        <v>34409224</v>
      </c>
      <c r="H1517" t="s">
        <v>12609</v>
      </c>
      <c r="I1517" s="8" t="s">
        <v>12847</v>
      </c>
      <c r="J1517" s="2">
        <v>44260</v>
      </c>
      <c r="K1517" s="2">
        <v>44260</v>
      </c>
      <c r="L1517" s="2"/>
      <c r="M1517" s="21" t="s">
        <v>12701</v>
      </c>
      <c r="N1517" s="35">
        <v>1</v>
      </c>
      <c r="O1517" s="7">
        <v>56</v>
      </c>
      <c r="P1517" s="8" t="s">
        <v>12591</v>
      </c>
      <c r="Q1517" s="2">
        <v>44352</v>
      </c>
    </row>
    <row r="1518" spans="1:18" s="58" customFormat="1" ht="15.75" thickBot="1">
      <c r="A1518" s="56">
        <v>34409225</v>
      </c>
      <c r="B1518" s="57"/>
      <c r="H1518" s="58" t="s">
        <v>12609</v>
      </c>
      <c r="I1518" s="56" t="s">
        <v>12847</v>
      </c>
      <c r="J1518" s="57">
        <v>44260</v>
      </c>
      <c r="K1518" s="57">
        <v>44260</v>
      </c>
      <c r="L1518" s="57"/>
      <c r="M1518" s="59" t="s">
        <v>12701</v>
      </c>
      <c r="N1518" s="60">
        <v>1</v>
      </c>
      <c r="O1518" s="61">
        <v>92</v>
      </c>
      <c r="P1518" s="56" t="s">
        <v>12591</v>
      </c>
      <c r="Q1518" s="57">
        <v>44352</v>
      </c>
    </row>
    <row r="1519" spans="1:18" s="80" customFormat="1" ht="16.5" thickTop="1" thickBot="1">
      <c r="A1519" s="78">
        <v>34409264</v>
      </c>
      <c r="B1519" s="79"/>
      <c r="H1519" s="80" t="s">
        <v>12609</v>
      </c>
      <c r="I1519" s="78" t="s">
        <v>12847</v>
      </c>
      <c r="J1519" s="79">
        <v>44263</v>
      </c>
      <c r="K1519" s="79">
        <v>44264</v>
      </c>
      <c r="L1519" s="79"/>
      <c r="M1519" s="81" t="s">
        <v>12701</v>
      </c>
      <c r="N1519" s="82">
        <v>1</v>
      </c>
      <c r="O1519" s="83">
        <v>30</v>
      </c>
      <c r="P1519" s="78" t="s">
        <v>12591</v>
      </c>
      <c r="Q1519" s="79">
        <v>44356</v>
      </c>
    </row>
    <row r="1520" spans="1:18" s="52" customFormat="1" ht="15.75" thickTop="1">
      <c r="A1520" s="50">
        <v>34409141</v>
      </c>
      <c r="B1520" s="51"/>
      <c r="H1520" s="52" t="s">
        <v>12611</v>
      </c>
      <c r="I1520" s="50" t="s">
        <v>12847</v>
      </c>
      <c r="J1520" s="51">
        <v>44266</v>
      </c>
      <c r="K1520" s="51">
        <v>44267</v>
      </c>
      <c r="L1520" s="51"/>
      <c r="M1520" s="53" t="s">
        <v>12703</v>
      </c>
      <c r="N1520" s="54">
        <v>1</v>
      </c>
      <c r="O1520" s="55">
        <v>150</v>
      </c>
      <c r="P1520" s="50" t="s">
        <v>12854</v>
      </c>
      <c r="R1520" s="52" t="s">
        <v>12853</v>
      </c>
    </row>
    <row r="1521" spans="1:18" s="58" customFormat="1" ht="15.75" thickBot="1">
      <c r="A1521" s="56">
        <v>34409144</v>
      </c>
      <c r="B1521" s="57"/>
      <c r="H1521" s="58" t="s">
        <v>12611</v>
      </c>
      <c r="I1521" s="56" t="s">
        <v>12847</v>
      </c>
      <c r="J1521" s="57">
        <v>44266</v>
      </c>
      <c r="K1521" s="57">
        <v>44267</v>
      </c>
      <c r="L1521" s="57"/>
      <c r="M1521" s="59" t="s">
        <v>12703</v>
      </c>
      <c r="N1521" s="60">
        <v>1</v>
      </c>
      <c r="O1521" s="61">
        <v>150</v>
      </c>
      <c r="P1521" s="56" t="s">
        <v>12854</v>
      </c>
      <c r="R1521" s="58" t="s">
        <v>12853</v>
      </c>
    </row>
    <row r="1522" spans="1:18" s="80" customFormat="1" ht="16.5" thickTop="1" thickBot="1">
      <c r="A1522" s="78">
        <v>34409332</v>
      </c>
      <c r="B1522" s="79"/>
      <c r="H1522" s="80" t="s">
        <v>12626</v>
      </c>
      <c r="I1522" s="78" t="s">
        <v>12847</v>
      </c>
      <c r="J1522" s="79">
        <v>44281</v>
      </c>
      <c r="K1522" s="79">
        <v>44284</v>
      </c>
      <c r="L1522" s="79"/>
      <c r="M1522" s="81" t="s">
        <v>12701</v>
      </c>
      <c r="N1522" s="82">
        <v>1</v>
      </c>
      <c r="O1522" s="83">
        <v>1104.5999999999999</v>
      </c>
      <c r="P1522" s="78" t="s">
        <v>12656</v>
      </c>
      <c r="Q1522" s="79">
        <v>44376</v>
      </c>
    </row>
    <row r="1523" spans="1:18" ht="15.75" thickTop="1">
      <c r="A1523" s="8">
        <v>34409362</v>
      </c>
      <c r="H1523" t="s">
        <v>12609</v>
      </c>
      <c r="I1523" s="8" t="s">
        <v>12847</v>
      </c>
      <c r="J1523" s="2">
        <v>44287</v>
      </c>
      <c r="K1523" s="2">
        <v>44287</v>
      </c>
      <c r="L1523" s="2">
        <v>44293</v>
      </c>
      <c r="M1523" s="21" t="s">
        <v>12701</v>
      </c>
      <c r="N1523" s="35">
        <v>2</v>
      </c>
      <c r="O1523" s="7">
        <v>19</v>
      </c>
      <c r="P1523" s="8" t="s">
        <v>12855</v>
      </c>
      <c r="Q1523" s="2">
        <v>44378</v>
      </c>
    </row>
    <row r="1524" spans="1:18" s="58" customFormat="1" ht="15.75" thickBot="1">
      <c r="A1524" s="56">
        <v>34409363</v>
      </c>
      <c r="B1524" s="57"/>
      <c r="H1524" s="58" t="s">
        <v>12609</v>
      </c>
      <c r="I1524" s="56" t="s">
        <v>12847</v>
      </c>
      <c r="J1524" s="57">
        <v>44287</v>
      </c>
      <c r="K1524" s="57">
        <v>44287</v>
      </c>
      <c r="L1524" s="57">
        <v>44293</v>
      </c>
      <c r="M1524" s="59" t="s">
        <v>12701</v>
      </c>
      <c r="N1524" s="60">
        <v>1</v>
      </c>
      <c r="O1524" s="61">
        <v>30</v>
      </c>
      <c r="P1524" s="56" t="s">
        <v>12855</v>
      </c>
      <c r="Q1524" s="57">
        <v>44378</v>
      </c>
    </row>
    <row r="1525" spans="1:18" ht="15.75" thickTop="1">
      <c r="A1525" s="8">
        <v>34409281</v>
      </c>
      <c r="H1525" t="s">
        <v>12611</v>
      </c>
      <c r="I1525" s="8" t="s">
        <v>12847</v>
      </c>
      <c r="J1525" s="2">
        <v>44288</v>
      </c>
      <c r="K1525" s="2">
        <v>44288</v>
      </c>
      <c r="L1525" s="2"/>
      <c r="M1525" s="21" t="s">
        <v>12701</v>
      </c>
      <c r="N1525" s="35">
        <v>3</v>
      </c>
      <c r="O1525" s="7">
        <v>27.5</v>
      </c>
      <c r="P1525" s="8" t="s">
        <v>12617</v>
      </c>
      <c r="Q1525" s="2">
        <v>44379</v>
      </c>
    </row>
    <row r="1526" spans="1:18">
      <c r="A1526" s="8">
        <v>34409280</v>
      </c>
      <c r="H1526" t="s">
        <v>12611</v>
      </c>
      <c r="I1526" s="8" t="s">
        <v>12847</v>
      </c>
      <c r="J1526" s="2">
        <v>44288</v>
      </c>
      <c r="K1526" s="2">
        <v>44288</v>
      </c>
      <c r="L1526" s="2"/>
      <c r="M1526" s="21" t="s">
        <v>12701</v>
      </c>
      <c r="N1526" s="35">
        <v>3</v>
      </c>
      <c r="O1526" s="7">
        <v>21.3</v>
      </c>
      <c r="P1526" s="8" t="s">
        <v>12617</v>
      </c>
      <c r="Q1526" s="2">
        <v>44379</v>
      </c>
    </row>
    <row r="1527" spans="1:18">
      <c r="A1527" s="8">
        <v>34409279</v>
      </c>
      <c r="H1527" t="s">
        <v>12611</v>
      </c>
      <c r="I1527" s="8" t="s">
        <v>12847</v>
      </c>
      <c r="J1527" s="2">
        <v>44288</v>
      </c>
      <c r="K1527" s="2">
        <v>44288</v>
      </c>
      <c r="L1527" s="2"/>
      <c r="M1527" s="21" t="s">
        <v>12701</v>
      </c>
      <c r="N1527" s="35">
        <v>3</v>
      </c>
      <c r="O1527" s="7">
        <v>16.2</v>
      </c>
      <c r="P1527" s="8" t="s">
        <v>12617</v>
      </c>
      <c r="Q1527" s="2">
        <v>44379</v>
      </c>
    </row>
    <row r="1528" spans="1:18">
      <c r="A1528" s="8">
        <v>34409278</v>
      </c>
      <c r="H1528" t="s">
        <v>12611</v>
      </c>
      <c r="I1528" s="8" t="s">
        <v>12847</v>
      </c>
      <c r="J1528" s="2">
        <v>44288</v>
      </c>
      <c r="K1528" s="2">
        <v>44288</v>
      </c>
      <c r="L1528" s="2"/>
      <c r="M1528" s="21" t="s">
        <v>12701</v>
      </c>
      <c r="N1528" s="35">
        <v>3</v>
      </c>
      <c r="O1528" s="7">
        <v>13.5</v>
      </c>
      <c r="P1528" s="8" t="s">
        <v>12617</v>
      </c>
      <c r="Q1528" s="2">
        <v>44379</v>
      </c>
    </row>
    <row r="1529" spans="1:18">
      <c r="A1529" s="8">
        <v>34409277</v>
      </c>
      <c r="H1529" t="s">
        <v>12611</v>
      </c>
      <c r="I1529" s="8" t="s">
        <v>12847</v>
      </c>
      <c r="J1529" s="2">
        <v>44288</v>
      </c>
      <c r="K1529" s="2">
        <v>44288</v>
      </c>
      <c r="L1529" s="2"/>
      <c r="M1529" s="21" t="s">
        <v>12701</v>
      </c>
      <c r="N1529" s="35">
        <v>3</v>
      </c>
      <c r="O1529" s="7">
        <v>10.3</v>
      </c>
      <c r="P1529" s="8" t="s">
        <v>12617</v>
      </c>
      <c r="Q1529" s="2">
        <v>44379</v>
      </c>
    </row>
    <row r="1530" spans="1:18">
      <c r="A1530" s="8">
        <v>34409276</v>
      </c>
      <c r="H1530" t="s">
        <v>12611</v>
      </c>
      <c r="I1530" s="8" t="s">
        <v>12847</v>
      </c>
      <c r="J1530" s="2">
        <v>44288</v>
      </c>
      <c r="K1530" s="2">
        <v>44288</v>
      </c>
      <c r="L1530" s="2"/>
      <c r="M1530" s="21" t="s">
        <v>12701</v>
      </c>
      <c r="N1530" s="35">
        <v>3</v>
      </c>
      <c r="O1530" s="7">
        <v>10.5</v>
      </c>
      <c r="P1530" s="8" t="s">
        <v>12617</v>
      </c>
      <c r="Q1530" s="2">
        <v>44379</v>
      </c>
    </row>
    <row r="1531" spans="1:18">
      <c r="A1531" s="8">
        <v>34409359</v>
      </c>
      <c r="H1531" t="s">
        <v>12611</v>
      </c>
      <c r="I1531" s="8" t="s">
        <v>12847</v>
      </c>
      <c r="J1531" s="2">
        <v>44288</v>
      </c>
      <c r="K1531" s="2">
        <v>44288</v>
      </c>
      <c r="L1531" s="2"/>
      <c r="M1531" s="21" t="s">
        <v>12701</v>
      </c>
      <c r="N1531" s="35">
        <v>6</v>
      </c>
      <c r="O1531" s="7">
        <v>35</v>
      </c>
      <c r="P1531" s="8" t="s">
        <v>12617</v>
      </c>
      <c r="Q1531" s="2">
        <v>44379</v>
      </c>
    </row>
    <row r="1532" spans="1:18">
      <c r="A1532" s="8">
        <v>34409358</v>
      </c>
      <c r="H1532" t="s">
        <v>12611</v>
      </c>
      <c r="I1532" s="8" t="s">
        <v>12847</v>
      </c>
      <c r="J1532" s="2">
        <v>44288</v>
      </c>
      <c r="K1532" s="2">
        <v>44288</v>
      </c>
      <c r="L1532" s="2"/>
      <c r="M1532" s="21" t="s">
        <v>12701</v>
      </c>
      <c r="N1532" s="35">
        <v>6</v>
      </c>
      <c r="O1532" s="7">
        <v>35</v>
      </c>
      <c r="P1532" s="8" t="s">
        <v>12617</v>
      </c>
      <c r="Q1532" s="2">
        <v>44379</v>
      </c>
    </row>
    <row r="1533" spans="1:18">
      <c r="A1533" s="8">
        <v>34409357</v>
      </c>
      <c r="H1533" t="s">
        <v>12611</v>
      </c>
      <c r="I1533" s="8" t="s">
        <v>12847</v>
      </c>
      <c r="J1533" s="2">
        <v>44288</v>
      </c>
      <c r="K1533" s="2">
        <v>44288</v>
      </c>
      <c r="L1533" s="2"/>
      <c r="M1533" s="21" t="s">
        <v>12701</v>
      </c>
      <c r="N1533" s="35">
        <v>3</v>
      </c>
      <c r="O1533" s="7">
        <v>10.5</v>
      </c>
      <c r="P1533" s="8" t="s">
        <v>12617</v>
      </c>
      <c r="Q1533" s="2">
        <v>44379</v>
      </c>
    </row>
    <row r="1534" spans="1:18" s="58" customFormat="1" ht="15.75" thickBot="1">
      <c r="A1534" s="56">
        <v>34409356</v>
      </c>
      <c r="B1534" s="57"/>
      <c r="H1534" s="58" t="s">
        <v>12611</v>
      </c>
      <c r="I1534" s="56" t="s">
        <v>12847</v>
      </c>
      <c r="J1534" s="57">
        <v>44288</v>
      </c>
      <c r="K1534" s="57">
        <v>44288</v>
      </c>
      <c r="L1534" s="57"/>
      <c r="M1534" s="59" t="s">
        <v>12701</v>
      </c>
      <c r="N1534" s="60">
        <v>3</v>
      </c>
      <c r="O1534" s="61">
        <v>10.8</v>
      </c>
      <c r="P1534" s="56" t="s">
        <v>12617</v>
      </c>
      <c r="Q1534" s="57">
        <v>44379</v>
      </c>
    </row>
    <row r="1535" spans="1:18" ht="15.75" thickTop="1">
      <c r="A1535" s="8">
        <v>34409290</v>
      </c>
      <c r="H1535" t="s">
        <v>12611</v>
      </c>
      <c r="I1535" s="8" t="s">
        <v>12847</v>
      </c>
      <c r="J1535" s="2">
        <v>44288</v>
      </c>
      <c r="K1535" s="2">
        <v>44288</v>
      </c>
      <c r="L1535" s="2"/>
      <c r="M1535" s="21" t="s">
        <v>12701</v>
      </c>
      <c r="N1535" s="35">
        <v>1</v>
      </c>
      <c r="O1535" s="7">
        <v>30</v>
      </c>
      <c r="P1535" s="8" t="s">
        <v>12617</v>
      </c>
      <c r="Q1535" s="2">
        <v>44379</v>
      </c>
    </row>
    <row r="1536" spans="1:18">
      <c r="A1536" s="8">
        <v>34409289</v>
      </c>
      <c r="H1536" t="s">
        <v>12611</v>
      </c>
      <c r="I1536" s="8" t="s">
        <v>12847</v>
      </c>
      <c r="J1536" s="2">
        <v>44288</v>
      </c>
      <c r="K1536" s="2">
        <v>44288</v>
      </c>
      <c r="L1536" s="2"/>
      <c r="M1536" s="21" t="s">
        <v>12701</v>
      </c>
      <c r="N1536" s="35">
        <v>1</v>
      </c>
      <c r="O1536" s="7">
        <v>50</v>
      </c>
      <c r="P1536" s="8" t="s">
        <v>12617</v>
      </c>
      <c r="Q1536" s="2">
        <v>44379</v>
      </c>
    </row>
    <row r="1537" spans="1:17">
      <c r="A1537" s="8">
        <v>34409288</v>
      </c>
      <c r="H1537" t="s">
        <v>12611</v>
      </c>
      <c r="I1537" s="8" t="s">
        <v>12847</v>
      </c>
      <c r="J1537" s="2">
        <v>44288</v>
      </c>
      <c r="K1537" s="2">
        <v>44288</v>
      </c>
      <c r="L1537" s="2"/>
      <c r="M1537" s="21" t="s">
        <v>12701</v>
      </c>
      <c r="N1537" s="35">
        <v>1</v>
      </c>
      <c r="O1537" s="7">
        <v>60</v>
      </c>
      <c r="P1537" s="8" t="s">
        <v>12617</v>
      </c>
      <c r="Q1537" s="2">
        <v>44379</v>
      </c>
    </row>
    <row r="1538" spans="1:17">
      <c r="A1538" s="8">
        <v>34409287</v>
      </c>
      <c r="H1538" t="s">
        <v>12611</v>
      </c>
      <c r="I1538" s="8" t="s">
        <v>12847</v>
      </c>
      <c r="J1538" s="2">
        <v>44288</v>
      </c>
      <c r="K1538" s="2">
        <v>44288</v>
      </c>
      <c r="L1538" s="2"/>
      <c r="M1538" s="21" t="s">
        <v>12701</v>
      </c>
      <c r="N1538" s="35">
        <v>1</v>
      </c>
      <c r="O1538" s="7">
        <v>75</v>
      </c>
      <c r="P1538" s="8" t="s">
        <v>12617</v>
      </c>
      <c r="Q1538" s="2">
        <v>44379</v>
      </c>
    </row>
    <row r="1539" spans="1:17">
      <c r="A1539" s="8">
        <v>34409352</v>
      </c>
      <c r="H1539" t="s">
        <v>12611</v>
      </c>
      <c r="I1539" s="8" t="s">
        <v>12847</v>
      </c>
      <c r="J1539" s="2">
        <v>44288</v>
      </c>
      <c r="K1539" s="2">
        <v>44288</v>
      </c>
      <c r="L1539" s="2"/>
      <c r="M1539" s="21" t="s">
        <v>12701</v>
      </c>
      <c r="N1539" s="35">
        <v>8</v>
      </c>
      <c r="O1539" s="7">
        <v>50</v>
      </c>
      <c r="P1539" s="8" t="s">
        <v>12617</v>
      </c>
      <c r="Q1539" s="2">
        <v>44379</v>
      </c>
    </row>
    <row r="1540" spans="1:17" s="58" customFormat="1" ht="15.75" thickBot="1">
      <c r="A1540" s="56">
        <v>34409351</v>
      </c>
      <c r="B1540" s="57"/>
      <c r="H1540" s="58" t="s">
        <v>12611</v>
      </c>
      <c r="I1540" s="56" t="s">
        <v>12847</v>
      </c>
      <c r="J1540" s="57">
        <v>44288</v>
      </c>
      <c r="K1540" s="57">
        <v>44288</v>
      </c>
      <c r="L1540" s="57"/>
      <c r="M1540" s="59" t="s">
        <v>12701</v>
      </c>
      <c r="N1540" s="60">
        <v>8</v>
      </c>
      <c r="O1540" s="61">
        <v>17.399999999999999</v>
      </c>
      <c r="P1540" s="56" t="s">
        <v>12617</v>
      </c>
      <c r="Q1540" s="57">
        <v>44379</v>
      </c>
    </row>
    <row r="1541" spans="1:17" ht="15.75" thickTop="1">
      <c r="A1541" s="8">
        <v>34409326</v>
      </c>
      <c r="H1541" t="s">
        <v>12611</v>
      </c>
      <c r="I1541" s="8" t="s">
        <v>12847</v>
      </c>
      <c r="J1541" s="2">
        <v>44292</v>
      </c>
      <c r="K1541" s="2">
        <v>44292</v>
      </c>
      <c r="L1541" s="2"/>
      <c r="M1541" s="21" t="s">
        <v>12701</v>
      </c>
      <c r="N1541" s="35">
        <v>4</v>
      </c>
      <c r="O1541" s="7">
        <v>92</v>
      </c>
      <c r="P1541" s="8" t="s">
        <v>12617</v>
      </c>
      <c r="Q1541" s="2">
        <v>44379</v>
      </c>
    </row>
    <row r="1542" spans="1:17">
      <c r="A1542" s="8">
        <v>34409347</v>
      </c>
      <c r="H1542" t="s">
        <v>12611</v>
      </c>
      <c r="I1542" s="8" t="s">
        <v>12847</v>
      </c>
      <c r="J1542" s="2">
        <v>44292</v>
      </c>
      <c r="K1542" s="2">
        <v>44292</v>
      </c>
      <c r="L1542" s="2"/>
      <c r="M1542" s="21" t="s">
        <v>12701</v>
      </c>
      <c r="N1542" s="35">
        <v>4</v>
      </c>
      <c r="O1542" s="7">
        <v>15</v>
      </c>
      <c r="P1542" s="8" t="s">
        <v>12617</v>
      </c>
      <c r="Q1542" s="2">
        <v>44379</v>
      </c>
    </row>
    <row r="1543" spans="1:17" s="58" customFormat="1" ht="15.75" thickBot="1">
      <c r="A1543" s="56">
        <v>34409346</v>
      </c>
      <c r="B1543" s="57"/>
      <c r="H1543" s="58" t="s">
        <v>12611</v>
      </c>
      <c r="I1543" s="56" t="s">
        <v>12847</v>
      </c>
      <c r="J1543" s="57">
        <v>44292</v>
      </c>
      <c r="K1543" s="57">
        <v>44292</v>
      </c>
      <c r="L1543" s="57"/>
      <c r="M1543" s="59" t="s">
        <v>12701</v>
      </c>
      <c r="N1543" s="60">
        <v>4</v>
      </c>
      <c r="O1543" s="61">
        <v>50</v>
      </c>
      <c r="P1543" s="56" t="s">
        <v>12617</v>
      </c>
      <c r="Q1543" s="57">
        <v>44379</v>
      </c>
    </row>
    <row r="1544" spans="1:17" ht="15.75" thickTop="1">
      <c r="A1544" s="8">
        <v>34409274</v>
      </c>
      <c r="H1544" t="s">
        <v>12609</v>
      </c>
      <c r="I1544" s="8" t="s">
        <v>12847</v>
      </c>
      <c r="J1544" s="2">
        <v>44292</v>
      </c>
      <c r="L1544" s="2">
        <v>44295</v>
      </c>
      <c r="M1544" s="21" t="s">
        <v>12701</v>
      </c>
      <c r="N1544" s="35">
        <v>1</v>
      </c>
    </row>
    <row r="1545" spans="1:17">
      <c r="A1545" s="8">
        <v>34409291</v>
      </c>
      <c r="H1545" t="s">
        <v>12609</v>
      </c>
      <c r="I1545" s="8" t="s">
        <v>12847</v>
      </c>
      <c r="J1545" s="2">
        <v>44292</v>
      </c>
      <c r="L1545" s="2">
        <v>44295</v>
      </c>
      <c r="M1545" s="21" t="s">
        <v>12769</v>
      </c>
      <c r="N1545" s="35">
        <v>1</v>
      </c>
    </row>
    <row r="1546" spans="1:17" s="58" customFormat="1" ht="15.75" thickBot="1">
      <c r="A1546" s="56">
        <v>34409324</v>
      </c>
      <c r="B1546" s="57"/>
      <c r="H1546" s="58" t="s">
        <v>12609</v>
      </c>
      <c r="I1546" s="56" t="s">
        <v>12847</v>
      </c>
      <c r="J1546" s="57">
        <v>44292</v>
      </c>
      <c r="L1546" s="57">
        <v>44295</v>
      </c>
      <c r="M1546" s="59" t="s">
        <v>12701</v>
      </c>
      <c r="N1546" s="60">
        <v>2</v>
      </c>
      <c r="O1546" s="61"/>
    </row>
    <row r="1547" spans="1:17" ht="15.75" thickTop="1">
      <c r="A1547" s="8">
        <v>34409281</v>
      </c>
      <c r="H1547" t="s">
        <v>12644</v>
      </c>
      <c r="I1547" s="8" t="s">
        <v>12847</v>
      </c>
      <c r="J1547" s="2">
        <v>44293</v>
      </c>
      <c r="K1547" s="2">
        <v>44293</v>
      </c>
      <c r="L1547" s="2"/>
      <c r="M1547" s="21" t="s">
        <v>12701</v>
      </c>
      <c r="N1547" s="35">
        <v>3</v>
      </c>
      <c r="O1547" s="7">
        <v>49.7</v>
      </c>
      <c r="P1547" s="8" t="s">
        <v>12850</v>
      </c>
      <c r="Q1547" s="2">
        <v>44301</v>
      </c>
    </row>
    <row r="1548" spans="1:17">
      <c r="A1548" s="8">
        <v>34409280</v>
      </c>
      <c r="H1548" t="s">
        <v>12644</v>
      </c>
      <c r="I1548" s="8" t="s">
        <v>12847</v>
      </c>
      <c r="J1548" s="2">
        <v>44293</v>
      </c>
      <c r="K1548" s="2">
        <v>44293</v>
      </c>
      <c r="L1548" s="2"/>
      <c r="M1548" s="21" t="s">
        <v>12701</v>
      </c>
      <c r="N1548" s="35">
        <v>3</v>
      </c>
      <c r="O1548" s="7">
        <v>42</v>
      </c>
      <c r="P1548" s="8" t="s">
        <v>12850</v>
      </c>
      <c r="Q1548" s="2">
        <v>44301</v>
      </c>
    </row>
    <row r="1549" spans="1:17">
      <c r="A1549" s="8">
        <v>34409279</v>
      </c>
      <c r="H1549" t="s">
        <v>12644</v>
      </c>
      <c r="I1549" s="8" t="s">
        <v>12847</v>
      </c>
      <c r="J1549" s="2">
        <v>44293</v>
      </c>
      <c r="K1549" s="2">
        <v>44293</v>
      </c>
      <c r="L1549" s="2"/>
      <c r="M1549" s="21" t="s">
        <v>12701</v>
      </c>
      <c r="N1549" s="35">
        <v>3</v>
      </c>
      <c r="O1549" s="7">
        <v>33.6</v>
      </c>
      <c r="P1549" s="8" t="s">
        <v>12850</v>
      </c>
      <c r="Q1549" s="2">
        <v>44301</v>
      </c>
    </row>
    <row r="1550" spans="1:17">
      <c r="A1550" s="8">
        <v>34409278</v>
      </c>
      <c r="H1550" t="s">
        <v>12644</v>
      </c>
      <c r="I1550" s="8" t="s">
        <v>12847</v>
      </c>
      <c r="J1550" s="2">
        <v>44293</v>
      </c>
      <c r="K1550" s="2">
        <v>44293</v>
      </c>
      <c r="L1550" s="2"/>
      <c r="M1550" s="21" t="s">
        <v>12701</v>
      </c>
      <c r="N1550" s="35">
        <v>3</v>
      </c>
      <c r="O1550" s="7">
        <v>35.15</v>
      </c>
      <c r="P1550" s="8" t="s">
        <v>12850</v>
      </c>
      <c r="Q1550" s="2">
        <v>44301</v>
      </c>
    </row>
    <row r="1551" spans="1:17">
      <c r="A1551" s="8">
        <v>34409277</v>
      </c>
      <c r="H1551" t="s">
        <v>12644</v>
      </c>
      <c r="I1551" s="8" t="s">
        <v>12847</v>
      </c>
      <c r="J1551" s="2">
        <v>44293</v>
      </c>
      <c r="K1551" s="2">
        <v>44293</v>
      </c>
      <c r="L1551" s="2"/>
      <c r="M1551" s="21" t="s">
        <v>12701</v>
      </c>
      <c r="N1551" s="35">
        <v>3</v>
      </c>
      <c r="O1551" s="7">
        <v>27.9</v>
      </c>
      <c r="P1551" s="8" t="s">
        <v>12850</v>
      </c>
      <c r="Q1551" s="2">
        <v>44301</v>
      </c>
    </row>
    <row r="1552" spans="1:17">
      <c r="A1552" s="8">
        <v>34409276</v>
      </c>
      <c r="H1552" t="s">
        <v>12644</v>
      </c>
      <c r="I1552" s="8" t="s">
        <v>12847</v>
      </c>
      <c r="J1552" s="2">
        <v>44293</v>
      </c>
      <c r="K1552" s="2">
        <v>44293</v>
      </c>
      <c r="L1552" s="2"/>
      <c r="M1552" s="21" t="s">
        <v>12701</v>
      </c>
      <c r="N1552" s="35">
        <v>3</v>
      </c>
      <c r="O1552" s="7">
        <v>27.9</v>
      </c>
      <c r="P1552" s="8" t="s">
        <v>12850</v>
      </c>
      <c r="Q1552" s="2">
        <v>44301</v>
      </c>
    </row>
    <row r="1553" spans="1:17">
      <c r="A1553" s="8">
        <v>34409359</v>
      </c>
      <c r="H1553" t="s">
        <v>12644</v>
      </c>
      <c r="I1553" s="8" t="s">
        <v>12847</v>
      </c>
      <c r="J1553" s="2">
        <v>44293</v>
      </c>
      <c r="K1553" s="2">
        <v>44293</v>
      </c>
      <c r="L1553" s="2"/>
      <c r="M1553" s="21" t="s">
        <v>12701</v>
      </c>
      <c r="N1553" s="35">
        <v>6</v>
      </c>
      <c r="O1553" s="7">
        <v>50.4</v>
      </c>
      <c r="P1553" s="8" t="s">
        <v>12850</v>
      </c>
      <c r="Q1553" s="2">
        <v>44301</v>
      </c>
    </row>
    <row r="1554" spans="1:17">
      <c r="A1554" s="8">
        <v>34409358</v>
      </c>
      <c r="H1554" t="s">
        <v>12644</v>
      </c>
      <c r="I1554" s="8" t="s">
        <v>12847</v>
      </c>
      <c r="J1554" s="2">
        <v>44293</v>
      </c>
      <c r="K1554" s="2">
        <v>44293</v>
      </c>
      <c r="L1554" s="2"/>
      <c r="M1554" s="21" t="s">
        <v>12701</v>
      </c>
      <c r="N1554" s="35">
        <v>6</v>
      </c>
      <c r="O1554" s="7">
        <v>50.4</v>
      </c>
      <c r="P1554" s="8" t="s">
        <v>12850</v>
      </c>
      <c r="Q1554" s="2">
        <v>44301</v>
      </c>
    </row>
    <row r="1555" spans="1:17">
      <c r="A1555" s="8">
        <v>34409357</v>
      </c>
      <c r="H1555" t="s">
        <v>12644</v>
      </c>
      <c r="I1555" s="8" t="s">
        <v>12847</v>
      </c>
      <c r="J1555" s="2">
        <v>44293</v>
      </c>
      <c r="K1555" s="2">
        <v>44293</v>
      </c>
      <c r="L1555" s="2"/>
      <c r="M1555" s="21" t="s">
        <v>12701</v>
      </c>
      <c r="N1555" s="35">
        <v>3</v>
      </c>
      <c r="O1555" s="7">
        <v>27.9</v>
      </c>
      <c r="P1555" s="8" t="s">
        <v>12850</v>
      </c>
      <c r="Q1555" s="2">
        <v>44301</v>
      </c>
    </row>
    <row r="1556" spans="1:17" s="58" customFormat="1" ht="15.75" thickBot="1">
      <c r="A1556" s="56">
        <v>34409356</v>
      </c>
      <c r="B1556" s="57"/>
      <c r="H1556" s="58" t="s">
        <v>12644</v>
      </c>
      <c r="I1556" s="56" t="s">
        <v>12847</v>
      </c>
      <c r="J1556" s="57">
        <v>44293</v>
      </c>
      <c r="K1556" s="57">
        <v>44293</v>
      </c>
      <c r="L1556" s="57"/>
      <c r="M1556" s="59" t="s">
        <v>12701</v>
      </c>
      <c r="N1556" s="60">
        <v>3</v>
      </c>
      <c r="O1556" s="61">
        <v>27.9</v>
      </c>
      <c r="P1556" s="56" t="s">
        <v>12850</v>
      </c>
      <c r="Q1556" s="57">
        <v>44301</v>
      </c>
    </row>
    <row r="1557" spans="1:17" s="80" customFormat="1" ht="16.5" thickTop="1" thickBot="1">
      <c r="A1557" s="130">
        <v>34409335</v>
      </c>
      <c r="B1557" s="79"/>
      <c r="H1557" s="80" t="s">
        <v>12608</v>
      </c>
      <c r="I1557" s="78" t="s">
        <v>12847</v>
      </c>
      <c r="J1557" s="79">
        <v>44293</v>
      </c>
      <c r="L1557" s="79">
        <v>44296</v>
      </c>
      <c r="M1557" s="81" t="s">
        <v>12813</v>
      </c>
      <c r="N1557" s="82">
        <v>1</v>
      </c>
      <c r="O1557" s="83"/>
    </row>
    <row r="1558" spans="1:17" s="80" customFormat="1" ht="16.5" thickTop="1" thickBot="1">
      <c r="A1558" s="130">
        <v>34409364</v>
      </c>
      <c r="B1558" s="79"/>
      <c r="H1558" s="80" t="s">
        <v>12609</v>
      </c>
      <c r="I1558" s="78" t="s">
        <v>12847</v>
      </c>
      <c r="J1558" s="79">
        <v>44293</v>
      </c>
      <c r="K1558" s="79">
        <v>44300</v>
      </c>
      <c r="L1558" s="79">
        <v>44296</v>
      </c>
      <c r="M1558" s="81" t="s">
        <v>12701</v>
      </c>
      <c r="N1558" s="82">
        <v>2</v>
      </c>
      <c r="O1558" s="83">
        <v>19</v>
      </c>
      <c r="P1558" s="82" t="s">
        <v>12856</v>
      </c>
      <c r="Q1558" s="79">
        <v>44391</v>
      </c>
    </row>
    <row r="1559" spans="1:17" ht="15.75" thickTop="1">
      <c r="A1559" s="8">
        <v>34409290</v>
      </c>
      <c r="H1559" t="s">
        <v>12644</v>
      </c>
      <c r="I1559" s="8" t="s">
        <v>12847</v>
      </c>
      <c r="J1559" s="2">
        <v>44293</v>
      </c>
      <c r="L1559" s="2">
        <v>44296</v>
      </c>
      <c r="M1559" s="21" t="s">
        <v>12701</v>
      </c>
      <c r="N1559" s="35">
        <v>1</v>
      </c>
      <c r="P1559" s="8"/>
      <c r="Q1559" s="2"/>
    </row>
    <row r="1560" spans="1:17">
      <c r="A1560" s="8">
        <v>34409289</v>
      </c>
      <c r="H1560" t="s">
        <v>12644</v>
      </c>
      <c r="I1560" s="8" t="s">
        <v>12847</v>
      </c>
      <c r="J1560" s="2">
        <v>44293</v>
      </c>
      <c r="L1560" s="2">
        <v>44296</v>
      </c>
      <c r="M1560" s="21" t="s">
        <v>12701</v>
      </c>
      <c r="N1560" s="35">
        <v>1</v>
      </c>
      <c r="P1560" s="8"/>
      <c r="Q1560" s="2"/>
    </row>
    <row r="1561" spans="1:17">
      <c r="A1561" s="8">
        <v>34409288</v>
      </c>
      <c r="H1561" t="s">
        <v>12644</v>
      </c>
      <c r="I1561" s="8" t="s">
        <v>12847</v>
      </c>
      <c r="J1561" s="2">
        <v>44293</v>
      </c>
      <c r="L1561" s="2">
        <v>44296</v>
      </c>
      <c r="M1561" s="21" t="s">
        <v>12701</v>
      </c>
      <c r="N1561" s="35">
        <v>1</v>
      </c>
      <c r="P1561" s="8"/>
      <c r="Q1561" s="2"/>
    </row>
    <row r="1562" spans="1:17">
      <c r="A1562" s="8">
        <v>34409287</v>
      </c>
      <c r="H1562" t="s">
        <v>12644</v>
      </c>
      <c r="I1562" s="8" t="s">
        <v>12847</v>
      </c>
      <c r="J1562" s="2">
        <v>44293</v>
      </c>
      <c r="L1562" s="2">
        <v>44296</v>
      </c>
      <c r="M1562" s="21" t="s">
        <v>12701</v>
      </c>
      <c r="N1562" s="35">
        <v>1</v>
      </c>
      <c r="P1562" s="8"/>
      <c r="Q1562" s="2"/>
    </row>
    <row r="1563" spans="1:17">
      <c r="A1563" s="8">
        <v>34409352</v>
      </c>
      <c r="H1563" t="s">
        <v>12644</v>
      </c>
      <c r="I1563" s="8" t="s">
        <v>12847</v>
      </c>
      <c r="J1563" s="2">
        <v>44293</v>
      </c>
      <c r="L1563" s="2">
        <v>44296</v>
      </c>
      <c r="M1563" s="21" t="s">
        <v>12701</v>
      </c>
      <c r="N1563" s="35">
        <v>8</v>
      </c>
      <c r="P1563" s="8"/>
      <c r="Q1563" s="2"/>
    </row>
    <row r="1564" spans="1:17">
      <c r="A1564" s="8">
        <v>34409351</v>
      </c>
      <c r="H1564" t="s">
        <v>12644</v>
      </c>
      <c r="I1564" s="8" t="s">
        <v>12847</v>
      </c>
      <c r="J1564" s="2">
        <v>44293</v>
      </c>
      <c r="L1564" s="2">
        <v>44296</v>
      </c>
      <c r="M1564" s="21" t="s">
        <v>12701</v>
      </c>
      <c r="N1564" s="35">
        <v>8</v>
      </c>
      <c r="P1564" s="8"/>
      <c r="Q1564" s="2"/>
    </row>
    <row r="1565" spans="1:17">
      <c r="A1565" s="8">
        <v>34409326</v>
      </c>
      <c r="H1565" t="s">
        <v>12644</v>
      </c>
      <c r="I1565" s="8" t="s">
        <v>12847</v>
      </c>
      <c r="J1565" s="2">
        <v>44293</v>
      </c>
      <c r="L1565" s="2">
        <v>44296</v>
      </c>
      <c r="M1565" s="21" t="s">
        <v>12701</v>
      </c>
      <c r="N1565" s="35">
        <v>4</v>
      </c>
    </row>
    <row r="1566" spans="1:17">
      <c r="A1566" s="8">
        <v>34409347</v>
      </c>
      <c r="H1566" t="s">
        <v>12644</v>
      </c>
      <c r="I1566" s="8" t="s">
        <v>12847</v>
      </c>
      <c r="J1566" s="2">
        <v>44293</v>
      </c>
      <c r="L1566" s="2">
        <v>44296</v>
      </c>
      <c r="M1566" s="21" t="s">
        <v>12701</v>
      </c>
      <c r="N1566" s="35">
        <v>4</v>
      </c>
    </row>
    <row r="1567" spans="1:17" s="58" customFormat="1" ht="15.75" thickBot="1">
      <c r="A1567" s="56">
        <v>34409346</v>
      </c>
      <c r="B1567" s="57"/>
      <c r="H1567" s="58" t="s">
        <v>12644</v>
      </c>
      <c r="I1567" s="56" t="s">
        <v>12847</v>
      </c>
      <c r="J1567" s="57">
        <v>44293</v>
      </c>
      <c r="L1567" s="57">
        <v>44296</v>
      </c>
      <c r="M1567" s="59" t="s">
        <v>12701</v>
      </c>
      <c r="N1567" s="60">
        <v>4</v>
      </c>
      <c r="O1567" s="61"/>
    </row>
    <row r="1568" spans="1:17" ht="15.75" thickTop="1">
      <c r="A1568" s="43">
        <v>34409355</v>
      </c>
      <c r="H1568" t="s">
        <v>12609</v>
      </c>
      <c r="I1568" s="8" t="s">
        <v>12847</v>
      </c>
      <c r="J1568" s="2">
        <v>44294</v>
      </c>
      <c r="L1568" s="2">
        <v>44299</v>
      </c>
      <c r="M1568" s="21" t="s">
        <v>12701</v>
      </c>
      <c r="N1568" s="35">
        <v>1</v>
      </c>
    </row>
    <row r="1569" spans="1:17">
      <c r="A1569" s="43">
        <v>34409361</v>
      </c>
      <c r="H1569" t="s">
        <v>12609</v>
      </c>
      <c r="I1569" s="8" t="s">
        <v>12847</v>
      </c>
      <c r="J1569" s="2">
        <v>44294</v>
      </c>
      <c r="L1569" s="2">
        <v>44299</v>
      </c>
      <c r="M1569" s="21" t="s">
        <v>12701</v>
      </c>
      <c r="N1569" s="35">
        <v>1</v>
      </c>
    </row>
    <row r="1570" spans="1:17" s="58" customFormat="1" ht="15.75" thickBot="1">
      <c r="A1570" s="131">
        <v>34409360</v>
      </c>
      <c r="B1570" s="57"/>
      <c r="H1570" s="58" t="s">
        <v>12609</v>
      </c>
      <c r="I1570" s="56" t="s">
        <v>12847</v>
      </c>
      <c r="J1570" s="57">
        <v>44294</v>
      </c>
      <c r="L1570" s="57">
        <v>44299</v>
      </c>
      <c r="M1570" s="59" t="s">
        <v>12701</v>
      </c>
      <c r="N1570" s="60">
        <v>1</v>
      </c>
      <c r="O1570" s="61"/>
    </row>
    <row r="1571" spans="1:17" ht="15.75" thickTop="1">
      <c r="A1571" s="43">
        <v>34409354</v>
      </c>
      <c r="H1571" t="s">
        <v>12608</v>
      </c>
      <c r="I1571" s="8" t="s">
        <v>12847</v>
      </c>
      <c r="J1571" s="2">
        <v>44294</v>
      </c>
      <c r="L1571" s="2">
        <v>44299</v>
      </c>
      <c r="M1571" s="21" t="s">
        <v>12701</v>
      </c>
      <c r="N1571" s="35">
        <v>1</v>
      </c>
    </row>
    <row r="1572" spans="1:17" s="58" customFormat="1" ht="15.75" thickBot="1">
      <c r="A1572" s="131">
        <v>34409327</v>
      </c>
      <c r="B1572" s="57"/>
      <c r="H1572" s="58" t="s">
        <v>12608</v>
      </c>
      <c r="I1572" s="56" t="s">
        <v>12847</v>
      </c>
      <c r="J1572" s="57">
        <v>44294</v>
      </c>
      <c r="L1572" s="57">
        <v>44299</v>
      </c>
      <c r="M1572" s="59" t="s">
        <v>12701</v>
      </c>
      <c r="N1572" s="60">
        <v>1</v>
      </c>
      <c r="O1572" s="61"/>
    </row>
    <row r="1573" spans="1:17" ht="15.75" thickTop="1">
      <c r="A1573" s="8">
        <v>34408756</v>
      </c>
      <c r="H1573" t="s">
        <v>12609</v>
      </c>
      <c r="I1573" s="8" t="s">
        <v>12851</v>
      </c>
      <c r="J1573" s="2">
        <v>44300</v>
      </c>
      <c r="K1573" s="2">
        <v>44301</v>
      </c>
      <c r="M1573" s="21" t="s">
        <v>12701</v>
      </c>
      <c r="N1573" s="35">
        <v>2</v>
      </c>
      <c r="O1573" s="7">
        <v>8</v>
      </c>
      <c r="P1573" s="8" t="s">
        <v>12591</v>
      </c>
      <c r="Q1573" s="2">
        <v>44392</v>
      </c>
    </row>
    <row r="1574" spans="1:17">
      <c r="A1574" s="8">
        <v>34408979</v>
      </c>
      <c r="H1574" t="s">
        <v>12609</v>
      </c>
      <c r="I1574" s="8" t="s">
        <v>12851</v>
      </c>
      <c r="J1574" s="132">
        <v>44300</v>
      </c>
      <c r="K1574" s="2">
        <v>44301</v>
      </c>
      <c r="M1574" s="21" t="s">
        <v>12813</v>
      </c>
      <c r="N1574" s="35">
        <v>1</v>
      </c>
      <c r="O1574" s="7">
        <v>46</v>
      </c>
      <c r="P1574" s="8" t="s">
        <v>12591</v>
      </c>
      <c r="Q1574" s="2">
        <v>44392</v>
      </c>
    </row>
    <row r="1575" spans="1:17">
      <c r="A1575" s="8">
        <v>34408985</v>
      </c>
      <c r="H1575" t="s">
        <v>12609</v>
      </c>
      <c r="I1575" s="8" t="s">
        <v>12851</v>
      </c>
      <c r="J1575" s="132">
        <v>44300</v>
      </c>
      <c r="K1575" s="2">
        <v>44301</v>
      </c>
      <c r="M1575" s="21" t="s">
        <v>12703</v>
      </c>
      <c r="N1575" s="35">
        <v>2</v>
      </c>
      <c r="O1575" s="7">
        <v>16</v>
      </c>
      <c r="P1575" s="8" t="s">
        <v>12591</v>
      </c>
      <c r="Q1575" s="2">
        <v>44392</v>
      </c>
    </row>
    <row r="1576" spans="1:17">
      <c r="A1576" s="8">
        <v>34408987</v>
      </c>
      <c r="H1576" t="s">
        <v>12609</v>
      </c>
      <c r="I1576" s="8" t="s">
        <v>12851</v>
      </c>
      <c r="J1576" s="132">
        <v>44300</v>
      </c>
      <c r="K1576" s="2">
        <v>44301</v>
      </c>
      <c r="M1576" s="21" t="s">
        <v>12813</v>
      </c>
      <c r="N1576" s="35">
        <v>4</v>
      </c>
      <c r="O1576" s="7">
        <v>48</v>
      </c>
      <c r="P1576" s="8" t="s">
        <v>12591</v>
      </c>
      <c r="Q1576" s="2">
        <v>44392</v>
      </c>
    </row>
    <row r="1577" spans="1:17">
      <c r="A1577" s="8">
        <v>34408989</v>
      </c>
      <c r="H1577" t="s">
        <v>12609</v>
      </c>
      <c r="I1577" s="8" t="s">
        <v>12851</v>
      </c>
      <c r="J1577" s="132">
        <v>44300</v>
      </c>
      <c r="K1577" s="2">
        <v>44301</v>
      </c>
      <c r="M1577" s="21" t="s">
        <v>12813</v>
      </c>
      <c r="N1577" s="35">
        <v>2</v>
      </c>
      <c r="O1577" s="7">
        <v>98</v>
      </c>
      <c r="P1577" s="8" t="s">
        <v>12591</v>
      </c>
      <c r="Q1577" s="2">
        <v>44392</v>
      </c>
    </row>
    <row r="1578" spans="1:17">
      <c r="A1578" s="8">
        <v>34408999</v>
      </c>
      <c r="H1578" t="s">
        <v>12609</v>
      </c>
      <c r="I1578" s="8" t="s">
        <v>12851</v>
      </c>
      <c r="J1578" s="132">
        <v>44300</v>
      </c>
      <c r="K1578" s="2">
        <v>44301</v>
      </c>
      <c r="M1578" s="21" t="s">
        <v>12701</v>
      </c>
      <c r="N1578" s="35">
        <v>1</v>
      </c>
      <c r="O1578" s="7">
        <v>19</v>
      </c>
      <c r="P1578" s="8" t="s">
        <v>12591</v>
      </c>
      <c r="Q1578" s="2">
        <v>44392</v>
      </c>
    </row>
    <row r="1579" spans="1:17">
      <c r="A1579" s="8">
        <v>34409008</v>
      </c>
      <c r="H1579" t="s">
        <v>12609</v>
      </c>
      <c r="I1579" s="8" t="s">
        <v>12851</v>
      </c>
      <c r="J1579" s="132">
        <v>44300</v>
      </c>
      <c r="K1579" s="2">
        <v>44301</v>
      </c>
      <c r="M1579" s="21" t="s">
        <v>12703</v>
      </c>
      <c r="N1579" s="35">
        <v>2</v>
      </c>
      <c r="O1579" s="7">
        <v>18</v>
      </c>
      <c r="P1579" s="8" t="s">
        <v>12591</v>
      </c>
      <c r="Q1579" s="2">
        <v>44392</v>
      </c>
    </row>
    <row r="1580" spans="1:17">
      <c r="A1580" s="8">
        <v>34408953</v>
      </c>
      <c r="H1580" t="s">
        <v>12609</v>
      </c>
      <c r="I1580" s="8" t="s">
        <v>12851</v>
      </c>
      <c r="J1580" s="132">
        <v>44300</v>
      </c>
      <c r="K1580" s="2">
        <v>44301</v>
      </c>
      <c r="M1580" s="21" t="s">
        <v>12701</v>
      </c>
      <c r="N1580" s="35">
        <v>8</v>
      </c>
      <c r="O1580" s="7">
        <v>10</v>
      </c>
      <c r="P1580" s="8" t="s">
        <v>12591</v>
      </c>
      <c r="Q1580" s="2">
        <v>44392</v>
      </c>
    </row>
    <row r="1581" spans="1:17">
      <c r="A1581" s="8">
        <v>34409385</v>
      </c>
      <c r="H1581" t="s">
        <v>12609</v>
      </c>
      <c r="I1581" s="8" t="s">
        <v>12851</v>
      </c>
      <c r="J1581" s="132">
        <v>44300</v>
      </c>
      <c r="K1581" s="2">
        <v>44301</v>
      </c>
      <c r="M1581" s="21" t="s">
        <v>12701</v>
      </c>
      <c r="N1581" s="35">
        <v>4</v>
      </c>
      <c r="O1581" s="7">
        <v>19</v>
      </c>
      <c r="P1581" s="8" t="s">
        <v>12591</v>
      </c>
      <c r="Q1581" s="2">
        <v>44392</v>
      </c>
    </row>
    <row r="1582" spans="1:17">
      <c r="A1582" s="8">
        <v>34409386</v>
      </c>
      <c r="H1582" t="s">
        <v>12609</v>
      </c>
      <c r="I1582" s="8" t="s">
        <v>12851</v>
      </c>
      <c r="J1582" s="132">
        <v>44300</v>
      </c>
      <c r="K1582" s="2">
        <v>44301</v>
      </c>
      <c r="M1582" s="21" t="s">
        <v>12701</v>
      </c>
      <c r="N1582" s="35">
        <v>2</v>
      </c>
      <c r="O1582" s="7">
        <v>85</v>
      </c>
      <c r="P1582" s="8" t="s">
        <v>12591</v>
      </c>
      <c r="Q1582" s="2">
        <v>44392</v>
      </c>
    </row>
    <row r="1583" spans="1:17">
      <c r="A1583" s="8">
        <v>34409387</v>
      </c>
      <c r="H1583" t="s">
        <v>12609</v>
      </c>
      <c r="I1583" s="8" t="s">
        <v>12851</v>
      </c>
      <c r="J1583" s="132">
        <v>44300</v>
      </c>
      <c r="K1583" s="2">
        <v>44301</v>
      </c>
      <c r="M1583" s="21" t="s">
        <v>12701</v>
      </c>
      <c r="N1583" s="35">
        <v>4</v>
      </c>
      <c r="O1583" s="7">
        <v>34</v>
      </c>
      <c r="P1583" s="8" t="s">
        <v>12591</v>
      </c>
      <c r="Q1583" s="2">
        <v>44392</v>
      </c>
    </row>
    <row r="1584" spans="1:17">
      <c r="A1584" s="8">
        <v>34409388</v>
      </c>
      <c r="H1584" t="s">
        <v>12609</v>
      </c>
      <c r="I1584" s="8" t="s">
        <v>12851</v>
      </c>
      <c r="J1584" s="132">
        <v>44300</v>
      </c>
      <c r="K1584" s="2">
        <v>44301</v>
      </c>
      <c r="M1584" s="21" t="s">
        <v>12701</v>
      </c>
      <c r="N1584" s="35">
        <v>16</v>
      </c>
      <c r="O1584" s="7">
        <v>5</v>
      </c>
      <c r="P1584" s="8" t="s">
        <v>12591</v>
      </c>
      <c r="Q1584" s="2">
        <v>44392</v>
      </c>
    </row>
    <row r="1585" spans="1:17">
      <c r="A1585" s="8">
        <v>34409389</v>
      </c>
      <c r="H1585" t="s">
        <v>12609</v>
      </c>
      <c r="I1585" s="8" t="s">
        <v>12851</v>
      </c>
      <c r="J1585" s="132">
        <v>44300</v>
      </c>
      <c r="K1585" s="2">
        <v>44301</v>
      </c>
      <c r="M1585" s="21" t="s">
        <v>12701</v>
      </c>
      <c r="N1585" s="35">
        <v>2</v>
      </c>
      <c r="O1585" s="7">
        <v>19</v>
      </c>
      <c r="P1585" s="8" t="s">
        <v>12591</v>
      </c>
      <c r="Q1585" s="2">
        <v>44392</v>
      </c>
    </row>
    <row r="1586" spans="1:17">
      <c r="A1586" s="8">
        <v>34409390</v>
      </c>
      <c r="H1586" t="s">
        <v>12609</v>
      </c>
      <c r="I1586" s="8" t="s">
        <v>12851</v>
      </c>
      <c r="J1586" s="132">
        <v>44300</v>
      </c>
      <c r="K1586" s="2">
        <v>44301</v>
      </c>
      <c r="M1586" s="21" t="s">
        <v>12701</v>
      </c>
      <c r="N1586" s="35">
        <v>24</v>
      </c>
      <c r="O1586" s="7">
        <v>13</v>
      </c>
      <c r="P1586" s="8" t="s">
        <v>12591</v>
      </c>
      <c r="Q1586" s="2">
        <v>44392</v>
      </c>
    </row>
    <row r="1587" spans="1:17">
      <c r="A1587" s="8">
        <v>34409380</v>
      </c>
      <c r="H1587" t="s">
        <v>12609</v>
      </c>
      <c r="I1587" s="8" t="s">
        <v>12851</v>
      </c>
      <c r="J1587" s="132">
        <v>44300</v>
      </c>
      <c r="K1587" s="2">
        <v>44301</v>
      </c>
      <c r="M1587" s="21" t="s">
        <v>12701</v>
      </c>
      <c r="N1587" s="35">
        <v>1</v>
      </c>
      <c r="O1587" s="7">
        <v>128</v>
      </c>
      <c r="P1587" s="8" t="s">
        <v>12591</v>
      </c>
      <c r="Q1587" s="2">
        <v>44392</v>
      </c>
    </row>
    <row r="1588" spans="1:17">
      <c r="A1588" s="8">
        <v>34409381</v>
      </c>
      <c r="H1588" t="s">
        <v>12609</v>
      </c>
      <c r="I1588" s="8" t="s">
        <v>12851</v>
      </c>
      <c r="J1588" s="132">
        <v>44300</v>
      </c>
      <c r="K1588" s="2">
        <v>44301</v>
      </c>
      <c r="M1588" s="21" t="s">
        <v>12701</v>
      </c>
      <c r="N1588" s="35">
        <v>2</v>
      </c>
      <c r="O1588" s="7">
        <v>28</v>
      </c>
      <c r="P1588" s="8" t="s">
        <v>12591</v>
      </c>
      <c r="Q1588" s="2">
        <v>44392</v>
      </c>
    </row>
    <row r="1589" spans="1:17">
      <c r="A1589" s="8">
        <v>34409386</v>
      </c>
      <c r="H1589" t="s">
        <v>12609</v>
      </c>
      <c r="I1589" s="8" t="s">
        <v>12851</v>
      </c>
      <c r="J1589" s="132">
        <v>44300</v>
      </c>
      <c r="K1589" s="2">
        <v>44301</v>
      </c>
      <c r="M1589" s="21" t="s">
        <v>12701</v>
      </c>
      <c r="N1589" s="35">
        <v>6</v>
      </c>
      <c r="O1589" s="7">
        <v>16</v>
      </c>
      <c r="P1589" s="8" t="s">
        <v>12591</v>
      </c>
      <c r="Q1589" s="2">
        <v>44392</v>
      </c>
    </row>
    <row r="1590" spans="1:17">
      <c r="A1590" s="8">
        <v>34409391</v>
      </c>
    </row>
    <row r="1591" spans="1:17">
      <c r="A1591" s="8">
        <v>34409392</v>
      </c>
    </row>
    <row r="1592" spans="1:17">
      <c r="A1592" s="8">
        <v>34409393</v>
      </c>
      <c r="H1592" t="s">
        <v>12834</v>
      </c>
      <c r="I1592" s="8" t="s">
        <v>12851</v>
      </c>
      <c r="J1592" s="132">
        <v>44300</v>
      </c>
      <c r="K1592" s="132">
        <v>44301</v>
      </c>
      <c r="M1592" s="21" t="s">
        <v>12701</v>
      </c>
      <c r="N1592" s="35">
        <v>7</v>
      </c>
      <c r="O1592" s="7">
        <v>24.72</v>
      </c>
      <c r="P1592" s="35" t="s">
        <v>12642</v>
      </c>
    </row>
  </sheetData>
  <phoneticPr fontId="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EA779-66E0-40AE-A08C-53C87B57A4B2}">
  <sheetPr codeName="Feuil4"/>
  <dimension ref="A1:B16"/>
  <sheetViews>
    <sheetView workbookViewId="0">
      <selection activeCell="D18" sqref="D18"/>
    </sheetView>
  </sheetViews>
  <sheetFormatPr defaultColWidth="11.42578125" defaultRowHeight="15"/>
  <cols>
    <col min="1" max="1" width="11.140625" bestFit="1" customWidth="1"/>
    <col min="2" max="2" width="15.140625" bestFit="1" customWidth="1"/>
  </cols>
  <sheetData>
    <row r="1" spans="1:2">
      <c r="A1" t="s">
        <v>12857</v>
      </c>
      <c r="B1" t="s">
        <v>10</v>
      </c>
    </row>
    <row r="2" spans="1:2">
      <c r="A2" t="s">
        <v>22</v>
      </c>
      <c r="B2" t="s">
        <v>2971</v>
      </c>
    </row>
    <row r="3" spans="1:2">
      <c r="A3" t="s">
        <v>25</v>
      </c>
      <c r="B3" t="s">
        <v>856</v>
      </c>
    </row>
    <row r="4" spans="1:2">
      <c r="A4" t="s">
        <v>33</v>
      </c>
      <c r="B4" t="s">
        <v>1618</v>
      </c>
    </row>
    <row r="5" spans="1:2">
      <c r="A5" t="s">
        <v>50</v>
      </c>
      <c r="B5" t="s">
        <v>1366</v>
      </c>
    </row>
    <row r="6" spans="1:2">
      <c r="A6" t="s">
        <v>2430</v>
      </c>
      <c r="B6" t="s">
        <v>12858</v>
      </c>
    </row>
    <row r="7" spans="1:2">
      <c r="A7" t="s">
        <v>701</v>
      </c>
      <c r="B7" t="s">
        <v>84</v>
      </c>
    </row>
    <row r="8" spans="1:2">
      <c r="A8" t="s">
        <v>84</v>
      </c>
      <c r="B8" t="s">
        <v>84</v>
      </c>
    </row>
    <row r="9" spans="1:2">
      <c r="B9" s="38" t="s">
        <v>9719</v>
      </c>
    </row>
    <row r="10" spans="1:2">
      <c r="A10" t="s">
        <v>583</v>
      </c>
      <c r="B10" t="s">
        <v>12858</v>
      </c>
    </row>
    <row r="11" spans="1:2">
      <c r="A11" t="s">
        <v>123</v>
      </c>
      <c r="B11" t="s">
        <v>123</v>
      </c>
    </row>
    <row r="12" spans="1:2">
      <c r="A12" t="s">
        <v>335</v>
      </c>
      <c r="B12" t="s">
        <v>12859</v>
      </c>
    </row>
    <row r="13" spans="1:2">
      <c r="A13" t="s">
        <v>12860</v>
      </c>
      <c r="B13" t="s">
        <v>12859</v>
      </c>
    </row>
    <row r="14" spans="1:2">
      <c r="A14" t="s">
        <v>1034</v>
      </c>
      <c r="B14" t="s">
        <v>1618</v>
      </c>
    </row>
    <row r="16" spans="1:2">
      <c r="A16" t="s">
        <v>745</v>
      </c>
      <c r="B16" t="s">
        <v>7203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40779860BCC74A96C515AD5251F856" ma:contentTypeVersion="21" ma:contentTypeDescription="Create a new document." ma:contentTypeScope="" ma:versionID="ddcb2b965bce92ba456b914f86a6eb02">
  <xsd:schema xmlns:xsd="http://www.w3.org/2001/XMLSchema" xmlns:xs="http://www.w3.org/2001/XMLSchema" xmlns:p="http://schemas.microsoft.com/office/2006/metadata/properties" xmlns:ns1="http://schemas.microsoft.com/sharepoint/v3" xmlns:ns2="98b337ba-fde6-4c06-b711-0ce5903dc923" xmlns:ns3="863c9d1a-7e67-425f-816c-a58e8766cdb1" targetNamespace="http://schemas.microsoft.com/office/2006/metadata/properties" ma:root="true" ma:fieldsID="250caf797893523cc0fb8aaaa5c191bc" ns1:_="" ns2:_="" ns3:_="">
    <xsd:import namespace="http://schemas.microsoft.com/sharepoint/v3"/>
    <xsd:import namespace="98b337ba-fde6-4c06-b711-0ce5903dc923"/>
    <xsd:import namespace="863c9d1a-7e67-425f-816c-a58e8766cd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337ba-fde6-4c06-b711-0ce5903dc9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e3e82df8-f6af-445d-9b0b-5c4dfc7c59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3c9d1a-7e67-425f-816c-a58e8766cd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791bb1d1-3cb8-427f-b6ee-724de7c3ea7e}" ma:internalName="TaxCatchAll" ma:showField="CatchAllData" ma:web="863c9d1a-7e67-425f-816c-a58e8766cd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>0</_ip_UnifiedCompliancePolicyUIAction>
    <_ip_UnifiedCompliancePolicyProperties xmlns="http://schemas.microsoft.com/sharepoint/v3" xsi:nil="true"/>
    <TaxCatchAll xmlns="863c9d1a-7e67-425f-816c-a58e8766cdb1" xsi:nil="true"/>
    <lcf76f155ced4ddcb4097134ff3c332f xmlns="98b337ba-fde6-4c06-b711-0ce5903dc92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CD31BF-6A98-4759-88FE-5D3440B26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8b337ba-fde6-4c06-b711-0ce5903dc923"/>
    <ds:schemaRef ds:uri="863c9d1a-7e67-425f-816c-a58e8766cd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8B431C-803B-498C-BF31-1E4EE0860A8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863c9d1a-7e67-425f-816c-a58e8766cdb1"/>
    <ds:schemaRef ds:uri="98b337ba-fde6-4c06-b711-0ce5903dc923"/>
  </ds:schemaRefs>
</ds:datastoreItem>
</file>

<file path=customXml/itemProps3.xml><?xml version="1.0" encoding="utf-8"?>
<ds:datastoreItem xmlns:ds="http://schemas.openxmlformats.org/officeDocument/2006/customXml" ds:itemID="{3625F91F-376A-4370-8A4A-9FE5E9135EA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e7c75fe-f914-45f8-9747-40a3f5d4287a}" enabled="1" method="Standard" siteId="{6e51e1ad-c54b-4b39-b598-0ffe9ae68fe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Numéros de Spec</vt:lpstr>
      <vt:lpstr>Feuil1</vt:lpstr>
      <vt:lpstr>Offres Fournisseurs</vt:lpstr>
      <vt:lpstr>DATA_BASE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VINCENT MATRION</dc:creator>
  <cp:keywords/>
  <dc:description/>
  <cp:lastModifiedBy>Dorian BESSIERE</cp:lastModifiedBy>
  <cp:revision/>
  <dcterms:created xsi:type="dcterms:W3CDTF">2019-12-11T12:32:46Z</dcterms:created>
  <dcterms:modified xsi:type="dcterms:W3CDTF">2025-05-16T10:21:00Z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0x010100EB40779860BCC74A96C515AD5251F856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2021-03-29T10:18:01Z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aa6587ba-81f1-4029-891d-722227fa9068</vt:lpwstr>
  </property>
  <property fmtid="{D5CDD505-2E9C-101B-9397-08002B2CF9AE}" pid="9" name="MSIP_Label_fe7c75fe-f914-45f8-9747-40a3f5d4287a_ContentBits">
    <vt:lpwstr>0</vt:lpwstr>
  </property>
  <property fmtid="{D5CDD505-2E9C-101B-9397-08002B2CF9AE}" pid="10" name="MediaServiceImageTags">
    <vt:lpwstr/>
  </property>
</Properties>
</file>